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e Ann\Documents\Wolf Point Walleyes\2014 Tournament\"/>
    </mc:Choice>
  </mc:AlternateContent>
  <bookViews>
    <workbookView xWindow="192" yWindow="228" windowWidth="15192" windowHeight="5952" tabRatio="690" activeTab="2"/>
  </bookViews>
  <sheets>
    <sheet name="Master 2012 Main Page " sheetId="8" r:id="rId1"/>
    <sheet name="Master 2012 Pay Sheet" sheetId="7" r:id="rId2"/>
    <sheet name="Print Final Results" sheetId="12" r:id="rId3"/>
    <sheet name="Print Day One Results" sheetId="11" r:id="rId4"/>
    <sheet name="Print Day Two Results" sheetId="9" r:id="rId5"/>
    <sheet name="Sheet1" sheetId="10" r:id="rId6"/>
  </sheets>
  <definedNames>
    <definedName name="Circuit" localSheetId="0">'Master 2012 Main Page '!$B$1:$DW$215</definedName>
    <definedName name="Circuit" localSheetId="3">'Print Day One Results'!$B$1:$DW$215</definedName>
    <definedName name="Circuit" localSheetId="4">'Print Day Two Results'!$B$1:$DW$215</definedName>
    <definedName name="Circuit" localSheetId="2">'Print Final Results'!$B$1:$DW$215</definedName>
    <definedName name="Data" localSheetId="0">'Master 2012 Main Page '!$B$1:$DW$202</definedName>
    <definedName name="Data" localSheetId="3">'Print Day One Results'!$B$1:$DW$202</definedName>
    <definedName name="Data" localSheetId="4">'Print Day Two Results'!$B$1:$DW$202</definedName>
    <definedName name="Data" localSheetId="2">'Print Final Results'!$B$1:$DW$202</definedName>
    <definedName name="_xlnm.Print_Area" localSheetId="0">'Master 2012 Main Page '!$B$1:$I$202</definedName>
    <definedName name="_xlnm.Print_Area" localSheetId="3">'Print Day One Results'!$A$1:$AU$22</definedName>
    <definedName name="_xlnm.Print_Area" localSheetId="4">'Print Day Two Results'!$A$1:$AX$20</definedName>
    <definedName name="_xlnm.Print_Area" localSheetId="2">'Print Final Results'!$A$1:$BB$22</definedName>
    <definedName name="_xlnm.Print_Titles" localSheetId="4">'Print Day Two Results'!$1:$2</definedName>
    <definedName name="_xlnm.Print_Titles" localSheetId="2">'Print Final Results'!$1:$2</definedName>
  </definedNames>
  <calcPr calcId="152511"/>
</workbook>
</file>

<file path=xl/calcChain.xml><?xml version="1.0" encoding="utf-8"?>
<calcChain xmlns="http://schemas.openxmlformats.org/spreadsheetml/2006/main">
  <c r="AL203" i="12" l="1"/>
  <c r="AK203" i="12"/>
  <c r="AJ203" i="12"/>
  <c r="AI203" i="12"/>
  <c r="AH203" i="12"/>
  <c r="D203" i="12"/>
  <c r="DX202" i="12"/>
  <c r="DV202" i="12"/>
  <c r="DU202" i="12"/>
  <c r="DT202" i="12"/>
  <c r="DQ202" i="12"/>
  <c r="DR202" i="12" s="1"/>
  <c r="DS202" i="12" s="1"/>
  <c r="CY202" i="12"/>
  <c r="CV202" i="12"/>
  <c r="CO202" i="12"/>
  <c r="CP202" i="12" s="1"/>
  <c r="CK202" i="12"/>
  <c r="CJ202" i="12"/>
  <c r="CH202" i="12"/>
  <c r="CF202" i="12"/>
  <c r="CD202" i="12"/>
  <c r="CB202" i="12"/>
  <c r="BZ202" i="12"/>
  <c r="BX202" i="12"/>
  <c r="BV202" i="12"/>
  <c r="BT202" i="12"/>
  <c r="BR202" i="12"/>
  <c r="BP202" i="12"/>
  <c r="BN202" i="12"/>
  <c r="BL202" i="12"/>
  <c r="BI202" i="12"/>
  <c r="BH202" i="12"/>
  <c r="BF202" i="12"/>
  <c r="BE202" i="12"/>
  <c r="CU202" i="12" s="1"/>
  <c r="BD202" i="12"/>
  <c r="BC202" i="12"/>
  <c r="BB202" i="12"/>
  <c r="BA202" i="12"/>
  <c r="AZ202" i="12"/>
  <c r="AY202" i="12"/>
  <c r="AX202" i="12"/>
  <c r="AW202" i="12"/>
  <c r="AV202" i="12"/>
  <c r="AU202" i="12"/>
  <c r="AT202" i="12"/>
  <c r="AS202" i="12"/>
  <c r="AL202" i="12"/>
  <c r="AK202" i="12"/>
  <c r="AJ202" i="12"/>
  <c r="AI202" i="12"/>
  <c r="AH202" i="12"/>
  <c r="AB202" i="12"/>
  <c r="AA202" i="12"/>
  <c r="Z202" i="12"/>
  <c r="Y202" i="12"/>
  <c r="X202" i="12"/>
  <c r="DV201" i="12"/>
  <c r="DU201" i="12"/>
  <c r="DT201" i="12"/>
  <c r="DS201" i="12"/>
  <c r="DQ201" i="12"/>
  <c r="DR201" i="12" s="1"/>
  <c r="DC201" i="12"/>
  <c r="DB201" i="12"/>
  <c r="CO201" i="12"/>
  <c r="CP201" i="12" s="1"/>
  <c r="CJ201" i="12"/>
  <c r="CK201" i="12" s="1"/>
  <c r="CH201" i="12"/>
  <c r="CF201" i="12"/>
  <c r="CD201" i="12"/>
  <c r="CB201" i="12"/>
  <c r="BZ201" i="12"/>
  <c r="BX201" i="12"/>
  <c r="BV201" i="12"/>
  <c r="BT201" i="12"/>
  <c r="BR201" i="12"/>
  <c r="BP201" i="12"/>
  <c r="BN201" i="12"/>
  <c r="BL201" i="12"/>
  <c r="BI201" i="12"/>
  <c r="BH201" i="12"/>
  <c r="DD201" i="12" s="1"/>
  <c r="BF201" i="12"/>
  <c r="BE201" i="12"/>
  <c r="CY201" i="12" s="1"/>
  <c r="BD201" i="12"/>
  <c r="BC201" i="12"/>
  <c r="BB201" i="12"/>
  <c r="BA201" i="12"/>
  <c r="AZ201" i="12"/>
  <c r="AY201" i="12"/>
  <c r="AX201" i="12"/>
  <c r="AW201" i="12"/>
  <c r="AV201" i="12"/>
  <c r="AU201" i="12"/>
  <c r="AT201" i="12"/>
  <c r="AS201" i="12"/>
  <c r="DX201" i="12" s="1"/>
  <c r="AL201" i="12"/>
  <c r="AK201" i="12"/>
  <c r="AJ201" i="12"/>
  <c r="AI201" i="12"/>
  <c r="AH201" i="12"/>
  <c r="AB201" i="12"/>
  <c r="AA201" i="12"/>
  <c r="Z201" i="12"/>
  <c r="Y201" i="12"/>
  <c r="X201" i="12"/>
  <c r="DV200" i="12"/>
  <c r="DU200" i="12"/>
  <c r="DT200" i="12"/>
  <c r="DQ200" i="12"/>
  <c r="DR200" i="12" s="1"/>
  <c r="DS200" i="12" s="1"/>
  <c r="DA200" i="12"/>
  <c r="CR200" i="12"/>
  <c r="CQ200" i="12"/>
  <c r="CO200" i="12"/>
  <c r="CP200" i="12" s="1"/>
  <c r="CS200" i="12" s="1"/>
  <c r="CJ200" i="12"/>
  <c r="CK200" i="12" s="1"/>
  <c r="CH200" i="12"/>
  <c r="CF200" i="12"/>
  <c r="CD200" i="12"/>
  <c r="CB200" i="12"/>
  <c r="BZ200" i="12"/>
  <c r="BX200" i="12"/>
  <c r="BV200" i="12"/>
  <c r="BT200" i="12"/>
  <c r="BR200" i="12"/>
  <c r="BP200" i="12"/>
  <c r="BN200" i="12"/>
  <c r="BL200" i="12"/>
  <c r="BI200" i="12"/>
  <c r="BH200" i="12"/>
  <c r="BF200" i="12"/>
  <c r="BE200" i="12"/>
  <c r="CW200" i="12" s="1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DX200" i="12" s="1"/>
  <c r="AL200" i="12"/>
  <c r="AK200" i="12"/>
  <c r="AJ200" i="12"/>
  <c r="AI200" i="12"/>
  <c r="AH200" i="12"/>
  <c r="AB200" i="12"/>
  <c r="AA200" i="12"/>
  <c r="Z200" i="12"/>
  <c r="Y200" i="12"/>
  <c r="X200" i="12"/>
  <c r="DV199" i="12"/>
  <c r="DU199" i="12"/>
  <c r="DT199" i="12"/>
  <c r="DQ199" i="12"/>
  <c r="DR199" i="12" s="1"/>
  <c r="DS199" i="12" s="1"/>
  <c r="DB199" i="12"/>
  <c r="DA199" i="12"/>
  <c r="CP199" i="12"/>
  <c r="CO199" i="12"/>
  <c r="CK199" i="12"/>
  <c r="CL199" i="12" s="1"/>
  <c r="CJ199" i="12"/>
  <c r="CH199" i="12"/>
  <c r="CF199" i="12"/>
  <c r="CD199" i="12"/>
  <c r="CB199" i="12"/>
  <c r="BZ199" i="12"/>
  <c r="BX199" i="12"/>
  <c r="BV199" i="12"/>
  <c r="BT199" i="12"/>
  <c r="BR199" i="12"/>
  <c r="BP199" i="12"/>
  <c r="BN199" i="12"/>
  <c r="BL199" i="12"/>
  <c r="BI199" i="12"/>
  <c r="BH199" i="12"/>
  <c r="DD199" i="12" s="1"/>
  <c r="BF199" i="12"/>
  <c r="BE199" i="12"/>
  <c r="BD199" i="12"/>
  <c r="BC199" i="12"/>
  <c r="BB199" i="12"/>
  <c r="BA199" i="12"/>
  <c r="AZ199" i="12"/>
  <c r="AY199" i="12"/>
  <c r="AX199" i="12"/>
  <c r="AW199" i="12"/>
  <c r="AV199" i="12"/>
  <c r="AU199" i="12"/>
  <c r="AT199" i="12"/>
  <c r="AS199" i="12"/>
  <c r="DX199" i="12" s="1"/>
  <c r="AL199" i="12"/>
  <c r="AK199" i="12"/>
  <c r="AJ199" i="12"/>
  <c r="AI199" i="12"/>
  <c r="AH199" i="12"/>
  <c r="AB199" i="12"/>
  <c r="AA199" i="12"/>
  <c r="Z199" i="12"/>
  <c r="Y199" i="12"/>
  <c r="X199" i="12"/>
  <c r="DX198" i="12"/>
  <c r="DV198" i="12"/>
  <c r="DU198" i="12"/>
  <c r="DT198" i="12"/>
  <c r="DQ198" i="12"/>
  <c r="DR198" i="12" s="1"/>
  <c r="DS198" i="12" s="1"/>
  <c r="DC198" i="12"/>
  <c r="CO198" i="12"/>
  <c r="CP198" i="12" s="1"/>
  <c r="CN198" i="12"/>
  <c r="CJ198" i="12"/>
  <c r="CK198" i="12" s="1"/>
  <c r="CH198" i="12"/>
  <c r="CF198" i="12"/>
  <c r="CD198" i="12"/>
  <c r="CB198" i="12"/>
  <c r="BZ198" i="12"/>
  <c r="BX198" i="12"/>
  <c r="BV198" i="12"/>
  <c r="BT198" i="12"/>
  <c r="BR198" i="12"/>
  <c r="BP198" i="12"/>
  <c r="BN198" i="12"/>
  <c r="BL198" i="12"/>
  <c r="BI198" i="12"/>
  <c r="BH198" i="12"/>
  <c r="DA198" i="12" s="1"/>
  <c r="BF198" i="12"/>
  <c r="BE198" i="12"/>
  <c r="CY198" i="12" s="1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L198" i="12"/>
  <c r="AK198" i="12"/>
  <c r="AJ198" i="12"/>
  <c r="AI198" i="12"/>
  <c r="AH198" i="12"/>
  <c r="AB198" i="12"/>
  <c r="AA198" i="12"/>
  <c r="Z198" i="12"/>
  <c r="Y198" i="12"/>
  <c r="X198" i="12"/>
  <c r="DV197" i="12"/>
  <c r="DU197" i="12"/>
  <c r="DT197" i="12"/>
  <c r="DQ197" i="12"/>
  <c r="DR197" i="12" s="1"/>
  <c r="DS197" i="12" s="1"/>
  <c r="DC197" i="12"/>
  <c r="DB197" i="12"/>
  <c r="CO197" i="12"/>
  <c r="CP197" i="12" s="1"/>
  <c r="CS197" i="12" s="1"/>
  <c r="CJ197" i="12"/>
  <c r="CK197" i="12" s="1"/>
  <c r="CH197" i="12"/>
  <c r="CF197" i="12"/>
  <c r="CD197" i="12"/>
  <c r="CB197" i="12"/>
  <c r="BZ197" i="12"/>
  <c r="BX197" i="12"/>
  <c r="BV197" i="12"/>
  <c r="BT197" i="12"/>
  <c r="BR197" i="12"/>
  <c r="BP197" i="12"/>
  <c r="BN197" i="12"/>
  <c r="BL197" i="12"/>
  <c r="BI197" i="12"/>
  <c r="BH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DX197" i="12" s="1"/>
  <c r="AL197" i="12"/>
  <c r="AK197" i="12"/>
  <c r="AJ197" i="12"/>
  <c r="AI197" i="12"/>
  <c r="AH197" i="12"/>
  <c r="AB197" i="12"/>
  <c r="AA197" i="12"/>
  <c r="Z197" i="12"/>
  <c r="Y197" i="12"/>
  <c r="X197" i="12"/>
  <c r="DV196" i="12"/>
  <c r="DU196" i="12"/>
  <c r="DT196" i="12"/>
  <c r="DS196" i="12"/>
  <c r="DQ196" i="12"/>
  <c r="DR196" i="12" s="1"/>
  <c r="DD196" i="12"/>
  <c r="DC196" i="12"/>
  <c r="CS196" i="12"/>
  <c r="CO196" i="12"/>
  <c r="CP196" i="12" s="1"/>
  <c r="CQ196" i="12" s="1"/>
  <c r="CN196" i="12"/>
  <c r="CJ196" i="12"/>
  <c r="CK196" i="12" s="1"/>
  <c r="CH196" i="12"/>
  <c r="CF196" i="12"/>
  <c r="CD196" i="12"/>
  <c r="CB196" i="12"/>
  <c r="BZ196" i="12"/>
  <c r="BX196" i="12"/>
  <c r="BV196" i="12"/>
  <c r="BT196" i="12"/>
  <c r="BR196" i="12"/>
  <c r="BP196" i="12"/>
  <c r="BN196" i="12"/>
  <c r="BL196" i="12"/>
  <c r="BI196" i="12"/>
  <c r="BH196" i="12"/>
  <c r="DB196" i="12" s="1"/>
  <c r="BF196" i="12"/>
  <c r="BE196" i="12"/>
  <c r="CY196" i="12" s="1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DX196" i="12" s="1"/>
  <c r="AL196" i="12"/>
  <c r="AK196" i="12"/>
  <c r="AJ196" i="12"/>
  <c r="AI196" i="12"/>
  <c r="AH196" i="12"/>
  <c r="AB196" i="12"/>
  <c r="AA196" i="12"/>
  <c r="Z196" i="12"/>
  <c r="Y196" i="12"/>
  <c r="X196" i="12"/>
  <c r="DV195" i="12"/>
  <c r="DU195" i="12"/>
  <c r="DT195" i="12"/>
  <c r="DR195" i="12"/>
  <c r="DS195" i="12" s="1"/>
  <c r="DQ195" i="12"/>
  <c r="DC195" i="12"/>
  <c r="DB195" i="12"/>
  <c r="CX195" i="12"/>
  <c r="CO195" i="12"/>
  <c r="CP195" i="12" s="1"/>
  <c r="CS195" i="12" s="1"/>
  <c r="CJ195" i="12"/>
  <c r="CK195" i="12" s="1"/>
  <c r="CH195" i="12"/>
  <c r="CF195" i="12"/>
  <c r="CD195" i="12"/>
  <c r="CB195" i="12"/>
  <c r="BZ195" i="12"/>
  <c r="BX195" i="12"/>
  <c r="BV195" i="12"/>
  <c r="BT195" i="12"/>
  <c r="BR195" i="12"/>
  <c r="BP195" i="12"/>
  <c r="BN195" i="12"/>
  <c r="BL195" i="12"/>
  <c r="BI195" i="12"/>
  <c r="BH195" i="12"/>
  <c r="DD195" i="12" s="1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DX195" i="12" s="1"/>
  <c r="AL195" i="12"/>
  <c r="AK195" i="12"/>
  <c r="AJ195" i="12"/>
  <c r="AI195" i="12"/>
  <c r="AH195" i="12"/>
  <c r="AB195" i="12"/>
  <c r="AA195" i="12"/>
  <c r="Z195" i="12"/>
  <c r="Y195" i="12"/>
  <c r="X195" i="12"/>
  <c r="DV194" i="12"/>
  <c r="DU194" i="12"/>
  <c r="DT194" i="12"/>
  <c r="DQ194" i="12"/>
  <c r="DR194" i="12" s="1"/>
  <c r="DS194" i="12" s="1"/>
  <c r="DD194" i="12"/>
  <c r="CP194" i="12"/>
  <c r="CO194" i="12"/>
  <c r="CJ194" i="12"/>
  <c r="CK194" i="12" s="1"/>
  <c r="CH194" i="12"/>
  <c r="CF194" i="12"/>
  <c r="CD194" i="12"/>
  <c r="CB194" i="12"/>
  <c r="BZ194" i="12"/>
  <c r="BX194" i="12"/>
  <c r="BV194" i="12"/>
  <c r="BT194" i="12"/>
  <c r="BR194" i="12"/>
  <c r="BP194" i="12"/>
  <c r="BN194" i="12"/>
  <c r="BL194" i="12"/>
  <c r="BI194" i="12"/>
  <c r="BH194" i="12"/>
  <c r="DC194" i="12" s="1"/>
  <c r="BF194" i="12"/>
  <c r="BE194" i="12"/>
  <c r="CY194" i="12" s="1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DX194" i="12" s="1"/>
  <c r="AL194" i="12"/>
  <c r="AK194" i="12"/>
  <c r="AJ194" i="12"/>
  <c r="AI194" i="12"/>
  <c r="AH194" i="12"/>
  <c r="AB194" i="12"/>
  <c r="AA194" i="12"/>
  <c r="Z194" i="12"/>
  <c r="Y194" i="12"/>
  <c r="X194" i="12"/>
  <c r="DV193" i="12"/>
  <c r="DU193" i="12"/>
  <c r="DT193" i="12"/>
  <c r="DQ193" i="12"/>
  <c r="DR193" i="12" s="1"/>
  <c r="DS193" i="12" s="1"/>
  <c r="DA193" i="12"/>
  <c r="CP193" i="12"/>
  <c r="CO193" i="12"/>
  <c r="CJ193" i="12"/>
  <c r="CK193" i="12" s="1"/>
  <c r="CH193" i="12"/>
  <c r="CF193" i="12"/>
  <c r="CD193" i="12"/>
  <c r="CB193" i="12"/>
  <c r="BZ193" i="12"/>
  <c r="BX193" i="12"/>
  <c r="BV193" i="12"/>
  <c r="BT193" i="12"/>
  <c r="BR193" i="12"/>
  <c r="BP193" i="12"/>
  <c r="BN193" i="12"/>
  <c r="BL193" i="12"/>
  <c r="BI193" i="12"/>
  <c r="BH193" i="12"/>
  <c r="BF193" i="12"/>
  <c r="BE193" i="12"/>
  <c r="CX193" i="12" s="1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DX193" i="12" s="1"/>
  <c r="AL193" i="12"/>
  <c r="AK193" i="12"/>
  <c r="AJ193" i="12"/>
  <c r="AI193" i="12"/>
  <c r="AH193" i="12"/>
  <c r="AB193" i="12"/>
  <c r="AA193" i="12"/>
  <c r="Z193" i="12"/>
  <c r="Y193" i="12"/>
  <c r="X193" i="12"/>
  <c r="DV192" i="12"/>
  <c r="DU192" i="12"/>
  <c r="DT192" i="12"/>
  <c r="DR192" i="12"/>
  <c r="DS192" i="12" s="1"/>
  <c r="DQ192" i="12"/>
  <c r="DB192" i="12"/>
  <c r="CX192" i="12"/>
  <c r="CP192" i="12"/>
  <c r="CO192" i="12"/>
  <c r="CJ192" i="12"/>
  <c r="CK192" i="12" s="1"/>
  <c r="CH192" i="12"/>
  <c r="CF192" i="12"/>
  <c r="CD192" i="12"/>
  <c r="CB192" i="12"/>
  <c r="BZ192" i="12"/>
  <c r="BX192" i="12"/>
  <c r="BV192" i="12"/>
  <c r="BT192" i="12"/>
  <c r="BR192" i="12"/>
  <c r="BP192" i="12"/>
  <c r="BN192" i="12"/>
  <c r="BL192" i="12"/>
  <c r="BI192" i="12"/>
  <c r="BH192" i="12"/>
  <c r="BF192" i="12"/>
  <c r="BE192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DX192" i="12" s="1"/>
  <c r="AL192" i="12"/>
  <c r="AK192" i="12"/>
  <c r="AJ192" i="12"/>
  <c r="AI192" i="12"/>
  <c r="AH192" i="12"/>
  <c r="AB192" i="12"/>
  <c r="AA192" i="12"/>
  <c r="Z192" i="12"/>
  <c r="Y192" i="12"/>
  <c r="X192" i="12"/>
  <c r="DX191" i="12"/>
  <c r="DV191" i="12"/>
  <c r="DU191" i="12"/>
  <c r="DT191" i="12"/>
  <c r="DQ191" i="12"/>
  <c r="DR191" i="12" s="1"/>
  <c r="DS191" i="12" s="1"/>
  <c r="CZ191" i="12"/>
  <c r="CW191" i="12"/>
  <c r="CT191" i="12"/>
  <c r="CS191" i="12"/>
  <c r="CO191" i="12"/>
  <c r="CP191" i="12" s="1"/>
  <c r="CQ191" i="12" s="1"/>
  <c r="CN191" i="12"/>
  <c r="CL191" i="12"/>
  <c r="CJ191" i="12"/>
  <c r="CK191" i="12" s="1"/>
  <c r="CM191" i="12" s="1"/>
  <c r="CH191" i="12"/>
  <c r="CF191" i="12"/>
  <c r="CD191" i="12"/>
  <c r="CB191" i="12"/>
  <c r="BZ191" i="12"/>
  <c r="BX191" i="12"/>
  <c r="BV191" i="12"/>
  <c r="BT191" i="12"/>
  <c r="BR191" i="12"/>
  <c r="BP191" i="12"/>
  <c r="BN191" i="12"/>
  <c r="BL191" i="12"/>
  <c r="BI191" i="12"/>
  <c r="BH191" i="12"/>
  <c r="BF191" i="12"/>
  <c r="BE191" i="12"/>
  <c r="CX191" i="12" s="1"/>
  <c r="BD191" i="12"/>
  <c r="BC191" i="12"/>
  <c r="BB191" i="12"/>
  <c r="BA191" i="12"/>
  <c r="AZ191" i="12"/>
  <c r="AY191" i="12"/>
  <c r="AX191" i="12"/>
  <c r="AW191" i="12"/>
  <c r="AV191" i="12"/>
  <c r="AU191" i="12"/>
  <c r="AT191" i="12"/>
  <c r="AS191" i="12"/>
  <c r="AL191" i="12"/>
  <c r="AK191" i="12"/>
  <c r="AJ191" i="12"/>
  <c r="AI191" i="12"/>
  <c r="AH191" i="12"/>
  <c r="AB191" i="12"/>
  <c r="AA191" i="12"/>
  <c r="Z191" i="12"/>
  <c r="Y191" i="12"/>
  <c r="X191" i="12"/>
  <c r="DX190" i="12"/>
  <c r="DV190" i="12"/>
  <c r="DU190" i="12"/>
  <c r="DT190" i="12"/>
  <c r="DR190" i="12"/>
  <c r="DS190" i="12" s="1"/>
  <c r="DQ190" i="12"/>
  <c r="DB190" i="12"/>
  <c r="CX190" i="12"/>
  <c r="CV190" i="12"/>
  <c r="CU190" i="12"/>
  <c r="CP190" i="12"/>
  <c r="CQ190" i="12" s="1"/>
  <c r="CO190" i="12"/>
  <c r="CL190" i="12"/>
  <c r="CJ190" i="12"/>
  <c r="CK190" i="12" s="1"/>
  <c r="CH190" i="12"/>
  <c r="CF190" i="12"/>
  <c r="CD190" i="12"/>
  <c r="CB190" i="12"/>
  <c r="BZ190" i="12"/>
  <c r="BX190" i="12"/>
  <c r="BV190" i="12"/>
  <c r="BT190" i="12"/>
  <c r="BR190" i="12"/>
  <c r="BP190" i="12"/>
  <c r="BN190" i="12"/>
  <c r="BL190" i="12"/>
  <c r="BI190" i="12"/>
  <c r="BH190" i="12"/>
  <c r="BF190" i="12"/>
  <c r="BE190" i="12"/>
  <c r="CW190" i="12" s="1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L190" i="12"/>
  <c r="AK190" i="12"/>
  <c r="AJ190" i="12"/>
  <c r="AI190" i="12"/>
  <c r="AH190" i="12"/>
  <c r="AB190" i="12"/>
  <c r="AA190" i="12"/>
  <c r="Z190" i="12"/>
  <c r="Y190" i="12"/>
  <c r="X190" i="12"/>
  <c r="DV189" i="12"/>
  <c r="DU189" i="12"/>
  <c r="DT189" i="12"/>
  <c r="DQ189" i="12"/>
  <c r="DR189" i="12" s="1"/>
  <c r="DS189" i="12" s="1"/>
  <c r="DL189" i="12"/>
  <c r="CX189" i="12"/>
  <c r="CV189" i="12"/>
  <c r="CO189" i="12"/>
  <c r="CP189" i="12" s="1"/>
  <c r="CS189" i="12" s="1"/>
  <c r="CK189" i="12"/>
  <c r="CJ189" i="12"/>
  <c r="CH189" i="12"/>
  <c r="CF189" i="12"/>
  <c r="CD189" i="12"/>
  <c r="CB189" i="12"/>
  <c r="BZ189" i="12"/>
  <c r="BX189" i="12"/>
  <c r="BV189" i="12"/>
  <c r="BT189" i="12"/>
  <c r="BR189" i="12"/>
  <c r="BP189" i="12"/>
  <c r="BN189" i="12"/>
  <c r="BL189" i="12"/>
  <c r="BI189" i="12"/>
  <c r="BH189" i="12"/>
  <c r="DE189" i="12" s="1"/>
  <c r="BF189" i="12"/>
  <c r="BE189" i="12"/>
  <c r="BK189" i="12" s="1"/>
  <c r="DF189" i="12" s="1"/>
  <c r="BD189" i="12"/>
  <c r="BC189" i="12"/>
  <c r="BB189" i="12"/>
  <c r="BA189" i="12"/>
  <c r="AZ189" i="12"/>
  <c r="AY189" i="12"/>
  <c r="AX189" i="12"/>
  <c r="AW189" i="12"/>
  <c r="AV189" i="12"/>
  <c r="AU189" i="12"/>
  <c r="AT189" i="12"/>
  <c r="AS189" i="12"/>
  <c r="DX189" i="12" s="1"/>
  <c r="AL189" i="12"/>
  <c r="AK189" i="12"/>
  <c r="AJ189" i="12"/>
  <c r="AI189" i="12"/>
  <c r="AH189" i="12"/>
  <c r="AB189" i="12"/>
  <c r="AA189" i="12"/>
  <c r="Z189" i="12"/>
  <c r="Y189" i="12"/>
  <c r="X189" i="12"/>
  <c r="DV188" i="12"/>
  <c r="DU188" i="12"/>
  <c r="DT188" i="12"/>
  <c r="DS188" i="12"/>
  <c r="DQ188" i="12"/>
  <c r="DR188" i="12" s="1"/>
  <c r="DE188" i="12"/>
  <c r="DC188" i="12"/>
  <c r="DB188" i="12"/>
  <c r="CS188" i="12"/>
  <c r="CP188" i="12"/>
  <c r="CO188" i="12"/>
  <c r="CJ188" i="12"/>
  <c r="CK188" i="12" s="1"/>
  <c r="CH188" i="12"/>
  <c r="CF188" i="12"/>
  <c r="CD188" i="12"/>
  <c r="CB188" i="12"/>
  <c r="BZ188" i="12"/>
  <c r="BX188" i="12"/>
  <c r="BV188" i="12"/>
  <c r="BT188" i="12"/>
  <c r="BR188" i="12"/>
  <c r="BP188" i="12"/>
  <c r="BN188" i="12"/>
  <c r="BL188" i="12"/>
  <c r="BI188" i="12"/>
  <c r="BH188" i="12"/>
  <c r="DD188" i="12" s="1"/>
  <c r="BF188" i="12"/>
  <c r="BE188" i="12"/>
  <c r="CY188" i="12" s="1"/>
  <c r="BD188" i="12"/>
  <c r="BC188" i="12"/>
  <c r="BB188" i="12"/>
  <c r="BA188" i="12"/>
  <c r="AZ188" i="12"/>
  <c r="AY188" i="12"/>
  <c r="AX188" i="12"/>
  <c r="AW188" i="12"/>
  <c r="AV188" i="12"/>
  <c r="AU188" i="12"/>
  <c r="AT188" i="12"/>
  <c r="AS188" i="12"/>
  <c r="DX188" i="12" s="1"/>
  <c r="AL188" i="12"/>
  <c r="AK188" i="12"/>
  <c r="AJ188" i="12"/>
  <c r="AI188" i="12"/>
  <c r="AH188" i="12"/>
  <c r="AB188" i="12"/>
  <c r="AA188" i="12"/>
  <c r="Z188" i="12"/>
  <c r="Y188" i="12"/>
  <c r="X188" i="12"/>
  <c r="DV187" i="12"/>
  <c r="DU187" i="12"/>
  <c r="DT187" i="12"/>
  <c r="DQ187" i="12"/>
  <c r="DR187" i="12" s="1"/>
  <c r="DS187" i="12" s="1"/>
  <c r="DA187" i="12"/>
  <c r="CV187" i="12"/>
  <c r="CO187" i="12"/>
  <c r="CP187" i="12" s="1"/>
  <c r="CK187" i="12"/>
  <c r="CM187" i="12" s="1"/>
  <c r="CJ187" i="12"/>
  <c r="CH187" i="12"/>
  <c r="CF187" i="12"/>
  <c r="CD187" i="12"/>
  <c r="CB187" i="12"/>
  <c r="BZ187" i="12"/>
  <c r="BX187" i="12"/>
  <c r="BV187" i="12"/>
  <c r="BT187" i="12"/>
  <c r="BR187" i="12"/>
  <c r="BP187" i="12"/>
  <c r="BN187" i="12"/>
  <c r="BL187" i="12"/>
  <c r="BI187" i="12"/>
  <c r="BH187" i="12"/>
  <c r="BF187" i="12"/>
  <c r="BE187" i="12"/>
  <c r="CU187" i="12" s="1"/>
  <c r="BD187" i="12"/>
  <c r="BC187" i="12"/>
  <c r="BB187" i="12"/>
  <c r="BA187" i="12"/>
  <c r="AZ187" i="12"/>
  <c r="AY187" i="12"/>
  <c r="AX187" i="12"/>
  <c r="AW187" i="12"/>
  <c r="AV187" i="12"/>
  <c r="AU187" i="12"/>
  <c r="AT187" i="12"/>
  <c r="AS187" i="12"/>
  <c r="DX187" i="12" s="1"/>
  <c r="AL187" i="12"/>
  <c r="AK187" i="12"/>
  <c r="AJ187" i="12"/>
  <c r="AI187" i="12"/>
  <c r="AH187" i="12"/>
  <c r="AB187" i="12"/>
  <c r="AA187" i="12"/>
  <c r="Z187" i="12"/>
  <c r="Y187" i="12"/>
  <c r="X187" i="12"/>
  <c r="DV186" i="12"/>
  <c r="DU186" i="12"/>
  <c r="DT186" i="12"/>
  <c r="DS186" i="12"/>
  <c r="DQ186" i="12"/>
  <c r="DR186" i="12" s="1"/>
  <c r="DC186" i="12"/>
  <c r="DB186" i="12"/>
  <c r="DA186" i="12"/>
  <c r="CQ186" i="12"/>
  <c r="CO186" i="12"/>
  <c r="CP186" i="12" s="1"/>
  <c r="CR186" i="12" s="1"/>
  <c r="CJ186" i="12"/>
  <c r="CK186" i="12" s="1"/>
  <c r="CN186" i="12" s="1"/>
  <c r="CH186" i="12"/>
  <c r="CF186" i="12"/>
  <c r="CD186" i="12"/>
  <c r="CB186" i="12"/>
  <c r="BZ186" i="12"/>
  <c r="BX186" i="12"/>
  <c r="BV186" i="12"/>
  <c r="BT186" i="12"/>
  <c r="BR186" i="12"/>
  <c r="BP186" i="12"/>
  <c r="BN186" i="12"/>
  <c r="BL186" i="12"/>
  <c r="BI186" i="12"/>
  <c r="BH186" i="12"/>
  <c r="DD186" i="12" s="1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DX186" i="12" s="1"/>
  <c r="AL186" i="12"/>
  <c r="AK186" i="12"/>
  <c r="AJ186" i="12"/>
  <c r="AI186" i="12"/>
  <c r="AH186" i="12"/>
  <c r="AB186" i="12"/>
  <c r="AA186" i="12"/>
  <c r="Z186" i="12"/>
  <c r="Y186" i="12"/>
  <c r="X186" i="12"/>
  <c r="DV185" i="12"/>
  <c r="DU185" i="12"/>
  <c r="DT185" i="12"/>
  <c r="DQ185" i="12"/>
  <c r="DR185" i="12" s="1"/>
  <c r="DS185" i="12" s="1"/>
  <c r="DD185" i="12"/>
  <c r="DC185" i="12"/>
  <c r="CZ185" i="12"/>
  <c r="CS185" i="12"/>
  <c r="CO185" i="12"/>
  <c r="CP185" i="12" s="1"/>
  <c r="CJ185" i="12"/>
  <c r="CK185" i="12" s="1"/>
  <c r="CN185" i="12" s="1"/>
  <c r="CH185" i="12"/>
  <c r="CF185" i="12"/>
  <c r="CD185" i="12"/>
  <c r="CB185" i="12"/>
  <c r="BZ185" i="12"/>
  <c r="BX185" i="12"/>
  <c r="BV185" i="12"/>
  <c r="BT185" i="12"/>
  <c r="BR185" i="12"/>
  <c r="BP185" i="12"/>
  <c r="BN185" i="12"/>
  <c r="BL185" i="12"/>
  <c r="BI185" i="12"/>
  <c r="BH185" i="12"/>
  <c r="DB185" i="12" s="1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DX185" i="12" s="1"/>
  <c r="AL185" i="12"/>
  <c r="AK185" i="12"/>
  <c r="AJ185" i="12"/>
  <c r="AI185" i="12"/>
  <c r="AH185" i="12"/>
  <c r="AB185" i="12"/>
  <c r="AA185" i="12"/>
  <c r="Z185" i="12"/>
  <c r="Y185" i="12"/>
  <c r="X185" i="12"/>
  <c r="DV184" i="12"/>
  <c r="DU184" i="12"/>
  <c r="DT184" i="12"/>
  <c r="DR184" i="12"/>
  <c r="DS184" i="12" s="1"/>
  <c r="DQ184" i="12"/>
  <c r="DE184" i="12"/>
  <c r="CY184" i="12"/>
  <c r="CW184" i="12"/>
  <c r="CT184" i="12"/>
  <c r="CO184" i="12"/>
  <c r="CP184" i="12" s="1"/>
  <c r="CK184" i="12"/>
  <c r="CJ184" i="12"/>
  <c r="CH184" i="12"/>
  <c r="CF184" i="12"/>
  <c r="CD184" i="12"/>
  <c r="CB184" i="12"/>
  <c r="BZ184" i="12"/>
  <c r="BX184" i="12"/>
  <c r="BV184" i="12"/>
  <c r="BT184" i="12"/>
  <c r="BR184" i="12"/>
  <c r="BP184" i="12"/>
  <c r="BN184" i="12"/>
  <c r="BL184" i="12"/>
  <c r="BI184" i="12"/>
  <c r="BH184" i="12"/>
  <c r="BF184" i="12"/>
  <c r="BE184" i="12"/>
  <c r="CV184" i="12" s="1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DX184" i="12" s="1"/>
  <c r="AL184" i="12"/>
  <c r="AK184" i="12"/>
  <c r="AJ184" i="12"/>
  <c r="AI184" i="12"/>
  <c r="AH184" i="12"/>
  <c r="AB184" i="12"/>
  <c r="AA184" i="12"/>
  <c r="Z184" i="12"/>
  <c r="Y184" i="12"/>
  <c r="X184" i="12"/>
  <c r="DV183" i="12"/>
  <c r="DU183" i="12"/>
  <c r="DT183" i="12"/>
  <c r="DQ183" i="12"/>
  <c r="DR183" i="12" s="1"/>
  <c r="DS183" i="12" s="1"/>
  <c r="CQ183" i="12"/>
  <c r="CO183" i="12"/>
  <c r="CP183" i="12" s="1"/>
  <c r="CJ183" i="12"/>
  <c r="CK183" i="12" s="1"/>
  <c r="CH183" i="12"/>
  <c r="CF183" i="12"/>
  <c r="CD183" i="12"/>
  <c r="CB183" i="12"/>
  <c r="BZ183" i="12"/>
  <c r="BX183" i="12"/>
  <c r="BV183" i="12"/>
  <c r="BT183" i="12"/>
  <c r="BR183" i="12"/>
  <c r="BP183" i="12"/>
  <c r="BN183" i="12"/>
  <c r="BL183" i="12"/>
  <c r="BI183" i="12"/>
  <c r="BH183" i="12"/>
  <c r="BF183" i="12"/>
  <c r="BE183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DX183" i="12" s="1"/>
  <c r="AL183" i="12"/>
  <c r="AK183" i="12"/>
  <c r="AJ183" i="12"/>
  <c r="AI183" i="12"/>
  <c r="AH183" i="12"/>
  <c r="AB183" i="12"/>
  <c r="AA183" i="12"/>
  <c r="Z183" i="12"/>
  <c r="Y183" i="12"/>
  <c r="X183" i="12"/>
  <c r="DV182" i="12"/>
  <c r="DU182" i="12"/>
  <c r="DT182" i="12"/>
  <c r="DQ182" i="12"/>
  <c r="DR182" i="12" s="1"/>
  <c r="DS182" i="12" s="1"/>
  <c r="DE182" i="12"/>
  <c r="DC182" i="12"/>
  <c r="DA182" i="12"/>
  <c r="CT182" i="12"/>
  <c r="CO182" i="12"/>
  <c r="CP182" i="12" s="1"/>
  <c r="CK182" i="12"/>
  <c r="CJ182" i="12"/>
  <c r="CH182" i="12"/>
  <c r="CF182" i="12"/>
  <c r="CD182" i="12"/>
  <c r="CB182" i="12"/>
  <c r="BZ182" i="12"/>
  <c r="BX182" i="12"/>
  <c r="BV182" i="12"/>
  <c r="BT182" i="12"/>
  <c r="BR182" i="12"/>
  <c r="BP182" i="12"/>
  <c r="BN182" i="12"/>
  <c r="BL182" i="12"/>
  <c r="BI182" i="12"/>
  <c r="BH182" i="12"/>
  <c r="DD182" i="12" s="1"/>
  <c r="BF182" i="12"/>
  <c r="BE182" i="12"/>
  <c r="CY182" i="12" s="1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DX182" i="12" s="1"/>
  <c r="AL182" i="12"/>
  <c r="AK182" i="12"/>
  <c r="AJ182" i="12"/>
  <c r="AI182" i="12"/>
  <c r="AH182" i="12"/>
  <c r="AB182" i="12"/>
  <c r="AA182" i="12"/>
  <c r="Z182" i="12"/>
  <c r="Y182" i="12"/>
  <c r="X182" i="12"/>
  <c r="DV181" i="12"/>
  <c r="DU181" i="12"/>
  <c r="DT181" i="12"/>
  <c r="DQ181" i="12"/>
  <c r="DR181" i="12" s="1"/>
  <c r="DS181" i="12" s="1"/>
  <c r="CO181" i="12"/>
  <c r="CP181" i="12" s="1"/>
  <c r="CS181" i="12" s="1"/>
  <c r="CK181" i="12"/>
  <c r="CM181" i="12" s="1"/>
  <c r="CJ181" i="12"/>
  <c r="CH181" i="12"/>
  <c r="CF181" i="12"/>
  <c r="CD181" i="12"/>
  <c r="CB181" i="12"/>
  <c r="BZ181" i="12"/>
  <c r="BX181" i="12"/>
  <c r="BV181" i="12"/>
  <c r="BT181" i="12"/>
  <c r="BR181" i="12"/>
  <c r="BP181" i="12"/>
  <c r="BN181" i="12"/>
  <c r="BL181" i="12"/>
  <c r="BI181" i="12"/>
  <c r="BH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DX181" i="12" s="1"/>
  <c r="AL181" i="12"/>
  <c r="AK181" i="12"/>
  <c r="AJ181" i="12"/>
  <c r="AI181" i="12"/>
  <c r="AH181" i="12"/>
  <c r="AB181" i="12"/>
  <c r="AA181" i="12"/>
  <c r="Z181" i="12"/>
  <c r="Y181" i="12"/>
  <c r="X181" i="12"/>
  <c r="DV180" i="12"/>
  <c r="DU180" i="12"/>
  <c r="DT180" i="12"/>
  <c r="DQ180" i="12"/>
  <c r="DR180" i="12" s="1"/>
  <c r="DS180" i="12" s="1"/>
  <c r="DE180" i="12"/>
  <c r="DC180" i="12"/>
  <c r="DA180" i="12"/>
  <c r="CQ180" i="12"/>
  <c r="CP180" i="12"/>
  <c r="CO180" i="12"/>
  <c r="CJ180" i="12"/>
  <c r="CK180" i="12" s="1"/>
  <c r="CH180" i="12"/>
  <c r="CF180" i="12"/>
  <c r="CD180" i="12"/>
  <c r="CB180" i="12"/>
  <c r="BZ180" i="12"/>
  <c r="BX180" i="12"/>
  <c r="BV180" i="12"/>
  <c r="BT180" i="12"/>
  <c r="BR180" i="12"/>
  <c r="BP180" i="12"/>
  <c r="BN180" i="12"/>
  <c r="BL180" i="12"/>
  <c r="BI180" i="12"/>
  <c r="BH180" i="12"/>
  <c r="DD180" i="12" s="1"/>
  <c r="BF180" i="12"/>
  <c r="BE180" i="12"/>
  <c r="BD180" i="12"/>
  <c r="BC180" i="12"/>
  <c r="BB180" i="12"/>
  <c r="BA180" i="12"/>
  <c r="AZ180" i="12"/>
  <c r="AY180" i="12"/>
  <c r="AX180" i="12"/>
  <c r="AW180" i="12"/>
  <c r="AV180" i="12"/>
  <c r="AU180" i="12"/>
  <c r="AT180" i="12"/>
  <c r="AS180" i="12"/>
  <c r="DX180" i="12" s="1"/>
  <c r="AL180" i="12"/>
  <c r="AK180" i="12"/>
  <c r="AJ180" i="12"/>
  <c r="AI180" i="12"/>
  <c r="AH180" i="12"/>
  <c r="AB180" i="12"/>
  <c r="AA180" i="12"/>
  <c r="Z180" i="12"/>
  <c r="Y180" i="12"/>
  <c r="X180" i="12"/>
  <c r="DX179" i="12"/>
  <c r="DV179" i="12"/>
  <c r="DU179" i="12"/>
  <c r="DT179" i="12"/>
  <c r="DQ179" i="12"/>
  <c r="DR179" i="12" s="1"/>
  <c r="DS179" i="12" s="1"/>
  <c r="DD179" i="12"/>
  <c r="CS179" i="12"/>
  <c r="CR179" i="12"/>
  <c r="CQ179" i="12"/>
  <c r="CO179" i="12"/>
  <c r="CP179" i="12" s="1"/>
  <c r="CK179" i="12"/>
  <c r="CL179" i="12" s="1"/>
  <c r="CJ179" i="12"/>
  <c r="CH179" i="12"/>
  <c r="CF179" i="12"/>
  <c r="CD179" i="12"/>
  <c r="CB179" i="12"/>
  <c r="BZ179" i="12"/>
  <c r="BX179" i="12"/>
  <c r="BV179" i="12"/>
  <c r="BT179" i="12"/>
  <c r="BR179" i="12"/>
  <c r="BP179" i="12"/>
  <c r="BN179" i="12"/>
  <c r="BL179" i="12"/>
  <c r="BI179" i="12"/>
  <c r="BH179" i="12"/>
  <c r="BF179" i="12"/>
  <c r="BE179" i="12"/>
  <c r="BD179" i="12"/>
  <c r="BC179" i="12"/>
  <c r="BB179" i="12"/>
  <c r="BA179" i="12"/>
  <c r="AZ179" i="12"/>
  <c r="AY179" i="12"/>
  <c r="AX179" i="12"/>
  <c r="AW179" i="12"/>
  <c r="AV179" i="12"/>
  <c r="AU179" i="12"/>
  <c r="AT179" i="12"/>
  <c r="AS179" i="12"/>
  <c r="AL179" i="12"/>
  <c r="AK179" i="12"/>
  <c r="AJ179" i="12"/>
  <c r="AI179" i="12"/>
  <c r="AH179" i="12"/>
  <c r="AB179" i="12"/>
  <c r="AA179" i="12"/>
  <c r="Z179" i="12"/>
  <c r="Y179" i="12"/>
  <c r="X179" i="12"/>
  <c r="DV178" i="12"/>
  <c r="DU178" i="12"/>
  <c r="DT178" i="12"/>
  <c r="DR178" i="12"/>
  <c r="DS178" i="12" s="1"/>
  <c r="DQ178" i="12"/>
  <c r="DC178" i="12"/>
  <c r="DA178" i="12"/>
  <c r="CX178" i="12"/>
  <c r="CW178" i="12"/>
  <c r="CQ178" i="12"/>
  <c r="CP178" i="12"/>
  <c r="CO178" i="12"/>
  <c r="CK178" i="12"/>
  <c r="CJ178" i="12"/>
  <c r="CH178" i="12"/>
  <c r="CF178" i="12"/>
  <c r="CD178" i="12"/>
  <c r="CB178" i="12"/>
  <c r="BZ178" i="12"/>
  <c r="BX178" i="12"/>
  <c r="BV178" i="12"/>
  <c r="BT178" i="12"/>
  <c r="BR178" i="12"/>
  <c r="BP178" i="12"/>
  <c r="BN178" i="12"/>
  <c r="BL178" i="12"/>
  <c r="BI178" i="12"/>
  <c r="BH178" i="12"/>
  <c r="BF178" i="12"/>
  <c r="BE178" i="12"/>
  <c r="CV178" i="12" s="1"/>
  <c r="BD178" i="12"/>
  <c r="BC178" i="12"/>
  <c r="BB178" i="12"/>
  <c r="BA178" i="12"/>
  <c r="AZ178" i="12"/>
  <c r="AY178" i="12"/>
  <c r="AX178" i="12"/>
  <c r="AW178" i="12"/>
  <c r="AV178" i="12"/>
  <c r="AU178" i="12"/>
  <c r="AT178" i="12"/>
  <c r="AS178" i="12"/>
  <c r="DX178" i="12" s="1"/>
  <c r="AL178" i="12"/>
  <c r="AK178" i="12"/>
  <c r="AJ178" i="12"/>
  <c r="AI178" i="12"/>
  <c r="AH178" i="12"/>
  <c r="AB178" i="12"/>
  <c r="AA178" i="12"/>
  <c r="Z178" i="12"/>
  <c r="Y178" i="12"/>
  <c r="X178" i="12"/>
  <c r="DV177" i="12"/>
  <c r="DU177" i="12"/>
  <c r="DT177" i="12"/>
  <c r="DQ177" i="12"/>
  <c r="DR177" i="12" s="1"/>
  <c r="DS177" i="12" s="1"/>
  <c r="CR177" i="12"/>
  <c r="CO177" i="12"/>
  <c r="CP177" i="12" s="1"/>
  <c r="CJ177" i="12"/>
  <c r="CK177" i="12" s="1"/>
  <c r="CH177" i="12"/>
  <c r="CF177" i="12"/>
  <c r="CD177" i="12"/>
  <c r="CB177" i="12"/>
  <c r="BZ177" i="12"/>
  <c r="BX177" i="12"/>
  <c r="BV177" i="12"/>
  <c r="BT177" i="12"/>
  <c r="BR177" i="12"/>
  <c r="BP177" i="12"/>
  <c r="BN177" i="12"/>
  <c r="BL177" i="12"/>
  <c r="BI177" i="12"/>
  <c r="BH177" i="12"/>
  <c r="DD177" i="12" s="1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DX177" i="12" s="1"/>
  <c r="AL177" i="12"/>
  <c r="AK177" i="12"/>
  <c r="AJ177" i="12"/>
  <c r="AI177" i="12"/>
  <c r="AH177" i="12"/>
  <c r="AB177" i="12"/>
  <c r="AA177" i="12"/>
  <c r="Z177" i="12"/>
  <c r="Y177" i="12"/>
  <c r="X177" i="12"/>
  <c r="DV176" i="12"/>
  <c r="DU176" i="12"/>
  <c r="DT176" i="12"/>
  <c r="DR176" i="12"/>
  <c r="DS176" i="12" s="1"/>
  <c r="DQ176" i="12"/>
  <c r="DE176" i="12"/>
  <c r="DC176" i="12"/>
  <c r="DB176" i="12"/>
  <c r="CO176" i="12"/>
  <c r="CP176" i="12" s="1"/>
  <c r="CM176" i="12"/>
  <c r="CL176" i="12"/>
  <c r="CJ176" i="12"/>
  <c r="CK176" i="12" s="1"/>
  <c r="CN176" i="12" s="1"/>
  <c r="CH176" i="12"/>
  <c r="CF176" i="12"/>
  <c r="CD176" i="12"/>
  <c r="CB176" i="12"/>
  <c r="BZ176" i="12"/>
  <c r="BX176" i="12"/>
  <c r="BV176" i="12"/>
  <c r="BT176" i="12"/>
  <c r="BR176" i="12"/>
  <c r="BP176" i="12"/>
  <c r="BN176" i="12"/>
  <c r="BL176" i="12"/>
  <c r="BI176" i="12"/>
  <c r="BH176" i="12"/>
  <c r="DD176" i="12" s="1"/>
  <c r="BF176" i="12"/>
  <c r="BE176" i="12"/>
  <c r="CY176" i="12" s="1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DX176" i="12" s="1"/>
  <c r="AL176" i="12"/>
  <c r="AK176" i="12"/>
  <c r="AJ176" i="12"/>
  <c r="AI176" i="12"/>
  <c r="AH176" i="12"/>
  <c r="AB176" i="12"/>
  <c r="AA176" i="12"/>
  <c r="Z176" i="12"/>
  <c r="Y176" i="12"/>
  <c r="X176" i="12"/>
  <c r="DV175" i="12"/>
  <c r="DU175" i="12"/>
  <c r="DT175" i="12"/>
  <c r="DQ175" i="12"/>
  <c r="DR175" i="12" s="1"/>
  <c r="DS175" i="12" s="1"/>
  <c r="DE175" i="12"/>
  <c r="DD175" i="12"/>
  <c r="CZ175" i="12"/>
  <c r="CU175" i="12"/>
  <c r="CO175" i="12"/>
  <c r="CP175" i="12" s="1"/>
  <c r="CN175" i="12"/>
  <c r="CJ175" i="12"/>
  <c r="CK175" i="12" s="1"/>
  <c r="CL175" i="12" s="1"/>
  <c r="CH175" i="12"/>
  <c r="CF175" i="12"/>
  <c r="CD175" i="12"/>
  <c r="CB175" i="12"/>
  <c r="BZ175" i="12"/>
  <c r="BX175" i="12"/>
  <c r="BV175" i="12"/>
  <c r="BT175" i="12"/>
  <c r="BR175" i="12"/>
  <c r="BP175" i="12"/>
  <c r="BN175" i="12"/>
  <c r="BL175" i="12"/>
  <c r="BI175" i="12"/>
  <c r="BH175" i="12"/>
  <c r="DB175" i="12" s="1"/>
  <c r="BF175" i="12"/>
  <c r="BE175" i="12"/>
  <c r="CW175" i="12" s="1"/>
  <c r="BD175" i="12"/>
  <c r="BC175" i="12"/>
  <c r="BB175" i="12"/>
  <c r="BA175" i="12"/>
  <c r="AZ175" i="12"/>
  <c r="AY175" i="12"/>
  <c r="AX175" i="12"/>
  <c r="AW175" i="12"/>
  <c r="AV175" i="12"/>
  <c r="AU175" i="12"/>
  <c r="AT175" i="12"/>
  <c r="AS175" i="12"/>
  <c r="DX175" i="12" s="1"/>
  <c r="AL175" i="12"/>
  <c r="AK175" i="12"/>
  <c r="AJ175" i="12"/>
  <c r="AI175" i="12"/>
  <c r="AH175" i="12"/>
  <c r="AB175" i="12"/>
  <c r="AA175" i="12"/>
  <c r="Z175" i="12"/>
  <c r="Y175" i="12"/>
  <c r="X175" i="12"/>
  <c r="DV174" i="12"/>
  <c r="DU174" i="12"/>
  <c r="DT174" i="12"/>
  <c r="DQ174" i="12"/>
  <c r="DR174" i="12" s="1"/>
  <c r="DS174" i="12" s="1"/>
  <c r="DA174" i="12"/>
  <c r="CO174" i="12"/>
  <c r="CP174" i="12" s="1"/>
  <c r="CK174" i="12"/>
  <c r="CJ174" i="12"/>
  <c r="CH174" i="12"/>
  <c r="CF174" i="12"/>
  <c r="CD174" i="12"/>
  <c r="CB174" i="12"/>
  <c r="BZ174" i="12"/>
  <c r="BX174" i="12"/>
  <c r="BV174" i="12"/>
  <c r="BT174" i="12"/>
  <c r="BR174" i="12"/>
  <c r="BP174" i="12"/>
  <c r="BN174" i="12"/>
  <c r="BL174" i="12"/>
  <c r="BI174" i="12"/>
  <c r="BH174" i="12"/>
  <c r="DE174" i="12" s="1"/>
  <c r="BF174" i="12"/>
  <c r="BE174" i="12"/>
  <c r="CX174" i="12" s="1"/>
  <c r="BD174" i="12"/>
  <c r="BC174" i="12"/>
  <c r="BB174" i="12"/>
  <c r="BA174" i="12"/>
  <c r="AZ174" i="12"/>
  <c r="AY174" i="12"/>
  <c r="AX174" i="12"/>
  <c r="AW174" i="12"/>
  <c r="AV174" i="12"/>
  <c r="AU174" i="12"/>
  <c r="AT174" i="12"/>
  <c r="AS174" i="12"/>
  <c r="DX174" i="12" s="1"/>
  <c r="AL174" i="12"/>
  <c r="AK174" i="12"/>
  <c r="AJ174" i="12"/>
  <c r="AI174" i="12"/>
  <c r="AH174" i="12"/>
  <c r="AB174" i="12"/>
  <c r="AA174" i="12"/>
  <c r="Z174" i="12"/>
  <c r="Y174" i="12"/>
  <c r="X174" i="12"/>
  <c r="DX173" i="12"/>
  <c r="DV173" i="12"/>
  <c r="DU173" i="12"/>
  <c r="DT173" i="12"/>
  <c r="DS173" i="12"/>
  <c r="DQ173" i="12"/>
  <c r="DR173" i="12" s="1"/>
  <c r="DD173" i="12"/>
  <c r="DC173" i="12"/>
  <c r="CZ173" i="12"/>
  <c r="CW173" i="12"/>
  <c r="CS173" i="12"/>
  <c r="CR173" i="12"/>
  <c r="CO173" i="12"/>
  <c r="CP173" i="12" s="1"/>
  <c r="CQ173" i="12" s="1"/>
  <c r="CN173" i="12"/>
  <c r="CJ173" i="12"/>
  <c r="CK173" i="12" s="1"/>
  <c r="CL173" i="12" s="1"/>
  <c r="CH173" i="12"/>
  <c r="CF173" i="12"/>
  <c r="CD173" i="12"/>
  <c r="CB173" i="12"/>
  <c r="BZ173" i="12"/>
  <c r="BX173" i="12"/>
  <c r="BV173" i="12"/>
  <c r="BT173" i="12"/>
  <c r="BR173" i="12"/>
  <c r="BP173" i="12"/>
  <c r="BN173" i="12"/>
  <c r="BL173" i="12"/>
  <c r="BI173" i="12"/>
  <c r="BH173" i="12"/>
  <c r="DB173" i="12" s="1"/>
  <c r="BF173" i="12"/>
  <c r="BE173" i="12"/>
  <c r="CY173" i="12" s="1"/>
  <c r="BD173" i="12"/>
  <c r="BC173" i="12"/>
  <c r="BB173" i="12"/>
  <c r="BA173" i="12"/>
  <c r="AZ173" i="12"/>
  <c r="AY173" i="12"/>
  <c r="AX173" i="12"/>
  <c r="AW173" i="12"/>
  <c r="AV173" i="12"/>
  <c r="AU173" i="12"/>
  <c r="AT173" i="12"/>
  <c r="AS173" i="12"/>
  <c r="AL173" i="12"/>
  <c r="AK173" i="12"/>
  <c r="AJ173" i="12"/>
  <c r="AI173" i="12"/>
  <c r="AH173" i="12"/>
  <c r="AB173" i="12"/>
  <c r="AA173" i="12"/>
  <c r="Z173" i="12"/>
  <c r="Y173" i="12"/>
  <c r="X173" i="12"/>
  <c r="DV172" i="12"/>
  <c r="DU172" i="12"/>
  <c r="DT172" i="12"/>
  <c r="DQ172" i="12"/>
  <c r="DR172" i="12" s="1"/>
  <c r="DS172" i="12" s="1"/>
  <c r="CY172" i="12"/>
  <c r="CX172" i="12"/>
  <c r="CS172" i="12"/>
  <c r="CQ172" i="12"/>
  <c r="CO172" i="12"/>
  <c r="CP172" i="12" s="1"/>
  <c r="CR172" i="12" s="1"/>
  <c r="CK172" i="12"/>
  <c r="CJ172" i="12"/>
  <c r="CH172" i="12"/>
  <c r="CF172" i="12"/>
  <c r="CD172" i="12"/>
  <c r="CB172" i="12"/>
  <c r="BZ172" i="12"/>
  <c r="BX172" i="12"/>
  <c r="BV172" i="12"/>
  <c r="BT172" i="12"/>
  <c r="BR172" i="12"/>
  <c r="BP172" i="12"/>
  <c r="BN172" i="12"/>
  <c r="BL172" i="12"/>
  <c r="BI172" i="12"/>
  <c r="BH172" i="12"/>
  <c r="BF172" i="12"/>
  <c r="BE172" i="12"/>
  <c r="BD172" i="12"/>
  <c r="BC172" i="12"/>
  <c r="BB172" i="12"/>
  <c r="BA172" i="12"/>
  <c r="AZ172" i="12"/>
  <c r="AY172" i="12"/>
  <c r="AX172" i="12"/>
  <c r="AW172" i="12"/>
  <c r="AV172" i="12"/>
  <c r="AU172" i="12"/>
  <c r="AT172" i="12"/>
  <c r="AS172" i="12"/>
  <c r="DX172" i="12" s="1"/>
  <c r="AL172" i="12"/>
  <c r="AK172" i="12"/>
  <c r="AJ172" i="12"/>
  <c r="AI172" i="12"/>
  <c r="AH172" i="12"/>
  <c r="AB172" i="12"/>
  <c r="AA172" i="12"/>
  <c r="Z172" i="12"/>
  <c r="Y172" i="12"/>
  <c r="X172" i="12"/>
  <c r="DV171" i="12"/>
  <c r="DU171" i="12"/>
  <c r="DT171" i="12"/>
  <c r="DQ171" i="12"/>
  <c r="DR171" i="12" s="1"/>
  <c r="DS171" i="12" s="1"/>
  <c r="CZ171" i="12"/>
  <c r="CY171" i="12"/>
  <c r="CV171" i="12"/>
  <c r="CO171" i="12"/>
  <c r="CP171" i="12" s="1"/>
  <c r="CS171" i="12" s="1"/>
  <c r="CJ171" i="12"/>
  <c r="CK171" i="12" s="1"/>
  <c r="CH171" i="12"/>
  <c r="CF171" i="12"/>
  <c r="CD171" i="12"/>
  <c r="CB171" i="12"/>
  <c r="BZ171" i="12"/>
  <c r="BX171" i="12"/>
  <c r="BV171" i="12"/>
  <c r="BT171" i="12"/>
  <c r="BR171" i="12"/>
  <c r="BP171" i="12"/>
  <c r="BN171" i="12"/>
  <c r="BL171" i="12"/>
  <c r="BI171" i="12"/>
  <c r="BH171" i="12"/>
  <c r="BF171" i="12"/>
  <c r="BE171" i="12"/>
  <c r="CU171" i="12" s="1"/>
  <c r="BD171" i="12"/>
  <c r="BC171" i="12"/>
  <c r="BB171" i="12"/>
  <c r="BA171" i="12"/>
  <c r="AZ171" i="12"/>
  <c r="AY171" i="12"/>
  <c r="AX171" i="12"/>
  <c r="AW171" i="12"/>
  <c r="AV171" i="12"/>
  <c r="AU171" i="12"/>
  <c r="AT171" i="12"/>
  <c r="AS171" i="12"/>
  <c r="DX171" i="12" s="1"/>
  <c r="AL171" i="12"/>
  <c r="AK171" i="12"/>
  <c r="AJ171" i="12"/>
  <c r="AI171" i="12"/>
  <c r="AH171" i="12"/>
  <c r="AB171" i="12"/>
  <c r="AA171" i="12"/>
  <c r="Z171" i="12"/>
  <c r="Y171" i="12"/>
  <c r="X171" i="12"/>
  <c r="DV170" i="12"/>
  <c r="DU170" i="12"/>
  <c r="DT170" i="12"/>
  <c r="DQ170" i="12"/>
  <c r="DR170" i="12" s="1"/>
  <c r="DS170" i="12" s="1"/>
  <c r="CY170" i="12"/>
  <c r="CX170" i="12"/>
  <c r="CT170" i="12"/>
  <c r="CO170" i="12"/>
  <c r="CP170" i="12" s="1"/>
  <c r="CM170" i="12"/>
  <c r="CK170" i="12"/>
  <c r="CN170" i="12" s="1"/>
  <c r="CJ170" i="12"/>
  <c r="CH170" i="12"/>
  <c r="CF170" i="12"/>
  <c r="CD170" i="12"/>
  <c r="CB170" i="12"/>
  <c r="BZ170" i="12"/>
  <c r="BX170" i="12"/>
  <c r="BV170" i="12"/>
  <c r="BT170" i="12"/>
  <c r="BR170" i="12"/>
  <c r="BP170" i="12"/>
  <c r="BN170" i="12"/>
  <c r="BL170" i="12"/>
  <c r="BI170" i="12"/>
  <c r="BH170" i="12"/>
  <c r="BF170" i="12"/>
  <c r="BE170" i="12"/>
  <c r="CV170" i="12" s="1"/>
  <c r="BD170" i="12"/>
  <c r="BC170" i="12"/>
  <c r="BB170" i="12"/>
  <c r="BA170" i="12"/>
  <c r="AZ170" i="12"/>
  <c r="AY170" i="12"/>
  <c r="AX170" i="12"/>
  <c r="AW170" i="12"/>
  <c r="AV170" i="12"/>
  <c r="AU170" i="12"/>
  <c r="AT170" i="12"/>
  <c r="AS170" i="12"/>
  <c r="DX170" i="12" s="1"/>
  <c r="AL170" i="12"/>
  <c r="AK170" i="12"/>
  <c r="AJ170" i="12"/>
  <c r="AI170" i="12"/>
  <c r="AH170" i="12"/>
  <c r="AB170" i="12"/>
  <c r="AA170" i="12"/>
  <c r="Z170" i="12"/>
  <c r="Y170" i="12"/>
  <c r="X170" i="12"/>
  <c r="DV169" i="12"/>
  <c r="DU169" i="12"/>
  <c r="DT169" i="12"/>
  <c r="DQ169" i="12"/>
  <c r="DR169" i="12" s="1"/>
  <c r="DS169" i="12" s="1"/>
  <c r="DA169" i="12"/>
  <c r="CV169" i="12"/>
  <c r="CU169" i="12"/>
  <c r="CO169" i="12"/>
  <c r="CP169" i="12" s="1"/>
  <c r="CJ169" i="12"/>
  <c r="CK169" i="12" s="1"/>
  <c r="CH169" i="12"/>
  <c r="CF169" i="12"/>
  <c r="CD169" i="12"/>
  <c r="CB169" i="12"/>
  <c r="BZ169" i="12"/>
  <c r="BX169" i="12"/>
  <c r="BV169" i="12"/>
  <c r="BT169" i="12"/>
  <c r="BR169" i="12"/>
  <c r="BP169" i="12"/>
  <c r="BN169" i="12"/>
  <c r="BL169" i="12"/>
  <c r="BI169" i="12"/>
  <c r="BH169" i="12"/>
  <c r="CZ169" i="12" s="1"/>
  <c r="BF169" i="12"/>
  <c r="BE169" i="12"/>
  <c r="BD169" i="12"/>
  <c r="BC169" i="12"/>
  <c r="BB169" i="12"/>
  <c r="BA169" i="12"/>
  <c r="AZ169" i="12"/>
  <c r="AY169" i="12"/>
  <c r="AX169" i="12"/>
  <c r="AW169" i="12"/>
  <c r="AV169" i="12"/>
  <c r="AU169" i="12"/>
  <c r="AT169" i="12"/>
  <c r="AS169" i="12"/>
  <c r="DX169" i="12" s="1"/>
  <c r="AL169" i="12"/>
  <c r="AK169" i="12"/>
  <c r="AJ169" i="12"/>
  <c r="AI169" i="12"/>
  <c r="AH169" i="12"/>
  <c r="AB169" i="12"/>
  <c r="AA169" i="12"/>
  <c r="Z169" i="12"/>
  <c r="Y169" i="12"/>
  <c r="X169" i="12"/>
  <c r="DV168" i="12"/>
  <c r="DU168" i="12"/>
  <c r="DT168" i="12"/>
  <c r="DQ168" i="12"/>
  <c r="DR168" i="12" s="1"/>
  <c r="DS168" i="12" s="1"/>
  <c r="DE168" i="12"/>
  <c r="CO168" i="12"/>
  <c r="CP168" i="12" s="1"/>
  <c r="CK168" i="12"/>
  <c r="CJ168" i="12"/>
  <c r="CH168" i="12"/>
  <c r="CF168" i="12"/>
  <c r="CD168" i="12"/>
  <c r="CB168" i="12"/>
  <c r="BZ168" i="12"/>
  <c r="BX168" i="12"/>
  <c r="BV168" i="12"/>
  <c r="BT168" i="12"/>
  <c r="BR168" i="12"/>
  <c r="BP168" i="12"/>
  <c r="BN168" i="12"/>
  <c r="BL168" i="12"/>
  <c r="BI168" i="12"/>
  <c r="BH168" i="12"/>
  <c r="BF168" i="12"/>
  <c r="BE168" i="12"/>
  <c r="CY168" i="12" s="1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DX168" i="12" s="1"/>
  <c r="AL168" i="12"/>
  <c r="AK168" i="12"/>
  <c r="AJ168" i="12"/>
  <c r="AI168" i="12"/>
  <c r="AH168" i="12"/>
  <c r="AB168" i="12"/>
  <c r="AA168" i="12"/>
  <c r="Z168" i="12"/>
  <c r="Y168" i="12"/>
  <c r="X168" i="12"/>
  <c r="DV167" i="12"/>
  <c r="DU167" i="12"/>
  <c r="DT167" i="12"/>
  <c r="DQ167" i="12"/>
  <c r="DR167" i="12" s="1"/>
  <c r="DS167" i="12" s="1"/>
  <c r="CS167" i="12"/>
  <c r="CR167" i="12"/>
  <c r="CQ167" i="12"/>
  <c r="CO167" i="12"/>
  <c r="CP167" i="12" s="1"/>
  <c r="CJ167" i="12"/>
  <c r="CK167" i="12" s="1"/>
  <c r="CH167" i="12"/>
  <c r="CF167" i="12"/>
  <c r="CD167" i="12"/>
  <c r="CB167" i="12"/>
  <c r="BZ167" i="12"/>
  <c r="BX167" i="12"/>
  <c r="BV167" i="12"/>
  <c r="BT167" i="12"/>
  <c r="BR167" i="12"/>
  <c r="BP167" i="12"/>
  <c r="BN167" i="12"/>
  <c r="BL167" i="12"/>
  <c r="BI167" i="12"/>
  <c r="BH167" i="12"/>
  <c r="BF167" i="12"/>
  <c r="BE167" i="12"/>
  <c r="BD167" i="12"/>
  <c r="BC167" i="12"/>
  <c r="BB167" i="12"/>
  <c r="BA167" i="12"/>
  <c r="AZ167" i="12"/>
  <c r="AY167" i="12"/>
  <c r="AX167" i="12"/>
  <c r="AW167" i="12"/>
  <c r="AV167" i="12"/>
  <c r="AU167" i="12"/>
  <c r="AT167" i="12"/>
  <c r="AS167" i="12"/>
  <c r="DX167" i="12" s="1"/>
  <c r="AL167" i="12"/>
  <c r="AK167" i="12"/>
  <c r="AJ167" i="12"/>
  <c r="AI167" i="12"/>
  <c r="AH167" i="12"/>
  <c r="AB167" i="12"/>
  <c r="AA167" i="12"/>
  <c r="Z167" i="12"/>
  <c r="Y167" i="12"/>
  <c r="X167" i="12"/>
  <c r="DV166" i="12"/>
  <c r="DU166" i="12"/>
  <c r="DT166" i="12"/>
  <c r="DQ166" i="12"/>
  <c r="DR166" i="12" s="1"/>
  <c r="DS166" i="12" s="1"/>
  <c r="DC166" i="12"/>
  <c r="CO166" i="12"/>
  <c r="CP166" i="12" s="1"/>
  <c r="CK166" i="12"/>
  <c r="CJ166" i="12"/>
  <c r="CH166" i="12"/>
  <c r="CF166" i="12"/>
  <c r="CD166" i="12"/>
  <c r="CB166" i="12"/>
  <c r="BZ166" i="12"/>
  <c r="BX166" i="12"/>
  <c r="BV166" i="12"/>
  <c r="BT166" i="12"/>
  <c r="BR166" i="12"/>
  <c r="BP166" i="12"/>
  <c r="BN166" i="12"/>
  <c r="BL166" i="12"/>
  <c r="BI166" i="12"/>
  <c r="BH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DX166" i="12" s="1"/>
  <c r="AL166" i="12"/>
  <c r="AK166" i="12"/>
  <c r="AJ166" i="12"/>
  <c r="AI166" i="12"/>
  <c r="AH166" i="12"/>
  <c r="AB166" i="12"/>
  <c r="AA166" i="12"/>
  <c r="Z166" i="12"/>
  <c r="Y166" i="12"/>
  <c r="X166" i="12"/>
  <c r="DV165" i="12"/>
  <c r="DU165" i="12"/>
  <c r="DT165" i="12"/>
  <c r="DS165" i="12"/>
  <c r="DQ165" i="12"/>
  <c r="DR165" i="12" s="1"/>
  <c r="CO165" i="12"/>
  <c r="CP165" i="12" s="1"/>
  <c r="CM165" i="12"/>
  <c r="CJ165" i="12"/>
  <c r="CK165" i="12" s="1"/>
  <c r="CH165" i="12"/>
  <c r="CF165" i="12"/>
  <c r="CD165" i="12"/>
  <c r="CB165" i="12"/>
  <c r="BZ165" i="12"/>
  <c r="BX165" i="12"/>
  <c r="BV165" i="12"/>
  <c r="BT165" i="12"/>
  <c r="BR165" i="12"/>
  <c r="BP165" i="12"/>
  <c r="BN165" i="12"/>
  <c r="BL165" i="12"/>
  <c r="BI165" i="12"/>
  <c r="BH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DX165" i="12" s="1"/>
  <c r="AL165" i="12"/>
  <c r="AK165" i="12"/>
  <c r="AJ165" i="12"/>
  <c r="AI165" i="12"/>
  <c r="AH165" i="12"/>
  <c r="AB165" i="12"/>
  <c r="AA165" i="12"/>
  <c r="Z165" i="12"/>
  <c r="Y165" i="12"/>
  <c r="X165" i="12"/>
  <c r="DV164" i="12"/>
  <c r="DU164" i="12"/>
  <c r="DT164" i="12"/>
  <c r="DR164" i="12"/>
  <c r="DS164" i="12" s="1"/>
  <c r="DQ164" i="12"/>
  <c r="DE164" i="12"/>
  <c r="CY164" i="12"/>
  <c r="CO164" i="12"/>
  <c r="CP164" i="12" s="1"/>
  <c r="CJ164" i="12"/>
  <c r="CK164" i="12" s="1"/>
  <c r="CH164" i="12"/>
  <c r="CF164" i="12"/>
  <c r="CD164" i="12"/>
  <c r="CB164" i="12"/>
  <c r="BZ164" i="12"/>
  <c r="BX164" i="12"/>
  <c r="BV164" i="12"/>
  <c r="BT164" i="12"/>
  <c r="BR164" i="12"/>
  <c r="BP164" i="12"/>
  <c r="BN164" i="12"/>
  <c r="BL164" i="12"/>
  <c r="BI164" i="12"/>
  <c r="BH164" i="12"/>
  <c r="DD164" i="12" s="1"/>
  <c r="BF164" i="12"/>
  <c r="BE164" i="12"/>
  <c r="CV164" i="12" s="1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DX164" i="12" s="1"/>
  <c r="AL164" i="12"/>
  <c r="AK164" i="12"/>
  <c r="AJ164" i="12"/>
  <c r="AI164" i="12"/>
  <c r="AH164" i="12"/>
  <c r="AB164" i="12"/>
  <c r="AA164" i="12"/>
  <c r="Z164" i="12"/>
  <c r="Y164" i="12"/>
  <c r="X164" i="12"/>
  <c r="DV163" i="12"/>
  <c r="DU163" i="12"/>
  <c r="DT163" i="12"/>
  <c r="DQ163" i="12"/>
  <c r="DR163" i="12" s="1"/>
  <c r="DS163" i="12" s="1"/>
  <c r="CP163" i="12"/>
  <c r="CO163" i="12"/>
  <c r="CJ163" i="12"/>
  <c r="CK163" i="12" s="1"/>
  <c r="CN163" i="12" s="1"/>
  <c r="CH163" i="12"/>
  <c r="CF163" i="12"/>
  <c r="CD163" i="12"/>
  <c r="CB163" i="12"/>
  <c r="BZ163" i="12"/>
  <c r="BX163" i="12"/>
  <c r="BV163" i="12"/>
  <c r="BT163" i="12"/>
  <c r="BR163" i="12"/>
  <c r="BP163" i="12"/>
  <c r="BN163" i="12"/>
  <c r="BL163" i="12"/>
  <c r="BI163" i="12"/>
  <c r="BH163" i="12"/>
  <c r="DE163" i="12" s="1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DX163" i="12" s="1"/>
  <c r="AL163" i="12"/>
  <c r="AK163" i="12"/>
  <c r="AJ163" i="12"/>
  <c r="AI163" i="12"/>
  <c r="AH163" i="12"/>
  <c r="AB163" i="12"/>
  <c r="AA163" i="12"/>
  <c r="Z163" i="12"/>
  <c r="Y163" i="12"/>
  <c r="X163" i="12"/>
  <c r="DV162" i="12"/>
  <c r="DU162" i="12"/>
  <c r="DT162" i="12"/>
  <c r="DQ162" i="12"/>
  <c r="DR162" i="12" s="1"/>
  <c r="DS162" i="12" s="1"/>
  <c r="CW162" i="12"/>
  <c r="CO162" i="12"/>
  <c r="CP162" i="12" s="1"/>
  <c r="CR162" i="12" s="1"/>
  <c r="CJ162" i="12"/>
  <c r="CK162" i="12" s="1"/>
  <c r="CH162" i="12"/>
  <c r="CF162" i="12"/>
  <c r="CD162" i="12"/>
  <c r="CB162" i="12"/>
  <c r="BZ162" i="12"/>
  <c r="BX162" i="12"/>
  <c r="BV162" i="12"/>
  <c r="BT162" i="12"/>
  <c r="BR162" i="12"/>
  <c r="BP162" i="12"/>
  <c r="BN162" i="12"/>
  <c r="BL162" i="12"/>
  <c r="BI162" i="12"/>
  <c r="BH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DX162" i="12" s="1"/>
  <c r="AL162" i="12"/>
  <c r="AK162" i="12"/>
  <c r="AJ162" i="12"/>
  <c r="AI162" i="12"/>
  <c r="AH162" i="12"/>
  <c r="AB162" i="12"/>
  <c r="AA162" i="12"/>
  <c r="Z162" i="12"/>
  <c r="Y162" i="12"/>
  <c r="X162" i="12"/>
  <c r="DV161" i="12"/>
  <c r="DU161" i="12"/>
  <c r="DT161" i="12"/>
  <c r="DQ161" i="12"/>
  <c r="DR161" i="12" s="1"/>
  <c r="DS161" i="12" s="1"/>
  <c r="DC161" i="12"/>
  <c r="CV161" i="12"/>
  <c r="CO161" i="12"/>
  <c r="CP161" i="12" s="1"/>
  <c r="CJ161" i="12"/>
  <c r="CK161" i="12" s="1"/>
  <c r="CN161" i="12" s="1"/>
  <c r="CH161" i="12"/>
  <c r="CF161" i="12"/>
  <c r="CD161" i="12"/>
  <c r="CB161" i="12"/>
  <c r="BZ161" i="12"/>
  <c r="BX161" i="12"/>
  <c r="BV161" i="12"/>
  <c r="BT161" i="12"/>
  <c r="BR161" i="12"/>
  <c r="BP161" i="12"/>
  <c r="BN161" i="12"/>
  <c r="BL161" i="12"/>
  <c r="BI161" i="12"/>
  <c r="BH161" i="12"/>
  <c r="DE161" i="12" s="1"/>
  <c r="BF161" i="12"/>
  <c r="BE161" i="12"/>
  <c r="CW161" i="12" s="1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DX161" i="12" s="1"/>
  <c r="AL161" i="12"/>
  <c r="AK161" i="12"/>
  <c r="AJ161" i="12"/>
  <c r="AI161" i="12"/>
  <c r="AH161" i="12"/>
  <c r="AB161" i="12"/>
  <c r="AA161" i="12"/>
  <c r="Z161" i="12"/>
  <c r="Y161" i="12"/>
  <c r="X161" i="12"/>
  <c r="DV160" i="12"/>
  <c r="DU160" i="12"/>
  <c r="DT160" i="12"/>
  <c r="DQ160" i="12"/>
  <c r="DR160" i="12" s="1"/>
  <c r="DS160" i="12" s="1"/>
  <c r="DE160" i="12"/>
  <c r="CZ160" i="12"/>
  <c r="CO160" i="12"/>
  <c r="CP160" i="12" s="1"/>
  <c r="CJ160" i="12"/>
  <c r="CK160" i="12" s="1"/>
  <c r="CH160" i="12"/>
  <c r="CF160" i="12"/>
  <c r="CD160" i="12"/>
  <c r="CB160" i="12"/>
  <c r="BZ160" i="12"/>
  <c r="BX160" i="12"/>
  <c r="BV160" i="12"/>
  <c r="BT160" i="12"/>
  <c r="BR160" i="12"/>
  <c r="BP160" i="12"/>
  <c r="BN160" i="12"/>
  <c r="BL160" i="12"/>
  <c r="BI160" i="12"/>
  <c r="BH160" i="12"/>
  <c r="BF160" i="12"/>
  <c r="BE160" i="12"/>
  <c r="CW160" i="12" s="1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DX160" i="12" s="1"/>
  <c r="AL160" i="12"/>
  <c r="AK160" i="12"/>
  <c r="AJ160" i="12"/>
  <c r="AI160" i="12"/>
  <c r="AH160" i="12"/>
  <c r="AB160" i="12"/>
  <c r="AA160" i="12"/>
  <c r="Z160" i="12"/>
  <c r="Y160" i="12"/>
  <c r="X160" i="12"/>
  <c r="DV159" i="12"/>
  <c r="DU159" i="12"/>
  <c r="DT159" i="12"/>
  <c r="DQ159" i="12"/>
  <c r="DR159" i="12" s="1"/>
  <c r="DS159" i="12" s="1"/>
  <c r="DC159" i="12"/>
  <c r="CV159" i="12"/>
  <c r="CO159" i="12"/>
  <c r="CP159" i="12" s="1"/>
  <c r="CJ159" i="12"/>
  <c r="CK159" i="12" s="1"/>
  <c r="CN159" i="12" s="1"/>
  <c r="CH159" i="12"/>
  <c r="CF159" i="12"/>
  <c r="CD159" i="12"/>
  <c r="CB159" i="12"/>
  <c r="BZ159" i="12"/>
  <c r="BX159" i="12"/>
  <c r="BV159" i="12"/>
  <c r="BT159" i="12"/>
  <c r="BR159" i="12"/>
  <c r="BP159" i="12"/>
  <c r="BN159" i="12"/>
  <c r="BL159" i="12"/>
  <c r="BI159" i="12"/>
  <c r="BH159" i="12"/>
  <c r="DE159" i="12" s="1"/>
  <c r="BF159" i="12"/>
  <c r="BE159" i="12"/>
  <c r="CW159" i="12" s="1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DX159" i="12" s="1"/>
  <c r="AL159" i="12"/>
  <c r="AK159" i="12"/>
  <c r="AJ159" i="12"/>
  <c r="AI159" i="12"/>
  <c r="AH159" i="12"/>
  <c r="AB159" i="12"/>
  <c r="AA159" i="12"/>
  <c r="Z159" i="12"/>
  <c r="Y159" i="12"/>
  <c r="X159" i="12"/>
  <c r="DV158" i="12"/>
  <c r="DU158" i="12"/>
  <c r="DT158" i="12"/>
  <c r="DQ158" i="12"/>
  <c r="DR158" i="12" s="1"/>
  <c r="DS158" i="12" s="1"/>
  <c r="CR158" i="12"/>
  <c r="CO158" i="12"/>
  <c r="CP158" i="12" s="1"/>
  <c r="CJ158" i="12"/>
  <c r="CK158" i="12" s="1"/>
  <c r="CH158" i="12"/>
  <c r="CF158" i="12"/>
  <c r="CD158" i="12"/>
  <c r="CB158" i="12"/>
  <c r="BZ158" i="12"/>
  <c r="BX158" i="12"/>
  <c r="BV158" i="12"/>
  <c r="BT158" i="12"/>
  <c r="BR158" i="12"/>
  <c r="BP158" i="12"/>
  <c r="BN158" i="12"/>
  <c r="BL158" i="12"/>
  <c r="BI158" i="12"/>
  <c r="BH158" i="12"/>
  <c r="BF158" i="12"/>
  <c r="BE158" i="12"/>
  <c r="CW158" i="12" s="1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DX158" i="12" s="1"/>
  <c r="AL158" i="12"/>
  <c r="AK158" i="12"/>
  <c r="AJ158" i="12"/>
  <c r="AI158" i="12"/>
  <c r="AH158" i="12"/>
  <c r="AB158" i="12"/>
  <c r="AA158" i="12"/>
  <c r="Z158" i="12"/>
  <c r="Y158" i="12"/>
  <c r="X158" i="12"/>
  <c r="DV157" i="12"/>
  <c r="DU157" i="12"/>
  <c r="DT157" i="12"/>
  <c r="DQ157" i="12"/>
  <c r="DR157" i="12" s="1"/>
  <c r="DS157" i="12" s="1"/>
  <c r="DB157" i="12"/>
  <c r="CU157" i="12"/>
  <c r="CP157" i="12"/>
  <c r="CO157" i="12"/>
  <c r="CM157" i="12"/>
  <c r="CJ157" i="12"/>
  <c r="CK157" i="12" s="1"/>
  <c r="CN157" i="12" s="1"/>
  <c r="CH157" i="12"/>
  <c r="CF157" i="12"/>
  <c r="CD157" i="12"/>
  <c r="CB157" i="12"/>
  <c r="BZ157" i="12"/>
  <c r="BX157" i="12"/>
  <c r="BV157" i="12"/>
  <c r="BT157" i="12"/>
  <c r="BR157" i="12"/>
  <c r="BP157" i="12"/>
  <c r="BN157" i="12"/>
  <c r="BL157" i="12"/>
  <c r="BI157" i="12"/>
  <c r="BH157" i="12"/>
  <c r="BF157" i="12"/>
  <c r="BE157" i="12"/>
  <c r="CW157" i="12" s="1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DX157" i="12" s="1"/>
  <c r="AL157" i="12"/>
  <c r="AK157" i="12"/>
  <c r="AJ157" i="12"/>
  <c r="AI157" i="12"/>
  <c r="AH157" i="12"/>
  <c r="AB157" i="12"/>
  <c r="AA157" i="12"/>
  <c r="Z157" i="12"/>
  <c r="Y157" i="12"/>
  <c r="X157" i="12"/>
  <c r="DV156" i="12"/>
  <c r="DU156" i="12"/>
  <c r="DT156" i="12"/>
  <c r="DQ156" i="12"/>
  <c r="DR156" i="12" s="1"/>
  <c r="DS156" i="12" s="1"/>
  <c r="CW156" i="12"/>
  <c r="CO156" i="12"/>
  <c r="CP156" i="12" s="1"/>
  <c r="CJ156" i="12"/>
  <c r="CK156" i="12" s="1"/>
  <c r="CH156" i="12"/>
  <c r="CF156" i="12"/>
  <c r="CD156" i="12"/>
  <c r="CB156" i="12"/>
  <c r="BZ156" i="12"/>
  <c r="BX156" i="12"/>
  <c r="BV156" i="12"/>
  <c r="BT156" i="12"/>
  <c r="BR156" i="12"/>
  <c r="BP156" i="12"/>
  <c r="BN156" i="12"/>
  <c r="BL156" i="12"/>
  <c r="BI156" i="12"/>
  <c r="BH156" i="12"/>
  <c r="BF156" i="12"/>
  <c r="BE156" i="12"/>
  <c r="BD156" i="12"/>
  <c r="BC156" i="12"/>
  <c r="BB156" i="12"/>
  <c r="BA156" i="12"/>
  <c r="AZ156" i="12"/>
  <c r="AY156" i="12"/>
  <c r="AX156" i="12"/>
  <c r="AW156" i="12"/>
  <c r="AV156" i="12"/>
  <c r="AU156" i="12"/>
  <c r="AT156" i="12"/>
  <c r="AS156" i="12"/>
  <c r="DX156" i="12" s="1"/>
  <c r="AL156" i="12"/>
  <c r="AK156" i="12"/>
  <c r="AJ156" i="12"/>
  <c r="AI156" i="12"/>
  <c r="AH156" i="12"/>
  <c r="AB156" i="12"/>
  <c r="AA156" i="12"/>
  <c r="Z156" i="12"/>
  <c r="Y156" i="12"/>
  <c r="X156" i="12"/>
  <c r="DV155" i="12"/>
  <c r="DU155" i="12"/>
  <c r="DT155" i="12"/>
  <c r="DQ155" i="12"/>
  <c r="DR155" i="12" s="1"/>
  <c r="DS155" i="12" s="1"/>
  <c r="DB155" i="12"/>
  <c r="CU155" i="12"/>
  <c r="CP155" i="12"/>
  <c r="CO155" i="12"/>
  <c r="CM155" i="12"/>
  <c r="CJ155" i="12"/>
  <c r="CK155" i="12" s="1"/>
  <c r="CN155" i="12" s="1"/>
  <c r="CH155" i="12"/>
  <c r="CF155" i="12"/>
  <c r="CD155" i="12"/>
  <c r="CB155" i="12"/>
  <c r="BZ155" i="12"/>
  <c r="BX155" i="12"/>
  <c r="BV155" i="12"/>
  <c r="BT155" i="12"/>
  <c r="BR155" i="12"/>
  <c r="BP155" i="12"/>
  <c r="BN155" i="12"/>
  <c r="BL155" i="12"/>
  <c r="BI155" i="12"/>
  <c r="BH155" i="12"/>
  <c r="BF155" i="12"/>
  <c r="BE155" i="12"/>
  <c r="CW155" i="12" s="1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DX155" i="12" s="1"/>
  <c r="AL155" i="12"/>
  <c r="AK155" i="12"/>
  <c r="AJ155" i="12"/>
  <c r="AI155" i="12"/>
  <c r="AH155" i="12"/>
  <c r="AB155" i="12"/>
  <c r="AA155" i="12"/>
  <c r="Z155" i="12"/>
  <c r="Y155" i="12"/>
  <c r="X155" i="12"/>
  <c r="DV154" i="12"/>
  <c r="DU154" i="12"/>
  <c r="DT154" i="12"/>
  <c r="DQ154" i="12"/>
  <c r="DR154" i="12" s="1"/>
  <c r="DS154" i="12" s="1"/>
  <c r="CW154" i="12"/>
  <c r="CO154" i="12"/>
  <c r="CP154" i="12" s="1"/>
  <c r="CR154" i="12" s="1"/>
  <c r="CJ154" i="12"/>
  <c r="CK154" i="12" s="1"/>
  <c r="CH154" i="12"/>
  <c r="CF154" i="12"/>
  <c r="CD154" i="12"/>
  <c r="CB154" i="12"/>
  <c r="BZ154" i="12"/>
  <c r="BX154" i="12"/>
  <c r="BV154" i="12"/>
  <c r="BT154" i="12"/>
  <c r="BR154" i="12"/>
  <c r="BP154" i="12"/>
  <c r="BN154" i="12"/>
  <c r="BL154" i="12"/>
  <c r="BI154" i="12"/>
  <c r="BH154" i="12"/>
  <c r="BF154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DX154" i="12" s="1"/>
  <c r="AL154" i="12"/>
  <c r="AK154" i="12"/>
  <c r="AJ154" i="12"/>
  <c r="AI154" i="12"/>
  <c r="AH154" i="12"/>
  <c r="AB154" i="12"/>
  <c r="AA154" i="12"/>
  <c r="Z154" i="12"/>
  <c r="Y154" i="12"/>
  <c r="X154" i="12"/>
  <c r="DX153" i="12"/>
  <c r="DV153" i="12"/>
  <c r="DU153" i="12"/>
  <c r="DT153" i="12"/>
  <c r="DR153" i="12"/>
  <c r="DS153" i="12" s="1"/>
  <c r="DQ153" i="12"/>
  <c r="CY153" i="12"/>
  <c r="CV153" i="12"/>
  <c r="CU153" i="12"/>
  <c r="CT153" i="12"/>
  <c r="CO153" i="12"/>
  <c r="CP153" i="12" s="1"/>
  <c r="CJ153" i="12"/>
  <c r="CK153" i="12" s="1"/>
  <c r="CH153" i="12"/>
  <c r="CF153" i="12"/>
  <c r="CD153" i="12"/>
  <c r="CB153" i="12"/>
  <c r="BZ153" i="12"/>
  <c r="BX153" i="12"/>
  <c r="BV153" i="12"/>
  <c r="BT153" i="12"/>
  <c r="BR153" i="12"/>
  <c r="BP153" i="12"/>
  <c r="BN153" i="12"/>
  <c r="BL153" i="12"/>
  <c r="BI153" i="12"/>
  <c r="BH153" i="12"/>
  <c r="DE153" i="12" s="1"/>
  <c r="BF153" i="12"/>
  <c r="BE153" i="12"/>
  <c r="CW153" i="12" s="1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L153" i="12"/>
  <c r="AK153" i="12"/>
  <c r="AJ153" i="12"/>
  <c r="AI153" i="12"/>
  <c r="AH153" i="12"/>
  <c r="AB153" i="12"/>
  <c r="AA153" i="12"/>
  <c r="Z153" i="12"/>
  <c r="Y153" i="12"/>
  <c r="X153" i="12"/>
  <c r="DX152" i="12"/>
  <c r="DV152" i="12"/>
  <c r="DU152" i="12"/>
  <c r="DT152" i="12"/>
  <c r="DQ152" i="12"/>
  <c r="DR152" i="12" s="1"/>
  <c r="DS152" i="12" s="1"/>
  <c r="CW152" i="12"/>
  <c r="CO152" i="12"/>
  <c r="CP152" i="12" s="1"/>
  <c r="CJ152" i="12"/>
  <c r="CK152" i="12" s="1"/>
  <c r="CH152" i="12"/>
  <c r="CF152" i="12"/>
  <c r="CD152" i="12"/>
  <c r="CB152" i="12"/>
  <c r="BZ152" i="12"/>
  <c r="BX152" i="12"/>
  <c r="BV152" i="12"/>
  <c r="BT152" i="12"/>
  <c r="BR152" i="12"/>
  <c r="BP152" i="12"/>
  <c r="BN152" i="12"/>
  <c r="BL152" i="12"/>
  <c r="BI152" i="12"/>
  <c r="BH152" i="12"/>
  <c r="DE152" i="12" s="1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L152" i="12"/>
  <c r="AK152" i="12"/>
  <c r="AJ152" i="12"/>
  <c r="AI152" i="12"/>
  <c r="AH152" i="12"/>
  <c r="AB152" i="12"/>
  <c r="AA152" i="12"/>
  <c r="Z152" i="12"/>
  <c r="Y152" i="12"/>
  <c r="X152" i="12"/>
  <c r="DX151" i="12"/>
  <c r="DV151" i="12"/>
  <c r="DU151" i="12"/>
  <c r="DT151" i="12"/>
  <c r="DR151" i="12"/>
  <c r="DS151" i="12" s="1"/>
  <c r="DQ151" i="12"/>
  <c r="CY151" i="12"/>
  <c r="CV151" i="12"/>
  <c r="CU151" i="12"/>
  <c r="CT151" i="12"/>
  <c r="CO151" i="12"/>
  <c r="CP151" i="12" s="1"/>
  <c r="CJ151" i="12"/>
  <c r="CK151" i="12" s="1"/>
  <c r="CH151" i="12"/>
  <c r="CF151" i="12"/>
  <c r="CD151" i="12"/>
  <c r="CB151" i="12"/>
  <c r="BZ151" i="12"/>
  <c r="BX151" i="12"/>
  <c r="BV151" i="12"/>
  <c r="BT151" i="12"/>
  <c r="BR151" i="12"/>
  <c r="BP151" i="12"/>
  <c r="BN151" i="12"/>
  <c r="BL151" i="12"/>
  <c r="BI151" i="12"/>
  <c r="BH151" i="12"/>
  <c r="DE151" i="12" s="1"/>
  <c r="BF151" i="12"/>
  <c r="BE151" i="12"/>
  <c r="CW151" i="12" s="1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L151" i="12"/>
  <c r="AK151" i="12"/>
  <c r="AJ151" i="12"/>
  <c r="AI151" i="12"/>
  <c r="AH151" i="12"/>
  <c r="AB151" i="12"/>
  <c r="AA151" i="12"/>
  <c r="Z151" i="12"/>
  <c r="Y151" i="12"/>
  <c r="X151" i="12"/>
  <c r="DV150" i="12"/>
  <c r="DU150" i="12"/>
  <c r="DT150" i="12"/>
  <c r="DQ150" i="12"/>
  <c r="DR150" i="12" s="1"/>
  <c r="DS150" i="12" s="1"/>
  <c r="CR150" i="12"/>
  <c r="CO150" i="12"/>
  <c r="CP150" i="12" s="1"/>
  <c r="CJ150" i="12"/>
  <c r="CK150" i="12" s="1"/>
  <c r="CH150" i="12"/>
  <c r="CF150" i="12"/>
  <c r="CD150" i="12"/>
  <c r="CB150" i="12"/>
  <c r="BZ150" i="12"/>
  <c r="BX150" i="12"/>
  <c r="BV150" i="12"/>
  <c r="BT150" i="12"/>
  <c r="BR150" i="12"/>
  <c r="BP150" i="12"/>
  <c r="BN150" i="12"/>
  <c r="BL150" i="12"/>
  <c r="BI150" i="12"/>
  <c r="BH150" i="12"/>
  <c r="BF150" i="12"/>
  <c r="BE150" i="12"/>
  <c r="CW150" i="12" s="1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DX150" i="12" s="1"/>
  <c r="AL150" i="12"/>
  <c r="AK150" i="12"/>
  <c r="AJ150" i="12"/>
  <c r="AI150" i="12"/>
  <c r="AH150" i="12"/>
  <c r="AB150" i="12"/>
  <c r="AA150" i="12"/>
  <c r="Z150" i="12"/>
  <c r="Y150" i="12"/>
  <c r="X150" i="12"/>
  <c r="DV149" i="12"/>
  <c r="DU149" i="12"/>
  <c r="DT149" i="12"/>
  <c r="DQ149" i="12"/>
  <c r="DR149" i="12" s="1"/>
  <c r="DS149" i="12" s="1"/>
  <c r="CX149" i="12"/>
  <c r="CP149" i="12"/>
  <c r="CO149" i="12"/>
  <c r="CM149" i="12"/>
  <c r="CJ149" i="12"/>
  <c r="CK149" i="12" s="1"/>
  <c r="CN149" i="12" s="1"/>
  <c r="CH149" i="12"/>
  <c r="CF149" i="12"/>
  <c r="CD149" i="12"/>
  <c r="CB149" i="12"/>
  <c r="BZ149" i="12"/>
  <c r="BX149" i="12"/>
  <c r="BV149" i="12"/>
  <c r="BT149" i="12"/>
  <c r="BR149" i="12"/>
  <c r="BP149" i="12"/>
  <c r="BN149" i="12"/>
  <c r="BL149" i="12"/>
  <c r="BI149" i="12"/>
  <c r="BH149" i="12"/>
  <c r="DE149" i="12" s="1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DX149" i="12" s="1"/>
  <c r="AL149" i="12"/>
  <c r="AK149" i="12"/>
  <c r="AJ149" i="12"/>
  <c r="AI149" i="12"/>
  <c r="AH149" i="12"/>
  <c r="AB149" i="12"/>
  <c r="AA149" i="12"/>
  <c r="Z149" i="12"/>
  <c r="Y149" i="12"/>
  <c r="X149" i="12"/>
  <c r="DV148" i="12"/>
  <c r="DU148" i="12"/>
  <c r="DT148" i="12"/>
  <c r="DQ148" i="12"/>
  <c r="DR148" i="12" s="1"/>
  <c r="DS148" i="12" s="1"/>
  <c r="DE148" i="12"/>
  <c r="CZ148" i="12"/>
  <c r="CO148" i="12"/>
  <c r="CP148" i="12" s="1"/>
  <c r="CJ148" i="12"/>
  <c r="CK148" i="12" s="1"/>
  <c r="CH148" i="12"/>
  <c r="CF148" i="12"/>
  <c r="CD148" i="12"/>
  <c r="CB148" i="12"/>
  <c r="BZ148" i="12"/>
  <c r="BX148" i="12"/>
  <c r="BV148" i="12"/>
  <c r="BT148" i="12"/>
  <c r="BR148" i="12"/>
  <c r="BP148" i="12"/>
  <c r="BN148" i="12"/>
  <c r="BL148" i="12"/>
  <c r="BI148" i="12"/>
  <c r="BH148" i="12"/>
  <c r="BF148" i="12"/>
  <c r="BE148" i="12"/>
  <c r="CW148" i="12" s="1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DX148" i="12" s="1"/>
  <c r="AL148" i="12"/>
  <c r="AK148" i="12"/>
  <c r="AJ148" i="12"/>
  <c r="AI148" i="12"/>
  <c r="AH148" i="12"/>
  <c r="AB148" i="12"/>
  <c r="AA148" i="12"/>
  <c r="Z148" i="12"/>
  <c r="Y148" i="12"/>
  <c r="X148" i="12"/>
  <c r="DV147" i="12"/>
  <c r="DU147" i="12"/>
  <c r="DT147" i="12"/>
  <c r="DQ147" i="12"/>
  <c r="DR147" i="12" s="1"/>
  <c r="DS147" i="12" s="1"/>
  <c r="DC147" i="12"/>
  <c r="CX147" i="12"/>
  <c r="CV147" i="12"/>
  <c r="CO147" i="12"/>
  <c r="CP147" i="12" s="1"/>
  <c r="CM147" i="12"/>
  <c r="CJ147" i="12"/>
  <c r="CK147" i="12" s="1"/>
  <c r="CN147" i="12" s="1"/>
  <c r="CH147" i="12"/>
  <c r="CF147" i="12"/>
  <c r="CD147" i="12"/>
  <c r="CB147" i="12"/>
  <c r="BZ147" i="12"/>
  <c r="BX147" i="12"/>
  <c r="BV147" i="12"/>
  <c r="BT147" i="12"/>
  <c r="BR147" i="12"/>
  <c r="BP147" i="12"/>
  <c r="BN147" i="12"/>
  <c r="BL147" i="12"/>
  <c r="BI147" i="12"/>
  <c r="BH147" i="12"/>
  <c r="DE147" i="12" s="1"/>
  <c r="BF147" i="12"/>
  <c r="BE147" i="12"/>
  <c r="BD147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DX147" i="12" s="1"/>
  <c r="AL147" i="12"/>
  <c r="AK147" i="12"/>
  <c r="AJ147" i="12"/>
  <c r="AI147" i="12"/>
  <c r="AH147" i="12"/>
  <c r="AB147" i="12"/>
  <c r="AA147" i="12"/>
  <c r="Z147" i="12"/>
  <c r="Y147" i="12"/>
  <c r="X147" i="12"/>
  <c r="DV146" i="12"/>
  <c r="DU146" i="12"/>
  <c r="DT146" i="12"/>
  <c r="DQ146" i="12"/>
  <c r="DR146" i="12" s="1"/>
  <c r="DS146" i="12" s="1"/>
  <c r="CW146" i="12"/>
  <c r="CR146" i="12"/>
  <c r="CO146" i="12"/>
  <c r="CP146" i="12" s="1"/>
  <c r="CJ146" i="12"/>
  <c r="CK146" i="12" s="1"/>
  <c r="CH146" i="12"/>
  <c r="CF146" i="12"/>
  <c r="CD146" i="12"/>
  <c r="CB146" i="12"/>
  <c r="BZ146" i="12"/>
  <c r="BX146" i="12"/>
  <c r="BV146" i="12"/>
  <c r="BT146" i="12"/>
  <c r="BR146" i="12"/>
  <c r="BP146" i="12"/>
  <c r="BN146" i="12"/>
  <c r="BL146" i="12"/>
  <c r="BI146" i="12"/>
  <c r="BH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DX146" i="12" s="1"/>
  <c r="AL146" i="12"/>
  <c r="AK146" i="12"/>
  <c r="AJ146" i="12"/>
  <c r="AI146" i="12"/>
  <c r="AH146" i="12"/>
  <c r="AB146" i="12"/>
  <c r="AA146" i="12"/>
  <c r="Z146" i="12"/>
  <c r="Y146" i="12"/>
  <c r="X146" i="12"/>
  <c r="DX145" i="12"/>
  <c r="DV145" i="12"/>
  <c r="DU145" i="12"/>
  <c r="DT145" i="12"/>
  <c r="DR145" i="12"/>
  <c r="DS145" i="12" s="1"/>
  <c r="DQ145" i="12"/>
  <c r="DC145" i="12"/>
  <c r="CY145" i="12"/>
  <c r="CV145" i="12"/>
  <c r="CU145" i="12"/>
  <c r="CT145" i="12"/>
  <c r="CO145" i="12"/>
  <c r="CP145" i="12" s="1"/>
  <c r="CM145" i="12"/>
  <c r="CJ145" i="12"/>
  <c r="CK145" i="12" s="1"/>
  <c r="CN145" i="12" s="1"/>
  <c r="CH145" i="12"/>
  <c r="CF145" i="12"/>
  <c r="CD145" i="12"/>
  <c r="CB145" i="12"/>
  <c r="BZ145" i="12"/>
  <c r="BX145" i="12"/>
  <c r="BV145" i="12"/>
  <c r="BT145" i="12"/>
  <c r="BR145" i="12"/>
  <c r="BP145" i="12"/>
  <c r="BN145" i="12"/>
  <c r="BL145" i="12"/>
  <c r="BI145" i="12"/>
  <c r="BH145" i="12"/>
  <c r="DE145" i="12" s="1"/>
  <c r="BF145" i="12"/>
  <c r="BE145" i="12"/>
  <c r="CW145" i="12" s="1"/>
  <c r="BD145" i="12"/>
  <c r="BC145" i="12"/>
  <c r="BB145" i="12"/>
  <c r="BA145" i="12"/>
  <c r="AZ145" i="12"/>
  <c r="AY145" i="12"/>
  <c r="AX145" i="12"/>
  <c r="AW145" i="12"/>
  <c r="AV145" i="12"/>
  <c r="AU145" i="12"/>
  <c r="AT145" i="12"/>
  <c r="AS145" i="12"/>
  <c r="AL145" i="12"/>
  <c r="AK145" i="12"/>
  <c r="AJ145" i="12"/>
  <c r="AI145" i="12"/>
  <c r="AH145" i="12"/>
  <c r="AB145" i="12"/>
  <c r="AA145" i="12"/>
  <c r="Z145" i="12"/>
  <c r="Y145" i="12"/>
  <c r="X145" i="12"/>
  <c r="DX144" i="12"/>
  <c r="DV144" i="12"/>
  <c r="DU144" i="12"/>
  <c r="DT144" i="12"/>
  <c r="DQ144" i="12"/>
  <c r="DR144" i="12" s="1"/>
  <c r="DS144" i="12" s="1"/>
  <c r="CZ144" i="12"/>
  <c r="CW144" i="12"/>
  <c r="CO144" i="12"/>
  <c r="CP144" i="12" s="1"/>
  <c r="CJ144" i="12"/>
  <c r="CK144" i="12" s="1"/>
  <c r="CH144" i="12"/>
  <c r="CF144" i="12"/>
  <c r="CD144" i="12"/>
  <c r="CB144" i="12"/>
  <c r="BZ144" i="12"/>
  <c r="BX144" i="12"/>
  <c r="BV144" i="12"/>
  <c r="BT144" i="12"/>
  <c r="BR144" i="12"/>
  <c r="BP144" i="12"/>
  <c r="BN144" i="12"/>
  <c r="BL144" i="12"/>
  <c r="BI144" i="12"/>
  <c r="BH144" i="12"/>
  <c r="DE144" i="12" s="1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L144" i="12"/>
  <c r="AK144" i="12"/>
  <c r="AJ144" i="12"/>
  <c r="AI144" i="12"/>
  <c r="AH144" i="12"/>
  <c r="AB144" i="12"/>
  <c r="AA144" i="12"/>
  <c r="Z144" i="12"/>
  <c r="Y144" i="12"/>
  <c r="X144" i="12"/>
  <c r="DX143" i="12"/>
  <c r="DV143" i="12"/>
  <c r="DU143" i="12"/>
  <c r="DT143" i="12"/>
  <c r="DR143" i="12"/>
  <c r="DS143" i="12" s="1"/>
  <c r="DQ143" i="12"/>
  <c r="CY143" i="12"/>
  <c r="CV143" i="12"/>
  <c r="CU143" i="12"/>
  <c r="CT143" i="12"/>
  <c r="CO143" i="12"/>
  <c r="CP143" i="12" s="1"/>
  <c r="CM143" i="12"/>
  <c r="CJ143" i="12"/>
  <c r="CK143" i="12" s="1"/>
  <c r="CN143" i="12" s="1"/>
  <c r="CH143" i="12"/>
  <c r="CF143" i="12"/>
  <c r="CD143" i="12"/>
  <c r="CB143" i="12"/>
  <c r="BZ143" i="12"/>
  <c r="BX143" i="12"/>
  <c r="BV143" i="12"/>
  <c r="BT143" i="12"/>
  <c r="BR143" i="12"/>
  <c r="BP143" i="12"/>
  <c r="BN143" i="12"/>
  <c r="BL143" i="12"/>
  <c r="BI143" i="12"/>
  <c r="BH143" i="12"/>
  <c r="DE143" i="12" s="1"/>
  <c r="BF143" i="12"/>
  <c r="BE143" i="12"/>
  <c r="CW143" i="12" s="1"/>
  <c r="BD143" i="12"/>
  <c r="BC143" i="12"/>
  <c r="BB143" i="12"/>
  <c r="BA143" i="12"/>
  <c r="AZ143" i="12"/>
  <c r="AY143" i="12"/>
  <c r="AX143" i="12"/>
  <c r="AW143" i="12"/>
  <c r="AV143" i="12"/>
  <c r="AU143" i="12"/>
  <c r="AT143" i="12"/>
  <c r="AS143" i="12"/>
  <c r="AL143" i="12"/>
  <c r="AK143" i="12"/>
  <c r="AJ143" i="12"/>
  <c r="AI143" i="12"/>
  <c r="AH143" i="12"/>
  <c r="AB143" i="12"/>
  <c r="AA143" i="12"/>
  <c r="Z143" i="12"/>
  <c r="Y143" i="12"/>
  <c r="X143" i="12"/>
  <c r="DV142" i="12"/>
  <c r="DU142" i="12"/>
  <c r="DT142" i="12"/>
  <c r="DQ142" i="12"/>
  <c r="DR142" i="12" s="1"/>
  <c r="DS142" i="12" s="1"/>
  <c r="CO142" i="12"/>
  <c r="CP142" i="12" s="1"/>
  <c r="CR142" i="12" s="1"/>
  <c r="CJ142" i="12"/>
  <c r="CK142" i="12" s="1"/>
  <c r="CH142" i="12"/>
  <c r="CF142" i="12"/>
  <c r="CD142" i="12"/>
  <c r="CB142" i="12"/>
  <c r="BZ142" i="12"/>
  <c r="BX142" i="12"/>
  <c r="BV142" i="12"/>
  <c r="BT142" i="12"/>
  <c r="BR142" i="12"/>
  <c r="BP142" i="12"/>
  <c r="BN142" i="12"/>
  <c r="BL142" i="12"/>
  <c r="BI142" i="12"/>
  <c r="BH142" i="12"/>
  <c r="BF142" i="12"/>
  <c r="BE142" i="12"/>
  <c r="CW142" i="12" s="1"/>
  <c r="BD142" i="12"/>
  <c r="BC142" i="12"/>
  <c r="BB142" i="12"/>
  <c r="BA142" i="12"/>
  <c r="AZ142" i="12"/>
  <c r="AY142" i="12"/>
  <c r="AX142" i="12"/>
  <c r="AW142" i="12"/>
  <c r="AV142" i="12"/>
  <c r="AU142" i="12"/>
  <c r="AT142" i="12"/>
  <c r="AS142" i="12"/>
  <c r="DX142" i="12" s="1"/>
  <c r="AL142" i="12"/>
  <c r="AK142" i="12"/>
  <c r="AJ142" i="12"/>
  <c r="AI142" i="12"/>
  <c r="AH142" i="12"/>
  <c r="AB142" i="12"/>
  <c r="AA142" i="12"/>
  <c r="Z142" i="12"/>
  <c r="Y142" i="12"/>
  <c r="X142" i="12"/>
  <c r="DX141" i="12"/>
  <c r="DV141" i="12"/>
  <c r="DU141" i="12"/>
  <c r="DT141" i="12"/>
  <c r="DR141" i="12"/>
  <c r="DS141" i="12" s="1"/>
  <c r="DQ141" i="12"/>
  <c r="DB141" i="12"/>
  <c r="CY141" i="12"/>
  <c r="CU141" i="12"/>
  <c r="CT141" i="12"/>
  <c r="CP141" i="12"/>
  <c r="CO141" i="12"/>
  <c r="CM141" i="12"/>
  <c r="CJ141" i="12"/>
  <c r="CK141" i="12" s="1"/>
  <c r="CN141" i="12" s="1"/>
  <c r="CH141" i="12"/>
  <c r="CF141" i="12"/>
  <c r="CD141" i="12"/>
  <c r="CB141" i="12"/>
  <c r="BZ141" i="12"/>
  <c r="BX141" i="12"/>
  <c r="BV141" i="12"/>
  <c r="BT141" i="12"/>
  <c r="BR141" i="12"/>
  <c r="BP141" i="12"/>
  <c r="BN141" i="12"/>
  <c r="BL141" i="12"/>
  <c r="BI141" i="12"/>
  <c r="BH141" i="12"/>
  <c r="BF141" i="12"/>
  <c r="BE141" i="12"/>
  <c r="CW141" i="12" s="1"/>
  <c r="BD141" i="12"/>
  <c r="BC141" i="12"/>
  <c r="BB141" i="12"/>
  <c r="BA141" i="12"/>
  <c r="AZ141" i="12"/>
  <c r="AY141" i="12"/>
  <c r="AX141" i="12"/>
  <c r="AW141" i="12"/>
  <c r="AV141" i="12"/>
  <c r="AU141" i="12"/>
  <c r="AT141" i="12"/>
  <c r="AS141" i="12"/>
  <c r="AL141" i="12"/>
  <c r="AK141" i="12"/>
  <c r="AJ141" i="12"/>
  <c r="AI141" i="12"/>
  <c r="AH141" i="12"/>
  <c r="AB141" i="12"/>
  <c r="AA141" i="12"/>
  <c r="Z141" i="12"/>
  <c r="Y141" i="12"/>
  <c r="X141" i="12"/>
  <c r="DX140" i="12"/>
  <c r="DV140" i="12"/>
  <c r="DU140" i="12"/>
  <c r="DT140" i="12"/>
  <c r="DQ140" i="12"/>
  <c r="DR140" i="12" s="1"/>
  <c r="DS140" i="12" s="1"/>
  <c r="CW140" i="12"/>
  <c r="CO140" i="12"/>
  <c r="CP140" i="12" s="1"/>
  <c r="CJ140" i="12"/>
  <c r="CK140" i="12" s="1"/>
  <c r="CH140" i="12"/>
  <c r="CF140" i="12"/>
  <c r="CD140" i="12"/>
  <c r="CB140" i="12"/>
  <c r="BZ140" i="12"/>
  <c r="BX140" i="12"/>
  <c r="BV140" i="12"/>
  <c r="BT140" i="12"/>
  <c r="BR140" i="12"/>
  <c r="BP140" i="12"/>
  <c r="BN140" i="12"/>
  <c r="BL140" i="12"/>
  <c r="BI140" i="12"/>
  <c r="BH140" i="12"/>
  <c r="BF140" i="12"/>
  <c r="BE140" i="12"/>
  <c r="BD140" i="12"/>
  <c r="BC140" i="12"/>
  <c r="BB140" i="12"/>
  <c r="BA140" i="12"/>
  <c r="AZ140" i="12"/>
  <c r="AY140" i="12"/>
  <c r="AX140" i="12"/>
  <c r="AW140" i="12"/>
  <c r="AV140" i="12"/>
  <c r="AU140" i="12"/>
  <c r="AT140" i="12"/>
  <c r="AS140" i="12"/>
  <c r="AL140" i="12"/>
  <c r="AK140" i="12"/>
  <c r="AJ140" i="12"/>
  <c r="AI140" i="12"/>
  <c r="AH140" i="12"/>
  <c r="AB140" i="12"/>
  <c r="AA140" i="12"/>
  <c r="Z140" i="12"/>
  <c r="Y140" i="12"/>
  <c r="X140" i="12"/>
  <c r="DX139" i="12"/>
  <c r="DV139" i="12"/>
  <c r="DU139" i="12"/>
  <c r="DT139" i="12"/>
  <c r="DR139" i="12"/>
  <c r="DS139" i="12" s="1"/>
  <c r="DQ139" i="12"/>
  <c r="DB139" i="12"/>
  <c r="CY139" i="12"/>
  <c r="CU139" i="12"/>
  <c r="CT139" i="12"/>
  <c r="CP139" i="12"/>
  <c r="CO139" i="12"/>
  <c r="CM139" i="12"/>
  <c r="CJ139" i="12"/>
  <c r="CK139" i="12" s="1"/>
  <c r="CN139" i="12" s="1"/>
  <c r="CH139" i="12"/>
  <c r="CF139" i="12"/>
  <c r="CD139" i="12"/>
  <c r="CB139" i="12"/>
  <c r="BZ139" i="12"/>
  <c r="BX139" i="12"/>
  <c r="BV139" i="12"/>
  <c r="BT139" i="12"/>
  <c r="BR139" i="12"/>
  <c r="BP139" i="12"/>
  <c r="BN139" i="12"/>
  <c r="BL139" i="12"/>
  <c r="BI139" i="12"/>
  <c r="BH139" i="12"/>
  <c r="BF139" i="12"/>
  <c r="BE139" i="12"/>
  <c r="CW139" i="12" s="1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L139" i="12"/>
  <c r="AK139" i="12"/>
  <c r="AJ139" i="12"/>
  <c r="AI139" i="12"/>
  <c r="AH139" i="12"/>
  <c r="AB139" i="12"/>
  <c r="AA139" i="12"/>
  <c r="Z139" i="12"/>
  <c r="Y139" i="12"/>
  <c r="X139" i="12"/>
  <c r="DV138" i="12"/>
  <c r="DU138" i="12"/>
  <c r="DT138" i="12"/>
  <c r="DQ138" i="12"/>
  <c r="DR138" i="12" s="1"/>
  <c r="DS138" i="12" s="1"/>
  <c r="DB138" i="12"/>
  <c r="DA138" i="12"/>
  <c r="CP138" i="12"/>
  <c r="CO138" i="12"/>
  <c r="CJ138" i="12"/>
  <c r="CK138" i="12" s="1"/>
  <c r="CL138" i="12" s="1"/>
  <c r="CH138" i="12"/>
  <c r="CF138" i="12"/>
  <c r="CD138" i="12"/>
  <c r="CB138" i="12"/>
  <c r="BZ138" i="12"/>
  <c r="BX138" i="12"/>
  <c r="BV138" i="12"/>
  <c r="BT138" i="12"/>
  <c r="BR138" i="12"/>
  <c r="BP138" i="12"/>
  <c r="BN138" i="12"/>
  <c r="BL138" i="12"/>
  <c r="BI138" i="12"/>
  <c r="BH138" i="12"/>
  <c r="DC138" i="12" s="1"/>
  <c r="BF138" i="12"/>
  <c r="BE138" i="12"/>
  <c r="CW138" i="12" s="1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DX138" i="12" s="1"/>
  <c r="AL138" i="12"/>
  <c r="AK138" i="12"/>
  <c r="AJ138" i="12"/>
  <c r="AI138" i="12"/>
  <c r="AH138" i="12"/>
  <c r="AB138" i="12"/>
  <c r="AA138" i="12"/>
  <c r="Z138" i="12"/>
  <c r="Y138" i="12"/>
  <c r="X138" i="12"/>
  <c r="DX137" i="12"/>
  <c r="DV137" i="12"/>
  <c r="DU137" i="12"/>
  <c r="DT137" i="12"/>
  <c r="DR137" i="12"/>
  <c r="DS137" i="12" s="1"/>
  <c r="DQ137" i="12"/>
  <c r="CZ137" i="12"/>
  <c r="CY137" i="12"/>
  <c r="CU137" i="12"/>
  <c r="CP137" i="12"/>
  <c r="CO137" i="12"/>
  <c r="CJ137" i="12"/>
  <c r="CK137" i="12" s="1"/>
  <c r="CH137" i="12"/>
  <c r="CF137" i="12"/>
  <c r="CD137" i="12"/>
  <c r="CB137" i="12"/>
  <c r="BZ137" i="12"/>
  <c r="BX137" i="12"/>
  <c r="BV137" i="12"/>
  <c r="BT137" i="12"/>
  <c r="BR137" i="12"/>
  <c r="BP137" i="12"/>
  <c r="BN137" i="12"/>
  <c r="BL137" i="12"/>
  <c r="BI137" i="12"/>
  <c r="BH137" i="12"/>
  <c r="DD137" i="12" s="1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L137" i="12"/>
  <c r="AK137" i="12"/>
  <c r="AJ137" i="12"/>
  <c r="AI137" i="12"/>
  <c r="AH137" i="12"/>
  <c r="AB137" i="12"/>
  <c r="AA137" i="12"/>
  <c r="Z137" i="12"/>
  <c r="Y137" i="12"/>
  <c r="X137" i="12"/>
  <c r="DX136" i="12"/>
  <c r="DV136" i="12"/>
  <c r="DU136" i="12"/>
  <c r="DT136" i="12"/>
  <c r="DR136" i="12"/>
  <c r="DS136" i="12" s="1"/>
  <c r="DQ136" i="12"/>
  <c r="CW136" i="12"/>
  <c r="CT136" i="12"/>
  <c r="CS136" i="12"/>
  <c r="CO136" i="12"/>
  <c r="CP136" i="12" s="1"/>
  <c r="CQ136" i="12" s="1"/>
  <c r="CN136" i="12"/>
  <c r="CL136" i="12"/>
  <c r="CJ136" i="12"/>
  <c r="CK136" i="12" s="1"/>
  <c r="CM136" i="12" s="1"/>
  <c r="CH136" i="12"/>
  <c r="CF136" i="12"/>
  <c r="CD136" i="12"/>
  <c r="CB136" i="12"/>
  <c r="BZ136" i="12"/>
  <c r="BX136" i="12"/>
  <c r="BV136" i="12"/>
  <c r="BT136" i="12"/>
  <c r="BR136" i="12"/>
  <c r="BP136" i="12"/>
  <c r="BN136" i="12"/>
  <c r="BL136" i="12"/>
  <c r="BI136" i="12"/>
  <c r="BH136" i="12"/>
  <c r="DD136" i="12" s="1"/>
  <c r="BF136" i="12"/>
  <c r="BE136" i="12"/>
  <c r="CX136" i="12" s="1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L136" i="12"/>
  <c r="AK136" i="12"/>
  <c r="AJ136" i="12"/>
  <c r="AI136" i="12"/>
  <c r="AH136" i="12"/>
  <c r="AB136" i="12"/>
  <c r="AA136" i="12"/>
  <c r="Z136" i="12"/>
  <c r="Y136" i="12"/>
  <c r="X136" i="12"/>
  <c r="DV135" i="12"/>
  <c r="DU135" i="12"/>
  <c r="DT135" i="12"/>
  <c r="DR135" i="12"/>
  <c r="DS135" i="12" s="1"/>
  <c r="DQ135" i="12"/>
  <c r="DB135" i="12"/>
  <c r="CZ135" i="12"/>
  <c r="CO135" i="12"/>
  <c r="CP135" i="12" s="1"/>
  <c r="CN135" i="12"/>
  <c r="CJ135" i="12"/>
  <c r="CK135" i="12" s="1"/>
  <c r="CH135" i="12"/>
  <c r="CF135" i="12"/>
  <c r="CD135" i="12"/>
  <c r="CB135" i="12"/>
  <c r="BZ135" i="12"/>
  <c r="BX135" i="12"/>
  <c r="BV135" i="12"/>
  <c r="BT135" i="12"/>
  <c r="BR135" i="12"/>
  <c r="BP135" i="12"/>
  <c r="BN135" i="12"/>
  <c r="BL135" i="12"/>
  <c r="BI135" i="12"/>
  <c r="BH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DX135" i="12" s="1"/>
  <c r="AL135" i="12"/>
  <c r="AK135" i="12"/>
  <c r="AJ135" i="12"/>
  <c r="AI135" i="12"/>
  <c r="AH135" i="12"/>
  <c r="AB135" i="12"/>
  <c r="AA135" i="12"/>
  <c r="Z135" i="12"/>
  <c r="Y135" i="12"/>
  <c r="X135" i="12"/>
  <c r="DV134" i="12"/>
  <c r="DU134" i="12"/>
  <c r="DT134" i="12"/>
  <c r="DQ134" i="12"/>
  <c r="DR134" i="12" s="1"/>
  <c r="DS134" i="12" s="1"/>
  <c r="DD134" i="12"/>
  <c r="CO134" i="12"/>
  <c r="CP134" i="12" s="1"/>
  <c r="CS134" i="12" s="1"/>
  <c r="CJ134" i="12"/>
  <c r="CK134" i="12" s="1"/>
  <c r="CH134" i="12"/>
  <c r="CF134" i="12"/>
  <c r="CD134" i="12"/>
  <c r="CB134" i="12"/>
  <c r="BZ134" i="12"/>
  <c r="BX134" i="12"/>
  <c r="BV134" i="12"/>
  <c r="BT134" i="12"/>
  <c r="BR134" i="12"/>
  <c r="BP134" i="12"/>
  <c r="BN134" i="12"/>
  <c r="BL134" i="12"/>
  <c r="BI134" i="12"/>
  <c r="BH134" i="12"/>
  <c r="BF134" i="12"/>
  <c r="BE134" i="12"/>
  <c r="CT134" i="12" s="1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DX134" i="12" s="1"/>
  <c r="AL134" i="12"/>
  <c r="AK134" i="12"/>
  <c r="AJ134" i="12"/>
  <c r="AI134" i="12"/>
  <c r="AH134" i="12"/>
  <c r="AB134" i="12"/>
  <c r="AA134" i="12"/>
  <c r="Z134" i="12"/>
  <c r="Y134" i="12"/>
  <c r="X134" i="12"/>
  <c r="DX133" i="12"/>
  <c r="DV133" i="12"/>
  <c r="DU133" i="12"/>
  <c r="DT133" i="12"/>
  <c r="DR133" i="12"/>
  <c r="DS133" i="12" s="1"/>
  <c r="DQ133" i="12"/>
  <c r="CX133" i="12"/>
  <c r="CV133" i="12"/>
  <c r="CU133" i="12"/>
  <c r="CR133" i="12"/>
  <c r="CQ133" i="12"/>
  <c r="CP133" i="12"/>
  <c r="CS133" i="12" s="1"/>
  <c r="CO133" i="12"/>
  <c r="CN133" i="12"/>
  <c r="CM133" i="12"/>
  <c r="CJ133" i="12"/>
  <c r="CK133" i="12" s="1"/>
  <c r="CL133" i="12" s="1"/>
  <c r="CH133" i="12"/>
  <c r="CF133" i="12"/>
  <c r="CD133" i="12"/>
  <c r="CB133" i="12"/>
  <c r="BZ133" i="12"/>
  <c r="BX133" i="12"/>
  <c r="BV133" i="12"/>
  <c r="BT133" i="12"/>
  <c r="BR133" i="12"/>
  <c r="BP133" i="12"/>
  <c r="BN133" i="12"/>
  <c r="BL133" i="12"/>
  <c r="BI133" i="12"/>
  <c r="BH133" i="12"/>
  <c r="DB133" i="12" s="1"/>
  <c r="BF133" i="12"/>
  <c r="BE133" i="12"/>
  <c r="CW133" i="12" s="1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L133" i="12"/>
  <c r="AK133" i="12"/>
  <c r="AJ133" i="12"/>
  <c r="AI133" i="12"/>
  <c r="AH133" i="12"/>
  <c r="AB133" i="12"/>
  <c r="AA133" i="12"/>
  <c r="Z133" i="12"/>
  <c r="Y133" i="12"/>
  <c r="X133" i="12"/>
  <c r="DV132" i="12"/>
  <c r="DU132" i="12"/>
  <c r="DT132" i="12"/>
  <c r="DQ132" i="12"/>
  <c r="DR132" i="12" s="1"/>
  <c r="DS132" i="12" s="1"/>
  <c r="DE132" i="12"/>
  <c r="DA132" i="12"/>
  <c r="CZ132" i="12"/>
  <c r="CT132" i="12"/>
  <c r="CO132" i="12"/>
  <c r="CP132" i="12" s="1"/>
  <c r="CJ132" i="12"/>
  <c r="CK132" i="12" s="1"/>
  <c r="CH132" i="12"/>
  <c r="CF132" i="12"/>
  <c r="CD132" i="12"/>
  <c r="CB132" i="12"/>
  <c r="BZ132" i="12"/>
  <c r="BX132" i="12"/>
  <c r="BV132" i="12"/>
  <c r="BT132" i="12"/>
  <c r="BR132" i="12"/>
  <c r="BP132" i="12"/>
  <c r="BN132" i="12"/>
  <c r="BL132" i="12"/>
  <c r="BI132" i="12"/>
  <c r="BH132" i="12"/>
  <c r="DC132" i="12" s="1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DX132" i="12" s="1"/>
  <c r="AL132" i="12"/>
  <c r="AK132" i="12"/>
  <c r="AJ132" i="12"/>
  <c r="AI132" i="12"/>
  <c r="AH132" i="12"/>
  <c r="AB132" i="12"/>
  <c r="AA132" i="12"/>
  <c r="Z132" i="12"/>
  <c r="Y132" i="12"/>
  <c r="X132" i="12"/>
  <c r="DV131" i="12"/>
  <c r="DU131" i="12"/>
  <c r="DT131" i="12"/>
  <c r="DQ131" i="12"/>
  <c r="DR131" i="12" s="1"/>
  <c r="DS131" i="12" s="1"/>
  <c r="CU131" i="12"/>
  <c r="CP131" i="12"/>
  <c r="CO131" i="12"/>
  <c r="CN131" i="12"/>
  <c r="CJ131" i="12"/>
  <c r="CK131" i="12" s="1"/>
  <c r="CH131" i="12"/>
  <c r="CF131" i="12"/>
  <c r="CD131" i="12"/>
  <c r="CB131" i="12"/>
  <c r="BZ131" i="12"/>
  <c r="BX131" i="12"/>
  <c r="BV131" i="12"/>
  <c r="BT131" i="12"/>
  <c r="BR131" i="12"/>
  <c r="BP131" i="12"/>
  <c r="BN131" i="12"/>
  <c r="BL131" i="12"/>
  <c r="BI131" i="12"/>
  <c r="BH131" i="12"/>
  <c r="DD131" i="12" s="1"/>
  <c r="BF131" i="12"/>
  <c r="BE131" i="12"/>
  <c r="CV131" i="12" s="1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DX131" i="12" s="1"/>
  <c r="AL131" i="12"/>
  <c r="AK131" i="12"/>
  <c r="AJ131" i="12"/>
  <c r="AI131" i="12"/>
  <c r="AH131" i="12"/>
  <c r="AB131" i="12"/>
  <c r="AA131" i="12"/>
  <c r="Z131" i="12"/>
  <c r="Y131" i="12"/>
  <c r="X131" i="12"/>
  <c r="DV130" i="12"/>
  <c r="DU130" i="12"/>
  <c r="DT130" i="12"/>
  <c r="DQ130" i="12"/>
  <c r="DR130" i="12" s="1"/>
  <c r="DS130" i="12" s="1"/>
  <c r="DB130" i="12"/>
  <c r="DA130" i="12"/>
  <c r="CO130" i="12"/>
  <c r="CP130" i="12" s="1"/>
  <c r="CR130" i="12" s="1"/>
  <c r="CJ130" i="12"/>
  <c r="CK130" i="12" s="1"/>
  <c r="CL130" i="12" s="1"/>
  <c r="CH130" i="12"/>
  <c r="CF130" i="12"/>
  <c r="CD130" i="12"/>
  <c r="CB130" i="12"/>
  <c r="BZ130" i="12"/>
  <c r="BX130" i="12"/>
  <c r="BV130" i="12"/>
  <c r="BT130" i="12"/>
  <c r="BR130" i="12"/>
  <c r="BP130" i="12"/>
  <c r="BN130" i="12"/>
  <c r="BL130" i="12"/>
  <c r="BI130" i="12"/>
  <c r="BH130" i="12"/>
  <c r="DC130" i="12" s="1"/>
  <c r="BF130" i="12"/>
  <c r="BE130" i="12"/>
  <c r="CV130" i="12" s="1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DX130" i="12" s="1"/>
  <c r="AL130" i="12"/>
  <c r="AK130" i="12"/>
  <c r="AJ130" i="12"/>
  <c r="AI130" i="12"/>
  <c r="AH130" i="12"/>
  <c r="AB130" i="12"/>
  <c r="AA130" i="12"/>
  <c r="Z130" i="12"/>
  <c r="Y130" i="12"/>
  <c r="X130" i="12"/>
  <c r="DX129" i="12"/>
  <c r="DV129" i="12"/>
  <c r="DU129" i="12"/>
  <c r="DT129" i="12"/>
  <c r="DQ129" i="12"/>
  <c r="DR129" i="12" s="1"/>
  <c r="DS129" i="12" s="1"/>
  <c r="CY129" i="12"/>
  <c r="CV129" i="12"/>
  <c r="CU129" i="12"/>
  <c r="CO129" i="12"/>
  <c r="CP129" i="12" s="1"/>
  <c r="CJ129" i="12"/>
  <c r="CK129" i="12" s="1"/>
  <c r="CH129" i="12"/>
  <c r="CF129" i="12"/>
  <c r="CD129" i="12"/>
  <c r="CB129" i="12"/>
  <c r="BZ129" i="12"/>
  <c r="BX129" i="12"/>
  <c r="BV129" i="12"/>
  <c r="BT129" i="12"/>
  <c r="BR129" i="12"/>
  <c r="BP129" i="12"/>
  <c r="BN129" i="12"/>
  <c r="BL129" i="12"/>
  <c r="BI129" i="12"/>
  <c r="BH129" i="12"/>
  <c r="CZ129" i="12" s="1"/>
  <c r="BF129" i="12"/>
  <c r="BE129" i="12"/>
  <c r="CX129" i="12" s="1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L129" i="12"/>
  <c r="AK129" i="12"/>
  <c r="AJ129" i="12"/>
  <c r="AI129" i="12"/>
  <c r="AH129" i="12"/>
  <c r="AB129" i="12"/>
  <c r="AA129" i="12"/>
  <c r="Z129" i="12"/>
  <c r="Y129" i="12"/>
  <c r="X129" i="12"/>
  <c r="DV128" i="12"/>
  <c r="DU128" i="12"/>
  <c r="DT128" i="12"/>
  <c r="DQ128" i="12"/>
  <c r="DR128" i="12" s="1"/>
  <c r="DS128" i="12" s="1"/>
  <c r="DE128" i="12"/>
  <c r="DB128" i="12"/>
  <c r="DA128" i="12"/>
  <c r="CO128" i="12"/>
  <c r="CP128" i="12" s="1"/>
  <c r="CJ128" i="12"/>
  <c r="CK128" i="12" s="1"/>
  <c r="CH128" i="12"/>
  <c r="CF128" i="12"/>
  <c r="CD128" i="12"/>
  <c r="CB128" i="12"/>
  <c r="BZ128" i="12"/>
  <c r="BX128" i="12"/>
  <c r="BV128" i="12"/>
  <c r="BT128" i="12"/>
  <c r="BR128" i="12"/>
  <c r="BP128" i="12"/>
  <c r="BN128" i="12"/>
  <c r="BL128" i="12"/>
  <c r="BI128" i="12"/>
  <c r="BH128" i="12"/>
  <c r="DD128" i="12" s="1"/>
  <c r="BF128" i="12"/>
  <c r="BE128" i="12"/>
  <c r="CT128" i="12" s="1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DX128" i="12" s="1"/>
  <c r="AL128" i="12"/>
  <c r="AK128" i="12"/>
  <c r="AJ128" i="12"/>
  <c r="AI128" i="12"/>
  <c r="AH128" i="12"/>
  <c r="AB128" i="12"/>
  <c r="AA128" i="12"/>
  <c r="Z128" i="12"/>
  <c r="Y128" i="12"/>
  <c r="X128" i="12"/>
  <c r="DV127" i="12"/>
  <c r="DU127" i="12"/>
  <c r="DT127" i="12"/>
  <c r="DS127" i="12"/>
  <c r="DQ127" i="12"/>
  <c r="DR127" i="12" s="1"/>
  <c r="CO127" i="12"/>
  <c r="CP127" i="12" s="1"/>
  <c r="CQ127" i="12" s="1"/>
  <c r="CJ127" i="12"/>
  <c r="CK127" i="12" s="1"/>
  <c r="CH127" i="12"/>
  <c r="CF127" i="12"/>
  <c r="CD127" i="12"/>
  <c r="CB127" i="12"/>
  <c r="BZ127" i="12"/>
  <c r="BX127" i="12"/>
  <c r="BV127" i="12"/>
  <c r="BT127" i="12"/>
  <c r="BR127" i="12"/>
  <c r="BP127" i="12"/>
  <c r="BN127" i="12"/>
  <c r="BL127" i="12"/>
  <c r="BI127" i="12"/>
  <c r="BH127" i="12"/>
  <c r="DD127" i="12" s="1"/>
  <c r="BF127" i="12"/>
  <c r="BE127" i="12"/>
  <c r="CX127" i="12" s="1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DX127" i="12" s="1"/>
  <c r="AL127" i="12"/>
  <c r="AK127" i="12"/>
  <c r="AJ127" i="12"/>
  <c r="AI127" i="12"/>
  <c r="AH127" i="12"/>
  <c r="AB127" i="12"/>
  <c r="AA127" i="12"/>
  <c r="Z127" i="12"/>
  <c r="Y127" i="12"/>
  <c r="X127" i="12"/>
  <c r="DV126" i="12"/>
  <c r="DU126" i="12"/>
  <c r="DT126" i="12"/>
  <c r="DQ126" i="12"/>
  <c r="DR126" i="12" s="1"/>
  <c r="DS126" i="12" s="1"/>
  <c r="DC126" i="12"/>
  <c r="CP126" i="12"/>
  <c r="CS126" i="12" s="1"/>
  <c r="CO126" i="12"/>
  <c r="CK126" i="12"/>
  <c r="CJ126" i="12"/>
  <c r="CH126" i="12"/>
  <c r="CF126" i="12"/>
  <c r="CD126" i="12"/>
  <c r="CB126" i="12"/>
  <c r="BZ126" i="12"/>
  <c r="BX126" i="12"/>
  <c r="BV126" i="12"/>
  <c r="BT126" i="12"/>
  <c r="BR126" i="12"/>
  <c r="BP126" i="12"/>
  <c r="BN126" i="12"/>
  <c r="BL126" i="12"/>
  <c r="BI126" i="12"/>
  <c r="BH126" i="12"/>
  <c r="DD126" i="12" s="1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DX126" i="12" s="1"/>
  <c r="AL126" i="12"/>
  <c r="AK126" i="12"/>
  <c r="AJ126" i="12"/>
  <c r="AI126" i="12"/>
  <c r="AH126" i="12"/>
  <c r="AB126" i="12"/>
  <c r="AA126" i="12"/>
  <c r="Z126" i="12"/>
  <c r="Y126" i="12"/>
  <c r="X126" i="12"/>
  <c r="DX125" i="12"/>
  <c r="DV125" i="12"/>
  <c r="DU125" i="12"/>
  <c r="DT125" i="12"/>
  <c r="DQ125" i="12"/>
  <c r="DR125" i="12" s="1"/>
  <c r="DS125" i="12" s="1"/>
  <c r="DC125" i="12"/>
  <c r="CY125" i="12"/>
  <c r="CV125" i="12"/>
  <c r="CO125" i="12"/>
  <c r="CP125" i="12" s="1"/>
  <c r="CJ125" i="12"/>
  <c r="CK125" i="12" s="1"/>
  <c r="CL125" i="12" s="1"/>
  <c r="CH125" i="12"/>
  <c r="CF125" i="12"/>
  <c r="CD125" i="12"/>
  <c r="CB125" i="12"/>
  <c r="BZ125" i="12"/>
  <c r="BX125" i="12"/>
  <c r="BV125" i="12"/>
  <c r="BT125" i="12"/>
  <c r="BR125" i="12"/>
  <c r="BP125" i="12"/>
  <c r="BN125" i="12"/>
  <c r="BL125" i="12"/>
  <c r="BI125" i="12"/>
  <c r="BH125" i="12"/>
  <c r="BF125" i="12"/>
  <c r="BE125" i="12"/>
  <c r="CX125" i="12" s="1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L125" i="12"/>
  <c r="AK125" i="12"/>
  <c r="AJ125" i="12"/>
  <c r="AI125" i="12"/>
  <c r="AH125" i="12"/>
  <c r="AB125" i="12"/>
  <c r="AA125" i="12"/>
  <c r="Z125" i="12"/>
  <c r="Y125" i="12"/>
  <c r="X125" i="12"/>
  <c r="DV124" i="12"/>
  <c r="DU124" i="12"/>
  <c r="DT124" i="12"/>
  <c r="DQ124" i="12"/>
  <c r="DR124" i="12" s="1"/>
  <c r="DS124" i="12" s="1"/>
  <c r="DC124" i="12"/>
  <c r="DA124" i="12"/>
  <c r="CW124" i="12"/>
  <c r="CO124" i="12"/>
  <c r="CP124" i="12" s="1"/>
  <c r="CK124" i="12"/>
  <c r="CJ124" i="12"/>
  <c r="CH124" i="12"/>
  <c r="CF124" i="12"/>
  <c r="CD124" i="12"/>
  <c r="CB124" i="12"/>
  <c r="BZ124" i="12"/>
  <c r="BX124" i="12"/>
  <c r="BV124" i="12"/>
  <c r="BT124" i="12"/>
  <c r="BR124" i="12"/>
  <c r="BP124" i="12"/>
  <c r="BN124" i="12"/>
  <c r="BL124" i="12"/>
  <c r="BI124" i="12"/>
  <c r="BH124" i="12"/>
  <c r="DD124" i="12" s="1"/>
  <c r="BF124" i="12"/>
  <c r="BE124" i="12"/>
  <c r="CX124" i="12" s="1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DX124" i="12" s="1"/>
  <c r="AL124" i="12"/>
  <c r="AK124" i="12"/>
  <c r="AJ124" i="12"/>
  <c r="AI124" i="12"/>
  <c r="AH124" i="12"/>
  <c r="AB124" i="12"/>
  <c r="AA124" i="12"/>
  <c r="Z124" i="12"/>
  <c r="Y124" i="12"/>
  <c r="X124" i="12"/>
  <c r="DV123" i="12"/>
  <c r="DU123" i="12"/>
  <c r="DT123" i="12"/>
  <c r="DQ123" i="12"/>
  <c r="DR123" i="12" s="1"/>
  <c r="DS123" i="12" s="1"/>
  <c r="CZ123" i="12"/>
  <c r="CR123" i="12"/>
  <c r="CO123" i="12"/>
  <c r="CP123" i="12" s="1"/>
  <c r="CS123" i="12" s="1"/>
  <c r="CJ123" i="12"/>
  <c r="CK123" i="12" s="1"/>
  <c r="CL123" i="12" s="1"/>
  <c r="CH123" i="12"/>
  <c r="CF123" i="12"/>
  <c r="CD123" i="12"/>
  <c r="CB123" i="12"/>
  <c r="BZ123" i="12"/>
  <c r="BX123" i="12"/>
  <c r="BV123" i="12"/>
  <c r="BT123" i="12"/>
  <c r="BR123" i="12"/>
  <c r="BP123" i="12"/>
  <c r="BN123" i="12"/>
  <c r="BL123" i="12"/>
  <c r="BI123" i="12"/>
  <c r="BH123" i="12"/>
  <c r="DC123" i="12" s="1"/>
  <c r="BF123" i="12"/>
  <c r="BE123" i="12"/>
  <c r="CX123" i="12" s="1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DX123" i="12" s="1"/>
  <c r="AL123" i="12"/>
  <c r="AK123" i="12"/>
  <c r="AJ123" i="12"/>
  <c r="AI123" i="12"/>
  <c r="AH123" i="12"/>
  <c r="AB123" i="12"/>
  <c r="AA123" i="12"/>
  <c r="Z123" i="12"/>
  <c r="Y123" i="12"/>
  <c r="X123" i="12"/>
  <c r="DV122" i="12"/>
  <c r="DU122" i="12"/>
  <c r="DT122" i="12"/>
  <c r="DQ122" i="12"/>
  <c r="DR122" i="12" s="1"/>
  <c r="DS122" i="12" s="1"/>
  <c r="CX122" i="12"/>
  <c r="CO122" i="12"/>
  <c r="CP122" i="12" s="1"/>
  <c r="CJ122" i="12"/>
  <c r="CK122" i="12" s="1"/>
  <c r="CL122" i="12" s="1"/>
  <c r="CH122" i="12"/>
  <c r="CF122" i="12"/>
  <c r="CD122" i="12"/>
  <c r="CB122" i="12"/>
  <c r="BZ122" i="12"/>
  <c r="BX122" i="12"/>
  <c r="BV122" i="12"/>
  <c r="BT122" i="12"/>
  <c r="BR122" i="12"/>
  <c r="BP122" i="12"/>
  <c r="BN122" i="12"/>
  <c r="BL122" i="12"/>
  <c r="BI122" i="12"/>
  <c r="BH122" i="12"/>
  <c r="DD122" i="12" s="1"/>
  <c r="BF122" i="12"/>
  <c r="BE122" i="12"/>
  <c r="CW122" i="12" s="1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DX122" i="12" s="1"/>
  <c r="AL122" i="12"/>
  <c r="AK122" i="12"/>
  <c r="AJ122" i="12"/>
  <c r="AI122" i="12"/>
  <c r="AH122" i="12"/>
  <c r="AB122" i="12"/>
  <c r="AA122" i="12"/>
  <c r="Z122" i="12"/>
  <c r="Y122" i="12"/>
  <c r="X122" i="12"/>
  <c r="DV121" i="12"/>
  <c r="DU121" i="12"/>
  <c r="DT121" i="12"/>
  <c r="DQ121" i="12"/>
  <c r="DR121" i="12" s="1"/>
  <c r="DS121" i="12" s="1"/>
  <c r="CZ121" i="12"/>
  <c r="CR121" i="12"/>
  <c r="CO121" i="12"/>
  <c r="CP121" i="12" s="1"/>
  <c r="CS121" i="12" s="1"/>
  <c r="CJ121" i="12"/>
  <c r="CK121" i="12" s="1"/>
  <c r="CH121" i="12"/>
  <c r="CF121" i="12"/>
  <c r="CD121" i="12"/>
  <c r="CB121" i="12"/>
  <c r="BZ121" i="12"/>
  <c r="BX121" i="12"/>
  <c r="BV121" i="12"/>
  <c r="BT121" i="12"/>
  <c r="BR121" i="12"/>
  <c r="BP121" i="12"/>
  <c r="BN121" i="12"/>
  <c r="BL121" i="12"/>
  <c r="BI121" i="12"/>
  <c r="BH121" i="12"/>
  <c r="DC121" i="12" s="1"/>
  <c r="BF121" i="12"/>
  <c r="BE121" i="12"/>
  <c r="CX121" i="12" s="1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DX121" i="12" s="1"/>
  <c r="AL121" i="12"/>
  <c r="AK121" i="12"/>
  <c r="AJ121" i="12"/>
  <c r="AI121" i="12"/>
  <c r="AH121" i="12"/>
  <c r="AB121" i="12"/>
  <c r="AA121" i="12"/>
  <c r="Z121" i="12"/>
  <c r="Y121" i="12"/>
  <c r="X121" i="12"/>
  <c r="DV120" i="12"/>
  <c r="DU120" i="12"/>
  <c r="DT120" i="12"/>
  <c r="DQ120" i="12"/>
  <c r="DR120" i="12" s="1"/>
  <c r="DS120" i="12" s="1"/>
  <c r="CO120" i="12"/>
  <c r="CP120" i="12" s="1"/>
  <c r="CJ120" i="12"/>
  <c r="CK120" i="12" s="1"/>
  <c r="CH120" i="12"/>
  <c r="CF120" i="12"/>
  <c r="CD120" i="12"/>
  <c r="CB120" i="12"/>
  <c r="BZ120" i="12"/>
  <c r="BX120" i="12"/>
  <c r="BV120" i="12"/>
  <c r="BT120" i="12"/>
  <c r="BR120" i="12"/>
  <c r="BP120" i="12"/>
  <c r="BN120" i="12"/>
  <c r="BL120" i="12"/>
  <c r="BI120" i="12"/>
  <c r="BH120" i="12"/>
  <c r="DD120" i="12" s="1"/>
  <c r="BF120" i="12"/>
  <c r="BE120" i="12"/>
  <c r="CT120" i="12" s="1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DX120" i="12" s="1"/>
  <c r="AL120" i="12"/>
  <c r="AK120" i="12"/>
  <c r="AJ120" i="12"/>
  <c r="AI120" i="12"/>
  <c r="AH120" i="12"/>
  <c r="AB120" i="12"/>
  <c r="AA120" i="12"/>
  <c r="Z120" i="12"/>
  <c r="Y120" i="12"/>
  <c r="X120" i="12"/>
  <c r="DV119" i="12"/>
  <c r="DU119" i="12"/>
  <c r="DT119" i="12"/>
  <c r="DS119" i="12"/>
  <c r="DQ119" i="12"/>
  <c r="DR119" i="12" s="1"/>
  <c r="CY119" i="12"/>
  <c r="CO119" i="12"/>
  <c r="CP119" i="12" s="1"/>
  <c r="CQ119" i="12" s="1"/>
  <c r="CJ119" i="12"/>
  <c r="CK119" i="12" s="1"/>
  <c r="CH119" i="12"/>
  <c r="CF119" i="12"/>
  <c r="CD119" i="12"/>
  <c r="CB119" i="12"/>
  <c r="BZ119" i="12"/>
  <c r="BX119" i="12"/>
  <c r="BV119" i="12"/>
  <c r="BT119" i="12"/>
  <c r="BR119" i="12"/>
  <c r="BP119" i="12"/>
  <c r="BN119" i="12"/>
  <c r="BL119" i="12"/>
  <c r="BI119" i="12"/>
  <c r="BH119" i="12"/>
  <c r="DD119" i="12" s="1"/>
  <c r="BF119" i="12"/>
  <c r="BE119" i="12"/>
  <c r="CX119" i="12" s="1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DX119" i="12" s="1"/>
  <c r="AL119" i="12"/>
  <c r="AK119" i="12"/>
  <c r="AJ119" i="12"/>
  <c r="AI119" i="12"/>
  <c r="AH119" i="12"/>
  <c r="AB119" i="12"/>
  <c r="AA119" i="12"/>
  <c r="Z119" i="12"/>
  <c r="Y119" i="12"/>
  <c r="X119" i="12"/>
  <c r="DV118" i="12"/>
  <c r="DU118" i="12"/>
  <c r="DT118" i="12"/>
  <c r="DQ118" i="12"/>
  <c r="DR118" i="12" s="1"/>
  <c r="DS118" i="12" s="1"/>
  <c r="DE118" i="12"/>
  <c r="DC118" i="12"/>
  <c r="DA118" i="12"/>
  <c r="CP118" i="12"/>
  <c r="CS118" i="12" s="1"/>
  <c r="CO118" i="12"/>
  <c r="CK118" i="12"/>
  <c r="CJ118" i="12"/>
  <c r="CH118" i="12"/>
  <c r="CF118" i="12"/>
  <c r="CD118" i="12"/>
  <c r="CB118" i="12"/>
  <c r="BZ118" i="12"/>
  <c r="BX118" i="12"/>
  <c r="BV118" i="12"/>
  <c r="BT118" i="12"/>
  <c r="BR118" i="12"/>
  <c r="BP118" i="12"/>
  <c r="BN118" i="12"/>
  <c r="BL118" i="12"/>
  <c r="BI118" i="12"/>
  <c r="BH118" i="12"/>
  <c r="DD118" i="12" s="1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DX118" i="12" s="1"/>
  <c r="AL118" i="12"/>
  <c r="AK118" i="12"/>
  <c r="AJ118" i="12"/>
  <c r="AI118" i="12"/>
  <c r="AH118" i="12"/>
  <c r="AB118" i="12"/>
  <c r="AA118" i="12"/>
  <c r="Z118" i="12"/>
  <c r="Y118" i="12"/>
  <c r="X118" i="12"/>
  <c r="DX117" i="12"/>
  <c r="DV117" i="12"/>
  <c r="DU117" i="12"/>
  <c r="DT117" i="12"/>
  <c r="DQ117" i="12"/>
  <c r="DR117" i="12" s="1"/>
  <c r="DS117" i="12" s="1"/>
  <c r="DC117" i="12"/>
  <c r="CV117" i="12"/>
  <c r="CO117" i="12"/>
  <c r="CP117" i="12" s="1"/>
  <c r="CJ117" i="12"/>
  <c r="CK117" i="12" s="1"/>
  <c r="CL117" i="12" s="1"/>
  <c r="CH117" i="12"/>
  <c r="CF117" i="12"/>
  <c r="CD117" i="12"/>
  <c r="CB117" i="12"/>
  <c r="BZ117" i="12"/>
  <c r="BX117" i="12"/>
  <c r="BV117" i="12"/>
  <c r="BT117" i="12"/>
  <c r="BR117" i="12"/>
  <c r="BP117" i="12"/>
  <c r="BN117" i="12"/>
  <c r="BL117" i="12"/>
  <c r="BI117" i="12"/>
  <c r="BH117" i="12"/>
  <c r="BF117" i="12"/>
  <c r="BE117" i="12"/>
  <c r="CX117" i="12" s="1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L117" i="12"/>
  <c r="AK117" i="12"/>
  <c r="AJ117" i="12"/>
  <c r="AI117" i="12"/>
  <c r="AH117" i="12"/>
  <c r="AB117" i="12"/>
  <c r="AA117" i="12"/>
  <c r="Z117" i="12"/>
  <c r="Y117" i="12"/>
  <c r="X117" i="12"/>
  <c r="DV116" i="12"/>
  <c r="DU116" i="12"/>
  <c r="DT116" i="12"/>
  <c r="DQ116" i="12"/>
  <c r="DR116" i="12" s="1"/>
  <c r="DS116" i="12" s="1"/>
  <c r="DE116" i="12"/>
  <c r="DC116" i="12"/>
  <c r="DA116" i="12"/>
  <c r="CW116" i="12"/>
  <c r="CO116" i="12"/>
  <c r="CP116" i="12" s="1"/>
  <c r="CK116" i="12"/>
  <c r="CJ116" i="12"/>
  <c r="CH116" i="12"/>
  <c r="CF116" i="12"/>
  <c r="CD116" i="12"/>
  <c r="CB116" i="12"/>
  <c r="BZ116" i="12"/>
  <c r="BX116" i="12"/>
  <c r="BV116" i="12"/>
  <c r="BT116" i="12"/>
  <c r="BR116" i="12"/>
  <c r="BP116" i="12"/>
  <c r="BN116" i="12"/>
  <c r="BL116" i="12"/>
  <c r="BI116" i="12"/>
  <c r="BH116" i="12"/>
  <c r="DD116" i="12" s="1"/>
  <c r="BF116" i="12"/>
  <c r="BE116" i="12"/>
  <c r="CX116" i="12" s="1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DX116" i="12" s="1"/>
  <c r="AL116" i="12"/>
  <c r="AK116" i="12"/>
  <c r="AJ116" i="12"/>
  <c r="AI116" i="12"/>
  <c r="AH116" i="12"/>
  <c r="AB116" i="12"/>
  <c r="AA116" i="12"/>
  <c r="Z116" i="12"/>
  <c r="Y116" i="12"/>
  <c r="X116" i="12"/>
  <c r="DV115" i="12"/>
  <c r="DU115" i="12"/>
  <c r="DT115" i="12"/>
  <c r="DQ115" i="12"/>
  <c r="DR115" i="12" s="1"/>
  <c r="DS115" i="12" s="1"/>
  <c r="CO115" i="12"/>
  <c r="CP115" i="12" s="1"/>
  <c r="CS115" i="12" s="1"/>
  <c r="CN115" i="12"/>
  <c r="CM115" i="12"/>
  <c r="CJ115" i="12"/>
  <c r="CK115" i="12" s="1"/>
  <c r="CL115" i="12" s="1"/>
  <c r="CH115" i="12"/>
  <c r="CF115" i="12"/>
  <c r="CD115" i="12"/>
  <c r="CB115" i="12"/>
  <c r="BZ115" i="12"/>
  <c r="BX115" i="12"/>
  <c r="BV115" i="12"/>
  <c r="BT115" i="12"/>
  <c r="BR115" i="12"/>
  <c r="BP115" i="12"/>
  <c r="BN115" i="12"/>
  <c r="BL115" i="12"/>
  <c r="BI115" i="12"/>
  <c r="BH115" i="12"/>
  <c r="DC115" i="12" s="1"/>
  <c r="BF115" i="12"/>
  <c r="BE115" i="12"/>
  <c r="CX115" i="12" s="1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DX115" i="12" s="1"/>
  <c r="AL115" i="12"/>
  <c r="AK115" i="12"/>
  <c r="AJ115" i="12"/>
  <c r="AI115" i="12"/>
  <c r="AH115" i="12"/>
  <c r="AB115" i="12"/>
  <c r="AA115" i="12"/>
  <c r="Z115" i="12"/>
  <c r="Y115" i="12"/>
  <c r="X115" i="12"/>
  <c r="DV114" i="12"/>
  <c r="DU114" i="12"/>
  <c r="DT114" i="12"/>
  <c r="DR114" i="12"/>
  <c r="DS114" i="12" s="1"/>
  <c r="DQ114" i="12"/>
  <c r="CX114" i="12"/>
  <c r="CO114" i="12"/>
  <c r="CP114" i="12" s="1"/>
  <c r="CJ114" i="12"/>
  <c r="CK114" i="12" s="1"/>
  <c r="CL114" i="12" s="1"/>
  <c r="CH114" i="12"/>
  <c r="CF114" i="12"/>
  <c r="CD114" i="12"/>
  <c r="CB114" i="12"/>
  <c r="BZ114" i="12"/>
  <c r="BX114" i="12"/>
  <c r="BV114" i="12"/>
  <c r="BT114" i="12"/>
  <c r="BR114" i="12"/>
  <c r="BP114" i="12"/>
  <c r="BN114" i="12"/>
  <c r="BL114" i="12"/>
  <c r="BI114" i="12"/>
  <c r="BH114" i="12"/>
  <c r="BF114" i="12"/>
  <c r="BE114" i="12"/>
  <c r="CW114" i="12" s="1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DX114" i="12" s="1"/>
  <c r="AL114" i="12"/>
  <c r="AK114" i="12"/>
  <c r="AJ114" i="12"/>
  <c r="AI114" i="12"/>
  <c r="AH114" i="12"/>
  <c r="AB114" i="12"/>
  <c r="AA114" i="12"/>
  <c r="Z114" i="12"/>
  <c r="Y114" i="12"/>
  <c r="X114" i="12"/>
  <c r="DX113" i="12"/>
  <c r="DV113" i="12"/>
  <c r="DU113" i="12"/>
  <c r="DT113" i="12"/>
  <c r="DQ113" i="12"/>
  <c r="DR113" i="12" s="1"/>
  <c r="DS113" i="12" s="1"/>
  <c r="DC113" i="12"/>
  <c r="CY113" i="12"/>
  <c r="CV113" i="12"/>
  <c r="CU113" i="12"/>
  <c r="CQ113" i="12"/>
  <c r="CO113" i="12"/>
  <c r="CP113" i="12" s="1"/>
  <c r="CS113" i="12" s="1"/>
  <c r="CJ113" i="12"/>
  <c r="CK113" i="12" s="1"/>
  <c r="CH113" i="12"/>
  <c r="CF113" i="12"/>
  <c r="CD113" i="12"/>
  <c r="CB113" i="12"/>
  <c r="BZ113" i="12"/>
  <c r="BX113" i="12"/>
  <c r="BV113" i="12"/>
  <c r="BT113" i="12"/>
  <c r="BR113" i="12"/>
  <c r="BP113" i="12"/>
  <c r="BN113" i="12"/>
  <c r="BL113" i="12"/>
  <c r="BI113" i="12"/>
  <c r="BH113" i="12"/>
  <c r="CZ113" i="12" s="1"/>
  <c r="BF113" i="12"/>
  <c r="BE113" i="12"/>
  <c r="CX113" i="12" s="1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L113" i="12"/>
  <c r="AK113" i="12"/>
  <c r="AJ113" i="12"/>
  <c r="AI113" i="12"/>
  <c r="AH113" i="12"/>
  <c r="AB113" i="12"/>
  <c r="AA113" i="12"/>
  <c r="Z113" i="12"/>
  <c r="Y113" i="12"/>
  <c r="X113" i="12"/>
  <c r="DV112" i="12"/>
  <c r="DU112" i="12"/>
  <c r="DT112" i="12"/>
  <c r="DQ112" i="12"/>
  <c r="DR112" i="12" s="1"/>
  <c r="DS112" i="12" s="1"/>
  <c r="DE112" i="12"/>
  <c r="DB112" i="12"/>
  <c r="DA112" i="12"/>
  <c r="CT112" i="12"/>
  <c r="CO112" i="12"/>
  <c r="CP112" i="12" s="1"/>
  <c r="CK112" i="12"/>
  <c r="CJ112" i="12"/>
  <c r="CH112" i="12"/>
  <c r="CF112" i="12"/>
  <c r="CD112" i="12"/>
  <c r="CB112" i="12"/>
  <c r="BZ112" i="12"/>
  <c r="BX112" i="12"/>
  <c r="BV112" i="12"/>
  <c r="BT112" i="12"/>
  <c r="BR112" i="12"/>
  <c r="BP112" i="12"/>
  <c r="BN112" i="12"/>
  <c r="BL112" i="12"/>
  <c r="BI112" i="12"/>
  <c r="BH112" i="12"/>
  <c r="DD112" i="12" s="1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DX112" i="12" s="1"/>
  <c r="AL112" i="12"/>
  <c r="AK112" i="12"/>
  <c r="AJ112" i="12"/>
  <c r="AI112" i="12"/>
  <c r="AH112" i="12"/>
  <c r="AB112" i="12"/>
  <c r="AA112" i="12"/>
  <c r="Z112" i="12"/>
  <c r="Y112" i="12"/>
  <c r="X112" i="12"/>
  <c r="DX111" i="12"/>
  <c r="DV111" i="12"/>
  <c r="DU111" i="12"/>
  <c r="DT111" i="12"/>
  <c r="DQ111" i="12"/>
  <c r="DR111" i="12" s="1"/>
  <c r="DS111" i="12" s="1"/>
  <c r="CO111" i="12"/>
  <c r="CP111" i="12" s="1"/>
  <c r="CQ111" i="12" s="1"/>
  <c r="CJ111" i="12"/>
  <c r="CK111" i="12" s="1"/>
  <c r="CH111" i="12"/>
  <c r="CF111" i="12"/>
  <c r="CD111" i="12"/>
  <c r="CB111" i="12"/>
  <c r="BZ111" i="12"/>
  <c r="BX111" i="12"/>
  <c r="BV111" i="12"/>
  <c r="BT111" i="12"/>
  <c r="BR111" i="12"/>
  <c r="BP111" i="12"/>
  <c r="BN111" i="12"/>
  <c r="BL111" i="12"/>
  <c r="BI111" i="12"/>
  <c r="BH111" i="12"/>
  <c r="BF111" i="12"/>
  <c r="BE111" i="12"/>
  <c r="CU111" i="12" s="1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L111" i="12"/>
  <c r="AK111" i="12"/>
  <c r="AJ111" i="12"/>
  <c r="AI111" i="12"/>
  <c r="AH111" i="12"/>
  <c r="AB111" i="12"/>
  <c r="AA111" i="12"/>
  <c r="Z111" i="12"/>
  <c r="Y111" i="12"/>
  <c r="X111" i="12"/>
  <c r="DV110" i="12"/>
  <c r="DU110" i="12"/>
  <c r="DT110" i="12"/>
  <c r="DQ110" i="12"/>
  <c r="DR110" i="12" s="1"/>
  <c r="DS110" i="12" s="1"/>
  <c r="DC110" i="12"/>
  <c r="DA110" i="12"/>
  <c r="CP110" i="12"/>
  <c r="CS110" i="12" s="1"/>
  <c r="CO110" i="12"/>
  <c r="CK110" i="12"/>
  <c r="CJ110" i="12"/>
  <c r="CH110" i="12"/>
  <c r="CF110" i="12"/>
  <c r="CD110" i="12"/>
  <c r="CB110" i="12"/>
  <c r="BZ110" i="12"/>
  <c r="BX110" i="12"/>
  <c r="BV110" i="12"/>
  <c r="BT110" i="12"/>
  <c r="BR110" i="12"/>
  <c r="BP110" i="12"/>
  <c r="BN110" i="12"/>
  <c r="BL110" i="12"/>
  <c r="BI110" i="12"/>
  <c r="BH110" i="12"/>
  <c r="DD110" i="12" s="1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DX110" i="12" s="1"/>
  <c r="AL110" i="12"/>
  <c r="AK110" i="12"/>
  <c r="AJ110" i="12"/>
  <c r="AI110" i="12"/>
  <c r="AH110" i="12"/>
  <c r="AB110" i="12"/>
  <c r="AA110" i="12"/>
  <c r="Z110" i="12"/>
  <c r="Y110" i="12"/>
  <c r="X110" i="12"/>
  <c r="DV109" i="12"/>
  <c r="DU109" i="12"/>
  <c r="DT109" i="12"/>
  <c r="DQ109" i="12"/>
  <c r="DR109" i="12" s="1"/>
  <c r="DS109" i="12" s="1"/>
  <c r="CO109" i="12"/>
  <c r="CP109" i="12" s="1"/>
  <c r="CN109" i="12"/>
  <c r="CJ109" i="12"/>
  <c r="CK109" i="12" s="1"/>
  <c r="CL109" i="12" s="1"/>
  <c r="CH109" i="12"/>
  <c r="CF109" i="12"/>
  <c r="CD109" i="12"/>
  <c r="CB109" i="12"/>
  <c r="BZ109" i="12"/>
  <c r="BX109" i="12"/>
  <c r="BV109" i="12"/>
  <c r="BT109" i="12"/>
  <c r="BR109" i="12"/>
  <c r="BP109" i="12"/>
  <c r="BN109" i="12"/>
  <c r="BL109" i="12"/>
  <c r="BI109" i="12"/>
  <c r="BH109" i="12"/>
  <c r="DC109" i="12" s="1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DX109" i="12" s="1"/>
  <c r="AL109" i="12"/>
  <c r="AK109" i="12"/>
  <c r="AJ109" i="12"/>
  <c r="AI109" i="12"/>
  <c r="AH109" i="12"/>
  <c r="AB109" i="12"/>
  <c r="AA109" i="12"/>
  <c r="Z109" i="12"/>
  <c r="Y109" i="12"/>
  <c r="X109" i="12"/>
  <c r="DV108" i="12"/>
  <c r="DU108" i="12"/>
  <c r="DT108" i="12"/>
  <c r="DR108" i="12"/>
  <c r="DS108" i="12" s="1"/>
  <c r="DQ108" i="12"/>
  <c r="DE108" i="12"/>
  <c r="CO108" i="12"/>
  <c r="CP108" i="12" s="1"/>
  <c r="CJ108" i="12"/>
  <c r="CK108" i="12" s="1"/>
  <c r="CH108" i="12"/>
  <c r="CF108" i="12"/>
  <c r="CD108" i="12"/>
  <c r="CB108" i="12"/>
  <c r="BZ108" i="12"/>
  <c r="BX108" i="12"/>
  <c r="BV108" i="12"/>
  <c r="BT108" i="12"/>
  <c r="BR108" i="12"/>
  <c r="BP108" i="12"/>
  <c r="BN108" i="12"/>
  <c r="BL108" i="12"/>
  <c r="BI108" i="12"/>
  <c r="BH108" i="12"/>
  <c r="DD108" i="12" s="1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DX108" i="12" s="1"/>
  <c r="AL108" i="12"/>
  <c r="AK108" i="12"/>
  <c r="AJ108" i="12"/>
  <c r="AI108" i="12"/>
  <c r="AH108" i="12"/>
  <c r="AB108" i="12"/>
  <c r="AA108" i="12"/>
  <c r="Z108" i="12"/>
  <c r="Y108" i="12"/>
  <c r="X108" i="12"/>
  <c r="DV107" i="12"/>
  <c r="DU107" i="12"/>
  <c r="DT107" i="12"/>
  <c r="DQ107" i="12"/>
  <c r="DR107" i="12" s="1"/>
  <c r="DS107" i="12" s="1"/>
  <c r="CU107" i="12"/>
  <c r="CO107" i="12"/>
  <c r="CP107" i="12" s="1"/>
  <c r="CS107" i="12" s="1"/>
  <c r="CM107" i="12"/>
  <c r="CJ107" i="12"/>
  <c r="CK107" i="12" s="1"/>
  <c r="CL107" i="12" s="1"/>
  <c r="CH107" i="12"/>
  <c r="CF107" i="12"/>
  <c r="CD107" i="12"/>
  <c r="CB107" i="12"/>
  <c r="BZ107" i="12"/>
  <c r="BX107" i="12"/>
  <c r="BV107" i="12"/>
  <c r="BT107" i="12"/>
  <c r="BR107" i="12"/>
  <c r="BP107" i="12"/>
  <c r="BN107" i="12"/>
  <c r="BL107" i="12"/>
  <c r="BI107" i="12"/>
  <c r="BH107" i="12"/>
  <c r="CZ107" i="12" s="1"/>
  <c r="BF107" i="12"/>
  <c r="BE107" i="12"/>
  <c r="CX107" i="12" s="1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DX107" i="12" s="1"/>
  <c r="AL107" i="12"/>
  <c r="AK107" i="12"/>
  <c r="AJ107" i="12"/>
  <c r="AI107" i="12"/>
  <c r="AH107" i="12"/>
  <c r="AB107" i="12"/>
  <c r="AA107" i="12"/>
  <c r="Z107" i="12"/>
  <c r="Y107" i="12"/>
  <c r="X107" i="12"/>
  <c r="DV106" i="12"/>
  <c r="DU106" i="12"/>
  <c r="DT106" i="12"/>
  <c r="DQ106" i="12"/>
  <c r="DR106" i="12" s="1"/>
  <c r="DS106" i="12" s="1"/>
  <c r="CO106" i="12"/>
  <c r="CP106" i="12" s="1"/>
  <c r="CJ106" i="12"/>
  <c r="CK106" i="12" s="1"/>
  <c r="CL106" i="12" s="1"/>
  <c r="CH106" i="12"/>
  <c r="CF106" i="12"/>
  <c r="CD106" i="12"/>
  <c r="CB106" i="12"/>
  <c r="BZ106" i="12"/>
  <c r="BX106" i="12"/>
  <c r="BV106" i="12"/>
  <c r="BT106" i="12"/>
  <c r="BR106" i="12"/>
  <c r="BP106" i="12"/>
  <c r="BN106" i="12"/>
  <c r="BL106" i="12"/>
  <c r="BI106" i="12"/>
  <c r="BH106" i="12"/>
  <c r="DD106" i="12" s="1"/>
  <c r="BF106" i="12"/>
  <c r="BE106" i="12"/>
  <c r="CT106" i="12" s="1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DX106" i="12" s="1"/>
  <c r="AL106" i="12"/>
  <c r="AK106" i="12"/>
  <c r="AJ106" i="12"/>
  <c r="AI106" i="12"/>
  <c r="AH106" i="12"/>
  <c r="AB106" i="12"/>
  <c r="AA106" i="12"/>
  <c r="Z106" i="12"/>
  <c r="Y106" i="12"/>
  <c r="X106" i="12"/>
  <c r="DV105" i="12"/>
  <c r="DU105" i="12"/>
  <c r="DT105" i="12"/>
  <c r="DR105" i="12"/>
  <c r="DS105" i="12" s="1"/>
  <c r="DQ105" i="12"/>
  <c r="CO105" i="12"/>
  <c r="CP105" i="12" s="1"/>
  <c r="CN105" i="12"/>
  <c r="CM105" i="12"/>
  <c r="CJ105" i="12"/>
  <c r="CK105" i="12" s="1"/>
  <c r="CL105" i="12" s="1"/>
  <c r="CH105" i="12"/>
  <c r="CF105" i="12"/>
  <c r="CD105" i="12"/>
  <c r="CB105" i="12"/>
  <c r="BZ105" i="12"/>
  <c r="BX105" i="12"/>
  <c r="BV105" i="12"/>
  <c r="BT105" i="12"/>
  <c r="BR105" i="12"/>
  <c r="BP105" i="12"/>
  <c r="BN105" i="12"/>
  <c r="BL105" i="12"/>
  <c r="BI105" i="12"/>
  <c r="BH105" i="12"/>
  <c r="CZ105" i="12" s="1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DX105" i="12" s="1"/>
  <c r="AL105" i="12"/>
  <c r="AK105" i="12"/>
  <c r="AJ105" i="12"/>
  <c r="AI105" i="12"/>
  <c r="AH105" i="12"/>
  <c r="AB105" i="12"/>
  <c r="AA105" i="12"/>
  <c r="Z105" i="12"/>
  <c r="Y105" i="12"/>
  <c r="X105" i="12"/>
  <c r="DV104" i="12"/>
  <c r="DU104" i="12"/>
  <c r="DT104" i="12"/>
  <c r="DQ104" i="12"/>
  <c r="DR104" i="12" s="1"/>
  <c r="DS104" i="12" s="1"/>
  <c r="CO104" i="12"/>
  <c r="CP104" i="12" s="1"/>
  <c r="CS104" i="12" s="1"/>
  <c r="CK104" i="12"/>
  <c r="CJ104" i="12"/>
  <c r="CH104" i="12"/>
  <c r="CF104" i="12"/>
  <c r="CD104" i="12"/>
  <c r="CB104" i="12"/>
  <c r="BZ104" i="12"/>
  <c r="BX104" i="12"/>
  <c r="BV104" i="12"/>
  <c r="BT104" i="12"/>
  <c r="BR104" i="12"/>
  <c r="BP104" i="12"/>
  <c r="BN104" i="12"/>
  <c r="BL104" i="12"/>
  <c r="BI104" i="12"/>
  <c r="BH104" i="12"/>
  <c r="DA104" i="12" s="1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DX104" i="12" s="1"/>
  <c r="AL104" i="12"/>
  <c r="AK104" i="12"/>
  <c r="AJ104" i="12"/>
  <c r="AI104" i="12"/>
  <c r="AH104" i="12"/>
  <c r="AB104" i="12"/>
  <c r="AA104" i="12"/>
  <c r="Z104" i="12"/>
  <c r="Y104" i="12"/>
  <c r="X104" i="12"/>
  <c r="DX103" i="12"/>
  <c r="DV103" i="12"/>
  <c r="DU103" i="12"/>
  <c r="DT103" i="12"/>
  <c r="DQ103" i="12"/>
  <c r="DR103" i="12" s="1"/>
  <c r="DS103" i="12" s="1"/>
  <c r="DC103" i="12"/>
  <c r="CX103" i="12"/>
  <c r="CV103" i="12"/>
  <c r="CO103" i="12"/>
  <c r="CP103" i="12" s="1"/>
  <c r="CJ103" i="12"/>
  <c r="CK103" i="12" s="1"/>
  <c r="CH103" i="12"/>
  <c r="CF103" i="12"/>
  <c r="CD103" i="12"/>
  <c r="CB103" i="12"/>
  <c r="BZ103" i="12"/>
  <c r="BX103" i="12"/>
  <c r="BV103" i="12"/>
  <c r="BT103" i="12"/>
  <c r="BR103" i="12"/>
  <c r="BP103" i="12"/>
  <c r="BN103" i="12"/>
  <c r="BL103" i="12"/>
  <c r="BI103" i="12"/>
  <c r="BH103" i="12"/>
  <c r="BF103" i="12"/>
  <c r="BE103" i="12"/>
  <c r="CW103" i="12" s="1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L103" i="12"/>
  <c r="AK103" i="12"/>
  <c r="AJ103" i="12"/>
  <c r="AI103" i="12"/>
  <c r="AH103" i="12"/>
  <c r="AB103" i="12"/>
  <c r="AA103" i="12"/>
  <c r="Z103" i="12"/>
  <c r="Y103" i="12"/>
  <c r="X103" i="12"/>
  <c r="DV102" i="12"/>
  <c r="DU102" i="12"/>
  <c r="DT102" i="12"/>
  <c r="DQ102" i="12"/>
  <c r="DR102" i="12" s="1"/>
  <c r="DS102" i="12" s="1"/>
  <c r="DD102" i="12"/>
  <c r="DA102" i="12"/>
  <c r="CV102" i="12"/>
  <c r="CO102" i="12"/>
  <c r="CP102" i="12" s="1"/>
  <c r="CJ102" i="12"/>
  <c r="CK102" i="12" s="1"/>
  <c r="CH102" i="12"/>
  <c r="CF102" i="12"/>
  <c r="CD102" i="12"/>
  <c r="CB102" i="12"/>
  <c r="BZ102" i="12"/>
  <c r="BX102" i="12"/>
  <c r="BV102" i="12"/>
  <c r="BT102" i="12"/>
  <c r="BR102" i="12"/>
  <c r="BP102" i="12"/>
  <c r="BN102" i="12"/>
  <c r="BL102" i="12"/>
  <c r="BI102" i="12"/>
  <c r="BH102" i="12"/>
  <c r="DE102" i="12" s="1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DX102" i="12" s="1"/>
  <c r="AL102" i="12"/>
  <c r="AK102" i="12"/>
  <c r="AJ102" i="12"/>
  <c r="AI102" i="12"/>
  <c r="AH102" i="12"/>
  <c r="AB102" i="12"/>
  <c r="AA102" i="12"/>
  <c r="Z102" i="12"/>
  <c r="Y102" i="12"/>
  <c r="X102" i="12"/>
  <c r="DX101" i="12"/>
  <c r="DV101" i="12"/>
  <c r="DU101" i="12"/>
  <c r="DT101" i="12"/>
  <c r="DS101" i="12"/>
  <c r="DR101" i="12"/>
  <c r="DQ101" i="12"/>
  <c r="CY101" i="12"/>
  <c r="CV101" i="12"/>
  <c r="CU101" i="12"/>
  <c r="CT101" i="12"/>
  <c r="CO101" i="12"/>
  <c r="CP101" i="12" s="1"/>
  <c r="CJ101" i="12"/>
  <c r="CK101" i="12" s="1"/>
  <c r="CM101" i="12" s="1"/>
  <c r="CH101" i="12"/>
  <c r="CF101" i="12"/>
  <c r="CD101" i="12"/>
  <c r="CB101" i="12"/>
  <c r="BZ101" i="12"/>
  <c r="BX101" i="12"/>
  <c r="BV101" i="12"/>
  <c r="BT101" i="12"/>
  <c r="BR101" i="12"/>
  <c r="BP101" i="12"/>
  <c r="BN101" i="12"/>
  <c r="BL101" i="12"/>
  <c r="BI101" i="12"/>
  <c r="BH101" i="12"/>
  <c r="BF101" i="12"/>
  <c r="BE101" i="12"/>
  <c r="CW101" i="12" s="1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L101" i="12"/>
  <c r="AK101" i="12"/>
  <c r="AJ101" i="12"/>
  <c r="AI101" i="12"/>
  <c r="AH101" i="12"/>
  <c r="AB101" i="12"/>
  <c r="AA101" i="12"/>
  <c r="Z101" i="12"/>
  <c r="Y101" i="12"/>
  <c r="X101" i="12"/>
  <c r="DX100" i="12"/>
  <c r="DV100" i="12"/>
  <c r="DU100" i="12"/>
  <c r="DT100" i="12"/>
  <c r="DQ100" i="12"/>
  <c r="DR100" i="12" s="1"/>
  <c r="DS100" i="12" s="1"/>
  <c r="CO100" i="12"/>
  <c r="CP100" i="12" s="1"/>
  <c r="CJ100" i="12"/>
  <c r="CK100" i="12" s="1"/>
  <c r="CH100" i="12"/>
  <c r="CF100" i="12"/>
  <c r="CD100" i="12"/>
  <c r="CB100" i="12"/>
  <c r="BZ100" i="12"/>
  <c r="BX100" i="12"/>
  <c r="BV100" i="12"/>
  <c r="BT100" i="12"/>
  <c r="BR100" i="12"/>
  <c r="BP100" i="12"/>
  <c r="BN100" i="12"/>
  <c r="BL100" i="12"/>
  <c r="BI100" i="12"/>
  <c r="BH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L100" i="12"/>
  <c r="AK100" i="12"/>
  <c r="AJ100" i="12"/>
  <c r="AI100" i="12"/>
  <c r="AH100" i="12"/>
  <c r="AB100" i="12"/>
  <c r="AA100" i="12"/>
  <c r="Z100" i="12"/>
  <c r="Y100" i="12"/>
  <c r="X100" i="12"/>
  <c r="DV99" i="12"/>
  <c r="DU99" i="12"/>
  <c r="DT99" i="12"/>
  <c r="DQ99" i="12"/>
  <c r="DR99" i="12" s="1"/>
  <c r="DS99" i="12" s="1"/>
  <c r="DC99" i="12"/>
  <c r="CX99" i="12"/>
  <c r="CP99" i="12"/>
  <c r="CO99" i="12"/>
  <c r="CJ99" i="12"/>
  <c r="CK99" i="12" s="1"/>
  <c r="CM99" i="12" s="1"/>
  <c r="CH99" i="12"/>
  <c r="CF99" i="12"/>
  <c r="CD99" i="12"/>
  <c r="CB99" i="12"/>
  <c r="BZ99" i="12"/>
  <c r="BX99" i="12"/>
  <c r="BV99" i="12"/>
  <c r="BT99" i="12"/>
  <c r="BR99" i="12"/>
  <c r="BP99" i="12"/>
  <c r="BN99" i="12"/>
  <c r="BL99" i="12"/>
  <c r="BI99" i="12"/>
  <c r="BH99" i="12"/>
  <c r="DE99" i="12" s="1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DX99" i="12" s="1"/>
  <c r="AL99" i="12"/>
  <c r="AK99" i="12"/>
  <c r="AJ99" i="12"/>
  <c r="AI99" i="12"/>
  <c r="AH99" i="12"/>
  <c r="AB99" i="12"/>
  <c r="AA99" i="12"/>
  <c r="Z99" i="12"/>
  <c r="Y99" i="12"/>
  <c r="X99" i="12"/>
  <c r="DV98" i="12"/>
  <c r="DU98" i="12"/>
  <c r="DT98" i="12"/>
  <c r="DQ98" i="12"/>
  <c r="DR98" i="12" s="1"/>
  <c r="DS98" i="12" s="1"/>
  <c r="CS98" i="12"/>
  <c r="CR98" i="12"/>
  <c r="CO98" i="12"/>
  <c r="CP98" i="12" s="1"/>
  <c r="CQ98" i="12" s="1"/>
  <c r="CJ98" i="12"/>
  <c r="CK98" i="12" s="1"/>
  <c r="CH98" i="12"/>
  <c r="CF98" i="12"/>
  <c r="CD98" i="12"/>
  <c r="CB98" i="12"/>
  <c r="BZ98" i="12"/>
  <c r="BX98" i="12"/>
  <c r="BV98" i="12"/>
  <c r="BT98" i="12"/>
  <c r="BR98" i="12"/>
  <c r="BP98" i="12"/>
  <c r="BN98" i="12"/>
  <c r="BL98" i="12"/>
  <c r="BI98" i="12"/>
  <c r="BH98" i="12"/>
  <c r="CZ98" i="12" s="1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DX98" i="12" s="1"/>
  <c r="AL98" i="12"/>
  <c r="AK98" i="12"/>
  <c r="AJ98" i="12"/>
  <c r="AI98" i="12"/>
  <c r="AH98" i="12"/>
  <c r="AB98" i="12"/>
  <c r="AA98" i="12"/>
  <c r="Z98" i="12"/>
  <c r="Y98" i="12"/>
  <c r="X98" i="12"/>
  <c r="DV97" i="12"/>
  <c r="DU97" i="12"/>
  <c r="DT97" i="12"/>
  <c r="DQ97" i="12"/>
  <c r="DR97" i="12" s="1"/>
  <c r="DS97" i="12" s="1"/>
  <c r="CY97" i="12"/>
  <c r="CX97" i="12"/>
  <c r="CU97" i="12"/>
  <c r="CT97" i="12"/>
  <c r="CO97" i="12"/>
  <c r="CP97" i="12" s="1"/>
  <c r="CQ97" i="12" s="1"/>
  <c r="CJ97" i="12"/>
  <c r="CK97" i="12" s="1"/>
  <c r="CN97" i="12" s="1"/>
  <c r="CH97" i="12"/>
  <c r="CF97" i="12"/>
  <c r="CD97" i="12"/>
  <c r="CB97" i="12"/>
  <c r="BZ97" i="12"/>
  <c r="BX97" i="12"/>
  <c r="BV97" i="12"/>
  <c r="BT97" i="12"/>
  <c r="BR97" i="12"/>
  <c r="BP97" i="12"/>
  <c r="BN97" i="12"/>
  <c r="BL97" i="12"/>
  <c r="BI97" i="12"/>
  <c r="BH97" i="12"/>
  <c r="BF97" i="12"/>
  <c r="BE97" i="12"/>
  <c r="CW97" i="12" s="1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DX97" i="12" s="1"/>
  <c r="AL97" i="12"/>
  <c r="AK97" i="12"/>
  <c r="AJ97" i="12"/>
  <c r="AI97" i="12"/>
  <c r="AH97" i="12"/>
  <c r="AB97" i="12"/>
  <c r="AA97" i="12"/>
  <c r="Z97" i="12"/>
  <c r="Y97" i="12"/>
  <c r="X97" i="12"/>
  <c r="DV96" i="12"/>
  <c r="DU96" i="12"/>
  <c r="DT96" i="12"/>
  <c r="DQ96" i="12"/>
  <c r="DR96" i="12" s="1"/>
  <c r="DS96" i="12" s="1"/>
  <c r="CR96" i="12"/>
  <c r="CO96" i="12"/>
  <c r="CP96" i="12" s="1"/>
  <c r="CJ96" i="12"/>
  <c r="CK96" i="12" s="1"/>
  <c r="CN96" i="12" s="1"/>
  <c r="CH96" i="12"/>
  <c r="CF96" i="12"/>
  <c r="CD96" i="12"/>
  <c r="CB96" i="12"/>
  <c r="BZ96" i="12"/>
  <c r="BX96" i="12"/>
  <c r="BV96" i="12"/>
  <c r="BT96" i="12"/>
  <c r="BR96" i="12"/>
  <c r="BP96" i="12"/>
  <c r="BN96" i="12"/>
  <c r="BL96" i="12"/>
  <c r="BI96" i="12"/>
  <c r="BH96" i="12"/>
  <c r="CZ96" i="12" s="1"/>
  <c r="BF96" i="12"/>
  <c r="BE96" i="12"/>
  <c r="CV96" i="12" s="1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DX96" i="12" s="1"/>
  <c r="AL96" i="12"/>
  <c r="AK96" i="12"/>
  <c r="AJ96" i="12"/>
  <c r="AI96" i="12"/>
  <c r="AH96" i="12"/>
  <c r="AB96" i="12"/>
  <c r="AA96" i="12"/>
  <c r="Z96" i="12"/>
  <c r="Y96" i="12"/>
  <c r="X96" i="12"/>
  <c r="DV95" i="12"/>
  <c r="DU95" i="12"/>
  <c r="DT95" i="12"/>
  <c r="DR95" i="12"/>
  <c r="DS95" i="12" s="1"/>
  <c r="DQ95" i="12"/>
  <c r="DC95" i="12"/>
  <c r="DB95" i="12"/>
  <c r="CV95" i="12"/>
  <c r="CP95" i="12"/>
  <c r="CQ95" i="12" s="1"/>
  <c r="CO95" i="12"/>
  <c r="CJ95" i="12"/>
  <c r="CK95" i="12" s="1"/>
  <c r="CN95" i="12" s="1"/>
  <c r="CH95" i="12"/>
  <c r="CF95" i="12"/>
  <c r="CD95" i="12"/>
  <c r="CB95" i="12"/>
  <c r="BZ95" i="12"/>
  <c r="BX95" i="12"/>
  <c r="BV95" i="12"/>
  <c r="BT95" i="12"/>
  <c r="BR95" i="12"/>
  <c r="BP95" i="12"/>
  <c r="BN95" i="12"/>
  <c r="BL95" i="12"/>
  <c r="BI95" i="12"/>
  <c r="BH95" i="12"/>
  <c r="DE95" i="12" s="1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DX95" i="12" s="1"/>
  <c r="AL95" i="12"/>
  <c r="AK95" i="12"/>
  <c r="AJ95" i="12"/>
  <c r="AI95" i="12"/>
  <c r="AH95" i="12"/>
  <c r="AB95" i="12"/>
  <c r="AA95" i="12"/>
  <c r="Z95" i="12"/>
  <c r="Y95" i="12"/>
  <c r="X95" i="12"/>
  <c r="DV94" i="12"/>
  <c r="DU94" i="12"/>
  <c r="DT94" i="12"/>
  <c r="DQ94" i="12"/>
  <c r="DR94" i="12" s="1"/>
  <c r="DS94" i="12" s="1"/>
  <c r="CR94" i="12"/>
  <c r="CO94" i="12"/>
  <c r="CP94" i="12" s="1"/>
  <c r="CJ94" i="12"/>
  <c r="CK94" i="12" s="1"/>
  <c r="CH94" i="12"/>
  <c r="CF94" i="12"/>
  <c r="CD94" i="12"/>
  <c r="CB94" i="12"/>
  <c r="BZ94" i="12"/>
  <c r="BX94" i="12"/>
  <c r="BV94" i="12"/>
  <c r="BT94" i="12"/>
  <c r="BR94" i="12"/>
  <c r="BP94" i="12"/>
  <c r="BN94" i="12"/>
  <c r="BL94" i="12"/>
  <c r="BI94" i="12"/>
  <c r="BH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DX94" i="12" s="1"/>
  <c r="AL94" i="12"/>
  <c r="AK94" i="12"/>
  <c r="AJ94" i="12"/>
  <c r="AI94" i="12"/>
  <c r="AH94" i="12"/>
  <c r="AB94" i="12"/>
  <c r="AA94" i="12"/>
  <c r="Z94" i="12"/>
  <c r="Y94" i="12"/>
  <c r="X94" i="12"/>
  <c r="DV93" i="12"/>
  <c r="DU93" i="12"/>
  <c r="DT93" i="12"/>
  <c r="DQ93" i="12"/>
  <c r="DR93" i="12" s="1"/>
  <c r="DS93" i="12" s="1"/>
  <c r="DC93" i="12"/>
  <c r="CV93" i="12"/>
  <c r="CP93" i="12"/>
  <c r="CQ93" i="12" s="1"/>
  <c r="CO93" i="12"/>
  <c r="CJ93" i="12"/>
  <c r="CK93" i="12" s="1"/>
  <c r="CH93" i="12"/>
  <c r="CF93" i="12"/>
  <c r="CD93" i="12"/>
  <c r="CB93" i="12"/>
  <c r="BZ93" i="12"/>
  <c r="BX93" i="12"/>
  <c r="BV93" i="12"/>
  <c r="BT93" i="12"/>
  <c r="BR93" i="12"/>
  <c r="BP93" i="12"/>
  <c r="BN93" i="12"/>
  <c r="BL93" i="12"/>
  <c r="BI93" i="12"/>
  <c r="BH93" i="12"/>
  <c r="DE93" i="12" s="1"/>
  <c r="BF93" i="12"/>
  <c r="BE93" i="12"/>
  <c r="CX93" i="12" s="1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DX93" i="12" s="1"/>
  <c r="AL93" i="12"/>
  <c r="AK93" i="12"/>
  <c r="AJ93" i="12"/>
  <c r="AI93" i="12"/>
  <c r="AH93" i="12"/>
  <c r="AB93" i="12"/>
  <c r="AA93" i="12"/>
  <c r="Z93" i="12"/>
  <c r="Y93" i="12"/>
  <c r="X93" i="12"/>
  <c r="DV92" i="12"/>
  <c r="DU92" i="12"/>
  <c r="DT92" i="12"/>
  <c r="DQ92" i="12"/>
  <c r="DR92" i="12" s="1"/>
  <c r="DS92" i="12" s="1"/>
  <c r="CZ92" i="12"/>
  <c r="CS92" i="12"/>
  <c r="CO92" i="12"/>
  <c r="CP92" i="12" s="1"/>
  <c r="CQ92" i="12" s="1"/>
  <c r="CJ92" i="12"/>
  <c r="CK92" i="12" s="1"/>
  <c r="CH92" i="12"/>
  <c r="CF92" i="12"/>
  <c r="CD92" i="12"/>
  <c r="CB92" i="12"/>
  <c r="BZ92" i="12"/>
  <c r="BX92" i="12"/>
  <c r="BV92" i="12"/>
  <c r="BT92" i="12"/>
  <c r="BR92" i="12"/>
  <c r="BP92" i="12"/>
  <c r="BN92" i="12"/>
  <c r="BL92" i="12"/>
  <c r="BI92" i="12"/>
  <c r="BH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DX92" i="12" s="1"/>
  <c r="AL92" i="12"/>
  <c r="AK92" i="12"/>
  <c r="AJ92" i="12"/>
  <c r="AI92" i="12"/>
  <c r="AH92" i="12"/>
  <c r="AB92" i="12"/>
  <c r="AA92" i="12"/>
  <c r="Z92" i="12"/>
  <c r="Y92" i="12"/>
  <c r="X92" i="12"/>
  <c r="DV91" i="12"/>
  <c r="DU91" i="12"/>
  <c r="DT91" i="12"/>
  <c r="DQ91" i="12"/>
  <c r="DR91" i="12" s="1"/>
  <c r="DS91" i="12" s="1"/>
  <c r="CY91" i="12"/>
  <c r="CU91" i="12"/>
  <c r="CT91" i="12"/>
  <c r="CO91" i="12"/>
  <c r="CP91" i="12" s="1"/>
  <c r="CQ91" i="12" s="1"/>
  <c r="CL91" i="12"/>
  <c r="CJ91" i="12"/>
  <c r="CK91" i="12" s="1"/>
  <c r="CN91" i="12" s="1"/>
  <c r="CH91" i="12"/>
  <c r="CF91" i="12"/>
  <c r="CD91" i="12"/>
  <c r="CB91" i="12"/>
  <c r="BZ91" i="12"/>
  <c r="BX91" i="12"/>
  <c r="BV91" i="12"/>
  <c r="BT91" i="12"/>
  <c r="BR91" i="12"/>
  <c r="BP91" i="12"/>
  <c r="BN91" i="12"/>
  <c r="BL91" i="12"/>
  <c r="BI91" i="12"/>
  <c r="BH91" i="12"/>
  <c r="BF91" i="12"/>
  <c r="BE91" i="12"/>
  <c r="CW91" i="12" s="1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DX91" i="12" s="1"/>
  <c r="AL91" i="12"/>
  <c r="AK91" i="12"/>
  <c r="AJ91" i="12"/>
  <c r="AI91" i="12"/>
  <c r="AH91" i="12"/>
  <c r="AB91" i="12"/>
  <c r="AA91" i="12"/>
  <c r="Z91" i="12"/>
  <c r="Y91" i="12"/>
  <c r="X91" i="12"/>
  <c r="DV90" i="12"/>
  <c r="DU90" i="12"/>
  <c r="DT90" i="12"/>
  <c r="DQ90" i="12"/>
  <c r="DR90" i="12" s="1"/>
  <c r="DS90" i="12" s="1"/>
  <c r="CR90" i="12"/>
  <c r="CO90" i="12"/>
  <c r="CP90" i="12" s="1"/>
  <c r="CJ90" i="12"/>
  <c r="CK90" i="12" s="1"/>
  <c r="CH90" i="12"/>
  <c r="CF90" i="12"/>
  <c r="CD90" i="12"/>
  <c r="CB90" i="12"/>
  <c r="BZ90" i="12"/>
  <c r="BX90" i="12"/>
  <c r="BV90" i="12"/>
  <c r="BT90" i="12"/>
  <c r="BR90" i="12"/>
  <c r="BP90" i="12"/>
  <c r="BN90" i="12"/>
  <c r="BL90" i="12"/>
  <c r="BI90" i="12"/>
  <c r="BH90" i="12"/>
  <c r="CZ90" i="12" s="1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DX90" i="12" s="1"/>
  <c r="AL90" i="12"/>
  <c r="AK90" i="12"/>
  <c r="AJ90" i="12"/>
  <c r="AI90" i="12"/>
  <c r="AH90" i="12"/>
  <c r="AB90" i="12"/>
  <c r="AA90" i="12"/>
  <c r="Z90" i="12"/>
  <c r="Y90" i="12"/>
  <c r="X90" i="12"/>
  <c r="DV89" i="12"/>
  <c r="DU89" i="12"/>
  <c r="DT89" i="12"/>
  <c r="DS89" i="12"/>
  <c r="DQ89" i="12"/>
  <c r="DR89" i="12" s="1"/>
  <c r="DC89" i="12"/>
  <c r="DB89" i="12"/>
  <c r="CO89" i="12"/>
  <c r="CP89" i="12" s="1"/>
  <c r="CQ89" i="12" s="1"/>
  <c r="CJ89" i="12"/>
  <c r="CK89" i="12" s="1"/>
  <c r="CH89" i="12"/>
  <c r="CF89" i="12"/>
  <c r="CD89" i="12"/>
  <c r="CB89" i="12"/>
  <c r="BZ89" i="12"/>
  <c r="BX89" i="12"/>
  <c r="BV89" i="12"/>
  <c r="BT89" i="12"/>
  <c r="BR89" i="12"/>
  <c r="BP89" i="12"/>
  <c r="BN89" i="12"/>
  <c r="BL89" i="12"/>
  <c r="BI89" i="12"/>
  <c r="BH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DX89" i="12" s="1"/>
  <c r="AL89" i="12"/>
  <c r="AK89" i="12"/>
  <c r="AJ89" i="12"/>
  <c r="AI89" i="12"/>
  <c r="AH89" i="12"/>
  <c r="AB89" i="12"/>
  <c r="AA89" i="12"/>
  <c r="Z89" i="12"/>
  <c r="Y89" i="12"/>
  <c r="X89" i="12"/>
  <c r="DV88" i="12"/>
  <c r="DU88" i="12"/>
  <c r="DT88" i="12"/>
  <c r="DQ88" i="12"/>
  <c r="DR88" i="12" s="1"/>
  <c r="DS88" i="12" s="1"/>
  <c r="DA88" i="12"/>
  <c r="CO88" i="12"/>
  <c r="CP88" i="12" s="1"/>
  <c r="CN88" i="12"/>
  <c r="CK88" i="12"/>
  <c r="CJ88" i="12"/>
  <c r="CH88" i="12"/>
  <c r="CF88" i="12"/>
  <c r="CD88" i="12"/>
  <c r="CB88" i="12"/>
  <c r="BZ88" i="12"/>
  <c r="BX88" i="12"/>
  <c r="BV88" i="12"/>
  <c r="BT88" i="12"/>
  <c r="BR88" i="12"/>
  <c r="BP88" i="12"/>
  <c r="BN88" i="12"/>
  <c r="BL88" i="12"/>
  <c r="BI88" i="12"/>
  <c r="BH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DX88" i="12" s="1"/>
  <c r="AL88" i="12"/>
  <c r="AK88" i="12"/>
  <c r="AJ88" i="12"/>
  <c r="AI88" i="12"/>
  <c r="AH88" i="12"/>
  <c r="AB88" i="12"/>
  <c r="AA88" i="12"/>
  <c r="Z88" i="12"/>
  <c r="Y88" i="12"/>
  <c r="X88" i="12"/>
  <c r="DX87" i="12"/>
  <c r="DV87" i="12"/>
  <c r="DU87" i="12"/>
  <c r="DT87" i="12"/>
  <c r="DR87" i="12"/>
  <c r="DS87" i="12" s="1"/>
  <c r="DQ87" i="12"/>
  <c r="CX87" i="12"/>
  <c r="CV87" i="12"/>
  <c r="CU87" i="12"/>
  <c r="CP87" i="12"/>
  <c r="CO87" i="12"/>
  <c r="CJ87" i="12"/>
  <c r="CK87" i="12" s="1"/>
  <c r="CH87" i="12"/>
  <c r="CF87" i="12"/>
  <c r="CD87" i="12"/>
  <c r="CB87" i="12"/>
  <c r="BZ87" i="12"/>
  <c r="BX87" i="12"/>
  <c r="BV87" i="12"/>
  <c r="BT87" i="12"/>
  <c r="BR87" i="12"/>
  <c r="BP87" i="12"/>
  <c r="BN87" i="12"/>
  <c r="BL87" i="12"/>
  <c r="BI87" i="12"/>
  <c r="BH87" i="12"/>
  <c r="CZ87" i="12" s="1"/>
  <c r="BF87" i="12"/>
  <c r="BE87" i="12"/>
  <c r="CW87" i="12" s="1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L87" i="12"/>
  <c r="AK87" i="12"/>
  <c r="AJ87" i="12"/>
  <c r="AI87" i="12"/>
  <c r="AH87" i="12"/>
  <c r="AB87" i="12"/>
  <c r="AA87" i="12"/>
  <c r="Z87" i="12"/>
  <c r="Y87" i="12"/>
  <c r="X87" i="12"/>
  <c r="DV86" i="12"/>
  <c r="DU86" i="12"/>
  <c r="DT86" i="12"/>
  <c r="DR86" i="12"/>
  <c r="DS86" i="12" s="1"/>
  <c r="DQ86" i="12"/>
  <c r="DB86" i="12"/>
  <c r="CX86" i="12"/>
  <c r="CO86" i="12"/>
  <c r="CP86" i="12" s="1"/>
  <c r="CJ86" i="12"/>
  <c r="CK86" i="12" s="1"/>
  <c r="CH86" i="12"/>
  <c r="CF86" i="12"/>
  <c r="CD86" i="12"/>
  <c r="CB86" i="12"/>
  <c r="BZ86" i="12"/>
  <c r="BX86" i="12"/>
  <c r="BV86" i="12"/>
  <c r="BT86" i="12"/>
  <c r="BR86" i="12"/>
  <c r="BP86" i="12"/>
  <c r="BN86" i="12"/>
  <c r="BL86" i="12"/>
  <c r="BI86" i="12"/>
  <c r="BH86" i="12"/>
  <c r="BF86" i="12"/>
  <c r="BE86" i="12"/>
  <c r="CT86" i="12" s="1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DX86" i="12" s="1"/>
  <c r="AL86" i="12"/>
  <c r="AK86" i="12"/>
  <c r="AJ86" i="12"/>
  <c r="AI86" i="12"/>
  <c r="AH86" i="12"/>
  <c r="AB86" i="12"/>
  <c r="AA86" i="12"/>
  <c r="Z86" i="12"/>
  <c r="Y86" i="12"/>
  <c r="X86" i="12"/>
  <c r="DV85" i="12"/>
  <c r="DU85" i="12"/>
  <c r="DT85" i="12"/>
  <c r="DQ85" i="12"/>
  <c r="DR85" i="12" s="1"/>
  <c r="DS85" i="12" s="1"/>
  <c r="CY85" i="12"/>
  <c r="CP85" i="12"/>
  <c r="CO85" i="12"/>
  <c r="CN85" i="12"/>
  <c r="CM85" i="12"/>
  <c r="CL85" i="12"/>
  <c r="CJ85" i="12"/>
  <c r="CK85" i="12" s="1"/>
  <c r="CH85" i="12"/>
  <c r="CF85" i="12"/>
  <c r="CD85" i="12"/>
  <c r="CB85" i="12"/>
  <c r="BZ85" i="12"/>
  <c r="BX85" i="12"/>
  <c r="BV85" i="12"/>
  <c r="BT85" i="12"/>
  <c r="BR85" i="12"/>
  <c r="BP85" i="12"/>
  <c r="BN85" i="12"/>
  <c r="BL85" i="12"/>
  <c r="BI85" i="12"/>
  <c r="BH85" i="12"/>
  <c r="DB85" i="12" s="1"/>
  <c r="BF85" i="12"/>
  <c r="BE85" i="12"/>
  <c r="CT85" i="12" s="1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DX85" i="12" s="1"/>
  <c r="AL85" i="12"/>
  <c r="AK85" i="12"/>
  <c r="AJ85" i="12"/>
  <c r="AI85" i="12"/>
  <c r="AH85" i="12"/>
  <c r="AB85" i="12"/>
  <c r="AA85" i="12"/>
  <c r="Z85" i="12"/>
  <c r="Y85" i="12"/>
  <c r="X85" i="12"/>
  <c r="DV84" i="12"/>
  <c r="DU84" i="12"/>
  <c r="DT84" i="12"/>
  <c r="DQ84" i="12"/>
  <c r="DR84" i="12" s="1"/>
  <c r="DS84" i="12" s="1"/>
  <c r="CS84" i="12"/>
  <c r="CP84" i="12"/>
  <c r="CO84" i="12"/>
  <c r="CJ84" i="12"/>
  <c r="CK84" i="12" s="1"/>
  <c r="CH84" i="12"/>
  <c r="CF84" i="12"/>
  <c r="CD84" i="12"/>
  <c r="CB84" i="12"/>
  <c r="BZ84" i="12"/>
  <c r="BX84" i="12"/>
  <c r="BV84" i="12"/>
  <c r="BT84" i="12"/>
  <c r="BR84" i="12"/>
  <c r="BP84" i="12"/>
  <c r="BN84" i="12"/>
  <c r="BL84" i="12"/>
  <c r="BI84" i="12"/>
  <c r="BH84" i="12"/>
  <c r="CZ84" i="12" s="1"/>
  <c r="BF84" i="12"/>
  <c r="BE84" i="12"/>
  <c r="CT84" i="12" s="1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DX84" i="12" s="1"/>
  <c r="AL84" i="12"/>
  <c r="AK84" i="12"/>
  <c r="AJ84" i="12"/>
  <c r="AI84" i="12"/>
  <c r="AH84" i="12"/>
  <c r="AB84" i="12"/>
  <c r="AA84" i="12"/>
  <c r="Z84" i="12"/>
  <c r="Y84" i="12"/>
  <c r="X84" i="12"/>
  <c r="DV83" i="12"/>
  <c r="DU83" i="12"/>
  <c r="DT83" i="12"/>
  <c r="DS83" i="12"/>
  <c r="DQ83" i="12"/>
  <c r="DR83" i="12" s="1"/>
  <c r="DC83" i="12"/>
  <c r="DB83" i="12"/>
  <c r="CV83" i="12"/>
  <c r="CR83" i="12"/>
  <c r="CP83" i="12"/>
  <c r="CS83" i="12" s="1"/>
  <c r="CO83" i="12"/>
  <c r="CJ83" i="12"/>
  <c r="CK83" i="12" s="1"/>
  <c r="CH83" i="12"/>
  <c r="CF83" i="12"/>
  <c r="CD83" i="12"/>
  <c r="CB83" i="12"/>
  <c r="BZ83" i="12"/>
  <c r="BX83" i="12"/>
  <c r="BV83" i="12"/>
  <c r="BT83" i="12"/>
  <c r="BR83" i="12"/>
  <c r="BP83" i="12"/>
  <c r="BN83" i="12"/>
  <c r="BL83" i="12"/>
  <c r="BI83" i="12"/>
  <c r="BH83" i="12"/>
  <c r="DD83" i="12" s="1"/>
  <c r="BF83" i="12"/>
  <c r="BE83" i="12"/>
  <c r="CU83" i="12" s="1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DX83" i="12" s="1"/>
  <c r="AL83" i="12"/>
  <c r="AK83" i="12"/>
  <c r="AJ83" i="12"/>
  <c r="AI83" i="12"/>
  <c r="AH83" i="12"/>
  <c r="AB83" i="12"/>
  <c r="AA83" i="12"/>
  <c r="Z83" i="12"/>
  <c r="Y83" i="12"/>
  <c r="X83" i="12"/>
  <c r="DV82" i="12"/>
  <c r="DU82" i="12"/>
  <c r="DT82" i="12"/>
  <c r="DQ82" i="12"/>
  <c r="DR82" i="12" s="1"/>
  <c r="DS82" i="12" s="1"/>
  <c r="CV82" i="12"/>
  <c r="CO82" i="12"/>
  <c r="CP82" i="12" s="1"/>
  <c r="CJ82" i="12"/>
  <c r="CK82" i="12" s="1"/>
  <c r="CL82" i="12" s="1"/>
  <c r="CH82" i="12"/>
  <c r="CF82" i="12"/>
  <c r="CD82" i="12"/>
  <c r="CB82" i="12"/>
  <c r="BZ82" i="12"/>
  <c r="BX82" i="12"/>
  <c r="BV82" i="12"/>
  <c r="BT82" i="12"/>
  <c r="BR82" i="12"/>
  <c r="BP82" i="12"/>
  <c r="BN82" i="12"/>
  <c r="BL82" i="12"/>
  <c r="BI82" i="12"/>
  <c r="BH82" i="12"/>
  <c r="DA82" i="12" s="1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DX82" i="12" s="1"/>
  <c r="AL82" i="12"/>
  <c r="AK82" i="12"/>
  <c r="AJ82" i="12"/>
  <c r="AI82" i="12"/>
  <c r="AH82" i="12"/>
  <c r="AB82" i="12"/>
  <c r="AA82" i="12"/>
  <c r="Z82" i="12"/>
  <c r="Y82" i="12"/>
  <c r="X82" i="12"/>
  <c r="DV81" i="12"/>
  <c r="DU81" i="12"/>
  <c r="DT81" i="12"/>
  <c r="DR81" i="12"/>
  <c r="DS81" i="12" s="1"/>
  <c r="DQ81" i="12"/>
  <c r="CX81" i="12"/>
  <c r="CO81" i="12"/>
  <c r="CP81" i="12" s="1"/>
  <c r="CQ81" i="12" s="1"/>
  <c r="CM81" i="12"/>
  <c r="CL81" i="12"/>
  <c r="CJ81" i="12"/>
  <c r="CK81" i="12" s="1"/>
  <c r="CN81" i="12" s="1"/>
  <c r="CH81" i="12"/>
  <c r="CF81" i="12"/>
  <c r="CD81" i="12"/>
  <c r="CB81" i="12"/>
  <c r="BZ81" i="12"/>
  <c r="BX81" i="12"/>
  <c r="BV81" i="12"/>
  <c r="BT81" i="12"/>
  <c r="BR81" i="12"/>
  <c r="BP81" i="12"/>
  <c r="BN81" i="12"/>
  <c r="BL81" i="12"/>
  <c r="BI81" i="12"/>
  <c r="BH81" i="12"/>
  <c r="CZ81" i="12" s="1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DX81" i="12" s="1"/>
  <c r="AL81" i="12"/>
  <c r="AK81" i="12"/>
  <c r="AJ81" i="12"/>
  <c r="AI81" i="12"/>
  <c r="AH81" i="12"/>
  <c r="AB81" i="12"/>
  <c r="AA81" i="12"/>
  <c r="Z81" i="12"/>
  <c r="Y81" i="12"/>
  <c r="X81" i="12"/>
  <c r="DV80" i="12"/>
  <c r="DU80" i="12"/>
  <c r="DT80" i="12"/>
  <c r="DQ80" i="12"/>
  <c r="DR80" i="12" s="1"/>
  <c r="DS80" i="12" s="1"/>
  <c r="DE80" i="12"/>
  <c r="CZ80" i="12"/>
  <c r="CS80" i="12"/>
  <c r="CO80" i="12"/>
  <c r="CP80" i="12" s="1"/>
  <c r="CJ80" i="12"/>
  <c r="CK80" i="12" s="1"/>
  <c r="CN80" i="12" s="1"/>
  <c r="CH80" i="12"/>
  <c r="CF80" i="12"/>
  <c r="CD80" i="12"/>
  <c r="CB80" i="12"/>
  <c r="BZ80" i="12"/>
  <c r="BX80" i="12"/>
  <c r="BV80" i="12"/>
  <c r="BT80" i="12"/>
  <c r="BR80" i="12"/>
  <c r="BP80" i="12"/>
  <c r="BN80" i="12"/>
  <c r="BL80" i="12"/>
  <c r="BI80" i="12"/>
  <c r="BH80" i="12"/>
  <c r="BF80" i="12"/>
  <c r="BE80" i="12"/>
  <c r="CX80" i="12" s="1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DX80" i="12" s="1"/>
  <c r="AL80" i="12"/>
  <c r="AK80" i="12"/>
  <c r="AJ80" i="12"/>
  <c r="AI80" i="12"/>
  <c r="AH80" i="12"/>
  <c r="AB80" i="12"/>
  <c r="AA80" i="12"/>
  <c r="Z80" i="12"/>
  <c r="Y80" i="12"/>
  <c r="X80" i="12"/>
  <c r="DV79" i="12"/>
  <c r="DU79" i="12"/>
  <c r="DT79" i="12"/>
  <c r="DQ79" i="12"/>
  <c r="DR79" i="12" s="1"/>
  <c r="DS79" i="12" s="1"/>
  <c r="CV79" i="12"/>
  <c r="CP79" i="12"/>
  <c r="CO79" i="12"/>
  <c r="CN79" i="12"/>
  <c r="CM79" i="12"/>
  <c r="CL79" i="12"/>
  <c r="CJ79" i="12"/>
  <c r="CK79" i="12" s="1"/>
  <c r="CH79" i="12"/>
  <c r="CF79" i="12"/>
  <c r="CD79" i="12"/>
  <c r="CB79" i="12"/>
  <c r="BZ79" i="12"/>
  <c r="BX79" i="12"/>
  <c r="BV79" i="12"/>
  <c r="BT79" i="12"/>
  <c r="BR79" i="12"/>
  <c r="BP79" i="12"/>
  <c r="BN79" i="12"/>
  <c r="BL79" i="12"/>
  <c r="BI79" i="12"/>
  <c r="BH79" i="12"/>
  <c r="DB79" i="12" s="1"/>
  <c r="BF79" i="12"/>
  <c r="BE79" i="12"/>
  <c r="CX79" i="12" s="1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DX79" i="12" s="1"/>
  <c r="AL79" i="12"/>
  <c r="AK79" i="12"/>
  <c r="AJ79" i="12"/>
  <c r="AI79" i="12"/>
  <c r="AH79" i="12"/>
  <c r="AB79" i="12"/>
  <c r="AA79" i="12"/>
  <c r="Z79" i="12"/>
  <c r="Y79" i="12"/>
  <c r="X79" i="12"/>
  <c r="DV78" i="12"/>
  <c r="DU78" i="12"/>
  <c r="DT78" i="12"/>
  <c r="DQ78" i="12"/>
  <c r="DR78" i="12" s="1"/>
  <c r="DS78" i="12" s="1"/>
  <c r="DA78" i="12"/>
  <c r="CZ78" i="12"/>
  <c r="CO78" i="12"/>
  <c r="CP78" i="12" s="1"/>
  <c r="CJ78" i="12"/>
  <c r="CK78" i="12" s="1"/>
  <c r="CH78" i="12"/>
  <c r="CF78" i="12"/>
  <c r="CD78" i="12"/>
  <c r="CB78" i="12"/>
  <c r="BZ78" i="12"/>
  <c r="BX78" i="12"/>
  <c r="BV78" i="12"/>
  <c r="BT78" i="12"/>
  <c r="BR78" i="12"/>
  <c r="BP78" i="12"/>
  <c r="BN78" i="12"/>
  <c r="BL78" i="12"/>
  <c r="BI78" i="12"/>
  <c r="BH78" i="12"/>
  <c r="BF78" i="12"/>
  <c r="BE78" i="12"/>
  <c r="CT78" i="12" s="1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DX78" i="12" s="1"/>
  <c r="AL78" i="12"/>
  <c r="AK78" i="12"/>
  <c r="AJ78" i="12"/>
  <c r="AI78" i="12"/>
  <c r="AH78" i="12"/>
  <c r="AB78" i="12"/>
  <c r="AA78" i="12"/>
  <c r="Z78" i="12"/>
  <c r="Y78" i="12"/>
  <c r="X78" i="12"/>
  <c r="DV77" i="12"/>
  <c r="DU77" i="12"/>
  <c r="DT77" i="12"/>
  <c r="DR77" i="12"/>
  <c r="DS77" i="12" s="1"/>
  <c r="DQ77" i="12"/>
  <c r="CY77" i="12"/>
  <c r="CO77" i="12"/>
  <c r="CP77" i="12" s="1"/>
  <c r="CJ77" i="12"/>
  <c r="CK77" i="12" s="1"/>
  <c r="CH77" i="12"/>
  <c r="CF77" i="12"/>
  <c r="CD77" i="12"/>
  <c r="CB77" i="12"/>
  <c r="BZ77" i="12"/>
  <c r="BX77" i="12"/>
  <c r="BV77" i="12"/>
  <c r="BT77" i="12"/>
  <c r="BR77" i="12"/>
  <c r="BP77" i="12"/>
  <c r="BN77" i="12"/>
  <c r="BL77" i="12"/>
  <c r="BI77" i="12"/>
  <c r="BH77" i="12"/>
  <c r="CZ77" i="12" s="1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DX77" i="12" s="1"/>
  <c r="AL77" i="12"/>
  <c r="AK77" i="12"/>
  <c r="AJ77" i="12"/>
  <c r="AI77" i="12"/>
  <c r="AH77" i="12"/>
  <c r="AB77" i="12"/>
  <c r="AA77" i="12"/>
  <c r="Z77" i="12"/>
  <c r="Y77" i="12"/>
  <c r="X77" i="12"/>
  <c r="DV76" i="12"/>
  <c r="DU76" i="12"/>
  <c r="DT76" i="12"/>
  <c r="DQ76" i="12"/>
  <c r="DR76" i="12" s="1"/>
  <c r="DS76" i="12" s="1"/>
  <c r="DE76" i="12"/>
  <c r="DA76" i="12"/>
  <c r="CZ76" i="12"/>
  <c r="CW76" i="12"/>
  <c r="CP76" i="12"/>
  <c r="CO76" i="12"/>
  <c r="CJ76" i="12"/>
  <c r="CK76" i="12" s="1"/>
  <c r="CL76" i="12" s="1"/>
  <c r="CH76" i="12"/>
  <c r="CF76" i="12"/>
  <c r="CD76" i="12"/>
  <c r="CB76" i="12"/>
  <c r="BZ76" i="12"/>
  <c r="BX76" i="12"/>
  <c r="BV76" i="12"/>
  <c r="BT76" i="12"/>
  <c r="BR76" i="12"/>
  <c r="BP76" i="12"/>
  <c r="BN76" i="12"/>
  <c r="BL76" i="12"/>
  <c r="BI76" i="12"/>
  <c r="BH76" i="12"/>
  <c r="DC76" i="12" s="1"/>
  <c r="BF76" i="12"/>
  <c r="BE76" i="12"/>
  <c r="CX76" i="12" s="1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DX76" i="12" s="1"/>
  <c r="AL76" i="12"/>
  <c r="AK76" i="12"/>
  <c r="AJ76" i="12"/>
  <c r="AI76" i="12"/>
  <c r="AH76" i="12"/>
  <c r="AB76" i="12"/>
  <c r="AA76" i="12"/>
  <c r="Z76" i="12"/>
  <c r="Y76" i="12"/>
  <c r="X76" i="12"/>
  <c r="DX75" i="12"/>
  <c r="DV75" i="12"/>
  <c r="DU75" i="12"/>
  <c r="DT75" i="12"/>
  <c r="DQ75" i="12"/>
  <c r="DR75" i="12" s="1"/>
  <c r="DS75" i="12" s="1"/>
  <c r="DD75" i="12"/>
  <c r="CW75" i="12"/>
  <c r="CO75" i="12"/>
  <c r="CP75" i="12" s="1"/>
  <c r="CK75" i="12"/>
  <c r="CJ75" i="12"/>
  <c r="CH75" i="12"/>
  <c r="CF75" i="12"/>
  <c r="CD75" i="12"/>
  <c r="CB75" i="12"/>
  <c r="BZ75" i="12"/>
  <c r="BX75" i="12"/>
  <c r="BV75" i="12"/>
  <c r="BT75" i="12"/>
  <c r="BR75" i="12"/>
  <c r="BP75" i="12"/>
  <c r="BN75" i="12"/>
  <c r="BL75" i="12"/>
  <c r="BI75" i="12"/>
  <c r="BH75" i="12"/>
  <c r="DE75" i="12" s="1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L75" i="12"/>
  <c r="AK75" i="12"/>
  <c r="AJ75" i="12"/>
  <c r="AI75" i="12"/>
  <c r="AH75" i="12"/>
  <c r="AB75" i="12"/>
  <c r="AA75" i="12"/>
  <c r="Z75" i="12"/>
  <c r="Y75" i="12"/>
  <c r="X75" i="12"/>
  <c r="DV74" i="12"/>
  <c r="DU74" i="12"/>
  <c r="DT74" i="12"/>
  <c r="DQ74" i="12"/>
  <c r="DR74" i="12" s="1"/>
  <c r="DS74" i="12" s="1"/>
  <c r="DC74" i="12"/>
  <c r="DB74" i="12"/>
  <c r="DA74" i="12"/>
  <c r="CX74" i="12"/>
  <c r="CT74" i="12"/>
  <c r="CO74" i="12"/>
  <c r="CP74" i="12" s="1"/>
  <c r="CJ74" i="12"/>
  <c r="CK74" i="12" s="1"/>
  <c r="CH74" i="12"/>
  <c r="CF74" i="12"/>
  <c r="CD74" i="12"/>
  <c r="CB74" i="12"/>
  <c r="BZ74" i="12"/>
  <c r="BX74" i="12"/>
  <c r="BV74" i="12"/>
  <c r="BT74" i="12"/>
  <c r="BR74" i="12"/>
  <c r="BP74" i="12"/>
  <c r="BN74" i="12"/>
  <c r="BL74" i="12"/>
  <c r="BI74" i="12"/>
  <c r="BH74" i="12"/>
  <c r="DD74" i="12" s="1"/>
  <c r="BF74" i="12"/>
  <c r="BE74" i="12"/>
  <c r="CW74" i="12" s="1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DX74" i="12" s="1"/>
  <c r="AL74" i="12"/>
  <c r="AK74" i="12"/>
  <c r="AJ74" i="12"/>
  <c r="AI74" i="12"/>
  <c r="AH74" i="12"/>
  <c r="AB74" i="12"/>
  <c r="AA74" i="12"/>
  <c r="Z74" i="12"/>
  <c r="Y74" i="12"/>
  <c r="X74" i="12"/>
  <c r="DV51" i="12"/>
  <c r="DU51" i="12"/>
  <c r="DT51" i="12"/>
  <c r="DQ51" i="12"/>
  <c r="DR51" i="12" s="1"/>
  <c r="DS51" i="12" s="1"/>
  <c r="CV51" i="12"/>
  <c r="CO51" i="12"/>
  <c r="CP51" i="12" s="1"/>
  <c r="CQ51" i="12" s="1"/>
  <c r="CJ51" i="12"/>
  <c r="CK51" i="12" s="1"/>
  <c r="CH51" i="12"/>
  <c r="CF51" i="12"/>
  <c r="CD51" i="12"/>
  <c r="CB51" i="12"/>
  <c r="BZ51" i="12"/>
  <c r="BX51" i="12"/>
  <c r="BV51" i="12"/>
  <c r="BT51" i="12"/>
  <c r="BR51" i="12"/>
  <c r="BP51" i="12"/>
  <c r="BN51" i="12"/>
  <c r="BL51" i="12"/>
  <c r="BH51" i="12"/>
  <c r="BE51" i="12"/>
  <c r="AL51" i="12"/>
  <c r="AK51" i="12"/>
  <c r="AJ51" i="12"/>
  <c r="AI51" i="12"/>
  <c r="AH51" i="12"/>
  <c r="AB51" i="12"/>
  <c r="AA51" i="12"/>
  <c r="Z51" i="12"/>
  <c r="Y51" i="12"/>
  <c r="X51" i="12"/>
  <c r="DV17" i="12"/>
  <c r="DU17" i="12"/>
  <c r="DT17" i="12"/>
  <c r="DS17" i="12"/>
  <c r="DQ17" i="12"/>
  <c r="DR17" i="12" s="1"/>
  <c r="DJ17" i="12"/>
  <c r="CY17" i="12"/>
  <c r="CM17" i="12"/>
  <c r="CK17" i="12"/>
  <c r="CN17" i="12" s="1"/>
  <c r="CJ17" i="12"/>
  <c r="CH17" i="12"/>
  <c r="CF17" i="12"/>
  <c r="CD17" i="12"/>
  <c r="CB17" i="12"/>
  <c r="BZ17" i="12"/>
  <c r="BX17" i="12"/>
  <c r="BV17" i="12"/>
  <c r="BT17" i="12"/>
  <c r="BR17" i="12"/>
  <c r="BP17" i="12"/>
  <c r="BN17" i="12"/>
  <c r="BL17" i="12"/>
  <c r="BK17" i="12"/>
  <c r="BH17" i="12"/>
  <c r="DE17" i="12" s="1"/>
  <c r="BE17" i="12"/>
  <c r="CW17" i="12" s="1"/>
  <c r="AL17" i="12"/>
  <c r="AK17" i="12"/>
  <c r="AJ17" i="12"/>
  <c r="AI17" i="12"/>
  <c r="AH17" i="12"/>
  <c r="AB17" i="12"/>
  <c r="AA17" i="12"/>
  <c r="Z17" i="12"/>
  <c r="Y17" i="12"/>
  <c r="X17" i="12"/>
  <c r="DV57" i="12"/>
  <c r="DU57" i="12"/>
  <c r="DT57" i="12"/>
  <c r="DQ57" i="12"/>
  <c r="DR57" i="12" s="1"/>
  <c r="DS57" i="12" s="1"/>
  <c r="CJ57" i="12"/>
  <c r="CK57" i="12" s="1"/>
  <c r="CN57" i="12" s="1"/>
  <c r="CH57" i="12"/>
  <c r="CF57" i="12"/>
  <c r="CD57" i="12"/>
  <c r="CB57" i="12"/>
  <c r="BZ57" i="12"/>
  <c r="BX57" i="12"/>
  <c r="BV57" i="12"/>
  <c r="BT57" i="12"/>
  <c r="BR57" i="12"/>
  <c r="BP57" i="12"/>
  <c r="BN57" i="12"/>
  <c r="BL57" i="12"/>
  <c r="BH57" i="12"/>
  <c r="DD57" i="12" s="1"/>
  <c r="BE57" i="12"/>
  <c r="CV57" i="12" s="1"/>
  <c r="AL57" i="12"/>
  <c r="AK57" i="12"/>
  <c r="AJ57" i="12"/>
  <c r="AI57" i="12"/>
  <c r="AH57" i="12"/>
  <c r="AB57" i="12"/>
  <c r="AA57" i="12"/>
  <c r="Z57" i="12"/>
  <c r="Y57" i="12"/>
  <c r="X57" i="12"/>
  <c r="DV29" i="12"/>
  <c r="DU29" i="12"/>
  <c r="DT29" i="12"/>
  <c r="DS29" i="12"/>
  <c r="DQ29" i="12"/>
  <c r="DR29" i="12" s="1"/>
  <c r="CY29" i="12"/>
  <c r="CT29" i="12"/>
  <c r="CJ29" i="12"/>
  <c r="CK29" i="12" s="1"/>
  <c r="CM29" i="12" s="1"/>
  <c r="CH29" i="12"/>
  <c r="CF29" i="12"/>
  <c r="CD29" i="12"/>
  <c r="CB29" i="12"/>
  <c r="BZ29" i="12"/>
  <c r="BX29" i="12"/>
  <c r="BV29" i="12"/>
  <c r="BT29" i="12"/>
  <c r="BR29" i="12"/>
  <c r="BP29" i="12"/>
  <c r="BN29" i="12"/>
  <c r="BL29" i="12"/>
  <c r="BH29" i="12"/>
  <c r="BE29" i="12"/>
  <c r="CW29" i="12" s="1"/>
  <c r="AL29" i="12"/>
  <c r="AK29" i="12"/>
  <c r="AJ29" i="12"/>
  <c r="AI29" i="12"/>
  <c r="AH29" i="12"/>
  <c r="AB29" i="12"/>
  <c r="AA29" i="12"/>
  <c r="Z29" i="12"/>
  <c r="Y29" i="12"/>
  <c r="X29" i="12"/>
  <c r="DV35" i="12"/>
  <c r="DU35" i="12"/>
  <c r="DT35" i="12"/>
  <c r="DQ35" i="12"/>
  <c r="DR35" i="12" s="1"/>
  <c r="DS35" i="12" s="1"/>
  <c r="DD35" i="12"/>
  <c r="CR35" i="12"/>
  <c r="CO35" i="12"/>
  <c r="CP35" i="12" s="1"/>
  <c r="CQ35" i="12" s="1"/>
  <c r="CH35" i="12"/>
  <c r="CF35" i="12"/>
  <c r="CD35" i="12"/>
  <c r="CB35" i="12"/>
  <c r="BZ35" i="12"/>
  <c r="BX35" i="12"/>
  <c r="BV35" i="12"/>
  <c r="BT35" i="12"/>
  <c r="BR35" i="12"/>
  <c r="BP35" i="12"/>
  <c r="BN35" i="12"/>
  <c r="BL35" i="12"/>
  <c r="BH35" i="12"/>
  <c r="BE35" i="12"/>
  <c r="CV35" i="12" s="1"/>
  <c r="AL35" i="12"/>
  <c r="AK35" i="12"/>
  <c r="AJ35" i="12"/>
  <c r="AI35" i="12"/>
  <c r="AH35" i="12"/>
  <c r="AB35" i="12"/>
  <c r="AA35" i="12"/>
  <c r="Z35" i="12"/>
  <c r="Y35" i="12"/>
  <c r="X35" i="12"/>
  <c r="DV67" i="12"/>
  <c r="DU67" i="12"/>
  <c r="DT67" i="12"/>
  <c r="DS67" i="12"/>
  <c r="DQ67" i="12"/>
  <c r="DR67" i="12" s="1"/>
  <c r="CT67" i="12"/>
  <c r="CP67" i="12"/>
  <c r="CQ67" i="12" s="1"/>
  <c r="CO67" i="12"/>
  <c r="CM67" i="12"/>
  <c r="CJ67" i="12"/>
  <c r="CK67" i="12" s="1"/>
  <c r="CN67" i="12" s="1"/>
  <c r="CH67" i="12"/>
  <c r="CF67" i="12"/>
  <c r="CD67" i="12"/>
  <c r="CB67" i="12"/>
  <c r="BZ67" i="12"/>
  <c r="BX67" i="12"/>
  <c r="BV67" i="12"/>
  <c r="BT67" i="12"/>
  <c r="BR67" i="12"/>
  <c r="BP67" i="12"/>
  <c r="BN67" i="12"/>
  <c r="BL67" i="12"/>
  <c r="BH67" i="12"/>
  <c r="BE67" i="12"/>
  <c r="CY67" i="12" s="1"/>
  <c r="AL67" i="12"/>
  <c r="AK67" i="12"/>
  <c r="AJ67" i="12"/>
  <c r="AI67" i="12"/>
  <c r="AH67" i="12"/>
  <c r="AB67" i="12"/>
  <c r="AA67" i="12"/>
  <c r="Z67" i="12"/>
  <c r="Y67" i="12"/>
  <c r="X67" i="12"/>
  <c r="DV9" i="12"/>
  <c r="DU9" i="12"/>
  <c r="DT9" i="12"/>
  <c r="DQ9" i="12"/>
  <c r="DR9" i="12" s="1"/>
  <c r="DS9" i="12" s="1"/>
  <c r="CS9" i="12"/>
  <c r="CO9" i="12"/>
  <c r="CP9" i="12" s="1"/>
  <c r="CH9" i="12"/>
  <c r="CF9" i="12"/>
  <c r="CD9" i="12"/>
  <c r="CB9" i="12"/>
  <c r="BZ9" i="12"/>
  <c r="BX9" i="12"/>
  <c r="BV9" i="12"/>
  <c r="BT9" i="12"/>
  <c r="BR9" i="12"/>
  <c r="BP9" i="12"/>
  <c r="BN9" i="12"/>
  <c r="BL9" i="12"/>
  <c r="BH9" i="12"/>
  <c r="DD9" i="12" s="1"/>
  <c r="BE9" i="12"/>
  <c r="AL9" i="12"/>
  <c r="AK9" i="12"/>
  <c r="AJ9" i="12"/>
  <c r="BI9" i="12" s="1"/>
  <c r="AI9" i="12"/>
  <c r="AH9" i="12"/>
  <c r="AB9" i="12"/>
  <c r="AA9" i="12"/>
  <c r="Z9" i="12"/>
  <c r="Y9" i="12"/>
  <c r="X9" i="12"/>
  <c r="DV55" i="12"/>
  <c r="DU55" i="12"/>
  <c r="DT55" i="12"/>
  <c r="DQ55" i="12"/>
  <c r="DR55" i="12" s="1"/>
  <c r="DS55" i="12" s="1"/>
  <c r="DJ55" i="12"/>
  <c r="DC55" i="12"/>
  <c r="CY55" i="12"/>
  <c r="CX55" i="12"/>
  <c r="CV55" i="12"/>
  <c r="CT55" i="12"/>
  <c r="CO55" i="12"/>
  <c r="CP55" i="12" s="1"/>
  <c r="CJ55" i="12"/>
  <c r="CK55" i="12" s="1"/>
  <c r="CM55" i="12" s="1"/>
  <c r="CH55" i="12"/>
  <c r="CF55" i="12"/>
  <c r="CD55" i="12"/>
  <c r="CB55" i="12"/>
  <c r="BZ55" i="12"/>
  <c r="BX55" i="12"/>
  <c r="BV55" i="12"/>
  <c r="BT55" i="12"/>
  <c r="BR55" i="12"/>
  <c r="BP55" i="12"/>
  <c r="BN55" i="12"/>
  <c r="BL55" i="12"/>
  <c r="BK55" i="12"/>
  <c r="DK55" i="12" s="1"/>
  <c r="BH55" i="12"/>
  <c r="BE55" i="12"/>
  <c r="CW55" i="12" s="1"/>
  <c r="AL55" i="12"/>
  <c r="AK55" i="12"/>
  <c r="AJ55" i="12"/>
  <c r="AI55" i="12"/>
  <c r="AH55" i="12"/>
  <c r="AB55" i="12"/>
  <c r="AA55" i="12"/>
  <c r="Z55" i="12"/>
  <c r="Y55" i="12"/>
  <c r="X55" i="12"/>
  <c r="DV8" i="12"/>
  <c r="DU8" i="12"/>
  <c r="DT8" i="12"/>
  <c r="DQ8" i="12"/>
  <c r="DR8" i="12" s="1"/>
  <c r="DS8" i="12" s="1"/>
  <c r="CV8" i="12"/>
  <c r="CS8" i="12"/>
  <c r="CR8" i="12"/>
  <c r="CO8" i="12"/>
  <c r="CP8" i="12" s="1"/>
  <c r="CQ8" i="12" s="1"/>
  <c r="CN8" i="12"/>
  <c r="CJ8" i="12"/>
  <c r="CK8" i="12" s="1"/>
  <c r="CH8" i="12"/>
  <c r="CF8" i="12"/>
  <c r="CD8" i="12"/>
  <c r="CB8" i="12"/>
  <c r="BZ8" i="12"/>
  <c r="BX8" i="12"/>
  <c r="BV8" i="12"/>
  <c r="BT8" i="12"/>
  <c r="BR8" i="12"/>
  <c r="BP8" i="12"/>
  <c r="BN8" i="12"/>
  <c r="BL8" i="12"/>
  <c r="BH8" i="12"/>
  <c r="CZ8" i="12" s="1"/>
  <c r="BE8" i="12"/>
  <c r="AL8" i="12"/>
  <c r="AK8" i="12"/>
  <c r="AJ8" i="12"/>
  <c r="AI8" i="12"/>
  <c r="AH8" i="12"/>
  <c r="BI8" i="12" s="1"/>
  <c r="AB8" i="12"/>
  <c r="AA8" i="12"/>
  <c r="Z8" i="12"/>
  <c r="Y8" i="12"/>
  <c r="X8" i="12"/>
  <c r="DV11" i="12"/>
  <c r="DU11" i="12"/>
  <c r="DT11" i="12"/>
  <c r="DR11" i="12"/>
  <c r="DS11" i="12" s="1"/>
  <c r="DQ11" i="12"/>
  <c r="DC11" i="12"/>
  <c r="CX11" i="12"/>
  <c r="CP11" i="12"/>
  <c r="CQ11" i="12" s="1"/>
  <c r="CO11" i="12"/>
  <c r="CL11" i="12"/>
  <c r="CJ11" i="12"/>
  <c r="CK11" i="12" s="1"/>
  <c r="CN11" i="12" s="1"/>
  <c r="CH11" i="12"/>
  <c r="CF11" i="12"/>
  <c r="CD11" i="12"/>
  <c r="CB11" i="12"/>
  <c r="BZ11" i="12"/>
  <c r="BX11" i="12"/>
  <c r="BV11" i="12"/>
  <c r="BT11" i="12"/>
  <c r="BR11" i="12"/>
  <c r="BP11" i="12"/>
  <c r="BN11" i="12"/>
  <c r="BL11" i="12"/>
  <c r="BK11" i="12"/>
  <c r="DJ11" i="12" s="1"/>
  <c r="BH11" i="12"/>
  <c r="DE11" i="12" s="1"/>
  <c r="BE11" i="12"/>
  <c r="CY11" i="12" s="1"/>
  <c r="AL11" i="12"/>
  <c r="AK11" i="12"/>
  <c r="AJ11" i="12"/>
  <c r="AI11" i="12"/>
  <c r="AH11" i="12"/>
  <c r="AB11" i="12"/>
  <c r="AA11" i="12"/>
  <c r="Z11" i="12"/>
  <c r="Y11" i="12"/>
  <c r="X11" i="12"/>
  <c r="DV61" i="12"/>
  <c r="DU61" i="12"/>
  <c r="DT61" i="12"/>
  <c r="DQ61" i="12"/>
  <c r="DR61" i="12" s="1"/>
  <c r="DS61" i="12" s="1"/>
  <c r="CK61" i="12"/>
  <c r="CJ61" i="12"/>
  <c r="CH61" i="12"/>
  <c r="CF61" i="12"/>
  <c r="CD61" i="12"/>
  <c r="CB61" i="12"/>
  <c r="BZ61" i="12"/>
  <c r="BX61" i="12"/>
  <c r="BV61" i="12"/>
  <c r="BT61" i="12"/>
  <c r="BR61" i="12"/>
  <c r="BP61" i="12"/>
  <c r="BN61" i="12"/>
  <c r="BL61" i="12"/>
  <c r="BH61" i="12"/>
  <c r="DE61" i="12" s="1"/>
  <c r="BE61" i="12"/>
  <c r="AL61" i="12"/>
  <c r="AK61" i="12"/>
  <c r="AJ61" i="12"/>
  <c r="BI61" i="12" s="1"/>
  <c r="AI61" i="12"/>
  <c r="AH61" i="12"/>
  <c r="AB61" i="12"/>
  <c r="AA61" i="12"/>
  <c r="Z61" i="12"/>
  <c r="Y61" i="12"/>
  <c r="X61" i="12"/>
  <c r="DV37" i="12"/>
  <c r="DU37" i="12"/>
  <c r="DT37" i="12"/>
  <c r="DQ37" i="12"/>
  <c r="DR37" i="12" s="1"/>
  <c r="DS37" i="12" s="1"/>
  <c r="DB37" i="12"/>
  <c r="CV37" i="12"/>
  <c r="CP37" i="12"/>
  <c r="CO37" i="12"/>
  <c r="CJ37" i="12"/>
  <c r="CK37" i="12" s="1"/>
  <c r="CH37" i="12"/>
  <c r="CF37" i="12"/>
  <c r="CD37" i="12"/>
  <c r="CB37" i="12"/>
  <c r="BZ37" i="12"/>
  <c r="BX37" i="12"/>
  <c r="BV37" i="12"/>
  <c r="BT37" i="12"/>
  <c r="BR37" i="12"/>
  <c r="BP37" i="12"/>
  <c r="BN37" i="12"/>
  <c r="BL37" i="12"/>
  <c r="BH37" i="12"/>
  <c r="DE37" i="12" s="1"/>
  <c r="BE37" i="12"/>
  <c r="CX37" i="12" s="1"/>
  <c r="AL37" i="12"/>
  <c r="AK37" i="12"/>
  <c r="AJ37" i="12"/>
  <c r="AI37" i="12"/>
  <c r="AH37" i="12"/>
  <c r="AB37" i="12"/>
  <c r="AA37" i="12"/>
  <c r="Z37" i="12"/>
  <c r="Y37" i="12"/>
  <c r="X37" i="12"/>
  <c r="DV12" i="12"/>
  <c r="DU12" i="12"/>
  <c r="DT12" i="12"/>
  <c r="DQ12" i="12"/>
  <c r="DR12" i="12" s="1"/>
  <c r="DS12" i="12" s="1"/>
  <c r="DD12" i="12"/>
  <c r="CZ12" i="12"/>
  <c r="CO12" i="12"/>
  <c r="CP12" i="12" s="1"/>
  <c r="CJ12" i="12"/>
  <c r="CK12" i="12" s="1"/>
  <c r="CN12" i="12" s="1"/>
  <c r="CH12" i="12"/>
  <c r="CF12" i="12"/>
  <c r="CD12" i="12"/>
  <c r="CB12" i="12"/>
  <c r="BZ12" i="12"/>
  <c r="BX12" i="12"/>
  <c r="BV12" i="12"/>
  <c r="BT12" i="12"/>
  <c r="BR12" i="12"/>
  <c r="BP12" i="12"/>
  <c r="BN12" i="12"/>
  <c r="BL12" i="12"/>
  <c r="BH12" i="12"/>
  <c r="BE12" i="12"/>
  <c r="CV12" i="12" s="1"/>
  <c r="AL12" i="12"/>
  <c r="AK12" i="12"/>
  <c r="AJ12" i="12"/>
  <c r="AI12" i="12"/>
  <c r="AH12" i="12"/>
  <c r="AB12" i="12"/>
  <c r="AA12" i="12"/>
  <c r="Z12" i="12"/>
  <c r="Y12" i="12"/>
  <c r="X12" i="12"/>
  <c r="DV6" i="12"/>
  <c r="DU6" i="12"/>
  <c r="DT6" i="12"/>
  <c r="DS6" i="12"/>
  <c r="DQ6" i="12"/>
  <c r="DR6" i="12" s="1"/>
  <c r="DC6" i="12"/>
  <c r="DB6" i="12"/>
  <c r="CX6" i="12"/>
  <c r="CU6" i="12"/>
  <c r="CP6" i="12"/>
  <c r="CQ6" i="12" s="1"/>
  <c r="CO6" i="12"/>
  <c r="CL6" i="12"/>
  <c r="CJ6" i="12"/>
  <c r="CK6" i="12" s="1"/>
  <c r="CH6" i="12"/>
  <c r="CF6" i="12"/>
  <c r="CD6" i="12"/>
  <c r="CB6" i="12"/>
  <c r="BZ6" i="12"/>
  <c r="BX6" i="12"/>
  <c r="BV6" i="12"/>
  <c r="BT6" i="12"/>
  <c r="BR6" i="12"/>
  <c r="BP6" i="12"/>
  <c r="BN6" i="12"/>
  <c r="BL6" i="12"/>
  <c r="BK6" i="12"/>
  <c r="BH6" i="12"/>
  <c r="DE6" i="12" s="1"/>
  <c r="BE6" i="12"/>
  <c r="CV6" i="12" s="1"/>
  <c r="AL6" i="12"/>
  <c r="AK6" i="12"/>
  <c r="AJ6" i="12"/>
  <c r="AI6" i="12"/>
  <c r="AH6" i="12"/>
  <c r="AB6" i="12"/>
  <c r="AA6" i="12"/>
  <c r="BF6" i="12" s="1"/>
  <c r="Z6" i="12"/>
  <c r="Y6" i="12"/>
  <c r="X6" i="12"/>
  <c r="DV14" i="12"/>
  <c r="DU14" i="12"/>
  <c r="DT14" i="12"/>
  <c r="DQ14" i="12"/>
  <c r="DR14" i="12" s="1"/>
  <c r="DS14" i="12" s="1"/>
  <c r="DE14" i="12"/>
  <c r="CO14" i="12"/>
  <c r="CP14" i="12" s="1"/>
  <c r="CJ14" i="12"/>
  <c r="CK14" i="12" s="1"/>
  <c r="CH14" i="12"/>
  <c r="CF14" i="12"/>
  <c r="CD14" i="12"/>
  <c r="CB14" i="12"/>
  <c r="BZ14" i="12"/>
  <c r="BX14" i="12"/>
  <c r="BV14" i="12"/>
  <c r="BT14" i="12"/>
  <c r="BR14" i="12"/>
  <c r="BP14" i="12"/>
  <c r="BN14" i="12"/>
  <c r="BL14" i="12"/>
  <c r="BH14" i="12"/>
  <c r="DD14" i="12" s="1"/>
  <c r="BE14" i="12"/>
  <c r="AL14" i="12"/>
  <c r="AK14" i="12"/>
  <c r="BI14" i="12" s="1"/>
  <c r="AJ14" i="12"/>
  <c r="AI14" i="12"/>
  <c r="AH14" i="12"/>
  <c r="AB14" i="12"/>
  <c r="AA14" i="12"/>
  <c r="Z14" i="12"/>
  <c r="Y14" i="12"/>
  <c r="X14" i="12"/>
  <c r="DV25" i="12"/>
  <c r="DU25" i="12"/>
  <c r="DT25" i="12"/>
  <c r="DR25" i="12"/>
  <c r="DS25" i="12" s="1"/>
  <c r="DQ25" i="12"/>
  <c r="DB25" i="12"/>
  <c r="CU25" i="12"/>
  <c r="CP25" i="12"/>
  <c r="CO25" i="12"/>
  <c r="CM25" i="12"/>
  <c r="CJ25" i="12"/>
  <c r="CK25" i="12" s="1"/>
  <c r="CH25" i="12"/>
  <c r="CF25" i="12"/>
  <c r="CD25" i="12"/>
  <c r="CB25" i="12"/>
  <c r="BZ25" i="12"/>
  <c r="BX25" i="12"/>
  <c r="BV25" i="12"/>
  <c r="BT25" i="12"/>
  <c r="BR25" i="12"/>
  <c r="BP25" i="12"/>
  <c r="BN25" i="12"/>
  <c r="BL25" i="12"/>
  <c r="BH25" i="12"/>
  <c r="DE25" i="12" s="1"/>
  <c r="BE25" i="12"/>
  <c r="AL25" i="12"/>
  <c r="AK25" i="12"/>
  <c r="AJ25" i="12"/>
  <c r="AI25" i="12"/>
  <c r="AH25" i="12"/>
  <c r="AB25" i="12"/>
  <c r="AA25" i="12"/>
  <c r="Z25" i="12"/>
  <c r="Y25" i="12"/>
  <c r="X25" i="12"/>
  <c r="DV20" i="12"/>
  <c r="DU20" i="12"/>
  <c r="DT20" i="12"/>
  <c r="DQ20" i="12"/>
  <c r="DR20" i="12" s="1"/>
  <c r="DS20" i="12" s="1"/>
  <c r="CS20" i="12"/>
  <c r="CO20" i="12"/>
  <c r="CP20" i="12" s="1"/>
  <c r="CQ20" i="12" s="1"/>
  <c r="CJ20" i="12"/>
  <c r="CK20" i="12" s="1"/>
  <c r="CN20" i="12" s="1"/>
  <c r="CH20" i="12"/>
  <c r="CF20" i="12"/>
  <c r="CD20" i="12"/>
  <c r="CB20" i="12"/>
  <c r="BZ20" i="12"/>
  <c r="BX20" i="12"/>
  <c r="BV20" i="12"/>
  <c r="BT20" i="12"/>
  <c r="BR20" i="12"/>
  <c r="BP20" i="12"/>
  <c r="BN20" i="12"/>
  <c r="BL20" i="12"/>
  <c r="BH20" i="12"/>
  <c r="BE20" i="12"/>
  <c r="CV20" i="12" s="1"/>
  <c r="AL20" i="12"/>
  <c r="AK20" i="12"/>
  <c r="AJ20" i="12"/>
  <c r="AI20" i="12"/>
  <c r="AH20" i="12"/>
  <c r="AB20" i="12"/>
  <c r="AA20" i="12"/>
  <c r="Z20" i="12"/>
  <c r="Y20" i="12"/>
  <c r="X20" i="12"/>
  <c r="DV27" i="12"/>
  <c r="DU27" i="12"/>
  <c r="DT27" i="12"/>
  <c r="DQ27" i="12"/>
  <c r="DR27" i="12" s="1"/>
  <c r="DS27" i="12" s="1"/>
  <c r="DC27" i="12"/>
  <c r="CV27" i="12"/>
  <c r="CP27" i="12"/>
  <c r="CQ27" i="12" s="1"/>
  <c r="CO27" i="12"/>
  <c r="CL27" i="12"/>
  <c r="CJ27" i="12"/>
  <c r="CK27" i="12" s="1"/>
  <c r="CN27" i="12" s="1"/>
  <c r="CH27" i="12"/>
  <c r="CF27" i="12"/>
  <c r="CD27" i="12"/>
  <c r="CB27" i="12"/>
  <c r="BZ27" i="12"/>
  <c r="BX27" i="12"/>
  <c r="BV27" i="12"/>
  <c r="BT27" i="12"/>
  <c r="BR27" i="12"/>
  <c r="BP27" i="12"/>
  <c r="BN27" i="12"/>
  <c r="BL27" i="12"/>
  <c r="BK27" i="12"/>
  <c r="BH27" i="12"/>
  <c r="DE27" i="12" s="1"/>
  <c r="BE27" i="12"/>
  <c r="CW27" i="12" s="1"/>
  <c r="AL27" i="12"/>
  <c r="AK27" i="12"/>
  <c r="AJ27" i="12"/>
  <c r="AI27" i="12"/>
  <c r="AH27" i="12"/>
  <c r="AB27" i="12"/>
  <c r="AA27" i="12"/>
  <c r="Z27" i="12"/>
  <c r="Y27" i="12"/>
  <c r="X27" i="12"/>
  <c r="DV41" i="12"/>
  <c r="DU41" i="12"/>
  <c r="DT41" i="12"/>
  <c r="DQ41" i="12"/>
  <c r="DR41" i="12" s="1"/>
  <c r="DS41" i="12" s="1"/>
  <c r="DD41" i="12"/>
  <c r="CW41" i="12"/>
  <c r="CO41" i="12"/>
  <c r="CP41" i="12" s="1"/>
  <c r="CK41" i="12"/>
  <c r="CJ41" i="12"/>
  <c r="CH41" i="12"/>
  <c r="CF41" i="12"/>
  <c r="CD41" i="12"/>
  <c r="CB41" i="12"/>
  <c r="BZ41" i="12"/>
  <c r="BX41" i="12"/>
  <c r="BV41" i="12"/>
  <c r="BT41" i="12"/>
  <c r="BR41" i="12"/>
  <c r="BP41" i="12"/>
  <c r="BN41" i="12"/>
  <c r="BL41" i="12"/>
  <c r="BH41" i="12"/>
  <c r="DE41" i="12" s="1"/>
  <c r="BE41" i="12"/>
  <c r="AL41" i="12"/>
  <c r="AK41" i="12"/>
  <c r="BI41" i="12" s="1"/>
  <c r="AJ41" i="12"/>
  <c r="AI41" i="12"/>
  <c r="AH41" i="12"/>
  <c r="AB41" i="12"/>
  <c r="AA41" i="12"/>
  <c r="Z41" i="12"/>
  <c r="Y41" i="12"/>
  <c r="X41" i="12"/>
  <c r="DV24" i="12"/>
  <c r="DU24" i="12"/>
  <c r="DT24" i="12"/>
  <c r="DR24" i="12"/>
  <c r="DS24" i="12" s="1"/>
  <c r="DQ24" i="12"/>
  <c r="DB24" i="12"/>
  <c r="CU24" i="12"/>
  <c r="CL24" i="12"/>
  <c r="CJ24" i="12"/>
  <c r="CK24" i="12" s="1"/>
  <c r="CN24" i="12" s="1"/>
  <c r="CH24" i="12"/>
  <c r="CF24" i="12"/>
  <c r="CD24" i="12"/>
  <c r="CB24" i="12"/>
  <c r="BZ24" i="12"/>
  <c r="BX24" i="12"/>
  <c r="BV24" i="12"/>
  <c r="BT24" i="12"/>
  <c r="BR24" i="12"/>
  <c r="BP24" i="12"/>
  <c r="BN24" i="12"/>
  <c r="BL24" i="12"/>
  <c r="BK24" i="12"/>
  <c r="BH24" i="12"/>
  <c r="DE24" i="12" s="1"/>
  <c r="BE24" i="12"/>
  <c r="CW24" i="12" s="1"/>
  <c r="AL24" i="12"/>
  <c r="AK24" i="12"/>
  <c r="AJ24" i="12"/>
  <c r="AI24" i="12"/>
  <c r="AH24" i="12"/>
  <c r="AB24" i="12"/>
  <c r="AA24" i="12"/>
  <c r="Z24" i="12"/>
  <c r="Y24" i="12"/>
  <c r="X24" i="12"/>
  <c r="DV36" i="12"/>
  <c r="DU36" i="12"/>
  <c r="DT36" i="12"/>
  <c r="DQ36" i="12"/>
  <c r="DR36" i="12" s="1"/>
  <c r="DS36" i="12" s="1"/>
  <c r="CW36" i="12"/>
  <c r="CO36" i="12"/>
  <c r="CP36" i="12" s="1"/>
  <c r="CH36" i="12"/>
  <c r="CF36" i="12"/>
  <c r="CD36" i="12"/>
  <c r="CB36" i="12"/>
  <c r="BZ36" i="12"/>
  <c r="BX36" i="12"/>
  <c r="BV36" i="12"/>
  <c r="BT36" i="12"/>
  <c r="BR36" i="12"/>
  <c r="BP36" i="12"/>
  <c r="BN36" i="12"/>
  <c r="BL36" i="12"/>
  <c r="BH36" i="12"/>
  <c r="DE36" i="12" s="1"/>
  <c r="BE36" i="12"/>
  <c r="AL36" i="12"/>
  <c r="AK36" i="12"/>
  <c r="AJ36" i="12"/>
  <c r="AI36" i="12"/>
  <c r="AH36" i="12"/>
  <c r="AB36" i="12"/>
  <c r="AA36" i="12"/>
  <c r="Z36" i="12"/>
  <c r="Y36" i="12"/>
  <c r="X36" i="12"/>
  <c r="DV4" i="12"/>
  <c r="DU4" i="12"/>
  <c r="DT4" i="12"/>
  <c r="DQ4" i="12"/>
  <c r="DR4" i="12" s="1"/>
  <c r="DS4" i="12" s="1"/>
  <c r="CY4" i="12"/>
  <c r="CX4" i="12"/>
  <c r="CV4" i="12"/>
  <c r="CT4" i="12"/>
  <c r="CO4" i="12"/>
  <c r="CP4" i="12" s="1"/>
  <c r="CJ4" i="12"/>
  <c r="CK4" i="12" s="1"/>
  <c r="CM4" i="12" s="1"/>
  <c r="CH4" i="12"/>
  <c r="CF4" i="12"/>
  <c r="CD4" i="12"/>
  <c r="CB4" i="12"/>
  <c r="BZ4" i="12"/>
  <c r="BX4" i="12"/>
  <c r="BV4" i="12"/>
  <c r="BT4" i="12"/>
  <c r="BR4" i="12"/>
  <c r="BP4" i="12"/>
  <c r="BN4" i="12"/>
  <c r="BL4" i="12"/>
  <c r="BH4" i="12"/>
  <c r="DE4" i="12" s="1"/>
  <c r="BE4" i="12"/>
  <c r="CW4" i="12" s="1"/>
  <c r="AL4" i="12"/>
  <c r="AK4" i="12"/>
  <c r="AJ4" i="12"/>
  <c r="AI4" i="12"/>
  <c r="AH4" i="12"/>
  <c r="AB4" i="12"/>
  <c r="AA4" i="12"/>
  <c r="Z4" i="12"/>
  <c r="Y4" i="12"/>
  <c r="X4" i="12"/>
  <c r="DV46" i="12"/>
  <c r="DU46" i="12"/>
  <c r="DT46" i="12"/>
  <c r="DQ46" i="12"/>
  <c r="DR46" i="12" s="1"/>
  <c r="DS46" i="12" s="1"/>
  <c r="CV46" i="12"/>
  <c r="CO46" i="12"/>
  <c r="CP46" i="12" s="1"/>
  <c r="CJ46" i="12"/>
  <c r="CK46" i="12" s="1"/>
  <c r="CH46" i="12"/>
  <c r="CF46" i="12"/>
  <c r="CD46" i="12"/>
  <c r="CB46" i="12"/>
  <c r="BZ46" i="12"/>
  <c r="BX46" i="12"/>
  <c r="BV46" i="12"/>
  <c r="BT46" i="12"/>
  <c r="BR46" i="12"/>
  <c r="BP46" i="12"/>
  <c r="BN46" i="12"/>
  <c r="BL46" i="12"/>
  <c r="BH46" i="12"/>
  <c r="BE46" i="12"/>
  <c r="AL46" i="12"/>
  <c r="AK46" i="12"/>
  <c r="AJ46" i="12"/>
  <c r="AI46" i="12"/>
  <c r="AV46" i="12" s="1"/>
  <c r="AH46" i="12"/>
  <c r="AB46" i="12"/>
  <c r="AA46" i="12"/>
  <c r="Z46" i="12"/>
  <c r="Y46" i="12"/>
  <c r="X46" i="12"/>
  <c r="DV13" i="12"/>
  <c r="DU13" i="12"/>
  <c r="DT13" i="12"/>
  <c r="DQ13" i="12"/>
  <c r="DR13" i="12" s="1"/>
  <c r="DS13" i="12" s="1"/>
  <c r="DB13" i="12"/>
  <c r="CU13" i="12"/>
  <c r="CO13" i="12"/>
  <c r="CP13" i="12" s="1"/>
  <c r="CQ13" i="12" s="1"/>
  <c r="CM13" i="12"/>
  <c r="CL13" i="12"/>
  <c r="CJ13" i="12"/>
  <c r="CK13" i="12" s="1"/>
  <c r="CN13" i="12" s="1"/>
  <c r="CH13" i="12"/>
  <c r="CF13" i="12"/>
  <c r="CD13" i="12"/>
  <c r="CB13" i="12"/>
  <c r="BZ13" i="12"/>
  <c r="BX13" i="12"/>
  <c r="BV13" i="12"/>
  <c r="BT13" i="12"/>
  <c r="BR13" i="12"/>
  <c r="BP13" i="12"/>
  <c r="BN13" i="12"/>
  <c r="BL13" i="12"/>
  <c r="BK13" i="12"/>
  <c r="BH13" i="12"/>
  <c r="DE13" i="12" s="1"/>
  <c r="BE13" i="12"/>
  <c r="CW13" i="12" s="1"/>
  <c r="AL13" i="12"/>
  <c r="AK13" i="12"/>
  <c r="AJ13" i="12"/>
  <c r="AI13" i="12"/>
  <c r="AH13" i="12"/>
  <c r="AB13" i="12"/>
  <c r="AA13" i="12"/>
  <c r="Z13" i="12"/>
  <c r="Y13" i="12"/>
  <c r="X13" i="12"/>
  <c r="DV69" i="12"/>
  <c r="DU69" i="12"/>
  <c r="DT69" i="12"/>
  <c r="DQ69" i="12"/>
  <c r="DR69" i="12" s="1"/>
  <c r="DS69" i="12" s="1"/>
  <c r="CO69" i="12"/>
  <c r="CP69" i="12" s="1"/>
  <c r="CS69" i="12" s="1"/>
  <c r="CH69" i="12"/>
  <c r="CF69" i="12"/>
  <c r="CD69" i="12"/>
  <c r="CB69" i="12"/>
  <c r="BZ69" i="12"/>
  <c r="BX69" i="12"/>
  <c r="BV69" i="12"/>
  <c r="BT69" i="12"/>
  <c r="BR69" i="12"/>
  <c r="BP69" i="12"/>
  <c r="BN69" i="12"/>
  <c r="BL69" i="12"/>
  <c r="BH69" i="12"/>
  <c r="DD69" i="12" s="1"/>
  <c r="BE69" i="12"/>
  <c r="AL69" i="12"/>
  <c r="AK69" i="12"/>
  <c r="AJ69" i="12"/>
  <c r="AI69" i="12"/>
  <c r="AH69" i="12"/>
  <c r="AB69" i="12"/>
  <c r="AA69" i="12"/>
  <c r="Z69" i="12"/>
  <c r="Y69" i="12"/>
  <c r="X69" i="12"/>
  <c r="DV65" i="12"/>
  <c r="DU65" i="12"/>
  <c r="DT65" i="12"/>
  <c r="DQ65" i="12"/>
  <c r="DR65" i="12" s="1"/>
  <c r="DS65" i="12" s="1"/>
  <c r="DB65" i="12"/>
  <c r="CJ65" i="12"/>
  <c r="CK65" i="12" s="1"/>
  <c r="CH65" i="12"/>
  <c r="CF65" i="12"/>
  <c r="CD65" i="12"/>
  <c r="CB65" i="12"/>
  <c r="BZ65" i="12"/>
  <c r="BX65" i="12"/>
  <c r="BV65" i="12"/>
  <c r="BT65" i="12"/>
  <c r="BR65" i="12"/>
  <c r="BP65" i="12"/>
  <c r="BN65" i="12"/>
  <c r="BL65" i="12"/>
  <c r="BH65" i="12"/>
  <c r="DE65" i="12" s="1"/>
  <c r="BE65" i="12"/>
  <c r="CU65" i="12" s="1"/>
  <c r="AL65" i="12"/>
  <c r="AK65" i="12"/>
  <c r="AJ65" i="12"/>
  <c r="AI65" i="12"/>
  <c r="AH65" i="12"/>
  <c r="AB65" i="12"/>
  <c r="AA65" i="12"/>
  <c r="Z65" i="12"/>
  <c r="Y65" i="12"/>
  <c r="X65" i="12"/>
  <c r="DV71" i="12"/>
  <c r="DU71" i="12"/>
  <c r="DT71" i="12"/>
  <c r="DQ71" i="12"/>
  <c r="DR71" i="12" s="1"/>
  <c r="DS71" i="12" s="1"/>
  <c r="DB71" i="12"/>
  <c r="CZ71" i="12"/>
  <c r="CX71" i="12"/>
  <c r="CT71" i="12"/>
  <c r="CO71" i="12"/>
  <c r="CP71" i="12" s="1"/>
  <c r="CJ71" i="12"/>
  <c r="CK71" i="12" s="1"/>
  <c r="CH71" i="12"/>
  <c r="CF71" i="12"/>
  <c r="CD71" i="12"/>
  <c r="CB71" i="12"/>
  <c r="BZ71" i="12"/>
  <c r="BX71" i="12"/>
  <c r="BV71" i="12"/>
  <c r="BT71" i="12"/>
  <c r="BR71" i="12"/>
  <c r="BP71" i="12"/>
  <c r="BN71" i="12"/>
  <c r="BL71" i="12"/>
  <c r="BH71" i="12"/>
  <c r="DC71" i="12" s="1"/>
  <c r="BE71" i="12"/>
  <c r="CW71" i="12" s="1"/>
  <c r="AL71" i="12"/>
  <c r="AK71" i="12"/>
  <c r="AJ71" i="12"/>
  <c r="AI71" i="12"/>
  <c r="AH71" i="12"/>
  <c r="AB71" i="12"/>
  <c r="AA71" i="12"/>
  <c r="BF71" i="12" s="1"/>
  <c r="Z71" i="12"/>
  <c r="Y71" i="12"/>
  <c r="X71" i="12"/>
  <c r="DV66" i="12"/>
  <c r="DU66" i="12"/>
  <c r="DT66" i="12"/>
  <c r="DR66" i="12"/>
  <c r="DS66" i="12" s="1"/>
  <c r="DQ66" i="12"/>
  <c r="CY66" i="12"/>
  <c r="CX66" i="12"/>
  <c r="CV66" i="12"/>
  <c r="CT66" i="12"/>
  <c r="CO66" i="12"/>
  <c r="CP66" i="12" s="1"/>
  <c r="CJ66" i="12"/>
  <c r="CK66" i="12" s="1"/>
  <c r="CH66" i="12"/>
  <c r="CF66" i="12"/>
  <c r="CD66" i="12"/>
  <c r="CB66" i="12"/>
  <c r="BZ66" i="12"/>
  <c r="BX66" i="12"/>
  <c r="BV66" i="12"/>
  <c r="BT66" i="12"/>
  <c r="BR66" i="12"/>
  <c r="BP66" i="12"/>
  <c r="BN66" i="12"/>
  <c r="BL66" i="12"/>
  <c r="BH66" i="12"/>
  <c r="CZ66" i="12" s="1"/>
  <c r="BE66" i="12"/>
  <c r="CW66" i="12" s="1"/>
  <c r="AL66" i="12"/>
  <c r="AK66" i="12"/>
  <c r="AJ66" i="12"/>
  <c r="AI66" i="12"/>
  <c r="AH66" i="12"/>
  <c r="AB66" i="12"/>
  <c r="AA66" i="12"/>
  <c r="Z66" i="12"/>
  <c r="Y66" i="12"/>
  <c r="X66" i="12"/>
  <c r="DV73" i="12"/>
  <c r="DU73" i="12"/>
  <c r="DT73" i="12"/>
  <c r="DQ73" i="12"/>
  <c r="DR73" i="12" s="1"/>
  <c r="DS73" i="12" s="1"/>
  <c r="DB73" i="12"/>
  <c r="CZ73" i="12"/>
  <c r="CT73" i="12"/>
  <c r="CO73" i="12"/>
  <c r="CP73" i="12" s="1"/>
  <c r="CR73" i="12" s="1"/>
  <c r="CJ73" i="12"/>
  <c r="CK73" i="12" s="1"/>
  <c r="CL73" i="12" s="1"/>
  <c r="CH73" i="12"/>
  <c r="CF73" i="12"/>
  <c r="CD73" i="12"/>
  <c r="CB73" i="12"/>
  <c r="BZ73" i="12"/>
  <c r="BX73" i="12"/>
  <c r="BV73" i="12"/>
  <c r="BT73" i="12"/>
  <c r="BR73" i="12"/>
  <c r="BP73" i="12"/>
  <c r="BN73" i="12"/>
  <c r="BL73" i="12"/>
  <c r="BH73" i="12"/>
  <c r="DC73" i="12" s="1"/>
  <c r="BE73" i="12"/>
  <c r="CX73" i="12" s="1"/>
  <c r="AL73" i="12"/>
  <c r="AK73" i="12"/>
  <c r="AJ73" i="12"/>
  <c r="AI73" i="12"/>
  <c r="AH73" i="12"/>
  <c r="AV73" i="12" s="1"/>
  <c r="AB73" i="12"/>
  <c r="AA73" i="12"/>
  <c r="Z73" i="12"/>
  <c r="Y73" i="12"/>
  <c r="X73" i="12"/>
  <c r="DV30" i="12"/>
  <c r="DU30" i="12"/>
  <c r="DT30" i="12"/>
  <c r="DR30" i="12"/>
  <c r="DS30" i="12" s="1"/>
  <c r="DQ30" i="12"/>
  <c r="DD30" i="12"/>
  <c r="CX30" i="12"/>
  <c r="CV30" i="12"/>
  <c r="CU30" i="12"/>
  <c r="CQ30" i="12"/>
  <c r="CO30" i="12"/>
  <c r="CP30" i="12" s="1"/>
  <c r="CS30" i="12" s="1"/>
  <c r="CJ30" i="12"/>
  <c r="CK30" i="12" s="1"/>
  <c r="CM30" i="12" s="1"/>
  <c r="CH30" i="12"/>
  <c r="CF30" i="12"/>
  <c r="CD30" i="12"/>
  <c r="CB30" i="12"/>
  <c r="BZ30" i="12"/>
  <c r="BX30" i="12"/>
  <c r="BV30" i="12"/>
  <c r="BT30" i="12"/>
  <c r="BR30" i="12"/>
  <c r="BP30" i="12"/>
  <c r="BN30" i="12"/>
  <c r="BL30" i="12"/>
  <c r="BH30" i="12"/>
  <c r="DB30" i="12" s="1"/>
  <c r="BE30" i="12"/>
  <c r="CW30" i="12" s="1"/>
  <c r="AL30" i="12"/>
  <c r="AK30" i="12"/>
  <c r="AJ30" i="12"/>
  <c r="AI30" i="12"/>
  <c r="AH30" i="12"/>
  <c r="AB30" i="12"/>
  <c r="AA30" i="12"/>
  <c r="Z30" i="12"/>
  <c r="Y30" i="12"/>
  <c r="X30" i="12"/>
  <c r="DV49" i="12"/>
  <c r="DU49" i="12"/>
  <c r="DT49" i="12"/>
  <c r="DQ49" i="12"/>
  <c r="DR49" i="12" s="1"/>
  <c r="DS49" i="12" s="1"/>
  <c r="DB49" i="12"/>
  <c r="CT49" i="12"/>
  <c r="CO49" i="12"/>
  <c r="CP49" i="12" s="1"/>
  <c r="CR49" i="12" s="1"/>
  <c r="CJ49" i="12"/>
  <c r="CK49" i="12" s="1"/>
  <c r="CL49" i="12" s="1"/>
  <c r="CH49" i="12"/>
  <c r="CF49" i="12"/>
  <c r="CD49" i="12"/>
  <c r="CB49" i="12"/>
  <c r="BZ49" i="12"/>
  <c r="BX49" i="12"/>
  <c r="BV49" i="12"/>
  <c r="BT49" i="12"/>
  <c r="BR49" i="12"/>
  <c r="BP49" i="12"/>
  <c r="BN49" i="12"/>
  <c r="BL49" i="12"/>
  <c r="BH49" i="12"/>
  <c r="DC49" i="12" s="1"/>
  <c r="BE49" i="12"/>
  <c r="CX49" i="12" s="1"/>
  <c r="AL49" i="12"/>
  <c r="AK49" i="12"/>
  <c r="AJ49" i="12"/>
  <c r="AI49" i="12"/>
  <c r="AH49" i="12"/>
  <c r="AV49" i="12" s="1"/>
  <c r="AB49" i="12"/>
  <c r="AA49" i="12"/>
  <c r="Z49" i="12"/>
  <c r="Y49" i="12"/>
  <c r="X49" i="12"/>
  <c r="DV22" i="12"/>
  <c r="DU22" i="12"/>
  <c r="DT22" i="12"/>
  <c r="DR22" i="12"/>
  <c r="DS22" i="12" s="1"/>
  <c r="DQ22" i="12"/>
  <c r="CY22" i="12"/>
  <c r="CV22" i="12"/>
  <c r="CT22" i="12"/>
  <c r="CM22" i="12"/>
  <c r="CJ22" i="12"/>
  <c r="CK22" i="12" s="1"/>
  <c r="CL22" i="12" s="1"/>
  <c r="CH22" i="12"/>
  <c r="CF22" i="12"/>
  <c r="CD22" i="12"/>
  <c r="CB22" i="12"/>
  <c r="BZ22" i="12"/>
  <c r="BX22" i="12"/>
  <c r="BV22" i="12"/>
  <c r="BT22" i="12"/>
  <c r="BR22" i="12"/>
  <c r="BP22" i="12"/>
  <c r="BN22" i="12"/>
  <c r="BL22" i="12"/>
  <c r="BH22" i="12"/>
  <c r="DB22" i="12" s="1"/>
  <c r="BE22" i="12"/>
  <c r="CW22" i="12" s="1"/>
  <c r="AL22" i="12"/>
  <c r="AK22" i="12"/>
  <c r="AJ22" i="12"/>
  <c r="AI22" i="12"/>
  <c r="AH22" i="12"/>
  <c r="AB22" i="12"/>
  <c r="AA22" i="12"/>
  <c r="Z22" i="12"/>
  <c r="Y22" i="12"/>
  <c r="X22" i="12"/>
  <c r="DV7" i="12"/>
  <c r="DU7" i="12"/>
  <c r="DT7" i="12"/>
  <c r="DQ7" i="12"/>
  <c r="DR7" i="12" s="1"/>
  <c r="DS7" i="12" s="1"/>
  <c r="DD7" i="12"/>
  <c r="DA7" i="12"/>
  <c r="CP7" i="12"/>
  <c r="CO7" i="12"/>
  <c r="CJ7" i="12"/>
  <c r="CK7" i="12" s="1"/>
  <c r="CN7" i="12" s="1"/>
  <c r="CH7" i="12"/>
  <c r="CF7" i="12"/>
  <c r="CD7" i="12"/>
  <c r="CB7" i="12"/>
  <c r="BZ7" i="12"/>
  <c r="BX7" i="12"/>
  <c r="BV7" i="12"/>
  <c r="BT7" i="12"/>
  <c r="BR7" i="12"/>
  <c r="BP7" i="12"/>
  <c r="BN7" i="12"/>
  <c r="BL7" i="12"/>
  <c r="BH7" i="12"/>
  <c r="BE7" i="12"/>
  <c r="AL7" i="12"/>
  <c r="AK7" i="12"/>
  <c r="AJ7" i="12"/>
  <c r="AI7" i="12"/>
  <c r="AH7" i="12"/>
  <c r="AB7" i="12"/>
  <c r="AA7" i="12"/>
  <c r="Z7" i="12"/>
  <c r="Y7" i="12"/>
  <c r="X7" i="12"/>
  <c r="DV23" i="12"/>
  <c r="DU23" i="12"/>
  <c r="DT23" i="12"/>
  <c r="DR23" i="12"/>
  <c r="DS23" i="12" s="1"/>
  <c r="DQ23" i="12"/>
  <c r="CO23" i="12"/>
  <c r="CP23" i="12" s="1"/>
  <c r="CH23" i="12"/>
  <c r="CF23" i="12"/>
  <c r="CD23" i="12"/>
  <c r="CB23" i="12"/>
  <c r="BZ23" i="12"/>
  <c r="BX23" i="12"/>
  <c r="BV23" i="12"/>
  <c r="BT23" i="12"/>
  <c r="BR23" i="12"/>
  <c r="BP23" i="12"/>
  <c r="BN23" i="12"/>
  <c r="BL23" i="12"/>
  <c r="BH23" i="12"/>
  <c r="CZ23" i="12" s="1"/>
  <c r="BE23" i="12"/>
  <c r="CT23" i="12" s="1"/>
  <c r="AL23" i="12"/>
  <c r="AK23" i="12"/>
  <c r="AJ23" i="12"/>
  <c r="AI23" i="12"/>
  <c r="AH23" i="12"/>
  <c r="AB23" i="12"/>
  <c r="AA23" i="12"/>
  <c r="Z23" i="12"/>
  <c r="Y23" i="12"/>
  <c r="X23" i="12"/>
  <c r="DV64" i="12"/>
  <c r="DU64" i="12"/>
  <c r="DT64" i="12"/>
  <c r="DQ64" i="12"/>
  <c r="DR64" i="12" s="1"/>
  <c r="DS64" i="12" s="1"/>
  <c r="CK64" i="12"/>
  <c r="CN64" i="12" s="1"/>
  <c r="CJ64" i="12"/>
  <c r="CH64" i="12"/>
  <c r="CF64" i="12"/>
  <c r="CD64" i="12"/>
  <c r="CB64" i="12"/>
  <c r="BZ64" i="12"/>
  <c r="BX64" i="12"/>
  <c r="BV64" i="12"/>
  <c r="BT64" i="12"/>
  <c r="BR64" i="12"/>
  <c r="BP64" i="12"/>
  <c r="BN64" i="12"/>
  <c r="BL64" i="12"/>
  <c r="BH64" i="12"/>
  <c r="DD64" i="12" s="1"/>
  <c r="BE64" i="12"/>
  <c r="CV64" i="12" s="1"/>
  <c r="AL64" i="12"/>
  <c r="AK64" i="12"/>
  <c r="AJ64" i="12"/>
  <c r="AI64" i="12"/>
  <c r="AH64" i="12"/>
  <c r="AB64" i="12"/>
  <c r="AA64" i="12"/>
  <c r="Z64" i="12"/>
  <c r="Y64" i="12"/>
  <c r="X64" i="12"/>
  <c r="DV42" i="12"/>
  <c r="DU42" i="12"/>
  <c r="DT42" i="12"/>
  <c r="DR42" i="12"/>
  <c r="DS42" i="12" s="1"/>
  <c r="DQ42" i="12"/>
  <c r="CX42" i="12"/>
  <c r="CV42" i="12"/>
  <c r="CU42" i="12"/>
  <c r="CP42" i="12"/>
  <c r="CO42" i="12"/>
  <c r="CN42" i="12"/>
  <c r="CL42" i="12"/>
  <c r="CJ42" i="12"/>
  <c r="CK42" i="12" s="1"/>
  <c r="CM42" i="12" s="1"/>
  <c r="CH42" i="12"/>
  <c r="CF42" i="12"/>
  <c r="CD42" i="12"/>
  <c r="CB42" i="12"/>
  <c r="BZ42" i="12"/>
  <c r="BX42" i="12"/>
  <c r="BV42" i="12"/>
  <c r="BT42" i="12"/>
  <c r="BR42" i="12"/>
  <c r="BP42" i="12"/>
  <c r="BN42" i="12"/>
  <c r="BL42" i="12"/>
  <c r="BH42" i="12"/>
  <c r="DC42" i="12" s="1"/>
  <c r="BE42" i="12"/>
  <c r="CW42" i="12" s="1"/>
  <c r="AL42" i="12"/>
  <c r="AK42" i="12"/>
  <c r="AJ42" i="12"/>
  <c r="AI42" i="12"/>
  <c r="AV42" i="12" s="1"/>
  <c r="AH42" i="12"/>
  <c r="AB42" i="12"/>
  <c r="AA42" i="12"/>
  <c r="Z42" i="12"/>
  <c r="Y42" i="12"/>
  <c r="X42" i="12"/>
  <c r="DV18" i="12"/>
  <c r="DU18" i="12"/>
  <c r="DT18" i="12"/>
  <c r="DQ18" i="12"/>
  <c r="DR18" i="12" s="1"/>
  <c r="DS18" i="12" s="1"/>
  <c r="CX18" i="12"/>
  <c r="CP18" i="12"/>
  <c r="CS18" i="12" s="1"/>
  <c r="CO18" i="12"/>
  <c r="CK18" i="12"/>
  <c r="CJ18" i="12"/>
  <c r="CH18" i="12"/>
  <c r="CF18" i="12"/>
  <c r="CD18" i="12"/>
  <c r="CB18" i="12"/>
  <c r="BZ18" i="12"/>
  <c r="BX18" i="12"/>
  <c r="BV18" i="12"/>
  <c r="BT18" i="12"/>
  <c r="BR18" i="12"/>
  <c r="BP18" i="12"/>
  <c r="BN18" i="12"/>
  <c r="BL18" i="12"/>
  <c r="BH18" i="12"/>
  <c r="DD18" i="12" s="1"/>
  <c r="BE18" i="12"/>
  <c r="AL18" i="12"/>
  <c r="AK18" i="12"/>
  <c r="AJ18" i="12"/>
  <c r="AI18" i="12"/>
  <c r="AH18" i="12"/>
  <c r="AB18" i="12"/>
  <c r="AA18" i="12"/>
  <c r="Z18" i="12"/>
  <c r="Y18" i="12"/>
  <c r="X18" i="12"/>
  <c r="DV68" i="12"/>
  <c r="DU68" i="12"/>
  <c r="DT68" i="12"/>
  <c r="DR68" i="12"/>
  <c r="DS68" i="12" s="1"/>
  <c r="DQ68" i="12"/>
  <c r="CP68" i="12"/>
  <c r="CR68" i="12" s="1"/>
  <c r="CO68" i="12"/>
  <c r="CN68" i="12"/>
  <c r="CJ68" i="12"/>
  <c r="CK68" i="12" s="1"/>
  <c r="CM68" i="12" s="1"/>
  <c r="CH68" i="12"/>
  <c r="CF68" i="12"/>
  <c r="CD68" i="12"/>
  <c r="CB68" i="12"/>
  <c r="BZ68" i="12"/>
  <c r="BX68" i="12"/>
  <c r="BV68" i="12"/>
  <c r="BT68" i="12"/>
  <c r="BR68" i="12"/>
  <c r="BP68" i="12"/>
  <c r="BN68" i="12"/>
  <c r="BL68" i="12"/>
  <c r="BH68" i="12"/>
  <c r="BE68" i="12"/>
  <c r="AL68" i="12"/>
  <c r="AK68" i="12"/>
  <c r="AJ68" i="12"/>
  <c r="AI68" i="12"/>
  <c r="AH68" i="12"/>
  <c r="AV68" i="12" s="1"/>
  <c r="AB68" i="12"/>
  <c r="AA68" i="12"/>
  <c r="Z68" i="12"/>
  <c r="Y68" i="12"/>
  <c r="X68" i="12"/>
  <c r="DV53" i="12"/>
  <c r="DU53" i="12"/>
  <c r="DT53" i="12"/>
  <c r="DQ53" i="12"/>
  <c r="DR53" i="12" s="1"/>
  <c r="DS53" i="12" s="1"/>
  <c r="DD53" i="12"/>
  <c r="CO53" i="12"/>
  <c r="CP53" i="12" s="1"/>
  <c r="CS53" i="12" s="1"/>
  <c r="CJ53" i="12"/>
  <c r="CK53" i="12" s="1"/>
  <c r="CH53" i="12"/>
  <c r="CF53" i="12"/>
  <c r="CD53" i="12"/>
  <c r="CB53" i="12"/>
  <c r="BZ53" i="12"/>
  <c r="BX53" i="12"/>
  <c r="BV53" i="12"/>
  <c r="BT53" i="12"/>
  <c r="BR53" i="12"/>
  <c r="BP53" i="12"/>
  <c r="BN53" i="12"/>
  <c r="BL53" i="12"/>
  <c r="BH53" i="12"/>
  <c r="BE53" i="12"/>
  <c r="CX53" i="12" s="1"/>
  <c r="AL53" i="12"/>
  <c r="AK53" i="12"/>
  <c r="AJ53" i="12"/>
  <c r="AI53" i="12"/>
  <c r="AH53" i="12"/>
  <c r="AB53" i="12"/>
  <c r="AA53" i="12"/>
  <c r="Z53" i="12"/>
  <c r="Y53" i="12"/>
  <c r="X53" i="12"/>
  <c r="DV63" i="12"/>
  <c r="DU63" i="12"/>
  <c r="DT63" i="12"/>
  <c r="DR63" i="12"/>
  <c r="DS63" i="12" s="1"/>
  <c r="DQ63" i="12"/>
  <c r="DC63" i="12"/>
  <c r="CP63" i="12"/>
  <c r="CR63" i="12" s="1"/>
  <c r="CO63" i="12"/>
  <c r="CN63" i="12"/>
  <c r="CM63" i="12"/>
  <c r="CL63" i="12"/>
  <c r="CJ63" i="12"/>
  <c r="CK63" i="12" s="1"/>
  <c r="CH63" i="12"/>
  <c r="CF63" i="12"/>
  <c r="CD63" i="12"/>
  <c r="CB63" i="12"/>
  <c r="BZ63" i="12"/>
  <c r="BX63" i="12"/>
  <c r="BV63" i="12"/>
  <c r="BT63" i="12"/>
  <c r="BR63" i="12"/>
  <c r="BP63" i="12"/>
  <c r="BN63" i="12"/>
  <c r="BL63" i="12"/>
  <c r="BH63" i="12"/>
  <c r="CZ63" i="12" s="1"/>
  <c r="BE63" i="12"/>
  <c r="AL63" i="12"/>
  <c r="AK63" i="12"/>
  <c r="AJ63" i="12"/>
  <c r="AI63" i="12"/>
  <c r="AH63" i="12"/>
  <c r="AB63" i="12"/>
  <c r="AA63" i="12"/>
  <c r="Z63" i="12"/>
  <c r="Y63" i="12"/>
  <c r="X63" i="12"/>
  <c r="DV45" i="12"/>
  <c r="DU45" i="12"/>
  <c r="DT45" i="12"/>
  <c r="DQ45" i="12"/>
  <c r="DR45" i="12" s="1"/>
  <c r="DS45" i="12" s="1"/>
  <c r="CP45" i="12"/>
  <c r="CO45" i="12"/>
  <c r="CH45" i="12"/>
  <c r="CF45" i="12"/>
  <c r="CD45" i="12"/>
  <c r="CB45" i="12"/>
  <c r="BZ45" i="12"/>
  <c r="BX45" i="12"/>
  <c r="BV45" i="12"/>
  <c r="BT45" i="12"/>
  <c r="BR45" i="12"/>
  <c r="BP45" i="12"/>
  <c r="BN45" i="12"/>
  <c r="BL45" i="12"/>
  <c r="BH45" i="12"/>
  <c r="BE45" i="12"/>
  <c r="CV45" i="12" s="1"/>
  <c r="AL45" i="12"/>
  <c r="AK45" i="12"/>
  <c r="AJ45" i="12"/>
  <c r="AI45" i="12"/>
  <c r="AH45" i="12"/>
  <c r="AB45" i="12"/>
  <c r="AA45" i="12"/>
  <c r="Z45" i="12"/>
  <c r="Y45" i="12"/>
  <c r="X45" i="12"/>
  <c r="DV44" i="12"/>
  <c r="DU44" i="12"/>
  <c r="DT44" i="12"/>
  <c r="DR44" i="12"/>
  <c r="DS44" i="12" s="1"/>
  <c r="DQ44" i="12"/>
  <c r="CY44" i="12"/>
  <c r="CU44" i="12"/>
  <c r="CP44" i="12"/>
  <c r="CR44" i="12" s="1"/>
  <c r="CO44" i="12"/>
  <c r="CN44" i="12"/>
  <c r="CJ44" i="12"/>
  <c r="CK44" i="12" s="1"/>
  <c r="CH44" i="12"/>
  <c r="CF44" i="12"/>
  <c r="CD44" i="12"/>
  <c r="CB44" i="12"/>
  <c r="BZ44" i="12"/>
  <c r="BX44" i="12"/>
  <c r="BV44" i="12"/>
  <c r="BT44" i="12"/>
  <c r="BR44" i="12"/>
  <c r="BP44" i="12"/>
  <c r="BN44" i="12"/>
  <c r="BL44" i="12"/>
  <c r="BH44" i="12"/>
  <c r="BE44" i="12"/>
  <c r="CT44" i="12" s="1"/>
  <c r="AL44" i="12"/>
  <c r="AK44" i="12"/>
  <c r="AJ44" i="12"/>
  <c r="AI44" i="12"/>
  <c r="AH44" i="12"/>
  <c r="AB44" i="12"/>
  <c r="AA44" i="12"/>
  <c r="Z44" i="12"/>
  <c r="Y44" i="12"/>
  <c r="X44" i="12"/>
  <c r="DV72" i="12"/>
  <c r="DU72" i="12"/>
  <c r="DT72" i="12"/>
  <c r="DQ72" i="12"/>
  <c r="DR72" i="12" s="1"/>
  <c r="DS72" i="12" s="1"/>
  <c r="DD72" i="12"/>
  <c r="CP72" i="12"/>
  <c r="CS72" i="12" s="1"/>
  <c r="CO72" i="12"/>
  <c r="CJ72" i="12"/>
  <c r="CK72" i="12" s="1"/>
  <c r="CH72" i="12"/>
  <c r="CF72" i="12"/>
  <c r="CD72" i="12"/>
  <c r="CB72" i="12"/>
  <c r="BZ72" i="12"/>
  <c r="BX72" i="12"/>
  <c r="BV72" i="12"/>
  <c r="BT72" i="12"/>
  <c r="BR72" i="12"/>
  <c r="BP72" i="12"/>
  <c r="BN72" i="12"/>
  <c r="BL72" i="12"/>
  <c r="BH72" i="12"/>
  <c r="BE72" i="12"/>
  <c r="CX72" i="12" s="1"/>
  <c r="AL72" i="12"/>
  <c r="AK72" i="12"/>
  <c r="AJ72" i="12"/>
  <c r="AI72" i="12"/>
  <c r="AH72" i="12"/>
  <c r="AB72" i="12"/>
  <c r="AA72" i="12"/>
  <c r="Z72" i="12"/>
  <c r="Y72" i="12"/>
  <c r="X72" i="12"/>
  <c r="DV70" i="12"/>
  <c r="DU70" i="12"/>
  <c r="DT70" i="12"/>
  <c r="DR70" i="12"/>
  <c r="DS70" i="12" s="1"/>
  <c r="DQ70" i="12"/>
  <c r="DC70" i="12"/>
  <c r="CZ70" i="12"/>
  <c r="CO70" i="12"/>
  <c r="CP70" i="12" s="1"/>
  <c r="CR70" i="12" s="1"/>
  <c r="CL70" i="12"/>
  <c r="CJ70" i="12"/>
  <c r="CK70" i="12" s="1"/>
  <c r="CM70" i="12" s="1"/>
  <c r="CH70" i="12"/>
  <c r="CF70" i="12"/>
  <c r="CD70" i="12"/>
  <c r="CB70" i="12"/>
  <c r="BZ70" i="12"/>
  <c r="BX70" i="12"/>
  <c r="BV70" i="12"/>
  <c r="BT70" i="12"/>
  <c r="BR70" i="12"/>
  <c r="BP70" i="12"/>
  <c r="BN70" i="12"/>
  <c r="BL70" i="12"/>
  <c r="BH70" i="12"/>
  <c r="BE70" i="12"/>
  <c r="AL70" i="12"/>
  <c r="AK70" i="12"/>
  <c r="AJ70" i="12"/>
  <c r="AI70" i="12"/>
  <c r="AH70" i="12"/>
  <c r="AB70" i="12"/>
  <c r="AA70" i="12"/>
  <c r="Z70" i="12"/>
  <c r="Y70" i="12"/>
  <c r="X70" i="12"/>
  <c r="DV56" i="12"/>
  <c r="DU56" i="12"/>
  <c r="DT56" i="12"/>
  <c r="DQ56" i="12"/>
  <c r="DR56" i="12" s="1"/>
  <c r="DS56" i="12" s="1"/>
  <c r="CP56" i="12"/>
  <c r="CO56" i="12"/>
  <c r="CK56" i="12"/>
  <c r="CN56" i="12" s="1"/>
  <c r="CJ56" i="12"/>
  <c r="CH56" i="12"/>
  <c r="CF56" i="12"/>
  <c r="CD56" i="12"/>
  <c r="CB56" i="12"/>
  <c r="BZ56" i="12"/>
  <c r="BX56" i="12"/>
  <c r="BV56" i="12"/>
  <c r="BT56" i="12"/>
  <c r="BR56" i="12"/>
  <c r="BP56" i="12"/>
  <c r="BN56" i="12"/>
  <c r="BL56" i="12"/>
  <c r="BH56" i="12"/>
  <c r="DD56" i="12" s="1"/>
  <c r="BE56" i="12"/>
  <c r="AL56" i="12"/>
  <c r="AK56" i="12"/>
  <c r="AJ56" i="12"/>
  <c r="AI56" i="12"/>
  <c r="AH56" i="12"/>
  <c r="AB56" i="12"/>
  <c r="AA56" i="12"/>
  <c r="Z56" i="12"/>
  <c r="Y56" i="12"/>
  <c r="X56" i="12"/>
  <c r="DV15" i="12"/>
  <c r="DU15" i="12"/>
  <c r="DT15" i="12"/>
  <c r="DQ15" i="12"/>
  <c r="DR15" i="12" s="1"/>
  <c r="DS15" i="12" s="1"/>
  <c r="DC15" i="12"/>
  <c r="CP15" i="12"/>
  <c r="CO15" i="12"/>
  <c r="CN15" i="12"/>
  <c r="CJ15" i="12"/>
  <c r="CK15" i="12" s="1"/>
  <c r="CM15" i="12" s="1"/>
  <c r="CH15" i="12"/>
  <c r="CF15" i="12"/>
  <c r="CD15" i="12"/>
  <c r="CB15" i="12"/>
  <c r="BZ15" i="12"/>
  <c r="BX15" i="12"/>
  <c r="BV15" i="12"/>
  <c r="BT15" i="12"/>
  <c r="BR15" i="12"/>
  <c r="BP15" i="12"/>
  <c r="BN15" i="12"/>
  <c r="BL15" i="12"/>
  <c r="BH15" i="12"/>
  <c r="BE15" i="12"/>
  <c r="AL15" i="12"/>
  <c r="AK15" i="12"/>
  <c r="AJ15" i="12"/>
  <c r="AI15" i="12"/>
  <c r="AH15" i="12"/>
  <c r="AB15" i="12"/>
  <c r="AA15" i="12"/>
  <c r="Z15" i="12"/>
  <c r="Y15" i="12"/>
  <c r="X15" i="12"/>
  <c r="DV26" i="12"/>
  <c r="DU26" i="12"/>
  <c r="DT26" i="12"/>
  <c r="DQ26" i="12"/>
  <c r="DR26" i="12" s="1"/>
  <c r="DS26" i="12" s="1"/>
  <c r="CX26" i="12"/>
  <c r="CW26" i="12"/>
  <c r="CO26" i="12"/>
  <c r="CP26" i="12" s="1"/>
  <c r="CJ26" i="12"/>
  <c r="CK26" i="12" s="1"/>
  <c r="CH26" i="12"/>
  <c r="CF26" i="12"/>
  <c r="CD26" i="12"/>
  <c r="CB26" i="12"/>
  <c r="BZ26" i="12"/>
  <c r="BX26" i="12"/>
  <c r="BV26" i="12"/>
  <c r="BT26" i="12"/>
  <c r="BR26" i="12"/>
  <c r="BP26" i="12"/>
  <c r="BN26" i="12"/>
  <c r="BL26" i="12"/>
  <c r="BH26" i="12"/>
  <c r="DA26" i="12" s="1"/>
  <c r="BE26" i="12"/>
  <c r="CV26" i="12" s="1"/>
  <c r="AL26" i="12"/>
  <c r="AK26" i="12"/>
  <c r="AJ26" i="12"/>
  <c r="AI26" i="12"/>
  <c r="AH26" i="12"/>
  <c r="AB26" i="12"/>
  <c r="AA26" i="12"/>
  <c r="Z26" i="12"/>
  <c r="Y26" i="12"/>
  <c r="X26" i="12"/>
  <c r="DV32" i="12"/>
  <c r="DU32" i="12"/>
  <c r="DT32" i="12"/>
  <c r="DR32" i="12"/>
  <c r="DS32" i="12" s="1"/>
  <c r="DQ32" i="12"/>
  <c r="DC32" i="12"/>
  <c r="DB32" i="12"/>
  <c r="CZ32" i="12"/>
  <c r="CX32" i="12"/>
  <c r="CU32" i="12"/>
  <c r="CJ32" i="12"/>
  <c r="CK32" i="12" s="1"/>
  <c r="CN32" i="12" s="1"/>
  <c r="CH32" i="12"/>
  <c r="CF32" i="12"/>
  <c r="CD32" i="12"/>
  <c r="CB32" i="12"/>
  <c r="BZ32" i="12"/>
  <c r="BX32" i="12"/>
  <c r="BV32" i="12"/>
  <c r="BT32" i="12"/>
  <c r="BR32" i="12"/>
  <c r="BP32" i="12"/>
  <c r="BN32" i="12"/>
  <c r="BL32" i="12"/>
  <c r="BH32" i="12"/>
  <c r="BE32" i="12"/>
  <c r="CV32" i="12" s="1"/>
  <c r="AL32" i="12"/>
  <c r="AK32" i="12"/>
  <c r="AJ32" i="12"/>
  <c r="AI32" i="12"/>
  <c r="AH32" i="12"/>
  <c r="AB32" i="12"/>
  <c r="AA32" i="12"/>
  <c r="Z32" i="12"/>
  <c r="Y32" i="12"/>
  <c r="X32" i="12"/>
  <c r="DV34" i="12"/>
  <c r="DU34" i="12"/>
  <c r="DT34" i="12"/>
  <c r="DR34" i="12"/>
  <c r="DS34" i="12" s="1"/>
  <c r="DQ34" i="12"/>
  <c r="CO34" i="12"/>
  <c r="CP34" i="12" s="1"/>
  <c r="CJ34" i="12"/>
  <c r="CK34" i="12" s="1"/>
  <c r="CM34" i="12" s="1"/>
  <c r="CH34" i="12"/>
  <c r="CF34" i="12"/>
  <c r="CD34" i="12"/>
  <c r="CB34" i="12"/>
  <c r="BZ34" i="12"/>
  <c r="BX34" i="12"/>
  <c r="BV34" i="12"/>
  <c r="BT34" i="12"/>
  <c r="BR34" i="12"/>
  <c r="BP34" i="12"/>
  <c r="BN34" i="12"/>
  <c r="BL34" i="12"/>
  <c r="BH34" i="12"/>
  <c r="BE34" i="12"/>
  <c r="CX34" i="12" s="1"/>
  <c r="AL34" i="12"/>
  <c r="AK34" i="12"/>
  <c r="AJ34" i="12"/>
  <c r="AI34" i="12"/>
  <c r="AH34" i="12"/>
  <c r="AB34" i="12"/>
  <c r="AA34" i="12"/>
  <c r="Z34" i="12"/>
  <c r="Y34" i="12"/>
  <c r="X34" i="12"/>
  <c r="DV58" i="12"/>
  <c r="DU58" i="12"/>
  <c r="DT58" i="12"/>
  <c r="DQ58" i="12"/>
  <c r="DR58" i="12" s="1"/>
  <c r="DS58" i="12" s="1"/>
  <c r="CY58" i="12"/>
  <c r="CV58" i="12"/>
  <c r="CU58" i="12"/>
  <c r="CT58" i="12"/>
  <c r="CP58" i="12"/>
  <c r="CO58" i="12"/>
  <c r="CM58" i="12"/>
  <c r="CJ58" i="12"/>
  <c r="CK58" i="12" s="1"/>
  <c r="CH58" i="12"/>
  <c r="CF58" i="12"/>
  <c r="CD58" i="12"/>
  <c r="CB58" i="12"/>
  <c r="BZ58" i="12"/>
  <c r="BX58" i="12"/>
  <c r="BV58" i="12"/>
  <c r="BT58" i="12"/>
  <c r="BR58" i="12"/>
  <c r="BP58" i="12"/>
  <c r="BN58" i="12"/>
  <c r="BL58" i="12"/>
  <c r="BH58" i="12"/>
  <c r="DB58" i="12" s="1"/>
  <c r="BE58" i="12"/>
  <c r="CW58" i="12" s="1"/>
  <c r="AL58" i="12"/>
  <c r="AK58" i="12"/>
  <c r="AJ58" i="12"/>
  <c r="AI58" i="12"/>
  <c r="AH58" i="12"/>
  <c r="AB58" i="12"/>
  <c r="AA58" i="12"/>
  <c r="Z58" i="12"/>
  <c r="Y58" i="12"/>
  <c r="X58" i="12"/>
  <c r="DV47" i="12"/>
  <c r="DU47" i="12"/>
  <c r="DT47" i="12"/>
  <c r="DQ47" i="12"/>
  <c r="DR47" i="12" s="1"/>
  <c r="DS47" i="12" s="1"/>
  <c r="DA47" i="12"/>
  <c r="CZ47" i="12"/>
  <c r="CO47" i="12"/>
  <c r="CP47" i="12" s="1"/>
  <c r="CJ47" i="12"/>
  <c r="CK47" i="12" s="1"/>
  <c r="CH47" i="12"/>
  <c r="CF47" i="12"/>
  <c r="CD47" i="12"/>
  <c r="CB47" i="12"/>
  <c r="BZ47" i="12"/>
  <c r="BX47" i="12"/>
  <c r="BV47" i="12"/>
  <c r="BT47" i="12"/>
  <c r="BR47" i="12"/>
  <c r="BP47" i="12"/>
  <c r="BN47" i="12"/>
  <c r="BL47" i="12"/>
  <c r="BH47" i="12"/>
  <c r="BE47" i="12"/>
  <c r="CW47" i="12" s="1"/>
  <c r="AL47" i="12"/>
  <c r="AK47" i="12"/>
  <c r="BI47" i="12" s="1"/>
  <c r="AJ47" i="12"/>
  <c r="AI47" i="12"/>
  <c r="AH47" i="12"/>
  <c r="AB47" i="12"/>
  <c r="AA47" i="12"/>
  <c r="Z47" i="12"/>
  <c r="Y47" i="12"/>
  <c r="X47" i="12"/>
  <c r="DV10" i="12"/>
  <c r="DU10" i="12"/>
  <c r="DT10" i="12"/>
  <c r="DS10" i="12"/>
  <c r="DR10" i="12"/>
  <c r="DQ10" i="12"/>
  <c r="DD10" i="12"/>
  <c r="DB10" i="12"/>
  <c r="CY10" i="12"/>
  <c r="CX10" i="12"/>
  <c r="CV10" i="12"/>
  <c r="CQ10" i="12"/>
  <c r="CP10" i="12"/>
  <c r="CO10" i="12"/>
  <c r="CJ10" i="12"/>
  <c r="CK10" i="12" s="1"/>
  <c r="CN10" i="12" s="1"/>
  <c r="CH10" i="12"/>
  <c r="CF10" i="12"/>
  <c r="CD10" i="12"/>
  <c r="CB10" i="12"/>
  <c r="BZ10" i="12"/>
  <c r="BX10" i="12"/>
  <c r="BV10" i="12"/>
  <c r="BT10" i="12"/>
  <c r="BR10" i="12"/>
  <c r="BP10" i="12"/>
  <c r="BN10" i="12"/>
  <c r="BL10" i="12"/>
  <c r="BK10" i="12"/>
  <c r="DL10" i="12" s="1"/>
  <c r="BH10" i="12"/>
  <c r="CZ10" i="12" s="1"/>
  <c r="BE10" i="12"/>
  <c r="AL10" i="12"/>
  <c r="AK10" i="12"/>
  <c r="AJ10" i="12"/>
  <c r="AI10" i="12"/>
  <c r="AH10" i="12"/>
  <c r="AB10" i="12"/>
  <c r="AA10" i="12"/>
  <c r="Z10" i="12"/>
  <c r="Y10" i="12"/>
  <c r="BF10" i="12" s="1"/>
  <c r="X10" i="12"/>
  <c r="DV59" i="12"/>
  <c r="DU59" i="12"/>
  <c r="DT59" i="12"/>
  <c r="DR59" i="12"/>
  <c r="DS59" i="12" s="1"/>
  <c r="DQ59" i="12"/>
  <c r="DD59" i="12"/>
  <c r="DB59" i="12"/>
  <c r="CR59" i="12"/>
  <c r="CO59" i="12"/>
  <c r="CP59" i="12" s="1"/>
  <c r="CQ59" i="12" s="1"/>
  <c r="CJ59" i="12"/>
  <c r="CK59" i="12" s="1"/>
  <c r="CM59" i="12" s="1"/>
  <c r="CH59" i="12"/>
  <c r="CF59" i="12"/>
  <c r="CD59" i="12"/>
  <c r="CB59" i="12"/>
  <c r="BZ59" i="12"/>
  <c r="BX59" i="12"/>
  <c r="BV59" i="12"/>
  <c r="BT59" i="12"/>
  <c r="BR59" i="12"/>
  <c r="BP59" i="12"/>
  <c r="BN59" i="12"/>
  <c r="BL59" i="12"/>
  <c r="BH59" i="12"/>
  <c r="DE59" i="12" s="1"/>
  <c r="BE59" i="12"/>
  <c r="CX59" i="12" s="1"/>
  <c r="AL59" i="12"/>
  <c r="AK59" i="12"/>
  <c r="AJ59" i="12"/>
  <c r="AI59" i="12"/>
  <c r="BI59" i="12" s="1"/>
  <c r="AH59" i="12"/>
  <c r="AB59" i="12"/>
  <c r="AA59" i="12"/>
  <c r="Z59" i="12"/>
  <c r="BF59" i="12" s="1"/>
  <c r="Y59" i="12"/>
  <c r="X59" i="12"/>
  <c r="DV33" i="12"/>
  <c r="DU33" i="12"/>
  <c r="DT33" i="12"/>
  <c r="DR33" i="12"/>
  <c r="DS33" i="12" s="1"/>
  <c r="DQ33" i="12"/>
  <c r="DD33" i="12"/>
  <c r="CY33" i="12"/>
  <c r="CX33" i="12"/>
  <c r="CT33" i="12"/>
  <c r="CR33" i="12"/>
  <c r="CQ33" i="12"/>
  <c r="CO33" i="12"/>
  <c r="CP33" i="12" s="1"/>
  <c r="CS33" i="12" s="1"/>
  <c r="CN33" i="12"/>
  <c r="CJ33" i="12"/>
  <c r="CK33" i="12" s="1"/>
  <c r="CL33" i="12" s="1"/>
  <c r="CH33" i="12"/>
  <c r="CF33" i="12"/>
  <c r="CD33" i="12"/>
  <c r="CB33" i="12"/>
  <c r="BZ33" i="12"/>
  <c r="BX33" i="12"/>
  <c r="BV33" i="12"/>
  <c r="BT33" i="12"/>
  <c r="BR33" i="12"/>
  <c r="BP33" i="12"/>
  <c r="BN33" i="12"/>
  <c r="BL33" i="12"/>
  <c r="BH33" i="12"/>
  <c r="DB33" i="12" s="1"/>
  <c r="BE33" i="12"/>
  <c r="AL33" i="12"/>
  <c r="AK33" i="12"/>
  <c r="AJ33" i="12"/>
  <c r="AI33" i="12"/>
  <c r="AH33" i="12"/>
  <c r="AB33" i="12"/>
  <c r="AA33" i="12"/>
  <c r="Z33" i="12"/>
  <c r="Y33" i="12"/>
  <c r="X33" i="12"/>
  <c r="DV62" i="12"/>
  <c r="DU62" i="12"/>
  <c r="DT62" i="12"/>
  <c r="DQ62" i="12"/>
  <c r="DR62" i="12" s="1"/>
  <c r="DS62" i="12" s="1"/>
  <c r="CO62" i="12"/>
  <c r="CP62" i="12" s="1"/>
  <c r="CJ62" i="12"/>
  <c r="CK62" i="12" s="1"/>
  <c r="CH62" i="12"/>
  <c r="CF62" i="12"/>
  <c r="CD62" i="12"/>
  <c r="CB62" i="12"/>
  <c r="BZ62" i="12"/>
  <c r="BX62" i="12"/>
  <c r="BV62" i="12"/>
  <c r="BT62" i="12"/>
  <c r="BR62" i="12"/>
  <c r="BP62" i="12"/>
  <c r="BN62" i="12"/>
  <c r="BL62" i="12"/>
  <c r="BH62" i="12"/>
  <c r="DA62" i="12" s="1"/>
  <c r="BE62" i="12"/>
  <c r="AL62" i="12"/>
  <c r="AK62" i="12"/>
  <c r="AJ62" i="12"/>
  <c r="AI62" i="12"/>
  <c r="AH62" i="12"/>
  <c r="AB62" i="12"/>
  <c r="AA62" i="12"/>
  <c r="Z62" i="12"/>
  <c r="Y62" i="12"/>
  <c r="X62" i="12"/>
  <c r="DV3" i="12"/>
  <c r="DU3" i="12"/>
  <c r="DT3" i="12"/>
  <c r="DR3" i="12"/>
  <c r="DS3" i="12" s="1"/>
  <c r="DQ3" i="12"/>
  <c r="CX3" i="12"/>
  <c r="CT3" i="12"/>
  <c r="CP3" i="12"/>
  <c r="CS3" i="12" s="1"/>
  <c r="CO3" i="12"/>
  <c r="CN3" i="12"/>
  <c r="CL3" i="12"/>
  <c r="CJ3" i="12"/>
  <c r="CK3" i="12" s="1"/>
  <c r="CM3" i="12" s="1"/>
  <c r="CH3" i="12"/>
  <c r="CF3" i="12"/>
  <c r="CD3" i="12"/>
  <c r="CB3" i="12"/>
  <c r="BZ3" i="12"/>
  <c r="BX3" i="12"/>
  <c r="BV3" i="12"/>
  <c r="BT3" i="12"/>
  <c r="BR3" i="12"/>
  <c r="BP3" i="12"/>
  <c r="BN3" i="12"/>
  <c r="BL3" i="12"/>
  <c r="BH3" i="12"/>
  <c r="DB3" i="12" s="1"/>
  <c r="BE3" i="12"/>
  <c r="CY3" i="12" s="1"/>
  <c r="AL3" i="12"/>
  <c r="AK3" i="12"/>
  <c r="AJ3" i="12"/>
  <c r="AI3" i="12"/>
  <c r="AH3" i="12"/>
  <c r="AB3" i="12"/>
  <c r="AA3" i="12"/>
  <c r="Z3" i="12"/>
  <c r="Y3" i="12"/>
  <c r="X3" i="12"/>
  <c r="DV52" i="12"/>
  <c r="DU52" i="12"/>
  <c r="DT52" i="12"/>
  <c r="DQ52" i="12"/>
  <c r="DR52" i="12" s="1"/>
  <c r="DS52" i="12" s="1"/>
  <c r="CP52" i="12"/>
  <c r="CQ52" i="12" s="1"/>
  <c r="CO52" i="12"/>
  <c r="CJ52" i="12"/>
  <c r="CK52" i="12" s="1"/>
  <c r="CH52" i="12"/>
  <c r="CF52" i="12"/>
  <c r="CD52" i="12"/>
  <c r="CB52" i="12"/>
  <c r="BZ52" i="12"/>
  <c r="BX52" i="12"/>
  <c r="BV52" i="12"/>
  <c r="BT52" i="12"/>
  <c r="BR52" i="12"/>
  <c r="BP52" i="12"/>
  <c r="BN52" i="12"/>
  <c r="BL52" i="12"/>
  <c r="BH52" i="12"/>
  <c r="DC52" i="12" s="1"/>
  <c r="BE52" i="12"/>
  <c r="CT52" i="12" s="1"/>
  <c r="AL52" i="12"/>
  <c r="AK52" i="12"/>
  <c r="AJ52" i="12"/>
  <c r="AI52" i="12"/>
  <c r="AH52" i="12"/>
  <c r="AB52" i="12"/>
  <c r="AA52" i="12"/>
  <c r="Z52" i="12"/>
  <c r="Y52" i="12"/>
  <c r="X52" i="12"/>
  <c r="DV54" i="12"/>
  <c r="DU54" i="12"/>
  <c r="DT54" i="12"/>
  <c r="DR54" i="12"/>
  <c r="DS54" i="12" s="1"/>
  <c r="DQ54" i="12"/>
  <c r="CR54" i="12"/>
  <c r="CP54" i="12"/>
  <c r="CS54" i="12" s="1"/>
  <c r="CO54" i="12"/>
  <c r="CN54" i="12"/>
  <c r="CM54" i="12"/>
  <c r="CL54" i="12"/>
  <c r="CJ54" i="12"/>
  <c r="CK54" i="12" s="1"/>
  <c r="CH54" i="12"/>
  <c r="CF54" i="12"/>
  <c r="CD54" i="12"/>
  <c r="CB54" i="12"/>
  <c r="BZ54" i="12"/>
  <c r="BX54" i="12"/>
  <c r="BV54" i="12"/>
  <c r="BT54" i="12"/>
  <c r="BR54" i="12"/>
  <c r="BP54" i="12"/>
  <c r="BN54" i="12"/>
  <c r="BL54" i="12"/>
  <c r="BH54" i="12"/>
  <c r="BE54" i="12"/>
  <c r="CV54" i="12" s="1"/>
  <c r="AL54" i="12"/>
  <c r="AK54" i="12"/>
  <c r="AJ54" i="12"/>
  <c r="AI54" i="12"/>
  <c r="AH54" i="12"/>
  <c r="AB54" i="12"/>
  <c r="AA54" i="12"/>
  <c r="Z54" i="12"/>
  <c r="Y54" i="12"/>
  <c r="X54" i="12"/>
  <c r="DV16" i="12"/>
  <c r="DU16" i="12"/>
  <c r="DT16" i="12"/>
  <c r="DQ16" i="12"/>
  <c r="DR16" i="12" s="1"/>
  <c r="DS16" i="12" s="1"/>
  <c r="CP16" i="12"/>
  <c r="CQ16" i="12" s="1"/>
  <c r="CO16" i="12"/>
  <c r="CJ16" i="12"/>
  <c r="CK16" i="12" s="1"/>
  <c r="CM16" i="12" s="1"/>
  <c r="CH16" i="12"/>
  <c r="CF16" i="12"/>
  <c r="CD16" i="12"/>
  <c r="CB16" i="12"/>
  <c r="BZ16" i="12"/>
  <c r="BX16" i="12"/>
  <c r="BV16" i="12"/>
  <c r="BT16" i="12"/>
  <c r="BR16" i="12"/>
  <c r="BP16" i="12"/>
  <c r="BN16" i="12"/>
  <c r="BL16" i="12"/>
  <c r="BH16" i="12"/>
  <c r="DC16" i="12" s="1"/>
  <c r="BE16" i="12"/>
  <c r="AL16" i="12"/>
  <c r="AK16" i="12"/>
  <c r="AJ16" i="12"/>
  <c r="AI16" i="12"/>
  <c r="AH16" i="12"/>
  <c r="AB16" i="12"/>
  <c r="AA16" i="12"/>
  <c r="Z16" i="12"/>
  <c r="Y16" i="12"/>
  <c r="X16" i="12"/>
  <c r="DV40" i="12"/>
  <c r="DU40" i="12"/>
  <c r="DT40" i="12"/>
  <c r="DR40" i="12"/>
  <c r="DS40" i="12" s="1"/>
  <c r="DQ40" i="12"/>
  <c r="CZ40" i="12"/>
  <c r="CX40" i="12"/>
  <c r="CV40" i="12"/>
  <c r="CU40" i="12"/>
  <c r="CP40" i="12"/>
  <c r="CS40" i="12" s="1"/>
  <c r="CO40" i="12"/>
  <c r="CN40" i="12"/>
  <c r="CJ40" i="12"/>
  <c r="CK40" i="12" s="1"/>
  <c r="CH40" i="12"/>
  <c r="CF40" i="12"/>
  <c r="CD40" i="12"/>
  <c r="CB40" i="12"/>
  <c r="BZ40" i="12"/>
  <c r="BX40" i="12"/>
  <c r="BV40" i="12"/>
  <c r="BT40" i="12"/>
  <c r="BR40" i="12"/>
  <c r="BP40" i="12"/>
  <c r="BN40" i="12"/>
  <c r="BL40" i="12"/>
  <c r="BK40" i="12"/>
  <c r="BH40" i="12"/>
  <c r="DB40" i="12" s="1"/>
  <c r="BE40" i="12"/>
  <c r="CW40" i="12" s="1"/>
  <c r="AL40" i="12"/>
  <c r="AK40" i="12"/>
  <c r="AV40" i="12" s="1"/>
  <c r="AJ40" i="12"/>
  <c r="AI40" i="12"/>
  <c r="AH40" i="12"/>
  <c r="AB40" i="12"/>
  <c r="AA40" i="12"/>
  <c r="Z40" i="12"/>
  <c r="Y40" i="12"/>
  <c r="X40" i="12"/>
  <c r="DV39" i="12"/>
  <c r="DU39" i="12"/>
  <c r="DT39" i="12"/>
  <c r="DQ39" i="12"/>
  <c r="DR39" i="12" s="1"/>
  <c r="DS39" i="12" s="1"/>
  <c r="DB39" i="12"/>
  <c r="CP39" i="12"/>
  <c r="CS39" i="12" s="1"/>
  <c r="CO39" i="12"/>
  <c r="CJ39" i="12"/>
  <c r="CK39" i="12" s="1"/>
  <c r="CH39" i="12"/>
  <c r="CF39" i="12"/>
  <c r="CD39" i="12"/>
  <c r="CB39" i="12"/>
  <c r="BZ39" i="12"/>
  <c r="BX39" i="12"/>
  <c r="BV39" i="12"/>
  <c r="BT39" i="12"/>
  <c r="BR39" i="12"/>
  <c r="BP39" i="12"/>
  <c r="BN39" i="12"/>
  <c r="BL39" i="12"/>
  <c r="BH39" i="12"/>
  <c r="DE39" i="12" s="1"/>
  <c r="BE39" i="12"/>
  <c r="CV39" i="12" s="1"/>
  <c r="AL39" i="12"/>
  <c r="AK39" i="12"/>
  <c r="AJ39" i="12"/>
  <c r="AI39" i="12"/>
  <c r="AH39" i="12"/>
  <c r="AB39" i="12"/>
  <c r="AA39" i="12"/>
  <c r="Z39" i="12"/>
  <c r="Y39" i="12"/>
  <c r="X39" i="12"/>
  <c r="DV21" i="12"/>
  <c r="DU21" i="12"/>
  <c r="DT21" i="12"/>
  <c r="DR21" i="12"/>
  <c r="DS21" i="12" s="1"/>
  <c r="DQ21" i="12"/>
  <c r="CP21" i="12"/>
  <c r="CO21" i="12"/>
  <c r="CJ21" i="12"/>
  <c r="CK21" i="12" s="1"/>
  <c r="CH21" i="12"/>
  <c r="CF21" i="12"/>
  <c r="CD21" i="12"/>
  <c r="CB21" i="12"/>
  <c r="BZ21" i="12"/>
  <c r="BX21" i="12"/>
  <c r="BV21" i="12"/>
  <c r="BT21" i="12"/>
  <c r="BR21" i="12"/>
  <c r="BP21" i="12"/>
  <c r="BN21" i="12"/>
  <c r="BL21" i="12"/>
  <c r="BH21" i="12"/>
  <c r="DC21" i="12" s="1"/>
  <c r="BE21" i="12"/>
  <c r="AL21" i="12"/>
  <c r="AK21" i="12"/>
  <c r="AJ21" i="12"/>
  <c r="AI21" i="12"/>
  <c r="AH21" i="12"/>
  <c r="AB21" i="12"/>
  <c r="AA21" i="12"/>
  <c r="Z21" i="12"/>
  <c r="Y21" i="12"/>
  <c r="X21" i="12"/>
  <c r="DV60" i="12"/>
  <c r="DU60" i="12"/>
  <c r="DT60" i="12"/>
  <c r="DR60" i="12"/>
  <c r="DS60" i="12" s="1"/>
  <c r="DQ60" i="12"/>
  <c r="DB60" i="12"/>
  <c r="CX60" i="12"/>
  <c r="CV60" i="12"/>
  <c r="CO60" i="12"/>
  <c r="CP60" i="12" s="1"/>
  <c r="CS60" i="12" s="1"/>
  <c r="CJ60" i="12"/>
  <c r="CK60" i="12" s="1"/>
  <c r="CH60" i="12"/>
  <c r="CF60" i="12"/>
  <c r="CD60" i="12"/>
  <c r="CE60" i="12" s="1"/>
  <c r="CB60" i="12"/>
  <c r="BZ60" i="12"/>
  <c r="BX60" i="12"/>
  <c r="BV60" i="12"/>
  <c r="BW60" i="12" s="1"/>
  <c r="BT60" i="12"/>
  <c r="BR60" i="12"/>
  <c r="BP60" i="12"/>
  <c r="BN60" i="12"/>
  <c r="BO60" i="12" s="1"/>
  <c r="BL60" i="12"/>
  <c r="BH60" i="12"/>
  <c r="DE60" i="12" s="1"/>
  <c r="BE60" i="12"/>
  <c r="AL60" i="12"/>
  <c r="AK60" i="12"/>
  <c r="AJ60" i="12"/>
  <c r="AI60" i="12"/>
  <c r="AH60" i="12"/>
  <c r="BI60" i="12" s="1"/>
  <c r="AB60" i="12"/>
  <c r="AA60" i="12"/>
  <c r="Z60" i="12"/>
  <c r="Y60" i="12"/>
  <c r="AS60" i="12" s="1"/>
  <c r="X60" i="12"/>
  <c r="DV28" i="12"/>
  <c r="DU28" i="12"/>
  <c r="DT28" i="12"/>
  <c r="DR28" i="12"/>
  <c r="DS28" i="12" s="1"/>
  <c r="DQ28" i="12"/>
  <c r="CP28" i="12"/>
  <c r="CQ28" i="12" s="1"/>
  <c r="CO28" i="12"/>
  <c r="CJ28" i="12"/>
  <c r="CK28" i="12" s="1"/>
  <c r="CH28" i="12"/>
  <c r="CF28" i="12"/>
  <c r="CD28" i="12"/>
  <c r="CB28" i="12"/>
  <c r="BZ28" i="12"/>
  <c r="BX28" i="12"/>
  <c r="BV28" i="12"/>
  <c r="BT28" i="12"/>
  <c r="BR28" i="12"/>
  <c r="BP28" i="12"/>
  <c r="BN28" i="12"/>
  <c r="BL28" i="12"/>
  <c r="BH28" i="12"/>
  <c r="DC28" i="12" s="1"/>
  <c r="BE28" i="12"/>
  <c r="CT28" i="12" s="1"/>
  <c r="AL28" i="12"/>
  <c r="AK28" i="12"/>
  <c r="AJ28" i="12"/>
  <c r="AI28" i="12"/>
  <c r="AH28" i="12"/>
  <c r="AB28" i="12"/>
  <c r="AA28" i="12"/>
  <c r="Z28" i="12"/>
  <c r="Y28" i="12"/>
  <c r="X28" i="12"/>
  <c r="DV31" i="12"/>
  <c r="DU31" i="12"/>
  <c r="DT31" i="12"/>
  <c r="DR31" i="12"/>
  <c r="DS31" i="12" s="1"/>
  <c r="DQ31" i="12"/>
  <c r="DB31" i="12"/>
  <c r="CP31" i="12"/>
  <c r="CS31" i="12" s="1"/>
  <c r="CO31" i="12"/>
  <c r="CJ31" i="12"/>
  <c r="CK31" i="12" s="1"/>
  <c r="CH31" i="12"/>
  <c r="CF31" i="12"/>
  <c r="CD31" i="12"/>
  <c r="CB31" i="12"/>
  <c r="BZ31" i="12"/>
  <c r="BX31" i="12"/>
  <c r="BV31" i="12"/>
  <c r="BT31" i="12"/>
  <c r="BR31" i="12"/>
  <c r="BP31" i="12"/>
  <c r="BN31" i="12"/>
  <c r="BL31" i="12"/>
  <c r="BH31" i="12"/>
  <c r="DE31" i="12" s="1"/>
  <c r="BE31" i="12"/>
  <c r="CW31" i="12" s="1"/>
  <c r="AL31" i="12"/>
  <c r="AK31" i="12"/>
  <c r="AJ31" i="12"/>
  <c r="AI31" i="12"/>
  <c r="AH31" i="12"/>
  <c r="AB31" i="12"/>
  <c r="AA31" i="12"/>
  <c r="Z31" i="12"/>
  <c r="Y31" i="12"/>
  <c r="X31" i="12"/>
  <c r="DV19" i="12"/>
  <c r="DU19" i="12"/>
  <c r="DT19" i="12"/>
  <c r="DR19" i="12"/>
  <c r="DS19" i="12" s="1"/>
  <c r="DQ19" i="12"/>
  <c r="CY19" i="12"/>
  <c r="CT19" i="12"/>
  <c r="CP19" i="12"/>
  <c r="CQ19" i="12" s="1"/>
  <c r="CO19" i="12"/>
  <c r="CJ19" i="12"/>
  <c r="CK19" i="12" s="1"/>
  <c r="CH19" i="12"/>
  <c r="CF19" i="12"/>
  <c r="CD19" i="12"/>
  <c r="CB19" i="12"/>
  <c r="BZ19" i="12"/>
  <c r="BX19" i="12"/>
  <c r="BV19" i="12"/>
  <c r="BT19" i="12"/>
  <c r="BR19" i="12"/>
  <c r="BP19" i="12"/>
  <c r="BN19" i="12"/>
  <c r="BL19" i="12"/>
  <c r="BH19" i="12"/>
  <c r="DC19" i="12" s="1"/>
  <c r="BE19" i="12"/>
  <c r="CW19" i="12" s="1"/>
  <c r="AL19" i="12"/>
  <c r="AK19" i="12"/>
  <c r="AJ19" i="12"/>
  <c r="AI19" i="12"/>
  <c r="AH19" i="12"/>
  <c r="AB19" i="12"/>
  <c r="AA19" i="12"/>
  <c r="Z19" i="12"/>
  <c r="Y19" i="12"/>
  <c r="X19" i="12"/>
  <c r="AS19" i="12" s="1"/>
  <c r="DV43" i="12"/>
  <c r="DU43" i="12"/>
  <c r="DT43" i="12"/>
  <c r="DR43" i="12"/>
  <c r="DS43" i="12" s="1"/>
  <c r="DQ43" i="12"/>
  <c r="DB43" i="12"/>
  <c r="CV43" i="12"/>
  <c r="CP43" i="12"/>
  <c r="CS43" i="12" s="1"/>
  <c r="CO43" i="12"/>
  <c r="CJ43" i="12"/>
  <c r="CK43" i="12" s="1"/>
  <c r="CH43" i="12"/>
  <c r="CF43" i="12"/>
  <c r="CD43" i="12"/>
  <c r="CB43" i="12"/>
  <c r="BZ43" i="12"/>
  <c r="BX43" i="12"/>
  <c r="BV43" i="12"/>
  <c r="BT43" i="12"/>
  <c r="BR43" i="12"/>
  <c r="BP43" i="12"/>
  <c r="BN43" i="12"/>
  <c r="BL43" i="12"/>
  <c r="BH43" i="12"/>
  <c r="DE43" i="12" s="1"/>
  <c r="BE43" i="12"/>
  <c r="CW43" i="12" s="1"/>
  <c r="AL43" i="12"/>
  <c r="AK43" i="12"/>
  <c r="AJ43" i="12"/>
  <c r="AI43" i="12"/>
  <c r="AH43" i="12"/>
  <c r="AB43" i="12"/>
  <c r="AA43" i="12"/>
  <c r="Z43" i="12"/>
  <c r="Y43" i="12"/>
  <c r="X43" i="12"/>
  <c r="DV50" i="12"/>
  <c r="DU50" i="12"/>
  <c r="DT50" i="12"/>
  <c r="DR50" i="12"/>
  <c r="DS50" i="12" s="1"/>
  <c r="DQ50" i="12"/>
  <c r="CP50" i="12"/>
  <c r="CQ50" i="12" s="1"/>
  <c r="CO50" i="12"/>
  <c r="CJ50" i="12"/>
  <c r="CK50" i="12" s="1"/>
  <c r="CH50" i="12"/>
  <c r="CF50" i="12"/>
  <c r="CD50" i="12"/>
  <c r="CB50" i="12"/>
  <c r="BZ50" i="12"/>
  <c r="BX50" i="12"/>
  <c r="BV50" i="12"/>
  <c r="BT50" i="12"/>
  <c r="BR50" i="12"/>
  <c r="BP50" i="12"/>
  <c r="BN50" i="12"/>
  <c r="BL50" i="12"/>
  <c r="BH50" i="12"/>
  <c r="DC50" i="12" s="1"/>
  <c r="BE50" i="12"/>
  <c r="CW50" i="12" s="1"/>
  <c r="AL50" i="12"/>
  <c r="AK50" i="12"/>
  <c r="AJ50" i="12"/>
  <c r="AI50" i="12"/>
  <c r="AH50" i="12"/>
  <c r="AB50" i="12"/>
  <c r="AA50" i="12"/>
  <c r="Z50" i="12"/>
  <c r="Y50" i="12"/>
  <c r="X50" i="12"/>
  <c r="DV48" i="12"/>
  <c r="DU48" i="12"/>
  <c r="DT48" i="12"/>
  <c r="DR48" i="12"/>
  <c r="DS48" i="12" s="1"/>
  <c r="DQ48" i="12"/>
  <c r="DB48" i="12"/>
  <c r="CP48" i="12"/>
  <c r="CS48" i="12" s="1"/>
  <c r="CO48" i="12"/>
  <c r="CJ48" i="12"/>
  <c r="CK48" i="12" s="1"/>
  <c r="CH48" i="12"/>
  <c r="CF48" i="12"/>
  <c r="CG48" i="12" s="1"/>
  <c r="CD48" i="12"/>
  <c r="CB48" i="12"/>
  <c r="BZ48" i="12"/>
  <c r="BX48" i="12"/>
  <c r="BY48" i="12" s="1"/>
  <c r="BV48" i="12"/>
  <c r="BT48" i="12"/>
  <c r="BR48" i="12"/>
  <c r="BP48" i="12"/>
  <c r="BQ48" i="12" s="1"/>
  <c r="BN48" i="12"/>
  <c r="BL48" i="12"/>
  <c r="BH48" i="12"/>
  <c r="DE48" i="12" s="1"/>
  <c r="BE48" i="12"/>
  <c r="CW48" i="12" s="1"/>
  <c r="AL48" i="12"/>
  <c r="AK48" i="12"/>
  <c r="AJ48" i="12"/>
  <c r="AI48" i="12"/>
  <c r="AH48" i="12"/>
  <c r="AB48" i="12"/>
  <c r="AA48" i="12"/>
  <c r="Z48" i="12"/>
  <c r="Y48" i="12"/>
  <c r="X48" i="12"/>
  <c r="DV5" i="12"/>
  <c r="DU5" i="12"/>
  <c r="DT5" i="12"/>
  <c r="DR5" i="12"/>
  <c r="DS5" i="12" s="1"/>
  <c r="DQ5" i="12"/>
  <c r="CY5" i="12"/>
  <c r="CT5" i="12"/>
  <c r="CP5" i="12"/>
  <c r="CQ5" i="12" s="1"/>
  <c r="CO5" i="12"/>
  <c r="CJ5" i="12"/>
  <c r="CK5" i="12" s="1"/>
  <c r="CH5" i="12"/>
  <c r="CF5" i="12"/>
  <c r="CD5" i="12"/>
  <c r="CB5" i="12"/>
  <c r="BZ5" i="12"/>
  <c r="BX5" i="12"/>
  <c r="BV5" i="12"/>
  <c r="BT5" i="12"/>
  <c r="BR5" i="12"/>
  <c r="BP5" i="12"/>
  <c r="BN5" i="12"/>
  <c r="BL5" i="12"/>
  <c r="BH5" i="12"/>
  <c r="DC5" i="12" s="1"/>
  <c r="BE5" i="12"/>
  <c r="CW5" i="12" s="1"/>
  <c r="AL5" i="12"/>
  <c r="AK5" i="12"/>
  <c r="AJ5" i="12"/>
  <c r="AI5" i="12"/>
  <c r="AH5" i="12"/>
  <c r="AB5" i="12"/>
  <c r="AA5" i="12"/>
  <c r="Z5" i="12"/>
  <c r="Y5" i="12"/>
  <c r="X5" i="12"/>
  <c r="AS5" i="12" s="1"/>
  <c r="DV38" i="12"/>
  <c r="DU38" i="12"/>
  <c r="DT38" i="12"/>
  <c r="DR38" i="12"/>
  <c r="DS38" i="12" s="1"/>
  <c r="DQ38" i="12"/>
  <c r="DB38" i="12"/>
  <c r="CV38" i="12"/>
  <c r="CP38" i="12"/>
  <c r="CS38" i="12" s="1"/>
  <c r="CO38" i="12"/>
  <c r="CJ38" i="12"/>
  <c r="CK38" i="12" s="1"/>
  <c r="CH38" i="12"/>
  <c r="CF38" i="12"/>
  <c r="CD38" i="12"/>
  <c r="CB38" i="12"/>
  <c r="CC148" i="12" s="1"/>
  <c r="BZ38" i="12"/>
  <c r="BX38" i="12"/>
  <c r="BV38" i="12"/>
  <c r="BT38" i="12"/>
  <c r="BU75" i="12" s="1"/>
  <c r="BR38" i="12"/>
  <c r="BP38" i="12"/>
  <c r="BN38" i="12"/>
  <c r="BL38" i="12"/>
  <c r="BM154" i="12" s="1"/>
  <c r="BH38" i="12"/>
  <c r="DE38" i="12" s="1"/>
  <c r="BE38" i="12"/>
  <c r="CW38" i="12" s="1"/>
  <c r="AL38" i="12"/>
  <c r="AK38" i="12"/>
  <c r="AJ38" i="12"/>
  <c r="AI38" i="12"/>
  <c r="AH38" i="12"/>
  <c r="AB38" i="12"/>
  <c r="AA38" i="12"/>
  <c r="Z38" i="12"/>
  <c r="Y38" i="12"/>
  <c r="X38" i="12"/>
  <c r="AL203" i="11"/>
  <c r="AK203" i="11"/>
  <c r="AJ203" i="11"/>
  <c r="AI203" i="11"/>
  <c r="AH203" i="11"/>
  <c r="D203" i="11"/>
  <c r="DV202" i="11"/>
  <c r="DU202" i="11"/>
  <c r="DT202" i="11"/>
  <c r="DQ202" i="11"/>
  <c r="DR202" i="11" s="1"/>
  <c r="DS202" i="11" s="1"/>
  <c r="CS202" i="11"/>
  <c r="CO202" i="11"/>
  <c r="CP202" i="11" s="1"/>
  <c r="CJ202" i="11"/>
  <c r="CK202" i="11" s="1"/>
  <c r="CN202" i="11" s="1"/>
  <c r="CH202" i="11"/>
  <c r="CF202" i="11"/>
  <c r="CD202" i="11"/>
  <c r="CB202" i="11"/>
  <c r="BZ202" i="11"/>
  <c r="BX202" i="11"/>
  <c r="BV202" i="11"/>
  <c r="BT202" i="11"/>
  <c r="BR202" i="11"/>
  <c r="BP202" i="11"/>
  <c r="BN202" i="11"/>
  <c r="BL202" i="11"/>
  <c r="BI202" i="11"/>
  <c r="BH202" i="11"/>
  <c r="DD202" i="11" s="1"/>
  <c r="BF202" i="11"/>
  <c r="BE202" i="11"/>
  <c r="BD202" i="11"/>
  <c r="BC202" i="11"/>
  <c r="BB202" i="11"/>
  <c r="BA202" i="11"/>
  <c r="AZ202" i="11"/>
  <c r="AY202" i="11"/>
  <c r="AX202" i="11"/>
  <c r="AW202" i="11"/>
  <c r="AV202" i="11"/>
  <c r="AU202" i="11"/>
  <c r="AT202" i="11"/>
  <c r="AS202" i="11"/>
  <c r="DX202" i="11" s="1"/>
  <c r="AL202" i="11"/>
  <c r="AK202" i="11"/>
  <c r="AJ202" i="11"/>
  <c r="AI202" i="11"/>
  <c r="AH202" i="11"/>
  <c r="AB202" i="11"/>
  <c r="AA202" i="11"/>
  <c r="Z202" i="11"/>
  <c r="Y202" i="11"/>
  <c r="X202" i="11"/>
  <c r="DV201" i="11"/>
  <c r="DU201" i="11"/>
  <c r="DT201" i="11"/>
  <c r="DR201" i="11"/>
  <c r="DS201" i="11" s="1"/>
  <c r="DQ201" i="11"/>
  <c r="DC201" i="11"/>
  <c r="DB201" i="11"/>
  <c r="CP201" i="11"/>
  <c r="CQ201" i="11" s="1"/>
  <c r="CO201" i="11"/>
  <c r="CJ201" i="11"/>
  <c r="CK201" i="11" s="1"/>
  <c r="CH201" i="11"/>
  <c r="CF201" i="11"/>
  <c r="CD201" i="11"/>
  <c r="CB201" i="11"/>
  <c r="BZ201" i="11"/>
  <c r="BX201" i="11"/>
  <c r="BV201" i="11"/>
  <c r="BT201" i="11"/>
  <c r="BR201" i="11"/>
  <c r="BP201" i="11"/>
  <c r="BN201" i="11"/>
  <c r="BL201" i="11"/>
  <c r="BI201" i="11"/>
  <c r="BH201" i="11"/>
  <c r="DD201" i="11" s="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DX201" i="11" s="1"/>
  <c r="AL201" i="11"/>
  <c r="AK201" i="11"/>
  <c r="AJ201" i="11"/>
  <c r="AI201" i="11"/>
  <c r="AH201" i="11"/>
  <c r="AB201" i="11"/>
  <c r="AA201" i="11"/>
  <c r="Z201" i="11"/>
  <c r="Y201" i="11"/>
  <c r="X201" i="11"/>
  <c r="DV200" i="11"/>
  <c r="DU200" i="11"/>
  <c r="DT200" i="11"/>
  <c r="DQ200" i="11"/>
  <c r="DR200" i="11" s="1"/>
  <c r="DS200" i="11" s="1"/>
  <c r="CZ200" i="11"/>
  <c r="CV200" i="11"/>
  <c r="CR200" i="11"/>
  <c r="CO200" i="11"/>
  <c r="CP200" i="11" s="1"/>
  <c r="CQ200" i="11" s="1"/>
  <c r="CJ200" i="11"/>
  <c r="CK200" i="11" s="1"/>
  <c r="CN200" i="11" s="1"/>
  <c r="CH200" i="11"/>
  <c r="CF200" i="11"/>
  <c r="CD200" i="11"/>
  <c r="CB200" i="11"/>
  <c r="BZ200" i="11"/>
  <c r="BX200" i="11"/>
  <c r="BV200" i="11"/>
  <c r="BT200" i="11"/>
  <c r="BR200" i="11"/>
  <c r="BP200" i="11"/>
  <c r="BN200" i="11"/>
  <c r="BL200" i="11"/>
  <c r="BI200" i="11"/>
  <c r="BH200" i="11"/>
  <c r="DD200" i="11" s="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DX200" i="11" s="1"/>
  <c r="AL200" i="11"/>
  <c r="AK200" i="11"/>
  <c r="AJ200" i="11"/>
  <c r="AI200" i="11"/>
  <c r="AH200" i="11"/>
  <c r="AB200" i="11"/>
  <c r="AA200" i="11"/>
  <c r="Z200" i="11"/>
  <c r="Y200" i="11"/>
  <c r="X200" i="11"/>
  <c r="DV199" i="11"/>
  <c r="DU199" i="11"/>
  <c r="DT199" i="11"/>
  <c r="DQ199" i="11"/>
  <c r="DR199" i="11" s="1"/>
  <c r="DS199" i="11" s="1"/>
  <c r="DC199" i="11"/>
  <c r="CQ199" i="11"/>
  <c r="CP199" i="11"/>
  <c r="CO199" i="11"/>
  <c r="CJ199" i="11"/>
  <c r="CK199" i="11" s="1"/>
  <c r="CH199" i="11"/>
  <c r="CF199" i="11"/>
  <c r="CD199" i="11"/>
  <c r="CB199" i="11"/>
  <c r="BZ199" i="11"/>
  <c r="BX199" i="11"/>
  <c r="BV199" i="11"/>
  <c r="BT199" i="11"/>
  <c r="BR199" i="11"/>
  <c r="BP199" i="11"/>
  <c r="BN199" i="11"/>
  <c r="BL199" i="11"/>
  <c r="BI199" i="11"/>
  <c r="BH199" i="11"/>
  <c r="DD199" i="11" s="1"/>
  <c r="BF199" i="11"/>
  <c r="BE199" i="11"/>
  <c r="CU199" i="11" s="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DX199" i="11" s="1"/>
  <c r="AL199" i="11"/>
  <c r="AK199" i="11"/>
  <c r="AJ199" i="11"/>
  <c r="AI199" i="11"/>
  <c r="AH199" i="11"/>
  <c r="AB199" i="11"/>
  <c r="AA199" i="11"/>
  <c r="Z199" i="11"/>
  <c r="Y199" i="11"/>
  <c r="X199" i="11"/>
  <c r="DV198" i="11"/>
  <c r="DU198" i="11"/>
  <c r="DT198" i="11"/>
  <c r="DQ198" i="11"/>
  <c r="DR198" i="11" s="1"/>
  <c r="DS198" i="11" s="1"/>
  <c r="DD198" i="11"/>
  <c r="CS198" i="11"/>
  <c r="CP198" i="11"/>
  <c r="CO198" i="11"/>
  <c r="CJ198" i="11"/>
  <c r="CK198" i="11" s="1"/>
  <c r="CH198" i="11"/>
  <c r="CF198" i="11"/>
  <c r="CD198" i="11"/>
  <c r="CB198" i="11"/>
  <c r="BZ198" i="11"/>
  <c r="BX198" i="11"/>
  <c r="BV198" i="11"/>
  <c r="BT198" i="11"/>
  <c r="BR198" i="11"/>
  <c r="BP198" i="11"/>
  <c r="BN198" i="11"/>
  <c r="BL198" i="11"/>
  <c r="BI198" i="11"/>
  <c r="BH198" i="11"/>
  <c r="BF198" i="11"/>
  <c r="BE198" i="11"/>
  <c r="CV198" i="11" s="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DX198" i="11" s="1"/>
  <c r="AL198" i="11"/>
  <c r="AK198" i="11"/>
  <c r="AJ198" i="11"/>
  <c r="AI198" i="11"/>
  <c r="AH198" i="11"/>
  <c r="AB198" i="11"/>
  <c r="AA198" i="11"/>
  <c r="Z198" i="11"/>
  <c r="Y198" i="11"/>
  <c r="X198" i="11"/>
  <c r="DV197" i="11"/>
  <c r="DU197" i="11"/>
  <c r="DT197" i="11"/>
  <c r="DQ197" i="11"/>
  <c r="DR197" i="11" s="1"/>
  <c r="DS197" i="11" s="1"/>
  <c r="DC197" i="11"/>
  <c r="DA197" i="11"/>
  <c r="CO197" i="11"/>
  <c r="CP197" i="11" s="1"/>
  <c r="CK197" i="11"/>
  <c r="CJ197" i="11"/>
  <c r="CH197" i="11"/>
  <c r="CF197" i="11"/>
  <c r="CD197" i="11"/>
  <c r="CB197" i="11"/>
  <c r="BZ197" i="11"/>
  <c r="BX197" i="11"/>
  <c r="BV197" i="11"/>
  <c r="BT197" i="11"/>
  <c r="BR197" i="11"/>
  <c r="BP197" i="11"/>
  <c r="BN197" i="11"/>
  <c r="BL197" i="11"/>
  <c r="BI197" i="11"/>
  <c r="BH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DX197" i="11" s="1"/>
  <c r="AL197" i="11"/>
  <c r="AK197" i="11"/>
  <c r="AJ197" i="11"/>
  <c r="AI197" i="11"/>
  <c r="AH197" i="11"/>
  <c r="AB197" i="11"/>
  <c r="AA197" i="11"/>
  <c r="Z197" i="11"/>
  <c r="Y197" i="11"/>
  <c r="X197" i="11"/>
  <c r="DV196" i="11"/>
  <c r="DU196" i="11"/>
  <c r="DT196" i="11"/>
  <c r="DS196" i="11"/>
  <c r="DQ196" i="11"/>
  <c r="DR196" i="11" s="1"/>
  <c r="DE196" i="11"/>
  <c r="CO196" i="11"/>
  <c r="CP196" i="11" s="1"/>
  <c r="CK196" i="11"/>
  <c r="CM196" i="11" s="1"/>
  <c r="CJ196" i="11"/>
  <c r="CH196" i="11"/>
  <c r="CF196" i="11"/>
  <c r="CD196" i="11"/>
  <c r="CB196" i="11"/>
  <c r="BZ196" i="11"/>
  <c r="BX196" i="11"/>
  <c r="BV196" i="11"/>
  <c r="BT196" i="11"/>
  <c r="BR196" i="11"/>
  <c r="BP196" i="11"/>
  <c r="BN196" i="11"/>
  <c r="BL196" i="11"/>
  <c r="BI196" i="11"/>
  <c r="BH196" i="11"/>
  <c r="BF196" i="11"/>
  <c r="BE196" i="11"/>
  <c r="CY196" i="11" s="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DX196" i="11" s="1"/>
  <c r="AL196" i="11"/>
  <c r="AK196" i="11"/>
  <c r="AJ196" i="11"/>
  <c r="AI196" i="11"/>
  <c r="AH196" i="11"/>
  <c r="AB196" i="11"/>
  <c r="AA196" i="11"/>
  <c r="Z196" i="11"/>
  <c r="Y196" i="11"/>
  <c r="X196" i="11"/>
  <c r="DV195" i="11"/>
  <c r="DU195" i="11"/>
  <c r="DT195" i="11"/>
  <c r="DQ195" i="11"/>
  <c r="DR195" i="11" s="1"/>
  <c r="DS195" i="11" s="1"/>
  <c r="DK195" i="11"/>
  <c r="CY195" i="11"/>
  <c r="CW195" i="11"/>
  <c r="CO195" i="11"/>
  <c r="CP195" i="11" s="1"/>
  <c r="CQ195" i="11" s="1"/>
  <c r="CM195" i="11"/>
  <c r="CK195" i="11"/>
  <c r="CJ195" i="11"/>
  <c r="CH195" i="11"/>
  <c r="CF195" i="11"/>
  <c r="CD195" i="11"/>
  <c r="CB195" i="11"/>
  <c r="BZ195" i="11"/>
  <c r="BX195" i="11"/>
  <c r="BV195" i="11"/>
  <c r="BT195" i="11"/>
  <c r="BR195" i="11"/>
  <c r="BP195" i="11"/>
  <c r="BN195" i="11"/>
  <c r="BL195" i="11"/>
  <c r="BI195" i="11"/>
  <c r="BH195" i="11"/>
  <c r="BF195" i="11"/>
  <c r="BE195" i="11"/>
  <c r="BK195" i="11" s="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DX195" i="11" s="1"/>
  <c r="AL195" i="11"/>
  <c r="AK195" i="11"/>
  <c r="AJ195" i="11"/>
  <c r="AI195" i="11"/>
  <c r="AH195" i="11"/>
  <c r="AB195" i="11"/>
  <c r="AA195" i="11"/>
  <c r="Z195" i="11"/>
  <c r="Y195" i="11"/>
  <c r="X195" i="11"/>
  <c r="DV194" i="11"/>
  <c r="DU194" i="11"/>
  <c r="DT194" i="11"/>
  <c r="DS194" i="11"/>
  <c r="DQ194" i="11"/>
  <c r="DR194" i="11" s="1"/>
  <c r="DC194" i="11"/>
  <c r="CU194" i="11"/>
  <c r="CO194" i="11"/>
  <c r="CP194" i="11" s="1"/>
  <c r="CK194" i="11"/>
  <c r="CM194" i="11" s="1"/>
  <c r="CJ194" i="11"/>
  <c r="CH194" i="11"/>
  <c r="CF194" i="11"/>
  <c r="CD194" i="11"/>
  <c r="CB194" i="11"/>
  <c r="BZ194" i="11"/>
  <c r="BX194" i="11"/>
  <c r="BV194" i="11"/>
  <c r="BT194" i="11"/>
  <c r="BR194" i="11"/>
  <c r="BP194" i="11"/>
  <c r="BN194" i="11"/>
  <c r="BL194" i="11"/>
  <c r="BI194" i="11"/>
  <c r="BH194" i="11"/>
  <c r="DE194" i="11" s="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DX194" i="11" s="1"/>
  <c r="AL194" i="11"/>
  <c r="AK194" i="11"/>
  <c r="AJ194" i="11"/>
  <c r="AI194" i="11"/>
  <c r="AH194" i="11"/>
  <c r="AB194" i="11"/>
  <c r="AA194" i="11"/>
  <c r="Z194" i="11"/>
  <c r="Y194" i="11"/>
  <c r="X194" i="11"/>
  <c r="DV193" i="11"/>
  <c r="DU193" i="11"/>
  <c r="DT193" i="11"/>
  <c r="DR193" i="11"/>
  <c r="DS193" i="11" s="1"/>
  <c r="DQ193" i="11"/>
  <c r="CR193" i="11"/>
  <c r="CO193" i="11"/>
  <c r="CP193" i="11" s="1"/>
  <c r="CQ193" i="11" s="1"/>
  <c r="CN193" i="11"/>
  <c r="CJ193" i="11"/>
  <c r="CK193" i="11" s="1"/>
  <c r="CH193" i="11"/>
  <c r="CF193" i="11"/>
  <c r="CD193" i="11"/>
  <c r="CB193" i="11"/>
  <c r="BZ193" i="11"/>
  <c r="BX193" i="11"/>
  <c r="BV193" i="11"/>
  <c r="BT193" i="11"/>
  <c r="BR193" i="11"/>
  <c r="BP193" i="11"/>
  <c r="BN193" i="11"/>
  <c r="BL193" i="11"/>
  <c r="BI193" i="11"/>
  <c r="BH193" i="11"/>
  <c r="DB193" i="11" s="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DX193" i="11" s="1"/>
  <c r="AL193" i="11"/>
  <c r="AK193" i="11"/>
  <c r="AJ193" i="11"/>
  <c r="AI193" i="11"/>
  <c r="AH193" i="11"/>
  <c r="AB193" i="11"/>
  <c r="AA193" i="11"/>
  <c r="Z193" i="11"/>
  <c r="Y193" i="11"/>
  <c r="X193" i="11"/>
  <c r="DV192" i="11"/>
  <c r="DU192" i="11"/>
  <c r="DT192" i="11"/>
  <c r="DQ192" i="11"/>
  <c r="DR192" i="11" s="1"/>
  <c r="DS192" i="11" s="1"/>
  <c r="CY192" i="11"/>
  <c r="CX192" i="11"/>
  <c r="CU192" i="11"/>
  <c r="CP192" i="11"/>
  <c r="CQ192" i="11" s="1"/>
  <c r="CO192" i="11"/>
  <c r="CJ192" i="11"/>
  <c r="CK192" i="11" s="1"/>
  <c r="CH192" i="11"/>
  <c r="CF192" i="11"/>
  <c r="CD192" i="11"/>
  <c r="CB192" i="11"/>
  <c r="BZ192" i="11"/>
  <c r="BX192" i="11"/>
  <c r="BV192" i="11"/>
  <c r="BT192" i="11"/>
  <c r="BR192" i="11"/>
  <c r="BP192" i="11"/>
  <c r="BN192" i="11"/>
  <c r="BL192" i="11"/>
  <c r="BI192" i="11"/>
  <c r="BH192" i="11"/>
  <c r="BF192" i="11"/>
  <c r="BE192" i="11"/>
  <c r="CW192" i="11" s="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DX192" i="11" s="1"/>
  <c r="AL192" i="11"/>
  <c r="AK192" i="11"/>
  <c r="AJ192" i="11"/>
  <c r="AI192" i="11"/>
  <c r="AH192" i="11"/>
  <c r="AB192" i="11"/>
  <c r="AA192" i="11"/>
  <c r="Z192" i="11"/>
  <c r="Y192" i="11"/>
  <c r="X192" i="11"/>
  <c r="DX191" i="11"/>
  <c r="DV191" i="11"/>
  <c r="DU191" i="11"/>
  <c r="DT191" i="11"/>
  <c r="DQ191" i="11"/>
  <c r="DR191" i="11" s="1"/>
  <c r="DS191" i="11" s="1"/>
  <c r="DA191" i="11"/>
  <c r="CW191" i="11"/>
  <c r="CO191" i="11"/>
  <c r="CP191" i="11" s="1"/>
  <c r="CJ191" i="11"/>
  <c r="CK191" i="11" s="1"/>
  <c r="CH191" i="11"/>
  <c r="CF191" i="11"/>
  <c r="CD191" i="11"/>
  <c r="CB191" i="11"/>
  <c r="BZ191" i="11"/>
  <c r="BX191" i="11"/>
  <c r="BV191" i="11"/>
  <c r="BT191" i="11"/>
  <c r="BR191" i="11"/>
  <c r="BP191" i="11"/>
  <c r="BN191" i="11"/>
  <c r="BL191" i="11"/>
  <c r="BI191" i="11"/>
  <c r="BH191" i="11"/>
  <c r="BF191" i="11"/>
  <c r="BE191" i="11"/>
  <c r="CV191" i="11" s="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L191" i="11"/>
  <c r="AK191" i="11"/>
  <c r="AJ191" i="11"/>
  <c r="AI191" i="11"/>
  <c r="AH191" i="11"/>
  <c r="AB191" i="11"/>
  <c r="AA191" i="11"/>
  <c r="Z191" i="11"/>
  <c r="Y191" i="11"/>
  <c r="X191" i="11"/>
  <c r="DX190" i="11"/>
  <c r="DV190" i="11"/>
  <c r="DU190" i="11"/>
  <c r="DT190" i="11"/>
  <c r="DR190" i="11"/>
  <c r="DS190" i="11" s="1"/>
  <c r="DQ190" i="11"/>
  <c r="CX190" i="11"/>
  <c r="CT190" i="11"/>
  <c r="CR190" i="11"/>
  <c r="CP190" i="11"/>
  <c r="CO190" i="11"/>
  <c r="CN190" i="11"/>
  <c r="CL190" i="11"/>
  <c r="CJ190" i="11"/>
  <c r="CK190" i="11" s="1"/>
  <c r="CM190" i="11" s="1"/>
  <c r="CH190" i="11"/>
  <c r="CF190" i="11"/>
  <c r="CD190" i="11"/>
  <c r="CB190" i="11"/>
  <c r="BZ190" i="11"/>
  <c r="BX190" i="11"/>
  <c r="BV190" i="11"/>
  <c r="BT190" i="11"/>
  <c r="BR190" i="11"/>
  <c r="BP190" i="11"/>
  <c r="BN190" i="11"/>
  <c r="BL190" i="11"/>
  <c r="BI190" i="11"/>
  <c r="BH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L190" i="11"/>
  <c r="AK190" i="11"/>
  <c r="AJ190" i="11"/>
  <c r="AI190" i="11"/>
  <c r="AH190" i="11"/>
  <c r="AB190" i="11"/>
  <c r="AA190" i="11"/>
  <c r="Z190" i="11"/>
  <c r="Y190" i="11"/>
  <c r="X190" i="11"/>
  <c r="DX189" i="11"/>
  <c r="DV189" i="11"/>
  <c r="DU189" i="11"/>
  <c r="DT189" i="11"/>
  <c r="DR189" i="11"/>
  <c r="DS189" i="11" s="1"/>
  <c r="DQ189" i="11"/>
  <c r="CY189" i="11"/>
  <c r="CV189" i="11"/>
  <c r="CT189" i="11"/>
  <c r="CO189" i="11"/>
  <c r="CP189" i="11" s="1"/>
  <c r="CJ189" i="11"/>
  <c r="CK189" i="11" s="1"/>
  <c r="CH189" i="11"/>
  <c r="CF189" i="11"/>
  <c r="CD189" i="11"/>
  <c r="CB189" i="11"/>
  <c r="BZ189" i="11"/>
  <c r="BX189" i="11"/>
  <c r="BV189" i="11"/>
  <c r="BT189" i="11"/>
  <c r="BR189" i="11"/>
  <c r="BP189" i="11"/>
  <c r="BN189" i="11"/>
  <c r="BL189" i="11"/>
  <c r="BI189" i="11"/>
  <c r="BH189" i="11"/>
  <c r="CZ189" i="11" s="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L189" i="11"/>
  <c r="AK189" i="11"/>
  <c r="AJ189" i="11"/>
  <c r="AI189" i="11"/>
  <c r="AH189" i="11"/>
  <c r="AB189" i="11"/>
  <c r="AA189" i="11"/>
  <c r="Z189" i="11"/>
  <c r="Y189" i="11"/>
  <c r="X189" i="11"/>
  <c r="DV188" i="11"/>
  <c r="DU188" i="11"/>
  <c r="DT188" i="11"/>
  <c r="DR188" i="11"/>
  <c r="DS188" i="11" s="1"/>
  <c r="DQ188" i="11"/>
  <c r="CX188" i="11"/>
  <c r="CV188" i="11"/>
  <c r="CO188" i="11"/>
  <c r="CP188" i="11" s="1"/>
  <c r="CJ188" i="11"/>
  <c r="CK188" i="11" s="1"/>
  <c r="CH188" i="11"/>
  <c r="CF188" i="11"/>
  <c r="CD188" i="11"/>
  <c r="CB188" i="11"/>
  <c r="BZ188" i="11"/>
  <c r="BX188" i="11"/>
  <c r="BV188" i="11"/>
  <c r="BT188" i="11"/>
  <c r="BR188" i="11"/>
  <c r="BP188" i="11"/>
  <c r="BN188" i="11"/>
  <c r="BL188" i="11"/>
  <c r="BI188" i="11"/>
  <c r="BH188" i="11"/>
  <c r="DD188" i="11" s="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DX188" i="11" s="1"/>
  <c r="AL188" i="11"/>
  <c r="AK188" i="11"/>
  <c r="AJ188" i="11"/>
  <c r="AI188" i="11"/>
  <c r="AH188" i="11"/>
  <c r="AB188" i="11"/>
  <c r="AA188" i="11"/>
  <c r="Z188" i="11"/>
  <c r="Y188" i="11"/>
  <c r="X188" i="11"/>
  <c r="DX187" i="11"/>
  <c r="DV187" i="11"/>
  <c r="DU187" i="11"/>
  <c r="DT187" i="11"/>
  <c r="DQ187" i="11"/>
  <c r="DR187" i="11" s="1"/>
  <c r="DS187" i="11" s="1"/>
  <c r="DD187" i="11"/>
  <c r="DB187" i="11"/>
  <c r="CY187" i="11"/>
  <c r="CV187" i="11"/>
  <c r="CU187" i="11"/>
  <c r="CT187" i="11"/>
  <c r="CO187" i="11"/>
  <c r="CP187" i="11" s="1"/>
  <c r="CJ187" i="11"/>
  <c r="CK187" i="11" s="1"/>
  <c r="CL187" i="11" s="1"/>
  <c r="CH187" i="11"/>
  <c r="CF187" i="11"/>
  <c r="CD187" i="11"/>
  <c r="CB187" i="11"/>
  <c r="BZ187" i="11"/>
  <c r="BX187" i="11"/>
  <c r="BV187" i="11"/>
  <c r="BT187" i="11"/>
  <c r="BR187" i="11"/>
  <c r="BP187" i="11"/>
  <c r="BN187" i="11"/>
  <c r="BL187" i="11"/>
  <c r="BI187" i="11"/>
  <c r="BH187" i="11"/>
  <c r="BF187" i="11"/>
  <c r="BE187" i="11"/>
  <c r="CW187" i="11" s="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L187" i="11"/>
  <c r="AK187" i="11"/>
  <c r="AJ187" i="11"/>
  <c r="AI187" i="11"/>
  <c r="AH187" i="11"/>
  <c r="AB187" i="11"/>
  <c r="AA187" i="11"/>
  <c r="Z187" i="11"/>
  <c r="Y187" i="11"/>
  <c r="X187" i="11"/>
  <c r="DV186" i="11"/>
  <c r="DU186" i="11"/>
  <c r="DT186" i="11"/>
  <c r="DQ186" i="11"/>
  <c r="DR186" i="11" s="1"/>
  <c r="DS186" i="11" s="1"/>
  <c r="CR186" i="11"/>
  <c r="CP186" i="11"/>
  <c r="CO186" i="11"/>
  <c r="CJ186" i="11"/>
  <c r="CK186" i="11" s="1"/>
  <c r="CL186" i="11" s="1"/>
  <c r="CH186" i="11"/>
  <c r="CF186" i="11"/>
  <c r="CD186" i="11"/>
  <c r="CB186" i="11"/>
  <c r="BZ186" i="11"/>
  <c r="BX186" i="11"/>
  <c r="BV186" i="11"/>
  <c r="BT186" i="11"/>
  <c r="BR186" i="11"/>
  <c r="BP186" i="11"/>
  <c r="BN186" i="11"/>
  <c r="BL186" i="11"/>
  <c r="BI186" i="11"/>
  <c r="BH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DX186" i="11" s="1"/>
  <c r="AL186" i="11"/>
  <c r="AK186" i="11"/>
  <c r="AJ186" i="11"/>
  <c r="AI186" i="11"/>
  <c r="AH186" i="11"/>
  <c r="AB186" i="11"/>
  <c r="AA186" i="11"/>
  <c r="Z186" i="11"/>
  <c r="Y186" i="11"/>
  <c r="X186" i="11"/>
  <c r="DV185" i="11"/>
  <c r="DU185" i="11"/>
  <c r="DT185" i="11"/>
  <c r="DR185" i="11"/>
  <c r="DS185" i="11" s="1"/>
  <c r="DQ185" i="11"/>
  <c r="DC185" i="11"/>
  <c r="CY185" i="11"/>
  <c r="CX185" i="11"/>
  <c r="CU185" i="11"/>
  <c r="CT185" i="11"/>
  <c r="CR185" i="11"/>
  <c r="CO185" i="11"/>
  <c r="CP185" i="11" s="1"/>
  <c r="CS185" i="11" s="1"/>
  <c r="CJ185" i="11"/>
  <c r="CK185" i="11" s="1"/>
  <c r="CN185" i="11" s="1"/>
  <c r="CH185" i="11"/>
  <c r="CF185" i="11"/>
  <c r="CD185" i="11"/>
  <c r="CB185" i="11"/>
  <c r="BZ185" i="11"/>
  <c r="BX185" i="11"/>
  <c r="BV185" i="11"/>
  <c r="BT185" i="11"/>
  <c r="BR185" i="11"/>
  <c r="BP185" i="11"/>
  <c r="BN185" i="11"/>
  <c r="BL185" i="11"/>
  <c r="BI185" i="11"/>
  <c r="BH185" i="11"/>
  <c r="BF185" i="11"/>
  <c r="BE185" i="11"/>
  <c r="CW185" i="11" s="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DX185" i="11" s="1"/>
  <c r="AL185" i="11"/>
  <c r="AK185" i="11"/>
  <c r="AJ185" i="11"/>
  <c r="AI185" i="11"/>
  <c r="AH185" i="11"/>
  <c r="AB185" i="11"/>
  <c r="AA185" i="11"/>
  <c r="Z185" i="11"/>
  <c r="Y185" i="11"/>
  <c r="X185" i="11"/>
  <c r="DV184" i="11"/>
  <c r="DU184" i="11"/>
  <c r="DT184" i="11"/>
  <c r="DR184" i="11"/>
  <c r="DS184" i="11" s="1"/>
  <c r="DQ184" i="11"/>
  <c r="DB184" i="11"/>
  <c r="DA184" i="11"/>
  <c r="CR184" i="11"/>
  <c r="CP184" i="11"/>
  <c r="CO184" i="11"/>
  <c r="CJ184" i="11"/>
  <c r="CK184" i="11" s="1"/>
  <c r="CL184" i="11" s="1"/>
  <c r="CH184" i="11"/>
  <c r="CF184" i="11"/>
  <c r="CD184" i="11"/>
  <c r="CB184" i="11"/>
  <c r="BZ184" i="11"/>
  <c r="BX184" i="11"/>
  <c r="BV184" i="11"/>
  <c r="BT184" i="11"/>
  <c r="BR184" i="11"/>
  <c r="BP184" i="11"/>
  <c r="BN184" i="11"/>
  <c r="BL184" i="11"/>
  <c r="BI184" i="11"/>
  <c r="BH184" i="11"/>
  <c r="DC184" i="11" s="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DX184" i="11" s="1"/>
  <c r="AL184" i="11"/>
  <c r="AK184" i="11"/>
  <c r="AJ184" i="11"/>
  <c r="AI184" i="11"/>
  <c r="AH184" i="11"/>
  <c r="AB184" i="11"/>
  <c r="AA184" i="11"/>
  <c r="Z184" i="11"/>
  <c r="Y184" i="11"/>
  <c r="X184" i="11"/>
  <c r="DV183" i="11"/>
  <c r="DU183" i="11"/>
  <c r="DT183" i="11"/>
  <c r="DR183" i="11"/>
  <c r="DS183" i="11" s="1"/>
  <c r="DQ183" i="11"/>
  <c r="CP183" i="11"/>
  <c r="CO183" i="11"/>
  <c r="CL183" i="11"/>
  <c r="CJ183" i="11"/>
  <c r="CK183" i="11" s="1"/>
  <c r="CH183" i="11"/>
  <c r="CF183" i="11"/>
  <c r="CD183" i="11"/>
  <c r="CB183" i="11"/>
  <c r="BZ183" i="11"/>
  <c r="BX183" i="11"/>
  <c r="BV183" i="11"/>
  <c r="BT183" i="11"/>
  <c r="BR183" i="11"/>
  <c r="BP183" i="11"/>
  <c r="BN183" i="11"/>
  <c r="BL183" i="11"/>
  <c r="BI183" i="11"/>
  <c r="BH183" i="11"/>
  <c r="DD183" i="11" s="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DX183" i="11" s="1"/>
  <c r="AL183" i="11"/>
  <c r="AK183" i="11"/>
  <c r="AJ183" i="11"/>
  <c r="AI183" i="11"/>
  <c r="AH183" i="11"/>
  <c r="AB183" i="11"/>
  <c r="AA183" i="11"/>
  <c r="Z183" i="11"/>
  <c r="Y183" i="11"/>
  <c r="X183" i="11"/>
  <c r="DV182" i="11"/>
  <c r="DU182" i="11"/>
  <c r="DT182" i="11"/>
  <c r="DR182" i="11"/>
  <c r="DS182" i="11" s="1"/>
  <c r="DQ182" i="11"/>
  <c r="DD182" i="11"/>
  <c r="CS182" i="11"/>
  <c r="CR182" i="11"/>
  <c r="CO182" i="11"/>
  <c r="CP182" i="11" s="1"/>
  <c r="CQ182" i="11" s="1"/>
  <c r="CJ182" i="11"/>
  <c r="CK182" i="11" s="1"/>
  <c r="CH182" i="11"/>
  <c r="CF182" i="11"/>
  <c r="CD182" i="11"/>
  <c r="CB182" i="11"/>
  <c r="BZ182" i="11"/>
  <c r="BX182" i="11"/>
  <c r="BV182" i="11"/>
  <c r="BT182" i="11"/>
  <c r="BR182" i="11"/>
  <c r="BP182" i="11"/>
  <c r="BN182" i="11"/>
  <c r="BL182" i="11"/>
  <c r="BI182" i="11"/>
  <c r="BH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DX182" i="11" s="1"/>
  <c r="AL182" i="11"/>
  <c r="AK182" i="11"/>
  <c r="AJ182" i="11"/>
  <c r="AI182" i="11"/>
  <c r="AH182" i="11"/>
  <c r="AB182" i="11"/>
  <c r="AA182" i="11"/>
  <c r="Z182" i="11"/>
  <c r="Y182" i="11"/>
  <c r="X182" i="11"/>
  <c r="DV181" i="11"/>
  <c r="DU181" i="11"/>
  <c r="DT181" i="11"/>
  <c r="DQ181" i="11"/>
  <c r="DR181" i="11" s="1"/>
  <c r="DS181" i="11" s="1"/>
  <c r="DE181" i="11"/>
  <c r="DB181" i="11"/>
  <c r="DA181" i="11"/>
  <c r="CY181" i="11"/>
  <c r="CU181" i="11"/>
  <c r="CO181" i="11"/>
  <c r="CP181" i="11" s="1"/>
  <c r="CQ181" i="11" s="1"/>
  <c r="CM181" i="11"/>
  <c r="CL181" i="11"/>
  <c r="CJ181" i="11"/>
  <c r="CK181" i="11" s="1"/>
  <c r="CN181" i="11" s="1"/>
  <c r="CH181" i="11"/>
  <c r="CF181" i="11"/>
  <c r="CD181" i="11"/>
  <c r="CB181" i="11"/>
  <c r="BZ181" i="11"/>
  <c r="BX181" i="11"/>
  <c r="BV181" i="11"/>
  <c r="BT181" i="11"/>
  <c r="BR181" i="11"/>
  <c r="BP181" i="11"/>
  <c r="BN181" i="11"/>
  <c r="BL181" i="11"/>
  <c r="BI181" i="11"/>
  <c r="BH181" i="11"/>
  <c r="DD181" i="11" s="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DX181" i="11" s="1"/>
  <c r="AL181" i="11"/>
  <c r="AK181" i="11"/>
  <c r="AJ181" i="11"/>
  <c r="AI181" i="11"/>
  <c r="AH181" i="11"/>
  <c r="AB181" i="11"/>
  <c r="AA181" i="11"/>
  <c r="Z181" i="11"/>
  <c r="Y181" i="11"/>
  <c r="X181" i="11"/>
  <c r="DV180" i="11"/>
  <c r="DU180" i="11"/>
  <c r="DT180" i="11"/>
  <c r="DQ180" i="11"/>
  <c r="DR180" i="11" s="1"/>
  <c r="DS180" i="11" s="1"/>
  <c r="CW180" i="11"/>
  <c r="CR180" i="11"/>
  <c r="CO180" i="11"/>
  <c r="CP180" i="11" s="1"/>
  <c r="CJ180" i="11"/>
  <c r="CK180" i="11" s="1"/>
  <c r="CH180" i="11"/>
  <c r="CF180" i="11"/>
  <c r="CD180" i="11"/>
  <c r="CB180" i="11"/>
  <c r="BZ180" i="11"/>
  <c r="BX180" i="11"/>
  <c r="BV180" i="11"/>
  <c r="BT180" i="11"/>
  <c r="BR180" i="11"/>
  <c r="BP180" i="11"/>
  <c r="BN180" i="11"/>
  <c r="BL180" i="11"/>
  <c r="BI180" i="11"/>
  <c r="BH180" i="1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DX180" i="11" s="1"/>
  <c r="AL180" i="11"/>
  <c r="AK180" i="11"/>
  <c r="AJ180" i="11"/>
  <c r="AI180" i="11"/>
  <c r="AH180" i="11"/>
  <c r="AB180" i="11"/>
  <c r="AA180" i="11"/>
  <c r="Z180" i="11"/>
  <c r="Y180" i="11"/>
  <c r="X180" i="11"/>
  <c r="DV179" i="11"/>
  <c r="DU179" i="11"/>
  <c r="DT179" i="11"/>
  <c r="DR179" i="11"/>
  <c r="DS179" i="11" s="1"/>
  <c r="DQ179" i="11"/>
  <c r="CY179" i="11"/>
  <c r="CP179" i="11"/>
  <c r="CO179" i="11"/>
  <c r="CK179" i="11"/>
  <c r="CJ179" i="11"/>
  <c r="CH179" i="11"/>
  <c r="CF179" i="11"/>
  <c r="CD179" i="11"/>
  <c r="CB179" i="11"/>
  <c r="BZ179" i="11"/>
  <c r="BX179" i="11"/>
  <c r="BV179" i="11"/>
  <c r="BT179" i="11"/>
  <c r="BR179" i="11"/>
  <c r="BP179" i="11"/>
  <c r="BN179" i="11"/>
  <c r="BL179" i="11"/>
  <c r="BI179" i="11"/>
  <c r="BH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DX179" i="11" s="1"/>
  <c r="AL179" i="11"/>
  <c r="AK179" i="11"/>
  <c r="AJ179" i="11"/>
  <c r="AI179" i="11"/>
  <c r="AH179" i="11"/>
  <c r="AB179" i="11"/>
  <c r="AA179" i="11"/>
  <c r="Z179" i="11"/>
  <c r="Y179" i="11"/>
  <c r="X179" i="11"/>
  <c r="DV178" i="11"/>
  <c r="DU178" i="11"/>
  <c r="DT178" i="11"/>
  <c r="DQ178" i="11"/>
  <c r="DR178" i="11" s="1"/>
  <c r="DS178" i="11" s="1"/>
  <c r="CS178" i="11"/>
  <c r="CR178" i="11"/>
  <c r="CO178" i="11"/>
  <c r="CP178" i="11" s="1"/>
  <c r="CQ178" i="11" s="1"/>
  <c r="CJ178" i="11"/>
  <c r="CK178" i="11" s="1"/>
  <c r="CH178" i="11"/>
  <c r="CF178" i="11"/>
  <c r="CD178" i="11"/>
  <c r="CB178" i="11"/>
  <c r="BZ178" i="11"/>
  <c r="BX178" i="11"/>
  <c r="BV178" i="11"/>
  <c r="BT178" i="11"/>
  <c r="BR178" i="11"/>
  <c r="BP178" i="11"/>
  <c r="BN178" i="11"/>
  <c r="BL178" i="11"/>
  <c r="BI178" i="11"/>
  <c r="BH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DX178" i="11" s="1"/>
  <c r="AL178" i="11"/>
  <c r="AK178" i="11"/>
  <c r="AJ178" i="11"/>
  <c r="AI178" i="11"/>
  <c r="AH178" i="11"/>
  <c r="AB178" i="11"/>
  <c r="AA178" i="11"/>
  <c r="Z178" i="11"/>
  <c r="Y178" i="11"/>
  <c r="X178" i="11"/>
  <c r="DV177" i="11"/>
  <c r="DU177" i="11"/>
  <c r="DT177" i="11"/>
  <c r="DR177" i="11"/>
  <c r="DS177" i="11" s="1"/>
  <c r="DQ177" i="11"/>
  <c r="DE177" i="11"/>
  <c r="DC177" i="11"/>
  <c r="CX177" i="11"/>
  <c r="CU177" i="11"/>
  <c r="CP177" i="11"/>
  <c r="CO177" i="11"/>
  <c r="CK177" i="11"/>
  <c r="CJ177" i="11"/>
  <c r="CH177" i="11"/>
  <c r="CF177" i="11"/>
  <c r="CD177" i="11"/>
  <c r="CB177" i="11"/>
  <c r="BZ177" i="11"/>
  <c r="BX177" i="11"/>
  <c r="BV177" i="11"/>
  <c r="BT177" i="11"/>
  <c r="BR177" i="11"/>
  <c r="BP177" i="11"/>
  <c r="BN177" i="11"/>
  <c r="BL177" i="11"/>
  <c r="BI177" i="11"/>
  <c r="BH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DX177" i="11" s="1"/>
  <c r="AL177" i="11"/>
  <c r="AK177" i="11"/>
  <c r="AJ177" i="11"/>
  <c r="AI177" i="11"/>
  <c r="AH177" i="11"/>
  <c r="AB177" i="11"/>
  <c r="AA177" i="11"/>
  <c r="Z177" i="11"/>
  <c r="Y177" i="11"/>
  <c r="X177" i="11"/>
  <c r="DV176" i="11"/>
  <c r="DU176" i="11"/>
  <c r="DT176" i="11"/>
  <c r="DQ176" i="11"/>
  <c r="DR176" i="11" s="1"/>
  <c r="DS176" i="11" s="1"/>
  <c r="CO176" i="11"/>
  <c r="CP176" i="11" s="1"/>
  <c r="CQ176" i="11" s="1"/>
  <c r="CN176" i="11"/>
  <c r="CJ176" i="11"/>
  <c r="CK176" i="11" s="1"/>
  <c r="CH176" i="11"/>
  <c r="CF176" i="11"/>
  <c r="CD176" i="11"/>
  <c r="CB176" i="11"/>
  <c r="BZ176" i="11"/>
  <c r="BX176" i="11"/>
  <c r="BV176" i="11"/>
  <c r="BT176" i="11"/>
  <c r="BR176" i="11"/>
  <c r="BP176" i="11"/>
  <c r="BN176" i="11"/>
  <c r="BL176" i="11"/>
  <c r="BI176" i="11"/>
  <c r="BH176" i="11"/>
  <c r="BF176" i="11"/>
  <c r="BE176" i="11"/>
  <c r="CV176" i="11" s="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DX176" i="11" s="1"/>
  <c r="AL176" i="11"/>
  <c r="AK176" i="11"/>
  <c r="AJ176" i="11"/>
  <c r="AI176" i="11"/>
  <c r="AH176" i="11"/>
  <c r="AB176" i="11"/>
  <c r="AA176" i="11"/>
  <c r="Z176" i="11"/>
  <c r="Y176" i="11"/>
  <c r="X176" i="11"/>
  <c r="DV175" i="11"/>
  <c r="DU175" i="11"/>
  <c r="DT175" i="11"/>
  <c r="DR175" i="11"/>
  <c r="DS175" i="11" s="1"/>
  <c r="DQ175" i="11"/>
  <c r="DB175" i="11"/>
  <c r="CU175" i="11"/>
  <c r="CP175" i="11"/>
  <c r="CO175" i="11"/>
  <c r="CK175" i="11"/>
  <c r="CJ175" i="11"/>
  <c r="CH175" i="11"/>
  <c r="CF175" i="11"/>
  <c r="CD175" i="11"/>
  <c r="CB175" i="11"/>
  <c r="BZ175" i="11"/>
  <c r="BX175" i="11"/>
  <c r="BV175" i="11"/>
  <c r="BT175" i="11"/>
  <c r="BR175" i="11"/>
  <c r="BP175" i="11"/>
  <c r="BN175" i="11"/>
  <c r="BL175" i="11"/>
  <c r="BI175" i="11"/>
  <c r="BH175" i="11"/>
  <c r="BF175" i="11"/>
  <c r="BE175" i="11"/>
  <c r="BD175" i="11"/>
  <c r="BC175" i="11"/>
  <c r="BB175" i="11"/>
  <c r="BA175" i="11"/>
  <c r="AZ175" i="11"/>
  <c r="AY175" i="11"/>
  <c r="AX175" i="11"/>
  <c r="AW175" i="11"/>
  <c r="AV175" i="11"/>
  <c r="AU175" i="11"/>
  <c r="AT175" i="11"/>
  <c r="AS175" i="11"/>
  <c r="DX175" i="11" s="1"/>
  <c r="AL175" i="11"/>
  <c r="AK175" i="11"/>
  <c r="AJ175" i="11"/>
  <c r="AI175" i="11"/>
  <c r="AH175" i="11"/>
  <c r="AB175" i="11"/>
  <c r="AA175" i="11"/>
  <c r="Z175" i="11"/>
  <c r="Y175" i="11"/>
  <c r="X175" i="11"/>
  <c r="DV174" i="11"/>
  <c r="DU174" i="11"/>
  <c r="DT174" i="11"/>
  <c r="DQ174" i="11"/>
  <c r="DR174" i="11" s="1"/>
  <c r="DS174" i="11" s="1"/>
  <c r="DE174" i="11"/>
  <c r="DD174" i="11"/>
  <c r="CO174" i="11"/>
  <c r="CP174" i="11" s="1"/>
  <c r="CJ174" i="11"/>
  <c r="CK174" i="11" s="1"/>
  <c r="CH174" i="11"/>
  <c r="CF174" i="11"/>
  <c r="CD174" i="11"/>
  <c r="CB174" i="11"/>
  <c r="BZ174" i="11"/>
  <c r="BX174" i="11"/>
  <c r="BV174" i="11"/>
  <c r="BT174" i="11"/>
  <c r="BR174" i="11"/>
  <c r="BP174" i="11"/>
  <c r="BN174" i="11"/>
  <c r="BL174" i="11"/>
  <c r="BI174" i="11"/>
  <c r="BH174" i="11"/>
  <c r="BF174" i="11"/>
  <c r="BE174" i="11"/>
  <c r="CW174" i="11" s="1"/>
  <c r="BD174" i="11"/>
  <c r="BC174" i="11"/>
  <c r="BB174" i="11"/>
  <c r="BA174" i="11"/>
  <c r="AZ174" i="11"/>
  <c r="AY174" i="11"/>
  <c r="AX174" i="11"/>
  <c r="AW174" i="11"/>
  <c r="AV174" i="11"/>
  <c r="AU174" i="11"/>
  <c r="AT174" i="11"/>
  <c r="AS174" i="11"/>
  <c r="DX174" i="11" s="1"/>
  <c r="AL174" i="11"/>
  <c r="AK174" i="11"/>
  <c r="AJ174" i="11"/>
  <c r="AI174" i="11"/>
  <c r="AH174" i="11"/>
  <c r="AB174" i="11"/>
  <c r="AA174" i="11"/>
  <c r="Z174" i="11"/>
  <c r="Y174" i="11"/>
  <c r="X174" i="11"/>
  <c r="DV173" i="11"/>
  <c r="DU173" i="11"/>
  <c r="DT173" i="11"/>
  <c r="DQ173" i="11"/>
  <c r="DR173" i="11" s="1"/>
  <c r="DS173" i="11" s="1"/>
  <c r="CX173" i="11"/>
  <c r="CU173" i="11"/>
  <c r="CT173" i="11"/>
  <c r="CO173" i="11"/>
  <c r="CP173" i="11" s="1"/>
  <c r="CQ173" i="11" s="1"/>
  <c r="CM173" i="11"/>
  <c r="CK173" i="11"/>
  <c r="CJ173" i="11"/>
  <c r="CH173" i="11"/>
  <c r="CF173" i="11"/>
  <c r="CD173" i="11"/>
  <c r="CB173" i="11"/>
  <c r="BZ173" i="11"/>
  <c r="BX173" i="11"/>
  <c r="BV173" i="11"/>
  <c r="BT173" i="11"/>
  <c r="BR173" i="11"/>
  <c r="BP173" i="11"/>
  <c r="BN173" i="11"/>
  <c r="BL173" i="11"/>
  <c r="BI173" i="11"/>
  <c r="BH173" i="11"/>
  <c r="BF173" i="11"/>
  <c r="BE173" i="11"/>
  <c r="BD173" i="11"/>
  <c r="BC173" i="11"/>
  <c r="BB173" i="11"/>
  <c r="BA173" i="11"/>
  <c r="AZ173" i="11"/>
  <c r="AY173" i="11"/>
  <c r="AX173" i="11"/>
  <c r="AW173" i="11"/>
  <c r="AV173" i="11"/>
  <c r="AU173" i="11"/>
  <c r="AT173" i="11"/>
  <c r="AS173" i="11"/>
  <c r="DX173" i="11" s="1"/>
  <c r="AL173" i="11"/>
  <c r="AK173" i="11"/>
  <c r="AJ173" i="11"/>
  <c r="AI173" i="11"/>
  <c r="AH173" i="11"/>
  <c r="AB173" i="11"/>
  <c r="AA173" i="11"/>
  <c r="Z173" i="11"/>
  <c r="Y173" i="11"/>
  <c r="X173" i="11"/>
  <c r="DV172" i="11"/>
  <c r="DU172" i="11"/>
  <c r="DT172" i="11"/>
  <c r="DQ172" i="11"/>
  <c r="DR172" i="11" s="1"/>
  <c r="DS172" i="11" s="1"/>
  <c r="DA172" i="11"/>
  <c r="CS172" i="11"/>
  <c r="CR172" i="11"/>
  <c r="CO172" i="11"/>
  <c r="CP172" i="11" s="1"/>
  <c r="CQ172" i="11" s="1"/>
  <c r="CJ172" i="11"/>
  <c r="CK172" i="11" s="1"/>
  <c r="CH172" i="11"/>
  <c r="CF172" i="11"/>
  <c r="CD172" i="11"/>
  <c r="CB172" i="11"/>
  <c r="BZ172" i="11"/>
  <c r="BX172" i="11"/>
  <c r="BV172" i="11"/>
  <c r="BT172" i="11"/>
  <c r="BR172" i="11"/>
  <c r="BP172" i="11"/>
  <c r="BN172" i="11"/>
  <c r="BL172" i="11"/>
  <c r="BI172" i="11"/>
  <c r="BH172" i="11"/>
  <c r="CZ172" i="11" s="1"/>
  <c r="BF172" i="11"/>
  <c r="BE172" i="11"/>
  <c r="CW172" i="11" s="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DX172" i="11" s="1"/>
  <c r="AL172" i="11"/>
  <c r="AK172" i="11"/>
  <c r="AJ172" i="11"/>
  <c r="AI172" i="11"/>
  <c r="AH172" i="11"/>
  <c r="AB172" i="11"/>
  <c r="AA172" i="11"/>
  <c r="Z172" i="11"/>
  <c r="Y172" i="11"/>
  <c r="X172" i="11"/>
  <c r="DV171" i="11"/>
  <c r="DU171" i="11"/>
  <c r="DT171" i="11"/>
  <c r="DQ171" i="11"/>
  <c r="DR171" i="11" s="1"/>
  <c r="DS171" i="11" s="1"/>
  <c r="DB171" i="11"/>
  <c r="DA171" i="11"/>
  <c r="CO171" i="11"/>
  <c r="CP171" i="11" s="1"/>
  <c r="CK171" i="11"/>
  <c r="CJ171" i="11"/>
  <c r="CH171" i="11"/>
  <c r="CF171" i="11"/>
  <c r="CD171" i="11"/>
  <c r="CB171" i="11"/>
  <c r="BZ171" i="11"/>
  <c r="BX171" i="11"/>
  <c r="BV171" i="11"/>
  <c r="BT171" i="11"/>
  <c r="BR171" i="11"/>
  <c r="BP171" i="11"/>
  <c r="BN171" i="11"/>
  <c r="BL171" i="11"/>
  <c r="BI171" i="11"/>
  <c r="BH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DX171" i="11" s="1"/>
  <c r="AL171" i="11"/>
  <c r="AK171" i="11"/>
  <c r="AJ171" i="11"/>
  <c r="AI171" i="11"/>
  <c r="AH171" i="11"/>
  <c r="AB171" i="11"/>
  <c r="AA171" i="11"/>
  <c r="Z171" i="11"/>
  <c r="Y171" i="11"/>
  <c r="X171" i="11"/>
  <c r="DX170" i="11"/>
  <c r="DV170" i="11"/>
  <c r="DU170" i="11"/>
  <c r="DT170" i="11"/>
  <c r="DQ170" i="11"/>
  <c r="DR170" i="11" s="1"/>
  <c r="DS170" i="11" s="1"/>
  <c r="CZ170" i="11"/>
  <c r="CY170" i="11"/>
  <c r="CV170" i="11"/>
  <c r="CO170" i="11"/>
  <c r="CP170" i="11" s="1"/>
  <c r="CS170" i="11" s="1"/>
  <c r="CJ170" i="11"/>
  <c r="CK170" i="11" s="1"/>
  <c r="CH170" i="11"/>
  <c r="CF170" i="11"/>
  <c r="CD170" i="11"/>
  <c r="CB170" i="11"/>
  <c r="BZ170" i="11"/>
  <c r="BX170" i="11"/>
  <c r="BV170" i="11"/>
  <c r="BT170" i="11"/>
  <c r="BR170" i="11"/>
  <c r="BP170" i="11"/>
  <c r="BN170" i="11"/>
  <c r="BL170" i="11"/>
  <c r="BI170" i="11"/>
  <c r="BH170" i="11"/>
  <c r="BF170" i="11"/>
  <c r="BE170" i="11"/>
  <c r="CU170" i="11" s="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L170" i="11"/>
  <c r="AK170" i="11"/>
  <c r="AJ170" i="11"/>
  <c r="AI170" i="11"/>
  <c r="AH170" i="11"/>
  <c r="AB170" i="11"/>
  <c r="AA170" i="11"/>
  <c r="Z170" i="11"/>
  <c r="Y170" i="11"/>
  <c r="X170" i="11"/>
  <c r="DX169" i="11"/>
  <c r="DV169" i="11"/>
  <c r="DU169" i="11"/>
  <c r="DT169" i="11"/>
  <c r="DQ169" i="11"/>
  <c r="DR169" i="11" s="1"/>
  <c r="DS169" i="11" s="1"/>
  <c r="CO169" i="11"/>
  <c r="CP169" i="11" s="1"/>
  <c r="CJ169" i="11"/>
  <c r="CK169" i="11" s="1"/>
  <c r="CH169" i="11"/>
  <c r="CF169" i="11"/>
  <c r="CD169" i="11"/>
  <c r="CB169" i="11"/>
  <c r="BZ169" i="11"/>
  <c r="BX169" i="11"/>
  <c r="BV169" i="11"/>
  <c r="BT169" i="11"/>
  <c r="BR169" i="11"/>
  <c r="BP169" i="11"/>
  <c r="BN169" i="11"/>
  <c r="BL169" i="11"/>
  <c r="BI169" i="11"/>
  <c r="BH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L169" i="11"/>
  <c r="AK169" i="11"/>
  <c r="AJ169" i="11"/>
  <c r="AI169" i="11"/>
  <c r="AH169" i="11"/>
  <c r="AB169" i="11"/>
  <c r="AA169" i="11"/>
  <c r="Z169" i="11"/>
  <c r="Y169" i="11"/>
  <c r="X169" i="11"/>
  <c r="DV168" i="11"/>
  <c r="DU168" i="11"/>
  <c r="DT168" i="11"/>
  <c r="DQ168" i="11"/>
  <c r="DR168" i="11" s="1"/>
  <c r="DS168" i="11" s="1"/>
  <c r="DB168" i="11"/>
  <c r="CX168" i="11"/>
  <c r="CU168" i="11"/>
  <c r="CP168" i="11"/>
  <c r="CO168" i="11"/>
  <c r="CJ168" i="11"/>
  <c r="CK168" i="11" s="1"/>
  <c r="CH168" i="11"/>
  <c r="CF168" i="11"/>
  <c r="CD168" i="11"/>
  <c r="CB168" i="11"/>
  <c r="BZ168" i="11"/>
  <c r="BX168" i="11"/>
  <c r="BV168" i="11"/>
  <c r="BT168" i="11"/>
  <c r="BR168" i="11"/>
  <c r="BP168" i="11"/>
  <c r="BN168" i="11"/>
  <c r="BL168" i="11"/>
  <c r="BI168" i="11"/>
  <c r="BH168" i="11"/>
  <c r="DE168" i="11" s="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DX168" i="11" s="1"/>
  <c r="AL168" i="11"/>
  <c r="AK168" i="11"/>
  <c r="AJ168" i="11"/>
  <c r="AI168" i="11"/>
  <c r="AH168" i="11"/>
  <c r="AB168" i="11"/>
  <c r="AA168" i="11"/>
  <c r="Z168" i="11"/>
  <c r="Y168" i="11"/>
  <c r="X168" i="11"/>
  <c r="DV167" i="11"/>
  <c r="DU167" i="11"/>
  <c r="DT167" i="11"/>
  <c r="DQ167" i="11"/>
  <c r="DR167" i="11" s="1"/>
  <c r="DS167" i="11" s="1"/>
  <c r="DA167" i="11"/>
  <c r="CO167" i="11"/>
  <c r="CP167" i="11" s="1"/>
  <c r="CJ167" i="11"/>
  <c r="CK167" i="11" s="1"/>
  <c r="CH167" i="11"/>
  <c r="CF167" i="11"/>
  <c r="CD167" i="11"/>
  <c r="CB167" i="11"/>
  <c r="BZ167" i="11"/>
  <c r="BX167" i="11"/>
  <c r="BV167" i="11"/>
  <c r="BT167" i="11"/>
  <c r="BR167" i="11"/>
  <c r="BP167" i="11"/>
  <c r="BN167" i="11"/>
  <c r="BL167" i="11"/>
  <c r="BI167" i="11"/>
  <c r="BH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DX167" i="11" s="1"/>
  <c r="AL167" i="11"/>
  <c r="AK167" i="11"/>
  <c r="AJ167" i="11"/>
  <c r="AI167" i="11"/>
  <c r="AH167" i="11"/>
  <c r="AB167" i="11"/>
  <c r="AA167" i="11"/>
  <c r="Z167" i="11"/>
  <c r="Y167" i="11"/>
  <c r="X167" i="11"/>
  <c r="DX166" i="11"/>
  <c r="DV166" i="11"/>
  <c r="DU166" i="11"/>
  <c r="DT166" i="11"/>
  <c r="DR166" i="11"/>
  <c r="DS166" i="11" s="1"/>
  <c r="DQ166" i="11"/>
  <c r="CY166" i="11"/>
  <c r="CV166" i="11"/>
  <c r="CT166" i="11"/>
  <c r="CO166" i="11"/>
  <c r="CP166" i="11" s="1"/>
  <c r="CJ166" i="11"/>
  <c r="CK166" i="11" s="1"/>
  <c r="CH166" i="11"/>
  <c r="CF166" i="11"/>
  <c r="CD166" i="11"/>
  <c r="CB166" i="11"/>
  <c r="BZ166" i="11"/>
  <c r="BX166" i="11"/>
  <c r="BV166" i="11"/>
  <c r="BT166" i="11"/>
  <c r="BR166" i="11"/>
  <c r="BP166" i="11"/>
  <c r="BN166" i="11"/>
  <c r="BL166" i="11"/>
  <c r="BI166" i="11"/>
  <c r="BH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L166" i="11"/>
  <c r="AK166" i="11"/>
  <c r="AJ166" i="11"/>
  <c r="AI166" i="11"/>
  <c r="AH166" i="11"/>
  <c r="AB166" i="11"/>
  <c r="AA166" i="11"/>
  <c r="Z166" i="11"/>
  <c r="Y166" i="11"/>
  <c r="X166" i="11"/>
  <c r="DX165" i="11"/>
  <c r="DV165" i="11"/>
  <c r="DU165" i="11"/>
  <c r="DT165" i="11"/>
  <c r="DQ165" i="11"/>
  <c r="DR165" i="11" s="1"/>
  <c r="DS165" i="11" s="1"/>
  <c r="CS165" i="11"/>
  <c r="CR165" i="11"/>
  <c r="CO165" i="11"/>
  <c r="CP165" i="11" s="1"/>
  <c r="CQ165" i="11" s="1"/>
  <c r="CJ165" i="11"/>
  <c r="CK165" i="11" s="1"/>
  <c r="CH165" i="11"/>
  <c r="CF165" i="11"/>
  <c r="CD165" i="11"/>
  <c r="CB165" i="11"/>
  <c r="BZ165" i="11"/>
  <c r="BX165" i="11"/>
  <c r="BV165" i="11"/>
  <c r="BT165" i="11"/>
  <c r="BR165" i="11"/>
  <c r="BP165" i="11"/>
  <c r="BN165" i="11"/>
  <c r="BL165" i="11"/>
  <c r="BI165" i="11"/>
  <c r="BH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L165" i="11"/>
  <c r="AK165" i="11"/>
  <c r="AJ165" i="11"/>
  <c r="AI165" i="11"/>
  <c r="AH165" i="11"/>
  <c r="AB165" i="11"/>
  <c r="AA165" i="11"/>
  <c r="Z165" i="11"/>
  <c r="Y165" i="11"/>
  <c r="X165" i="11"/>
  <c r="DV164" i="11"/>
  <c r="DU164" i="11"/>
  <c r="DT164" i="11"/>
  <c r="DQ164" i="11"/>
  <c r="DR164" i="11" s="1"/>
  <c r="DS164" i="11" s="1"/>
  <c r="DB164" i="11"/>
  <c r="CP164" i="11"/>
  <c r="CO164" i="11"/>
  <c r="CJ164" i="11"/>
  <c r="CK164" i="11" s="1"/>
  <c r="CH164" i="11"/>
  <c r="CF164" i="11"/>
  <c r="CD164" i="11"/>
  <c r="CB164" i="11"/>
  <c r="BZ164" i="11"/>
  <c r="BX164" i="11"/>
  <c r="BV164" i="11"/>
  <c r="BT164" i="11"/>
  <c r="BR164" i="11"/>
  <c r="BP164" i="11"/>
  <c r="BN164" i="11"/>
  <c r="BL164" i="11"/>
  <c r="BI164" i="11"/>
  <c r="BH164" i="11"/>
  <c r="DE164" i="11" s="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DX164" i="11" s="1"/>
  <c r="AL164" i="11"/>
  <c r="AK164" i="11"/>
  <c r="AJ164" i="11"/>
  <c r="AI164" i="11"/>
  <c r="AH164" i="11"/>
  <c r="AB164" i="11"/>
  <c r="AA164" i="11"/>
  <c r="Z164" i="11"/>
  <c r="Y164" i="11"/>
  <c r="X164" i="11"/>
  <c r="DV163" i="11"/>
  <c r="DU163" i="11"/>
  <c r="DT163" i="11"/>
  <c r="DQ163" i="11"/>
  <c r="DR163" i="11" s="1"/>
  <c r="DS163" i="11" s="1"/>
  <c r="DA163" i="11"/>
  <c r="CS163" i="11"/>
  <c r="CO163" i="11"/>
  <c r="CP163" i="11" s="1"/>
  <c r="CJ163" i="11"/>
  <c r="CK163" i="11" s="1"/>
  <c r="CH163" i="11"/>
  <c r="CF163" i="11"/>
  <c r="CD163" i="11"/>
  <c r="CB163" i="11"/>
  <c r="BZ163" i="11"/>
  <c r="BX163" i="11"/>
  <c r="BV163" i="11"/>
  <c r="BT163" i="11"/>
  <c r="BR163" i="11"/>
  <c r="BP163" i="11"/>
  <c r="BN163" i="11"/>
  <c r="BL163" i="11"/>
  <c r="BI163" i="11"/>
  <c r="BH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DX163" i="11" s="1"/>
  <c r="AL163" i="11"/>
  <c r="AK163" i="11"/>
  <c r="AJ163" i="11"/>
  <c r="AI163" i="11"/>
  <c r="AH163" i="11"/>
  <c r="AB163" i="11"/>
  <c r="AA163" i="11"/>
  <c r="Z163" i="11"/>
  <c r="Y163" i="11"/>
  <c r="X163" i="11"/>
  <c r="DV162" i="11"/>
  <c r="DU162" i="11"/>
  <c r="DT162" i="11"/>
  <c r="DR162" i="11"/>
  <c r="DS162" i="11" s="1"/>
  <c r="DQ162" i="11"/>
  <c r="DC162" i="11"/>
  <c r="DB162" i="11"/>
  <c r="CV162" i="11"/>
  <c r="CO162" i="11"/>
  <c r="CP162" i="11" s="1"/>
  <c r="CJ162" i="11"/>
  <c r="CK162" i="11" s="1"/>
  <c r="CH162" i="11"/>
  <c r="CF162" i="11"/>
  <c r="CD162" i="11"/>
  <c r="CB162" i="11"/>
  <c r="BZ162" i="11"/>
  <c r="BX162" i="11"/>
  <c r="BV162" i="11"/>
  <c r="BT162" i="11"/>
  <c r="BR162" i="11"/>
  <c r="BP162" i="11"/>
  <c r="BN162" i="11"/>
  <c r="BL162" i="11"/>
  <c r="BI162" i="11"/>
  <c r="BH162" i="11"/>
  <c r="DE162" i="11" s="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DX162" i="11" s="1"/>
  <c r="AL162" i="11"/>
  <c r="AK162" i="11"/>
  <c r="AJ162" i="11"/>
  <c r="AI162" i="11"/>
  <c r="AH162" i="11"/>
  <c r="AB162" i="11"/>
  <c r="AA162" i="11"/>
  <c r="Z162" i="11"/>
  <c r="Y162" i="11"/>
  <c r="X162" i="11"/>
  <c r="DX161" i="11"/>
  <c r="DV161" i="11"/>
  <c r="DU161" i="11"/>
  <c r="DT161" i="11"/>
  <c r="DQ161" i="11"/>
  <c r="DR161" i="11" s="1"/>
  <c r="DS161" i="11" s="1"/>
  <c r="CZ161" i="11"/>
  <c r="CR161" i="11"/>
  <c r="CO161" i="11"/>
  <c r="CP161" i="11" s="1"/>
  <c r="CK161" i="11"/>
  <c r="CJ161" i="11"/>
  <c r="CH161" i="11"/>
  <c r="CF161" i="11"/>
  <c r="CD161" i="11"/>
  <c r="CB161" i="11"/>
  <c r="BZ161" i="11"/>
  <c r="BX161" i="11"/>
  <c r="BV161" i="11"/>
  <c r="BT161" i="11"/>
  <c r="BR161" i="11"/>
  <c r="BP161" i="11"/>
  <c r="BN161" i="11"/>
  <c r="BL161" i="11"/>
  <c r="BI161" i="11"/>
  <c r="BH161" i="11"/>
  <c r="DA161" i="11" s="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L161" i="11"/>
  <c r="AK161" i="11"/>
  <c r="AJ161" i="11"/>
  <c r="AI161" i="11"/>
  <c r="AH161" i="11"/>
  <c r="AB161" i="11"/>
  <c r="AA161" i="11"/>
  <c r="Z161" i="11"/>
  <c r="Y161" i="11"/>
  <c r="X161" i="11"/>
  <c r="DV160" i="11"/>
  <c r="DU160" i="11"/>
  <c r="DT160" i="11"/>
  <c r="DR160" i="11"/>
  <c r="DS160" i="11" s="1"/>
  <c r="DQ160" i="11"/>
  <c r="DC160" i="11"/>
  <c r="CP160" i="11"/>
  <c r="CO160" i="11"/>
  <c r="CJ160" i="11"/>
  <c r="CK160" i="11" s="1"/>
  <c r="CH160" i="11"/>
  <c r="CF160" i="11"/>
  <c r="CD160" i="11"/>
  <c r="CB160" i="11"/>
  <c r="BZ160" i="11"/>
  <c r="BX160" i="11"/>
  <c r="BV160" i="11"/>
  <c r="BT160" i="11"/>
  <c r="BR160" i="11"/>
  <c r="BP160" i="11"/>
  <c r="BN160" i="11"/>
  <c r="BL160" i="11"/>
  <c r="BI160" i="11"/>
  <c r="BH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DX160" i="11" s="1"/>
  <c r="AL160" i="11"/>
  <c r="AK160" i="11"/>
  <c r="AJ160" i="11"/>
  <c r="AI160" i="11"/>
  <c r="AH160" i="11"/>
  <c r="AB160" i="11"/>
  <c r="AA160" i="11"/>
  <c r="Z160" i="11"/>
  <c r="Y160" i="11"/>
  <c r="X160" i="11"/>
  <c r="DV159" i="11"/>
  <c r="DU159" i="11"/>
  <c r="DT159" i="11"/>
  <c r="DQ159" i="11"/>
  <c r="DR159" i="11" s="1"/>
  <c r="DS159" i="11" s="1"/>
  <c r="CS159" i="11"/>
  <c r="CR159" i="11"/>
  <c r="CO159" i="11"/>
  <c r="CP159" i="11" s="1"/>
  <c r="CQ159" i="11" s="1"/>
  <c r="CJ159" i="11"/>
  <c r="CK159" i="11" s="1"/>
  <c r="CH159" i="11"/>
  <c r="CF159" i="11"/>
  <c r="CD159" i="11"/>
  <c r="CB159" i="11"/>
  <c r="BZ159" i="11"/>
  <c r="BX159" i="11"/>
  <c r="BV159" i="11"/>
  <c r="BT159" i="11"/>
  <c r="BR159" i="11"/>
  <c r="BP159" i="11"/>
  <c r="BN159" i="11"/>
  <c r="BL159" i="11"/>
  <c r="BI159" i="11"/>
  <c r="BH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DX159" i="11" s="1"/>
  <c r="AL159" i="11"/>
  <c r="AK159" i="11"/>
  <c r="AJ159" i="11"/>
  <c r="AI159" i="11"/>
  <c r="AH159" i="11"/>
  <c r="AB159" i="11"/>
  <c r="AA159" i="11"/>
  <c r="Z159" i="11"/>
  <c r="Y159" i="11"/>
  <c r="X159" i="11"/>
  <c r="DV158" i="11"/>
  <c r="DU158" i="11"/>
  <c r="DT158" i="11"/>
  <c r="DQ158" i="11"/>
  <c r="DR158" i="11" s="1"/>
  <c r="DS158" i="11" s="1"/>
  <c r="CX158" i="11"/>
  <c r="CV158" i="11"/>
  <c r="CU158" i="11"/>
  <c r="CO158" i="11"/>
  <c r="CP158" i="11" s="1"/>
  <c r="CJ158" i="11"/>
  <c r="CK158" i="11" s="1"/>
  <c r="CH158" i="11"/>
  <c r="CF158" i="11"/>
  <c r="CD158" i="11"/>
  <c r="CB158" i="11"/>
  <c r="BZ158" i="11"/>
  <c r="BX158" i="11"/>
  <c r="BV158" i="11"/>
  <c r="BT158" i="11"/>
  <c r="BR158" i="11"/>
  <c r="BP158" i="11"/>
  <c r="BN158" i="11"/>
  <c r="BL158" i="11"/>
  <c r="BI158" i="11"/>
  <c r="BH158" i="11"/>
  <c r="CZ158" i="11" s="1"/>
  <c r="BF158" i="11"/>
  <c r="BE158" i="11"/>
  <c r="CW158" i="11" s="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DX158" i="11" s="1"/>
  <c r="AL158" i="11"/>
  <c r="AK158" i="11"/>
  <c r="AJ158" i="11"/>
  <c r="AI158" i="11"/>
  <c r="AH158" i="11"/>
  <c r="AB158" i="11"/>
  <c r="AA158" i="11"/>
  <c r="Z158" i="11"/>
  <c r="Y158" i="11"/>
  <c r="X158" i="11"/>
  <c r="DX157" i="11"/>
  <c r="DV157" i="11"/>
  <c r="DU157" i="11"/>
  <c r="DT157" i="11"/>
  <c r="DR157" i="11"/>
  <c r="DS157" i="11" s="1"/>
  <c r="DQ157" i="11"/>
  <c r="CX157" i="11"/>
  <c r="CW157" i="11"/>
  <c r="CO157" i="11"/>
  <c r="CP157" i="11" s="1"/>
  <c r="CN157" i="11"/>
  <c r="CL157" i="11"/>
  <c r="CJ157" i="11"/>
  <c r="CK157" i="11" s="1"/>
  <c r="CM157" i="11" s="1"/>
  <c r="CH157" i="11"/>
  <c r="CF157" i="11"/>
  <c r="CD157" i="11"/>
  <c r="CB157" i="11"/>
  <c r="BZ157" i="11"/>
  <c r="BX157" i="11"/>
  <c r="BV157" i="11"/>
  <c r="BT157" i="11"/>
  <c r="BR157" i="11"/>
  <c r="BP157" i="11"/>
  <c r="BN157" i="11"/>
  <c r="BL157" i="11"/>
  <c r="BI157" i="11"/>
  <c r="BH157" i="11"/>
  <c r="DB157" i="11" s="1"/>
  <c r="BF157" i="11"/>
  <c r="BE157" i="11"/>
  <c r="CT157" i="11" s="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L157" i="11"/>
  <c r="AK157" i="11"/>
  <c r="AJ157" i="11"/>
  <c r="AI157" i="11"/>
  <c r="AH157" i="11"/>
  <c r="AB157" i="11"/>
  <c r="AA157" i="11"/>
  <c r="Z157" i="11"/>
  <c r="Y157" i="11"/>
  <c r="X157" i="11"/>
  <c r="DV156" i="11"/>
  <c r="DU156" i="11"/>
  <c r="DT156" i="11"/>
  <c r="DR156" i="11"/>
  <c r="DS156" i="11" s="1"/>
  <c r="DQ156" i="11"/>
  <c r="CZ156" i="11"/>
  <c r="CT156" i="11"/>
  <c r="CO156" i="11"/>
  <c r="CP156" i="11" s="1"/>
  <c r="CQ156" i="11" s="1"/>
  <c r="CJ156" i="11"/>
  <c r="CK156" i="11" s="1"/>
  <c r="CH156" i="11"/>
  <c r="CF156" i="11"/>
  <c r="CD156" i="11"/>
  <c r="CB156" i="11"/>
  <c r="BZ156" i="11"/>
  <c r="BX156" i="11"/>
  <c r="BV156" i="11"/>
  <c r="BT156" i="11"/>
  <c r="BR156" i="11"/>
  <c r="BP156" i="11"/>
  <c r="BN156" i="11"/>
  <c r="BL156" i="11"/>
  <c r="BI156" i="11"/>
  <c r="BH156" i="11"/>
  <c r="DB156" i="11" s="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DX156" i="11" s="1"/>
  <c r="AL156" i="11"/>
  <c r="AK156" i="11"/>
  <c r="AJ156" i="11"/>
  <c r="AI156" i="11"/>
  <c r="AH156" i="11"/>
  <c r="AB156" i="11"/>
  <c r="AA156" i="11"/>
  <c r="Z156" i="11"/>
  <c r="Y156" i="11"/>
  <c r="X156" i="11"/>
  <c r="DV155" i="11"/>
  <c r="DU155" i="11"/>
  <c r="DT155" i="11"/>
  <c r="DQ155" i="11"/>
  <c r="DR155" i="11" s="1"/>
  <c r="DS155" i="11" s="1"/>
  <c r="DE155" i="11"/>
  <c r="DD155" i="11"/>
  <c r="CQ155" i="11"/>
  <c r="CP155" i="11"/>
  <c r="CO155" i="11"/>
  <c r="CJ155" i="11"/>
  <c r="CK155" i="11" s="1"/>
  <c r="CH155" i="11"/>
  <c r="CF155" i="11"/>
  <c r="CD155" i="11"/>
  <c r="CB155" i="11"/>
  <c r="BZ155" i="11"/>
  <c r="BX155" i="11"/>
  <c r="BV155" i="11"/>
  <c r="BT155" i="11"/>
  <c r="BR155" i="11"/>
  <c r="BP155" i="11"/>
  <c r="BN155" i="11"/>
  <c r="BL155" i="11"/>
  <c r="BI155" i="11"/>
  <c r="BH155" i="11"/>
  <c r="DC155" i="11" s="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DX155" i="11" s="1"/>
  <c r="AL155" i="11"/>
  <c r="AK155" i="11"/>
  <c r="AJ155" i="11"/>
  <c r="AI155" i="11"/>
  <c r="AH155" i="11"/>
  <c r="AB155" i="11"/>
  <c r="AA155" i="11"/>
  <c r="Z155" i="11"/>
  <c r="Y155" i="11"/>
  <c r="X155" i="11"/>
  <c r="DV154" i="11"/>
  <c r="DU154" i="11"/>
  <c r="DT154" i="11"/>
  <c r="DQ154" i="11"/>
  <c r="DR154" i="11" s="1"/>
  <c r="DS154" i="11" s="1"/>
  <c r="CS154" i="11"/>
  <c r="CR154" i="11"/>
  <c r="CO154" i="11"/>
  <c r="CP154" i="11" s="1"/>
  <c r="CQ154" i="11" s="1"/>
  <c r="CJ154" i="11"/>
  <c r="CK154" i="11" s="1"/>
  <c r="CN154" i="11" s="1"/>
  <c r="CH154" i="11"/>
  <c r="CF154" i="11"/>
  <c r="CD154" i="11"/>
  <c r="CB154" i="11"/>
  <c r="BZ154" i="11"/>
  <c r="BX154" i="11"/>
  <c r="BV154" i="11"/>
  <c r="BT154" i="11"/>
  <c r="BR154" i="11"/>
  <c r="BP154" i="11"/>
  <c r="BN154" i="11"/>
  <c r="BL154" i="11"/>
  <c r="BI154" i="11"/>
  <c r="BH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DX154" i="11" s="1"/>
  <c r="AL154" i="11"/>
  <c r="AK154" i="11"/>
  <c r="AJ154" i="11"/>
  <c r="AI154" i="11"/>
  <c r="AH154" i="11"/>
  <c r="AB154" i="11"/>
  <c r="AA154" i="11"/>
  <c r="Z154" i="11"/>
  <c r="Y154" i="11"/>
  <c r="X154" i="11"/>
  <c r="DV153" i="11"/>
  <c r="DU153" i="11"/>
  <c r="DT153" i="11"/>
  <c r="DS153" i="11"/>
  <c r="DR153" i="11"/>
  <c r="DQ153" i="11"/>
  <c r="DC153" i="11"/>
  <c r="DB153" i="11"/>
  <c r="CP153" i="11"/>
  <c r="CQ153" i="11" s="1"/>
  <c r="CO153" i="11"/>
  <c r="CL153" i="11"/>
  <c r="CJ153" i="11"/>
  <c r="CK153" i="11" s="1"/>
  <c r="CN153" i="11" s="1"/>
  <c r="CH153" i="11"/>
  <c r="CF153" i="11"/>
  <c r="CD153" i="11"/>
  <c r="CB153" i="11"/>
  <c r="BZ153" i="11"/>
  <c r="BX153" i="11"/>
  <c r="BV153" i="11"/>
  <c r="BT153" i="11"/>
  <c r="BR153" i="11"/>
  <c r="BP153" i="11"/>
  <c r="BN153" i="11"/>
  <c r="BL153" i="11"/>
  <c r="BI153" i="11"/>
  <c r="BH153" i="11"/>
  <c r="DE153" i="11" s="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DX153" i="11" s="1"/>
  <c r="AL153" i="11"/>
  <c r="AK153" i="11"/>
  <c r="AJ153" i="11"/>
  <c r="AI153" i="11"/>
  <c r="AH153" i="11"/>
  <c r="AB153" i="11"/>
  <c r="AA153" i="11"/>
  <c r="Z153" i="11"/>
  <c r="Y153" i="11"/>
  <c r="X153" i="11"/>
  <c r="DV152" i="11"/>
  <c r="DU152" i="11"/>
  <c r="DT152" i="11"/>
  <c r="DQ152" i="11"/>
  <c r="DR152" i="11" s="1"/>
  <c r="DS152" i="11" s="1"/>
  <c r="CO152" i="11"/>
  <c r="CP152" i="11" s="1"/>
  <c r="CN152" i="11"/>
  <c r="CJ152" i="11"/>
  <c r="CK152" i="11" s="1"/>
  <c r="CH152" i="11"/>
  <c r="CF152" i="11"/>
  <c r="CD152" i="11"/>
  <c r="CB152" i="11"/>
  <c r="BZ152" i="11"/>
  <c r="BX152" i="11"/>
  <c r="BV152" i="11"/>
  <c r="BT152" i="11"/>
  <c r="BR152" i="11"/>
  <c r="BP152" i="11"/>
  <c r="BN152" i="11"/>
  <c r="BL152" i="11"/>
  <c r="BI152" i="11"/>
  <c r="BH152" i="1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DX152" i="11" s="1"/>
  <c r="AL152" i="11"/>
  <c r="AK152" i="11"/>
  <c r="AJ152" i="11"/>
  <c r="AI152" i="11"/>
  <c r="AH152" i="11"/>
  <c r="AB152" i="11"/>
  <c r="AA152" i="11"/>
  <c r="Z152" i="11"/>
  <c r="Y152" i="11"/>
  <c r="X152" i="11"/>
  <c r="DV151" i="11"/>
  <c r="DU151" i="11"/>
  <c r="DT151" i="11"/>
  <c r="DR151" i="11"/>
  <c r="DS151" i="11" s="1"/>
  <c r="DQ151" i="11"/>
  <c r="DC151" i="11"/>
  <c r="DB151" i="11"/>
  <c r="CV151" i="11"/>
  <c r="CU151" i="11"/>
  <c r="CO151" i="11"/>
  <c r="CP151" i="11" s="1"/>
  <c r="CQ151" i="11" s="1"/>
  <c r="CL151" i="11"/>
  <c r="CJ151" i="11"/>
  <c r="CK151" i="11" s="1"/>
  <c r="CN151" i="11" s="1"/>
  <c r="CH151" i="11"/>
  <c r="CF151" i="11"/>
  <c r="CD151" i="11"/>
  <c r="CB151" i="11"/>
  <c r="BZ151" i="11"/>
  <c r="BX151" i="11"/>
  <c r="BV151" i="11"/>
  <c r="BT151" i="11"/>
  <c r="BR151" i="11"/>
  <c r="BP151" i="11"/>
  <c r="BN151" i="11"/>
  <c r="BL151" i="11"/>
  <c r="BI151" i="11"/>
  <c r="BH151" i="11"/>
  <c r="DE151" i="11" s="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DX151" i="11" s="1"/>
  <c r="AL151" i="11"/>
  <c r="AK151" i="11"/>
  <c r="AJ151" i="11"/>
  <c r="AI151" i="11"/>
  <c r="AH151" i="11"/>
  <c r="AB151" i="11"/>
  <c r="AA151" i="11"/>
  <c r="Z151" i="11"/>
  <c r="Y151" i="11"/>
  <c r="X151" i="11"/>
  <c r="DV150" i="11"/>
  <c r="DU150" i="11"/>
  <c r="DT150" i="11"/>
  <c r="DQ150" i="11"/>
  <c r="DR150" i="11" s="1"/>
  <c r="DS150" i="11" s="1"/>
  <c r="CS150" i="11"/>
  <c r="CR150" i="11"/>
  <c r="CO150" i="11"/>
  <c r="CP150" i="11" s="1"/>
  <c r="CQ150" i="11" s="1"/>
  <c r="CJ150" i="11"/>
  <c r="CK150" i="11" s="1"/>
  <c r="CN150" i="11" s="1"/>
  <c r="CH150" i="11"/>
  <c r="CF150" i="11"/>
  <c r="CD150" i="11"/>
  <c r="CB150" i="11"/>
  <c r="BZ150" i="11"/>
  <c r="BX150" i="11"/>
  <c r="BV150" i="11"/>
  <c r="BT150" i="11"/>
  <c r="BR150" i="11"/>
  <c r="BP150" i="11"/>
  <c r="BN150" i="11"/>
  <c r="BL150" i="11"/>
  <c r="BI150" i="11"/>
  <c r="BH150" i="11"/>
  <c r="DD150" i="11" s="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DX150" i="11" s="1"/>
  <c r="AL150" i="11"/>
  <c r="AK150" i="11"/>
  <c r="AJ150" i="11"/>
  <c r="AI150" i="11"/>
  <c r="AH150" i="11"/>
  <c r="AB150" i="11"/>
  <c r="AA150" i="11"/>
  <c r="Z150" i="11"/>
  <c r="Y150" i="11"/>
  <c r="X150" i="11"/>
  <c r="DV149" i="11"/>
  <c r="DU149" i="11"/>
  <c r="DT149" i="11"/>
  <c r="DR149" i="11"/>
  <c r="DS149" i="11" s="1"/>
  <c r="DQ149" i="11"/>
  <c r="DC149" i="11"/>
  <c r="DB149" i="11"/>
  <c r="CV149" i="11"/>
  <c r="CU149" i="11"/>
  <c r="CO149" i="11"/>
  <c r="CP149" i="11" s="1"/>
  <c r="CQ149" i="11" s="1"/>
  <c r="CL149" i="11"/>
  <c r="CJ149" i="11"/>
  <c r="CK149" i="11" s="1"/>
  <c r="CN149" i="11" s="1"/>
  <c r="CH149" i="11"/>
  <c r="CF149" i="11"/>
  <c r="CD149" i="11"/>
  <c r="CB149" i="11"/>
  <c r="BZ149" i="11"/>
  <c r="BX149" i="11"/>
  <c r="BV149" i="11"/>
  <c r="BT149" i="11"/>
  <c r="BR149" i="11"/>
  <c r="BP149" i="11"/>
  <c r="BN149" i="11"/>
  <c r="BL149" i="11"/>
  <c r="BI149" i="11"/>
  <c r="BH149" i="11"/>
  <c r="DE149" i="11" s="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DX149" i="11" s="1"/>
  <c r="AL149" i="11"/>
  <c r="AK149" i="11"/>
  <c r="AJ149" i="11"/>
  <c r="AI149" i="11"/>
  <c r="AH149" i="11"/>
  <c r="AB149" i="11"/>
  <c r="AA149" i="11"/>
  <c r="Z149" i="11"/>
  <c r="Y149" i="11"/>
  <c r="X149" i="11"/>
  <c r="DV148" i="11"/>
  <c r="DU148" i="11"/>
  <c r="DT148" i="11"/>
  <c r="DQ148" i="11"/>
  <c r="DR148" i="11" s="1"/>
  <c r="DS148" i="11" s="1"/>
  <c r="CV148" i="11"/>
  <c r="CS148" i="11"/>
  <c r="CR148" i="11"/>
  <c r="CO148" i="11"/>
  <c r="CP148" i="11" s="1"/>
  <c r="CQ148" i="11" s="1"/>
  <c r="CN148" i="11"/>
  <c r="CJ148" i="11"/>
  <c r="CK148" i="11" s="1"/>
  <c r="CH148" i="11"/>
  <c r="CF148" i="11"/>
  <c r="CD148" i="11"/>
  <c r="CB148" i="11"/>
  <c r="BZ148" i="11"/>
  <c r="BX148" i="11"/>
  <c r="BV148" i="11"/>
  <c r="BT148" i="11"/>
  <c r="BR148" i="11"/>
  <c r="BP148" i="11"/>
  <c r="BN148" i="11"/>
  <c r="BL148" i="11"/>
  <c r="BI148" i="11"/>
  <c r="BH148" i="11"/>
  <c r="DD148" i="11" s="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DX148" i="11" s="1"/>
  <c r="AL148" i="11"/>
  <c r="AK148" i="11"/>
  <c r="AJ148" i="11"/>
  <c r="AI148" i="11"/>
  <c r="AH148" i="11"/>
  <c r="AB148" i="11"/>
  <c r="AA148" i="11"/>
  <c r="Z148" i="11"/>
  <c r="Y148" i="11"/>
  <c r="X148" i="11"/>
  <c r="DX147" i="11"/>
  <c r="DV147" i="11"/>
  <c r="DU147" i="11"/>
  <c r="DT147" i="11"/>
  <c r="DS147" i="11"/>
  <c r="DR147" i="11"/>
  <c r="DQ147" i="11"/>
  <c r="CX147" i="11"/>
  <c r="CV147" i="11"/>
  <c r="CR147" i="11"/>
  <c r="CQ147" i="11"/>
  <c r="CP147" i="11"/>
  <c r="CS147" i="11" s="1"/>
  <c r="CO147" i="11"/>
  <c r="CJ147" i="11"/>
  <c r="CK147" i="11" s="1"/>
  <c r="CM147" i="11" s="1"/>
  <c r="CH147" i="11"/>
  <c r="CF147" i="11"/>
  <c r="CD147" i="11"/>
  <c r="CB147" i="11"/>
  <c r="BZ147" i="11"/>
  <c r="BX147" i="11"/>
  <c r="BV147" i="11"/>
  <c r="BT147" i="11"/>
  <c r="BR147" i="11"/>
  <c r="BP147" i="11"/>
  <c r="BN147" i="11"/>
  <c r="BL147" i="11"/>
  <c r="BI147" i="11"/>
  <c r="BH147" i="11"/>
  <c r="DB147" i="11" s="1"/>
  <c r="BF147" i="11"/>
  <c r="BE147" i="11"/>
  <c r="CW147" i="11" s="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L147" i="11"/>
  <c r="AK147" i="11"/>
  <c r="AJ147" i="11"/>
  <c r="AI147" i="11"/>
  <c r="AH147" i="11"/>
  <c r="AB147" i="11"/>
  <c r="AA147" i="11"/>
  <c r="Z147" i="11"/>
  <c r="Y147" i="11"/>
  <c r="X147" i="11"/>
  <c r="DX146" i="11"/>
  <c r="DV146" i="11"/>
  <c r="DU146" i="11"/>
  <c r="DT146" i="11"/>
  <c r="DR146" i="11"/>
  <c r="DS146" i="11" s="1"/>
  <c r="DQ146" i="11"/>
  <c r="CT146" i="11"/>
  <c r="CO146" i="11"/>
  <c r="CP146" i="11" s="1"/>
  <c r="CJ146" i="11"/>
  <c r="CK146" i="11" s="1"/>
  <c r="CH146" i="11"/>
  <c r="CF146" i="11"/>
  <c r="CD146" i="11"/>
  <c r="CB146" i="11"/>
  <c r="BZ146" i="11"/>
  <c r="BX146" i="11"/>
  <c r="BV146" i="11"/>
  <c r="BT146" i="11"/>
  <c r="BR146" i="11"/>
  <c r="BP146" i="11"/>
  <c r="BN146" i="11"/>
  <c r="BL146" i="11"/>
  <c r="BI146" i="11"/>
  <c r="BH146" i="11"/>
  <c r="DB146" i="11" s="1"/>
  <c r="BF146" i="11"/>
  <c r="BE146" i="11"/>
  <c r="CX146" i="11" s="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L146" i="11"/>
  <c r="AK146" i="11"/>
  <c r="AJ146" i="11"/>
  <c r="AI146" i="11"/>
  <c r="AH146" i="11"/>
  <c r="AB146" i="11"/>
  <c r="AA146" i="11"/>
  <c r="Z146" i="11"/>
  <c r="Y146" i="11"/>
  <c r="X146" i="11"/>
  <c r="DX145" i="11"/>
  <c r="DV145" i="11"/>
  <c r="DU145" i="11"/>
  <c r="DT145" i="11"/>
  <c r="DR145" i="11"/>
  <c r="DS145" i="11" s="1"/>
  <c r="DQ145" i="11"/>
  <c r="CY145" i="11"/>
  <c r="CX145" i="11"/>
  <c r="CT145" i="11"/>
  <c r="CP145" i="11"/>
  <c r="CO145" i="11"/>
  <c r="CL145" i="11"/>
  <c r="CJ145" i="11"/>
  <c r="CK145" i="11" s="1"/>
  <c r="CH145" i="11"/>
  <c r="CF145" i="11"/>
  <c r="CD145" i="11"/>
  <c r="CB145" i="11"/>
  <c r="BZ145" i="11"/>
  <c r="BX145" i="11"/>
  <c r="BV145" i="11"/>
  <c r="BT145" i="11"/>
  <c r="BR145" i="11"/>
  <c r="BP145" i="11"/>
  <c r="BN145" i="11"/>
  <c r="BL145" i="11"/>
  <c r="BI145" i="11"/>
  <c r="BH145" i="11"/>
  <c r="BF145" i="11"/>
  <c r="BE145" i="11"/>
  <c r="CW145" i="11" s="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L145" i="11"/>
  <c r="AK145" i="11"/>
  <c r="AJ145" i="11"/>
  <c r="AI145" i="11"/>
  <c r="AH145" i="11"/>
  <c r="AB145" i="11"/>
  <c r="AA145" i="11"/>
  <c r="Z145" i="11"/>
  <c r="Y145" i="11"/>
  <c r="X145" i="11"/>
  <c r="DV144" i="11"/>
  <c r="DU144" i="11"/>
  <c r="DT144" i="11"/>
  <c r="DQ144" i="11"/>
  <c r="DR144" i="11" s="1"/>
  <c r="DS144" i="11" s="1"/>
  <c r="DD144" i="11"/>
  <c r="CP144" i="11"/>
  <c r="CS144" i="11" s="1"/>
  <c r="CO144" i="11"/>
  <c r="CJ144" i="11"/>
  <c r="CK144" i="11" s="1"/>
  <c r="CH144" i="11"/>
  <c r="CF144" i="11"/>
  <c r="CD144" i="11"/>
  <c r="CB144" i="11"/>
  <c r="BZ144" i="11"/>
  <c r="BX144" i="11"/>
  <c r="BV144" i="11"/>
  <c r="BT144" i="11"/>
  <c r="BR144" i="11"/>
  <c r="BP144" i="11"/>
  <c r="BN144" i="11"/>
  <c r="BL144" i="11"/>
  <c r="BI144" i="11"/>
  <c r="BH144" i="11"/>
  <c r="DA144" i="11" s="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DX144" i="11" s="1"/>
  <c r="AL144" i="11"/>
  <c r="AK144" i="11"/>
  <c r="AJ144" i="11"/>
  <c r="AI144" i="11"/>
  <c r="AH144" i="11"/>
  <c r="AB144" i="11"/>
  <c r="AA144" i="11"/>
  <c r="Z144" i="11"/>
  <c r="Y144" i="11"/>
  <c r="X144" i="11"/>
  <c r="DV143" i="11"/>
  <c r="DU143" i="11"/>
  <c r="DT143" i="11"/>
  <c r="DQ143" i="11"/>
  <c r="DR143" i="11" s="1"/>
  <c r="DS143" i="11" s="1"/>
  <c r="DD143" i="11"/>
  <c r="DB143" i="11"/>
  <c r="CS143" i="11"/>
  <c r="CO143" i="11"/>
  <c r="CP143" i="11" s="1"/>
  <c r="CJ143" i="11"/>
  <c r="CK143" i="11" s="1"/>
  <c r="CH143" i="11"/>
  <c r="CF143" i="11"/>
  <c r="CD143" i="11"/>
  <c r="CB143" i="11"/>
  <c r="BZ143" i="11"/>
  <c r="BX143" i="11"/>
  <c r="BV143" i="11"/>
  <c r="BT143" i="11"/>
  <c r="BR143" i="11"/>
  <c r="BP143" i="11"/>
  <c r="BN143" i="11"/>
  <c r="BL143" i="11"/>
  <c r="BI143" i="11"/>
  <c r="BH143" i="11"/>
  <c r="DC143" i="11" s="1"/>
  <c r="BF143" i="11"/>
  <c r="BE143" i="11"/>
  <c r="CY143" i="11" s="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DX143" i="11" s="1"/>
  <c r="AL143" i="11"/>
  <c r="AK143" i="11"/>
  <c r="AJ143" i="11"/>
  <c r="AI143" i="11"/>
  <c r="AH143" i="11"/>
  <c r="AB143" i="11"/>
  <c r="AA143" i="11"/>
  <c r="Z143" i="11"/>
  <c r="Y143" i="11"/>
  <c r="X143" i="11"/>
  <c r="DV142" i="11"/>
  <c r="DU142" i="11"/>
  <c r="DT142" i="11"/>
  <c r="DQ142" i="11"/>
  <c r="DR142" i="11" s="1"/>
  <c r="DS142" i="11" s="1"/>
  <c r="DB142" i="11"/>
  <c r="DA142" i="11"/>
  <c r="CS142" i="11"/>
  <c r="CO142" i="11"/>
  <c r="CP142" i="11" s="1"/>
  <c r="CK142" i="11"/>
  <c r="CJ142" i="11"/>
  <c r="CH142" i="11"/>
  <c r="CF142" i="11"/>
  <c r="CD142" i="11"/>
  <c r="CB142" i="11"/>
  <c r="BZ142" i="11"/>
  <c r="BX142" i="11"/>
  <c r="BV142" i="11"/>
  <c r="BT142" i="11"/>
  <c r="BR142" i="11"/>
  <c r="BP142" i="11"/>
  <c r="BN142" i="11"/>
  <c r="BL142" i="11"/>
  <c r="BI142" i="11"/>
  <c r="BH142" i="11"/>
  <c r="DD142" i="11" s="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DX142" i="11" s="1"/>
  <c r="AL142" i="11"/>
  <c r="AK142" i="11"/>
  <c r="AJ142" i="11"/>
  <c r="AI142" i="11"/>
  <c r="AH142" i="11"/>
  <c r="AB142" i="11"/>
  <c r="AA142" i="11"/>
  <c r="Z142" i="11"/>
  <c r="Y142" i="11"/>
  <c r="X142" i="11"/>
  <c r="DV141" i="11"/>
  <c r="DU141" i="11"/>
  <c r="DT141" i="11"/>
  <c r="DS141" i="11"/>
  <c r="DQ141" i="11"/>
  <c r="DR141" i="11" s="1"/>
  <c r="DE141" i="11"/>
  <c r="CO141" i="11"/>
  <c r="CP141" i="11" s="1"/>
  <c r="CM141" i="11"/>
  <c r="CK141" i="11"/>
  <c r="CJ141" i="11"/>
  <c r="CH141" i="11"/>
  <c r="CF141" i="11"/>
  <c r="CD141" i="11"/>
  <c r="CB141" i="11"/>
  <c r="BZ141" i="11"/>
  <c r="BX141" i="11"/>
  <c r="BV141" i="11"/>
  <c r="BT141" i="11"/>
  <c r="BR141" i="11"/>
  <c r="BP141" i="11"/>
  <c r="BN141" i="11"/>
  <c r="BL141" i="11"/>
  <c r="BI141" i="11"/>
  <c r="BH141" i="11"/>
  <c r="DC141" i="11" s="1"/>
  <c r="BF141" i="11"/>
  <c r="BE141" i="11"/>
  <c r="CU141" i="11" s="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DX141" i="11" s="1"/>
  <c r="AL141" i="11"/>
  <c r="AK141" i="11"/>
  <c r="AJ141" i="11"/>
  <c r="AI141" i="11"/>
  <c r="AH141" i="11"/>
  <c r="AB141" i="11"/>
  <c r="AA141" i="11"/>
  <c r="Z141" i="11"/>
  <c r="Y141" i="11"/>
  <c r="X141" i="11"/>
  <c r="DV140" i="11"/>
  <c r="DU140" i="11"/>
  <c r="DT140" i="11"/>
  <c r="DQ140" i="11"/>
  <c r="DR140" i="11" s="1"/>
  <c r="DS140" i="11" s="1"/>
  <c r="DB140" i="11"/>
  <c r="CU140" i="11"/>
  <c r="CO140" i="11"/>
  <c r="CP140" i="11" s="1"/>
  <c r="CM140" i="11"/>
  <c r="CK140" i="11"/>
  <c r="CJ140" i="11"/>
  <c r="CH140" i="11"/>
  <c r="CF140" i="11"/>
  <c r="CD140" i="11"/>
  <c r="CB140" i="11"/>
  <c r="BZ140" i="11"/>
  <c r="BX140" i="11"/>
  <c r="BV140" i="11"/>
  <c r="BT140" i="11"/>
  <c r="BR140" i="11"/>
  <c r="BP140" i="11"/>
  <c r="BN140" i="11"/>
  <c r="BL140" i="11"/>
  <c r="BI140" i="11"/>
  <c r="BH140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DX140" i="11" s="1"/>
  <c r="AL140" i="11"/>
  <c r="AK140" i="11"/>
  <c r="AJ140" i="11"/>
  <c r="AI140" i="11"/>
  <c r="AH140" i="11"/>
  <c r="AB140" i="11"/>
  <c r="AA140" i="11"/>
  <c r="Z140" i="11"/>
  <c r="Y140" i="11"/>
  <c r="X140" i="11"/>
  <c r="DV139" i="11"/>
  <c r="DU139" i="11"/>
  <c r="DT139" i="11"/>
  <c r="DQ139" i="11"/>
  <c r="DR139" i="11" s="1"/>
  <c r="DS139" i="11" s="1"/>
  <c r="CO139" i="11"/>
  <c r="CP139" i="11" s="1"/>
  <c r="CK139" i="11"/>
  <c r="CJ139" i="11"/>
  <c r="CH139" i="11"/>
  <c r="CF139" i="11"/>
  <c r="CD139" i="11"/>
  <c r="CB139" i="11"/>
  <c r="BZ139" i="11"/>
  <c r="BX139" i="11"/>
  <c r="BV139" i="11"/>
  <c r="BT139" i="11"/>
  <c r="BR139" i="11"/>
  <c r="BP139" i="11"/>
  <c r="BN139" i="11"/>
  <c r="BL139" i="11"/>
  <c r="BI139" i="11"/>
  <c r="BH139" i="11"/>
  <c r="DE139" i="11" s="1"/>
  <c r="BF139" i="11"/>
  <c r="BE139" i="11"/>
  <c r="CY139" i="11" s="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DX139" i="11" s="1"/>
  <c r="AL139" i="11"/>
  <c r="AK139" i="11"/>
  <c r="AJ139" i="11"/>
  <c r="AI139" i="11"/>
  <c r="AH139" i="11"/>
  <c r="AB139" i="11"/>
  <c r="AA139" i="11"/>
  <c r="Z139" i="11"/>
  <c r="Y139" i="11"/>
  <c r="X139" i="11"/>
  <c r="DV138" i="11"/>
  <c r="DU138" i="11"/>
  <c r="DT138" i="11"/>
  <c r="DS138" i="11"/>
  <c r="DQ138" i="11"/>
  <c r="DR138" i="11" s="1"/>
  <c r="DB138" i="11"/>
  <c r="DA138" i="11"/>
  <c r="CW138" i="11"/>
  <c r="CO138" i="11"/>
  <c r="CP138" i="11" s="1"/>
  <c r="CS138" i="11" s="1"/>
  <c r="CK138" i="11"/>
  <c r="CJ138" i="11"/>
  <c r="CH138" i="11"/>
  <c r="CF138" i="11"/>
  <c r="CD138" i="11"/>
  <c r="CB138" i="11"/>
  <c r="BZ138" i="11"/>
  <c r="BX138" i="11"/>
  <c r="BV138" i="11"/>
  <c r="BT138" i="11"/>
  <c r="BR138" i="11"/>
  <c r="BP138" i="11"/>
  <c r="BN138" i="11"/>
  <c r="BL138" i="11"/>
  <c r="BI138" i="11"/>
  <c r="BH138" i="11"/>
  <c r="BF138" i="11"/>
  <c r="BE138" i="11"/>
  <c r="CY138" i="11" s="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DX138" i="11" s="1"/>
  <c r="AL138" i="11"/>
  <c r="AK138" i="11"/>
  <c r="AJ138" i="11"/>
  <c r="AI138" i="11"/>
  <c r="AH138" i="11"/>
  <c r="AB138" i="11"/>
  <c r="AA138" i="11"/>
  <c r="Z138" i="11"/>
  <c r="Y138" i="11"/>
  <c r="X138" i="11"/>
  <c r="DV137" i="11"/>
  <c r="DU137" i="11"/>
  <c r="DT137" i="11"/>
  <c r="DS137" i="11"/>
  <c r="DQ137" i="11"/>
  <c r="DR137" i="11" s="1"/>
  <c r="DC137" i="11"/>
  <c r="DA137" i="11"/>
  <c r="CO137" i="11"/>
  <c r="CP137" i="11" s="1"/>
  <c r="CJ137" i="11"/>
  <c r="CK137" i="11" s="1"/>
  <c r="CM137" i="11" s="1"/>
  <c r="CH137" i="11"/>
  <c r="CF137" i="11"/>
  <c r="CD137" i="11"/>
  <c r="CB137" i="11"/>
  <c r="BZ137" i="11"/>
  <c r="BX137" i="11"/>
  <c r="BV137" i="11"/>
  <c r="BT137" i="11"/>
  <c r="BR137" i="11"/>
  <c r="BP137" i="11"/>
  <c r="BN137" i="11"/>
  <c r="BL137" i="11"/>
  <c r="BI137" i="11"/>
  <c r="BH137" i="11"/>
  <c r="DD137" i="11" s="1"/>
  <c r="BF137" i="11"/>
  <c r="BE137" i="11"/>
  <c r="CU137" i="11" s="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DX137" i="11" s="1"/>
  <c r="AL137" i="11"/>
  <c r="AK137" i="11"/>
  <c r="AJ137" i="11"/>
  <c r="AI137" i="11"/>
  <c r="AH137" i="11"/>
  <c r="AB137" i="11"/>
  <c r="AA137" i="11"/>
  <c r="Z137" i="11"/>
  <c r="Y137" i="11"/>
  <c r="X137" i="11"/>
  <c r="DV136" i="11"/>
  <c r="DU136" i="11"/>
  <c r="DT136" i="11"/>
  <c r="DQ136" i="11"/>
  <c r="DR136" i="11" s="1"/>
  <c r="DS136" i="11" s="1"/>
  <c r="DC136" i="11"/>
  <c r="DB136" i="11"/>
  <c r="CQ136" i="11"/>
  <c r="CO136" i="11"/>
  <c r="CP136" i="11" s="1"/>
  <c r="CJ136" i="11"/>
  <c r="CK136" i="11" s="1"/>
  <c r="CM136" i="11" s="1"/>
  <c r="CH136" i="11"/>
  <c r="CF136" i="11"/>
  <c r="CD136" i="11"/>
  <c r="CB136" i="11"/>
  <c r="BZ136" i="11"/>
  <c r="BX136" i="11"/>
  <c r="BV136" i="11"/>
  <c r="BT136" i="11"/>
  <c r="BR136" i="11"/>
  <c r="BP136" i="11"/>
  <c r="BN136" i="11"/>
  <c r="BL136" i="11"/>
  <c r="BI136" i="11"/>
  <c r="BH136" i="11"/>
  <c r="DD136" i="11" s="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DX136" i="11" s="1"/>
  <c r="AL136" i="11"/>
  <c r="AK136" i="11"/>
  <c r="AJ136" i="11"/>
  <c r="AI136" i="11"/>
  <c r="AH136" i="11"/>
  <c r="AB136" i="11"/>
  <c r="AA136" i="11"/>
  <c r="Z136" i="11"/>
  <c r="Y136" i="11"/>
  <c r="X136" i="11"/>
  <c r="DV135" i="11"/>
  <c r="DU135" i="11"/>
  <c r="DT135" i="11"/>
  <c r="DQ135" i="11"/>
  <c r="DR135" i="11" s="1"/>
  <c r="DS135" i="11" s="1"/>
  <c r="DC135" i="11"/>
  <c r="DA135" i="11"/>
  <c r="CS135" i="11"/>
  <c r="CO135" i="11"/>
  <c r="CP135" i="11" s="1"/>
  <c r="CK135" i="11"/>
  <c r="CJ135" i="11"/>
  <c r="CH135" i="11"/>
  <c r="CF135" i="11"/>
  <c r="CD135" i="11"/>
  <c r="CB135" i="11"/>
  <c r="BZ135" i="11"/>
  <c r="BX135" i="11"/>
  <c r="BV135" i="11"/>
  <c r="BT135" i="11"/>
  <c r="BR135" i="11"/>
  <c r="BP135" i="11"/>
  <c r="BN135" i="11"/>
  <c r="BL135" i="11"/>
  <c r="BI135" i="11"/>
  <c r="BH135" i="11"/>
  <c r="DD135" i="11" s="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DX135" i="11" s="1"/>
  <c r="AL135" i="11"/>
  <c r="AK135" i="11"/>
  <c r="AJ135" i="11"/>
  <c r="AI135" i="11"/>
  <c r="AH135" i="11"/>
  <c r="AB135" i="11"/>
  <c r="AA135" i="11"/>
  <c r="Z135" i="11"/>
  <c r="Y135" i="11"/>
  <c r="X135" i="11"/>
  <c r="DV134" i="11"/>
  <c r="DU134" i="11"/>
  <c r="DT134" i="11"/>
  <c r="DS134" i="11"/>
  <c r="DQ134" i="11"/>
  <c r="DR134" i="11" s="1"/>
  <c r="DE134" i="11"/>
  <c r="CY134" i="11"/>
  <c r="CW134" i="11"/>
  <c r="CS134" i="11"/>
  <c r="CO134" i="11"/>
  <c r="CP134" i="11" s="1"/>
  <c r="CJ134" i="11"/>
  <c r="CK134" i="11" s="1"/>
  <c r="CH134" i="11"/>
  <c r="CF134" i="11"/>
  <c r="CD134" i="11"/>
  <c r="CB134" i="11"/>
  <c r="BZ134" i="11"/>
  <c r="BX134" i="11"/>
  <c r="BV134" i="11"/>
  <c r="BT134" i="11"/>
  <c r="BR134" i="11"/>
  <c r="BP134" i="11"/>
  <c r="BN134" i="11"/>
  <c r="BL134" i="11"/>
  <c r="BI134" i="11"/>
  <c r="BH134" i="11"/>
  <c r="BF134" i="11"/>
  <c r="BE134" i="11"/>
  <c r="BK134" i="11" s="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DX134" i="11" s="1"/>
  <c r="AL134" i="11"/>
  <c r="AK134" i="11"/>
  <c r="AJ134" i="11"/>
  <c r="AI134" i="11"/>
  <c r="AH134" i="11"/>
  <c r="AB134" i="11"/>
  <c r="AA134" i="11"/>
  <c r="Z134" i="11"/>
  <c r="Y134" i="11"/>
  <c r="X134" i="11"/>
  <c r="DV133" i="11"/>
  <c r="DU133" i="11"/>
  <c r="DT133" i="11"/>
  <c r="DS133" i="11"/>
  <c r="DQ133" i="11"/>
  <c r="DR133" i="11" s="1"/>
  <c r="DE133" i="11"/>
  <c r="DA133" i="11"/>
  <c r="CQ133" i="11"/>
  <c r="CO133" i="11"/>
  <c r="CP133" i="11" s="1"/>
  <c r="CR133" i="11" s="1"/>
  <c r="CJ133" i="11"/>
  <c r="CK133" i="11" s="1"/>
  <c r="CM133" i="11" s="1"/>
  <c r="CH133" i="11"/>
  <c r="CF133" i="11"/>
  <c r="CD133" i="11"/>
  <c r="CB133" i="11"/>
  <c r="BZ133" i="11"/>
  <c r="BX133" i="11"/>
  <c r="BV133" i="11"/>
  <c r="BT133" i="11"/>
  <c r="BR133" i="11"/>
  <c r="BP133" i="11"/>
  <c r="BN133" i="11"/>
  <c r="BL133" i="11"/>
  <c r="BI133" i="11"/>
  <c r="BH133" i="11"/>
  <c r="DD133" i="11" s="1"/>
  <c r="BF133" i="11"/>
  <c r="BE133" i="11"/>
  <c r="CU133" i="11" s="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DX133" i="11" s="1"/>
  <c r="AL133" i="11"/>
  <c r="AK133" i="11"/>
  <c r="AJ133" i="11"/>
  <c r="AI133" i="11"/>
  <c r="AH133" i="11"/>
  <c r="AB133" i="11"/>
  <c r="AA133" i="11"/>
  <c r="Z133" i="11"/>
  <c r="Y133" i="11"/>
  <c r="X133" i="11"/>
  <c r="DV132" i="11"/>
  <c r="DU132" i="11"/>
  <c r="DT132" i="11"/>
  <c r="DQ132" i="11"/>
  <c r="DR132" i="11" s="1"/>
  <c r="DS132" i="11" s="1"/>
  <c r="DE132" i="11"/>
  <c r="DC132" i="11"/>
  <c r="DB132" i="11"/>
  <c r="CQ132" i="11"/>
  <c r="CO132" i="11"/>
  <c r="CP132" i="11" s="1"/>
  <c r="CR132" i="11" s="1"/>
  <c r="CK132" i="11"/>
  <c r="CM132" i="11" s="1"/>
  <c r="CJ132" i="11"/>
  <c r="CH132" i="11"/>
  <c r="CF132" i="11"/>
  <c r="CD132" i="11"/>
  <c r="CB132" i="11"/>
  <c r="BZ132" i="11"/>
  <c r="BX132" i="11"/>
  <c r="BV132" i="11"/>
  <c r="BT132" i="11"/>
  <c r="BR132" i="11"/>
  <c r="BP132" i="11"/>
  <c r="BN132" i="11"/>
  <c r="BL132" i="11"/>
  <c r="BI132" i="11"/>
  <c r="BH132" i="11"/>
  <c r="DD132" i="11" s="1"/>
  <c r="BF132" i="11"/>
  <c r="BE132" i="11"/>
  <c r="CU132" i="11" s="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DX132" i="11" s="1"/>
  <c r="AL132" i="11"/>
  <c r="AK132" i="11"/>
  <c r="AJ132" i="11"/>
  <c r="AI132" i="11"/>
  <c r="AH132" i="11"/>
  <c r="AB132" i="11"/>
  <c r="AA132" i="11"/>
  <c r="Z132" i="11"/>
  <c r="Y132" i="11"/>
  <c r="X132" i="11"/>
  <c r="DV131" i="11"/>
  <c r="DU131" i="11"/>
  <c r="DT131" i="11"/>
  <c r="DQ131" i="11"/>
  <c r="DR131" i="11" s="1"/>
  <c r="DS131" i="11" s="1"/>
  <c r="CS131" i="11"/>
  <c r="CO131" i="11"/>
  <c r="CP131" i="11" s="1"/>
  <c r="CJ131" i="11"/>
  <c r="CK131" i="11" s="1"/>
  <c r="CH131" i="11"/>
  <c r="CF131" i="11"/>
  <c r="CD131" i="11"/>
  <c r="CB131" i="11"/>
  <c r="BZ131" i="11"/>
  <c r="BX131" i="11"/>
  <c r="BV131" i="11"/>
  <c r="BT131" i="11"/>
  <c r="BR131" i="11"/>
  <c r="BP131" i="11"/>
  <c r="BN131" i="11"/>
  <c r="BL131" i="11"/>
  <c r="BI131" i="11"/>
  <c r="BH131" i="11"/>
  <c r="BF131" i="11"/>
  <c r="BE131" i="11"/>
  <c r="CY131" i="11" s="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DX131" i="11" s="1"/>
  <c r="AL131" i="11"/>
  <c r="AK131" i="11"/>
  <c r="AJ131" i="11"/>
  <c r="AI131" i="11"/>
  <c r="AH131" i="11"/>
  <c r="AB131" i="11"/>
  <c r="AA131" i="11"/>
  <c r="Z131" i="11"/>
  <c r="Y131" i="11"/>
  <c r="X131" i="11"/>
  <c r="DV130" i="11"/>
  <c r="DU130" i="11"/>
  <c r="DT130" i="11"/>
  <c r="DQ130" i="11"/>
  <c r="DR130" i="11" s="1"/>
  <c r="DS130" i="11" s="1"/>
  <c r="DE130" i="11"/>
  <c r="CO130" i="11"/>
  <c r="CP130" i="11" s="1"/>
  <c r="CM130" i="11"/>
  <c r="CJ130" i="11"/>
  <c r="CK130" i="11" s="1"/>
  <c r="CH130" i="11"/>
  <c r="CF130" i="11"/>
  <c r="CD130" i="11"/>
  <c r="CB130" i="11"/>
  <c r="BZ130" i="11"/>
  <c r="BX130" i="11"/>
  <c r="BV130" i="11"/>
  <c r="BT130" i="11"/>
  <c r="BR130" i="11"/>
  <c r="BP130" i="11"/>
  <c r="BN130" i="11"/>
  <c r="BL130" i="11"/>
  <c r="BI130" i="11"/>
  <c r="BH130" i="11"/>
  <c r="BF130" i="11"/>
  <c r="BE130" i="11"/>
  <c r="CU130" i="11" s="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DX130" i="11" s="1"/>
  <c r="AL130" i="11"/>
  <c r="AK130" i="11"/>
  <c r="AJ130" i="11"/>
  <c r="AI130" i="11"/>
  <c r="AH130" i="11"/>
  <c r="AB130" i="11"/>
  <c r="AA130" i="11"/>
  <c r="Z130" i="11"/>
  <c r="Y130" i="11"/>
  <c r="X130" i="11"/>
  <c r="DV129" i="11"/>
  <c r="DU129" i="11"/>
  <c r="DT129" i="11"/>
  <c r="DS129" i="11"/>
  <c r="DQ129" i="11"/>
  <c r="DR129" i="11" s="1"/>
  <c r="DD129" i="11"/>
  <c r="DC129" i="11"/>
  <c r="CW129" i="11"/>
  <c r="CU129" i="11"/>
  <c r="CO129" i="11"/>
  <c r="CP129" i="11" s="1"/>
  <c r="CJ129" i="11"/>
  <c r="CK129" i="11" s="1"/>
  <c r="CH129" i="11"/>
  <c r="CF129" i="11"/>
  <c r="CD129" i="11"/>
  <c r="CB129" i="11"/>
  <c r="BZ129" i="11"/>
  <c r="BX129" i="11"/>
  <c r="BV129" i="11"/>
  <c r="BT129" i="11"/>
  <c r="BR129" i="11"/>
  <c r="BP129" i="11"/>
  <c r="BN129" i="11"/>
  <c r="BL129" i="11"/>
  <c r="BI129" i="11"/>
  <c r="BH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DX129" i="11" s="1"/>
  <c r="AL129" i="11"/>
  <c r="AK129" i="11"/>
  <c r="AJ129" i="11"/>
  <c r="AI129" i="11"/>
  <c r="AH129" i="11"/>
  <c r="AB129" i="11"/>
  <c r="AA129" i="11"/>
  <c r="Z129" i="11"/>
  <c r="Y129" i="11"/>
  <c r="X129" i="11"/>
  <c r="DV128" i="11"/>
  <c r="DU128" i="11"/>
  <c r="DT128" i="11"/>
  <c r="DQ128" i="11"/>
  <c r="DR128" i="11" s="1"/>
  <c r="DS128" i="11" s="1"/>
  <c r="DB128" i="11"/>
  <c r="CW128" i="11"/>
  <c r="CT128" i="11"/>
  <c r="CO128" i="11"/>
  <c r="CP128" i="11" s="1"/>
  <c r="CK128" i="11"/>
  <c r="CJ128" i="11"/>
  <c r="CH128" i="11"/>
  <c r="CF128" i="11"/>
  <c r="CD128" i="11"/>
  <c r="CB128" i="11"/>
  <c r="BZ128" i="11"/>
  <c r="BX128" i="11"/>
  <c r="BV128" i="11"/>
  <c r="BT128" i="11"/>
  <c r="BR128" i="11"/>
  <c r="BP128" i="11"/>
  <c r="BN128" i="11"/>
  <c r="BL128" i="11"/>
  <c r="BI128" i="11"/>
  <c r="BH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DX128" i="11" s="1"/>
  <c r="AL128" i="11"/>
  <c r="AK128" i="11"/>
  <c r="AJ128" i="11"/>
  <c r="AI128" i="11"/>
  <c r="AH128" i="11"/>
  <c r="AB128" i="11"/>
  <c r="AA128" i="11"/>
  <c r="Z128" i="11"/>
  <c r="Y128" i="11"/>
  <c r="X128" i="11"/>
  <c r="DV127" i="11"/>
  <c r="DU127" i="11"/>
  <c r="DT127" i="11"/>
  <c r="DQ127" i="11"/>
  <c r="DR127" i="11" s="1"/>
  <c r="DS127" i="11" s="1"/>
  <c r="DD127" i="11"/>
  <c r="CV127" i="11"/>
  <c r="CO127" i="11"/>
  <c r="CP127" i="11" s="1"/>
  <c r="CN127" i="11"/>
  <c r="CK127" i="11"/>
  <c r="CJ127" i="11"/>
  <c r="CH127" i="11"/>
  <c r="CF127" i="11"/>
  <c r="CD127" i="11"/>
  <c r="CB127" i="11"/>
  <c r="BZ127" i="11"/>
  <c r="BX127" i="11"/>
  <c r="BV127" i="11"/>
  <c r="BT127" i="11"/>
  <c r="BR127" i="11"/>
  <c r="BP127" i="11"/>
  <c r="BN127" i="11"/>
  <c r="BL127" i="11"/>
  <c r="BI127" i="11"/>
  <c r="BH127" i="11"/>
  <c r="BF127" i="11"/>
  <c r="BE127" i="11"/>
  <c r="CY127" i="11" s="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DX127" i="11" s="1"/>
  <c r="AL127" i="11"/>
  <c r="AK127" i="11"/>
  <c r="AJ127" i="11"/>
  <c r="AI127" i="11"/>
  <c r="AH127" i="11"/>
  <c r="AB127" i="11"/>
  <c r="AA127" i="11"/>
  <c r="Z127" i="11"/>
  <c r="Y127" i="11"/>
  <c r="X127" i="11"/>
  <c r="DV126" i="11"/>
  <c r="DU126" i="11"/>
  <c r="DT126" i="11"/>
  <c r="DS126" i="11"/>
  <c r="DQ126" i="11"/>
  <c r="DR126" i="11" s="1"/>
  <c r="DE126" i="11"/>
  <c r="CX126" i="11"/>
  <c r="CS126" i="11"/>
  <c r="CO126" i="11"/>
  <c r="CP126" i="11" s="1"/>
  <c r="CJ126" i="11"/>
  <c r="CK126" i="11" s="1"/>
  <c r="CH126" i="11"/>
  <c r="CF126" i="11"/>
  <c r="CD126" i="11"/>
  <c r="CB126" i="11"/>
  <c r="BZ126" i="11"/>
  <c r="BX126" i="11"/>
  <c r="BV126" i="11"/>
  <c r="BT126" i="11"/>
  <c r="BR126" i="11"/>
  <c r="BP126" i="11"/>
  <c r="BN126" i="11"/>
  <c r="BL126" i="11"/>
  <c r="BI126" i="11"/>
  <c r="BH126" i="11"/>
  <c r="BF126" i="11"/>
  <c r="BE126" i="11"/>
  <c r="BK126" i="11" s="1"/>
  <c r="DW126" i="11" s="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DX126" i="11" s="1"/>
  <c r="AL126" i="11"/>
  <c r="AK126" i="11"/>
  <c r="AJ126" i="11"/>
  <c r="AI126" i="11"/>
  <c r="AH126" i="11"/>
  <c r="AB126" i="11"/>
  <c r="AA126" i="11"/>
  <c r="Z126" i="11"/>
  <c r="Y126" i="11"/>
  <c r="X126" i="11"/>
  <c r="DV125" i="11"/>
  <c r="DU125" i="11"/>
  <c r="DT125" i="11"/>
  <c r="DS125" i="11"/>
  <c r="DQ125" i="11"/>
  <c r="DR125" i="11" s="1"/>
  <c r="DC125" i="11"/>
  <c r="CU125" i="11"/>
  <c r="CR125" i="11"/>
  <c r="CO125" i="11"/>
  <c r="CP125" i="11" s="1"/>
  <c r="CN125" i="11"/>
  <c r="CL125" i="11"/>
  <c r="CJ125" i="11"/>
  <c r="CK125" i="11" s="1"/>
  <c r="CM125" i="11" s="1"/>
  <c r="CH125" i="11"/>
  <c r="CF125" i="11"/>
  <c r="CD125" i="11"/>
  <c r="CB125" i="11"/>
  <c r="BZ125" i="11"/>
  <c r="BX125" i="11"/>
  <c r="BV125" i="11"/>
  <c r="BT125" i="11"/>
  <c r="BR125" i="11"/>
  <c r="BP125" i="11"/>
  <c r="BN125" i="11"/>
  <c r="BL125" i="11"/>
  <c r="BI125" i="11"/>
  <c r="BH125" i="11"/>
  <c r="DE125" i="11" s="1"/>
  <c r="BF125" i="11"/>
  <c r="BE125" i="11"/>
  <c r="CW125" i="11" s="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DX125" i="11" s="1"/>
  <c r="AL125" i="11"/>
  <c r="AK125" i="11"/>
  <c r="AJ125" i="11"/>
  <c r="AI125" i="11"/>
  <c r="AH125" i="11"/>
  <c r="AB125" i="11"/>
  <c r="AA125" i="11"/>
  <c r="Z125" i="11"/>
  <c r="Y125" i="11"/>
  <c r="X125" i="11"/>
  <c r="DV124" i="11"/>
  <c r="DU124" i="11"/>
  <c r="DT124" i="11"/>
  <c r="DQ124" i="11"/>
  <c r="DR124" i="11" s="1"/>
  <c r="DS124" i="11" s="1"/>
  <c r="DD124" i="11"/>
  <c r="CP124" i="11"/>
  <c r="CR124" i="11" s="1"/>
  <c r="CO124" i="11"/>
  <c r="CJ124" i="11"/>
  <c r="CK124" i="11" s="1"/>
  <c r="CH124" i="11"/>
  <c r="CF124" i="11"/>
  <c r="CD124" i="11"/>
  <c r="CB124" i="11"/>
  <c r="BZ124" i="11"/>
  <c r="BX124" i="11"/>
  <c r="BV124" i="11"/>
  <c r="BT124" i="11"/>
  <c r="BR124" i="11"/>
  <c r="BP124" i="11"/>
  <c r="BN124" i="11"/>
  <c r="BL124" i="11"/>
  <c r="BI124" i="11"/>
  <c r="BH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DX124" i="11" s="1"/>
  <c r="AL124" i="11"/>
  <c r="AK124" i="11"/>
  <c r="AJ124" i="11"/>
  <c r="AI124" i="11"/>
  <c r="AH124" i="11"/>
  <c r="AB124" i="11"/>
  <c r="AA124" i="11"/>
  <c r="Z124" i="11"/>
  <c r="Y124" i="11"/>
  <c r="X124" i="11"/>
  <c r="DX123" i="11"/>
  <c r="DV123" i="11"/>
  <c r="DU123" i="11"/>
  <c r="DT123" i="11"/>
  <c r="DQ123" i="11"/>
  <c r="DR123" i="11" s="1"/>
  <c r="DS123" i="11" s="1"/>
  <c r="DB123" i="11"/>
  <c r="CY123" i="11"/>
  <c r="CV123" i="11"/>
  <c r="CU123" i="11"/>
  <c r="CT123" i="11"/>
  <c r="CO123" i="11"/>
  <c r="CP123" i="11" s="1"/>
  <c r="CJ123" i="11"/>
  <c r="CK123" i="11" s="1"/>
  <c r="CN123" i="11" s="1"/>
  <c r="CH123" i="11"/>
  <c r="CF123" i="11"/>
  <c r="CD123" i="11"/>
  <c r="CB123" i="11"/>
  <c r="BZ123" i="11"/>
  <c r="BX123" i="11"/>
  <c r="BV123" i="11"/>
  <c r="BT123" i="11"/>
  <c r="BR123" i="11"/>
  <c r="BP123" i="11"/>
  <c r="BN123" i="11"/>
  <c r="BL123" i="11"/>
  <c r="BI123" i="11"/>
  <c r="BH123" i="11"/>
  <c r="BF123" i="11"/>
  <c r="BE123" i="11"/>
  <c r="CW123" i="11" s="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L123" i="11"/>
  <c r="AK123" i="11"/>
  <c r="AJ123" i="11"/>
  <c r="AI123" i="11"/>
  <c r="AH123" i="11"/>
  <c r="AB123" i="11"/>
  <c r="AA123" i="11"/>
  <c r="Z123" i="11"/>
  <c r="Y123" i="11"/>
  <c r="X123" i="11"/>
  <c r="DV122" i="11"/>
  <c r="DU122" i="11"/>
  <c r="DT122" i="11"/>
  <c r="DR122" i="11"/>
  <c r="DS122" i="11" s="1"/>
  <c r="DQ122" i="11"/>
  <c r="CT122" i="11"/>
  <c r="CP122" i="11"/>
  <c r="CO122" i="11"/>
  <c r="CJ122" i="11"/>
  <c r="CK122" i="11" s="1"/>
  <c r="CN122" i="11" s="1"/>
  <c r="CH122" i="11"/>
  <c r="CF122" i="11"/>
  <c r="CD122" i="11"/>
  <c r="CB122" i="11"/>
  <c r="BZ122" i="11"/>
  <c r="BX122" i="11"/>
  <c r="BV122" i="11"/>
  <c r="BT122" i="11"/>
  <c r="BR122" i="11"/>
  <c r="BP122" i="11"/>
  <c r="BN122" i="11"/>
  <c r="BL122" i="11"/>
  <c r="BI122" i="11"/>
  <c r="BH122" i="11"/>
  <c r="DB122" i="11" s="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DX122" i="11" s="1"/>
  <c r="AL122" i="11"/>
  <c r="AK122" i="11"/>
  <c r="AJ122" i="11"/>
  <c r="AI122" i="11"/>
  <c r="AH122" i="11"/>
  <c r="AB122" i="11"/>
  <c r="AA122" i="11"/>
  <c r="Z122" i="11"/>
  <c r="Y122" i="11"/>
  <c r="X122" i="11"/>
  <c r="DV121" i="11"/>
  <c r="DU121" i="11"/>
  <c r="DT121" i="11"/>
  <c r="DQ121" i="11"/>
  <c r="DR121" i="11" s="1"/>
  <c r="DS121" i="11" s="1"/>
  <c r="CZ121" i="11"/>
  <c r="CY121" i="11"/>
  <c r="CX121" i="11"/>
  <c r="CU121" i="11"/>
  <c r="CT121" i="11"/>
  <c r="CR121" i="11"/>
  <c r="CO121" i="11"/>
  <c r="CP121" i="11" s="1"/>
  <c r="CJ121" i="11"/>
  <c r="CK121" i="11" s="1"/>
  <c r="CM121" i="11" s="1"/>
  <c r="CH121" i="11"/>
  <c r="CF121" i="11"/>
  <c r="CD121" i="11"/>
  <c r="CB121" i="11"/>
  <c r="BZ121" i="11"/>
  <c r="BX121" i="11"/>
  <c r="BV121" i="11"/>
  <c r="BT121" i="11"/>
  <c r="BR121" i="11"/>
  <c r="BP121" i="11"/>
  <c r="BN121" i="11"/>
  <c r="BL121" i="11"/>
  <c r="BI121" i="11"/>
  <c r="BH121" i="11"/>
  <c r="DD121" i="11" s="1"/>
  <c r="BF121" i="11"/>
  <c r="BE121" i="11"/>
  <c r="CW121" i="11" s="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DX121" i="11" s="1"/>
  <c r="AL121" i="11"/>
  <c r="AK121" i="11"/>
  <c r="AJ121" i="11"/>
  <c r="AI121" i="11"/>
  <c r="AH121" i="11"/>
  <c r="AB121" i="11"/>
  <c r="AA121" i="11"/>
  <c r="Z121" i="11"/>
  <c r="Y121" i="11"/>
  <c r="X121" i="11"/>
  <c r="DX120" i="11"/>
  <c r="DV120" i="11"/>
  <c r="DU120" i="11"/>
  <c r="DT120" i="11"/>
  <c r="DR120" i="11"/>
  <c r="DS120" i="11" s="1"/>
  <c r="DQ120" i="11"/>
  <c r="CX120" i="11"/>
  <c r="CV120" i="11"/>
  <c r="CT120" i="11"/>
  <c r="CO120" i="11"/>
  <c r="CP120" i="11" s="1"/>
  <c r="CR120" i="11" s="1"/>
  <c r="CL120" i="11"/>
  <c r="CJ120" i="11"/>
  <c r="CK120" i="11" s="1"/>
  <c r="CM120" i="11" s="1"/>
  <c r="CH120" i="11"/>
  <c r="CF120" i="11"/>
  <c r="CD120" i="11"/>
  <c r="CB120" i="11"/>
  <c r="BZ120" i="11"/>
  <c r="BX120" i="11"/>
  <c r="BV120" i="11"/>
  <c r="BT120" i="11"/>
  <c r="BR120" i="11"/>
  <c r="BP120" i="11"/>
  <c r="BN120" i="11"/>
  <c r="BL120" i="11"/>
  <c r="BI120" i="11"/>
  <c r="BH120" i="11"/>
  <c r="CZ120" i="11" s="1"/>
  <c r="BF120" i="11"/>
  <c r="BE120" i="11"/>
  <c r="CW120" i="11" s="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L120" i="11"/>
  <c r="AK120" i="11"/>
  <c r="AJ120" i="11"/>
  <c r="AI120" i="11"/>
  <c r="AH120" i="11"/>
  <c r="AB120" i="11"/>
  <c r="AA120" i="11"/>
  <c r="Z120" i="11"/>
  <c r="Y120" i="11"/>
  <c r="X120" i="11"/>
  <c r="DX119" i="11"/>
  <c r="DV119" i="11"/>
  <c r="DU119" i="11"/>
  <c r="DT119" i="11"/>
  <c r="DR119" i="11"/>
  <c r="DS119" i="11" s="1"/>
  <c r="DQ119" i="11"/>
  <c r="CY119" i="11"/>
  <c r="CV119" i="11"/>
  <c r="CT119" i="11"/>
  <c r="CO119" i="11"/>
  <c r="CP119" i="11" s="1"/>
  <c r="CJ119" i="11"/>
  <c r="CK119" i="11" s="1"/>
  <c r="CH119" i="11"/>
  <c r="CF119" i="11"/>
  <c r="CD119" i="11"/>
  <c r="CB119" i="11"/>
  <c r="BZ119" i="11"/>
  <c r="BX119" i="11"/>
  <c r="BV119" i="11"/>
  <c r="BT119" i="11"/>
  <c r="BR119" i="11"/>
  <c r="BP119" i="11"/>
  <c r="BN119" i="11"/>
  <c r="BL119" i="11"/>
  <c r="BI119" i="11"/>
  <c r="BH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L119" i="11"/>
  <c r="AK119" i="11"/>
  <c r="AJ119" i="11"/>
  <c r="AI119" i="11"/>
  <c r="AH119" i="11"/>
  <c r="AB119" i="11"/>
  <c r="AA119" i="11"/>
  <c r="Z119" i="11"/>
  <c r="Y119" i="11"/>
  <c r="X119" i="11"/>
  <c r="DV118" i="11"/>
  <c r="DU118" i="11"/>
  <c r="DT118" i="11"/>
  <c r="DR118" i="11"/>
  <c r="DS118" i="11" s="1"/>
  <c r="DQ118" i="11"/>
  <c r="CV118" i="11"/>
  <c r="CO118" i="11"/>
  <c r="CP118" i="11" s="1"/>
  <c r="CJ118" i="11"/>
  <c r="CK118" i="11" s="1"/>
  <c r="CN118" i="11" s="1"/>
  <c r="CH118" i="11"/>
  <c r="CF118" i="11"/>
  <c r="CD118" i="11"/>
  <c r="CB118" i="11"/>
  <c r="BZ118" i="11"/>
  <c r="BX118" i="11"/>
  <c r="BV118" i="11"/>
  <c r="BT118" i="11"/>
  <c r="BR118" i="11"/>
  <c r="BP118" i="11"/>
  <c r="BN118" i="11"/>
  <c r="BL118" i="11"/>
  <c r="BI118" i="11"/>
  <c r="BH118" i="11"/>
  <c r="DB118" i="11" s="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DX118" i="11" s="1"/>
  <c r="AL118" i="11"/>
  <c r="AK118" i="11"/>
  <c r="AJ118" i="11"/>
  <c r="AI118" i="11"/>
  <c r="AH118" i="11"/>
  <c r="AB118" i="11"/>
  <c r="AA118" i="11"/>
  <c r="Z118" i="11"/>
  <c r="Y118" i="11"/>
  <c r="X118" i="11"/>
  <c r="DV117" i="11"/>
  <c r="DU117" i="11"/>
  <c r="DT117" i="11"/>
  <c r="DQ117" i="11"/>
  <c r="DR117" i="11" s="1"/>
  <c r="DS117" i="11" s="1"/>
  <c r="CV117" i="11"/>
  <c r="CO117" i="11"/>
  <c r="CP117" i="11" s="1"/>
  <c r="CR117" i="11" s="1"/>
  <c r="CL117" i="11"/>
  <c r="CJ117" i="11"/>
  <c r="CK117" i="11" s="1"/>
  <c r="CH117" i="11"/>
  <c r="CF117" i="11"/>
  <c r="CD117" i="11"/>
  <c r="CB117" i="11"/>
  <c r="BZ117" i="11"/>
  <c r="BX117" i="11"/>
  <c r="BV117" i="11"/>
  <c r="BT117" i="11"/>
  <c r="BR117" i="11"/>
  <c r="BP117" i="11"/>
  <c r="BN117" i="11"/>
  <c r="BL117" i="11"/>
  <c r="BI117" i="11"/>
  <c r="BH117" i="11"/>
  <c r="CZ117" i="11" s="1"/>
  <c r="BF117" i="11"/>
  <c r="BE117" i="11"/>
  <c r="CU117" i="11" s="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DX117" i="11" s="1"/>
  <c r="AL117" i="11"/>
  <c r="AK117" i="11"/>
  <c r="AJ117" i="11"/>
  <c r="AI117" i="11"/>
  <c r="AH117" i="11"/>
  <c r="AB117" i="11"/>
  <c r="AA117" i="11"/>
  <c r="Z117" i="11"/>
  <c r="Y117" i="11"/>
  <c r="X117" i="11"/>
  <c r="DX116" i="11"/>
  <c r="DV116" i="11"/>
  <c r="DU116" i="11"/>
  <c r="DT116" i="11"/>
  <c r="DQ116" i="11"/>
  <c r="DR116" i="11" s="1"/>
  <c r="DS116" i="11" s="1"/>
  <c r="CV116" i="11"/>
  <c r="CT116" i="11"/>
  <c r="CO116" i="11"/>
  <c r="CP116" i="11" s="1"/>
  <c r="CR116" i="11" s="1"/>
  <c r="CN116" i="11"/>
  <c r="CL116" i="11"/>
  <c r="CJ116" i="11"/>
  <c r="CK116" i="11" s="1"/>
  <c r="CM116" i="11" s="1"/>
  <c r="CH116" i="11"/>
  <c r="CF116" i="11"/>
  <c r="CD116" i="11"/>
  <c r="CB116" i="11"/>
  <c r="BZ116" i="11"/>
  <c r="BX116" i="11"/>
  <c r="BV116" i="11"/>
  <c r="BT116" i="11"/>
  <c r="BR116" i="11"/>
  <c r="BP116" i="11"/>
  <c r="BN116" i="11"/>
  <c r="BL116" i="11"/>
  <c r="BI116" i="11"/>
  <c r="BH116" i="11"/>
  <c r="BF116" i="11"/>
  <c r="BE116" i="11"/>
  <c r="CW116" i="11" s="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L116" i="11"/>
  <c r="AK116" i="11"/>
  <c r="AJ116" i="11"/>
  <c r="AI116" i="11"/>
  <c r="AH116" i="11"/>
  <c r="AB116" i="11"/>
  <c r="AA116" i="11"/>
  <c r="Z116" i="11"/>
  <c r="Y116" i="11"/>
  <c r="X116" i="11"/>
  <c r="DX115" i="11"/>
  <c r="DV115" i="11"/>
  <c r="DU115" i="11"/>
  <c r="DT115" i="11"/>
  <c r="DR115" i="11"/>
  <c r="DS115" i="11" s="1"/>
  <c r="DQ115" i="11"/>
  <c r="CY115" i="11"/>
  <c r="CV115" i="11"/>
  <c r="CT115" i="11"/>
  <c r="CO115" i="11"/>
  <c r="CP115" i="11" s="1"/>
  <c r="CJ115" i="11"/>
  <c r="CK115" i="11" s="1"/>
  <c r="CH115" i="11"/>
  <c r="CF115" i="11"/>
  <c r="CD115" i="11"/>
  <c r="CB115" i="11"/>
  <c r="BZ115" i="11"/>
  <c r="BX115" i="11"/>
  <c r="BV115" i="11"/>
  <c r="BT115" i="11"/>
  <c r="BR115" i="11"/>
  <c r="BP115" i="11"/>
  <c r="BN115" i="11"/>
  <c r="BL115" i="11"/>
  <c r="BI115" i="11"/>
  <c r="BH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L115" i="11"/>
  <c r="AK115" i="11"/>
  <c r="AJ115" i="11"/>
  <c r="AI115" i="11"/>
  <c r="AH115" i="11"/>
  <c r="AB115" i="11"/>
  <c r="AA115" i="11"/>
  <c r="Z115" i="11"/>
  <c r="Y115" i="11"/>
  <c r="X115" i="11"/>
  <c r="DV114" i="11"/>
  <c r="DU114" i="11"/>
  <c r="DT114" i="11"/>
  <c r="DR114" i="11"/>
  <c r="DS114" i="11" s="1"/>
  <c r="DQ114" i="11"/>
  <c r="DB114" i="11"/>
  <c r="CX114" i="11"/>
  <c r="CO114" i="11"/>
  <c r="CP114" i="11" s="1"/>
  <c r="CJ114" i="11"/>
  <c r="CK114" i="11" s="1"/>
  <c r="CH114" i="11"/>
  <c r="CF114" i="11"/>
  <c r="CD114" i="11"/>
  <c r="CB114" i="11"/>
  <c r="BZ114" i="11"/>
  <c r="BX114" i="11"/>
  <c r="BV114" i="11"/>
  <c r="BT114" i="11"/>
  <c r="BR114" i="11"/>
  <c r="BP114" i="11"/>
  <c r="BN114" i="11"/>
  <c r="BL114" i="11"/>
  <c r="BI114" i="11"/>
  <c r="BH114" i="11"/>
  <c r="DD114" i="11" s="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DX114" i="11" s="1"/>
  <c r="AL114" i="11"/>
  <c r="AK114" i="11"/>
  <c r="AJ114" i="11"/>
  <c r="AI114" i="11"/>
  <c r="AH114" i="11"/>
  <c r="AB114" i="11"/>
  <c r="AA114" i="11"/>
  <c r="Z114" i="11"/>
  <c r="Y114" i="11"/>
  <c r="X114" i="11"/>
  <c r="DX113" i="11"/>
  <c r="DV113" i="11"/>
  <c r="DU113" i="11"/>
  <c r="DT113" i="11"/>
  <c r="DQ113" i="11"/>
  <c r="DR113" i="11" s="1"/>
  <c r="DS113" i="11" s="1"/>
  <c r="DD113" i="11"/>
  <c r="CZ113" i="11"/>
  <c r="CX113" i="11"/>
  <c r="CV113" i="11"/>
  <c r="CU113" i="11"/>
  <c r="CO113" i="11"/>
  <c r="CP113" i="11" s="1"/>
  <c r="CR113" i="11" s="1"/>
  <c r="CJ113" i="11"/>
  <c r="CK113" i="11" s="1"/>
  <c r="CH113" i="11"/>
  <c r="CF113" i="11"/>
  <c r="CD113" i="11"/>
  <c r="CB113" i="11"/>
  <c r="BZ113" i="11"/>
  <c r="BX113" i="11"/>
  <c r="BV113" i="11"/>
  <c r="BT113" i="11"/>
  <c r="BR113" i="11"/>
  <c r="BP113" i="11"/>
  <c r="BN113" i="11"/>
  <c r="BL113" i="11"/>
  <c r="BI113" i="11"/>
  <c r="BH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L113" i="11"/>
  <c r="AK113" i="11"/>
  <c r="AJ113" i="11"/>
  <c r="AI113" i="11"/>
  <c r="AH113" i="11"/>
  <c r="AB113" i="11"/>
  <c r="AA113" i="11"/>
  <c r="Z113" i="11"/>
  <c r="Y113" i="11"/>
  <c r="X113" i="11"/>
  <c r="DV112" i="11"/>
  <c r="DU112" i="11"/>
  <c r="DT112" i="11"/>
  <c r="DR112" i="11"/>
  <c r="DS112" i="11" s="1"/>
  <c r="DQ112" i="11"/>
  <c r="CV112" i="11"/>
  <c r="CO112" i="11"/>
  <c r="CP112" i="11" s="1"/>
  <c r="CR112" i="11" s="1"/>
  <c r="CL112" i="11"/>
  <c r="CJ112" i="11"/>
  <c r="CK112" i="11" s="1"/>
  <c r="CM112" i="11" s="1"/>
  <c r="CH112" i="11"/>
  <c r="CF112" i="11"/>
  <c r="CD112" i="11"/>
  <c r="CB112" i="11"/>
  <c r="BZ112" i="11"/>
  <c r="BX112" i="11"/>
  <c r="BV112" i="11"/>
  <c r="BT112" i="11"/>
  <c r="BR112" i="11"/>
  <c r="BP112" i="11"/>
  <c r="BN112" i="11"/>
  <c r="BL112" i="11"/>
  <c r="BI112" i="11"/>
  <c r="BH112" i="11"/>
  <c r="CZ112" i="11" s="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DX112" i="11" s="1"/>
  <c r="AL112" i="11"/>
  <c r="AK112" i="11"/>
  <c r="AJ112" i="11"/>
  <c r="AI112" i="11"/>
  <c r="AH112" i="11"/>
  <c r="AB112" i="11"/>
  <c r="AA112" i="11"/>
  <c r="Z112" i="11"/>
  <c r="Y112" i="11"/>
  <c r="X112" i="11"/>
  <c r="DX111" i="11"/>
  <c r="DV111" i="11"/>
  <c r="DU111" i="11"/>
  <c r="DT111" i="11"/>
  <c r="DR111" i="11"/>
  <c r="DS111" i="11" s="1"/>
  <c r="DQ111" i="11"/>
  <c r="CY111" i="11"/>
  <c r="CV111" i="11"/>
  <c r="CU111" i="11"/>
  <c r="CT111" i="11"/>
  <c r="CO111" i="11"/>
  <c r="CP111" i="11" s="1"/>
  <c r="CN111" i="11"/>
  <c r="CJ111" i="11"/>
  <c r="CK111" i="11" s="1"/>
  <c r="CH111" i="11"/>
  <c r="CF111" i="11"/>
  <c r="CD111" i="11"/>
  <c r="CB111" i="11"/>
  <c r="BZ111" i="11"/>
  <c r="BX111" i="11"/>
  <c r="BV111" i="11"/>
  <c r="BT111" i="11"/>
  <c r="BR111" i="11"/>
  <c r="BP111" i="11"/>
  <c r="BN111" i="11"/>
  <c r="BL111" i="11"/>
  <c r="BI111" i="11"/>
  <c r="BH111" i="11"/>
  <c r="DB111" i="11" s="1"/>
  <c r="BF111" i="11"/>
  <c r="BE111" i="11"/>
  <c r="CW111" i="11" s="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L111" i="11"/>
  <c r="AK111" i="11"/>
  <c r="AJ111" i="11"/>
  <c r="AI111" i="11"/>
  <c r="AH111" i="11"/>
  <c r="AB111" i="11"/>
  <c r="AA111" i="11"/>
  <c r="Z111" i="11"/>
  <c r="Y111" i="11"/>
  <c r="X111" i="11"/>
  <c r="DV110" i="11"/>
  <c r="DU110" i="11"/>
  <c r="DT110" i="11"/>
  <c r="DR110" i="11"/>
  <c r="DS110" i="11" s="1"/>
  <c r="DQ110" i="11"/>
  <c r="CX110" i="11"/>
  <c r="CO110" i="11"/>
  <c r="CP110" i="11" s="1"/>
  <c r="CJ110" i="11"/>
  <c r="CK110" i="11" s="1"/>
  <c r="CH110" i="11"/>
  <c r="CF110" i="11"/>
  <c r="CD110" i="11"/>
  <c r="CB110" i="11"/>
  <c r="BZ110" i="11"/>
  <c r="BX110" i="11"/>
  <c r="BV110" i="11"/>
  <c r="BT110" i="11"/>
  <c r="BR110" i="11"/>
  <c r="BP110" i="11"/>
  <c r="BN110" i="11"/>
  <c r="BL110" i="11"/>
  <c r="BI110" i="11"/>
  <c r="BH110" i="11"/>
  <c r="DB110" i="11" s="1"/>
  <c r="BF110" i="11"/>
  <c r="BE110" i="11"/>
  <c r="CW110" i="11" s="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DX110" i="11" s="1"/>
  <c r="AL110" i="11"/>
  <c r="AK110" i="11"/>
  <c r="AJ110" i="11"/>
  <c r="AI110" i="11"/>
  <c r="AH110" i="11"/>
  <c r="AB110" i="11"/>
  <c r="AA110" i="11"/>
  <c r="Z110" i="11"/>
  <c r="Y110" i="11"/>
  <c r="X110" i="11"/>
  <c r="DX109" i="11"/>
  <c r="DV109" i="11"/>
  <c r="DU109" i="11"/>
  <c r="DT109" i="11"/>
  <c r="DR109" i="11"/>
  <c r="DS109" i="11" s="1"/>
  <c r="DQ109" i="11"/>
  <c r="DD109" i="11"/>
  <c r="CX109" i="11"/>
  <c r="CV109" i="11"/>
  <c r="CP109" i="11"/>
  <c r="CR109" i="11" s="1"/>
  <c r="CO109" i="11"/>
  <c r="CJ109" i="11"/>
  <c r="CK109" i="11" s="1"/>
  <c r="CH109" i="11"/>
  <c r="CF109" i="11"/>
  <c r="CD109" i="11"/>
  <c r="CB109" i="11"/>
  <c r="BZ109" i="11"/>
  <c r="BX109" i="11"/>
  <c r="BV109" i="11"/>
  <c r="BT109" i="11"/>
  <c r="BR109" i="11"/>
  <c r="BP109" i="11"/>
  <c r="BN109" i="11"/>
  <c r="BL109" i="11"/>
  <c r="BI109" i="11"/>
  <c r="BH109" i="11"/>
  <c r="CZ109" i="11" s="1"/>
  <c r="BF109" i="11"/>
  <c r="BE109" i="11"/>
  <c r="CW109" i="11" s="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L109" i="11"/>
  <c r="AK109" i="11"/>
  <c r="AJ109" i="11"/>
  <c r="AI109" i="11"/>
  <c r="AH109" i="11"/>
  <c r="AB109" i="11"/>
  <c r="AA109" i="11"/>
  <c r="Z109" i="11"/>
  <c r="Y109" i="11"/>
  <c r="X109" i="11"/>
  <c r="DX108" i="11"/>
  <c r="DV108" i="11"/>
  <c r="DU108" i="11"/>
  <c r="DT108" i="11"/>
  <c r="DR108" i="11"/>
  <c r="DS108" i="11" s="1"/>
  <c r="DQ108" i="11"/>
  <c r="CV108" i="11"/>
  <c r="CO108" i="11"/>
  <c r="CP108" i="11" s="1"/>
  <c r="CR108" i="11" s="1"/>
  <c r="CJ108" i="11"/>
  <c r="CK108" i="11" s="1"/>
  <c r="CM108" i="11" s="1"/>
  <c r="CH108" i="11"/>
  <c r="CF108" i="11"/>
  <c r="CD108" i="11"/>
  <c r="CB108" i="11"/>
  <c r="BZ108" i="11"/>
  <c r="BX108" i="11"/>
  <c r="BV108" i="11"/>
  <c r="BT108" i="11"/>
  <c r="BR108" i="11"/>
  <c r="BP108" i="11"/>
  <c r="BN108" i="11"/>
  <c r="BL108" i="11"/>
  <c r="BI108" i="11"/>
  <c r="BH108" i="11"/>
  <c r="DD108" i="11" s="1"/>
  <c r="BF108" i="11"/>
  <c r="BE108" i="11"/>
  <c r="CW108" i="11" s="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L108" i="11"/>
  <c r="AK108" i="11"/>
  <c r="AJ108" i="11"/>
  <c r="AI108" i="11"/>
  <c r="AH108" i="11"/>
  <c r="AB108" i="11"/>
  <c r="AA108" i="11"/>
  <c r="Z108" i="11"/>
  <c r="Y108" i="11"/>
  <c r="X108" i="11"/>
  <c r="DV107" i="11"/>
  <c r="DU107" i="11"/>
  <c r="DT107" i="11"/>
  <c r="DQ107" i="11"/>
  <c r="DR107" i="11" s="1"/>
  <c r="DS107" i="11" s="1"/>
  <c r="CP107" i="11"/>
  <c r="CO107" i="11"/>
  <c r="CJ107" i="11"/>
  <c r="CK107" i="11" s="1"/>
  <c r="CN107" i="11" s="1"/>
  <c r="CH107" i="11"/>
  <c r="CF107" i="11"/>
  <c r="CD107" i="11"/>
  <c r="CB107" i="11"/>
  <c r="BZ107" i="11"/>
  <c r="BX107" i="11"/>
  <c r="BV107" i="11"/>
  <c r="BT107" i="11"/>
  <c r="BR107" i="11"/>
  <c r="BP107" i="11"/>
  <c r="BN107" i="11"/>
  <c r="BL107" i="11"/>
  <c r="BI107" i="11"/>
  <c r="BH107" i="11"/>
  <c r="DB107" i="11" s="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DX107" i="11" s="1"/>
  <c r="AL107" i="11"/>
  <c r="AK107" i="11"/>
  <c r="AJ107" i="11"/>
  <c r="AI107" i="11"/>
  <c r="AH107" i="11"/>
  <c r="AB107" i="11"/>
  <c r="AA107" i="11"/>
  <c r="Z107" i="11"/>
  <c r="Y107" i="11"/>
  <c r="X107" i="11"/>
  <c r="DX106" i="11"/>
  <c r="DV106" i="11"/>
  <c r="DU106" i="11"/>
  <c r="DT106" i="11"/>
  <c r="DQ106" i="11"/>
  <c r="DR106" i="11" s="1"/>
  <c r="DS106" i="11" s="1"/>
  <c r="CX106" i="11"/>
  <c r="CV106" i="11"/>
  <c r="CO106" i="11"/>
  <c r="CP106" i="11" s="1"/>
  <c r="CN106" i="11"/>
  <c r="CJ106" i="11"/>
  <c r="CK106" i="11" s="1"/>
  <c r="CH106" i="11"/>
  <c r="CF106" i="11"/>
  <c r="CD106" i="11"/>
  <c r="CB106" i="11"/>
  <c r="BZ106" i="11"/>
  <c r="BX106" i="11"/>
  <c r="BV106" i="11"/>
  <c r="BT106" i="11"/>
  <c r="BR106" i="11"/>
  <c r="BP106" i="11"/>
  <c r="BN106" i="11"/>
  <c r="BL106" i="11"/>
  <c r="BI106" i="11"/>
  <c r="BH106" i="11"/>
  <c r="DB106" i="11" s="1"/>
  <c r="BF106" i="11"/>
  <c r="BE106" i="11"/>
  <c r="CW106" i="11" s="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L106" i="11"/>
  <c r="AK106" i="11"/>
  <c r="AJ106" i="11"/>
  <c r="AI106" i="11"/>
  <c r="AH106" i="11"/>
  <c r="AB106" i="11"/>
  <c r="AA106" i="11"/>
  <c r="Z106" i="11"/>
  <c r="Y106" i="11"/>
  <c r="X106" i="11"/>
  <c r="DX105" i="11"/>
  <c r="DV105" i="11"/>
  <c r="DU105" i="11"/>
  <c r="DT105" i="11"/>
  <c r="DR105" i="11"/>
  <c r="DS105" i="11" s="1"/>
  <c r="DQ105" i="11"/>
  <c r="DD105" i="11"/>
  <c r="CZ105" i="11"/>
  <c r="CP105" i="11"/>
  <c r="CR105" i="11" s="1"/>
  <c r="CO105" i="11"/>
  <c r="CJ105" i="11"/>
  <c r="CK105" i="11" s="1"/>
  <c r="CM105" i="11" s="1"/>
  <c r="CH105" i="11"/>
  <c r="CF105" i="11"/>
  <c r="CD105" i="11"/>
  <c r="CB105" i="11"/>
  <c r="BZ105" i="11"/>
  <c r="BX105" i="11"/>
  <c r="BV105" i="11"/>
  <c r="BT105" i="11"/>
  <c r="BR105" i="11"/>
  <c r="BP105" i="11"/>
  <c r="BN105" i="11"/>
  <c r="BL105" i="11"/>
  <c r="BI105" i="11"/>
  <c r="BH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L105" i="11"/>
  <c r="AK105" i="11"/>
  <c r="AJ105" i="11"/>
  <c r="AI105" i="11"/>
  <c r="AH105" i="11"/>
  <c r="AB105" i="11"/>
  <c r="AA105" i="11"/>
  <c r="Z105" i="11"/>
  <c r="Y105" i="11"/>
  <c r="X105" i="11"/>
  <c r="DV104" i="11"/>
  <c r="DU104" i="11"/>
  <c r="DT104" i="11"/>
  <c r="DQ104" i="11"/>
  <c r="DR104" i="11" s="1"/>
  <c r="DS104" i="11" s="1"/>
  <c r="CR104" i="11"/>
  <c r="CP104" i="11"/>
  <c r="CO104" i="11"/>
  <c r="CJ104" i="11"/>
  <c r="CK104" i="11" s="1"/>
  <c r="CH104" i="11"/>
  <c r="CF104" i="11"/>
  <c r="CD104" i="11"/>
  <c r="CB104" i="11"/>
  <c r="BZ104" i="11"/>
  <c r="BX104" i="11"/>
  <c r="BV104" i="11"/>
  <c r="BT104" i="11"/>
  <c r="BR104" i="11"/>
  <c r="BP104" i="11"/>
  <c r="BN104" i="11"/>
  <c r="BL104" i="11"/>
  <c r="BI104" i="11"/>
  <c r="BH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DX104" i="11" s="1"/>
  <c r="AL104" i="11"/>
  <c r="AK104" i="11"/>
  <c r="AJ104" i="11"/>
  <c r="AI104" i="11"/>
  <c r="AH104" i="11"/>
  <c r="AB104" i="11"/>
  <c r="AA104" i="11"/>
  <c r="Z104" i="11"/>
  <c r="Y104" i="11"/>
  <c r="X104" i="11"/>
  <c r="DV103" i="11"/>
  <c r="DU103" i="11"/>
  <c r="DT103" i="11"/>
  <c r="DQ103" i="11"/>
  <c r="DR103" i="11" s="1"/>
  <c r="DS103" i="11" s="1"/>
  <c r="CX103" i="11"/>
  <c r="CP103" i="11"/>
  <c r="CO103" i="11"/>
  <c r="CJ103" i="11"/>
  <c r="CK103" i="11" s="1"/>
  <c r="CH103" i="11"/>
  <c r="CF103" i="11"/>
  <c r="CD103" i="11"/>
  <c r="CB103" i="11"/>
  <c r="BZ103" i="11"/>
  <c r="BX103" i="11"/>
  <c r="BV103" i="11"/>
  <c r="BT103" i="11"/>
  <c r="BR103" i="11"/>
  <c r="BP103" i="11"/>
  <c r="BN103" i="11"/>
  <c r="BL103" i="11"/>
  <c r="BI103" i="11"/>
  <c r="BH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DX103" i="11" s="1"/>
  <c r="AL103" i="11"/>
  <c r="AK103" i="11"/>
  <c r="AJ103" i="11"/>
  <c r="AI103" i="11"/>
  <c r="AH103" i="11"/>
  <c r="AB103" i="11"/>
  <c r="AA103" i="11"/>
  <c r="Z103" i="11"/>
  <c r="Y103" i="11"/>
  <c r="X103" i="11"/>
  <c r="DV102" i="11"/>
  <c r="DU102" i="11"/>
  <c r="DT102" i="11"/>
  <c r="DQ102" i="11"/>
  <c r="DR102" i="11" s="1"/>
  <c r="DS102" i="11" s="1"/>
  <c r="DB102" i="11"/>
  <c r="CT102" i="11"/>
  <c r="CP102" i="11"/>
  <c r="CO102" i="11"/>
  <c r="CJ102" i="11"/>
  <c r="CK102" i="11" s="1"/>
  <c r="CN102" i="11" s="1"/>
  <c r="CH102" i="11"/>
  <c r="CF102" i="11"/>
  <c r="CD102" i="11"/>
  <c r="CB102" i="11"/>
  <c r="BZ102" i="11"/>
  <c r="BX102" i="11"/>
  <c r="BV102" i="11"/>
  <c r="BT102" i="11"/>
  <c r="BR102" i="11"/>
  <c r="BP102" i="11"/>
  <c r="BN102" i="11"/>
  <c r="BL102" i="11"/>
  <c r="BI102" i="11"/>
  <c r="BH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DX102" i="11" s="1"/>
  <c r="AL102" i="11"/>
  <c r="AK102" i="11"/>
  <c r="AJ102" i="11"/>
  <c r="AI102" i="11"/>
  <c r="AH102" i="11"/>
  <c r="AB102" i="11"/>
  <c r="AA102" i="11"/>
  <c r="Z102" i="11"/>
  <c r="Y102" i="11"/>
  <c r="X102" i="11"/>
  <c r="DV101" i="11"/>
  <c r="DU101" i="11"/>
  <c r="DT101" i="11"/>
  <c r="DQ101" i="11"/>
  <c r="DR101" i="11" s="1"/>
  <c r="DS101" i="11" s="1"/>
  <c r="CZ101" i="11"/>
  <c r="CO101" i="11"/>
  <c r="CP101" i="11" s="1"/>
  <c r="CR101" i="11" s="1"/>
  <c r="CN101" i="11"/>
  <c r="CL101" i="11"/>
  <c r="CJ101" i="11"/>
  <c r="CK101" i="11" s="1"/>
  <c r="CM101" i="11" s="1"/>
  <c r="CH101" i="11"/>
  <c r="CF101" i="11"/>
  <c r="CD101" i="11"/>
  <c r="CB101" i="11"/>
  <c r="BZ101" i="11"/>
  <c r="BX101" i="11"/>
  <c r="BV101" i="11"/>
  <c r="BT101" i="11"/>
  <c r="BR101" i="11"/>
  <c r="BP101" i="11"/>
  <c r="BN101" i="11"/>
  <c r="BL101" i="11"/>
  <c r="BI101" i="11"/>
  <c r="BH101" i="11"/>
  <c r="DD101" i="11" s="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DX101" i="11" s="1"/>
  <c r="AL101" i="11"/>
  <c r="AK101" i="11"/>
  <c r="AJ101" i="11"/>
  <c r="AI101" i="11"/>
  <c r="AH101" i="11"/>
  <c r="AB101" i="11"/>
  <c r="AA101" i="11"/>
  <c r="Z101" i="11"/>
  <c r="Y101" i="11"/>
  <c r="X101" i="11"/>
  <c r="DV100" i="11"/>
  <c r="DU100" i="11"/>
  <c r="DT100" i="11"/>
  <c r="DQ100" i="11"/>
  <c r="DR100" i="11" s="1"/>
  <c r="DS100" i="11" s="1"/>
  <c r="DE100" i="11"/>
  <c r="CZ100" i="11"/>
  <c r="CW100" i="11"/>
  <c r="CO100" i="11"/>
  <c r="CP100" i="11" s="1"/>
  <c r="CR100" i="11" s="1"/>
  <c r="CL100" i="11"/>
  <c r="CJ100" i="11"/>
  <c r="CK100" i="11" s="1"/>
  <c r="CH100" i="11"/>
  <c r="CF100" i="11"/>
  <c r="CD100" i="11"/>
  <c r="CB100" i="11"/>
  <c r="BZ100" i="11"/>
  <c r="BX100" i="11"/>
  <c r="BV100" i="11"/>
  <c r="BT100" i="11"/>
  <c r="BR100" i="11"/>
  <c r="BP100" i="11"/>
  <c r="BN100" i="11"/>
  <c r="BL100" i="11"/>
  <c r="BI100" i="11"/>
  <c r="BH100" i="11"/>
  <c r="BF100" i="11"/>
  <c r="BE100" i="11"/>
  <c r="CT100" i="11" s="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DX100" i="11" s="1"/>
  <c r="AL100" i="11"/>
  <c r="AK100" i="11"/>
  <c r="AJ100" i="11"/>
  <c r="AI100" i="11"/>
  <c r="AH100" i="11"/>
  <c r="AB100" i="11"/>
  <c r="AA100" i="11"/>
  <c r="Z100" i="11"/>
  <c r="Y100" i="11"/>
  <c r="X100" i="11"/>
  <c r="DX99" i="11"/>
  <c r="DV99" i="11"/>
  <c r="DU99" i="11"/>
  <c r="DT99" i="11"/>
  <c r="DR99" i="11"/>
  <c r="DS99" i="11" s="1"/>
  <c r="DQ99" i="11"/>
  <c r="CZ99" i="11"/>
  <c r="CV99" i="11"/>
  <c r="CU99" i="11"/>
  <c r="CO99" i="11"/>
  <c r="CP99" i="11" s="1"/>
  <c r="CR99" i="11" s="1"/>
  <c r="CJ99" i="11"/>
  <c r="CK99" i="11" s="1"/>
  <c r="CH99" i="11"/>
  <c r="CF99" i="11"/>
  <c r="CD99" i="11"/>
  <c r="CB99" i="11"/>
  <c r="BZ99" i="11"/>
  <c r="BX99" i="11"/>
  <c r="BV99" i="11"/>
  <c r="BT99" i="11"/>
  <c r="BR99" i="11"/>
  <c r="BP99" i="11"/>
  <c r="BN99" i="11"/>
  <c r="BL99" i="11"/>
  <c r="BI99" i="11"/>
  <c r="BH99" i="11"/>
  <c r="BF99" i="11"/>
  <c r="BE99" i="11"/>
  <c r="CW99" i="11" s="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L99" i="11"/>
  <c r="AK99" i="11"/>
  <c r="AJ99" i="11"/>
  <c r="AI99" i="11"/>
  <c r="AH99" i="11"/>
  <c r="AB99" i="11"/>
  <c r="AA99" i="11"/>
  <c r="Z99" i="11"/>
  <c r="Y99" i="11"/>
  <c r="X99" i="11"/>
  <c r="DV98" i="11"/>
  <c r="DU98" i="11"/>
  <c r="DT98" i="11"/>
  <c r="DQ98" i="11"/>
  <c r="DR98" i="11" s="1"/>
  <c r="DS98" i="11" s="1"/>
  <c r="CV98" i="11"/>
  <c r="CP98" i="11"/>
  <c r="CO98" i="11"/>
  <c r="CN98" i="11"/>
  <c r="CK98" i="11"/>
  <c r="CJ98" i="11"/>
  <c r="CH98" i="11"/>
  <c r="CF98" i="11"/>
  <c r="CD98" i="11"/>
  <c r="CB98" i="11"/>
  <c r="BZ98" i="11"/>
  <c r="BX98" i="11"/>
  <c r="BV98" i="11"/>
  <c r="BT98" i="11"/>
  <c r="BR98" i="11"/>
  <c r="BP98" i="11"/>
  <c r="BN98" i="11"/>
  <c r="BL98" i="11"/>
  <c r="BI98" i="11"/>
  <c r="BH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DX98" i="11" s="1"/>
  <c r="AL98" i="11"/>
  <c r="AK98" i="11"/>
  <c r="AJ98" i="11"/>
  <c r="AI98" i="11"/>
  <c r="AH98" i="11"/>
  <c r="AB98" i="11"/>
  <c r="AA98" i="11"/>
  <c r="Z98" i="11"/>
  <c r="Y98" i="11"/>
  <c r="X98" i="11"/>
  <c r="DV97" i="11"/>
  <c r="DU97" i="11"/>
  <c r="DT97" i="11"/>
  <c r="DR97" i="11"/>
  <c r="DS97" i="11" s="1"/>
  <c r="DQ97" i="11"/>
  <c r="DB97" i="11"/>
  <c r="CP97" i="11"/>
  <c r="CO97" i="11"/>
  <c r="CJ97" i="11"/>
  <c r="CK97" i="11" s="1"/>
  <c r="CH97" i="11"/>
  <c r="CF97" i="11"/>
  <c r="CD97" i="11"/>
  <c r="CB97" i="11"/>
  <c r="BZ97" i="11"/>
  <c r="BX97" i="11"/>
  <c r="BV97" i="11"/>
  <c r="BT97" i="11"/>
  <c r="BR97" i="11"/>
  <c r="BP97" i="11"/>
  <c r="BN97" i="11"/>
  <c r="BL97" i="11"/>
  <c r="BI97" i="11"/>
  <c r="BH97" i="11"/>
  <c r="DD97" i="11" s="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DX97" i="11" s="1"/>
  <c r="AL97" i="11"/>
  <c r="AK97" i="11"/>
  <c r="AJ97" i="11"/>
  <c r="AI97" i="11"/>
  <c r="AH97" i="11"/>
  <c r="AB97" i="11"/>
  <c r="AA97" i="11"/>
  <c r="Z97" i="11"/>
  <c r="Y97" i="11"/>
  <c r="X97" i="11"/>
  <c r="DX96" i="11"/>
  <c r="DV96" i="11"/>
  <c r="DU96" i="11"/>
  <c r="DT96" i="11"/>
  <c r="DQ96" i="11"/>
  <c r="DR96" i="11" s="1"/>
  <c r="DS96" i="11" s="1"/>
  <c r="CO96" i="11"/>
  <c r="CP96" i="11" s="1"/>
  <c r="CJ96" i="11"/>
  <c r="CK96" i="11" s="1"/>
  <c r="CH96" i="11"/>
  <c r="CF96" i="11"/>
  <c r="CD96" i="11"/>
  <c r="CB96" i="11"/>
  <c r="BZ96" i="11"/>
  <c r="BX96" i="11"/>
  <c r="BV96" i="11"/>
  <c r="BT96" i="11"/>
  <c r="BR96" i="11"/>
  <c r="BP96" i="11"/>
  <c r="BN96" i="11"/>
  <c r="BL96" i="11"/>
  <c r="BI96" i="11"/>
  <c r="BH96" i="11"/>
  <c r="DE96" i="11" s="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L96" i="11"/>
  <c r="AK96" i="11"/>
  <c r="AJ96" i="11"/>
  <c r="AI96" i="11"/>
  <c r="AH96" i="11"/>
  <c r="AB96" i="11"/>
  <c r="AA96" i="11"/>
  <c r="Z96" i="11"/>
  <c r="Y96" i="11"/>
  <c r="X96" i="11"/>
  <c r="DV95" i="11"/>
  <c r="DU95" i="11"/>
  <c r="DT95" i="11"/>
  <c r="DQ95" i="11"/>
  <c r="DR95" i="11" s="1"/>
  <c r="DS95" i="11" s="1"/>
  <c r="DE95" i="11"/>
  <c r="CQ95" i="11"/>
  <c r="CO95" i="11"/>
  <c r="CP95" i="11" s="1"/>
  <c r="CJ95" i="11"/>
  <c r="CK95" i="11" s="1"/>
  <c r="CM95" i="11" s="1"/>
  <c r="CH95" i="11"/>
  <c r="CF95" i="11"/>
  <c r="CD95" i="11"/>
  <c r="CB95" i="11"/>
  <c r="BZ95" i="11"/>
  <c r="BX95" i="11"/>
  <c r="BV95" i="11"/>
  <c r="BT95" i="11"/>
  <c r="BR95" i="11"/>
  <c r="BP95" i="11"/>
  <c r="BN95" i="11"/>
  <c r="BL95" i="11"/>
  <c r="BI95" i="11"/>
  <c r="BH95" i="11"/>
  <c r="BF95" i="11"/>
  <c r="BE95" i="11"/>
  <c r="CY95" i="11" s="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DX95" i="11" s="1"/>
  <c r="AL95" i="11"/>
  <c r="AK95" i="11"/>
  <c r="AJ95" i="11"/>
  <c r="AI95" i="11"/>
  <c r="AH95" i="11"/>
  <c r="AB95" i="11"/>
  <c r="AA95" i="11"/>
  <c r="Z95" i="11"/>
  <c r="Y95" i="11"/>
  <c r="X95" i="11"/>
  <c r="DV94" i="11"/>
  <c r="DU94" i="11"/>
  <c r="DT94" i="11"/>
  <c r="DQ94" i="11"/>
  <c r="DR94" i="11" s="1"/>
  <c r="DS94" i="11" s="1"/>
  <c r="DC94" i="11"/>
  <c r="DA94" i="11"/>
  <c r="CO94" i="11"/>
  <c r="CP94" i="11" s="1"/>
  <c r="CJ94" i="11"/>
  <c r="CK94" i="11" s="1"/>
  <c r="CH94" i="11"/>
  <c r="CF94" i="11"/>
  <c r="CD94" i="11"/>
  <c r="CB94" i="11"/>
  <c r="BZ94" i="11"/>
  <c r="BX94" i="11"/>
  <c r="BV94" i="11"/>
  <c r="BT94" i="11"/>
  <c r="BR94" i="11"/>
  <c r="BP94" i="11"/>
  <c r="BN94" i="11"/>
  <c r="BL94" i="11"/>
  <c r="BI94" i="11"/>
  <c r="BH94" i="11"/>
  <c r="DB94" i="11" s="1"/>
  <c r="BF94" i="11"/>
  <c r="BE94" i="11"/>
  <c r="CW94" i="11" s="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DX94" i="11" s="1"/>
  <c r="AL94" i="11"/>
  <c r="AK94" i="11"/>
  <c r="AJ94" i="11"/>
  <c r="AI94" i="11"/>
  <c r="AH94" i="11"/>
  <c r="AB94" i="11"/>
  <c r="AA94" i="11"/>
  <c r="Z94" i="11"/>
  <c r="Y94" i="11"/>
  <c r="X94" i="11"/>
  <c r="DV93" i="11"/>
  <c r="DU93" i="11"/>
  <c r="DT93" i="11"/>
  <c r="DQ93" i="11"/>
  <c r="DR93" i="11" s="1"/>
  <c r="DS93" i="11" s="1"/>
  <c r="CY93" i="11"/>
  <c r="CO93" i="11"/>
  <c r="CP93" i="11" s="1"/>
  <c r="CJ93" i="11"/>
  <c r="CK93" i="11" s="1"/>
  <c r="CH93" i="11"/>
  <c r="CF93" i="11"/>
  <c r="CD93" i="11"/>
  <c r="CB93" i="11"/>
  <c r="BZ93" i="11"/>
  <c r="BX93" i="11"/>
  <c r="BV93" i="11"/>
  <c r="BT93" i="11"/>
  <c r="BR93" i="11"/>
  <c r="BP93" i="11"/>
  <c r="BN93" i="11"/>
  <c r="BL93" i="11"/>
  <c r="BI93" i="11"/>
  <c r="BH93" i="11"/>
  <c r="DE93" i="11" s="1"/>
  <c r="BF93" i="11"/>
  <c r="BE93" i="11"/>
  <c r="CW93" i="11" s="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DX93" i="11" s="1"/>
  <c r="AL93" i="11"/>
  <c r="AK93" i="11"/>
  <c r="AJ93" i="11"/>
  <c r="AI93" i="11"/>
  <c r="AH93" i="11"/>
  <c r="AB93" i="11"/>
  <c r="AA93" i="11"/>
  <c r="Z93" i="11"/>
  <c r="Y93" i="11"/>
  <c r="X93" i="11"/>
  <c r="DV92" i="11"/>
  <c r="DU92" i="11"/>
  <c r="DT92" i="11"/>
  <c r="DQ92" i="11"/>
  <c r="DR92" i="11" s="1"/>
  <c r="DS92" i="11" s="1"/>
  <c r="CU92" i="11"/>
  <c r="CO92" i="11"/>
  <c r="CP92" i="11" s="1"/>
  <c r="CM92" i="11"/>
  <c r="CK92" i="11"/>
  <c r="CJ92" i="11"/>
  <c r="CH92" i="11"/>
  <c r="CF92" i="11"/>
  <c r="CD92" i="11"/>
  <c r="CB92" i="11"/>
  <c r="BZ92" i="11"/>
  <c r="BX92" i="11"/>
  <c r="BV92" i="11"/>
  <c r="BT92" i="11"/>
  <c r="BR92" i="11"/>
  <c r="BP92" i="11"/>
  <c r="BN92" i="11"/>
  <c r="BL92" i="11"/>
  <c r="BI92" i="11"/>
  <c r="BH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DX92" i="11" s="1"/>
  <c r="AL92" i="11"/>
  <c r="AK92" i="11"/>
  <c r="AJ92" i="11"/>
  <c r="AI92" i="11"/>
  <c r="AH92" i="11"/>
  <c r="AB92" i="11"/>
  <c r="AA92" i="11"/>
  <c r="Z92" i="11"/>
  <c r="Y92" i="11"/>
  <c r="X92" i="11"/>
  <c r="DV91" i="11"/>
  <c r="DU91" i="11"/>
  <c r="DT91" i="11"/>
  <c r="DQ91" i="11"/>
  <c r="DR91" i="11" s="1"/>
  <c r="DS91" i="11" s="1"/>
  <c r="DA91" i="11"/>
  <c r="CU91" i="11"/>
  <c r="CO91" i="11"/>
  <c r="CP91" i="11" s="1"/>
  <c r="CK91" i="11"/>
  <c r="CM91" i="11" s="1"/>
  <c r="CJ91" i="11"/>
  <c r="CH91" i="11"/>
  <c r="CF91" i="11"/>
  <c r="CD91" i="11"/>
  <c r="CB91" i="11"/>
  <c r="BZ91" i="11"/>
  <c r="BX91" i="11"/>
  <c r="BV91" i="11"/>
  <c r="BT91" i="11"/>
  <c r="BR91" i="11"/>
  <c r="BP91" i="11"/>
  <c r="BN91" i="11"/>
  <c r="BL91" i="11"/>
  <c r="BI91" i="11"/>
  <c r="BH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DX91" i="11" s="1"/>
  <c r="AL91" i="11"/>
  <c r="AK91" i="11"/>
  <c r="AJ91" i="11"/>
  <c r="AI91" i="11"/>
  <c r="AH91" i="11"/>
  <c r="AB91" i="11"/>
  <c r="AA91" i="11"/>
  <c r="Z91" i="11"/>
  <c r="Y91" i="11"/>
  <c r="X91" i="11"/>
  <c r="DV90" i="11"/>
  <c r="DU90" i="11"/>
  <c r="DT90" i="11"/>
  <c r="DQ90" i="11"/>
  <c r="DR90" i="11" s="1"/>
  <c r="DS90" i="11" s="1"/>
  <c r="CW90" i="11"/>
  <c r="CO90" i="11"/>
  <c r="CP90" i="11" s="1"/>
  <c r="CK90" i="11"/>
  <c r="CJ90" i="11"/>
  <c r="CH90" i="11"/>
  <c r="CF90" i="11"/>
  <c r="CD90" i="11"/>
  <c r="CB90" i="11"/>
  <c r="BZ90" i="11"/>
  <c r="BX90" i="11"/>
  <c r="BV90" i="11"/>
  <c r="BT90" i="11"/>
  <c r="BR90" i="11"/>
  <c r="BP90" i="11"/>
  <c r="BN90" i="11"/>
  <c r="BL90" i="11"/>
  <c r="BI90" i="11"/>
  <c r="BH90" i="11"/>
  <c r="DC90" i="11" s="1"/>
  <c r="BF90" i="11"/>
  <c r="BE90" i="11"/>
  <c r="CY90" i="11" s="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DX90" i="11" s="1"/>
  <c r="AL90" i="11"/>
  <c r="AK90" i="11"/>
  <c r="AJ90" i="11"/>
  <c r="AI90" i="11"/>
  <c r="AH90" i="11"/>
  <c r="AB90" i="11"/>
  <c r="AA90" i="11"/>
  <c r="Z90" i="11"/>
  <c r="Y90" i="11"/>
  <c r="X90" i="11"/>
  <c r="DV89" i="11"/>
  <c r="DU89" i="11"/>
  <c r="DT89" i="11"/>
  <c r="DQ89" i="11"/>
  <c r="DR89" i="11" s="1"/>
  <c r="DS89" i="11" s="1"/>
  <c r="DC89" i="11"/>
  <c r="DB89" i="11"/>
  <c r="CO89" i="11"/>
  <c r="CP89" i="11" s="1"/>
  <c r="CR89" i="11" s="1"/>
  <c r="CJ89" i="11"/>
  <c r="CK89" i="11" s="1"/>
  <c r="CH89" i="11"/>
  <c r="CF89" i="11"/>
  <c r="CD89" i="11"/>
  <c r="CB89" i="11"/>
  <c r="BZ89" i="11"/>
  <c r="BX89" i="11"/>
  <c r="BV89" i="11"/>
  <c r="BT89" i="11"/>
  <c r="BR89" i="11"/>
  <c r="BP89" i="11"/>
  <c r="BN89" i="11"/>
  <c r="BL89" i="11"/>
  <c r="BI89" i="11"/>
  <c r="BH89" i="11"/>
  <c r="BF89" i="11"/>
  <c r="BE89" i="11"/>
  <c r="CY89" i="11" s="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DX89" i="11" s="1"/>
  <c r="AL89" i="11"/>
  <c r="AK89" i="11"/>
  <c r="AJ89" i="11"/>
  <c r="AI89" i="11"/>
  <c r="AH89" i="11"/>
  <c r="AB89" i="11"/>
  <c r="AA89" i="11"/>
  <c r="Z89" i="11"/>
  <c r="Y89" i="11"/>
  <c r="X89" i="11"/>
  <c r="DV88" i="11"/>
  <c r="DU88" i="11"/>
  <c r="DT88" i="11"/>
  <c r="DS88" i="11"/>
  <c r="DQ88" i="11"/>
  <c r="DR88" i="11" s="1"/>
  <c r="CY88" i="11"/>
  <c r="CO88" i="11"/>
  <c r="CP88" i="11" s="1"/>
  <c r="CM88" i="11"/>
  <c r="CK88" i="11"/>
  <c r="CJ88" i="11"/>
  <c r="CH88" i="11"/>
  <c r="CF88" i="11"/>
  <c r="CD88" i="11"/>
  <c r="CB88" i="11"/>
  <c r="BZ88" i="11"/>
  <c r="BX88" i="11"/>
  <c r="BV88" i="11"/>
  <c r="BT88" i="11"/>
  <c r="BR88" i="11"/>
  <c r="BP88" i="11"/>
  <c r="BN88" i="11"/>
  <c r="BL88" i="11"/>
  <c r="BI88" i="11"/>
  <c r="BH88" i="11"/>
  <c r="DA88" i="11" s="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DX88" i="11" s="1"/>
  <c r="AL88" i="11"/>
  <c r="AK88" i="11"/>
  <c r="AJ88" i="11"/>
  <c r="AI88" i="11"/>
  <c r="AH88" i="11"/>
  <c r="AB88" i="11"/>
  <c r="AA88" i="11"/>
  <c r="Z88" i="11"/>
  <c r="Y88" i="11"/>
  <c r="X88" i="11"/>
  <c r="DV87" i="11"/>
  <c r="DU87" i="11"/>
  <c r="DT87" i="11"/>
  <c r="DQ87" i="11"/>
  <c r="DR87" i="11" s="1"/>
  <c r="DS87" i="11" s="1"/>
  <c r="DE87" i="11"/>
  <c r="DA87" i="11"/>
  <c r="CQ87" i="11"/>
  <c r="CO87" i="11"/>
  <c r="CP87" i="11" s="1"/>
  <c r="CJ87" i="11"/>
  <c r="CK87" i="11" s="1"/>
  <c r="CM87" i="11" s="1"/>
  <c r="CH87" i="11"/>
  <c r="CF87" i="11"/>
  <c r="CD87" i="11"/>
  <c r="CB87" i="11"/>
  <c r="BZ87" i="11"/>
  <c r="BX87" i="11"/>
  <c r="BV87" i="11"/>
  <c r="BT87" i="11"/>
  <c r="BR87" i="11"/>
  <c r="BP87" i="11"/>
  <c r="BN87" i="11"/>
  <c r="BL87" i="11"/>
  <c r="BI87" i="11"/>
  <c r="BH87" i="11"/>
  <c r="BF87" i="11"/>
  <c r="BE87" i="11"/>
  <c r="CY87" i="11" s="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DX87" i="11" s="1"/>
  <c r="AL87" i="11"/>
  <c r="AK87" i="11"/>
  <c r="AJ87" i="11"/>
  <c r="AI87" i="11"/>
  <c r="AH87" i="11"/>
  <c r="AB87" i="11"/>
  <c r="AA87" i="11"/>
  <c r="Z87" i="11"/>
  <c r="Y87" i="11"/>
  <c r="X87" i="11"/>
  <c r="DV86" i="11"/>
  <c r="DU86" i="11"/>
  <c r="DT86" i="11"/>
  <c r="DQ86" i="11"/>
  <c r="DR86" i="11" s="1"/>
  <c r="DS86" i="11" s="1"/>
  <c r="DE86" i="11"/>
  <c r="DC86" i="11"/>
  <c r="CO86" i="11"/>
  <c r="CP86" i="11" s="1"/>
  <c r="CJ86" i="11"/>
  <c r="CK86" i="11" s="1"/>
  <c r="CH86" i="11"/>
  <c r="CF86" i="11"/>
  <c r="CD86" i="11"/>
  <c r="CB86" i="11"/>
  <c r="BZ86" i="11"/>
  <c r="BX86" i="11"/>
  <c r="BV86" i="11"/>
  <c r="BT86" i="11"/>
  <c r="BR86" i="11"/>
  <c r="BP86" i="11"/>
  <c r="BN86" i="11"/>
  <c r="BL86" i="11"/>
  <c r="BK86" i="11"/>
  <c r="BI86" i="11"/>
  <c r="BH86" i="11"/>
  <c r="DB86" i="11" s="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DX86" i="11" s="1"/>
  <c r="AL86" i="11"/>
  <c r="AK86" i="11"/>
  <c r="AJ86" i="11"/>
  <c r="AI86" i="11"/>
  <c r="AH86" i="11"/>
  <c r="AB86" i="11"/>
  <c r="AA86" i="11"/>
  <c r="Z86" i="11"/>
  <c r="Y86" i="11"/>
  <c r="X86" i="11"/>
  <c r="DV85" i="11"/>
  <c r="DU85" i="11"/>
  <c r="DT85" i="11"/>
  <c r="DQ85" i="11"/>
  <c r="DR85" i="11" s="1"/>
  <c r="DS85" i="11" s="1"/>
  <c r="DE85" i="11"/>
  <c r="DB85" i="11"/>
  <c r="CS85" i="11"/>
  <c r="CO85" i="11"/>
  <c r="CP85" i="11" s="1"/>
  <c r="CK85" i="11"/>
  <c r="CJ85" i="11"/>
  <c r="CH85" i="11"/>
  <c r="CF85" i="11"/>
  <c r="CD85" i="11"/>
  <c r="CB85" i="11"/>
  <c r="BZ85" i="11"/>
  <c r="BX85" i="11"/>
  <c r="BV85" i="11"/>
  <c r="BT85" i="11"/>
  <c r="BR85" i="11"/>
  <c r="BP85" i="11"/>
  <c r="BN85" i="11"/>
  <c r="BL85" i="11"/>
  <c r="BI85" i="11"/>
  <c r="BH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DX85" i="11" s="1"/>
  <c r="AL85" i="11"/>
  <c r="AK85" i="11"/>
  <c r="AJ85" i="11"/>
  <c r="AI85" i="11"/>
  <c r="AH85" i="11"/>
  <c r="AB85" i="11"/>
  <c r="AA85" i="11"/>
  <c r="Z85" i="11"/>
  <c r="Y85" i="11"/>
  <c r="X85" i="11"/>
  <c r="DV84" i="11"/>
  <c r="DU84" i="11"/>
  <c r="DT84" i="11"/>
  <c r="DS84" i="11"/>
  <c r="DQ84" i="11"/>
  <c r="DR84" i="11" s="1"/>
  <c r="DE84" i="11"/>
  <c r="DC84" i="11"/>
  <c r="DA84" i="11"/>
  <c r="CQ84" i="11"/>
  <c r="CO84" i="11"/>
  <c r="CP84" i="11" s="1"/>
  <c r="CR84" i="11" s="1"/>
  <c r="CJ84" i="11"/>
  <c r="CK84" i="11" s="1"/>
  <c r="CM84" i="11" s="1"/>
  <c r="CH84" i="11"/>
  <c r="CF84" i="11"/>
  <c r="CD84" i="11"/>
  <c r="CB84" i="11"/>
  <c r="BZ84" i="11"/>
  <c r="BX84" i="11"/>
  <c r="BV84" i="11"/>
  <c r="BT84" i="11"/>
  <c r="BR84" i="11"/>
  <c r="BP84" i="11"/>
  <c r="BN84" i="11"/>
  <c r="BL84" i="11"/>
  <c r="BI84" i="11"/>
  <c r="BH84" i="11"/>
  <c r="DB84" i="11" s="1"/>
  <c r="BF84" i="11"/>
  <c r="BE84" i="11"/>
  <c r="CY84" i="11" s="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DX84" i="11" s="1"/>
  <c r="AL84" i="11"/>
  <c r="AK84" i="11"/>
  <c r="AJ84" i="11"/>
  <c r="AI84" i="11"/>
  <c r="AH84" i="11"/>
  <c r="AB84" i="11"/>
  <c r="AA84" i="11"/>
  <c r="Z84" i="11"/>
  <c r="Y84" i="11"/>
  <c r="X84" i="11"/>
  <c r="DV83" i="11"/>
  <c r="DU83" i="11"/>
  <c r="DT83" i="11"/>
  <c r="DQ83" i="11"/>
  <c r="DR83" i="11" s="1"/>
  <c r="DS83" i="11" s="1"/>
  <c r="DC83" i="11"/>
  <c r="DB83" i="11"/>
  <c r="CQ83" i="11"/>
  <c r="CO83" i="11"/>
  <c r="CP83" i="11" s="1"/>
  <c r="CR83" i="11" s="1"/>
  <c r="CJ83" i="11"/>
  <c r="CK83" i="11" s="1"/>
  <c r="CM83" i="11" s="1"/>
  <c r="CH83" i="11"/>
  <c r="CF83" i="11"/>
  <c r="CD83" i="11"/>
  <c r="CB83" i="11"/>
  <c r="BZ83" i="11"/>
  <c r="BX83" i="11"/>
  <c r="BV83" i="11"/>
  <c r="BT83" i="11"/>
  <c r="BR83" i="11"/>
  <c r="BP83" i="11"/>
  <c r="BN83" i="11"/>
  <c r="BL83" i="11"/>
  <c r="BI83" i="11"/>
  <c r="BH83" i="11"/>
  <c r="BF83" i="11"/>
  <c r="BE83" i="11"/>
  <c r="CU83" i="11" s="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DX83" i="11" s="1"/>
  <c r="AL83" i="11"/>
  <c r="AK83" i="11"/>
  <c r="AJ83" i="11"/>
  <c r="AI83" i="11"/>
  <c r="AH83" i="11"/>
  <c r="AB83" i="11"/>
  <c r="AA83" i="11"/>
  <c r="Z83" i="11"/>
  <c r="Y83" i="11"/>
  <c r="X83" i="11"/>
  <c r="DV82" i="11"/>
  <c r="DU82" i="11"/>
  <c r="DT82" i="11"/>
  <c r="DQ82" i="11"/>
  <c r="DR82" i="11" s="1"/>
  <c r="DS82" i="11" s="1"/>
  <c r="DE82" i="11"/>
  <c r="DC82" i="11"/>
  <c r="CW82" i="11"/>
  <c r="CS82" i="11"/>
  <c r="CO82" i="11"/>
  <c r="CP82" i="11" s="1"/>
  <c r="CJ82" i="11"/>
  <c r="CK82" i="11" s="1"/>
  <c r="CH82" i="11"/>
  <c r="CF82" i="11"/>
  <c r="CD82" i="11"/>
  <c r="CB82" i="11"/>
  <c r="BZ82" i="11"/>
  <c r="BX82" i="11"/>
  <c r="BV82" i="11"/>
  <c r="BT82" i="11"/>
  <c r="BR82" i="11"/>
  <c r="BP82" i="11"/>
  <c r="BN82" i="11"/>
  <c r="BL82" i="11"/>
  <c r="BI82" i="11"/>
  <c r="BH82" i="11"/>
  <c r="DB82" i="11" s="1"/>
  <c r="BF82" i="11"/>
  <c r="BE82" i="11"/>
  <c r="CY82" i="11" s="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DX82" i="11" s="1"/>
  <c r="AL82" i="11"/>
  <c r="AK82" i="11"/>
  <c r="AJ82" i="11"/>
  <c r="AI82" i="11"/>
  <c r="AH82" i="11"/>
  <c r="AB82" i="11"/>
  <c r="AA82" i="11"/>
  <c r="Z82" i="11"/>
  <c r="Y82" i="11"/>
  <c r="X82" i="11"/>
  <c r="DV81" i="11"/>
  <c r="DU81" i="11"/>
  <c r="DT81" i="11"/>
  <c r="DQ81" i="11"/>
  <c r="DR81" i="11" s="1"/>
  <c r="DS81" i="11" s="1"/>
  <c r="DA81" i="11"/>
  <c r="CW81" i="11"/>
  <c r="CO81" i="11"/>
  <c r="CP81" i="11" s="1"/>
  <c r="CS81" i="11" s="1"/>
  <c r="CJ81" i="11"/>
  <c r="CK81" i="11" s="1"/>
  <c r="CH81" i="11"/>
  <c r="CF81" i="11"/>
  <c r="CD81" i="11"/>
  <c r="CB81" i="11"/>
  <c r="BZ81" i="11"/>
  <c r="BX81" i="11"/>
  <c r="BV81" i="11"/>
  <c r="BT81" i="11"/>
  <c r="BR81" i="11"/>
  <c r="BP81" i="11"/>
  <c r="BN81" i="11"/>
  <c r="BL81" i="11"/>
  <c r="BI81" i="11"/>
  <c r="BH81" i="11"/>
  <c r="BF81" i="11"/>
  <c r="BE81" i="11"/>
  <c r="CY81" i="11" s="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DX81" i="11" s="1"/>
  <c r="AL81" i="11"/>
  <c r="AK81" i="11"/>
  <c r="AJ81" i="11"/>
  <c r="AI81" i="11"/>
  <c r="AH81" i="11"/>
  <c r="AB81" i="11"/>
  <c r="AA81" i="11"/>
  <c r="Z81" i="11"/>
  <c r="Y81" i="11"/>
  <c r="X81" i="11"/>
  <c r="DV80" i="11"/>
  <c r="DU80" i="11"/>
  <c r="DT80" i="11"/>
  <c r="DS80" i="11"/>
  <c r="DQ80" i="11"/>
  <c r="DR80" i="11" s="1"/>
  <c r="DC80" i="11"/>
  <c r="DA80" i="11"/>
  <c r="CY80" i="11"/>
  <c r="CO80" i="11"/>
  <c r="CP80" i="11" s="1"/>
  <c r="CR80" i="11" s="1"/>
  <c r="CK80" i="11"/>
  <c r="CM80" i="11" s="1"/>
  <c r="CJ80" i="11"/>
  <c r="CH80" i="11"/>
  <c r="CF80" i="11"/>
  <c r="CD80" i="11"/>
  <c r="CB80" i="11"/>
  <c r="BZ80" i="11"/>
  <c r="BX80" i="11"/>
  <c r="BV80" i="11"/>
  <c r="BT80" i="11"/>
  <c r="BR80" i="11"/>
  <c r="BP80" i="11"/>
  <c r="BN80" i="11"/>
  <c r="BL80" i="11"/>
  <c r="BI80" i="11"/>
  <c r="BH80" i="11"/>
  <c r="DB80" i="11" s="1"/>
  <c r="BF80" i="11"/>
  <c r="BE80" i="11"/>
  <c r="CU80" i="11" s="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DX80" i="11" s="1"/>
  <c r="AL80" i="11"/>
  <c r="AK80" i="11"/>
  <c r="AJ80" i="11"/>
  <c r="AI80" i="11"/>
  <c r="AH80" i="11"/>
  <c r="AB80" i="11"/>
  <c r="AA80" i="11"/>
  <c r="Z80" i="11"/>
  <c r="Y80" i="11"/>
  <c r="X80" i="11"/>
  <c r="DV79" i="11"/>
  <c r="DU79" i="11"/>
  <c r="DT79" i="11"/>
  <c r="DQ79" i="11"/>
  <c r="DR79" i="11" s="1"/>
  <c r="DS79" i="11" s="1"/>
  <c r="DE79" i="11"/>
  <c r="DC79" i="11"/>
  <c r="DB79" i="11"/>
  <c r="CS79" i="11"/>
  <c r="CQ79" i="11"/>
  <c r="CO79" i="11"/>
  <c r="CP79" i="11" s="1"/>
  <c r="CR79" i="11" s="1"/>
  <c r="CJ79" i="11"/>
  <c r="CK79" i="11" s="1"/>
  <c r="CM79" i="11" s="1"/>
  <c r="CH79" i="11"/>
  <c r="CF79" i="11"/>
  <c r="CD79" i="11"/>
  <c r="CB79" i="11"/>
  <c r="BZ79" i="11"/>
  <c r="BX79" i="11"/>
  <c r="BV79" i="11"/>
  <c r="BT79" i="11"/>
  <c r="BR79" i="11"/>
  <c r="BP79" i="11"/>
  <c r="BN79" i="11"/>
  <c r="BL79" i="11"/>
  <c r="BI79" i="11"/>
  <c r="BH79" i="11"/>
  <c r="DD79" i="11" s="1"/>
  <c r="BF79" i="11"/>
  <c r="BE79" i="11"/>
  <c r="CY79" i="11" s="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DX79" i="11" s="1"/>
  <c r="AL79" i="11"/>
  <c r="AK79" i="11"/>
  <c r="AJ79" i="11"/>
  <c r="AI79" i="11"/>
  <c r="AH79" i="11"/>
  <c r="AB79" i="11"/>
  <c r="AA79" i="11"/>
  <c r="Z79" i="11"/>
  <c r="Y79" i="11"/>
  <c r="X79" i="11"/>
  <c r="DV78" i="11"/>
  <c r="DU78" i="11"/>
  <c r="DT78" i="11"/>
  <c r="DQ78" i="11"/>
  <c r="DR78" i="11" s="1"/>
  <c r="DS78" i="11" s="1"/>
  <c r="DE78" i="11"/>
  <c r="CO78" i="11"/>
  <c r="CP78" i="11" s="1"/>
  <c r="CK78" i="11"/>
  <c r="CJ78" i="11"/>
  <c r="CH78" i="11"/>
  <c r="CF78" i="11"/>
  <c r="CD78" i="11"/>
  <c r="CB78" i="11"/>
  <c r="BZ78" i="11"/>
  <c r="BX78" i="11"/>
  <c r="BV78" i="11"/>
  <c r="BT78" i="11"/>
  <c r="BR78" i="11"/>
  <c r="BP78" i="11"/>
  <c r="BN78" i="11"/>
  <c r="BL78" i="11"/>
  <c r="BI78" i="11"/>
  <c r="BH78" i="11"/>
  <c r="BF78" i="11"/>
  <c r="BE78" i="11"/>
  <c r="CY78" i="11" s="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DX78" i="11" s="1"/>
  <c r="AL78" i="11"/>
  <c r="AK78" i="11"/>
  <c r="AJ78" i="11"/>
  <c r="AI78" i="11"/>
  <c r="AH78" i="11"/>
  <c r="AB78" i="11"/>
  <c r="AA78" i="11"/>
  <c r="Z78" i="11"/>
  <c r="Y78" i="11"/>
  <c r="X78" i="11"/>
  <c r="DV77" i="11"/>
  <c r="DU77" i="11"/>
  <c r="DT77" i="11"/>
  <c r="DS77" i="11"/>
  <c r="DQ77" i="11"/>
  <c r="DR77" i="11" s="1"/>
  <c r="DE77" i="11"/>
  <c r="DB77" i="11"/>
  <c r="CO77" i="11"/>
  <c r="CP77" i="11" s="1"/>
  <c r="CS77" i="11" s="1"/>
  <c r="CK77" i="11"/>
  <c r="CJ77" i="11"/>
  <c r="CH77" i="11"/>
  <c r="CF77" i="11"/>
  <c r="CD77" i="11"/>
  <c r="CB77" i="11"/>
  <c r="BZ77" i="11"/>
  <c r="BX77" i="11"/>
  <c r="BV77" i="11"/>
  <c r="BT77" i="11"/>
  <c r="BR77" i="11"/>
  <c r="BP77" i="11"/>
  <c r="BN77" i="11"/>
  <c r="BL77" i="11"/>
  <c r="BI77" i="11"/>
  <c r="BH77" i="11"/>
  <c r="BF77" i="11"/>
  <c r="BE77" i="11"/>
  <c r="CW77" i="11" s="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DX77" i="11" s="1"/>
  <c r="AL77" i="11"/>
  <c r="AK77" i="11"/>
  <c r="AJ77" i="11"/>
  <c r="AI77" i="11"/>
  <c r="AH77" i="11"/>
  <c r="AB77" i="11"/>
  <c r="AA77" i="11"/>
  <c r="Z77" i="11"/>
  <c r="Y77" i="11"/>
  <c r="X77" i="11"/>
  <c r="DV76" i="11"/>
  <c r="DU76" i="11"/>
  <c r="DT76" i="11"/>
  <c r="DS76" i="11"/>
  <c r="DQ76" i="11"/>
  <c r="DR76" i="11" s="1"/>
  <c r="DE76" i="11"/>
  <c r="DC76" i="11"/>
  <c r="DA76" i="11"/>
  <c r="CO76" i="11"/>
  <c r="CP76" i="11" s="1"/>
  <c r="CK76" i="11"/>
  <c r="CM76" i="11" s="1"/>
  <c r="CJ76" i="11"/>
  <c r="CH76" i="11"/>
  <c r="CF76" i="11"/>
  <c r="CD76" i="11"/>
  <c r="CB76" i="11"/>
  <c r="BZ76" i="11"/>
  <c r="BX76" i="11"/>
  <c r="BV76" i="11"/>
  <c r="BT76" i="11"/>
  <c r="BR76" i="11"/>
  <c r="BP76" i="11"/>
  <c r="BN76" i="11"/>
  <c r="BL76" i="11"/>
  <c r="BI76" i="11"/>
  <c r="BH76" i="11"/>
  <c r="DB76" i="11" s="1"/>
  <c r="BF76" i="11"/>
  <c r="BE76" i="11"/>
  <c r="CY76" i="11" s="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DX76" i="11" s="1"/>
  <c r="AL76" i="11"/>
  <c r="AK76" i="11"/>
  <c r="AJ76" i="11"/>
  <c r="AI76" i="11"/>
  <c r="AH76" i="11"/>
  <c r="AB76" i="11"/>
  <c r="AA76" i="11"/>
  <c r="Z76" i="11"/>
  <c r="Y76" i="11"/>
  <c r="X76" i="11"/>
  <c r="DV75" i="11"/>
  <c r="DU75" i="11"/>
  <c r="DT75" i="11"/>
  <c r="DQ75" i="11"/>
  <c r="DR75" i="11" s="1"/>
  <c r="DS75" i="11" s="1"/>
  <c r="CY75" i="11"/>
  <c r="CU75" i="11"/>
  <c r="CQ75" i="11"/>
  <c r="CO75" i="11"/>
  <c r="CP75" i="11" s="1"/>
  <c r="CR75" i="11" s="1"/>
  <c r="CM75" i="11"/>
  <c r="CK75" i="11"/>
  <c r="CJ75" i="11"/>
  <c r="CH75" i="11"/>
  <c r="CF75" i="11"/>
  <c r="CD75" i="11"/>
  <c r="CB75" i="11"/>
  <c r="BZ75" i="11"/>
  <c r="BX75" i="11"/>
  <c r="BV75" i="11"/>
  <c r="BT75" i="11"/>
  <c r="BR75" i="11"/>
  <c r="BP75" i="11"/>
  <c r="BN75" i="11"/>
  <c r="BL75" i="11"/>
  <c r="BI75" i="11"/>
  <c r="BH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DX75" i="11" s="1"/>
  <c r="AL75" i="11"/>
  <c r="AK75" i="11"/>
  <c r="AJ75" i="11"/>
  <c r="AI75" i="11"/>
  <c r="AH75" i="11"/>
  <c r="AB75" i="11"/>
  <c r="AA75" i="11"/>
  <c r="Z75" i="11"/>
  <c r="Y75" i="11"/>
  <c r="X75" i="11"/>
  <c r="DV74" i="11"/>
  <c r="DU74" i="11"/>
  <c r="DT74" i="11"/>
  <c r="DQ74" i="11"/>
  <c r="DR74" i="11" s="1"/>
  <c r="DS74" i="11" s="1"/>
  <c r="CO74" i="11"/>
  <c r="CP74" i="11" s="1"/>
  <c r="CK74" i="11"/>
  <c r="CJ74" i="11"/>
  <c r="CH74" i="11"/>
  <c r="CF74" i="11"/>
  <c r="CD74" i="11"/>
  <c r="CB74" i="11"/>
  <c r="BZ74" i="11"/>
  <c r="BX74" i="11"/>
  <c r="BV74" i="11"/>
  <c r="BT74" i="11"/>
  <c r="BR74" i="11"/>
  <c r="BP74" i="11"/>
  <c r="BN74" i="11"/>
  <c r="BL74" i="11"/>
  <c r="BI74" i="11"/>
  <c r="BH74" i="11"/>
  <c r="BF74" i="11"/>
  <c r="BE74" i="11"/>
  <c r="CY74" i="11" s="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DX74" i="11" s="1"/>
  <c r="AL74" i="11"/>
  <c r="AK74" i="11"/>
  <c r="AJ74" i="11"/>
  <c r="AI74" i="11"/>
  <c r="AH74" i="11"/>
  <c r="AB74" i="11"/>
  <c r="AA74" i="11"/>
  <c r="Z74" i="11"/>
  <c r="Y74" i="11"/>
  <c r="X74" i="11"/>
  <c r="DV24" i="11"/>
  <c r="DU24" i="11"/>
  <c r="DT24" i="11"/>
  <c r="DS24" i="11"/>
  <c r="DQ24" i="11"/>
  <c r="DR24" i="11" s="1"/>
  <c r="DC24" i="11"/>
  <c r="CS24" i="11"/>
  <c r="CQ24" i="11"/>
  <c r="CO24" i="11"/>
  <c r="CP24" i="11" s="1"/>
  <c r="CR24" i="11" s="1"/>
  <c r="CK24" i="11"/>
  <c r="CM24" i="11" s="1"/>
  <c r="CJ24" i="11"/>
  <c r="CH24" i="11"/>
  <c r="CF24" i="11"/>
  <c r="CD24" i="11"/>
  <c r="CB24" i="11"/>
  <c r="BZ24" i="11"/>
  <c r="BX24" i="11"/>
  <c r="BV24" i="11"/>
  <c r="BT24" i="11"/>
  <c r="BR24" i="11"/>
  <c r="BP24" i="11"/>
  <c r="BN24" i="11"/>
  <c r="BL24" i="11"/>
  <c r="BH24" i="11"/>
  <c r="DD24" i="11" s="1"/>
  <c r="BE24" i="11"/>
  <c r="AL24" i="11"/>
  <c r="AK24" i="11"/>
  <c r="AJ24" i="11"/>
  <c r="AI24" i="11"/>
  <c r="AH24" i="11"/>
  <c r="AB24" i="11"/>
  <c r="AA24" i="11"/>
  <c r="Z24" i="11"/>
  <c r="AS24" i="11" s="1"/>
  <c r="Y24" i="11"/>
  <c r="X24" i="11"/>
  <c r="DV13" i="11"/>
  <c r="DU13" i="11"/>
  <c r="DT13" i="11"/>
  <c r="DQ13" i="11"/>
  <c r="DR13" i="11" s="1"/>
  <c r="DS13" i="11" s="1"/>
  <c r="DE13" i="11"/>
  <c r="CY13" i="11"/>
  <c r="CU13" i="11"/>
  <c r="CJ13" i="11"/>
  <c r="CK13" i="11" s="1"/>
  <c r="CM13" i="11" s="1"/>
  <c r="CH13" i="11"/>
  <c r="CF13" i="11"/>
  <c r="CD13" i="11"/>
  <c r="CB13" i="11"/>
  <c r="BZ13" i="11"/>
  <c r="BX13" i="11"/>
  <c r="BV13" i="11"/>
  <c r="BT13" i="11"/>
  <c r="BR13" i="11"/>
  <c r="BP13" i="11"/>
  <c r="BN13" i="11"/>
  <c r="BL13" i="11"/>
  <c r="BH13" i="11"/>
  <c r="DB13" i="11" s="1"/>
  <c r="BE13" i="11"/>
  <c r="AL13" i="11"/>
  <c r="AK13" i="11"/>
  <c r="BI13" i="11" s="1"/>
  <c r="AJ13" i="11"/>
  <c r="AI13" i="11"/>
  <c r="AH13" i="11"/>
  <c r="AB13" i="11"/>
  <c r="AA13" i="11"/>
  <c r="Z13" i="11"/>
  <c r="Y13" i="11"/>
  <c r="X13" i="11"/>
  <c r="DV39" i="11"/>
  <c r="DU39" i="11"/>
  <c r="DT39" i="11"/>
  <c r="DS39" i="11"/>
  <c r="DQ39" i="11"/>
  <c r="DR39" i="11" s="1"/>
  <c r="DA39" i="11"/>
  <c r="CK39" i="11"/>
  <c r="CM39" i="11" s="1"/>
  <c r="CJ39" i="11"/>
  <c r="CH39" i="11"/>
  <c r="CF39" i="11"/>
  <c r="CD39" i="11"/>
  <c r="CB39" i="11"/>
  <c r="BZ39" i="11"/>
  <c r="BX39" i="11"/>
  <c r="BV39" i="11"/>
  <c r="BT39" i="11"/>
  <c r="BR39" i="11"/>
  <c r="BP39" i="11"/>
  <c r="BN39" i="11"/>
  <c r="BL39" i="11"/>
  <c r="BH39" i="11"/>
  <c r="DD39" i="11" s="1"/>
  <c r="BE39" i="11"/>
  <c r="AL39" i="11"/>
  <c r="AK39" i="11"/>
  <c r="AJ39" i="11"/>
  <c r="AI39" i="11"/>
  <c r="AH39" i="11"/>
  <c r="AB39" i="11"/>
  <c r="AA39" i="11"/>
  <c r="Z39" i="11"/>
  <c r="AS39" i="11" s="1"/>
  <c r="Y39" i="11"/>
  <c r="X39" i="11"/>
  <c r="DV10" i="11"/>
  <c r="DU10" i="11"/>
  <c r="DT10" i="11"/>
  <c r="DQ10" i="11"/>
  <c r="DR10" i="11" s="1"/>
  <c r="DS10" i="11" s="1"/>
  <c r="DE10" i="11"/>
  <c r="CY10" i="11"/>
  <c r="CU10" i="11"/>
  <c r="CJ10" i="11"/>
  <c r="CK10" i="11" s="1"/>
  <c r="CM10" i="11" s="1"/>
  <c r="CH10" i="11"/>
  <c r="CF10" i="11"/>
  <c r="CD10" i="11"/>
  <c r="CB10" i="11"/>
  <c r="BZ10" i="11"/>
  <c r="BX10" i="11"/>
  <c r="BV10" i="11"/>
  <c r="BT10" i="11"/>
  <c r="BR10" i="11"/>
  <c r="BP10" i="11"/>
  <c r="BN10" i="11"/>
  <c r="BL10" i="11"/>
  <c r="BH10" i="11"/>
  <c r="DB10" i="11" s="1"/>
  <c r="BE10" i="11"/>
  <c r="AL10" i="11"/>
  <c r="AK10" i="11"/>
  <c r="AJ10" i="11"/>
  <c r="AI10" i="11"/>
  <c r="AH10" i="11"/>
  <c r="AV10" i="11" s="1"/>
  <c r="AB10" i="11"/>
  <c r="AA10" i="11"/>
  <c r="Z10" i="11"/>
  <c r="Y10" i="11"/>
  <c r="X10" i="11"/>
  <c r="DV40" i="11"/>
  <c r="DU40" i="11"/>
  <c r="DT40" i="11"/>
  <c r="DS40" i="11"/>
  <c r="DQ40" i="11"/>
  <c r="DR40" i="11" s="1"/>
  <c r="DC40" i="11"/>
  <c r="CO40" i="11"/>
  <c r="CP40" i="11" s="1"/>
  <c r="CH40" i="11"/>
  <c r="CF40" i="11"/>
  <c r="CD40" i="11"/>
  <c r="CB40" i="11"/>
  <c r="BZ40" i="11"/>
  <c r="BX40" i="11"/>
  <c r="BV40" i="11"/>
  <c r="BT40" i="11"/>
  <c r="BR40" i="11"/>
  <c r="BP40" i="11"/>
  <c r="BN40" i="11"/>
  <c r="BL40" i="11"/>
  <c r="BH40" i="11"/>
  <c r="DD40" i="11" s="1"/>
  <c r="BE40" i="11"/>
  <c r="CY40" i="11" s="1"/>
  <c r="AL40" i="11"/>
  <c r="AK40" i="11"/>
  <c r="AJ40" i="11"/>
  <c r="AI40" i="11"/>
  <c r="AH40" i="11"/>
  <c r="AB40" i="11"/>
  <c r="AA40" i="11"/>
  <c r="Z40" i="11"/>
  <c r="Y40" i="11"/>
  <c r="X40" i="11"/>
  <c r="DV64" i="11"/>
  <c r="DU64" i="11"/>
  <c r="DT64" i="11"/>
  <c r="DQ64" i="11"/>
  <c r="DR64" i="11" s="1"/>
  <c r="DS64" i="11" s="1"/>
  <c r="CO64" i="11"/>
  <c r="CP64" i="11" s="1"/>
  <c r="CS64" i="11" s="1"/>
  <c r="CK64" i="11"/>
  <c r="CJ64" i="11"/>
  <c r="CH64" i="11"/>
  <c r="CF64" i="11"/>
  <c r="CD64" i="11"/>
  <c r="CB64" i="11"/>
  <c r="BZ64" i="11"/>
  <c r="BX64" i="11"/>
  <c r="BV64" i="11"/>
  <c r="BT64" i="11"/>
  <c r="BR64" i="11"/>
  <c r="BP64" i="11"/>
  <c r="BN64" i="11"/>
  <c r="BL64" i="11"/>
  <c r="BH64" i="11"/>
  <c r="BE64" i="11"/>
  <c r="AL64" i="11"/>
  <c r="AK64" i="11"/>
  <c r="AJ64" i="11"/>
  <c r="AI64" i="11"/>
  <c r="AH64" i="11"/>
  <c r="AB64" i="11"/>
  <c r="AA64" i="11"/>
  <c r="Z64" i="11"/>
  <c r="Y64" i="11"/>
  <c r="X64" i="11"/>
  <c r="DV32" i="11"/>
  <c r="DU32" i="11"/>
  <c r="DT32" i="11"/>
  <c r="DQ32" i="11"/>
  <c r="DR32" i="11" s="1"/>
  <c r="DS32" i="11" s="1"/>
  <c r="DE32" i="11"/>
  <c r="CO32" i="11"/>
  <c r="CP32" i="11" s="1"/>
  <c r="CH32" i="11"/>
  <c r="CF32" i="11"/>
  <c r="CD32" i="11"/>
  <c r="CB32" i="11"/>
  <c r="BZ32" i="11"/>
  <c r="BX32" i="11"/>
  <c r="BV32" i="11"/>
  <c r="BT32" i="11"/>
  <c r="BR32" i="11"/>
  <c r="BP32" i="11"/>
  <c r="BN32" i="11"/>
  <c r="BL32" i="11"/>
  <c r="BH32" i="11"/>
  <c r="DD32" i="11" s="1"/>
  <c r="BE32" i="11"/>
  <c r="CU32" i="11" s="1"/>
  <c r="AL32" i="11"/>
  <c r="AK32" i="11"/>
  <c r="BI32" i="11" s="1"/>
  <c r="AJ32" i="11"/>
  <c r="AI32" i="11"/>
  <c r="AH32" i="11"/>
  <c r="AB32" i="11"/>
  <c r="AA32" i="11"/>
  <c r="Z32" i="11"/>
  <c r="Y32" i="11"/>
  <c r="X32" i="11"/>
  <c r="BF32" i="11" s="1"/>
  <c r="DV46" i="11"/>
  <c r="DU46" i="11"/>
  <c r="DT46" i="11"/>
  <c r="DS46" i="11"/>
  <c r="DQ46" i="11"/>
  <c r="DR46" i="11" s="1"/>
  <c r="CY46" i="11"/>
  <c r="CQ46" i="11"/>
  <c r="CO46" i="11"/>
  <c r="CP46" i="11" s="1"/>
  <c r="CR46" i="11" s="1"/>
  <c r="CJ46" i="11"/>
  <c r="CK46" i="11" s="1"/>
  <c r="CM46" i="11" s="1"/>
  <c r="CH46" i="11"/>
  <c r="CF46" i="11"/>
  <c r="CD46" i="11"/>
  <c r="CB46" i="11"/>
  <c r="BZ46" i="11"/>
  <c r="BX46" i="11"/>
  <c r="BV46" i="11"/>
  <c r="BT46" i="11"/>
  <c r="BR46" i="11"/>
  <c r="BP46" i="11"/>
  <c r="BN46" i="11"/>
  <c r="BL46" i="11"/>
  <c r="BH46" i="11"/>
  <c r="DA46" i="11" s="1"/>
  <c r="BE46" i="11"/>
  <c r="CU46" i="11" s="1"/>
  <c r="AL46" i="11"/>
  <c r="AK46" i="11"/>
  <c r="AJ46" i="11"/>
  <c r="AI46" i="11"/>
  <c r="AH46" i="11"/>
  <c r="AB46" i="11"/>
  <c r="AA46" i="11"/>
  <c r="Z46" i="11"/>
  <c r="Y46" i="11"/>
  <c r="X46" i="11"/>
  <c r="DV5" i="11"/>
  <c r="DU5" i="11"/>
  <c r="DT5" i="11"/>
  <c r="DS5" i="11"/>
  <c r="DQ5" i="11"/>
  <c r="DR5" i="11" s="1"/>
  <c r="DA5" i="11"/>
  <c r="CY5" i="11"/>
  <c r="CQ5" i="11"/>
  <c r="CO5" i="11"/>
  <c r="CP5" i="11" s="1"/>
  <c r="CR5" i="11" s="1"/>
  <c r="CM5" i="11"/>
  <c r="CJ5" i="11"/>
  <c r="CK5" i="11" s="1"/>
  <c r="CH5" i="11"/>
  <c r="CF5" i="11"/>
  <c r="CD5" i="11"/>
  <c r="CB5" i="11"/>
  <c r="BZ5" i="11"/>
  <c r="BX5" i="11"/>
  <c r="BV5" i="11"/>
  <c r="BT5" i="11"/>
  <c r="BR5" i="11"/>
  <c r="BP5" i="11"/>
  <c r="BN5" i="11"/>
  <c r="BL5" i="11"/>
  <c r="BH5" i="11"/>
  <c r="BE5" i="11"/>
  <c r="CU5" i="11" s="1"/>
  <c r="AL5" i="11"/>
  <c r="AK5" i="11"/>
  <c r="AJ5" i="11"/>
  <c r="AI5" i="11"/>
  <c r="AH5" i="11"/>
  <c r="AV5" i="11" s="1"/>
  <c r="AB5" i="11"/>
  <c r="AA5" i="11"/>
  <c r="Z5" i="11"/>
  <c r="Y5" i="11"/>
  <c r="X5" i="11"/>
  <c r="DV15" i="11"/>
  <c r="DU15" i="11"/>
  <c r="DT15" i="11"/>
  <c r="DS15" i="11"/>
  <c r="DQ15" i="11"/>
  <c r="DR15" i="11" s="1"/>
  <c r="DC15" i="11"/>
  <c r="CY15" i="11"/>
  <c r="CO15" i="11"/>
  <c r="CP15" i="11" s="1"/>
  <c r="CM15" i="11"/>
  <c r="CJ15" i="11"/>
  <c r="CK15" i="11" s="1"/>
  <c r="CH15" i="11"/>
  <c r="CF15" i="11"/>
  <c r="CD15" i="11"/>
  <c r="CB15" i="11"/>
  <c r="BZ15" i="11"/>
  <c r="BX15" i="11"/>
  <c r="BV15" i="11"/>
  <c r="BT15" i="11"/>
  <c r="BR15" i="11"/>
  <c r="BP15" i="11"/>
  <c r="BN15" i="11"/>
  <c r="BL15" i="11"/>
  <c r="BH15" i="11"/>
  <c r="BE15" i="11"/>
  <c r="CU15" i="11" s="1"/>
  <c r="AL15" i="11"/>
  <c r="AK15" i="11"/>
  <c r="AJ15" i="11"/>
  <c r="AI15" i="11"/>
  <c r="AH15" i="11"/>
  <c r="BI15" i="11" s="1"/>
  <c r="AB15" i="11"/>
  <c r="AA15" i="11"/>
  <c r="Z15" i="11"/>
  <c r="Y15" i="11"/>
  <c r="X15" i="11"/>
  <c r="DV61" i="11"/>
  <c r="DU61" i="11"/>
  <c r="DT61" i="11"/>
  <c r="DQ61" i="11"/>
  <c r="DR61" i="11" s="1"/>
  <c r="DS61" i="11" s="1"/>
  <c r="DC61" i="11"/>
  <c r="DA61" i="11"/>
  <c r="CM61" i="11"/>
  <c r="CK61" i="11"/>
  <c r="CJ61" i="11"/>
  <c r="CH61" i="11"/>
  <c r="CF61" i="11"/>
  <c r="CD61" i="11"/>
  <c r="CB61" i="11"/>
  <c r="BZ61" i="11"/>
  <c r="BX61" i="11"/>
  <c r="BV61" i="11"/>
  <c r="BT61" i="11"/>
  <c r="BR61" i="11"/>
  <c r="BP61" i="11"/>
  <c r="BN61" i="11"/>
  <c r="BL61" i="11"/>
  <c r="BH61" i="11"/>
  <c r="BE61" i="11"/>
  <c r="AL61" i="11"/>
  <c r="AK61" i="11"/>
  <c r="AJ61" i="11"/>
  <c r="AI61" i="11"/>
  <c r="AH61" i="11"/>
  <c r="AB61" i="11"/>
  <c r="AA61" i="11"/>
  <c r="Z61" i="11"/>
  <c r="Y61" i="11"/>
  <c r="X61" i="11"/>
  <c r="DV36" i="11"/>
  <c r="DU36" i="11"/>
  <c r="DT36" i="11"/>
  <c r="DQ36" i="11"/>
  <c r="DR36" i="11" s="1"/>
  <c r="DS36" i="11" s="1"/>
  <c r="CQ36" i="11"/>
  <c r="CO36" i="11"/>
  <c r="CP36" i="11" s="1"/>
  <c r="CR36" i="11" s="1"/>
  <c r="CM36" i="11"/>
  <c r="CK36" i="11"/>
  <c r="CJ36" i="11"/>
  <c r="CH36" i="11"/>
  <c r="CF36" i="11"/>
  <c r="CD36" i="11"/>
  <c r="CB36" i="11"/>
  <c r="BZ36" i="11"/>
  <c r="BX36" i="11"/>
  <c r="BV36" i="11"/>
  <c r="BT36" i="11"/>
  <c r="BR36" i="11"/>
  <c r="BP36" i="11"/>
  <c r="BN36" i="11"/>
  <c r="BL36" i="11"/>
  <c r="BH36" i="11"/>
  <c r="DC36" i="11" s="1"/>
  <c r="BE36" i="11"/>
  <c r="CY36" i="11" s="1"/>
  <c r="AL36" i="11"/>
  <c r="AK36" i="11"/>
  <c r="AJ36" i="11"/>
  <c r="AI36" i="11"/>
  <c r="AH36" i="11"/>
  <c r="AB36" i="11"/>
  <c r="AA36" i="11"/>
  <c r="Z36" i="11"/>
  <c r="Y36" i="11"/>
  <c r="X36" i="11"/>
  <c r="DV23" i="11"/>
  <c r="DU23" i="11"/>
  <c r="DT23" i="11"/>
  <c r="DQ23" i="11"/>
  <c r="DR23" i="11" s="1"/>
  <c r="DS23" i="11" s="1"/>
  <c r="DE23" i="11"/>
  <c r="CQ23" i="11"/>
  <c r="CO23" i="11"/>
  <c r="CP23" i="11" s="1"/>
  <c r="CR23" i="11" s="1"/>
  <c r="CJ23" i="11"/>
  <c r="CK23" i="11" s="1"/>
  <c r="CM23" i="11" s="1"/>
  <c r="CH23" i="11"/>
  <c r="CF23" i="11"/>
  <c r="CD23" i="11"/>
  <c r="CB23" i="11"/>
  <c r="BZ23" i="11"/>
  <c r="BX23" i="11"/>
  <c r="BV23" i="11"/>
  <c r="BT23" i="11"/>
  <c r="BR23" i="11"/>
  <c r="BP23" i="11"/>
  <c r="BN23" i="11"/>
  <c r="BL23" i="11"/>
  <c r="BH23" i="11"/>
  <c r="BE23" i="11"/>
  <c r="CY23" i="11" s="1"/>
  <c r="AL23" i="11"/>
  <c r="AK23" i="11"/>
  <c r="AJ23" i="11"/>
  <c r="AI23" i="11"/>
  <c r="AH23" i="11"/>
  <c r="AB23" i="11"/>
  <c r="AA23" i="11"/>
  <c r="Z23" i="11"/>
  <c r="Y23" i="11"/>
  <c r="X23" i="11"/>
  <c r="DV3" i="11"/>
  <c r="DU3" i="11"/>
  <c r="DT3" i="11"/>
  <c r="DQ3" i="11"/>
  <c r="DR3" i="11" s="1"/>
  <c r="DS3" i="11" s="1"/>
  <c r="DE3" i="11"/>
  <c r="CU3" i="11"/>
  <c r="CQ3" i="11"/>
  <c r="CO3" i="11"/>
  <c r="CP3" i="11" s="1"/>
  <c r="CR3" i="11" s="1"/>
  <c r="CK3" i="11"/>
  <c r="CM3" i="11" s="1"/>
  <c r="CJ3" i="11"/>
  <c r="CH3" i="11"/>
  <c r="CF3" i="11"/>
  <c r="CD3" i="11"/>
  <c r="CE33" i="11" s="1"/>
  <c r="CB3" i="11"/>
  <c r="BZ3" i="11"/>
  <c r="BX3" i="11"/>
  <c r="BV3" i="11"/>
  <c r="BT3" i="11"/>
  <c r="BR3" i="11"/>
  <c r="BP3" i="11"/>
  <c r="BN3" i="11"/>
  <c r="BL3" i="11"/>
  <c r="BH3" i="11"/>
  <c r="BE3" i="11"/>
  <c r="CY3" i="11" s="1"/>
  <c r="AL3" i="11"/>
  <c r="AK3" i="11"/>
  <c r="AJ3" i="11"/>
  <c r="AI3" i="11"/>
  <c r="AH3" i="11"/>
  <c r="AB3" i="11"/>
  <c r="AA3" i="11"/>
  <c r="Z3" i="11"/>
  <c r="Y3" i="11"/>
  <c r="X3" i="11"/>
  <c r="DV33" i="11"/>
  <c r="DU33" i="11"/>
  <c r="DT33" i="11"/>
  <c r="DQ33" i="11"/>
  <c r="DR33" i="11" s="1"/>
  <c r="DS33" i="11" s="1"/>
  <c r="CO33" i="11"/>
  <c r="CP33" i="11" s="1"/>
  <c r="CM33" i="11"/>
  <c r="CK33" i="11"/>
  <c r="CJ33" i="11"/>
  <c r="CH33" i="11"/>
  <c r="CF33" i="11"/>
  <c r="CD33" i="11"/>
  <c r="CB33" i="11"/>
  <c r="BZ33" i="11"/>
  <c r="BX33" i="11"/>
  <c r="BV33" i="11"/>
  <c r="BT33" i="11"/>
  <c r="BR33" i="11"/>
  <c r="BP33" i="11"/>
  <c r="BN33" i="11"/>
  <c r="BL33" i="11"/>
  <c r="BH33" i="11"/>
  <c r="BE33" i="11"/>
  <c r="CW33" i="11" s="1"/>
  <c r="AL33" i="11"/>
  <c r="AK33" i="11"/>
  <c r="AJ33" i="11"/>
  <c r="AI33" i="11"/>
  <c r="AH33" i="11"/>
  <c r="AB33" i="11"/>
  <c r="AA33" i="11"/>
  <c r="Z33" i="11"/>
  <c r="Y33" i="11"/>
  <c r="X33" i="11"/>
  <c r="DV20" i="11"/>
  <c r="DU20" i="11"/>
  <c r="DT20" i="11"/>
  <c r="DQ20" i="11"/>
  <c r="DR20" i="11" s="1"/>
  <c r="DS20" i="11" s="1"/>
  <c r="DE20" i="11"/>
  <c r="DA20" i="11"/>
  <c r="CQ20" i="11"/>
  <c r="CO20" i="11"/>
  <c r="CP20" i="11" s="1"/>
  <c r="CJ20" i="11"/>
  <c r="CK20" i="11" s="1"/>
  <c r="CH20" i="11"/>
  <c r="CF20" i="11"/>
  <c r="CD20" i="11"/>
  <c r="CB20" i="11"/>
  <c r="BZ20" i="11"/>
  <c r="BX20" i="11"/>
  <c r="BV20" i="11"/>
  <c r="BT20" i="11"/>
  <c r="BR20" i="11"/>
  <c r="BP20" i="11"/>
  <c r="BN20" i="11"/>
  <c r="BL20" i="11"/>
  <c r="BK20" i="11"/>
  <c r="BH20" i="11"/>
  <c r="DD20" i="11" s="1"/>
  <c r="BE20" i="11"/>
  <c r="AL20" i="11"/>
  <c r="AK20" i="11"/>
  <c r="AJ20" i="11"/>
  <c r="AI20" i="11"/>
  <c r="AH20" i="11"/>
  <c r="AB20" i="11"/>
  <c r="AA20" i="11"/>
  <c r="Z20" i="11"/>
  <c r="Y20" i="11"/>
  <c r="X20" i="11"/>
  <c r="DV45" i="11"/>
  <c r="DU45" i="11"/>
  <c r="DT45" i="11"/>
  <c r="DQ45" i="11"/>
  <c r="DR45" i="11" s="1"/>
  <c r="DS45" i="11" s="1"/>
  <c r="DA45" i="11"/>
  <c r="CQ45" i="11"/>
  <c r="CO45" i="11"/>
  <c r="CP45" i="11" s="1"/>
  <c r="CJ45" i="11"/>
  <c r="CK45" i="11" s="1"/>
  <c r="CH45" i="11"/>
  <c r="CF45" i="11"/>
  <c r="CD45" i="11"/>
  <c r="CB45" i="11"/>
  <c r="BZ45" i="11"/>
  <c r="BX45" i="11"/>
  <c r="BV45" i="11"/>
  <c r="BT45" i="11"/>
  <c r="BR45" i="11"/>
  <c r="BP45" i="11"/>
  <c r="BN45" i="11"/>
  <c r="BL45" i="11"/>
  <c r="BK45" i="11"/>
  <c r="DG45" i="11" s="1"/>
  <c r="BH45" i="11"/>
  <c r="DD45" i="11" s="1"/>
  <c r="BE45" i="11"/>
  <c r="AL45" i="11"/>
  <c r="AK45" i="11"/>
  <c r="AJ45" i="11"/>
  <c r="AI45" i="11"/>
  <c r="AH45" i="11"/>
  <c r="AB45" i="11"/>
  <c r="AA45" i="11"/>
  <c r="Z45" i="11"/>
  <c r="Y45" i="11"/>
  <c r="X45" i="11"/>
  <c r="DV31" i="11"/>
  <c r="DU31" i="11"/>
  <c r="DT31" i="11"/>
  <c r="DQ31" i="11"/>
  <c r="DR31" i="11" s="1"/>
  <c r="DS31" i="11" s="1"/>
  <c r="DB31" i="11"/>
  <c r="CS31" i="11"/>
  <c r="CQ31" i="11"/>
  <c r="CO31" i="11"/>
  <c r="CP31" i="11" s="1"/>
  <c r="CR31" i="11" s="1"/>
  <c r="CJ31" i="11"/>
  <c r="CK31" i="11" s="1"/>
  <c r="CH31" i="11"/>
  <c r="CF31" i="11"/>
  <c r="CD31" i="11"/>
  <c r="CB31" i="11"/>
  <c r="BZ31" i="11"/>
  <c r="BX31" i="11"/>
  <c r="BV31" i="11"/>
  <c r="BT31" i="11"/>
  <c r="BR31" i="11"/>
  <c r="BP31" i="11"/>
  <c r="BN31" i="11"/>
  <c r="BL31" i="11"/>
  <c r="BH31" i="11"/>
  <c r="DD31" i="11" s="1"/>
  <c r="BE31" i="11"/>
  <c r="CY31" i="11" s="1"/>
  <c r="AL31" i="11"/>
  <c r="AK31" i="11"/>
  <c r="AJ31" i="11"/>
  <c r="AI31" i="11"/>
  <c r="AH31" i="11"/>
  <c r="AB31" i="11"/>
  <c r="AA31" i="11"/>
  <c r="Z31" i="11"/>
  <c r="Y31" i="11"/>
  <c r="X31" i="11"/>
  <c r="DV43" i="11"/>
  <c r="DU43" i="11"/>
  <c r="DT43" i="11"/>
  <c r="DQ43" i="11"/>
  <c r="DR43" i="11" s="1"/>
  <c r="DS43" i="11" s="1"/>
  <c r="DE43" i="11"/>
  <c r="DC43" i="11"/>
  <c r="CO43" i="11"/>
  <c r="CP43" i="11" s="1"/>
  <c r="CJ43" i="11"/>
  <c r="CK43" i="11" s="1"/>
  <c r="CH43" i="11"/>
  <c r="CF43" i="11"/>
  <c r="CD43" i="11"/>
  <c r="CB43" i="11"/>
  <c r="BZ43" i="11"/>
  <c r="BX43" i="11"/>
  <c r="BV43" i="11"/>
  <c r="BT43" i="11"/>
  <c r="BR43" i="11"/>
  <c r="BP43" i="11"/>
  <c r="BN43" i="11"/>
  <c r="BL43" i="11"/>
  <c r="BH43" i="11"/>
  <c r="DD43" i="11" s="1"/>
  <c r="BE43" i="11"/>
  <c r="CU43" i="11" s="1"/>
  <c r="AL43" i="11"/>
  <c r="AK43" i="11"/>
  <c r="AJ43" i="11"/>
  <c r="AI43" i="11"/>
  <c r="AH43" i="11"/>
  <c r="AB43" i="11"/>
  <c r="AA43" i="11"/>
  <c r="Z43" i="11"/>
  <c r="Y43" i="11"/>
  <c r="X43" i="11"/>
  <c r="DV49" i="11"/>
  <c r="DU49" i="11"/>
  <c r="DT49" i="11"/>
  <c r="DQ49" i="11"/>
  <c r="DR49" i="11" s="1"/>
  <c r="DS49" i="11" s="1"/>
  <c r="CM49" i="11"/>
  <c r="CJ49" i="11"/>
  <c r="CK49" i="11" s="1"/>
  <c r="CH49" i="11"/>
  <c r="CF49" i="11"/>
  <c r="CD49" i="11"/>
  <c r="CB49" i="11"/>
  <c r="BZ49" i="11"/>
  <c r="BX49" i="11"/>
  <c r="BV49" i="11"/>
  <c r="BT49" i="11"/>
  <c r="BR49" i="11"/>
  <c r="BP49" i="11"/>
  <c r="BN49" i="11"/>
  <c r="BL49" i="11"/>
  <c r="BH49" i="11"/>
  <c r="DA49" i="11" s="1"/>
  <c r="BE49" i="11"/>
  <c r="CU49" i="11" s="1"/>
  <c r="AL49" i="11"/>
  <c r="AK49" i="11"/>
  <c r="AJ49" i="11"/>
  <c r="AI49" i="11"/>
  <c r="AH49" i="11"/>
  <c r="BI49" i="11" s="1"/>
  <c r="AB49" i="11"/>
  <c r="AA49" i="11"/>
  <c r="Z49" i="11"/>
  <c r="Y49" i="11"/>
  <c r="X49" i="11"/>
  <c r="DV28" i="11"/>
  <c r="DU28" i="11"/>
  <c r="DT28" i="11"/>
  <c r="DQ28" i="11"/>
  <c r="DR28" i="11" s="1"/>
  <c r="DS28" i="11" s="1"/>
  <c r="CS28" i="11"/>
  <c r="CO28" i="11"/>
  <c r="CP28" i="11" s="1"/>
  <c r="CR28" i="11" s="1"/>
  <c r="CH28" i="11"/>
  <c r="CF28" i="11"/>
  <c r="CD28" i="11"/>
  <c r="CB28" i="11"/>
  <c r="BZ28" i="11"/>
  <c r="BX28" i="11"/>
  <c r="BV28" i="11"/>
  <c r="BT28" i="11"/>
  <c r="BR28" i="11"/>
  <c r="BP28" i="11"/>
  <c r="BN28" i="11"/>
  <c r="BL28" i="11"/>
  <c r="BH28" i="11"/>
  <c r="BE28" i="11"/>
  <c r="CU28" i="11" s="1"/>
  <c r="AL28" i="11"/>
  <c r="AK28" i="11"/>
  <c r="AJ28" i="11"/>
  <c r="AI28" i="11"/>
  <c r="AH28" i="11"/>
  <c r="AV28" i="11" s="1"/>
  <c r="AB28" i="11"/>
  <c r="AA28" i="11"/>
  <c r="Z28" i="11"/>
  <c r="Y28" i="11"/>
  <c r="X28" i="11"/>
  <c r="DV16" i="11"/>
  <c r="DU16" i="11"/>
  <c r="DT16" i="11"/>
  <c r="DQ16" i="11"/>
  <c r="DR16" i="11" s="1"/>
  <c r="DS16" i="11" s="1"/>
  <c r="DE16" i="11"/>
  <c r="DB16" i="11"/>
  <c r="CS16" i="11"/>
  <c r="CO16" i="11"/>
  <c r="CP16" i="11" s="1"/>
  <c r="CR16" i="11" s="1"/>
  <c r="CJ16" i="11"/>
  <c r="CK16" i="11" s="1"/>
  <c r="CH16" i="11"/>
  <c r="CF16" i="11"/>
  <c r="CE16" i="11"/>
  <c r="CD16" i="11"/>
  <c r="CB16" i="11"/>
  <c r="BZ16" i="11"/>
  <c r="BX16" i="11"/>
  <c r="BV16" i="11"/>
  <c r="BT16" i="11"/>
  <c r="BR16" i="11"/>
  <c r="BP16" i="11"/>
  <c r="BN16" i="11"/>
  <c r="BL16" i="11"/>
  <c r="BH16" i="11"/>
  <c r="BE16" i="11"/>
  <c r="CU16" i="11" s="1"/>
  <c r="AL16" i="11"/>
  <c r="AK16" i="11"/>
  <c r="AJ16" i="11"/>
  <c r="AI16" i="11"/>
  <c r="BI16" i="11" s="1"/>
  <c r="AH16" i="11"/>
  <c r="AB16" i="11"/>
  <c r="AA16" i="11"/>
  <c r="Z16" i="11"/>
  <c r="AS16" i="11" s="1"/>
  <c r="Y16" i="11"/>
  <c r="X16" i="11"/>
  <c r="DV19" i="11"/>
  <c r="DU19" i="11"/>
  <c r="DT19" i="11"/>
  <c r="DQ19" i="11"/>
  <c r="DR19" i="11" s="1"/>
  <c r="DS19" i="11" s="1"/>
  <c r="DE19" i="11"/>
  <c r="DC19" i="11"/>
  <c r="CS19" i="11"/>
  <c r="CO19" i="11"/>
  <c r="CP19" i="11" s="1"/>
  <c r="CR19" i="11" s="1"/>
  <c r="CK19" i="11"/>
  <c r="CM19" i="11" s="1"/>
  <c r="CJ19" i="11"/>
  <c r="CH19" i="11"/>
  <c r="CF19" i="11"/>
  <c r="CD19" i="11"/>
  <c r="CB19" i="11"/>
  <c r="BZ19" i="11"/>
  <c r="BX19" i="11"/>
  <c r="BV19" i="11"/>
  <c r="BT19" i="11"/>
  <c r="BR19" i="11"/>
  <c r="BP19" i="11"/>
  <c r="BN19" i="11"/>
  <c r="BL19" i="11"/>
  <c r="BH19" i="11"/>
  <c r="DD19" i="11" s="1"/>
  <c r="BE19" i="11"/>
  <c r="CU19" i="11" s="1"/>
  <c r="AL19" i="11"/>
  <c r="AK19" i="11"/>
  <c r="AJ19" i="11"/>
  <c r="AI19" i="11"/>
  <c r="AH19" i="11"/>
  <c r="AB19" i="11"/>
  <c r="AA19" i="11"/>
  <c r="Z19" i="11"/>
  <c r="AS19" i="11" s="1"/>
  <c r="Y19" i="11"/>
  <c r="X19" i="11"/>
  <c r="DV34" i="11"/>
  <c r="DU34" i="11"/>
  <c r="DT34" i="11"/>
  <c r="DS34" i="11"/>
  <c r="DQ34" i="11"/>
  <c r="DR34" i="11" s="1"/>
  <c r="CW34" i="11"/>
  <c r="CO34" i="11"/>
  <c r="CP34" i="11" s="1"/>
  <c r="CK34" i="11"/>
  <c r="CM34" i="11" s="1"/>
  <c r="CJ34" i="11"/>
  <c r="CH34" i="11"/>
  <c r="CF34" i="11"/>
  <c r="CD34" i="11"/>
  <c r="CB34" i="11"/>
  <c r="BZ34" i="11"/>
  <c r="BX34" i="11"/>
  <c r="BV34" i="11"/>
  <c r="BT34" i="11"/>
  <c r="BR34" i="11"/>
  <c r="BP34" i="11"/>
  <c r="BN34" i="11"/>
  <c r="BL34" i="11"/>
  <c r="BK34" i="11"/>
  <c r="DI34" i="11" s="1"/>
  <c r="BH34" i="11"/>
  <c r="DC34" i="11" s="1"/>
  <c r="BE34" i="11"/>
  <c r="AL34" i="11"/>
  <c r="AK34" i="11"/>
  <c r="AJ34" i="11"/>
  <c r="AI34" i="11"/>
  <c r="AH34" i="11"/>
  <c r="AB34" i="11"/>
  <c r="AA34" i="11"/>
  <c r="Z34" i="11"/>
  <c r="Y34" i="11"/>
  <c r="X34" i="11"/>
  <c r="DV65" i="11"/>
  <c r="DU65" i="11"/>
  <c r="DT65" i="11"/>
  <c r="DQ65" i="11"/>
  <c r="DR65" i="11" s="1"/>
  <c r="DS65" i="11" s="1"/>
  <c r="CU65" i="11"/>
  <c r="CO65" i="11"/>
  <c r="CP65" i="11" s="1"/>
  <c r="CH65" i="11"/>
  <c r="CF65" i="11"/>
  <c r="CD65" i="11"/>
  <c r="CB65" i="11"/>
  <c r="BZ65" i="11"/>
  <c r="BX65" i="11"/>
  <c r="BV65" i="11"/>
  <c r="BT65" i="11"/>
  <c r="BR65" i="11"/>
  <c r="BP65" i="11"/>
  <c r="BN65" i="11"/>
  <c r="BL65" i="11"/>
  <c r="BH65" i="11"/>
  <c r="BE65" i="11"/>
  <c r="CW65" i="11" s="1"/>
  <c r="AL65" i="11"/>
  <c r="AK65" i="11"/>
  <c r="AJ65" i="11"/>
  <c r="AI65" i="11"/>
  <c r="AH65" i="11"/>
  <c r="AB65" i="11"/>
  <c r="AA65" i="11"/>
  <c r="Z65" i="11"/>
  <c r="Y65" i="11"/>
  <c r="X65" i="11"/>
  <c r="DV60" i="11"/>
  <c r="DU60" i="11"/>
  <c r="DT60" i="11"/>
  <c r="DQ60" i="11"/>
  <c r="DR60" i="11" s="1"/>
  <c r="DS60" i="11" s="1"/>
  <c r="DE60" i="11"/>
  <c r="CW60" i="11"/>
  <c r="CM60" i="11"/>
  <c r="CJ60" i="11"/>
  <c r="CK60" i="11" s="1"/>
  <c r="CH60" i="11"/>
  <c r="CF60" i="11"/>
  <c r="CD60" i="11"/>
  <c r="CB60" i="11"/>
  <c r="BZ60" i="11"/>
  <c r="BX60" i="11"/>
  <c r="BV60" i="11"/>
  <c r="BT60" i="11"/>
  <c r="BR60" i="11"/>
  <c r="BP60" i="11"/>
  <c r="BN60" i="11"/>
  <c r="BL60" i="11"/>
  <c r="BH60" i="11"/>
  <c r="DA60" i="11" s="1"/>
  <c r="BE60" i="11"/>
  <c r="AL60" i="11"/>
  <c r="AK60" i="11"/>
  <c r="BI60" i="11" s="1"/>
  <c r="AJ60" i="11"/>
  <c r="AI60" i="11"/>
  <c r="AH60" i="11"/>
  <c r="AB60" i="11"/>
  <c r="AA60" i="11"/>
  <c r="Z60" i="11"/>
  <c r="Y60" i="11"/>
  <c r="X60" i="11"/>
  <c r="DV70" i="11"/>
  <c r="DU70" i="11"/>
  <c r="DT70" i="11"/>
  <c r="DS70" i="11"/>
  <c r="DQ70" i="11"/>
  <c r="DR70" i="11" s="1"/>
  <c r="DC70" i="11"/>
  <c r="DA70" i="11"/>
  <c r="CO70" i="11"/>
  <c r="CP70" i="11" s="1"/>
  <c r="CK70" i="11"/>
  <c r="CM70" i="11" s="1"/>
  <c r="CJ70" i="11"/>
  <c r="CH70" i="11"/>
  <c r="CF70" i="11"/>
  <c r="CD70" i="11"/>
  <c r="CB70" i="11"/>
  <c r="BZ70" i="11"/>
  <c r="BX70" i="11"/>
  <c r="BV70" i="11"/>
  <c r="BT70" i="11"/>
  <c r="BR70" i="11"/>
  <c r="BP70" i="11"/>
  <c r="BN70" i="11"/>
  <c r="BL70" i="11"/>
  <c r="BH70" i="11"/>
  <c r="DD70" i="11" s="1"/>
  <c r="BE70" i="11"/>
  <c r="CW70" i="11" s="1"/>
  <c r="AL70" i="11"/>
  <c r="AK70" i="11"/>
  <c r="AJ70" i="11"/>
  <c r="AI70" i="11"/>
  <c r="AH70" i="11"/>
  <c r="AB70" i="11"/>
  <c r="AA70" i="11"/>
  <c r="Z70" i="11"/>
  <c r="Y70" i="11"/>
  <c r="X70" i="11"/>
  <c r="DV66" i="11"/>
  <c r="DU66" i="11"/>
  <c r="DT66" i="11"/>
  <c r="DS66" i="11"/>
  <c r="DQ66" i="11"/>
  <c r="DR66" i="11" s="1"/>
  <c r="DE66" i="11"/>
  <c r="DA66" i="11"/>
  <c r="CY66" i="11"/>
  <c r="CO66" i="11"/>
  <c r="CP66" i="11" s="1"/>
  <c r="CJ66" i="11"/>
  <c r="CK66" i="11" s="1"/>
  <c r="CH66" i="11"/>
  <c r="CF66" i="11"/>
  <c r="CD66" i="11"/>
  <c r="CB66" i="11"/>
  <c r="BZ66" i="11"/>
  <c r="BX66" i="11"/>
  <c r="BV66" i="11"/>
  <c r="BT66" i="11"/>
  <c r="BR66" i="11"/>
  <c r="BP66" i="11"/>
  <c r="BN66" i="11"/>
  <c r="BL66" i="11"/>
  <c r="BK66" i="11"/>
  <c r="DK66" i="11" s="1"/>
  <c r="BH66" i="11"/>
  <c r="BE66" i="11"/>
  <c r="AL66" i="11"/>
  <c r="AK66" i="11"/>
  <c r="AJ66" i="11"/>
  <c r="AI66" i="11"/>
  <c r="AH66" i="11"/>
  <c r="AV66" i="11" s="1"/>
  <c r="AB66" i="11"/>
  <c r="AA66" i="11"/>
  <c r="Z66" i="11"/>
  <c r="Y66" i="11"/>
  <c r="X66" i="11"/>
  <c r="DV72" i="11"/>
  <c r="DU72" i="11"/>
  <c r="DT72" i="11"/>
  <c r="DQ72" i="11"/>
  <c r="DR72" i="11" s="1"/>
  <c r="DS72" i="11" s="1"/>
  <c r="DC72" i="11"/>
  <c r="DA72" i="11"/>
  <c r="CO72" i="11"/>
  <c r="CP72" i="11" s="1"/>
  <c r="CK72" i="11"/>
  <c r="CJ72" i="11"/>
  <c r="CH72" i="11"/>
  <c r="CF72" i="11"/>
  <c r="CD72" i="11"/>
  <c r="CB72" i="11"/>
  <c r="BZ72" i="11"/>
  <c r="BX72" i="11"/>
  <c r="BV72" i="11"/>
  <c r="BT72" i="11"/>
  <c r="BR72" i="11"/>
  <c r="BP72" i="11"/>
  <c r="BN72" i="11"/>
  <c r="BL72" i="11"/>
  <c r="BH72" i="11"/>
  <c r="DD72" i="11" s="1"/>
  <c r="BE72" i="11"/>
  <c r="AL72" i="11"/>
  <c r="AK72" i="11"/>
  <c r="AJ72" i="11"/>
  <c r="AI72" i="11"/>
  <c r="BI72" i="11" s="1"/>
  <c r="AH72" i="11"/>
  <c r="AB72" i="11"/>
  <c r="AA72" i="11"/>
  <c r="Z72" i="11"/>
  <c r="Y72" i="11"/>
  <c r="X72" i="11"/>
  <c r="DV41" i="11"/>
  <c r="DU41" i="11"/>
  <c r="DT41" i="11"/>
  <c r="DQ41" i="11"/>
  <c r="DR41" i="11" s="1"/>
  <c r="DS41" i="11" s="1"/>
  <c r="DB41" i="11"/>
  <c r="CU41" i="11"/>
  <c r="CS41" i="11"/>
  <c r="CQ41" i="11"/>
  <c r="CO41" i="11"/>
  <c r="CP41" i="11" s="1"/>
  <c r="CR41" i="11" s="1"/>
  <c r="CK41" i="11"/>
  <c r="CJ41" i="11"/>
  <c r="CH41" i="11"/>
  <c r="CF41" i="11"/>
  <c r="CD41" i="11"/>
  <c r="CB41" i="11"/>
  <c r="BZ41" i="11"/>
  <c r="BX41" i="11"/>
  <c r="BV41" i="11"/>
  <c r="BT41" i="11"/>
  <c r="BR41" i="11"/>
  <c r="BP41" i="11"/>
  <c r="BN41" i="11"/>
  <c r="BL41" i="11"/>
  <c r="BH41" i="11"/>
  <c r="BE41" i="11"/>
  <c r="CY41" i="11" s="1"/>
  <c r="AL41" i="11"/>
  <c r="AK41" i="11"/>
  <c r="AJ41" i="11"/>
  <c r="AI41" i="11"/>
  <c r="AH41" i="11"/>
  <c r="AB41" i="11"/>
  <c r="AA41" i="11"/>
  <c r="Z41" i="11"/>
  <c r="Y41" i="11"/>
  <c r="X41" i="11"/>
  <c r="DV35" i="11"/>
  <c r="DU35" i="11"/>
  <c r="DT35" i="11"/>
  <c r="DQ35" i="11"/>
  <c r="DR35" i="11" s="1"/>
  <c r="DS35" i="11" s="1"/>
  <c r="CQ35" i="11"/>
  <c r="CO35" i="11"/>
  <c r="CP35" i="11" s="1"/>
  <c r="CK35" i="11"/>
  <c r="CJ35" i="11"/>
  <c r="CH35" i="11"/>
  <c r="CF35" i="11"/>
  <c r="CD35" i="11"/>
  <c r="CB35" i="11"/>
  <c r="BZ35" i="11"/>
  <c r="BX35" i="11"/>
  <c r="BV35" i="11"/>
  <c r="BT35" i="11"/>
  <c r="BR35" i="11"/>
  <c r="BP35" i="11"/>
  <c r="BN35" i="11"/>
  <c r="BL35" i="11"/>
  <c r="BH35" i="11"/>
  <c r="DE35" i="11" s="1"/>
  <c r="BE35" i="11"/>
  <c r="CY35" i="11" s="1"/>
  <c r="AL35" i="11"/>
  <c r="AK35" i="11"/>
  <c r="AJ35" i="11"/>
  <c r="AI35" i="11"/>
  <c r="AH35" i="11"/>
  <c r="AB35" i="11"/>
  <c r="AA35" i="11"/>
  <c r="Z35" i="11"/>
  <c r="Y35" i="11"/>
  <c r="X35" i="11"/>
  <c r="DV68" i="11"/>
  <c r="DU68" i="11"/>
  <c r="DT68" i="11"/>
  <c r="DQ68" i="11"/>
  <c r="DR68" i="11" s="1"/>
  <c r="DS68" i="11" s="1"/>
  <c r="DE68" i="11"/>
  <c r="DC68" i="11"/>
  <c r="DB68" i="11"/>
  <c r="CK68" i="11"/>
  <c r="CJ68" i="11"/>
  <c r="CH68" i="11"/>
  <c r="CF68" i="11"/>
  <c r="CD68" i="11"/>
  <c r="CB68" i="11"/>
  <c r="BZ68" i="11"/>
  <c r="BX68" i="11"/>
  <c r="BV68" i="11"/>
  <c r="BT68" i="11"/>
  <c r="BR68" i="11"/>
  <c r="BP68" i="11"/>
  <c r="BN68" i="11"/>
  <c r="BL68" i="11"/>
  <c r="BH68" i="11"/>
  <c r="DD68" i="11" s="1"/>
  <c r="BE68" i="11"/>
  <c r="CU68" i="11" s="1"/>
  <c r="AL68" i="11"/>
  <c r="AK68" i="11"/>
  <c r="AJ68" i="11"/>
  <c r="AI68" i="11"/>
  <c r="BI68" i="11" s="1"/>
  <c r="AH68" i="11"/>
  <c r="AB68" i="11"/>
  <c r="AA68" i="11"/>
  <c r="Z68" i="11"/>
  <c r="AS68" i="11" s="1"/>
  <c r="Y68" i="11"/>
  <c r="X68" i="11"/>
  <c r="DV17" i="11"/>
  <c r="DU17" i="11"/>
  <c r="DT17" i="11"/>
  <c r="DQ17" i="11"/>
  <c r="DR17" i="11" s="1"/>
  <c r="DS17" i="11" s="1"/>
  <c r="CO17" i="11"/>
  <c r="CP17" i="11" s="1"/>
  <c r="CM17" i="11"/>
  <c r="CK17" i="11"/>
  <c r="CJ17" i="11"/>
  <c r="CH17" i="11"/>
  <c r="CF17" i="11"/>
  <c r="CD17" i="11"/>
  <c r="CB17" i="11"/>
  <c r="BZ17" i="11"/>
  <c r="BX17" i="11"/>
  <c r="BV17" i="11"/>
  <c r="BT17" i="11"/>
  <c r="BR17" i="11"/>
  <c r="BP17" i="11"/>
  <c r="BN17" i="11"/>
  <c r="BL17" i="11"/>
  <c r="BH17" i="11"/>
  <c r="BE17" i="11"/>
  <c r="CU17" i="11" s="1"/>
  <c r="AL17" i="11"/>
  <c r="AK17" i="11"/>
  <c r="AJ17" i="11"/>
  <c r="AI17" i="11"/>
  <c r="BI17" i="11" s="1"/>
  <c r="AH17" i="11"/>
  <c r="AB17" i="11"/>
  <c r="AA17" i="11"/>
  <c r="Z17" i="11"/>
  <c r="Y17" i="11"/>
  <c r="X17" i="11"/>
  <c r="DV8" i="11"/>
  <c r="DU8" i="11"/>
  <c r="DT8" i="11"/>
  <c r="DQ8" i="11"/>
  <c r="DR8" i="11" s="1"/>
  <c r="DS8" i="11" s="1"/>
  <c r="CW8" i="11"/>
  <c r="CO8" i="11"/>
  <c r="CP8" i="11" s="1"/>
  <c r="CH8" i="11"/>
  <c r="CF8" i="11"/>
  <c r="CD8" i="11"/>
  <c r="CB8" i="11"/>
  <c r="BZ8" i="11"/>
  <c r="BX8" i="11"/>
  <c r="BV8" i="11"/>
  <c r="BW41" i="11" s="1"/>
  <c r="BT8" i="11"/>
  <c r="BR8" i="11"/>
  <c r="BP8" i="11"/>
  <c r="BN8" i="11"/>
  <c r="BL8" i="11"/>
  <c r="BH8" i="11"/>
  <c r="BE8" i="11"/>
  <c r="CU8" i="11" s="1"/>
  <c r="AL8" i="11"/>
  <c r="AK8" i="11"/>
  <c r="AJ8" i="11"/>
  <c r="AI8" i="11"/>
  <c r="AH8" i="11"/>
  <c r="AB8" i="11"/>
  <c r="AA8" i="11"/>
  <c r="Z8" i="11"/>
  <c r="Y8" i="11"/>
  <c r="X8" i="11"/>
  <c r="DV63" i="11"/>
  <c r="DU63" i="11"/>
  <c r="DT63" i="11"/>
  <c r="DQ63" i="11"/>
  <c r="DR63" i="11" s="1"/>
  <c r="DS63" i="11" s="1"/>
  <c r="DE63" i="11"/>
  <c r="DC63" i="11"/>
  <c r="CJ63" i="11"/>
  <c r="CK63" i="11" s="1"/>
  <c r="CH63" i="11"/>
  <c r="CF63" i="11"/>
  <c r="CD63" i="11"/>
  <c r="CB63" i="11"/>
  <c r="BZ63" i="11"/>
  <c r="BX63" i="11"/>
  <c r="BV63" i="11"/>
  <c r="BT63" i="11"/>
  <c r="BR63" i="11"/>
  <c r="BP63" i="11"/>
  <c r="BN63" i="11"/>
  <c r="BO63" i="11" s="1"/>
  <c r="BL63" i="11"/>
  <c r="BH63" i="11"/>
  <c r="DD63" i="11" s="1"/>
  <c r="BE63" i="11"/>
  <c r="CU63" i="11" s="1"/>
  <c r="AL63" i="11"/>
  <c r="AK63" i="11"/>
  <c r="AJ63" i="11"/>
  <c r="AI63" i="11"/>
  <c r="BI63" i="11" s="1"/>
  <c r="AH63" i="11"/>
  <c r="AB63" i="11"/>
  <c r="AA63" i="11"/>
  <c r="Z63" i="11"/>
  <c r="AS63" i="11" s="1"/>
  <c r="Y63" i="11"/>
  <c r="X63" i="11"/>
  <c r="DV30" i="11"/>
  <c r="DU30" i="11"/>
  <c r="DT30" i="11"/>
  <c r="DQ30" i="11"/>
  <c r="DR30" i="11" s="1"/>
  <c r="DS30" i="11" s="1"/>
  <c r="DC30" i="11"/>
  <c r="DB30" i="11"/>
  <c r="DA30" i="11"/>
  <c r="CO30" i="11"/>
  <c r="CP30" i="11" s="1"/>
  <c r="CK30" i="11"/>
  <c r="CM30" i="11" s="1"/>
  <c r="CJ30" i="11"/>
  <c r="CH30" i="11"/>
  <c r="CF30" i="11"/>
  <c r="CD30" i="11"/>
  <c r="CB30" i="11"/>
  <c r="BZ30" i="11"/>
  <c r="BX30" i="11"/>
  <c r="BV30" i="11"/>
  <c r="BT30" i="11"/>
  <c r="BR30" i="11"/>
  <c r="BP30" i="11"/>
  <c r="BN30" i="11"/>
  <c r="BL30" i="11"/>
  <c r="BH30" i="11"/>
  <c r="DD30" i="11" s="1"/>
  <c r="BE30" i="11"/>
  <c r="CU30" i="11" s="1"/>
  <c r="AL30" i="11"/>
  <c r="AK30" i="11"/>
  <c r="AJ30" i="11"/>
  <c r="AI30" i="11"/>
  <c r="AH30" i="11"/>
  <c r="AB30" i="11"/>
  <c r="AA30" i="11"/>
  <c r="Z30" i="11"/>
  <c r="Y30" i="11"/>
  <c r="X30" i="11"/>
  <c r="DV6" i="11"/>
  <c r="DU6" i="11"/>
  <c r="DT6" i="11"/>
  <c r="DS6" i="11"/>
  <c r="DQ6" i="11"/>
  <c r="DR6" i="11" s="1"/>
  <c r="CW6" i="11"/>
  <c r="CO6" i="11"/>
  <c r="CP6" i="11" s="1"/>
  <c r="CM6" i="11"/>
  <c r="CJ6" i="11"/>
  <c r="CK6" i="11" s="1"/>
  <c r="CH6" i="11"/>
  <c r="CF6" i="11"/>
  <c r="CD6" i="11"/>
  <c r="CB6" i="11"/>
  <c r="BZ6" i="11"/>
  <c r="BX6" i="11"/>
  <c r="BV6" i="11"/>
  <c r="BT6" i="11"/>
  <c r="BR6" i="11"/>
  <c r="BP6" i="11"/>
  <c r="BN6" i="11"/>
  <c r="BL6" i="11"/>
  <c r="BK6" i="11"/>
  <c r="DM6" i="11" s="1"/>
  <c r="BH6" i="11"/>
  <c r="DC6" i="11" s="1"/>
  <c r="BE6" i="11"/>
  <c r="AL6" i="11"/>
  <c r="AK6" i="11"/>
  <c r="AJ6" i="11"/>
  <c r="AI6" i="11"/>
  <c r="AH6" i="11"/>
  <c r="BI6" i="11" s="1"/>
  <c r="AB6" i="11"/>
  <c r="AA6" i="11"/>
  <c r="Z6" i="11"/>
  <c r="Y6" i="11"/>
  <c r="X6" i="11"/>
  <c r="DV58" i="11"/>
  <c r="DU58" i="11"/>
  <c r="DT58" i="11"/>
  <c r="DS58" i="11"/>
  <c r="DQ58" i="11"/>
  <c r="DR58" i="11" s="1"/>
  <c r="DC58" i="11"/>
  <c r="DB58" i="11"/>
  <c r="DA58" i="11"/>
  <c r="CO58" i="11"/>
  <c r="CP58" i="11" s="1"/>
  <c r="CQ58" i="11" s="1"/>
  <c r="CK58" i="11"/>
  <c r="CJ58" i="11"/>
  <c r="CH58" i="11"/>
  <c r="CF58" i="11"/>
  <c r="CD58" i="11"/>
  <c r="CB58" i="11"/>
  <c r="BZ58" i="11"/>
  <c r="BX58" i="11"/>
  <c r="BV58" i="11"/>
  <c r="BT58" i="11"/>
  <c r="BR58" i="11"/>
  <c r="BP58" i="11"/>
  <c r="BN58" i="11"/>
  <c r="BL58" i="11"/>
  <c r="BH58" i="11"/>
  <c r="DD58" i="11" s="1"/>
  <c r="BE58" i="11"/>
  <c r="AL58" i="11"/>
  <c r="AK58" i="11"/>
  <c r="AJ58" i="11"/>
  <c r="AI58" i="11"/>
  <c r="BI58" i="11" s="1"/>
  <c r="AH58" i="11"/>
  <c r="AB58" i="11"/>
  <c r="AA58" i="11"/>
  <c r="Z58" i="11"/>
  <c r="Y58" i="11"/>
  <c r="X58" i="11"/>
  <c r="DV52" i="11"/>
  <c r="DU52" i="11"/>
  <c r="DT52" i="11"/>
  <c r="DQ52" i="11"/>
  <c r="DR52" i="11" s="1"/>
  <c r="DS52" i="11" s="1"/>
  <c r="DC52" i="11"/>
  <c r="DA52" i="11"/>
  <c r="CY52" i="11"/>
  <c r="CO52" i="11"/>
  <c r="CP52" i="11" s="1"/>
  <c r="CQ52" i="11" s="1"/>
  <c r="CK52" i="11"/>
  <c r="CJ52" i="11"/>
  <c r="CH52" i="11"/>
  <c r="CF52" i="11"/>
  <c r="CD52" i="11"/>
  <c r="CB52" i="11"/>
  <c r="BZ52" i="11"/>
  <c r="BX52" i="11"/>
  <c r="BV52" i="11"/>
  <c r="BT52" i="11"/>
  <c r="BR52" i="11"/>
  <c r="BP52" i="11"/>
  <c r="BN52" i="11"/>
  <c r="BL52" i="11"/>
  <c r="BH52" i="11"/>
  <c r="DD52" i="11" s="1"/>
  <c r="BE52" i="11"/>
  <c r="AL52" i="11"/>
  <c r="AK52" i="11"/>
  <c r="AJ52" i="11"/>
  <c r="AI52" i="11"/>
  <c r="AH52" i="11"/>
  <c r="AV52" i="11" s="1"/>
  <c r="AB52" i="11"/>
  <c r="AA52" i="11"/>
  <c r="Z52" i="11"/>
  <c r="Y52" i="11"/>
  <c r="X52" i="11"/>
  <c r="DV67" i="11"/>
  <c r="DU67" i="11"/>
  <c r="DT67" i="11"/>
  <c r="DQ67" i="11"/>
  <c r="DR67" i="11" s="1"/>
  <c r="DS67" i="11" s="1"/>
  <c r="DB67" i="11"/>
  <c r="CS67" i="11"/>
  <c r="CQ67" i="11"/>
  <c r="CO67" i="11"/>
  <c r="CP67" i="11" s="1"/>
  <c r="CR67" i="11" s="1"/>
  <c r="CJ67" i="11"/>
  <c r="CK67" i="11" s="1"/>
  <c r="CH67" i="11"/>
  <c r="CF67" i="11"/>
  <c r="CD67" i="11"/>
  <c r="CB67" i="11"/>
  <c r="BZ67" i="11"/>
  <c r="BX67" i="11"/>
  <c r="BV67" i="11"/>
  <c r="BT67" i="11"/>
  <c r="BR67" i="11"/>
  <c r="BP67" i="11"/>
  <c r="BN67" i="11"/>
  <c r="BL67" i="11"/>
  <c r="BH67" i="11"/>
  <c r="DD67" i="11" s="1"/>
  <c r="BE67" i="11"/>
  <c r="CY67" i="11" s="1"/>
  <c r="AL67" i="11"/>
  <c r="AK67" i="11"/>
  <c r="AJ67" i="11"/>
  <c r="AI67" i="11"/>
  <c r="AH67" i="11"/>
  <c r="AB67" i="11"/>
  <c r="AA67" i="11"/>
  <c r="Z67" i="11"/>
  <c r="Y67" i="11"/>
  <c r="X67" i="11"/>
  <c r="DV51" i="11"/>
  <c r="DU51" i="11"/>
  <c r="DT51" i="11"/>
  <c r="DQ51" i="11"/>
  <c r="DR51" i="11" s="1"/>
  <c r="DS51" i="11" s="1"/>
  <c r="DA51" i="11"/>
  <c r="CS51" i="11"/>
  <c r="CQ51" i="11"/>
  <c r="CO51" i="11"/>
  <c r="CP51" i="11" s="1"/>
  <c r="CR51" i="11" s="1"/>
  <c r="CH51" i="11"/>
  <c r="CF51" i="11"/>
  <c r="CE51" i="11"/>
  <c r="CD51" i="11"/>
  <c r="CB51" i="11"/>
  <c r="BZ51" i="11"/>
  <c r="BX51" i="11"/>
  <c r="BV51" i="11"/>
  <c r="BT51" i="11"/>
  <c r="BR51" i="11"/>
  <c r="BP51" i="11"/>
  <c r="BO51" i="11"/>
  <c r="BN51" i="11"/>
  <c r="BL51" i="11"/>
  <c r="BK51" i="11"/>
  <c r="BH51" i="11"/>
  <c r="DD51" i="11" s="1"/>
  <c r="BE51" i="11"/>
  <c r="AL51" i="11"/>
  <c r="AK51" i="11"/>
  <c r="AJ51" i="11"/>
  <c r="AI51" i="11"/>
  <c r="AH51" i="11"/>
  <c r="AB51" i="11"/>
  <c r="AA51" i="11"/>
  <c r="Z51" i="11"/>
  <c r="Y51" i="11"/>
  <c r="X51" i="11"/>
  <c r="DV57" i="11"/>
  <c r="DU57" i="11"/>
  <c r="DT57" i="11"/>
  <c r="DQ57" i="11"/>
  <c r="DR57" i="11" s="1"/>
  <c r="DS57" i="11" s="1"/>
  <c r="DA57" i="11"/>
  <c r="CQ57" i="11"/>
  <c r="CO57" i="11"/>
  <c r="CP57" i="11" s="1"/>
  <c r="CR57" i="11" s="1"/>
  <c r="CK57" i="11"/>
  <c r="CJ57" i="11"/>
  <c r="CH57" i="11"/>
  <c r="CF57" i="11"/>
  <c r="CE57" i="11"/>
  <c r="CD57" i="11"/>
  <c r="CB57" i="11"/>
  <c r="BZ57" i="11"/>
  <c r="BX57" i="11"/>
  <c r="BV57" i="11"/>
  <c r="BT57" i="11"/>
  <c r="BR57" i="11"/>
  <c r="BP57" i="11"/>
  <c r="BO57" i="11"/>
  <c r="BN57" i="11"/>
  <c r="BL57" i="11"/>
  <c r="BH57" i="11"/>
  <c r="BE57" i="11"/>
  <c r="AL57" i="11"/>
  <c r="AK57" i="11"/>
  <c r="AJ57" i="11"/>
  <c r="AI57" i="11"/>
  <c r="BI57" i="11" s="1"/>
  <c r="AH57" i="11"/>
  <c r="AB57" i="11"/>
  <c r="AA57" i="11"/>
  <c r="Z57" i="11"/>
  <c r="AS57" i="11" s="1"/>
  <c r="Y57" i="11"/>
  <c r="X57" i="11"/>
  <c r="DV73" i="11"/>
  <c r="DU73" i="11"/>
  <c r="DT73" i="11"/>
  <c r="DQ73" i="11"/>
  <c r="DR73" i="11" s="1"/>
  <c r="DS73" i="11" s="1"/>
  <c r="DE73" i="11"/>
  <c r="DC73" i="11"/>
  <c r="CU73" i="11"/>
  <c r="CS73" i="11"/>
  <c r="CQ73" i="11"/>
  <c r="CO73" i="11"/>
  <c r="CP73" i="11" s="1"/>
  <c r="CR73" i="11" s="1"/>
  <c r="CK73" i="11"/>
  <c r="CJ73" i="11"/>
  <c r="CH73" i="11"/>
  <c r="CF73" i="11"/>
  <c r="CD73" i="11"/>
  <c r="CB73" i="11"/>
  <c r="CC73" i="11" s="1"/>
  <c r="BZ73" i="11"/>
  <c r="BX73" i="11"/>
  <c r="BY73" i="11" s="1"/>
  <c r="BV73" i="11"/>
  <c r="BT73" i="11"/>
  <c r="BR73" i="11"/>
  <c r="BP73" i="11"/>
  <c r="BN73" i="11"/>
  <c r="BL73" i="11"/>
  <c r="BM73" i="11" s="1"/>
  <c r="BH73" i="11"/>
  <c r="DD73" i="11" s="1"/>
  <c r="BE73" i="11"/>
  <c r="CY73" i="11" s="1"/>
  <c r="AL73" i="11"/>
  <c r="AK73" i="11"/>
  <c r="AJ73" i="11"/>
  <c r="AI73" i="11"/>
  <c r="AH73" i="11"/>
  <c r="AB73" i="11"/>
  <c r="AA73" i="11"/>
  <c r="Z73" i="11"/>
  <c r="Y73" i="11"/>
  <c r="X73" i="11"/>
  <c r="DV71" i="11"/>
  <c r="DU71" i="11"/>
  <c r="DT71" i="11"/>
  <c r="DQ71" i="11"/>
  <c r="DR71" i="11" s="1"/>
  <c r="DS71" i="11" s="1"/>
  <c r="DB71" i="11"/>
  <c r="CO71" i="11"/>
  <c r="CP71" i="11" s="1"/>
  <c r="CM71" i="11"/>
  <c r="CK71" i="11"/>
  <c r="CJ71" i="11"/>
  <c r="CH71" i="11"/>
  <c r="CI71" i="11" s="1"/>
  <c r="CF71" i="11"/>
  <c r="CD71" i="11"/>
  <c r="CE71" i="11" s="1"/>
  <c r="CB71" i="11"/>
  <c r="BZ71" i="11"/>
  <c r="BX71" i="11"/>
  <c r="BV71" i="11"/>
  <c r="BT71" i="11"/>
  <c r="BR71" i="11"/>
  <c r="BS71" i="11" s="1"/>
  <c r="BP71" i="11"/>
  <c r="BN71" i="11"/>
  <c r="BO71" i="11" s="1"/>
  <c r="BL71" i="11"/>
  <c r="BH71" i="11"/>
  <c r="BE71" i="11"/>
  <c r="CU71" i="11" s="1"/>
  <c r="AL71" i="11"/>
  <c r="AK71" i="11"/>
  <c r="BI71" i="11" s="1"/>
  <c r="AJ71" i="11"/>
  <c r="AI71" i="11"/>
  <c r="AH71" i="11"/>
  <c r="AB71" i="11"/>
  <c r="AA71" i="11"/>
  <c r="Z71" i="11"/>
  <c r="Y71" i="11"/>
  <c r="X71" i="11"/>
  <c r="DV47" i="11"/>
  <c r="DU47" i="11"/>
  <c r="DT47" i="11"/>
  <c r="DS47" i="11"/>
  <c r="DQ47" i="11"/>
  <c r="DR47" i="11" s="1"/>
  <c r="DA47" i="11"/>
  <c r="CU47" i="11"/>
  <c r="CS47" i="11"/>
  <c r="CO47" i="11"/>
  <c r="CP47" i="11" s="1"/>
  <c r="CR47" i="11" s="1"/>
  <c r="CJ47" i="11"/>
  <c r="CK47" i="11" s="1"/>
  <c r="CM47" i="11" s="1"/>
  <c r="CH47" i="11"/>
  <c r="CF47" i="11"/>
  <c r="CG47" i="11" s="1"/>
  <c r="CD47" i="11"/>
  <c r="CB47" i="11"/>
  <c r="BZ47" i="11"/>
  <c r="BX47" i="11"/>
  <c r="BV47" i="11"/>
  <c r="BT47" i="11"/>
  <c r="BU47" i="11" s="1"/>
  <c r="BR47" i="11"/>
  <c r="BP47" i="11"/>
  <c r="BQ47" i="11" s="1"/>
  <c r="BN47" i="11"/>
  <c r="BL47" i="11"/>
  <c r="BH47" i="11"/>
  <c r="DD47" i="11" s="1"/>
  <c r="BE47" i="11"/>
  <c r="AL47" i="11"/>
  <c r="AK47" i="11"/>
  <c r="AJ47" i="11"/>
  <c r="AI47" i="11"/>
  <c r="AH47" i="11"/>
  <c r="AB47" i="11"/>
  <c r="AA47" i="11"/>
  <c r="Z47" i="11"/>
  <c r="Y47" i="11"/>
  <c r="X47" i="11"/>
  <c r="DV9" i="11"/>
  <c r="DU9" i="11"/>
  <c r="DT9" i="11"/>
  <c r="DQ9" i="11"/>
  <c r="DR9" i="11" s="1"/>
  <c r="DS9" i="11" s="1"/>
  <c r="DE9" i="11"/>
  <c r="DB9" i="11"/>
  <c r="DA9" i="11"/>
  <c r="CO9" i="11"/>
  <c r="CP9" i="11" s="1"/>
  <c r="CJ9" i="11"/>
  <c r="CK9" i="11" s="1"/>
  <c r="CM9" i="11" s="1"/>
  <c r="CH9" i="11"/>
  <c r="CF9" i="11"/>
  <c r="CG9" i="11" s="1"/>
  <c r="CD9" i="11"/>
  <c r="CB9" i="11"/>
  <c r="BZ9" i="11"/>
  <c r="BX9" i="11"/>
  <c r="BV9" i="11"/>
  <c r="BT9" i="11"/>
  <c r="BU9" i="11" s="1"/>
  <c r="BR9" i="11"/>
  <c r="BP9" i="11"/>
  <c r="BQ9" i="11" s="1"/>
  <c r="BN9" i="11"/>
  <c r="BL9" i="11"/>
  <c r="BH9" i="11"/>
  <c r="DD9" i="11" s="1"/>
  <c r="BE9" i="11"/>
  <c r="AL9" i="11"/>
  <c r="AK9" i="11"/>
  <c r="AJ9" i="11"/>
  <c r="AI9" i="11"/>
  <c r="AH9" i="11"/>
  <c r="AB9" i="11"/>
  <c r="AA9" i="11"/>
  <c r="Z9" i="11"/>
  <c r="Y9" i="11"/>
  <c r="X9" i="11"/>
  <c r="DV25" i="11"/>
  <c r="DU25" i="11"/>
  <c r="DT25" i="11"/>
  <c r="DS25" i="11"/>
  <c r="DQ25" i="11"/>
  <c r="DR25" i="11" s="1"/>
  <c r="DE25" i="11"/>
  <c r="CO25" i="11"/>
  <c r="CP25" i="11" s="1"/>
  <c r="CM25" i="11"/>
  <c r="CK25" i="11"/>
  <c r="CJ25" i="11"/>
  <c r="CH25" i="11"/>
  <c r="CI25" i="11" s="1"/>
  <c r="CF25" i="11"/>
  <c r="CD25" i="11"/>
  <c r="CB25" i="11"/>
  <c r="BZ25" i="11"/>
  <c r="BX25" i="11"/>
  <c r="BV25" i="11"/>
  <c r="BW25" i="11" s="1"/>
  <c r="BT25" i="11"/>
  <c r="BR25" i="11"/>
  <c r="BS25" i="11" s="1"/>
  <c r="BP25" i="11"/>
  <c r="BN25" i="11"/>
  <c r="BO25" i="11" s="1"/>
  <c r="BL25" i="11"/>
  <c r="BH25" i="11"/>
  <c r="DC25" i="11" s="1"/>
  <c r="BE25" i="11"/>
  <c r="AL25" i="11"/>
  <c r="AK25" i="11"/>
  <c r="AJ25" i="11"/>
  <c r="AI25" i="11"/>
  <c r="BI25" i="11" s="1"/>
  <c r="AH25" i="11"/>
  <c r="AB25" i="11"/>
  <c r="AA25" i="11"/>
  <c r="Z25" i="11"/>
  <c r="Y25" i="11"/>
  <c r="X25" i="11"/>
  <c r="DV38" i="11"/>
  <c r="DU38" i="11"/>
  <c r="DT38" i="11"/>
  <c r="DQ38" i="11"/>
  <c r="DR38" i="11" s="1"/>
  <c r="DS38" i="11" s="1"/>
  <c r="DE38" i="11"/>
  <c r="CK38" i="11"/>
  <c r="CJ38" i="11"/>
  <c r="CH38" i="11"/>
  <c r="CF38" i="11"/>
  <c r="CD38" i="11"/>
  <c r="CB38" i="11"/>
  <c r="BZ38" i="11"/>
  <c r="BX38" i="11"/>
  <c r="BV38" i="11"/>
  <c r="BT38" i="11"/>
  <c r="BR38" i="11"/>
  <c r="BP38" i="11"/>
  <c r="BN38" i="11"/>
  <c r="BL38" i="11"/>
  <c r="BH38" i="11"/>
  <c r="BE38" i="11"/>
  <c r="AL38" i="11"/>
  <c r="AK38" i="11"/>
  <c r="AJ38" i="11"/>
  <c r="AI38" i="11"/>
  <c r="AH38" i="11"/>
  <c r="AB38" i="11"/>
  <c r="AA38" i="11"/>
  <c r="Z38" i="11"/>
  <c r="Y38" i="11"/>
  <c r="X38" i="11"/>
  <c r="DV26" i="11"/>
  <c r="DU26" i="11"/>
  <c r="DT26" i="11"/>
  <c r="DQ26" i="11"/>
  <c r="DR26" i="11" s="1"/>
  <c r="DS26" i="11" s="1"/>
  <c r="DE26" i="11"/>
  <c r="DC26" i="11"/>
  <c r="DA26" i="11"/>
  <c r="CO26" i="11"/>
  <c r="CP26" i="11" s="1"/>
  <c r="CQ26" i="11" s="1"/>
  <c r="CK26" i="11"/>
  <c r="CJ26" i="11"/>
  <c r="CH26" i="11"/>
  <c r="CF26" i="11"/>
  <c r="CD26" i="11"/>
  <c r="CB26" i="11"/>
  <c r="CC26" i="11" s="1"/>
  <c r="BZ26" i="11"/>
  <c r="BX26" i="11"/>
  <c r="BY26" i="11" s="1"/>
  <c r="BV26" i="11"/>
  <c r="BW26" i="11" s="1"/>
  <c r="BT26" i="11"/>
  <c r="BR26" i="11"/>
  <c r="BP26" i="11"/>
  <c r="BN26" i="11"/>
  <c r="BL26" i="11"/>
  <c r="BM25" i="11" s="1"/>
  <c r="BH26" i="11"/>
  <c r="DD26" i="11" s="1"/>
  <c r="BE26" i="11"/>
  <c r="AL26" i="11"/>
  <c r="AK26" i="11"/>
  <c r="AJ26" i="11"/>
  <c r="AI26" i="11"/>
  <c r="AH26" i="11"/>
  <c r="AB26" i="11"/>
  <c r="AA26" i="11"/>
  <c r="Z26" i="11"/>
  <c r="Y26" i="11"/>
  <c r="X26" i="11"/>
  <c r="DV55" i="11"/>
  <c r="DU55" i="11"/>
  <c r="DT55" i="11"/>
  <c r="DQ55" i="11"/>
  <c r="DR55" i="11" s="1"/>
  <c r="DS55" i="11" s="1"/>
  <c r="DC55" i="11"/>
  <c r="DA55" i="11"/>
  <c r="CU55" i="11"/>
  <c r="CS55" i="11"/>
  <c r="CQ55" i="11"/>
  <c r="CO55" i="11"/>
  <c r="CP55" i="11" s="1"/>
  <c r="CR55" i="11" s="1"/>
  <c r="CK55" i="11"/>
  <c r="CJ55" i="11"/>
  <c r="CH55" i="11"/>
  <c r="CF55" i="11"/>
  <c r="CD55" i="11"/>
  <c r="CB55" i="11"/>
  <c r="BZ55" i="11"/>
  <c r="BX55" i="11"/>
  <c r="BV55" i="11"/>
  <c r="BT55" i="11"/>
  <c r="BR55" i="11"/>
  <c r="BP55" i="11"/>
  <c r="BN55" i="11"/>
  <c r="BL55" i="11"/>
  <c r="BH55" i="11"/>
  <c r="BE55" i="11"/>
  <c r="CY55" i="11" s="1"/>
  <c r="AL55" i="11"/>
  <c r="AK55" i="11"/>
  <c r="AJ55" i="11"/>
  <c r="AI55" i="11"/>
  <c r="AH55" i="11"/>
  <c r="AB55" i="11"/>
  <c r="AA55" i="11"/>
  <c r="Z55" i="11"/>
  <c r="Y55" i="11"/>
  <c r="X55" i="11"/>
  <c r="DV48" i="11"/>
  <c r="DU48" i="11"/>
  <c r="DT48" i="11"/>
  <c r="DQ48" i="11"/>
  <c r="DR48" i="11" s="1"/>
  <c r="DS48" i="11" s="1"/>
  <c r="DA48" i="11"/>
  <c r="CY48" i="11"/>
  <c r="CO48" i="11"/>
  <c r="CP48" i="11" s="1"/>
  <c r="CK48" i="11"/>
  <c r="CJ48" i="11"/>
  <c r="CH48" i="11"/>
  <c r="CI48" i="11" s="1"/>
  <c r="CF48" i="11"/>
  <c r="CD48" i="11"/>
  <c r="CE48" i="11" s="1"/>
  <c r="CB48" i="11"/>
  <c r="BZ48" i="11"/>
  <c r="CA48" i="11" s="1"/>
  <c r="BX48" i="11"/>
  <c r="BV48" i="11"/>
  <c r="BW48" i="11" s="1"/>
  <c r="BT48" i="11"/>
  <c r="BR48" i="11"/>
  <c r="BS48" i="11" s="1"/>
  <c r="BP48" i="11"/>
  <c r="BN48" i="11"/>
  <c r="BO48" i="11" s="1"/>
  <c r="BL48" i="11"/>
  <c r="BH48" i="11"/>
  <c r="BE48" i="11"/>
  <c r="CU48" i="11" s="1"/>
  <c r="AL48" i="11"/>
  <c r="AK48" i="11"/>
  <c r="AJ48" i="11"/>
  <c r="AI48" i="11"/>
  <c r="AH48" i="11"/>
  <c r="AB48" i="11"/>
  <c r="AA48" i="11"/>
  <c r="Z48" i="11"/>
  <c r="Y48" i="11"/>
  <c r="X48" i="11"/>
  <c r="DV7" i="11"/>
  <c r="DU7" i="11"/>
  <c r="DT7" i="11"/>
  <c r="DQ7" i="11"/>
  <c r="DR7" i="11" s="1"/>
  <c r="DS7" i="11" s="1"/>
  <c r="DB7" i="11"/>
  <c r="CO7" i="11"/>
  <c r="CP7" i="11" s="1"/>
  <c r="CR7" i="11" s="1"/>
  <c r="CJ7" i="11"/>
  <c r="CK7" i="11" s="1"/>
  <c r="CM7" i="11" s="1"/>
  <c r="CH7" i="11"/>
  <c r="CF7" i="11"/>
  <c r="CE7" i="11"/>
  <c r="CD7" i="11"/>
  <c r="CB7" i="11"/>
  <c r="BZ7" i="11"/>
  <c r="CA7" i="11" s="1"/>
  <c r="BX7" i="11"/>
  <c r="BV7" i="11"/>
  <c r="BW7" i="11" s="1"/>
  <c r="BT7" i="11"/>
  <c r="BR7" i="11"/>
  <c r="BP7" i="11"/>
  <c r="BO7" i="11"/>
  <c r="BN7" i="11"/>
  <c r="BL7" i="11"/>
  <c r="BH7" i="11"/>
  <c r="BE7" i="11"/>
  <c r="CU7" i="11" s="1"/>
  <c r="AL7" i="11"/>
  <c r="AK7" i="11"/>
  <c r="AJ7" i="11"/>
  <c r="AI7" i="11"/>
  <c r="BI7" i="11" s="1"/>
  <c r="AH7" i="11"/>
  <c r="AB7" i="11"/>
  <c r="AA7" i="11"/>
  <c r="Z7" i="11"/>
  <c r="AS7" i="11" s="1"/>
  <c r="Y7" i="11"/>
  <c r="X7" i="11"/>
  <c r="DV69" i="11"/>
  <c r="DU69" i="11"/>
  <c r="DT69" i="11"/>
  <c r="DQ69" i="11"/>
  <c r="DR69" i="11" s="1"/>
  <c r="DS69" i="11" s="1"/>
  <c r="DE69" i="11"/>
  <c r="DC69" i="11"/>
  <c r="CO69" i="11"/>
  <c r="CP69" i="11" s="1"/>
  <c r="CR69" i="11" s="1"/>
  <c r="CK69" i="11"/>
  <c r="CM69" i="11" s="1"/>
  <c r="CJ69" i="11"/>
  <c r="CH69" i="11"/>
  <c r="CF69" i="11"/>
  <c r="CD69" i="11"/>
  <c r="CB69" i="11"/>
  <c r="BZ69" i="11"/>
  <c r="BX69" i="11"/>
  <c r="BV69" i="11"/>
  <c r="BT69" i="11"/>
  <c r="BR69" i="11"/>
  <c r="BP69" i="11"/>
  <c r="BN69" i="11"/>
  <c r="BL69" i="11"/>
  <c r="BH69" i="11"/>
  <c r="DD69" i="11" s="1"/>
  <c r="BE69" i="11"/>
  <c r="CU69" i="11" s="1"/>
  <c r="AL69" i="11"/>
  <c r="AK69" i="11"/>
  <c r="AJ69" i="11"/>
  <c r="AI69" i="11"/>
  <c r="AH69" i="11"/>
  <c r="BI69" i="11" s="1"/>
  <c r="AB69" i="11"/>
  <c r="AA69" i="11"/>
  <c r="Z69" i="11"/>
  <c r="AS69" i="11" s="1"/>
  <c r="Y69" i="11"/>
  <c r="X69" i="11"/>
  <c r="DV27" i="11"/>
  <c r="DU27" i="11"/>
  <c r="DT27" i="11"/>
  <c r="DS27" i="11"/>
  <c r="DQ27" i="11"/>
  <c r="DR27" i="11" s="1"/>
  <c r="DE27" i="11"/>
  <c r="DC27" i="11"/>
  <c r="CW27" i="11"/>
  <c r="CO27" i="11"/>
  <c r="CP27" i="11" s="1"/>
  <c r="CM27" i="11"/>
  <c r="CJ27" i="11"/>
  <c r="CK27" i="11" s="1"/>
  <c r="CH27" i="11"/>
  <c r="CI27" i="11" s="1"/>
  <c r="CF27" i="11"/>
  <c r="CD27" i="11"/>
  <c r="CE27" i="11" s="1"/>
  <c r="CB27" i="11"/>
  <c r="CC55" i="11" s="1"/>
  <c r="BZ27" i="11"/>
  <c r="BX27" i="11"/>
  <c r="BW27" i="11"/>
  <c r="BV27" i="11"/>
  <c r="BT27" i="11"/>
  <c r="BR27" i="11"/>
  <c r="BS27" i="11" s="1"/>
  <c r="BP27" i="11"/>
  <c r="BN27" i="11"/>
  <c r="BO27" i="11" s="1"/>
  <c r="BL27" i="11"/>
  <c r="BM48" i="11" s="1"/>
  <c r="BH27" i="11"/>
  <c r="BE27" i="11"/>
  <c r="AL27" i="11"/>
  <c r="AK27" i="11"/>
  <c r="AJ27" i="11"/>
  <c r="AI27" i="11"/>
  <c r="AH27" i="11"/>
  <c r="BI27" i="11" s="1"/>
  <c r="AB27" i="11"/>
  <c r="AA27" i="11"/>
  <c r="Z27" i="11"/>
  <c r="Y27" i="11"/>
  <c r="X27" i="11"/>
  <c r="DV59" i="11"/>
  <c r="DU59" i="11"/>
  <c r="DT59" i="11"/>
  <c r="DS59" i="11"/>
  <c r="DQ59" i="11"/>
  <c r="DR59" i="11" s="1"/>
  <c r="DC59" i="11"/>
  <c r="DA59" i="11"/>
  <c r="CO59" i="11"/>
  <c r="CP59" i="11" s="1"/>
  <c r="CJ59" i="11"/>
  <c r="CK59" i="11" s="1"/>
  <c r="CM59" i="11" s="1"/>
  <c r="CI59" i="11"/>
  <c r="CH59" i="11"/>
  <c r="CF59" i="11"/>
  <c r="CG59" i="11" s="1"/>
  <c r="CE59" i="11"/>
  <c r="CD59" i="11"/>
  <c r="CB59" i="11"/>
  <c r="CC59" i="11" s="1"/>
  <c r="BZ59" i="11"/>
  <c r="BX59" i="11"/>
  <c r="BY59" i="11" s="1"/>
  <c r="BW59" i="11"/>
  <c r="BV59" i="11"/>
  <c r="BT59" i="11"/>
  <c r="BU59" i="11" s="1"/>
  <c r="BS59" i="11"/>
  <c r="BR59" i="11"/>
  <c r="BP59" i="11"/>
  <c r="BQ59" i="11" s="1"/>
  <c r="BO59" i="11"/>
  <c r="BN59" i="11"/>
  <c r="BL59" i="11"/>
  <c r="BM59" i="11" s="1"/>
  <c r="BK59" i="11"/>
  <c r="DK59" i="11" s="1"/>
  <c r="BH59" i="11"/>
  <c r="DD59" i="11" s="1"/>
  <c r="BE59" i="11"/>
  <c r="CW59" i="11" s="1"/>
  <c r="AL59" i="11"/>
  <c r="AK59" i="11"/>
  <c r="BI59" i="11" s="1"/>
  <c r="AJ59" i="11"/>
  <c r="AI59" i="11"/>
  <c r="AH59" i="11"/>
  <c r="AB59" i="11"/>
  <c r="AA59" i="11"/>
  <c r="Z59" i="11"/>
  <c r="Y59" i="11"/>
  <c r="X59" i="11"/>
  <c r="DV4" i="11"/>
  <c r="DU4" i="11"/>
  <c r="DT4" i="11"/>
  <c r="DS4" i="11"/>
  <c r="DQ4" i="11"/>
  <c r="DR4" i="11" s="1"/>
  <c r="CY4" i="11"/>
  <c r="CO4" i="11"/>
  <c r="CP4" i="11" s="1"/>
  <c r="CJ4" i="11"/>
  <c r="CK4" i="11" s="1"/>
  <c r="CH4" i="11"/>
  <c r="CI41" i="11" s="1"/>
  <c r="CF4" i="11"/>
  <c r="CG54" i="11" s="1"/>
  <c r="CE4" i="11"/>
  <c r="CD4" i="11"/>
  <c r="CB4" i="11"/>
  <c r="CC28" i="11" s="1"/>
  <c r="BZ4" i="11"/>
  <c r="CA51" i="11" s="1"/>
  <c r="BX4" i="11"/>
  <c r="BV4" i="11"/>
  <c r="BW38" i="11" s="1"/>
  <c r="BT4" i="11"/>
  <c r="BR4" i="11"/>
  <c r="BS66" i="11" s="1"/>
  <c r="BP4" i="11"/>
  <c r="BQ54" i="11" s="1"/>
  <c r="BO4" i="11"/>
  <c r="BN4" i="11"/>
  <c r="BL4" i="11"/>
  <c r="BM28" i="11" s="1"/>
  <c r="BH4" i="11"/>
  <c r="DE4" i="11" s="1"/>
  <c r="BE4" i="11"/>
  <c r="AL4" i="11"/>
  <c r="AK4" i="11"/>
  <c r="AJ4" i="11"/>
  <c r="AI4" i="11"/>
  <c r="AH4" i="11"/>
  <c r="AB4" i="11"/>
  <c r="AA4" i="11"/>
  <c r="Z4" i="11"/>
  <c r="Y4" i="11"/>
  <c r="X4" i="11"/>
  <c r="DV54" i="11"/>
  <c r="DU54" i="11"/>
  <c r="DT54" i="11"/>
  <c r="DQ54" i="11"/>
  <c r="DR54" i="11" s="1"/>
  <c r="DS54" i="11" s="1"/>
  <c r="DM54" i="11"/>
  <c r="DC54" i="11"/>
  <c r="DA54" i="11"/>
  <c r="CY54" i="11"/>
  <c r="CO54" i="11"/>
  <c r="CP54" i="11" s="1"/>
  <c r="CK54" i="11"/>
  <c r="CJ54" i="11"/>
  <c r="CH54" i="11"/>
  <c r="CF54" i="11"/>
  <c r="CD54" i="11"/>
  <c r="CB54" i="11"/>
  <c r="BZ54" i="11"/>
  <c r="BX54" i="11"/>
  <c r="BV54" i="11"/>
  <c r="BT54" i="11"/>
  <c r="BR54" i="11"/>
  <c r="BP54" i="11"/>
  <c r="BN54" i="11"/>
  <c r="BL54" i="11"/>
  <c r="BK54" i="11"/>
  <c r="BH54" i="11"/>
  <c r="DD54" i="11" s="1"/>
  <c r="BE54" i="11"/>
  <c r="AL54" i="11"/>
  <c r="AK54" i="11"/>
  <c r="AJ54" i="11"/>
  <c r="AI54" i="11"/>
  <c r="AH54" i="11"/>
  <c r="AB54" i="11"/>
  <c r="AA54" i="11"/>
  <c r="Z54" i="11"/>
  <c r="Y54" i="11"/>
  <c r="X54" i="11"/>
  <c r="DV50" i="11"/>
  <c r="DU50" i="11"/>
  <c r="DT50" i="11"/>
  <c r="DQ50" i="11"/>
  <c r="DR50" i="11" s="1"/>
  <c r="DS50" i="11" s="1"/>
  <c r="DC50" i="11"/>
  <c r="CU50" i="11"/>
  <c r="CS50" i="11"/>
  <c r="CQ50" i="11"/>
  <c r="CO50" i="11"/>
  <c r="CP50" i="11" s="1"/>
  <c r="CR50" i="11" s="1"/>
  <c r="CJ50" i="11"/>
  <c r="CK50" i="11" s="1"/>
  <c r="CH50" i="11"/>
  <c r="CF50" i="11"/>
  <c r="CG50" i="11" s="1"/>
  <c r="CD50" i="11"/>
  <c r="CB50" i="11"/>
  <c r="CC50" i="11" s="1"/>
  <c r="BZ50" i="11"/>
  <c r="BX50" i="11"/>
  <c r="BY50" i="11" s="1"/>
  <c r="BV50" i="11"/>
  <c r="BT50" i="11"/>
  <c r="BU50" i="11" s="1"/>
  <c r="BR50" i="11"/>
  <c r="BP50" i="11"/>
  <c r="BQ50" i="11" s="1"/>
  <c r="BN50" i="11"/>
  <c r="BL50" i="11"/>
  <c r="BM50" i="11" s="1"/>
  <c r="BH50" i="11"/>
  <c r="BE50" i="11"/>
  <c r="CY50" i="11" s="1"/>
  <c r="AL50" i="11"/>
  <c r="AK50" i="11"/>
  <c r="AJ50" i="11"/>
  <c r="AI50" i="11"/>
  <c r="AH50" i="11"/>
  <c r="AB50" i="11"/>
  <c r="AA50" i="11"/>
  <c r="Z50" i="11"/>
  <c r="Y50" i="11"/>
  <c r="X50" i="11"/>
  <c r="DV11" i="11"/>
  <c r="DU11" i="11"/>
  <c r="DT11" i="11"/>
  <c r="DQ11" i="11"/>
  <c r="DR11" i="11" s="1"/>
  <c r="DS11" i="11" s="1"/>
  <c r="CY11" i="11"/>
  <c r="CU11" i="11"/>
  <c r="CQ11" i="11"/>
  <c r="CO11" i="11"/>
  <c r="CP11" i="11" s="1"/>
  <c r="CK11" i="11"/>
  <c r="CJ11" i="11"/>
  <c r="CH11" i="11"/>
  <c r="CF11" i="11"/>
  <c r="CD11" i="11"/>
  <c r="CB11" i="11"/>
  <c r="BZ11" i="11"/>
  <c r="BX11" i="11"/>
  <c r="BV11" i="11"/>
  <c r="BT11" i="11"/>
  <c r="BR11" i="11"/>
  <c r="BP11" i="11"/>
  <c r="BN11" i="11"/>
  <c r="BL11" i="11"/>
  <c r="BH11" i="11"/>
  <c r="BE11" i="11"/>
  <c r="AL11" i="11"/>
  <c r="AK11" i="11"/>
  <c r="AJ11" i="11"/>
  <c r="AI11" i="11"/>
  <c r="AH11" i="11"/>
  <c r="AV11" i="11" s="1"/>
  <c r="AB11" i="11"/>
  <c r="AA11" i="11"/>
  <c r="Z11" i="11"/>
  <c r="Y11" i="11"/>
  <c r="X11" i="11"/>
  <c r="DV37" i="11"/>
  <c r="DU37" i="11"/>
  <c r="DT37" i="11"/>
  <c r="DQ37" i="11"/>
  <c r="DR37" i="11" s="1"/>
  <c r="DS37" i="11" s="1"/>
  <c r="DB37" i="11"/>
  <c r="CU37" i="11"/>
  <c r="CS37" i="11"/>
  <c r="CO37" i="11"/>
  <c r="CP37" i="11" s="1"/>
  <c r="CR37" i="11" s="1"/>
  <c r="CJ37" i="11"/>
  <c r="CK37" i="11" s="1"/>
  <c r="CM37" i="11" s="1"/>
  <c r="CH37" i="11"/>
  <c r="CF37" i="11"/>
  <c r="CG37" i="11" s="1"/>
  <c r="CD37" i="11"/>
  <c r="CB37" i="11"/>
  <c r="CC37" i="11" s="1"/>
  <c r="BZ37" i="11"/>
  <c r="BX37" i="11"/>
  <c r="BY37" i="11" s="1"/>
  <c r="BV37" i="11"/>
  <c r="BT37" i="11"/>
  <c r="BU37" i="11" s="1"/>
  <c r="BR37" i="11"/>
  <c r="BP37" i="11"/>
  <c r="BQ37" i="11" s="1"/>
  <c r="BN37" i="11"/>
  <c r="BL37" i="11"/>
  <c r="BM37" i="11" s="1"/>
  <c r="BH37" i="11"/>
  <c r="BE37" i="11"/>
  <c r="AL37" i="11"/>
  <c r="AK37" i="11"/>
  <c r="BI37" i="11" s="1"/>
  <c r="AJ37" i="11"/>
  <c r="AI37" i="11"/>
  <c r="AH37" i="11"/>
  <c r="AB37" i="11"/>
  <c r="AA37" i="11"/>
  <c r="Z37" i="11"/>
  <c r="Y37" i="11"/>
  <c r="X37" i="11"/>
  <c r="BF37" i="11" s="1"/>
  <c r="DV18" i="11"/>
  <c r="DU18" i="11"/>
  <c r="DT18" i="11"/>
  <c r="DS18" i="11"/>
  <c r="DQ18" i="11"/>
  <c r="DR18" i="11" s="1"/>
  <c r="DE18" i="11"/>
  <c r="DC18" i="11"/>
  <c r="DA18" i="11"/>
  <c r="CU18" i="11"/>
  <c r="CO18" i="11"/>
  <c r="CP18" i="11" s="1"/>
  <c r="CS18" i="11" s="1"/>
  <c r="CJ18" i="11"/>
  <c r="CK18" i="11" s="1"/>
  <c r="CM18" i="11" s="1"/>
  <c r="CH18" i="11"/>
  <c r="CF18" i="11"/>
  <c r="CE18" i="11"/>
  <c r="CD18" i="11"/>
  <c r="CB18" i="11"/>
  <c r="BZ18" i="11"/>
  <c r="CA18" i="11" s="1"/>
  <c r="BX18" i="11"/>
  <c r="BV18" i="11"/>
  <c r="BW18" i="11" s="1"/>
  <c r="BT18" i="11"/>
  <c r="BR18" i="11"/>
  <c r="BP18" i="11"/>
  <c r="BO18" i="11"/>
  <c r="BN18" i="11"/>
  <c r="BL18" i="11"/>
  <c r="BK18" i="11"/>
  <c r="BH18" i="11"/>
  <c r="DD18" i="11" s="1"/>
  <c r="BE18" i="11"/>
  <c r="CW18" i="11" s="1"/>
  <c r="AL18" i="11"/>
  <c r="AK18" i="11"/>
  <c r="BI18" i="11" s="1"/>
  <c r="AJ18" i="11"/>
  <c r="AI18" i="11"/>
  <c r="AH18" i="11"/>
  <c r="AB18" i="11"/>
  <c r="AA18" i="11"/>
  <c r="Z18" i="11"/>
  <c r="Y18" i="11"/>
  <c r="X18" i="11"/>
  <c r="DV22" i="11"/>
  <c r="DU22" i="11"/>
  <c r="DT22" i="11"/>
  <c r="DQ22" i="11"/>
  <c r="DR22" i="11" s="1"/>
  <c r="DS22" i="11" s="1"/>
  <c r="CO22" i="11"/>
  <c r="CP22" i="11" s="1"/>
  <c r="CQ22" i="11" s="1"/>
  <c r="CM22" i="11"/>
  <c r="CK22" i="11"/>
  <c r="CJ22" i="11"/>
  <c r="CI22" i="11"/>
  <c r="CH22" i="11"/>
  <c r="CF22" i="11"/>
  <c r="CE22" i="11"/>
  <c r="CD22" i="11"/>
  <c r="CB22" i="11"/>
  <c r="CA22" i="11"/>
  <c r="BZ22" i="11"/>
  <c r="BX22" i="11"/>
  <c r="BW22" i="11"/>
  <c r="BV22" i="11"/>
  <c r="BT22" i="11"/>
  <c r="BS22" i="11"/>
  <c r="BR22" i="11"/>
  <c r="BP22" i="11"/>
  <c r="BO22" i="11"/>
  <c r="BN22" i="11"/>
  <c r="BL22" i="11"/>
  <c r="BH22" i="11"/>
  <c r="BE22" i="11"/>
  <c r="CW22" i="11" s="1"/>
  <c r="AL22" i="11"/>
  <c r="AK22" i="11"/>
  <c r="BI22" i="11" s="1"/>
  <c r="AJ22" i="11"/>
  <c r="AI22" i="11"/>
  <c r="AH22" i="11"/>
  <c r="AB22" i="11"/>
  <c r="AA22" i="11"/>
  <c r="Z22" i="11"/>
  <c r="Y22" i="11"/>
  <c r="X22" i="11"/>
  <c r="DV29" i="11"/>
  <c r="DU29" i="11"/>
  <c r="DT29" i="11"/>
  <c r="DS29" i="11"/>
  <c r="DQ29" i="11"/>
  <c r="DR29" i="11" s="1"/>
  <c r="CW29" i="11"/>
  <c r="CO29" i="11"/>
  <c r="CP29" i="11" s="1"/>
  <c r="CQ29" i="11" s="1"/>
  <c r="CJ29" i="11"/>
  <c r="CK29" i="11" s="1"/>
  <c r="CM29" i="11" s="1"/>
  <c r="CI29" i="11"/>
  <c r="CH29" i="11"/>
  <c r="CF29" i="11"/>
  <c r="CG29" i="11" s="1"/>
  <c r="CE29" i="11"/>
  <c r="CD29" i="11"/>
  <c r="CB29" i="11"/>
  <c r="CC29" i="11" s="1"/>
  <c r="CA29" i="11"/>
  <c r="BZ29" i="11"/>
  <c r="BX29" i="11"/>
  <c r="BY29" i="11" s="1"/>
  <c r="BW29" i="11"/>
  <c r="BV29" i="11"/>
  <c r="BT29" i="11"/>
  <c r="BU29" i="11" s="1"/>
  <c r="BS29" i="11"/>
  <c r="BR29" i="11"/>
  <c r="BP29" i="11"/>
  <c r="BQ29" i="11" s="1"/>
  <c r="BO29" i="11"/>
  <c r="BN29" i="11"/>
  <c r="BL29" i="11"/>
  <c r="BM29" i="11" s="1"/>
  <c r="BH29" i="11"/>
  <c r="BE29" i="11"/>
  <c r="AL29" i="11"/>
  <c r="AK29" i="11"/>
  <c r="BI29" i="11" s="1"/>
  <c r="AJ29" i="11"/>
  <c r="AI29" i="11"/>
  <c r="AH29" i="11"/>
  <c r="AB29" i="11"/>
  <c r="AA29" i="11"/>
  <c r="Z29" i="11"/>
  <c r="Y29" i="11"/>
  <c r="X29" i="11"/>
  <c r="DV56" i="11"/>
  <c r="DU56" i="11"/>
  <c r="DT56" i="11"/>
  <c r="DS56" i="11"/>
  <c r="DQ56" i="11"/>
  <c r="DR56" i="11" s="1"/>
  <c r="DC56" i="11"/>
  <c r="CY56" i="11"/>
  <c r="CW56" i="11"/>
  <c r="CO56" i="11"/>
  <c r="CP56" i="11" s="1"/>
  <c r="CR56" i="11" s="1"/>
  <c r="CJ56" i="11"/>
  <c r="CK56" i="11" s="1"/>
  <c r="CI56" i="11"/>
  <c r="CH56" i="11"/>
  <c r="CF56" i="11"/>
  <c r="CG56" i="11" s="1"/>
  <c r="CE56" i="11"/>
  <c r="CD56" i="11"/>
  <c r="CB56" i="11"/>
  <c r="CC56" i="11" s="1"/>
  <c r="CA56" i="11"/>
  <c r="BZ56" i="11"/>
  <c r="BX56" i="11"/>
  <c r="BY56" i="11" s="1"/>
  <c r="BW56" i="11"/>
  <c r="BV56" i="11"/>
  <c r="BT56" i="11"/>
  <c r="BU56" i="11" s="1"/>
  <c r="BS56" i="11"/>
  <c r="BR56" i="11"/>
  <c r="BP56" i="11"/>
  <c r="BQ56" i="11" s="1"/>
  <c r="BO56" i="11"/>
  <c r="BN56" i="11"/>
  <c r="BL56" i="11"/>
  <c r="BM56" i="11" s="1"/>
  <c r="BK56" i="11"/>
  <c r="DO56" i="11" s="1"/>
  <c r="BH56" i="11"/>
  <c r="DD56" i="11" s="1"/>
  <c r="BE56" i="11"/>
  <c r="AL56" i="11"/>
  <c r="AK56" i="11"/>
  <c r="AJ56" i="11"/>
  <c r="AI56" i="11"/>
  <c r="AH56" i="11"/>
  <c r="AB56" i="11"/>
  <c r="AA56" i="11"/>
  <c r="Z56" i="11"/>
  <c r="Y56" i="11"/>
  <c r="X56" i="11"/>
  <c r="BF56" i="11" s="1"/>
  <c r="DV44" i="11"/>
  <c r="DU44" i="11"/>
  <c r="DT44" i="11"/>
  <c r="DQ44" i="11"/>
  <c r="DR44" i="11" s="1"/>
  <c r="DS44" i="11" s="1"/>
  <c r="DA44" i="11"/>
  <c r="CO44" i="11"/>
  <c r="CP44" i="11" s="1"/>
  <c r="CR44" i="11" s="1"/>
  <c r="CK44" i="11"/>
  <c r="CJ44" i="11"/>
  <c r="CH44" i="11"/>
  <c r="CI44" i="11" s="1"/>
  <c r="CF44" i="11"/>
  <c r="CD44" i="11"/>
  <c r="CE44" i="11" s="1"/>
  <c r="CB44" i="11"/>
  <c r="BZ44" i="11"/>
  <c r="CA44" i="11" s="1"/>
  <c r="BX44" i="11"/>
  <c r="BV44" i="11"/>
  <c r="BW44" i="11" s="1"/>
  <c r="BT44" i="11"/>
  <c r="BR44" i="11"/>
  <c r="BS44" i="11" s="1"/>
  <c r="BP44" i="11"/>
  <c r="BN44" i="11"/>
  <c r="BO44" i="11" s="1"/>
  <c r="BL44" i="11"/>
  <c r="BH44" i="11"/>
  <c r="DD44" i="11" s="1"/>
  <c r="BE44" i="11"/>
  <c r="CW44" i="11" s="1"/>
  <c r="AL44" i="11"/>
  <c r="AK44" i="11"/>
  <c r="AJ44" i="11"/>
  <c r="AI44" i="11"/>
  <c r="AH44" i="11"/>
  <c r="AB44" i="11"/>
  <c r="AA44" i="11"/>
  <c r="Z44" i="11"/>
  <c r="Y44" i="11"/>
  <c r="X44" i="11"/>
  <c r="DV14" i="11"/>
  <c r="DU14" i="11"/>
  <c r="DT14" i="11"/>
  <c r="DQ14" i="11"/>
  <c r="DR14" i="11" s="1"/>
  <c r="DS14" i="11" s="1"/>
  <c r="DE14" i="11"/>
  <c r="DC14" i="11"/>
  <c r="DB14" i="11"/>
  <c r="CU14" i="11"/>
  <c r="CS14" i="11"/>
  <c r="CO14" i="11"/>
  <c r="CP14" i="11" s="1"/>
  <c r="CR14" i="11" s="1"/>
  <c r="CK14" i="11"/>
  <c r="CM14" i="11" s="1"/>
  <c r="CJ14" i="11"/>
  <c r="CH14" i="11"/>
  <c r="CI14" i="11" s="1"/>
  <c r="CF14" i="11"/>
  <c r="CD14" i="11"/>
  <c r="CE14" i="11" s="1"/>
  <c r="CB14" i="11"/>
  <c r="BZ14" i="11"/>
  <c r="CA14" i="11" s="1"/>
  <c r="BX14" i="11"/>
  <c r="BV14" i="11"/>
  <c r="BW14" i="11" s="1"/>
  <c r="BT14" i="11"/>
  <c r="BR14" i="11"/>
  <c r="BS14" i="11" s="1"/>
  <c r="BP14" i="11"/>
  <c r="BN14" i="11"/>
  <c r="BO14" i="11" s="1"/>
  <c r="BL14" i="11"/>
  <c r="BH14" i="11"/>
  <c r="DD14" i="11" s="1"/>
  <c r="BE14" i="11"/>
  <c r="CY14" i="11" s="1"/>
  <c r="AL14" i="11"/>
  <c r="AK14" i="11"/>
  <c r="AJ14" i="11"/>
  <c r="AI14" i="11"/>
  <c r="AH14" i="11"/>
  <c r="AB14" i="11"/>
  <c r="AA14" i="11"/>
  <c r="Z14" i="11"/>
  <c r="Y14" i="11"/>
  <c r="X14" i="11"/>
  <c r="DV42" i="11"/>
  <c r="DU42" i="11"/>
  <c r="DT42" i="11"/>
  <c r="DS42" i="11"/>
  <c r="DQ42" i="11"/>
  <c r="DR42" i="11" s="1"/>
  <c r="DC42" i="11"/>
  <c r="CU42" i="11"/>
  <c r="CS42" i="11"/>
  <c r="CQ42" i="11"/>
  <c r="CO42" i="11"/>
  <c r="CP42" i="11" s="1"/>
  <c r="CR42" i="11" s="1"/>
  <c r="CJ42" i="11"/>
  <c r="CK42" i="11" s="1"/>
  <c r="CM42" i="11" s="1"/>
  <c r="CH42" i="11"/>
  <c r="CF42" i="11"/>
  <c r="CG42" i="11" s="1"/>
  <c r="CD42" i="11"/>
  <c r="CB42" i="11"/>
  <c r="CC42" i="11" s="1"/>
  <c r="BZ42" i="11"/>
  <c r="BX42" i="11"/>
  <c r="BY42" i="11" s="1"/>
  <c r="BV42" i="11"/>
  <c r="BT42" i="11"/>
  <c r="BU42" i="11" s="1"/>
  <c r="BR42" i="11"/>
  <c r="BP42" i="11"/>
  <c r="BQ44" i="11" s="1"/>
  <c r="BN42" i="11"/>
  <c r="BL42" i="11"/>
  <c r="BM42" i="11" s="1"/>
  <c r="BH42" i="11"/>
  <c r="DD42" i="11" s="1"/>
  <c r="BE42" i="11"/>
  <c r="CY42" i="11" s="1"/>
  <c r="AL42" i="11"/>
  <c r="AK42" i="11"/>
  <c r="AJ42" i="11"/>
  <c r="AI42" i="11"/>
  <c r="AH42" i="11"/>
  <c r="AB42" i="11"/>
  <c r="AA42" i="11"/>
  <c r="Z42" i="11"/>
  <c r="Y42" i="11"/>
  <c r="X42" i="11"/>
  <c r="DV53" i="11"/>
  <c r="DU53" i="11"/>
  <c r="DT53" i="11"/>
  <c r="DS53" i="11"/>
  <c r="DQ53" i="11"/>
  <c r="DR53" i="11" s="1"/>
  <c r="DC53" i="11"/>
  <c r="DB53" i="11"/>
  <c r="DA53" i="11"/>
  <c r="CO53" i="11"/>
  <c r="CP53" i="11" s="1"/>
  <c r="CS53" i="11" s="1"/>
  <c r="CK53" i="11"/>
  <c r="CM53" i="11" s="1"/>
  <c r="CJ53" i="11"/>
  <c r="CH53" i="11"/>
  <c r="CI53" i="11" s="1"/>
  <c r="CF53" i="11"/>
  <c r="CD53" i="11"/>
  <c r="CE53" i="11" s="1"/>
  <c r="CB53" i="11"/>
  <c r="BZ53" i="11"/>
  <c r="CA53" i="11" s="1"/>
  <c r="BX53" i="11"/>
  <c r="BV53" i="11"/>
  <c r="BW53" i="11" s="1"/>
  <c r="BT53" i="11"/>
  <c r="BR53" i="11"/>
  <c r="BS53" i="11" s="1"/>
  <c r="BP53" i="11"/>
  <c r="BN53" i="11"/>
  <c r="BO53" i="11" s="1"/>
  <c r="BL53" i="11"/>
  <c r="BH53" i="11"/>
  <c r="DD53" i="11" s="1"/>
  <c r="BE53" i="11"/>
  <c r="AL53" i="11"/>
  <c r="AK53" i="11"/>
  <c r="AJ53" i="11"/>
  <c r="AI53" i="11"/>
  <c r="AH53" i="11"/>
  <c r="AB53" i="11"/>
  <c r="AA53" i="11"/>
  <c r="Z53" i="11"/>
  <c r="Y53" i="11"/>
  <c r="X53" i="11"/>
  <c r="DV62" i="11"/>
  <c r="DU62" i="11"/>
  <c r="DT62" i="11"/>
  <c r="DS62" i="11"/>
  <c r="DQ62" i="11"/>
  <c r="DR62" i="11" s="1"/>
  <c r="DE62" i="11"/>
  <c r="DC62" i="11"/>
  <c r="CO62" i="11"/>
  <c r="CP62" i="11" s="1"/>
  <c r="CS62" i="11" s="1"/>
  <c r="CJ62" i="11"/>
  <c r="CK62" i="11" s="1"/>
  <c r="CM62" i="11" s="1"/>
  <c r="CH62" i="11"/>
  <c r="CF62" i="11"/>
  <c r="CG62" i="11" s="1"/>
  <c r="CD62" i="11"/>
  <c r="CB62" i="11"/>
  <c r="CC62" i="11" s="1"/>
  <c r="BZ62" i="11"/>
  <c r="BX62" i="11"/>
  <c r="BY53" i="11" s="1"/>
  <c r="BV62" i="11"/>
  <c r="BT62" i="11"/>
  <c r="BU62" i="11" s="1"/>
  <c r="BR62" i="11"/>
  <c r="BP62" i="11"/>
  <c r="BQ62" i="11" s="1"/>
  <c r="BN62" i="11"/>
  <c r="BL62" i="11"/>
  <c r="BM62" i="11" s="1"/>
  <c r="BH62" i="11"/>
  <c r="DD62" i="11" s="1"/>
  <c r="BE62" i="11"/>
  <c r="CW62" i="11" s="1"/>
  <c r="AL62" i="11"/>
  <c r="AK62" i="11"/>
  <c r="AJ62" i="11"/>
  <c r="AI62" i="11"/>
  <c r="AH62" i="11"/>
  <c r="BI62" i="11" s="1"/>
  <c r="AB62" i="11"/>
  <c r="AA62" i="11"/>
  <c r="Z62" i="11"/>
  <c r="AS62" i="11" s="1"/>
  <c r="Y62" i="11"/>
  <c r="X62" i="11"/>
  <c r="DV12" i="11"/>
  <c r="DU12" i="11"/>
  <c r="DT12" i="11"/>
  <c r="DQ12" i="11"/>
  <c r="DR12" i="11" s="1"/>
  <c r="DS12" i="11" s="1"/>
  <c r="DC12" i="11"/>
  <c r="CW12" i="11"/>
  <c r="CO12" i="11"/>
  <c r="CP12" i="11" s="1"/>
  <c r="CQ12" i="11" s="1"/>
  <c r="CJ12" i="11"/>
  <c r="CK12" i="11" s="1"/>
  <c r="CM12" i="11" s="1"/>
  <c r="CI12" i="11"/>
  <c r="CH12" i="11"/>
  <c r="CF12" i="11"/>
  <c r="CG12" i="11" s="1"/>
  <c r="CE12" i="11"/>
  <c r="CD12" i="11"/>
  <c r="CE54" i="11" s="1"/>
  <c r="CB12" i="11"/>
  <c r="CC22" i="11" s="1"/>
  <c r="CA12" i="11"/>
  <c r="BZ12" i="11"/>
  <c r="BX12" i="11"/>
  <c r="BY12" i="11" s="1"/>
  <c r="BW12" i="11"/>
  <c r="BV12" i="11"/>
  <c r="BT12" i="11"/>
  <c r="BU12" i="11" s="1"/>
  <c r="BS12" i="11"/>
  <c r="BR12" i="11"/>
  <c r="BS54" i="11" s="1"/>
  <c r="BP12" i="11"/>
  <c r="BQ12" i="11" s="1"/>
  <c r="BO12" i="11"/>
  <c r="BN12" i="11"/>
  <c r="BO54" i="11" s="1"/>
  <c r="BL12" i="11"/>
  <c r="BM22" i="11" s="1"/>
  <c r="BH12" i="11"/>
  <c r="DD12" i="11" s="1"/>
  <c r="BE12" i="11"/>
  <c r="AL12" i="11"/>
  <c r="AK12" i="11"/>
  <c r="BI12" i="11" s="1"/>
  <c r="AJ12" i="11"/>
  <c r="AI12" i="11"/>
  <c r="AH12" i="11"/>
  <c r="AB12" i="11"/>
  <c r="AA12" i="11"/>
  <c r="Z12" i="11"/>
  <c r="Y12" i="11"/>
  <c r="X12" i="11"/>
  <c r="DV21" i="11"/>
  <c r="DU21" i="11"/>
  <c r="DT21" i="11"/>
  <c r="DS21" i="11"/>
  <c r="DQ21" i="11"/>
  <c r="DR21" i="11" s="1"/>
  <c r="DA21" i="11"/>
  <c r="CO21" i="11"/>
  <c r="CP21" i="11" s="1"/>
  <c r="CQ21" i="11" s="1"/>
  <c r="CK21" i="11"/>
  <c r="CM21" i="11" s="1"/>
  <c r="CJ21" i="11"/>
  <c r="CH21" i="11"/>
  <c r="CI21" i="11" s="1"/>
  <c r="CF21" i="11"/>
  <c r="CD21" i="11"/>
  <c r="CE21" i="11" s="1"/>
  <c r="CC21" i="11"/>
  <c r="CB21" i="11"/>
  <c r="BZ21" i="11"/>
  <c r="CA21" i="11" s="1"/>
  <c r="BY21" i="11"/>
  <c r="BX21" i="11"/>
  <c r="BV21" i="11"/>
  <c r="BW21" i="11" s="1"/>
  <c r="BU21" i="11"/>
  <c r="BT21" i="11"/>
  <c r="BR21" i="11"/>
  <c r="BS21" i="11" s="1"/>
  <c r="BQ21" i="11"/>
  <c r="BP21" i="11"/>
  <c r="BN21" i="11"/>
  <c r="BO21" i="11" s="1"/>
  <c r="BM21" i="11"/>
  <c r="BL21" i="11"/>
  <c r="BH21" i="11"/>
  <c r="DD21" i="11" s="1"/>
  <c r="BE21" i="11"/>
  <c r="CW21" i="11" s="1"/>
  <c r="AL21" i="11"/>
  <c r="AK21" i="11"/>
  <c r="AJ21" i="11"/>
  <c r="AI21" i="11"/>
  <c r="AH21" i="11"/>
  <c r="BI21" i="11" s="1"/>
  <c r="AB21" i="11"/>
  <c r="AA21" i="11"/>
  <c r="Z21" i="11"/>
  <c r="Y21" i="11"/>
  <c r="X21" i="11"/>
  <c r="CM52" i="12" l="1"/>
  <c r="CN52" i="12"/>
  <c r="CQ26" i="12"/>
  <c r="CR26" i="12"/>
  <c r="CM26" i="12"/>
  <c r="CL26" i="12"/>
  <c r="BM5" i="12"/>
  <c r="BY50" i="12"/>
  <c r="BM43" i="12"/>
  <c r="BM19" i="12"/>
  <c r="BY31" i="12"/>
  <c r="CW21" i="12"/>
  <c r="CX21" i="12"/>
  <c r="BQ39" i="12"/>
  <c r="CG16" i="12"/>
  <c r="CQ34" i="12"/>
  <c r="CS34" i="12"/>
  <c r="CW15" i="12"/>
  <c r="CV15" i="12"/>
  <c r="BK15" i="12"/>
  <c r="CU15" i="12"/>
  <c r="CW70" i="12"/>
  <c r="CX70" i="12"/>
  <c r="CW63" i="12"/>
  <c r="CX63" i="12"/>
  <c r="CU63" i="12"/>
  <c r="CW68" i="12"/>
  <c r="CX68" i="12"/>
  <c r="CV68" i="12"/>
  <c r="CU68" i="12"/>
  <c r="CS66" i="12"/>
  <c r="CR66" i="12"/>
  <c r="CQ66" i="12"/>
  <c r="CQ12" i="12"/>
  <c r="CR12" i="12"/>
  <c r="AS38" i="12"/>
  <c r="BI38" i="12"/>
  <c r="CX38" i="12"/>
  <c r="BF5" i="12"/>
  <c r="BI5" i="12"/>
  <c r="BO5" i="12"/>
  <c r="BW5" i="12"/>
  <c r="CE5" i="12"/>
  <c r="CU5" i="12"/>
  <c r="BF48" i="12"/>
  <c r="BS48" i="12"/>
  <c r="CA48" i="12"/>
  <c r="CI48" i="12"/>
  <c r="CT48" i="12"/>
  <c r="BS50" i="12"/>
  <c r="CA50" i="12"/>
  <c r="CI50" i="12"/>
  <c r="CR50" i="12"/>
  <c r="CX50" i="12"/>
  <c r="AS43" i="12"/>
  <c r="BI43" i="12"/>
  <c r="BO43" i="12"/>
  <c r="BW43" i="12"/>
  <c r="CE43" i="12"/>
  <c r="CX43" i="12"/>
  <c r="BF19" i="12"/>
  <c r="BI19" i="12"/>
  <c r="BO19" i="12"/>
  <c r="BW19" i="12"/>
  <c r="CE19" i="12"/>
  <c r="CU19" i="12"/>
  <c r="BF31" i="12"/>
  <c r="BS31" i="12"/>
  <c r="CA31" i="12"/>
  <c r="CI31" i="12"/>
  <c r="CT31" i="12"/>
  <c r="BS28" i="12"/>
  <c r="CA28" i="12"/>
  <c r="CI28" i="12"/>
  <c r="CR28" i="12"/>
  <c r="CY28" i="12"/>
  <c r="CW60" i="12"/>
  <c r="CT60" i="12"/>
  <c r="BQ60" i="12"/>
  <c r="BY60" i="12"/>
  <c r="CG60" i="12"/>
  <c r="CT21" i="12"/>
  <c r="BF39" i="12"/>
  <c r="BS39" i="12"/>
  <c r="CA39" i="12"/>
  <c r="CI39" i="12"/>
  <c r="CT39" i="12"/>
  <c r="CM40" i="12"/>
  <c r="CL40" i="12"/>
  <c r="DA16" i="12"/>
  <c r="CT54" i="12"/>
  <c r="AS62" i="12"/>
  <c r="BI62" i="12"/>
  <c r="CW33" i="12"/>
  <c r="CU33" i="12"/>
  <c r="CV33" i="12"/>
  <c r="CT59" i="12"/>
  <c r="CW10" i="12"/>
  <c r="CU10" i="12"/>
  <c r="CL10" i="12"/>
  <c r="CT10" i="12"/>
  <c r="DC47" i="12"/>
  <c r="DE47" i="12"/>
  <c r="BQ47" i="12"/>
  <c r="DB47" i="12"/>
  <c r="CT34" i="12"/>
  <c r="AS32" i="12"/>
  <c r="AY32" i="12" s="1"/>
  <c r="BK32" i="12"/>
  <c r="AV26" i="12"/>
  <c r="DB26" i="12"/>
  <c r="CX15" i="12"/>
  <c r="DA56" i="12"/>
  <c r="CN70" i="12"/>
  <c r="CU70" i="12"/>
  <c r="AS44" i="12"/>
  <c r="CM44" i="12"/>
  <c r="CL44" i="12"/>
  <c r="CT63" i="12"/>
  <c r="AV23" i="12"/>
  <c r="BF65" i="12"/>
  <c r="CN65" i="12"/>
  <c r="CM65" i="12"/>
  <c r="CL65" i="12"/>
  <c r="AV69" i="12"/>
  <c r="BI69" i="12"/>
  <c r="DN13" i="12"/>
  <c r="DF13" i="12"/>
  <c r="DG24" i="12"/>
  <c r="DK24" i="12"/>
  <c r="DN27" i="12"/>
  <c r="DJ27" i="12"/>
  <c r="CW77" i="12"/>
  <c r="CX77" i="12"/>
  <c r="CV77" i="12"/>
  <c r="CU77" i="12"/>
  <c r="CT77" i="12"/>
  <c r="BK77" i="12"/>
  <c r="CW108" i="12"/>
  <c r="CX108" i="12"/>
  <c r="BY34" i="12"/>
  <c r="BQ8" i="12"/>
  <c r="BY110" i="12"/>
  <c r="CG82" i="12"/>
  <c r="BQ5" i="12"/>
  <c r="BY5" i="12"/>
  <c r="CG5" i="12"/>
  <c r="CV5" i="12"/>
  <c r="BM48" i="12"/>
  <c r="BU48" i="12"/>
  <c r="CC48" i="12"/>
  <c r="CV48" i="12"/>
  <c r="AS50" i="12"/>
  <c r="BM50" i="12"/>
  <c r="BU50" i="12"/>
  <c r="CC50" i="12"/>
  <c r="CT50" i="12"/>
  <c r="CY50" i="12"/>
  <c r="BQ43" i="12"/>
  <c r="BY43" i="12"/>
  <c r="CG43" i="12"/>
  <c r="BQ19" i="12"/>
  <c r="BY19" i="12"/>
  <c r="CG19" i="12"/>
  <c r="CV19" i="12"/>
  <c r="BM31" i="12"/>
  <c r="BU31" i="12"/>
  <c r="CC31" i="12"/>
  <c r="CV31" i="12"/>
  <c r="AS28" i="12"/>
  <c r="BM28" i="12"/>
  <c r="BU28" i="12"/>
  <c r="CC28" i="12"/>
  <c r="AS21" i="12"/>
  <c r="BM21" i="12"/>
  <c r="BU21" i="12"/>
  <c r="CC21" i="12"/>
  <c r="CU21" i="12"/>
  <c r="BM39" i="12"/>
  <c r="BU39" i="12"/>
  <c r="CC39" i="12"/>
  <c r="BO3" i="12"/>
  <c r="BW3" i="12"/>
  <c r="CE3" i="12"/>
  <c r="CZ3" i="12"/>
  <c r="BQ62" i="12"/>
  <c r="BY62" i="12"/>
  <c r="CG62" i="12"/>
  <c r="CC59" i="12"/>
  <c r="CW59" i="12"/>
  <c r="CT47" i="12"/>
  <c r="BS58" i="12"/>
  <c r="CS58" i="12"/>
  <c r="CR58" i="12"/>
  <c r="BF34" i="12"/>
  <c r="BI34" i="12"/>
  <c r="BM34" i="12"/>
  <c r="CW34" i="12"/>
  <c r="CC26" i="12"/>
  <c r="CY15" i="12"/>
  <c r="AS70" i="12"/>
  <c r="DX70" i="12" s="1"/>
  <c r="AV70" i="12"/>
  <c r="BK70" i="12"/>
  <c r="DI70" i="12" s="1"/>
  <c r="CV70" i="12"/>
  <c r="AV44" i="12"/>
  <c r="AS63" i="12"/>
  <c r="DX63" i="12" s="1"/>
  <c r="AV63" i="12"/>
  <c r="AY63" i="12" s="1"/>
  <c r="BK63" i="12"/>
  <c r="CV63" i="12"/>
  <c r="CT68" i="12"/>
  <c r="CW23" i="12"/>
  <c r="CX23" i="12"/>
  <c r="CV23" i="12"/>
  <c r="CU23" i="12"/>
  <c r="CY23" i="12"/>
  <c r="CQ46" i="12"/>
  <c r="CR46" i="12"/>
  <c r="CW25" i="12"/>
  <c r="CV25" i="12"/>
  <c r="CT25" i="12"/>
  <c r="CY25" i="12"/>
  <c r="BK25" i="12"/>
  <c r="CX25" i="12"/>
  <c r="DN11" i="12"/>
  <c r="BU5" i="12"/>
  <c r="CC5" i="12"/>
  <c r="BQ50" i="12"/>
  <c r="CG50" i="12"/>
  <c r="CV50" i="12"/>
  <c r="BU43" i="12"/>
  <c r="CC43" i="12"/>
  <c r="BU19" i="12"/>
  <c r="CC19" i="12"/>
  <c r="BQ31" i="12"/>
  <c r="CG31" i="12"/>
  <c r="CW28" i="12"/>
  <c r="CU28" i="12"/>
  <c r="BQ28" i="12"/>
  <c r="BY28" i="12"/>
  <c r="CG28" i="12"/>
  <c r="CX28" i="12"/>
  <c r="BQ21" i="12"/>
  <c r="BY21" i="12"/>
  <c r="CG21" i="12"/>
  <c r="CQ21" i="12"/>
  <c r="CR21" i="12"/>
  <c r="CY21" i="12"/>
  <c r="CW39" i="12"/>
  <c r="CX39" i="12"/>
  <c r="BY39" i="12"/>
  <c r="CG39" i="12"/>
  <c r="AS40" i="12"/>
  <c r="AY40" i="12" s="1"/>
  <c r="BQ16" i="12"/>
  <c r="BY16" i="12"/>
  <c r="CW54" i="12"/>
  <c r="CU54" i="12"/>
  <c r="CY54" i="12"/>
  <c r="BQ52" i="12"/>
  <c r="BY52" i="12"/>
  <c r="CG52" i="12"/>
  <c r="CX52" i="12"/>
  <c r="BO33" i="12"/>
  <c r="CE58" i="12"/>
  <c r="CT70" i="12"/>
  <c r="BF38" i="12"/>
  <c r="CT38" i="12"/>
  <c r="BS5" i="12"/>
  <c r="CA5" i="12"/>
  <c r="CI5" i="12"/>
  <c r="CR5" i="12"/>
  <c r="CX5" i="12"/>
  <c r="AS48" i="12"/>
  <c r="DX48" i="12" s="1"/>
  <c r="BI48" i="12"/>
  <c r="BO48" i="12"/>
  <c r="BW48" i="12"/>
  <c r="CE48" i="12"/>
  <c r="CX48" i="12"/>
  <c r="BF50" i="12"/>
  <c r="BI50" i="12"/>
  <c r="BO50" i="12"/>
  <c r="BW50" i="12"/>
  <c r="CE50" i="12"/>
  <c r="CU50" i="12"/>
  <c r="BF43" i="12"/>
  <c r="BS43" i="12"/>
  <c r="CA43" i="12"/>
  <c r="CI43" i="12"/>
  <c r="CT43" i="12"/>
  <c r="BS19" i="12"/>
  <c r="CA19" i="12"/>
  <c r="CI19" i="12"/>
  <c r="CR19" i="12"/>
  <c r="CX19" i="12"/>
  <c r="AS31" i="12"/>
  <c r="BI31" i="12"/>
  <c r="BO31" i="12"/>
  <c r="BW31" i="12"/>
  <c r="CE31" i="12"/>
  <c r="CX31" i="12"/>
  <c r="BF28" i="12"/>
  <c r="BI28" i="12"/>
  <c r="CV28" i="12"/>
  <c r="BM60" i="12"/>
  <c r="BU60" i="12"/>
  <c r="CC60" i="12"/>
  <c r="BF21" i="12"/>
  <c r="BI21" i="12"/>
  <c r="BO21" i="12"/>
  <c r="BW21" i="12"/>
  <c r="CE21" i="12"/>
  <c r="CV21" i="12"/>
  <c r="BO54" i="12"/>
  <c r="BW54" i="12"/>
  <c r="CE54" i="12"/>
  <c r="CX54" i="12"/>
  <c r="BF52" i="12"/>
  <c r="AV52" i="12"/>
  <c r="CS52" i="12"/>
  <c r="CW3" i="12"/>
  <c r="CV3" i="12"/>
  <c r="BK3" i="12"/>
  <c r="CU3" i="12"/>
  <c r="CA10" i="12"/>
  <c r="DK10" i="12"/>
  <c r="AV47" i="12"/>
  <c r="CL58" i="12"/>
  <c r="CN58" i="12"/>
  <c r="CQ58" i="12"/>
  <c r="AV34" i="12"/>
  <c r="CL34" i="12"/>
  <c r="CW32" i="12"/>
  <c r="CY32" i="12"/>
  <c r="CT32" i="12"/>
  <c r="BW32" i="12"/>
  <c r="CM32" i="12"/>
  <c r="CL15" i="12"/>
  <c r="CT15" i="12"/>
  <c r="CY70" i="12"/>
  <c r="CW44" i="12"/>
  <c r="CX44" i="12"/>
  <c r="CV44" i="12"/>
  <c r="CY63" i="12"/>
  <c r="CY68" i="12"/>
  <c r="CW65" i="12"/>
  <c r="CY65" i="12"/>
  <c r="CT65" i="12"/>
  <c r="BK65" i="12"/>
  <c r="DL65" i="12" s="1"/>
  <c r="CX65" i="12"/>
  <c r="CV65" i="12"/>
  <c r="CQ86" i="12"/>
  <c r="CS86" i="12"/>
  <c r="CR86" i="12"/>
  <c r="CQ88" i="12"/>
  <c r="CR88" i="12"/>
  <c r="CS88" i="12"/>
  <c r="DE101" i="12"/>
  <c r="DC101" i="12"/>
  <c r="DB101" i="12"/>
  <c r="BO28" i="12"/>
  <c r="BW28" i="12"/>
  <c r="CE28" i="12"/>
  <c r="BF60" i="12"/>
  <c r="BS60" i="12"/>
  <c r="CA60" i="12"/>
  <c r="CI60" i="12"/>
  <c r="BS21" i="12"/>
  <c r="CA21" i="12"/>
  <c r="CI21" i="12"/>
  <c r="AS39" i="12"/>
  <c r="BI39" i="12"/>
  <c r="BO39" i="12"/>
  <c r="BW39" i="12"/>
  <c r="CE39" i="12"/>
  <c r="BO40" i="12"/>
  <c r="BW40" i="12"/>
  <c r="CE40" i="12"/>
  <c r="CT40" i="12"/>
  <c r="CY40" i="12"/>
  <c r="AS16" i="12"/>
  <c r="DX16" i="12" s="1"/>
  <c r="BI16" i="12"/>
  <c r="AS54" i="12"/>
  <c r="DX54" i="12" s="1"/>
  <c r="AV54" i="12"/>
  <c r="AS3" i="12"/>
  <c r="AY3" i="12" s="1"/>
  <c r="AV3" i="12"/>
  <c r="CZ62" i="12"/>
  <c r="CI33" i="12"/>
  <c r="AV59" i="12"/>
  <c r="AV10" i="12"/>
  <c r="BF47" i="12"/>
  <c r="CX58" i="12"/>
  <c r="AV32" i="12"/>
  <c r="BQ26" i="12"/>
  <c r="AS15" i="12"/>
  <c r="AV15" i="12"/>
  <c r="AS68" i="12"/>
  <c r="CT42" i="12"/>
  <c r="CY42" i="12"/>
  <c r="AS23" i="12"/>
  <c r="DX23" i="12" s="1"/>
  <c r="AS22" i="12"/>
  <c r="DX22" i="12" s="1"/>
  <c r="AV22" i="12"/>
  <c r="BK22" i="12"/>
  <c r="CN22" i="12"/>
  <c r="CX22" i="12"/>
  <c r="AS49" i="12"/>
  <c r="BI49" i="12"/>
  <c r="CW49" i="12"/>
  <c r="DE49" i="12"/>
  <c r="CT30" i="12"/>
  <c r="CY30" i="12"/>
  <c r="AS73" i="12"/>
  <c r="BI73" i="12"/>
  <c r="CW73" i="12"/>
  <c r="DE73" i="12"/>
  <c r="CU66" i="12"/>
  <c r="DB66" i="12"/>
  <c r="DE71" i="12"/>
  <c r="DC65" i="12"/>
  <c r="AS69" i="12"/>
  <c r="BI13" i="12"/>
  <c r="CV13" i="12"/>
  <c r="DC13" i="12"/>
  <c r="CU4" i="12"/>
  <c r="DB4" i="12"/>
  <c r="AS36" i="12"/>
  <c r="DX36" i="12" s="1"/>
  <c r="AV36" i="12"/>
  <c r="DA36" i="12"/>
  <c r="BI24" i="12"/>
  <c r="CV24" i="12"/>
  <c r="DC24" i="12"/>
  <c r="DA41" i="12"/>
  <c r="BI27" i="12"/>
  <c r="CX27" i="12"/>
  <c r="BI20" i="12"/>
  <c r="AV14" i="12"/>
  <c r="AS61" i="12"/>
  <c r="DX61" i="12" s="1"/>
  <c r="AV61" i="12"/>
  <c r="DD8" i="12"/>
  <c r="DE55" i="12"/>
  <c r="DB55" i="12"/>
  <c r="DO55" i="12"/>
  <c r="AS9" i="12"/>
  <c r="DK17" i="12"/>
  <c r="DF17" i="12"/>
  <c r="DN17" i="12"/>
  <c r="CN74" i="12"/>
  <c r="CM74" i="12"/>
  <c r="CL74" i="12"/>
  <c r="CS79" i="12"/>
  <c r="CR79" i="12"/>
  <c r="CQ79" i="12"/>
  <c r="CW81" i="12"/>
  <c r="CV81" i="12"/>
  <c r="CU81" i="12"/>
  <c r="CT81" i="12"/>
  <c r="CY81" i="12"/>
  <c r="BK81" i="12"/>
  <c r="AS42" i="12"/>
  <c r="CZ30" i="12"/>
  <c r="DD66" i="12"/>
  <c r="DA69" i="12"/>
  <c r="CX13" i="12"/>
  <c r="DC4" i="12"/>
  <c r="DD36" i="12"/>
  <c r="CX24" i="12"/>
  <c r="AS41" i="12"/>
  <c r="AV41" i="12"/>
  <c r="CT27" i="12"/>
  <c r="CY27" i="12"/>
  <c r="CW37" i="12"/>
  <c r="CY37" i="12"/>
  <c r="CT37" i="12"/>
  <c r="BK37" i="12"/>
  <c r="DA61" i="12"/>
  <c r="CW11" i="12"/>
  <c r="CU11" i="12"/>
  <c r="CT11" i="12"/>
  <c r="DA9" i="12"/>
  <c r="CW67" i="12"/>
  <c r="CX67" i="12"/>
  <c r="CV67" i="12"/>
  <c r="CU67" i="12"/>
  <c r="BK67" i="12"/>
  <c r="AV35" i="12"/>
  <c r="DE29" i="12"/>
  <c r="DC29" i="12"/>
  <c r="DB29" i="12"/>
  <c r="AV51" i="12"/>
  <c r="CS77" i="12"/>
  <c r="CR77" i="12"/>
  <c r="CW82" i="12"/>
  <c r="CT82" i="12"/>
  <c r="CN93" i="12"/>
  <c r="CL93" i="12"/>
  <c r="DE97" i="12"/>
  <c r="DC97" i="12"/>
  <c r="DB97" i="12"/>
  <c r="DD114" i="12"/>
  <c r="DC114" i="12"/>
  <c r="DB114" i="12"/>
  <c r="DA114" i="12"/>
  <c r="DE114" i="12"/>
  <c r="CL68" i="12"/>
  <c r="CU22" i="12"/>
  <c r="CZ49" i="12"/>
  <c r="BK30" i="12"/>
  <c r="DA73" i="12"/>
  <c r="AS71" i="12"/>
  <c r="DX71" i="12" s="1"/>
  <c r="AV71" i="12"/>
  <c r="DE69" i="12"/>
  <c r="BF13" i="12"/>
  <c r="CT13" i="12"/>
  <c r="CY13" i="12"/>
  <c r="BI46" i="12"/>
  <c r="BK4" i="12"/>
  <c r="BF24" i="12"/>
  <c r="CT24" i="12"/>
  <c r="CY24" i="12"/>
  <c r="BF27" i="12"/>
  <c r="CU27" i="12"/>
  <c r="DB27" i="12"/>
  <c r="CZ20" i="12"/>
  <c r="DD20" i="12"/>
  <c r="CR20" i="12"/>
  <c r="DA14" i="12"/>
  <c r="CW6" i="12"/>
  <c r="CY6" i="12"/>
  <c r="CT6" i="12"/>
  <c r="CN6" i="12"/>
  <c r="CM6" i="12"/>
  <c r="BI12" i="12"/>
  <c r="CU37" i="12"/>
  <c r="DC37" i="12"/>
  <c r="DD61" i="12"/>
  <c r="CV11" i="12"/>
  <c r="DG55" i="12"/>
  <c r="DE9" i="12"/>
  <c r="BF67" i="12"/>
  <c r="DE67" i="12"/>
  <c r="DC67" i="12"/>
  <c r="DB67" i="12"/>
  <c r="CQ77" i="12"/>
  <c r="DC25" i="12"/>
  <c r="AS14" i="12"/>
  <c r="DX14" i="12" s="1"/>
  <c r="BF11" i="12"/>
  <c r="DB11" i="12"/>
  <c r="CU55" i="12"/>
  <c r="AV9" i="12"/>
  <c r="BI35" i="12"/>
  <c r="BK29" i="12"/>
  <c r="CU29" i="12"/>
  <c r="BI57" i="12"/>
  <c r="CT17" i="12"/>
  <c r="DB17" i="12"/>
  <c r="AS51" i="12"/>
  <c r="BI51" i="12"/>
  <c r="CY74" i="12"/>
  <c r="DE74" i="12"/>
  <c r="DA75" i="12"/>
  <c r="CV76" i="12"/>
  <c r="DB76" i="12"/>
  <c r="DC77" i="12"/>
  <c r="DC78" i="12"/>
  <c r="DE78" i="12"/>
  <c r="DE91" i="12"/>
  <c r="DC91" i="12"/>
  <c r="DB91" i="12"/>
  <c r="CQ94" i="12"/>
  <c r="CS94" i="12"/>
  <c r="CW95" i="12"/>
  <c r="CY95" i="12"/>
  <c r="CT95" i="12"/>
  <c r="CX95" i="12"/>
  <c r="BK95" i="12"/>
  <c r="CU95" i="12"/>
  <c r="CQ96" i="12"/>
  <c r="CS96" i="12"/>
  <c r="DC107" i="12"/>
  <c r="CV29" i="12"/>
  <c r="CU17" i="12"/>
  <c r="DC17" i="12"/>
  <c r="DD77" i="12"/>
  <c r="CW79" i="12"/>
  <c r="CY79" i="12"/>
  <c r="CT79" i="12"/>
  <c r="BK79" i="12"/>
  <c r="CT80" i="12"/>
  <c r="CW85" i="12"/>
  <c r="CV85" i="12"/>
  <c r="BK85" i="12"/>
  <c r="CU85" i="12"/>
  <c r="CM86" i="12"/>
  <c r="CN86" i="12"/>
  <c r="CM88" i="12"/>
  <c r="CL88" i="12"/>
  <c r="CW89" i="12"/>
  <c r="CY89" i="12"/>
  <c r="CT89" i="12"/>
  <c r="CX89" i="12"/>
  <c r="BK89" i="12"/>
  <c r="DN89" i="12" s="1"/>
  <c r="CU89" i="12"/>
  <c r="DE100" i="12"/>
  <c r="DD100" i="12"/>
  <c r="DA100" i="12"/>
  <c r="CX105" i="12"/>
  <c r="CY105" i="12"/>
  <c r="CV105" i="12"/>
  <c r="BK105" i="12"/>
  <c r="DN105" i="12" s="1"/>
  <c r="CS105" i="12"/>
  <c r="CR105" i="12"/>
  <c r="CQ105" i="12"/>
  <c r="CL67" i="12"/>
  <c r="CX29" i="12"/>
  <c r="CL17" i="12"/>
  <c r="CX17" i="12"/>
  <c r="CR51" i="12"/>
  <c r="BK74" i="12"/>
  <c r="CU74" i="12"/>
  <c r="BK76" i="12"/>
  <c r="CU79" i="12"/>
  <c r="CW80" i="12"/>
  <c r="CW83" i="12"/>
  <c r="CY83" i="12"/>
  <c r="CT83" i="12"/>
  <c r="BK83" i="12"/>
  <c r="CQ83" i="12"/>
  <c r="CX83" i="12"/>
  <c r="CX84" i="12"/>
  <c r="CX85" i="12"/>
  <c r="CL86" i="12"/>
  <c r="CW86" i="12"/>
  <c r="CN89" i="12"/>
  <c r="CL89" i="12"/>
  <c r="CV89" i="12"/>
  <c r="CQ90" i="12"/>
  <c r="CS90" i="12"/>
  <c r="CW93" i="12"/>
  <c r="CU93" i="12"/>
  <c r="CY93" i="12"/>
  <c r="CT93" i="12"/>
  <c r="BK93" i="12"/>
  <c r="DN93" i="12" s="1"/>
  <c r="CL97" i="12"/>
  <c r="CW99" i="12"/>
  <c r="CU99" i="12"/>
  <c r="CY99" i="12"/>
  <c r="CT99" i="12"/>
  <c r="BK99" i="12"/>
  <c r="CV99" i="12"/>
  <c r="DE103" i="12"/>
  <c r="DB103" i="12"/>
  <c r="DB104" i="12"/>
  <c r="CU105" i="12"/>
  <c r="CX109" i="12"/>
  <c r="CY109" i="12"/>
  <c r="CV109" i="12"/>
  <c r="BK109" i="12"/>
  <c r="DN109" i="12" s="1"/>
  <c r="CU109" i="12"/>
  <c r="CX111" i="12"/>
  <c r="CY111" i="12"/>
  <c r="CV111" i="12"/>
  <c r="BK111" i="12"/>
  <c r="BK115" i="12"/>
  <c r="DK115" i="12" s="1"/>
  <c r="CY115" i="12"/>
  <c r="DC120" i="12"/>
  <c r="BK121" i="12"/>
  <c r="DG121" i="12" s="1"/>
  <c r="DE122" i="12"/>
  <c r="BK127" i="12"/>
  <c r="CU127" i="12"/>
  <c r="DC131" i="12"/>
  <c r="CW163" i="12"/>
  <c r="CY163" i="12"/>
  <c r="CT163" i="12"/>
  <c r="CV163" i="12"/>
  <c r="CU163" i="12"/>
  <c r="BK163" i="12"/>
  <c r="CX163" i="12"/>
  <c r="DD172" i="12"/>
  <c r="DB172" i="12"/>
  <c r="DA172" i="12"/>
  <c r="DE172" i="12"/>
  <c r="DC172" i="12"/>
  <c r="CM193" i="12"/>
  <c r="CN193" i="12"/>
  <c r="CL193" i="12"/>
  <c r="DA106" i="12"/>
  <c r="CN107" i="12"/>
  <c r="CV107" i="12"/>
  <c r="DA108" i="12"/>
  <c r="DE110" i="12"/>
  <c r="DC112" i="12"/>
  <c r="BK113" i="12"/>
  <c r="DG113" i="12" s="1"/>
  <c r="CR113" i="12"/>
  <c r="CR115" i="12"/>
  <c r="CZ115" i="12"/>
  <c r="DB116" i="12"/>
  <c r="CN117" i="12"/>
  <c r="CY117" i="12"/>
  <c r="DB118" i="12"/>
  <c r="DE120" i="12"/>
  <c r="CU121" i="12"/>
  <c r="DA122" i="12"/>
  <c r="CM123" i="12"/>
  <c r="CU123" i="12"/>
  <c r="DE124" i="12"/>
  <c r="BK125" i="12"/>
  <c r="CU125" i="12"/>
  <c r="DE126" i="12"/>
  <c r="CV127" i="12"/>
  <c r="CW130" i="12"/>
  <c r="CW137" i="12"/>
  <c r="CV137" i="12"/>
  <c r="CX137" i="12"/>
  <c r="BK137" i="12"/>
  <c r="CT137" i="12"/>
  <c r="DE139" i="12"/>
  <c r="DC139" i="12"/>
  <c r="DE141" i="12"/>
  <c r="DC141" i="12"/>
  <c r="DB143" i="12"/>
  <c r="CW147" i="12"/>
  <c r="CY147" i="12"/>
  <c r="CT147" i="12"/>
  <c r="CU147" i="12"/>
  <c r="BK147" i="12"/>
  <c r="DI147" i="12" s="1"/>
  <c r="DE155" i="12"/>
  <c r="DC155" i="12"/>
  <c r="CN164" i="12"/>
  <c r="CM164" i="12"/>
  <c r="CL164" i="12"/>
  <c r="DD166" i="12"/>
  <c r="DE166" i="12"/>
  <c r="DB166" i="12"/>
  <c r="DA166" i="12"/>
  <c r="CW167" i="12"/>
  <c r="CV167" i="12"/>
  <c r="BK91" i="12"/>
  <c r="DF91" i="12" s="1"/>
  <c r="CV91" i="12"/>
  <c r="BK103" i="12"/>
  <c r="CT103" i="12"/>
  <c r="CY103" i="12"/>
  <c r="DB106" i="12"/>
  <c r="BK107" i="12"/>
  <c r="CY107" i="12"/>
  <c r="DB108" i="12"/>
  <c r="CT114" i="12"/>
  <c r="CU115" i="12"/>
  <c r="BK119" i="12"/>
  <c r="CU119" i="12"/>
  <c r="DA120" i="12"/>
  <c r="CV121" i="12"/>
  <c r="CT122" i="12"/>
  <c r="DB122" i="12"/>
  <c r="CN123" i="12"/>
  <c r="CV123" i="12"/>
  <c r="DA126" i="12"/>
  <c r="CY127" i="12"/>
  <c r="CS129" i="12"/>
  <c r="CR129" i="12"/>
  <c r="CW131" i="12"/>
  <c r="CX131" i="12"/>
  <c r="BK131" i="12"/>
  <c r="CS131" i="12"/>
  <c r="CR131" i="12"/>
  <c r="CY131" i="12"/>
  <c r="CX134" i="12"/>
  <c r="CW135" i="12"/>
  <c r="CX135" i="12"/>
  <c r="CY135" i="12"/>
  <c r="CT135" i="12"/>
  <c r="BK135" i="12"/>
  <c r="DL135" i="12" s="1"/>
  <c r="CU135" i="12"/>
  <c r="CV138" i="12"/>
  <c r="DC143" i="12"/>
  <c r="CN151" i="12"/>
  <c r="CM151" i="12"/>
  <c r="CZ156" i="12"/>
  <c r="DE156" i="12"/>
  <c r="DB165" i="12"/>
  <c r="DD165" i="12"/>
  <c r="CZ165" i="12"/>
  <c r="DE165" i="12"/>
  <c r="CQ165" i="12"/>
  <c r="CR165" i="12"/>
  <c r="CS165" i="12"/>
  <c r="DD168" i="12"/>
  <c r="DC168" i="12"/>
  <c r="DB168" i="12"/>
  <c r="DA168" i="12"/>
  <c r="BK87" i="12"/>
  <c r="CT87" i="12"/>
  <c r="CY87" i="12"/>
  <c r="CX91" i="12"/>
  <c r="CR92" i="12"/>
  <c r="DB93" i="12"/>
  <c r="CL95" i="12"/>
  <c r="BK97" i="12"/>
  <c r="DN97" i="12" s="1"/>
  <c r="CV97" i="12"/>
  <c r="DB99" i="12"/>
  <c r="BK101" i="12"/>
  <c r="CX101" i="12"/>
  <c r="CU103" i="12"/>
  <c r="DE106" i="12"/>
  <c r="CR107" i="12"/>
  <c r="DC108" i="12"/>
  <c r="DB110" i="12"/>
  <c r="CV115" i="12"/>
  <c r="BK117" i="12"/>
  <c r="CU117" i="12"/>
  <c r="CV119" i="12"/>
  <c r="DB120" i="12"/>
  <c r="CQ121" i="12"/>
  <c r="CY121" i="12"/>
  <c r="DC122" i="12"/>
  <c r="BK123" i="12"/>
  <c r="CY123" i="12"/>
  <c r="DB124" i="12"/>
  <c r="CN125" i="12"/>
  <c r="DB126" i="12"/>
  <c r="CQ129" i="12"/>
  <c r="DC129" i="12"/>
  <c r="CT131" i="12"/>
  <c r="CZ131" i="12"/>
  <c r="DC133" i="12"/>
  <c r="CL135" i="12"/>
  <c r="CM135" i="12"/>
  <c r="CV135" i="12"/>
  <c r="CZ140" i="12"/>
  <c r="DE140" i="12"/>
  <c r="DB145" i="12"/>
  <c r="CW149" i="12"/>
  <c r="CY149" i="12"/>
  <c r="CT149" i="12"/>
  <c r="CV149" i="12"/>
  <c r="CU149" i="12"/>
  <c r="BK149" i="12"/>
  <c r="CN153" i="12"/>
  <c r="CM153" i="12"/>
  <c r="DE157" i="12"/>
  <c r="DC157" i="12"/>
  <c r="DC165" i="12"/>
  <c r="DD170" i="12"/>
  <c r="DA170" i="12"/>
  <c r="DB170" i="12"/>
  <c r="DE170" i="12"/>
  <c r="DC170" i="12"/>
  <c r="CN172" i="12"/>
  <c r="CL172" i="12"/>
  <c r="CM172" i="12"/>
  <c r="BK139" i="12"/>
  <c r="CX139" i="12"/>
  <c r="BK141" i="12"/>
  <c r="CX141" i="12"/>
  <c r="DB147" i="12"/>
  <c r="DB149" i="12"/>
  <c r="DC151" i="12"/>
  <c r="CZ152" i="12"/>
  <c r="DC153" i="12"/>
  <c r="BK155" i="12"/>
  <c r="CX155" i="12"/>
  <c r="BK157" i="12"/>
  <c r="DP157" i="12" s="1"/>
  <c r="CX157" i="12"/>
  <c r="CT159" i="12"/>
  <c r="CY159" i="12"/>
  <c r="CT161" i="12"/>
  <c r="CY161" i="12"/>
  <c r="CM163" i="12"/>
  <c r="DB163" i="12"/>
  <c r="CW164" i="12"/>
  <c r="DB164" i="12"/>
  <c r="CV172" i="12"/>
  <c r="CW172" i="12"/>
  <c r="BK172" i="12"/>
  <c r="DL172" i="12" s="1"/>
  <c r="CT172" i="12"/>
  <c r="CX176" i="12"/>
  <c r="DC177" i="12"/>
  <c r="CN179" i="12"/>
  <c r="CR181" i="12"/>
  <c r="CN184" i="12"/>
  <c r="CM184" i="12"/>
  <c r="CL184" i="12"/>
  <c r="CM186" i="12"/>
  <c r="CL198" i="12"/>
  <c r="CM198" i="12"/>
  <c r="CV198" i="12"/>
  <c r="CU201" i="12"/>
  <c r="DC149" i="12"/>
  <c r="BK151" i="12"/>
  <c r="CX151" i="12"/>
  <c r="BK153" i="12"/>
  <c r="CX153" i="12"/>
  <c r="CT155" i="12"/>
  <c r="CY155" i="12"/>
  <c r="CT157" i="12"/>
  <c r="CY157" i="12"/>
  <c r="CM159" i="12"/>
  <c r="CU159" i="12"/>
  <c r="DB159" i="12"/>
  <c r="CM161" i="12"/>
  <c r="CU161" i="12"/>
  <c r="DB161" i="12"/>
  <c r="DC163" i="12"/>
  <c r="BK164" i="12"/>
  <c r="CX164" i="12"/>
  <c r="DC164" i="12"/>
  <c r="CQ177" i="12"/>
  <c r="CS177" i="12"/>
  <c r="CR178" i="12"/>
  <c r="CS178" i="12"/>
  <c r="CY183" i="12"/>
  <c r="CV183" i="12"/>
  <c r="BK183" i="12"/>
  <c r="CU183" i="12"/>
  <c r="DD184" i="12"/>
  <c r="DC184" i="12"/>
  <c r="DB184" i="12"/>
  <c r="DA184" i="12"/>
  <c r="CV186" i="12"/>
  <c r="CX186" i="12"/>
  <c r="CW186" i="12"/>
  <c r="BK186" i="12"/>
  <c r="DL186" i="12" s="1"/>
  <c r="CW192" i="12"/>
  <c r="CV192" i="12"/>
  <c r="CU192" i="12"/>
  <c r="BK192" i="12"/>
  <c r="DI192" i="12" s="1"/>
  <c r="CT192" i="12"/>
  <c r="CQ193" i="12"/>
  <c r="CS193" i="12"/>
  <c r="CR193" i="12"/>
  <c r="CV195" i="12"/>
  <c r="CT195" i="12"/>
  <c r="CY195" i="12"/>
  <c r="BK195" i="12"/>
  <c r="CW195" i="12"/>
  <c r="CW199" i="12"/>
  <c r="CU199" i="12"/>
  <c r="CT199" i="12"/>
  <c r="BK201" i="12"/>
  <c r="DO201" i="12" s="1"/>
  <c r="CX201" i="12"/>
  <c r="DD202" i="12"/>
  <c r="CZ202" i="12"/>
  <c r="CN174" i="12"/>
  <c r="CM174" i="12"/>
  <c r="CV176" i="12"/>
  <c r="CT176" i="12"/>
  <c r="BK176" i="12"/>
  <c r="DB177" i="12"/>
  <c r="DE177" i="12"/>
  <c r="CN178" i="12"/>
  <c r="CM178" i="12"/>
  <c r="CW194" i="12"/>
  <c r="CV194" i="12"/>
  <c r="CU194" i="12"/>
  <c r="BK194" i="12"/>
  <c r="CT194" i="12"/>
  <c r="CN195" i="12"/>
  <c r="CL195" i="12"/>
  <c r="CR198" i="12"/>
  <c r="CQ198" i="12"/>
  <c r="DC128" i="12"/>
  <c r="BK129" i="12"/>
  <c r="DG129" i="12" s="1"/>
  <c r="DB132" i="12"/>
  <c r="BK133" i="12"/>
  <c r="CT133" i="12"/>
  <c r="CY133" i="12"/>
  <c r="CV139" i="12"/>
  <c r="CV141" i="12"/>
  <c r="BK143" i="12"/>
  <c r="CX143" i="12"/>
  <c r="BK145" i="12"/>
  <c r="CX145" i="12"/>
  <c r="DB151" i="12"/>
  <c r="DB153" i="12"/>
  <c r="CV155" i="12"/>
  <c r="CV157" i="12"/>
  <c r="BK159" i="12"/>
  <c r="CX159" i="12"/>
  <c r="BK161" i="12"/>
  <c r="CX161" i="12"/>
  <c r="CT164" i="12"/>
  <c r="DA164" i="12"/>
  <c r="DB171" i="12"/>
  <c r="DD171" i="12"/>
  <c r="DE171" i="12"/>
  <c r="DD174" i="12"/>
  <c r="DB174" i="12"/>
  <c r="CL174" i="12"/>
  <c r="DC174" i="12"/>
  <c r="CW176" i="12"/>
  <c r="CZ177" i="12"/>
  <c r="DD178" i="12"/>
  <c r="DB178" i="12"/>
  <c r="CL178" i="12"/>
  <c r="DE178" i="12"/>
  <c r="DB179" i="12"/>
  <c r="DC179" i="12"/>
  <c r="CM179" i="12"/>
  <c r="CQ181" i="12"/>
  <c r="CV185" i="12"/>
  <c r="CY185" i="12"/>
  <c r="CU185" i="12"/>
  <c r="BK185" i="12"/>
  <c r="DP185" i="12" s="1"/>
  <c r="CL186" i="12"/>
  <c r="CS186" i="12"/>
  <c r="DE187" i="12"/>
  <c r="DC187" i="12"/>
  <c r="CN190" i="12"/>
  <c r="CM190" i="12"/>
  <c r="CY192" i="12"/>
  <c r="CM194" i="12"/>
  <c r="CN194" i="12"/>
  <c r="CX194" i="12"/>
  <c r="CM195" i="12"/>
  <c r="CU196" i="12"/>
  <c r="DD197" i="12"/>
  <c r="DA197" i="12"/>
  <c r="DE197" i="12"/>
  <c r="CS198" i="12"/>
  <c r="CZ194" i="12"/>
  <c r="DE195" i="12"/>
  <c r="DE196" i="12"/>
  <c r="DC199" i="12"/>
  <c r="CU200" i="12"/>
  <c r="DE201" i="12"/>
  <c r="BK170" i="12"/>
  <c r="DM170" i="12" s="1"/>
  <c r="BK171" i="12"/>
  <c r="DE173" i="12"/>
  <c r="DC175" i="12"/>
  <c r="DA176" i="12"/>
  <c r="BK178" i="12"/>
  <c r="DM178" i="12" s="1"/>
  <c r="DB180" i="12"/>
  <c r="DB182" i="12"/>
  <c r="BK184" i="12"/>
  <c r="DL184" i="12" s="1"/>
  <c r="CX184" i="12"/>
  <c r="DE185" i="12"/>
  <c r="DE186" i="12"/>
  <c r="DA188" i="12"/>
  <c r="BK190" i="12"/>
  <c r="CT190" i="12"/>
  <c r="CY190" i="12"/>
  <c r="CR191" i="12"/>
  <c r="DA195" i="12"/>
  <c r="CR196" i="12"/>
  <c r="CZ196" i="12"/>
  <c r="DE199" i="12"/>
  <c r="DA201" i="12"/>
  <c r="BK202" i="12"/>
  <c r="DK202" i="12" s="1"/>
  <c r="DX31" i="12"/>
  <c r="DX39" i="12"/>
  <c r="AY54" i="12"/>
  <c r="CM47" i="12"/>
  <c r="CN47" i="12"/>
  <c r="CL47" i="12"/>
  <c r="AY49" i="12"/>
  <c r="DX49" i="12"/>
  <c r="AY73" i="12"/>
  <c r="DX73" i="12"/>
  <c r="AY69" i="12"/>
  <c r="DX69" i="12"/>
  <c r="CN38" i="12"/>
  <c r="CM38" i="12"/>
  <c r="CL38" i="12"/>
  <c r="DX5" i="12"/>
  <c r="CM5" i="12"/>
  <c r="CL5" i="12"/>
  <c r="CN5" i="12"/>
  <c r="CN43" i="12"/>
  <c r="CM43" i="12"/>
  <c r="CL43" i="12"/>
  <c r="DX19" i="12"/>
  <c r="CM19" i="12"/>
  <c r="CL19" i="12"/>
  <c r="CN19" i="12"/>
  <c r="CN60" i="12"/>
  <c r="CM60" i="12"/>
  <c r="CL60" i="12"/>
  <c r="DX21" i="12"/>
  <c r="CM21" i="12"/>
  <c r="CL21" i="12"/>
  <c r="CN21" i="12"/>
  <c r="AY41" i="12"/>
  <c r="DX41" i="12"/>
  <c r="AY14" i="12"/>
  <c r="DX38" i="12"/>
  <c r="DX43" i="12"/>
  <c r="DX60" i="12"/>
  <c r="DX62" i="12"/>
  <c r="AY71" i="12"/>
  <c r="AY9" i="12"/>
  <c r="DX9" i="12"/>
  <c r="CN48" i="12"/>
  <c r="CM48" i="12"/>
  <c r="CL48" i="12"/>
  <c r="DX50" i="12"/>
  <c r="CM50" i="12"/>
  <c r="CL50" i="12"/>
  <c r="CN50" i="12"/>
  <c r="CN31" i="12"/>
  <c r="CM31" i="12"/>
  <c r="CL31" i="12"/>
  <c r="DX28" i="12"/>
  <c r="CM28" i="12"/>
  <c r="CL28" i="12"/>
  <c r="CN28" i="12"/>
  <c r="CN39" i="12"/>
  <c r="CM39" i="12"/>
  <c r="CL39" i="12"/>
  <c r="CQ62" i="12"/>
  <c r="CS62" i="12"/>
  <c r="CR62" i="12"/>
  <c r="BO200" i="12"/>
  <c r="BO198" i="12"/>
  <c r="BO195" i="12"/>
  <c r="BO192" i="12"/>
  <c r="BO201" i="12"/>
  <c r="BO197" i="12"/>
  <c r="BO196" i="12"/>
  <c r="BO202" i="12"/>
  <c r="BO183" i="12"/>
  <c r="BO182" i="12"/>
  <c r="BO188" i="12"/>
  <c r="BO181" i="12"/>
  <c r="BO185" i="12"/>
  <c r="BO179" i="12"/>
  <c r="BO184" i="12"/>
  <c r="BO169" i="12"/>
  <c r="BO189" i="12"/>
  <c r="BO177" i="12"/>
  <c r="BO175" i="12"/>
  <c r="BO167" i="12"/>
  <c r="BO187" i="12"/>
  <c r="BO173" i="12"/>
  <c r="BO165" i="12"/>
  <c r="BO137" i="12"/>
  <c r="BO123" i="12"/>
  <c r="BO115" i="12"/>
  <c r="BO107" i="12"/>
  <c r="BO105" i="12"/>
  <c r="BO186" i="12"/>
  <c r="BO171" i="12"/>
  <c r="BO125" i="12"/>
  <c r="BO117" i="12"/>
  <c r="BO109" i="12"/>
  <c r="BO170" i="12"/>
  <c r="BO164" i="12"/>
  <c r="BO129" i="12"/>
  <c r="BO121" i="12"/>
  <c r="BO119" i="12"/>
  <c r="BO111" i="12"/>
  <c r="BO113" i="12"/>
  <c r="BO101" i="12"/>
  <c r="BO87" i="12"/>
  <c r="BO81" i="12"/>
  <c r="BO75" i="12"/>
  <c r="BO51" i="12"/>
  <c r="BO127" i="12"/>
  <c r="BO103" i="12"/>
  <c r="BS200" i="12"/>
  <c r="BS196" i="12"/>
  <c r="BS198" i="12"/>
  <c r="BS190" i="12"/>
  <c r="BS201" i="12"/>
  <c r="BS197" i="12"/>
  <c r="BS194" i="12"/>
  <c r="BS183" i="12"/>
  <c r="BS182" i="12"/>
  <c r="BS202" i="12"/>
  <c r="BS188" i="12"/>
  <c r="BS181" i="12"/>
  <c r="BS189" i="12"/>
  <c r="BS187" i="12"/>
  <c r="BS184" i="12"/>
  <c r="BS177" i="12"/>
  <c r="BS169" i="12"/>
  <c r="BS185" i="12"/>
  <c r="BS178" i="12"/>
  <c r="BS167" i="12"/>
  <c r="BS165" i="12"/>
  <c r="BS179" i="12"/>
  <c r="BS164" i="12"/>
  <c r="BS129" i="12"/>
  <c r="BS121" i="12"/>
  <c r="BS113" i="12"/>
  <c r="BS123" i="12"/>
  <c r="BS115" i="12"/>
  <c r="BS107" i="12"/>
  <c r="BS105" i="12"/>
  <c r="BS171" i="12"/>
  <c r="BS127" i="12"/>
  <c r="BS125" i="12"/>
  <c r="BS119" i="12"/>
  <c r="BS117" i="12"/>
  <c r="BS131" i="12"/>
  <c r="BS173" i="12"/>
  <c r="BS161" i="12"/>
  <c r="BS157" i="12"/>
  <c r="BS153" i="12"/>
  <c r="BS149" i="12"/>
  <c r="BS145" i="12"/>
  <c r="BS141" i="12"/>
  <c r="BS111" i="12"/>
  <c r="BS109" i="12"/>
  <c r="BS97" i="12"/>
  <c r="BS93" i="12"/>
  <c r="BS85" i="12"/>
  <c r="BS75" i="12"/>
  <c r="BS51" i="12"/>
  <c r="BS89" i="12"/>
  <c r="BS91" i="12"/>
  <c r="BS77" i="12"/>
  <c r="BS99" i="12"/>
  <c r="BW200" i="12"/>
  <c r="BW198" i="12"/>
  <c r="BW196" i="12"/>
  <c r="BW201" i="12"/>
  <c r="BW197" i="12"/>
  <c r="BW187" i="12"/>
  <c r="BW192" i="12"/>
  <c r="BW183" i="12"/>
  <c r="BW182" i="12"/>
  <c r="BW195" i="12"/>
  <c r="BW188" i="12"/>
  <c r="BW181" i="12"/>
  <c r="BW185" i="12"/>
  <c r="BW189" i="12"/>
  <c r="BW177" i="12"/>
  <c r="BW169" i="12"/>
  <c r="BW186" i="12"/>
  <c r="BW167" i="12"/>
  <c r="BW184" i="12"/>
  <c r="BW179" i="12"/>
  <c r="BW175" i="12"/>
  <c r="BW171" i="12"/>
  <c r="BW170" i="12"/>
  <c r="BW165" i="12"/>
  <c r="BW176" i="12"/>
  <c r="BW173" i="12"/>
  <c r="BW127" i="12"/>
  <c r="BW119" i="12"/>
  <c r="BW111" i="12"/>
  <c r="BW163" i="12"/>
  <c r="BW159" i="12"/>
  <c r="BW155" i="12"/>
  <c r="BW151" i="12"/>
  <c r="BW147" i="12"/>
  <c r="BW143" i="12"/>
  <c r="BW139" i="12"/>
  <c r="BW129" i="12"/>
  <c r="BW121" i="12"/>
  <c r="BW113" i="12"/>
  <c r="BW161" i="12"/>
  <c r="BW157" i="12"/>
  <c r="BW153" i="12"/>
  <c r="BW149" i="12"/>
  <c r="BW145" i="12"/>
  <c r="BW141" i="12"/>
  <c r="BW135" i="12"/>
  <c r="BW133" i="12"/>
  <c r="BW123" i="12"/>
  <c r="BW202" i="12"/>
  <c r="BW115" i="12"/>
  <c r="BW125" i="12"/>
  <c r="BW109" i="12"/>
  <c r="BW107" i="12"/>
  <c r="BW105" i="12"/>
  <c r="BW83" i="12"/>
  <c r="BW77" i="12"/>
  <c r="BW75" i="12"/>
  <c r="BW51" i="12"/>
  <c r="BW87" i="12"/>
  <c r="BW79" i="12"/>
  <c r="CA200" i="12"/>
  <c r="CA198" i="12"/>
  <c r="CA196" i="12"/>
  <c r="CA201" i="12"/>
  <c r="CA197" i="12"/>
  <c r="CA187" i="12"/>
  <c r="CA183" i="12"/>
  <c r="CA182" i="12"/>
  <c r="CA190" i="12"/>
  <c r="CA188" i="12"/>
  <c r="CA181" i="12"/>
  <c r="CA202" i="12"/>
  <c r="CA189" i="12"/>
  <c r="CA184" i="12"/>
  <c r="CA185" i="12"/>
  <c r="CA179" i="12"/>
  <c r="CA175" i="12"/>
  <c r="CA169" i="12"/>
  <c r="CA177" i="12"/>
  <c r="CA167" i="12"/>
  <c r="CA173" i="12"/>
  <c r="CA171" i="12"/>
  <c r="CA170" i="12"/>
  <c r="CA135" i="12"/>
  <c r="CA125" i="12"/>
  <c r="CA117" i="12"/>
  <c r="CA109" i="12"/>
  <c r="CA165" i="12"/>
  <c r="CA127" i="12"/>
  <c r="CA119" i="12"/>
  <c r="CA111" i="12"/>
  <c r="CA172" i="12"/>
  <c r="CA129" i="12"/>
  <c r="CA105" i="12"/>
  <c r="CA87" i="12"/>
  <c r="CA79" i="12"/>
  <c r="CA75" i="12"/>
  <c r="CA51" i="12"/>
  <c r="CA121" i="12"/>
  <c r="CA101" i="12"/>
  <c r="CA99" i="12"/>
  <c r="CA95" i="12"/>
  <c r="CA91" i="12"/>
  <c r="CA113" i="12"/>
  <c r="CA115" i="12"/>
  <c r="CA97" i="12"/>
  <c r="CE200" i="12"/>
  <c r="CE198" i="12"/>
  <c r="CE189" i="12"/>
  <c r="CE201" i="12"/>
  <c r="CE197" i="12"/>
  <c r="CE192" i="12"/>
  <c r="CE187" i="12"/>
  <c r="CE202" i="12"/>
  <c r="CE195" i="12"/>
  <c r="CE183" i="12"/>
  <c r="CE182" i="12"/>
  <c r="CE188" i="12"/>
  <c r="CE181" i="12"/>
  <c r="CE185" i="12"/>
  <c r="CE196" i="12"/>
  <c r="CE179" i="12"/>
  <c r="CE186" i="12"/>
  <c r="CE169" i="12"/>
  <c r="CE175" i="12"/>
  <c r="CE167" i="12"/>
  <c r="CE174" i="12"/>
  <c r="CE173" i="12"/>
  <c r="CE177" i="12"/>
  <c r="CE170" i="12"/>
  <c r="CE123" i="12"/>
  <c r="CE115" i="12"/>
  <c r="CE107" i="12"/>
  <c r="CE105" i="12"/>
  <c r="CE125" i="12"/>
  <c r="CE117" i="12"/>
  <c r="CE109" i="12"/>
  <c r="CE184" i="12"/>
  <c r="CE137" i="12"/>
  <c r="CE121" i="12"/>
  <c r="CE129" i="12"/>
  <c r="CE113" i="12"/>
  <c r="CE103" i="12"/>
  <c r="CE101" i="12"/>
  <c r="CE99" i="12"/>
  <c r="CE171" i="12"/>
  <c r="CE127" i="12"/>
  <c r="CE111" i="12"/>
  <c r="CE119" i="12"/>
  <c r="CE81" i="12"/>
  <c r="CE75" i="12"/>
  <c r="CE51" i="12"/>
  <c r="CE87" i="12"/>
  <c r="CE83" i="12"/>
  <c r="CE165" i="12"/>
  <c r="CI200" i="12"/>
  <c r="CI196" i="12"/>
  <c r="CI198" i="12"/>
  <c r="CI189" i="12"/>
  <c r="CI201" i="12"/>
  <c r="CI197" i="12"/>
  <c r="CI187" i="12"/>
  <c r="CI183" i="12"/>
  <c r="CI182" i="12"/>
  <c r="CI202" i="12"/>
  <c r="CI188" i="12"/>
  <c r="CI181" i="12"/>
  <c r="CI194" i="12"/>
  <c r="CI184" i="12"/>
  <c r="CI177" i="12"/>
  <c r="CI169" i="12"/>
  <c r="CI167" i="12"/>
  <c r="CI165" i="12"/>
  <c r="CI179" i="12"/>
  <c r="CI175" i="12"/>
  <c r="CI171" i="12"/>
  <c r="CI129" i="12"/>
  <c r="CI121" i="12"/>
  <c r="CI113" i="12"/>
  <c r="CI185" i="12"/>
  <c r="CI173" i="12"/>
  <c r="CI170" i="12"/>
  <c r="CI131" i="12"/>
  <c r="CI123" i="12"/>
  <c r="CI115" i="12"/>
  <c r="CI107" i="12"/>
  <c r="CI105" i="12"/>
  <c r="CI127" i="12"/>
  <c r="CI125" i="12"/>
  <c r="CI111" i="12"/>
  <c r="CI109" i="12"/>
  <c r="CI164" i="12"/>
  <c r="CI163" i="12"/>
  <c r="CI159" i="12"/>
  <c r="CI155" i="12"/>
  <c r="CI151" i="12"/>
  <c r="CI147" i="12"/>
  <c r="CI143" i="12"/>
  <c r="CI139" i="12"/>
  <c r="CI133" i="12"/>
  <c r="CI119" i="12"/>
  <c r="CI117" i="12"/>
  <c r="CI178" i="12"/>
  <c r="CI95" i="12"/>
  <c r="CI91" i="12"/>
  <c r="CI83" i="12"/>
  <c r="CI75" i="12"/>
  <c r="CI51" i="12"/>
  <c r="CI93" i="12"/>
  <c r="CI77" i="12"/>
  <c r="AV5" i="12"/>
  <c r="CZ5" i="12"/>
  <c r="DD5" i="12"/>
  <c r="AV50" i="12"/>
  <c r="AY50" i="12" s="1"/>
  <c r="CZ50" i="12"/>
  <c r="DD50" i="12"/>
  <c r="AV19" i="12"/>
  <c r="AY19" i="12" s="1"/>
  <c r="CZ19" i="12"/>
  <c r="DD19" i="12"/>
  <c r="AV28" i="12"/>
  <c r="CZ28" i="12"/>
  <c r="DD28" i="12"/>
  <c r="AV21" i="12"/>
  <c r="CZ21" i="12"/>
  <c r="DD21" i="12"/>
  <c r="BF40" i="12"/>
  <c r="DM40" i="12"/>
  <c r="DI40" i="12"/>
  <c r="BQ40" i="12"/>
  <c r="CA40" i="12"/>
  <c r="CG40" i="12"/>
  <c r="DF40" i="12"/>
  <c r="DK40" i="12"/>
  <c r="DP40" i="12"/>
  <c r="DX40" i="12"/>
  <c r="CY16" i="12"/>
  <c r="CU16" i="12"/>
  <c r="BK16" i="12"/>
  <c r="BU16" i="12"/>
  <c r="CA16" i="12"/>
  <c r="CV16" i="12"/>
  <c r="DE54" i="12"/>
  <c r="DA54" i="12"/>
  <c r="BS54" i="12"/>
  <c r="BY54" i="12"/>
  <c r="CI54" i="12"/>
  <c r="DC54" i="12"/>
  <c r="BM52" i="12"/>
  <c r="BS52" i="12"/>
  <c r="CC52" i="12"/>
  <c r="CI52" i="12"/>
  <c r="DD52" i="12"/>
  <c r="BF3" i="12"/>
  <c r="DM3" i="12"/>
  <c r="DI3" i="12"/>
  <c r="BQ3" i="12"/>
  <c r="CA3" i="12"/>
  <c r="CG3" i="12"/>
  <c r="DF3" i="12"/>
  <c r="DK3" i="12"/>
  <c r="DP3" i="12"/>
  <c r="DX3" i="12"/>
  <c r="CY62" i="12"/>
  <c r="CU62" i="12"/>
  <c r="BK62" i="12"/>
  <c r="CX62" i="12"/>
  <c r="BU62" i="12"/>
  <c r="CA62" i="12"/>
  <c r="CM62" i="12"/>
  <c r="CN62" i="12"/>
  <c r="CC33" i="12"/>
  <c r="AS59" i="12"/>
  <c r="BM59" i="12"/>
  <c r="BS59" i="12"/>
  <c r="BY59" i="12"/>
  <c r="CE59" i="12"/>
  <c r="BU10" i="12"/>
  <c r="CE10" i="12"/>
  <c r="BU47" i="12"/>
  <c r="CA47" i="12"/>
  <c r="CG47" i="12"/>
  <c r="BI58" i="12"/>
  <c r="AV58" i="12"/>
  <c r="BM58" i="12"/>
  <c r="BW58" i="12"/>
  <c r="CI58" i="12"/>
  <c r="DC34" i="12"/>
  <c r="DA34" i="12"/>
  <c r="BO34" i="12"/>
  <c r="BU34" i="12"/>
  <c r="CZ34" i="12"/>
  <c r="BO32" i="12"/>
  <c r="CA32" i="12"/>
  <c r="CG32" i="12"/>
  <c r="BU26" i="12"/>
  <c r="CG26" i="12"/>
  <c r="AY15" i="12"/>
  <c r="BF15" i="12"/>
  <c r="BO15" i="12"/>
  <c r="CA15" i="12"/>
  <c r="CY56" i="12"/>
  <c r="CU56" i="12"/>
  <c r="BK56" i="12"/>
  <c r="CT56" i="12"/>
  <c r="CW56" i="12"/>
  <c r="BM56" i="12"/>
  <c r="CA56" i="12"/>
  <c r="CG56" i="12"/>
  <c r="CV56" i="12"/>
  <c r="AY70" i="12"/>
  <c r="BF70" i="12"/>
  <c r="BO70" i="12"/>
  <c r="CA70" i="12"/>
  <c r="BF72" i="12"/>
  <c r="AS72" i="12"/>
  <c r="AV72" i="12"/>
  <c r="BI72" i="12"/>
  <c r="BS72" i="12"/>
  <c r="BY72" i="12"/>
  <c r="CM72" i="12"/>
  <c r="CL72" i="12"/>
  <c r="BS44" i="12"/>
  <c r="CG44" i="12"/>
  <c r="AS45" i="12"/>
  <c r="BF45" i="12"/>
  <c r="BI45" i="12"/>
  <c r="AV45" i="12"/>
  <c r="BS45" i="12"/>
  <c r="BY45" i="12"/>
  <c r="BF63" i="12"/>
  <c r="BO63" i="12"/>
  <c r="CA63" i="12"/>
  <c r="BF53" i="12"/>
  <c r="AS53" i="12"/>
  <c r="AV53" i="12"/>
  <c r="BI53" i="12"/>
  <c r="BS53" i="12"/>
  <c r="BY53" i="12"/>
  <c r="CM53" i="12"/>
  <c r="CL53" i="12"/>
  <c r="BS68" i="12"/>
  <c r="CG68" i="12"/>
  <c r="AS18" i="12"/>
  <c r="BF18" i="12"/>
  <c r="BI18" i="12"/>
  <c r="AV18" i="12"/>
  <c r="BS18" i="12"/>
  <c r="BY18" i="12"/>
  <c r="CM18" i="12"/>
  <c r="CL18" i="12"/>
  <c r="BS42" i="12"/>
  <c r="CG42" i="12"/>
  <c r="CS42" i="12"/>
  <c r="CQ42" i="12"/>
  <c r="BQ64" i="12"/>
  <c r="CC64" i="12"/>
  <c r="BS23" i="12"/>
  <c r="CG23" i="12"/>
  <c r="CY7" i="12"/>
  <c r="CU7" i="12"/>
  <c r="BK7" i="12"/>
  <c r="CT7" i="12"/>
  <c r="CW7" i="12"/>
  <c r="BM7" i="12"/>
  <c r="CA7" i="12"/>
  <c r="CG7" i="12"/>
  <c r="CV7" i="12"/>
  <c r="BF22" i="12"/>
  <c r="BO22" i="12"/>
  <c r="CA22" i="12"/>
  <c r="BM49" i="12"/>
  <c r="BY49" i="12"/>
  <c r="BI30" i="12"/>
  <c r="AV30" i="12"/>
  <c r="BO30" i="12"/>
  <c r="CC30" i="12"/>
  <c r="CI30" i="12"/>
  <c r="BM73" i="12"/>
  <c r="BY73" i="12"/>
  <c r="BI66" i="12"/>
  <c r="AV66" i="12"/>
  <c r="BW66" i="12"/>
  <c r="CN66" i="12"/>
  <c r="CL66" i="12"/>
  <c r="BO71" i="12"/>
  <c r="BU71" i="12"/>
  <c r="CG71" i="12"/>
  <c r="CQ71" i="12"/>
  <c r="CS71" i="12"/>
  <c r="DM65" i="12"/>
  <c r="DH65" i="12"/>
  <c r="BY65" i="12"/>
  <c r="CE65" i="12"/>
  <c r="CY69" i="12"/>
  <c r="CU69" i="12"/>
  <c r="BK69" i="12"/>
  <c r="CX69" i="12"/>
  <c r="CT69" i="12"/>
  <c r="CV69" i="12"/>
  <c r="BM69" i="12"/>
  <c r="CA69" i="12"/>
  <c r="CG69" i="12"/>
  <c r="BS13" i="12"/>
  <c r="CG13" i="12"/>
  <c r="DC46" i="12"/>
  <c r="DB46" i="12"/>
  <c r="DE46" i="12"/>
  <c r="DA46" i="12"/>
  <c r="BQ46" i="12"/>
  <c r="CE46" i="12"/>
  <c r="CM46" i="12"/>
  <c r="CL46" i="12"/>
  <c r="BM4" i="12"/>
  <c r="BS4" i="12"/>
  <c r="CE4" i="12"/>
  <c r="BU36" i="12"/>
  <c r="CI36" i="12"/>
  <c r="BS24" i="12"/>
  <c r="CG24" i="12"/>
  <c r="BQ41" i="12"/>
  <c r="CC41" i="12"/>
  <c r="BS27" i="12"/>
  <c r="CG27" i="12"/>
  <c r="BM20" i="12"/>
  <c r="BY20" i="12"/>
  <c r="BM25" i="12"/>
  <c r="BS25" i="12"/>
  <c r="CE25" i="12"/>
  <c r="CY14" i="12"/>
  <c r="CU14" i="12"/>
  <c r="BK14" i="12"/>
  <c r="CX14" i="12"/>
  <c r="CT14" i="12"/>
  <c r="CV14" i="12"/>
  <c r="BM14" i="12"/>
  <c r="CA14" i="12"/>
  <c r="CG14" i="12"/>
  <c r="CQ14" i="12"/>
  <c r="CR14" i="12"/>
  <c r="DM6" i="12"/>
  <c r="DI6" i="12"/>
  <c r="DP6" i="12"/>
  <c r="DL6" i="12"/>
  <c r="DH6" i="12"/>
  <c r="DO6" i="12"/>
  <c r="DG6" i="12"/>
  <c r="DK6" i="12"/>
  <c r="BY6" i="12"/>
  <c r="CE6" i="12"/>
  <c r="BF12" i="12"/>
  <c r="AS12" i="12"/>
  <c r="BW12" i="12"/>
  <c r="CC12" i="12"/>
  <c r="BW37" i="12"/>
  <c r="CN37" i="12"/>
  <c r="CL37" i="12"/>
  <c r="CY61" i="12"/>
  <c r="CU61" i="12"/>
  <c r="BK61" i="12"/>
  <c r="CX61" i="12"/>
  <c r="CT61" i="12"/>
  <c r="CV61" i="12"/>
  <c r="BM61" i="12"/>
  <c r="CA61" i="12"/>
  <c r="CG61" i="12"/>
  <c r="BQ11" i="12"/>
  <c r="BW11" i="12"/>
  <c r="CI11" i="12"/>
  <c r="BF8" i="12"/>
  <c r="AS8" i="12"/>
  <c r="BW8" i="12"/>
  <c r="CC8" i="12"/>
  <c r="AS55" i="12"/>
  <c r="BF55" i="12"/>
  <c r="BO55" i="12"/>
  <c r="CC55" i="12"/>
  <c r="CI55" i="12"/>
  <c r="CS55" i="12"/>
  <c r="CR55" i="12"/>
  <c r="CQ55" i="12"/>
  <c r="BQ9" i="12"/>
  <c r="CC9" i="12"/>
  <c r="BQ67" i="12"/>
  <c r="BW67" i="12"/>
  <c r="CI67" i="12"/>
  <c r="BO35" i="12"/>
  <c r="BU35" i="12"/>
  <c r="CG35" i="12"/>
  <c r="AS29" i="12"/>
  <c r="BF29" i="12"/>
  <c r="BO29" i="12"/>
  <c r="CC29" i="12"/>
  <c r="CI29" i="12"/>
  <c r="BM57" i="12"/>
  <c r="BY57" i="12"/>
  <c r="AS17" i="12"/>
  <c r="BF17" i="12"/>
  <c r="BO17" i="12"/>
  <c r="CI17" i="12"/>
  <c r="DC51" i="12"/>
  <c r="DB51" i="12"/>
  <c r="DE51" i="12"/>
  <c r="DA51" i="12"/>
  <c r="BQ51" i="12"/>
  <c r="CM51" i="12"/>
  <c r="CL51" i="12"/>
  <c r="BW74" i="12"/>
  <c r="CI74" i="12"/>
  <c r="BM75" i="12"/>
  <c r="CG75" i="12"/>
  <c r="CQ75" i="12"/>
  <c r="CR75" i="12"/>
  <c r="BW76" i="12"/>
  <c r="CQ76" i="12"/>
  <c r="CS76" i="12"/>
  <c r="CR76" i="12"/>
  <c r="BO77" i="12"/>
  <c r="CM77" i="12"/>
  <c r="CL77" i="12"/>
  <c r="CN77" i="12"/>
  <c r="CM78" i="12"/>
  <c r="CN78" i="12"/>
  <c r="CL78" i="12"/>
  <c r="CC79" i="12"/>
  <c r="CI79" i="12"/>
  <c r="BO80" i="12"/>
  <c r="CA81" i="12"/>
  <c r="CI81" i="12"/>
  <c r="BQ82" i="12"/>
  <c r="BY82" i="12"/>
  <c r="BO83" i="12"/>
  <c r="CL83" i="12"/>
  <c r="CN83" i="12"/>
  <c r="CM83" i="12"/>
  <c r="CS87" i="12"/>
  <c r="CR87" i="12"/>
  <c r="CQ87" i="12"/>
  <c r="BQ89" i="12"/>
  <c r="BY89" i="12"/>
  <c r="BY91" i="12"/>
  <c r="CG91" i="12"/>
  <c r="BY92" i="12"/>
  <c r="DC94" i="12"/>
  <c r="DB94" i="12"/>
  <c r="DA94" i="12"/>
  <c r="DE94" i="12"/>
  <c r="CZ94" i="12"/>
  <c r="CI97" i="12"/>
  <c r="BO98" i="12"/>
  <c r="BW98" i="12"/>
  <c r="DM99" i="12"/>
  <c r="DI99" i="12"/>
  <c r="DP99" i="12"/>
  <c r="DL99" i="12"/>
  <c r="DH99" i="12"/>
  <c r="DJ99" i="12"/>
  <c r="DO99" i="12"/>
  <c r="DF99" i="12"/>
  <c r="DK99" i="12"/>
  <c r="DN99" i="12"/>
  <c r="DW99" i="12"/>
  <c r="DG99" i="12"/>
  <c r="BM101" i="12"/>
  <c r="CA102" i="12"/>
  <c r="CI102" i="12"/>
  <c r="CA103" i="12"/>
  <c r="BW117" i="12"/>
  <c r="CI122" i="12"/>
  <c r="CR122" i="12"/>
  <c r="CQ122" i="12"/>
  <c r="CS122" i="12"/>
  <c r="CA123" i="12"/>
  <c r="CA130" i="12"/>
  <c r="CG130" i="12"/>
  <c r="BY157" i="12"/>
  <c r="CI168" i="12"/>
  <c r="CR168" i="12"/>
  <c r="CS168" i="12"/>
  <c r="CQ168" i="12"/>
  <c r="CS169" i="12"/>
  <c r="CR169" i="12"/>
  <c r="CQ169" i="12"/>
  <c r="BS170" i="12"/>
  <c r="BQ174" i="12"/>
  <c r="BM175" i="12"/>
  <c r="BS175" i="12"/>
  <c r="BK38" i="12"/>
  <c r="BO38" i="12"/>
  <c r="BS38" i="12"/>
  <c r="BW38" i="12"/>
  <c r="CA38" i="12"/>
  <c r="CE38" i="12"/>
  <c r="CI38" i="12"/>
  <c r="CQ38" i="12"/>
  <c r="CU38" i="12"/>
  <c r="CY38" i="12"/>
  <c r="DC38" i="12"/>
  <c r="CS5" i="12"/>
  <c r="DA5" i="12"/>
  <c r="DE5" i="12"/>
  <c r="BK48" i="12"/>
  <c r="CQ48" i="12"/>
  <c r="CU48" i="12"/>
  <c r="CY48" i="12"/>
  <c r="DC48" i="12"/>
  <c r="CS50" i="12"/>
  <c r="DA50" i="12"/>
  <c r="DE50" i="12"/>
  <c r="BK43" i="12"/>
  <c r="CQ43" i="12"/>
  <c r="CU43" i="12"/>
  <c r="CY43" i="12"/>
  <c r="DC43" i="12"/>
  <c r="CS19" i="12"/>
  <c r="DA19" i="12"/>
  <c r="DE19" i="12"/>
  <c r="BK31" i="12"/>
  <c r="CQ31" i="12"/>
  <c r="CU31" i="12"/>
  <c r="CY31" i="12"/>
  <c r="DC31" i="12"/>
  <c r="CS28" i="12"/>
  <c r="DA28" i="12"/>
  <c r="DE28" i="12"/>
  <c r="BK60" i="12"/>
  <c r="CQ60" i="12"/>
  <c r="CU60" i="12"/>
  <c r="CY60" i="12"/>
  <c r="DC60" i="12"/>
  <c r="CS21" i="12"/>
  <c r="DA21" i="12"/>
  <c r="DE21" i="12"/>
  <c r="BK39" i="12"/>
  <c r="CQ39" i="12"/>
  <c r="CU39" i="12"/>
  <c r="CY39" i="12"/>
  <c r="DC39" i="12"/>
  <c r="BI40" i="12"/>
  <c r="BM40" i="12"/>
  <c r="CC40" i="12"/>
  <c r="CQ40" i="12"/>
  <c r="DG40" i="12"/>
  <c r="DL40" i="12"/>
  <c r="AV16" i="12"/>
  <c r="BF16" i="12"/>
  <c r="BW16" i="12"/>
  <c r="CL16" i="12"/>
  <c r="CR16" i="12"/>
  <c r="CW16" i="12"/>
  <c r="DB16" i="12"/>
  <c r="BU54" i="12"/>
  <c r="DD54" i="12"/>
  <c r="AS52" i="12"/>
  <c r="BI52" i="12"/>
  <c r="BO52" i="12"/>
  <c r="CE52" i="12"/>
  <c r="CZ52" i="12"/>
  <c r="DE52" i="12"/>
  <c r="BI3" i="12"/>
  <c r="BJ98" i="12" s="1"/>
  <c r="BM3" i="12"/>
  <c r="CC3" i="12"/>
  <c r="CQ3" i="12"/>
  <c r="DG3" i="12"/>
  <c r="DL3" i="12"/>
  <c r="AV62" i="12"/>
  <c r="AY62" i="12" s="1"/>
  <c r="BF62" i="12"/>
  <c r="BW62" i="12"/>
  <c r="CL62" i="12"/>
  <c r="CT62" i="12"/>
  <c r="BI33" i="12"/>
  <c r="AV33" i="12"/>
  <c r="BM33" i="12"/>
  <c r="BW33" i="12"/>
  <c r="DC59" i="12"/>
  <c r="DA59" i="12"/>
  <c r="BO59" i="12"/>
  <c r="BU59" i="12"/>
  <c r="CL59" i="12"/>
  <c r="CS59" i="12"/>
  <c r="CZ59" i="12"/>
  <c r="AS10" i="12"/>
  <c r="BO10" i="12"/>
  <c r="CG10" i="12"/>
  <c r="CM10" i="12"/>
  <c r="DF10" i="12"/>
  <c r="CY47" i="12"/>
  <c r="CU47" i="12"/>
  <c r="BK47" i="12"/>
  <c r="CX47" i="12"/>
  <c r="BW47" i="12"/>
  <c r="CC47" i="12"/>
  <c r="CV47" i="12"/>
  <c r="BY58" i="12"/>
  <c r="BW34" i="12"/>
  <c r="CG34" i="12"/>
  <c r="CN34" i="12"/>
  <c r="DB34" i="12"/>
  <c r="BI32" i="12"/>
  <c r="BF32" i="12"/>
  <c r="DM32" i="12"/>
  <c r="DI32" i="12"/>
  <c r="DO32" i="12"/>
  <c r="DJ32" i="12"/>
  <c r="BQ32" i="12"/>
  <c r="CC32" i="12"/>
  <c r="CI32" i="12"/>
  <c r="DG32" i="12"/>
  <c r="DN32" i="12"/>
  <c r="CY26" i="12"/>
  <c r="CU26" i="12"/>
  <c r="BK26" i="12"/>
  <c r="CT26" i="12"/>
  <c r="BW26" i="12"/>
  <c r="CI26" i="12"/>
  <c r="CN26" i="12"/>
  <c r="CS26" i="12"/>
  <c r="DE15" i="12"/>
  <c r="DA15" i="12"/>
  <c r="DD15" i="12"/>
  <c r="DB15" i="12"/>
  <c r="BQ15" i="12"/>
  <c r="BW15" i="12"/>
  <c r="CI15" i="12"/>
  <c r="CZ15" i="12"/>
  <c r="DX15" i="12"/>
  <c r="DC56" i="12"/>
  <c r="DE56" i="12"/>
  <c r="CZ56" i="12"/>
  <c r="DB56" i="12"/>
  <c r="BU56" i="12"/>
  <c r="CI56" i="12"/>
  <c r="CX56" i="12"/>
  <c r="DE70" i="12"/>
  <c r="DA70" i="12"/>
  <c r="DB70" i="12"/>
  <c r="DD70" i="12"/>
  <c r="BQ70" i="12"/>
  <c r="BW70" i="12"/>
  <c r="CI70" i="12"/>
  <c r="CY72" i="12"/>
  <c r="CU72" i="12"/>
  <c r="BK72" i="12"/>
  <c r="CW72" i="12"/>
  <c r="CT72" i="12"/>
  <c r="BM72" i="12"/>
  <c r="CA72" i="12"/>
  <c r="CG72" i="12"/>
  <c r="CN72" i="12"/>
  <c r="CV72" i="12"/>
  <c r="BF44" i="12"/>
  <c r="BO44" i="12"/>
  <c r="CA44" i="12"/>
  <c r="CY45" i="12"/>
  <c r="CU45" i="12"/>
  <c r="BK45" i="12"/>
  <c r="CT45" i="12"/>
  <c r="CW45" i="12"/>
  <c r="BM45" i="12"/>
  <c r="CA45" i="12"/>
  <c r="CG45" i="12"/>
  <c r="CX45" i="12"/>
  <c r="DE63" i="12"/>
  <c r="DA63" i="12"/>
  <c r="DB63" i="12"/>
  <c r="DD63" i="12"/>
  <c r="BQ63" i="12"/>
  <c r="BW63" i="12"/>
  <c r="CI63" i="12"/>
  <c r="CY53" i="12"/>
  <c r="CU53" i="12"/>
  <c r="BK53" i="12"/>
  <c r="CW53" i="12"/>
  <c r="CT53" i="12"/>
  <c r="BM53" i="12"/>
  <c r="CA53" i="12"/>
  <c r="CG53" i="12"/>
  <c r="CN53" i="12"/>
  <c r="CV53" i="12"/>
  <c r="BF68" i="12"/>
  <c r="BO68" i="12"/>
  <c r="CA68" i="12"/>
  <c r="CY18" i="12"/>
  <c r="CU18" i="12"/>
  <c r="BK18" i="12"/>
  <c r="CT18" i="12"/>
  <c r="CW18" i="12"/>
  <c r="BM18" i="12"/>
  <c r="CA18" i="12"/>
  <c r="CG18" i="12"/>
  <c r="CN18" i="12"/>
  <c r="CV18" i="12"/>
  <c r="BF42" i="12"/>
  <c r="BO42" i="12"/>
  <c r="CA42" i="12"/>
  <c r="CR42" i="12"/>
  <c r="BF64" i="12"/>
  <c r="AS64" i="12"/>
  <c r="AV64" i="12"/>
  <c r="BI64" i="12"/>
  <c r="BS64" i="12"/>
  <c r="BY64" i="12"/>
  <c r="CM64" i="12"/>
  <c r="CL64" i="12"/>
  <c r="AY23" i="12"/>
  <c r="BF23" i="12"/>
  <c r="BO23" i="12"/>
  <c r="CA23" i="12"/>
  <c r="DC7" i="12"/>
  <c r="DE7" i="12"/>
  <c r="CZ7" i="12"/>
  <c r="DB7" i="12"/>
  <c r="BU7" i="12"/>
  <c r="CI7" i="12"/>
  <c r="CX7" i="12"/>
  <c r="DE22" i="12"/>
  <c r="DA22" i="12"/>
  <c r="DC22" i="12"/>
  <c r="CZ22" i="12"/>
  <c r="BQ22" i="12"/>
  <c r="BW22" i="12"/>
  <c r="CI22" i="12"/>
  <c r="DD22" i="12"/>
  <c r="BF49" i="12"/>
  <c r="BO49" i="12"/>
  <c r="BU49" i="12"/>
  <c r="CG49" i="12"/>
  <c r="CQ49" i="12"/>
  <c r="CS49" i="12"/>
  <c r="BW30" i="12"/>
  <c r="CL30" i="12"/>
  <c r="CN30" i="12"/>
  <c r="BF73" i="12"/>
  <c r="BO73" i="12"/>
  <c r="BU73" i="12"/>
  <c r="CG73" i="12"/>
  <c r="CQ73" i="12"/>
  <c r="CS73" i="12"/>
  <c r="BM66" i="12"/>
  <c r="BS66" i="12"/>
  <c r="CE66" i="12"/>
  <c r="CM66" i="12"/>
  <c r="BW71" i="12"/>
  <c r="CC71" i="12"/>
  <c r="CR71" i="12"/>
  <c r="BI65" i="12"/>
  <c r="BS65" i="12"/>
  <c r="CG65" i="12"/>
  <c r="BU69" i="12"/>
  <c r="CI69" i="12"/>
  <c r="CW69" i="12"/>
  <c r="BO13" i="12"/>
  <c r="CA13" i="12"/>
  <c r="DJ13" i="12"/>
  <c r="BM46" i="12"/>
  <c r="BY46" i="12"/>
  <c r="CN46" i="12"/>
  <c r="CZ46" i="12"/>
  <c r="BU4" i="12"/>
  <c r="CA4" i="12"/>
  <c r="BI36" i="12"/>
  <c r="BQ36" i="12"/>
  <c r="CC36" i="12"/>
  <c r="BO24" i="12"/>
  <c r="CA24" i="12"/>
  <c r="BS41" i="12"/>
  <c r="BY41" i="12"/>
  <c r="CM41" i="12"/>
  <c r="CL41" i="12"/>
  <c r="CN41" i="12"/>
  <c r="BO27" i="12"/>
  <c r="CA27" i="12"/>
  <c r="BO20" i="12"/>
  <c r="BU20" i="12"/>
  <c r="CG20" i="12"/>
  <c r="BU25" i="12"/>
  <c r="CA25" i="12"/>
  <c r="BU14" i="12"/>
  <c r="CI14" i="12"/>
  <c r="CS14" i="12"/>
  <c r="BI6" i="12"/>
  <c r="BS6" i="12"/>
  <c r="CG6" i="12"/>
  <c r="DF6" i="12"/>
  <c r="AV12" i="12"/>
  <c r="DC12" i="12"/>
  <c r="DB12" i="12"/>
  <c r="DE12" i="12"/>
  <c r="DA12" i="12"/>
  <c r="BQ12" i="12"/>
  <c r="CE12" i="12"/>
  <c r="CM12" i="12"/>
  <c r="CL12" i="12"/>
  <c r="BM37" i="12"/>
  <c r="BS37" i="12"/>
  <c r="CE37" i="12"/>
  <c r="CM37" i="12"/>
  <c r="BU61" i="12"/>
  <c r="CI61" i="12"/>
  <c r="DM11" i="12"/>
  <c r="DI11" i="12"/>
  <c r="DP11" i="12"/>
  <c r="DL11" i="12"/>
  <c r="DH11" i="12"/>
  <c r="DK11" i="12"/>
  <c r="DO11" i="12"/>
  <c r="DG11" i="12"/>
  <c r="BY11" i="12"/>
  <c r="CE11" i="12"/>
  <c r="DF11" i="12"/>
  <c r="AV8" i="12"/>
  <c r="DC8" i="12"/>
  <c r="DB8" i="12"/>
  <c r="DA8" i="12"/>
  <c r="DE8" i="12"/>
  <c r="CE8" i="12"/>
  <c r="CM8" i="12"/>
  <c r="CL8" i="12"/>
  <c r="BW55" i="12"/>
  <c r="CN55" i="12"/>
  <c r="CL55" i="12"/>
  <c r="BS9" i="12"/>
  <c r="BY9" i="12"/>
  <c r="CQ9" i="12"/>
  <c r="CR9" i="12"/>
  <c r="DM67" i="12"/>
  <c r="DI67" i="12"/>
  <c r="DP67" i="12"/>
  <c r="DL67" i="12"/>
  <c r="DH67" i="12"/>
  <c r="DO67" i="12"/>
  <c r="DG67" i="12"/>
  <c r="DK67" i="12"/>
  <c r="BY67" i="12"/>
  <c r="CE67" i="12"/>
  <c r="BF35" i="12"/>
  <c r="AS35" i="12"/>
  <c r="BW35" i="12"/>
  <c r="CC35" i="12"/>
  <c r="BW29" i="12"/>
  <c r="CN29" i="12"/>
  <c r="CL29" i="12"/>
  <c r="BO57" i="12"/>
  <c r="BU57" i="12"/>
  <c r="CG57" i="12"/>
  <c r="BW17" i="12"/>
  <c r="BM51" i="12"/>
  <c r="BY51" i="12"/>
  <c r="CN51" i="12"/>
  <c r="CZ51" i="12"/>
  <c r="DM74" i="12"/>
  <c r="DI74" i="12"/>
  <c r="DP74" i="12"/>
  <c r="DH74" i="12"/>
  <c r="DK74" i="12"/>
  <c r="DO74" i="12"/>
  <c r="CE74" i="12"/>
  <c r="DN74" i="12"/>
  <c r="CS75" i="12"/>
  <c r="BS76" i="12"/>
  <c r="BY77" i="12"/>
  <c r="CE77" i="12"/>
  <c r="BQ78" i="12"/>
  <c r="CQ78" i="12"/>
  <c r="CS78" i="12"/>
  <c r="CR78" i="12"/>
  <c r="DC80" i="12"/>
  <c r="DB80" i="12"/>
  <c r="DA80" i="12"/>
  <c r="DD80" i="12"/>
  <c r="CE80" i="12"/>
  <c r="DE81" i="12"/>
  <c r="DA81" i="12"/>
  <c r="DD81" i="12"/>
  <c r="DC81" i="12"/>
  <c r="DB81" i="12"/>
  <c r="BW81" i="12"/>
  <c r="BM82" i="12"/>
  <c r="BM84" i="12"/>
  <c r="BU84" i="12"/>
  <c r="CA85" i="12"/>
  <c r="CI85" i="12"/>
  <c r="BO86" i="12"/>
  <c r="BW86" i="12"/>
  <c r="DM87" i="12"/>
  <c r="DI87" i="12"/>
  <c r="DN87" i="12"/>
  <c r="DL87" i="12"/>
  <c r="DF87" i="12"/>
  <c r="DK87" i="12"/>
  <c r="DP87" i="12"/>
  <c r="BS87" i="12"/>
  <c r="CI88" i="12"/>
  <c r="BO90" i="12"/>
  <c r="BW90" i="12"/>
  <c r="DL91" i="12"/>
  <c r="DG91" i="12"/>
  <c r="CY92" i="12"/>
  <c r="CU92" i="12"/>
  <c r="BK92" i="12"/>
  <c r="CX92" i="12"/>
  <c r="CT92" i="12"/>
  <c r="CW92" i="12"/>
  <c r="CV92" i="12"/>
  <c r="BM92" i="12"/>
  <c r="BQ93" i="12"/>
  <c r="CE95" i="12"/>
  <c r="BO97" i="12"/>
  <c r="BW97" i="12"/>
  <c r="CV110" i="12"/>
  <c r="CY110" i="12"/>
  <c r="CU110" i="12"/>
  <c r="BK110" i="12"/>
  <c r="CW110" i="12"/>
  <c r="CT110" i="12"/>
  <c r="CX110" i="12"/>
  <c r="BY141" i="12"/>
  <c r="CM148" i="12"/>
  <c r="CL148" i="12"/>
  <c r="CN148" i="12"/>
  <c r="BU154" i="12"/>
  <c r="AV38" i="12"/>
  <c r="AY38" i="12" s="1"/>
  <c r="BM195" i="12"/>
  <c r="BM198" i="12"/>
  <c r="BM199" i="12"/>
  <c r="BM202" i="12"/>
  <c r="BM191" i="12"/>
  <c r="BM197" i="12"/>
  <c r="BM187" i="12"/>
  <c r="BM186" i="12"/>
  <c r="BM179" i="12"/>
  <c r="BM178" i="12"/>
  <c r="BM184" i="12"/>
  <c r="BM176" i="12"/>
  <c r="BM182" i="12"/>
  <c r="BM181" i="12"/>
  <c r="BM201" i="12"/>
  <c r="BM172" i="12"/>
  <c r="BM164" i="12"/>
  <c r="BM188" i="12"/>
  <c r="BM180" i="12"/>
  <c r="BM170" i="12"/>
  <c r="BM166" i="12"/>
  <c r="BM183" i="12"/>
  <c r="BM134" i="12"/>
  <c r="BM126" i="12"/>
  <c r="BM118" i="12"/>
  <c r="BM110" i="12"/>
  <c r="BM168" i="12"/>
  <c r="BM160" i="12"/>
  <c r="BM156" i="12"/>
  <c r="BM152" i="12"/>
  <c r="BM148" i="12"/>
  <c r="BM144" i="12"/>
  <c r="BM140" i="12"/>
  <c r="BM128" i="12"/>
  <c r="BM120" i="12"/>
  <c r="BM112" i="12"/>
  <c r="BM106" i="12"/>
  <c r="BM167" i="12"/>
  <c r="BM174" i="12"/>
  <c r="BM169" i="12"/>
  <c r="BM116" i="12"/>
  <c r="BM114" i="12"/>
  <c r="BM108" i="12"/>
  <c r="BM136" i="12"/>
  <c r="BM124" i="12"/>
  <c r="BM86" i="12"/>
  <c r="BM78" i="12"/>
  <c r="BM76" i="12"/>
  <c r="BM74" i="12"/>
  <c r="BM158" i="12"/>
  <c r="BM150" i="12"/>
  <c r="BM142" i="12"/>
  <c r="BM146" i="12"/>
  <c r="BM122" i="12"/>
  <c r="BM162" i="12"/>
  <c r="BM80" i="12"/>
  <c r="BQ195" i="12"/>
  <c r="BQ198" i="12"/>
  <c r="BQ202" i="12"/>
  <c r="BQ200" i="12"/>
  <c r="BQ199" i="12"/>
  <c r="BQ191" i="12"/>
  <c r="BQ187" i="12"/>
  <c r="BQ186" i="12"/>
  <c r="BQ179" i="12"/>
  <c r="BQ178" i="12"/>
  <c r="BQ197" i="12"/>
  <c r="BQ184" i="12"/>
  <c r="BQ176" i="12"/>
  <c r="BQ188" i="12"/>
  <c r="BQ201" i="12"/>
  <c r="BQ181" i="12"/>
  <c r="BQ172" i="12"/>
  <c r="BQ164" i="12"/>
  <c r="BQ182" i="12"/>
  <c r="BQ170" i="12"/>
  <c r="BQ167" i="12"/>
  <c r="BQ166" i="12"/>
  <c r="BQ180" i="12"/>
  <c r="BQ169" i="12"/>
  <c r="BQ136" i="12"/>
  <c r="BQ124" i="12"/>
  <c r="BQ116" i="12"/>
  <c r="BQ108" i="12"/>
  <c r="BQ126" i="12"/>
  <c r="BQ118" i="12"/>
  <c r="BQ110" i="12"/>
  <c r="BQ122" i="12"/>
  <c r="BQ128" i="12"/>
  <c r="BQ114" i="12"/>
  <c r="BQ112" i="12"/>
  <c r="BQ106" i="12"/>
  <c r="BQ168" i="12"/>
  <c r="BQ120" i="12"/>
  <c r="BQ102" i="12"/>
  <c r="BQ80" i="12"/>
  <c r="BQ76" i="12"/>
  <c r="BQ74" i="12"/>
  <c r="BQ104" i="12"/>
  <c r="BQ98" i="12"/>
  <c r="BQ94" i="12"/>
  <c r="BQ90" i="12"/>
  <c r="BQ86" i="12"/>
  <c r="BQ92" i="12"/>
  <c r="BQ100" i="12"/>
  <c r="BU195" i="12"/>
  <c r="BU199" i="12"/>
  <c r="BU198" i="12"/>
  <c r="BU202" i="12"/>
  <c r="BU201" i="12"/>
  <c r="BU187" i="12"/>
  <c r="BU186" i="12"/>
  <c r="BU179" i="12"/>
  <c r="BU178" i="12"/>
  <c r="BU184" i="12"/>
  <c r="BU176" i="12"/>
  <c r="BU197" i="12"/>
  <c r="BU182" i="12"/>
  <c r="BU181" i="12"/>
  <c r="BU188" i="12"/>
  <c r="BU172" i="12"/>
  <c r="BU164" i="12"/>
  <c r="BU193" i="12"/>
  <c r="BU183" i="12"/>
  <c r="BU170" i="12"/>
  <c r="BU174" i="12"/>
  <c r="BU168" i="12"/>
  <c r="BU167" i="12"/>
  <c r="BU122" i="12"/>
  <c r="BU114" i="12"/>
  <c r="BU180" i="12"/>
  <c r="BU130" i="12"/>
  <c r="BU124" i="12"/>
  <c r="BU116" i="12"/>
  <c r="BU108" i="12"/>
  <c r="BU138" i="12"/>
  <c r="BU126" i="12"/>
  <c r="BU110" i="12"/>
  <c r="BU132" i="12"/>
  <c r="BU118" i="12"/>
  <c r="BU106" i="12"/>
  <c r="BU104" i="12"/>
  <c r="BU102" i="12"/>
  <c r="BU100" i="12"/>
  <c r="BU128" i="12"/>
  <c r="BU82" i="12"/>
  <c r="BU76" i="12"/>
  <c r="BU74" i="12"/>
  <c r="BU166" i="12"/>
  <c r="BU120" i="12"/>
  <c r="BU112" i="12"/>
  <c r="BU88" i="12"/>
  <c r="BY195" i="12"/>
  <c r="BY198" i="12"/>
  <c r="BY202" i="12"/>
  <c r="BY200" i="12"/>
  <c r="BY199" i="12"/>
  <c r="BY191" i="12"/>
  <c r="BY186" i="12"/>
  <c r="BY179" i="12"/>
  <c r="BY178" i="12"/>
  <c r="BY201" i="12"/>
  <c r="BY184" i="12"/>
  <c r="BY176" i="12"/>
  <c r="BY188" i="12"/>
  <c r="BY180" i="12"/>
  <c r="BY174" i="12"/>
  <c r="BY182" i="12"/>
  <c r="BY172" i="12"/>
  <c r="BY164" i="12"/>
  <c r="BY170" i="12"/>
  <c r="BY168" i="12"/>
  <c r="BY132" i="12"/>
  <c r="BY128" i="12"/>
  <c r="BY120" i="12"/>
  <c r="BY112" i="12"/>
  <c r="BY106" i="12"/>
  <c r="BY104" i="12"/>
  <c r="BY197" i="12"/>
  <c r="BY181" i="12"/>
  <c r="BY122" i="12"/>
  <c r="BY114" i="12"/>
  <c r="BY124" i="12"/>
  <c r="BY166" i="12"/>
  <c r="BY116" i="12"/>
  <c r="BY167" i="12"/>
  <c r="BY126" i="12"/>
  <c r="BY98" i="12"/>
  <c r="BY94" i="12"/>
  <c r="BY90" i="12"/>
  <c r="BY86" i="12"/>
  <c r="BY76" i="12"/>
  <c r="BY74" i="12"/>
  <c r="BY17" i="12"/>
  <c r="BY118" i="12"/>
  <c r="BY108" i="12"/>
  <c r="BY96" i="12"/>
  <c r="CC195" i="12"/>
  <c r="CC198" i="12"/>
  <c r="CC199" i="12"/>
  <c r="CC202" i="12"/>
  <c r="CC197" i="12"/>
  <c r="CC186" i="12"/>
  <c r="CC179" i="12"/>
  <c r="CC178" i="12"/>
  <c r="CC184" i="12"/>
  <c r="CC176" i="12"/>
  <c r="CC182" i="12"/>
  <c r="CC181" i="12"/>
  <c r="CC174" i="12"/>
  <c r="CC183" i="12"/>
  <c r="CC172" i="12"/>
  <c r="CC164" i="12"/>
  <c r="CC170" i="12"/>
  <c r="CC166" i="12"/>
  <c r="CC188" i="12"/>
  <c r="CC180" i="12"/>
  <c r="CC167" i="12"/>
  <c r="CC126" i="12"/>
  <c r="CC118" i="12"/>
  <c r="CC110" i="12"/>
  <c r="CC162" i="12"/>
  <c r="CC158" i="12"/>
  <c r="CC154" i="12"/>
  <c r="CC150" i="12"/>
  <c r="CC146" i="12"/>
  <c r="CC142" i="12"/>
  <c r="CC128" i="12"/>
  <c r="CC120" i="12"/>
  <c r="CC112" i="12"/>
  <c r="CC106" i="12"/>
  <c r="CC104" i="12"/>
  <c r="CC168" i="12"/>
  <c r="CC134" i="12"/>
  <c r="CC108" i="12"/>
  <c r="CC201" i="12"/>
  <c r="CC124" i="12"/>
  <c r="CC122" i="12"/>
  <c r="CC160" i="12"/>
  <c r="CC152" i="12"/>
  <c r="CC144" i="12"/>
  <c r="CC78" i="12"/>
  <c r="CC74" i="12"/>
  <c r="CC17" i="12"/>
  <c r="CC102" i="12"/>
  <c r="CC140" i="12"/>
  <c r="CC80" i="12"/>
  <c r="CC156" i="12"/>
  <c r="CC116" i="12"/>
  <c r="CC114" i="12"/>
  <c r="CG195" i="12"/>
  <c r="CG198" i="12"/>
  <c r="CG202" i="12"/>
  <c r="CG186" i="12"/>
  <c r="CG179" i="12"/>
  <c r="CG178" i="12"/>
  <c r="CG197" i="12"/>
  <c r="CG191" i="12"/>
  <c r="CG184" i="12"/>
  <c r="CG176" i="12"/>
  <c r="CG201" i="12"/>
  <c r="CG188" i="12"/>
  <c r="CG180" i="12"/>
  <c r="CG199" i="12"/>
  <c r="CG193" i="12"/>
  <c r="CG174" i="12"/>
  <c r="CG187" i="12"/>
  <c r="CG172" i="12"/>
  <c r="CG164" i="12"/>
  <c r="CG170" i="12"/>
  <c r="CG167" i="12"/>
  <c r="CG200" i="12"/>
  <c r="CG181" i="12"/>
  <c r="CG166" i="12"/>
  <c r="CG182" i="12"/>
  <c r="CG168" i="12"/>
  <c r="CG124" i="12"/>
  <c r="CG116" i="12"/>
  <c r="CG108" i="12"/>
  <c r="CG126" i="12"/>
  <c r="CG118" i="12"/>
  <c r="CG110" i="12"/>
  <c r="CG128" i="12"/>
  <c r="CG169" i="12"/>
  <c r="CG136" i="12"/>
  <c r="CG122" i="12"/>
  <c r="CG120" i="12"/>
  <c r="CG104" i="12"/>
  <c r="CG112" i="12"/>
  <c r="CG114" i="12"/>
  <c r="CG138" i="12"/>
  <c r="CG80" i="12"/>
  <c r="CG74" i="12"/>
  <c r="CG17" i="12"/>
  <c r="CG106" i="12"/>
  <c r="CG96" i="12"/>
  <c r="CG92" i="12"/>
  <c r="CG88" i="12"/>
  <c r="CG94" i="12"/>
  <c r="CR38" i="12"/>
  <c r="CZ38" i="12"/>
  <c r="DD38" i="12"/>
  <c r="DB5" i="12"/>
  <c r="AV48" i="12"/>
  <c r="CR48" i="12"/>
  <c r="CZ48" i="12"/>
  <c r="DD48" i="12"/>
  <c r="DB50" i="12"/>
  <c r="AV43" i="12"/>
  <c r="AY43" i="12" s="1"/>
  <c r="CR43" i="12"/>
  <c r="CZ43" i="12"/>
  <c r="DD43" i="12"/>
  <c r="DB19" i="12"/>
  <c r="AV31" i="12"/>
  <c r="CR31" i="12"/>
  <c r="CZ31" i="12"/>
  <c r="DD31" i="12"/>
  <c r="DB28" i="12"/>
  <c r="AV60" i="12"/>
  <c r="AY60" i="12" s="1"/>
  <c r="CR60" i="12"/>
  <c r="CZ60" i="12"/>
  <c r="DD60" i="12"/>
  <c r="DB21" i="12"/>
  <c r="AV39" i="12"/>
  <c r="CR39" i="12"/>
  <c r="CZ39" i="12"/>
  <c r="DD39" i="12"/>
  <c r="DE40" i="12"/>
  <c r="DA40" i="12"/>
  <c r="BS40" i="12"/>
  <c r="BY40" i="12"/>
  <c r="CI40" i="12"/>
  <c r="CR40" i="12"/>
  <c r="DC40" i="12"/>
  <c r="DH40" i="12"/>
  <c r="DN40" i="12"/>
  <c r="BM16" i="12"/>
  <c r="BS16" i="12"/>
  <c r="CC16" i="12"/>
  <c r="CI16" i="12"/>
  <c r="CN16" i="12"/>
  <c r="CS16" i="12"/>
  <c r="CX16" i="12"/>
  <c r="DD16" i="12"/>
  <c r="BF54" i="12"/>
  <c r="BK54" i="12"/>
  <c r="BQ54" i="12"/>
  <c r="CA54" i="12"/>
  <c r="CG54" i="12"/>
  <c r="CZ54" i="12"/>
  <c r="CY52" i="12"/>
  <c r="CU52" i="12"/>
  <c r="BK52" i="12"/>
  <c r="BU52" i="12"/>
  <c r="CA52" i="12"/>
  <c r="CV52" i="12"/>
  <c r="DA52" i="12"/>
  <c r="DE3" i="12"/>
  <c r="DA3" i="12"/>
  <c r="BS3" i="12"/>
  <c r="BY3" i="12"/>
  <c r="CI3" i="12"/>
  <c r="CR3" i="12"/>
  <c r="DC3" i="12"/>
  <c r="DH3" i="12"/>
  <c r="DN3" i="12"/>
  <c r="DC62" i="12"/>
  <c r="DD62" i="12"/>
  <c r="BM62" i="12"/>
  <c r="BS62" i="12"/>
  <c r="CC62" i="12"/>
  <c r="CI62" i="12"/>
  <c r="CV62" i="12"/>
  <c r="DB62" i="12"/>
  <c r="BS33" i="12"/>
  <c r="BY33" i="12"/>
  <c r="CE33" i="12"/>
  <c r="BW59" i="12"/>
  <c r="CG59" i="12"/>
  <c r="CN59" i="12"/>
  <c r="BI10" i="12"/>
  <c r="DM10" i="12"/>
  <c r="DI10" i="12"/>
  <c r="DN10" i="12"/>
  <c r="DH10" i="12"/>
  <c r="BQ10" i="12"/>
  <c r="BW10" i="12"/>
  <c r="CC10" i="12"/>
  <c r="CI10" i="12"/>
  <c r="DG10" i="12"/>
  <c r="DO10" i="12"/>
  <c r="AS47" i="12"/>
  <c r="BM47" i="12"/>
  <c r="CE47" i="12"/>
  <c r="CQ47" i="12"/>
  <c r="CS47" i="12"/>
  <c r="DE58" i="12"/>
  <c r="DA58" i="12"/>
  <c r="CZ58" i="12"/>
  <c r="BK58" i="12"/>
  <c r="BO58" i="12"/>
  <c r="BU58" i="12"/>
  <c r="CA58" i="12"/>
  <c r="DC58" i="12"/>
  <c r="BQ34" i="12"/>
  <c r="CC34" i="12"/>
  <c r="CI34" i="12"/>
  <c r="DD34" i="12"/>
  <c r="BM32" i="12"/>
  <c r="BS32" i="12"/>
  <c r="AS26" i="12"/>
  <c r="BI26" i="12"/>
  <c r="BF26" i="12"/>
  <c r="BM26" i="12"/>
  <c r="BS26" i="12"/>
  <c r="BY26" i="12"/>
  <c r="DM15" i="12"/>
  <c r="DI15" i="12"/>
  <c r="DO15" i="12"/>
  <c r="DJ15" i="12"/>
  <c r="DL15" i="12"/>
  <c r="DG15" i="12"/>
  <c r="BY15" i="12"/>
  <c r="CE15" i="12"/>
  <c r="CS15" i="12"/>
  <c r="CQ15" i="12"/>
  <c r="DN15" i="12"/>
  <c r="BQ56" i="12"/>
  <c r="CC56" i="12"/>
  <c r="CQ56" i="12"/>
  <c r="CR56" i="12"/>
  <c r="DM70" i="12"/>
  <c r="DO70" i="12"/>
  <c r="BY70" i="12"/>
  <c r="CE70" i="12"/>
  <c r="DK70" i="12"/>
  <c r="DC72" i="12"/>
  <c r="DB72" i="12"/>
  <c r="DE72" i="12"/>
  <c r="CZ72" i="12"/>
  <c r="BU72" i="12"/>
  <c r="CI72" i="12"/>
  <c r="DE44" i="12"/>
  <c r="DA44" i="12"/>
  <c r="DD44" i="12"/>
  <c r="DB44" i="12"/>
  <c r="BQ44" i="12"/>
  <c r="BW44" i="12"/>
  <c r="CI44" i="12"/>
  <c r="CZ44" i="12"/>
  <c r="DC45" i="12"/>
  <c r="DE45" i="12"/>
  <c r="CZ45" i="12"/>
  <c r="DB45" i="12"/>
  <c r="BU45" i="12"/>
  <c r="CI45" i="12"/>
  <c r="CQ45" i="12"/>
  <c r="CR45" i="12"/>
  <c r="DA45" i="12"/>
  <c r="DM63" i="12"/>
  <c r="DI63" i="12"/>
  <c r="DL63" i="12"/>
  <c r="DG63" i="12"/>
  <c r="DO63" i="12"/>
  <c r="DJ63" i="12"/>
  <c r="BY63" i="12"/>
  <c r="CE63" i="12"/>
  <c r="DK63" i="12"/>
  <c r="DC53" i="12"/>
  <c r="DB53" i="12"/>
  <c r="DE53" i="12"/>
  <c r="CZ53" i="12"/>
  <c r="BU53" i="12"/>
  <c r="CI53" i="12"/>
  <c r="DE68" i="12"/>
  <c r="DA68" i="12"/>
  <c r="DD68" i="12"/>
  <c r="DB68" i="12"/>
  <c r="BQ68" i="12"/>
  <c r="BW68" i="12"/>
  <c r="CI68" i="12"/>
  <c r="CZ68" i="12"/>
  <c r="DC18" i="12"/>
  <c r="DE18" i="12"/>
  <c r="CZ18" i="12"/>
  <c r="DB18" i="12"/>
  <c r="BU18" i="12"/>
  <c r="CI18" i="12"/>
  <c r="DE42" i="12"/>
  <c r="DA42" i="12"/>
  <c r="DB42" i="12"/>
  <c r="DD42" i="12"/>
  <c r="BQ42" i="12"/>
  <c r="BW42" i="12"/>
  <c r="CI42" i="12"/>
  <c r="CY64" i="12"/>
  <c r="CU64" i="12"/>
  <c r="BK64" i="12"/>
  <c r="CW64" i="12"/>
  <c r="CT64" i="12"/>
  <c r="BM64" i="12"/>
  <c r="CA64" i="12"/>
  <c r="CG64" i="12"/>
  <c r="CX64" i="12"/>
  <c r="DE23" i="12"/>
  <c r="DA23" i="12"/>
  <c r="DD23" i="12"/>
  <c r="DB23" i="12"/>
  <c r="BQ23" i="12"/>
  <c r="BW23" i="12"/>
  <c r="CI23" i="12"/>
  <c r="CS23" i="12"/>
  <c r="CQ23" i="12"/>
  <c r="DC23" i="12"/>
  <c r="BQ7" i="12"/>
  <c r="CC7" i="12"/>
  <c r="CQ7" i="12"/>
  <c r="CR7" i="12"/>
  <c r="DM22" i="12"/>
  <c r="DI22" i="12"/>
  <c r="DN22" i="12"/>
  <c r="DH22" i="12"/>
  <c r="DP22" i="12"/>
  <c r="DK22" i="12"/>
  <c r="DF22" i="12"/>
  <c r="BY22" i="12"/>
  <c r="CE22" i="12"/>
  <c r="DG22" i="12"/>
  <c r="BW49" i="12"/>
  <c r="CC49" i="12"/>
  <c r="BM30" i="12"/>
  <c r="BS30" i="12"/>
  <c r="CE30" i="12"/>
  <c r="BW73" i="12"/>
  <c r="CC73" i="12"/>
  <c r="BU66" i="12"/>
  <c r="CA66" i="12"/>
  <c r="BI71" i="12"/>
  <c r="BQ71" i="12"/>
  <c r="CE71" i="12"/>
  <c r="CM71" i="12"/>
  <c r="CN71" i="12"/>
  <c r="BO65" i="12"/>
  <c r="CA65" i="12"/>
  <c r="BQ69" i="12"/>
  <c r="CC69" i="12"/>
  <c r="BQ13" i="12"/>
  <c r="BW13" i="12"/>
  <c r="CI13" i="12"/>
  <c r="BO46" i="12"/>
  <c r="BU46" i="12"/>
  <c r="CG46" i="12"/>
  <c r="DD46" i="12"/>
  <c r="AS4" i="12"/>
  <c r="BF4" i="12"/>
  <c r="BO4" i="12"/>
  <c r="CC4" i="12"/>
  <c r="CI4" i="12"/>
  <c r="CS4" i="12"/>
  <c r="CR4" i="12"/>
  <c r="CQ4" i="12"/>
  <c r="BS36" i="12"/>
  <c r="BY36" i="12"/>
  <c r="CQ36" i="12"/>
  <c r="CR36" i="12"/>
  <c r="BQ24" i="12"/>
  <c r="BW24" i="12"/>
  <c r="CI24" i="12"/>
  <c r="CY41" i="12"/>
  <c r="CU41" i="12"/>
  <c r="BK41" i="12"/>
  <c r="CX41" i="12"/>
  <c r="CT41" i="12"/>
  <c r="CV41" i="12"/>
  <c r="BM41" i="12"/>
  <c r="CA41" i="12"/>
  <c r="CG41" i="12"/>
  <c r="CQ41" i="12"/>
  <c r="CR41" i="12"/>
  <c r="BQ27" i="12"/>
  <c r="BW27" i="12"/>
  <c r="CI27" i="12"/>
  <c r="BF20" i="12"/>
  <c r="AS20" i="12"/>
  <c r="BW20" i="12"/>
  <c r="CC20" i="12"/>
  <c r="AS25" i="12"/>
  <c r="BF25" i="12"/>
  <c r="BO25" i="12"/>
  <c r="CC25" i="12"/>
  <c r="CI25" i="12"/>
  <c r="CS25" i="12"/>
  <c r="CR25" i="12"/>
  <c r="CQ25" i="12"/>
  <c r="BQ14" i="12"/>
  <c r="CC14" i="12"/>
  <c r="CW14" i="12"/>
  <c r="BO6" i="12"/>
  <c r="CA6" i="12"/>
  <c r="DJ6" i="12"/>
  <c r="BM12" i="12"/>
  <c r="BY12" i="12"/>
  <c r="BU37" i="12"/>
  <c r="CA37" i="12"/>
  <c r="BQ61" i="12"/>
  <c r="CC61" i="12"/>
  <c r="CW61" i="12"/>
  <c r="BI11" i="12"/>
  <c r="BS11" i="12"/>
  <c r="CG11" i="12"/>
  <c r="BM8" i="12"/>
  <c r="BY8" i="12"/>
  <c r="BM55" i="12"/>
  <c r="BS55" i="12"/>
  <c r="CE55" i="12"/>
  <c r="CY9" i="12"/>
  <c r="CU9" i="12"/>
  <c r="BK9" i="12"/>
  <c r="CX9" i="12"/>
  <c r="CT9" i="12"/>
  <c r="CV9" i="12"/>
  <c r="BM9" i="12"/>
  <c r="CA9" i="12"/>
  <c r="CG9" i="12"/>
  <c r="BI67" i="12"/>
  <c r="BS67" i="12"/>
  <c r="CG67" i="12"/>
  <c r="DC35" i="12"/>
  <c r="DB35" i="12"/>
  <c r="DE35" i="12"/>
  <c r="DA35" i="12"/>
  <c r="BQ35" i="12"/>
  <c r="CE35" i="12"/>
  <c r="BM29" i="12"/>
  <c r="BS29" i="12"/>
  <c r="CE29" i="12"/>
  <c r="BF57" i="12"/>
  <c r="AS57" i="12"/>
  <c r="BW57" i="12"/>
  <c r="CC57" i="12"/>
  <c r="BM17" i="12"/>
  <c r="BS17" i="12"/>
  <c r="CE17" i="12"/>
  <c r="BU51" i="12"/>
  <c r="CG51" i="12"/>
  <c r="DD51" i="12"/>
  <c r="BS74" i="12"/>
  <c r="CS74" i="12"/>
  <c r="CR74" i="12"/>
  <c r="CQ74" i="12"/>
  <c r="BQ75" i="12"/>
  <c r="CC75" i="12"/>
  <c r="CA76" i="12"/>
  <c r="CG76" i="12"/>
  <c r="BY78" i="12"/>
  <c r="CG78" i="12"/>
  <c r="BY79" i="12"/>
  <c r="BS80" i="12"/>
  <c r="BY80" i="12"/>
  <c r="CC82" i="12"/>
  <c r="CC84" i="12"/>
  <c r="CM84" i="12"/>
  <c r="CL84" i="12"/>
  <c r="CN84" i="12"/>
  <c r="CC87" i="12"/>
  <c r="CN87" i="12"/>
  <c r="CM87" i="12"/>
  <c r="CL87" i="12"/>
  <c r="BW88" i="12"/>
  <c r="CC88" i="12"/>
  <c r="CI89" i="12"/>
  <c r="CM92" i="12"/>
  <c r="CL92" i="12"/>
  <c r="CN92" i="12"/>
  <c r="BU94" i="12"/>
  <c r="CC94" i="12"/>
  <c r="DD94" i="12"/>
  <c r="CE96" i="12"/>
  <c r="CG98" i="12"/>
  <c r="BW100" i="12"/>
  <c r="CC100" i="12"/>
  <c r="CG101" i="12"/>
  <c r="BW104" i="12"/>
  <c r="CN104" i="12"/>
  <c r="CM104" i="12"/>
  <c r="CL104" i="12"/>
  <c r="CA107" i="12"/>
  <c r="CN112" i="12"/>
  <c r="CM112" i="12"/>
  <c r="CL112" i="12"/>
  <c r="BQ129" i="12"/>
  <c r="BM38" i="12"/>
  <c r="BQ38" i="12"/>
  <c r="BU38" i="12"/>
  <c r="BY38" i="12"/>
  <c r="CC38" i="12"/>
  <c r="CG38" i="12"/>
  <c r="DA38" i="12"/>
  <c r="BK5" i="12"/>
  <c r="DA48" i="12"/>
  <c r="BK50" i="12"/>
  <c r="DA43" i="12"/>
  <c r="BK19" i="12"/>
  <c r="DA31" i="12"/>
  <c r="BK28" i="12"/>
  <c r="DA60" i="12"/>
  <c r="BK21" i="12"/>
  <c r="DA39" i="12"/>
  <c r="BU40" i="12"/>
  <c r="DD40" i="12"/>
  <c r="DJ40" i="12"/>
  <c r="DO40" i="12"/>
  <c r="BO16" i="12"/>
  <c r="CE16" i="12"/>
  <c r="CT16" i="12"/>
  <c r="CZ16" i="12"/>
  <c r="DE16" i="12"/>
  <c r="BI54" i="12"/>
  <c r="BM54" i="12"/>
  <c r="CC54" i="12"/>
  <c r="CQ54" i="12"/>
  <c r="DB54" i="12"/>
  <c r="BW52" i="12"/>
  <c r="CL52" i="12"/>
  <c r="CR52" i="12"/>
  <c r="CW52" i="12"/>
  <c r="DB52" i="12"/>
  <c r="BU3" i="12"/>
  <c r="DD3" i="12"/>
  <c r="DJ3" i="12"/>
  <c r="DO3" i="12"/>
  <c r="BO62" i="12"/>
  <c r="CE62" i="12"/>
  <c r="CW62" i="12"/>
  <c r="DE62" i="12"/>
  <c r="DE33" i="12"/>
  <c r="DA33" i="12"/>
  <c r="CZ33" i="12"/>
  <c r="BK33" i="12"/>
  <c r="BU33" i="12"/>
  <c r="CA33" i="12"/>
  <c r="CM33" i="12"/>
  <c r="DC33" i="12"/>
  <c r="BQ59" i="12"/>
  <c r="CI59" i="12"/>
  <c r="BM10" i="12"/>
  <c r="BS10" i="12"/>
  <c r="CS10" i="12"/>
  <c r="CR10" i="12"/>
  <c r="DJ10" i="12"/>
  <c r="DP10" i="12"/>
  <c r="BO47" i="12"/>
  <c r="BY47" i="12"/>
  <c r="CR47" i="12"/>
  <c r="CC58" i="12"/>
  <c r="DD58" i="12"/>
  <c r="AS34" i="12"/>
  <c r="BS34" i="12"/>
  <c r="CE34" i="12"/>
  <c r="CR34" i="12"/>
  <c r="DE34" i="12"/>
  <c r="BU32" i="12"/>
  <c r="CE32" i="12"/>
  <c r="CL32" i="12"/>
  <c r="DC26" i="12"/>
  <c r="DE26" i="12"/>
  <c r="CZ26" i="12"/>
  <c r="CA26" i="12"/>
  <c r="DD26" i="12"/>
  <c r="BS15" i="12"/>
  <c r="CG15" i="12"/>
  <c r="CR15" i="12"/>
  <c r="DF15" i="12"/>
  <c r="DP15" i="12"/>
  <c r="AS56" i="12"/>
  <c r="BF56" i="12"/>
  <c r="BI56" i="12"/>
  <c r="AV56" i="12"/>
  <c r="BS56" i="12"/>
  <c r="BY56" i="12"/>
  <c r="CM56" i="12"/>
  <c r="CL56" i="12"/>
  <c r="CS56" i="12"/>
  <c r="BS70" i="12"/>
  <c r="CG70" i="12"/>
  <c r="CS70" i="12"/>
  <c r="CQ70" i="12"/>
  <c r="DN70" i="12"/>
  <c r="BQ72" i="12"/>
  <c r="CC72" i="12"/>
  <c r="CQ72" i="12"/>
  <c r="CR72" i="12"/>
  <c r="DA72" i="12"/>
  <c r="BK44" i="12"/>
  <c r="BY44" i="12"/>
  <c r="CE44" i="12"/>
  <c r="CS44" i="12"/>
  <c r="CQ44" i="12"/>
  <c r="DC44" i="12"/>
  <c r="BQ45" i="12"/>
  <c r="CC45" i="12"/>
  <c r="CS45" i="12"/>
  <c r="DD45" i="12"/>
  <c r="BS63" i="12"/>
  <c r="CG63" i="12"/>
  <c r="CS63" i="12"/>
  <c r="CQ63" i="12"/>
  <c r="DN63" i="12"/>
  <c r="BQ53" i="12"/>
  <c r="CC53" i="12"/>
  <c r="CQ53" i="12"/>
  <c r="CR53" i="12"/>
  <c r="DA53" i="12"/>
  <c r="BK68" i="12"/>
  <c r="BY68" i="12"/>
  <c r="CE68" i="12"/>
  <c r="CS68" i="12"/>
  <c r="CQ68" i="12"/>
  <c r="DC68" i="12"/>
  <c r="BQ18" i="12"/>
  <c r="CC18" i="12"/>
  <c r="CQ18" i="12"/>
  <c r="CR18" i="12"/>
  <c r="DA18" i="12"/>
  <c r="BK42" i="12"/>
  <c r="BY42" i="12"/>
  <c r="CE42" i="12"/>
  <c r="CZ42" i="12"/>
  <c r="DC64" i="12"/>
  <c r="DB64" i="12"/>
  <c r="DE64" i="12"/>
  <c r="CZ64" i="12"/>
  <c r="BU64" i="12"/>
  <c r="CI64" i="12"/>
  <c r="DA64" i="12"/>
  <c r="BK23" i="12"/>
  <c r="BY23" i="12"/>
  <c r="CE23" i="12"/>
  <c r="CR23" i="12"/>
  <c r="AS7" i="12"/>
  <c r="BF7" i="12"/>
  <c r="BG133" i="12" s="1"/>
  <c r="BI7" i="12"/>
  <c r="AV7" i="12"/>
  <c r="BS7" i="12"/>
  <c r="BY7" i="12"/>
  <c r="CM7" i="12"/>
  <c r="CL7" i="12"/>
  <c r="CS7" i="12"/>
  <c r="BS22" i="12"/>
  <c r="CG22" i="12"/>
  <c r="DJ22" i="12"/>
  <c r="BQ49" i="12"/>
  <c r="CE49" i="12"/>
  <c r="CM49" i="12"/>
  <c r="CN49" i="12"/>
  <c r="BU30" i="12"/>
  <c r="CA30" i="12"/>
  <c r="BQ73" i="12"/>
  <c r="CE73" i="12"/>
  <c r="CM73" i="12"/>
  <c r="CN73" i="12"/>
  <c r="BO66" i="12"/>
  <c r="CC66" i="12"/>
  <c r="CI66" i="12"/>
  <c r="BM71" i="12"/>
  <c r="BY71" i="12"/>
  <c r="CL71" i="12"/>
  <c r="BQ65" i="12"/>
  <c r="BW65" i="12"/>
  <c r="CI65" i="12"/>
  <c r="BS69" i="12"/>
  <c r="BY69" i="12"/>
  <c r="CQ69" i="12"/>
  <c r="CR69" i="12"/>
  <c r="DM13" i="12"/>
  <c r="DI13" i="12"/>
  <c r="DP13" i="12"/>
  <c r="DL13" i="12"/>
  <c r="DH13" i="12"/>
  <c r="DO13" i="12"/>
  <c r="DG13" i="12"/>
  <c r="DK13" i="12"/>
  <c r="BY13" i="12"/>
  <c r="CE13" i="12"/>
  <c r="BF46" i="12"/>
  <c r="AS46" i="12"/>
  <c r="BW46" i="12"/>
  <c r="CC46" i="12"/>
  <c r="BW4" i="12"/>
  <c r="CN4" i="12"/>
  <c r="CL4" i="12"/>
  <c r="CY36" i="12"/>
  <c r="CU36" i="12"/>
  <c r="BK36" i="12"/>
  <c r="CX36" i="12"/>
  <c r="CT36" i="12"/>
  <c r="CV36" i="12"/>
  <c r="BM36" i="12"/>
  <c r="CA36" i="12"/>
  <c r="CG36" i="12"/>
  <c r="CS36" i="12"/>
  <c r="DM24" i="12"/>
  <c r="DI24" i="12"/>
  <c r="DP24" i="12"/>
  <c r="DL24" i="12"/>
  <c r="DH24" i="12"/>
  <c r="DN24" i="12"/>
  <c r="DF24" i="12"/>
  <c r="DJ24" i="12"/>
  <c r="BY24" i="12"/>
  <c r="CE24" i="12"/>
  <c r="DO24" i="12"/>
  <c r="BU41" i="12"/>
  <c r="CI41" i="12"/>
  <c r="CS41" i="12"/>
  <c r="DM27" i="12"/>
  <c r="DI27" i="12"/>
  <c r="DP27" i="12"/>
  <c r="DL27" i="12"/>
  <c r="DH27" i="12"/>
  <c r="DK27" i="12"/>
  <c r="DO27" i="12"/>
  <c r="DG27" i="12"/>
  <c r="BY27" i="12"/>
  <c r="CE27" i="12"/>
  <c r="DF27" i="12"/>
  <c r="AV20" i="12"/>
  <c r="DC20" i="12"/>
  <c r="DB20" i="12"/>
  <c r="DA20" i="12"/>
  <c r="DE20" i="12"/>
  <c r="BQ20" i="12"/>
  <c r="CE20" i="12"/>
  <c r="CM20" i="12"/>
  <c r="CL20" i="12"/>
  <c r="BW25" i="12"/>
  <c r="CN25" i="12"/>
  <c r="CL25" i="12"/>
  <c r="BS14" i="12"/>
  <c r="BY14" i="12"/>
  <c r="CM14" i="12"/>
  <c r="CL14" i="12"/>
  <c r="CN14" i="12"/>
  <c r="BQ6" i="12"/>
  <c r="BW6" i="12"/>
  <c r="CI6" i="12"/>
  <c r="DN6" i="12"/>
  <c r="BO12" i="12"/>
  <c r="BU12" i="12"/>
  <c r="CG12" i="12"/>
  <c r="AS37" i="12"/>
  <c r="BF37" i="12"/>
  <c r="BO37" i="12"/>
  <c r="CC37" i="12"/>
  <c r="CI37" i="12"/>
  <c r="CS37" i="12"/>
  <c r="CR37" i="12"/>
  <c r="CQ37" i="12"/>
  <c r="BS61" i="12"/>
  <c r="BY61" i="12"/>
  <c r="CM61" i="12"/>
  <c r="CL61" i="12"/>
  <c r="CN61" i="12"/>
  <c r="BO11" i="12"/>
  <c r="CA11" i="12"/>
  <c r="BO8" i="12"/>
  <c r="BU8" i="12"/>
  <c r="CG8" i="12"/>
  <c r="BU55" i="12"/>
  <c r="CA55" i="12"/>
  <c r="BU9" i="12"/>
  <c r="CI9" i="12"/>
  <c r="CW9" i="12"/>
  <c r="BO67" i="12"/>
  <c r="CA67" i="12"/>
  <c r="BM35" i="12"/>
  <c r="BY35" i="12"/>
  <c r="CZ35" i="12"/>
  <c r="BU29" i="12"/>
  <c r="CA29" i="12"/>
  <c r="AV57" i="12"/>
  <c r="DC57" i="12"/>
  <c r="DB57" i="12"/>
  <c r="DE57" i="12"/>
  <c r="DA57" i="12"/>
  <c r="BQ57" i="12"/>
  <c r="CE57" i="12"/>
  <c r="CM57" i="12"/>
  <c r="CL57" i="12"/>
  <c r="CZ57" i="12"/>
  <c r="BU17" i="12"/>
  <c r="CA17" i="12"/>
  <c r="AY51" i="12"/>
  <c r="DX51" i="12"/>
  <c r="CC51" i="12"/>
  <c r="BO74" i="12"/>
  <c r="CA74" i="12"/>
  <c r="BY75" i="12"/>
  <c r="CM75" i="12"/>
  <c r="CL75" i="12"/>
  <c r="CN75" i="12"/>
  <c r="BO76" i="12"/>
  <c r="BU77" i="12"/>
  <c r="BU78" i="12"/>
  <c r="BM79" i="12"/>
  <c r="BS79" i="12"/>
  <c r="CI80" i="12"/>
  <c r="DM81" i="12"/>
  <c r="DI81" i="12"/>
  <c r="DW81" i="12"/>
  <c r="DO81" i="12"/>
  <c r="DJ81" i="12"/>
  <c r="DN81" i="12"/>
  <c r="DH81" i="12"/>
  <c r="DG81" i="12"/>
  <c r="DL81" i="12"/>
  <c r="BS81" i="12"/>
  <c r="DP81" i="12"/>
  <c r="DC82" i="12"/>
  <c r="DD82" i="12"/>
  <c r="CZ82" i="12"/>
  <c r="DE82" i="12"/>
  <c r="DB82" i="12"/>
  <c r="BS83" i="12"/>
  <c r="CA83" i="12"/>
  <c r="BY84" i="12"/>
  <c r="BQ85" i="12"/>
  <c r="CS85" i="12"/>
  <c r="CR85" i="12"/>
  <c r="CQ85" i="12"/>
  <c r="CG86" i="12"/>
  <c r="DE87" i="12"/>
  <c r="DA87" i="12"/>
  <c r="DC87" i="12"/>
  <c r="DD87" i="12"/>
  <c r="DB87" i="12"/>
  <c r="CY88" i="12"/>
  <c r="CU88" i="12"/>
  <c r="BK88" i="12"/>
  <c r="CT88" i="12"/>
  <c r="CW88" i="12"/>
  <c r="CV88" i="12"/>
  <c r="CX88" i="12"/>
  <c r="BQ88" i="12"/>
  <c r="CG90" i="12"/>
  <c r="CA93" i="12"/>
  <c r="BS95" i="12"/>
  <c r="BQ96" i="12"/>
  <c r="CG99" i="12"/>
  <c r="CL111" i="12"/>
  <c r="CN111" i="12"/>
  <c r="CM111" i="12"/>
  <c r="CR120" i="12"/>
  <c r="CQ120" i="12"/>
  <c r="CS120" i="12"/>
  <c r="BY150" i="12"/>
  <c r="CG150" i="12"/>
  <c r="AS33" i="12"/>
  <c r="BF33" i="12"/>
  <c r="BQ33" i="12"/>
  <c r="CG33" i="12"/>
  <c r="CY59" i="12"/>
  <c r="CU59" i="12"/>
  <c r="BK59" i="12"/>
  <c r="CA59" i="12"/>
  <c r="CV59" i="12"/>
  <c r="DE10" i="12"/>
  <c r="DA10" i="12"/>
  <c r="BY10" i="12"/>
  <c r="DC10" i="12"/>
  <c r="BS47" i="12"/>
  <c r="CI47" i="12"/>
  <c r="DD47" i="12"/>
  <c r="AS58" i="12"/>
  <c r="BF58" i="12"/>
  <c r="BQ58" i="12"/>
  <c r="CG58" i="12"/>
  <c r="CY34" i="12"/>
  <c r="CU34" i="12"/>
  <c r="BK34" i="12"/>
  <c r="CA34" i="12"/>
  <c r="CV34" i="12"/>
  <c r="DE32" i="12"/>
  <c r="DA32" i="12"/>
  <c r="BY32" i="12"/>
  <c r="DD32" i="12"/>
  <c r="BO26" i="12"/>
  <c r="CE26" i="12"/>
  <c r="BI15" i="12"/>
  <c r="BM15" i="12"/>
  <c r="CC15" i="12"/>
  <c r="BW56" i="12"/>
  <c r="BU70" i="12"/>
  <c r="BO72" i="12"/>
  <c r="CE72" i="12"/>
  <c r="BI44" i="12"/>
  <c r="BM44" i="12"/>
  <c r="CC44" i="12"/>
  <c r="BW45" i="12"/>
  <c r="BU63" i="12"/>
  <c r="BO53" i="12"/>
  <c r="CE53" i="12"/>
  <c r="BI68" i="12"/>
  <c r="BM68" i="12"/>
  <c r="CC68" i="12"/>
  <c r="BW18" i="12"/>
  <c r="BU42" i="12"/>
  <c r="BO64" i="12"/>
  <c r="CE64" i="12"/>
  <c r="BI23" i="12"/>
  <c r="BM23" i="12"/>
  <c r="CC23" i="12"/>
  <c r="BW7" i="12"/>
  <c r="BU22" i="12"/>
  <c r="CY49" i="12"/>
  <c r="CU49" i="12"/>
  <c r="BK49" i="12"/>
  <c r="CA49" i="12"/>
  <c r="CV49" i="12"/>
  <c r="DA49" i="12"/>
  <c r="DE30" i="12"/>
  <c r="DA30" i="12"/>
  <c r="BY30" i="12"/>
  <c r="CR30" i="12"/>
  <c r="DC30" i="12"/>
  <c r="DH30" i="12"/>
  <c r="BS73" i="12"/>
  <c r="CI73" i="12"/>
  <c r="DD73" i="12"/>
  <c r="AS66" i="12"/>
  <c r="BF66" i="12"/>
  <c r="BK66" i="12"/>
  <c r="BQ66" i="12"/>
  <c r="CG66" i="12"/>
  <c r="CY71" i="12"/>
  <c r="CU71" i="12"/>
  <c r="BK71" i="12"/>
  <c r="CA71" i="12"/>
  <c r="CV71" i="12"/>
  <c r="DA71" i="12"/>
  <c r="AS65" i="12"/>
  <c r="BU65" i="12"/>
  <c r="BW69" i="12"/>
  <c r="AS13" i="12"/>
  <c r="BU13" i="12"/>
  <c r="CS13" i="12"/>
  <c r="CR13" i="12"/>
  <c r="CA46" i="12"/>
  <c r="CS46" i="12"/>
  <c r="BY4" i="12"/>
  <c r="BF36" i="12"/>
  <c r="DC36" i="12"/>
  <c r="DB36" i="12"/>
  <c r="BO36" i="12"/>
  <c r="CE36" i="12"/>
  <c r="CZ36" i="12"/>
  <c r="BM24" i="12"/>
  <c r="CC24" i="12"/>
  <c r="CM24" i="12"/>
  <c r="BF41" i="12"/>
  <c r="DC41" i="12"/>
  <c r="DB41" i="12"/>
  <c r="BO41" i="12"/>
  <c r="CE41" i="12"/>
  <c r="CZ41" i="12"/>
  <c r="BM27" i="12"/>
  <c r="CC27" i="12"/>
  <c r="CM27" i="12"/>
  <c r="CY20" i="12"/>
  <c r="CU20" i="12"/>
  <c r="BK20" i="12"/>
  <c r="CX20" i="12"/>
  <c r="CT20" i="12"/>
  <c r="BS20" i="12"/>
  <c r="CI20" i="12"/>
  <c r="CW20" i="12"/>
  <c r="BI25" i="12"/>
  <c r="DM25" i="12"/>
  <c r="DI25" i="12"/>
  <c r="DP25" i="12"/>
  <c r="DL25" i="12"/>
  <c r="DH25" i="12"/>
  <c r="BQ25" i="12"/>
  <c r="CG25" i="12"/>
  <c r="DF25" i="12"/>
  <c r="DN25" i="12"/>
  <c r="BW14" i="12"/>
  <c r="AS6" i="12"/>
  <c r="BU6" i="12"/>
  <c r="CS6" i="12"/>
  <c r="CR6" i="12"/>
  <c r="CA12" i="12"/>
  <c r="CS12" i="12"/>
  <c r="BY37" i="12"/>
  <c r="BF61" i="12"/>
  <c r="DC61" i="12"/>
  <c r="DB61" i="12"/>
  <c r="BO61" i="12"/>
  <c r="CE61" i="12"/>
  <c r="CZ61" i="12"/>
  <c r="BM11" i="12"/>
  <c r="CC11" i="12"/>
  <c r="CM11" i="12"/>
  <c r="CY8" i="12"/>
  <c r="CU8" i="12"/>
  <c r="BK8" i="12"/>
  <c r="CX8" i="12"/>
  <c r="CT8" i="12"/>
  <c r="BS8" i="12"/>
  <c r="CI8" i="12"/>
  <c r="CW8" i="12"/>
  <c r="BI55" i="12"/>
  <c r="DM55" i="12"/>
  <c r="DI55" i="12"/>
  <c r="DP55" i="12"/>
  <c r="DL55" i="12"/>
  <c r="DH55" i="12"/>
  <c r="BQ55" i="12"/>
  <c r="CG55" i="12"/>
  <c r="DF55" i="12"/>
  <c r="DN55" i="12"/>
  <c r="BW9" i="12"/>
  <c r="AS67" i="12"/>
  <c r="BU67" i="12"/>
  <c r="CS67" i="12"/>
  <c r="CR67" i="12"/>
  <c r="CA35" i="12"/>
  <c r="CS35" i="12"/>
  <c r="BY29" i="12"/>
  <c r="CA57" i="12"/>
  <c r="CS51" i="12"/>
  <c r="DC75" i="12"/>
  <c r="DB75" i="12"/>
  <c r="CZ75" i="12"/>
  <c r="CM76" i="12"/>
  <c r="CN76" i="12"/>
  <c r="BO78" i="12"/>
  <c r="CA78" i="12"/>
  <c r="CE79" i="12"/>
  <c r="BU80" i="12"/>
  <c r="CQ80" i="12"/>
  <c r="CR80" i="12"/>
  <c r="BQ81" i="12"/>
  <c r="CC81" i="12"/>
  <c r="CS81" i="12"/>
  <c r="CR81" i="12"/>
  <c r="BS82" i="12"/>
  <c r="BU83" i="12"/>
  <c r="DC84" i="12"/>
  <c r="DB84" i="12"/>
  <c r="DD84" i="12"/>
  <c r="DA84" i="12"/>
  <c r="CQ84" i="12"/>
  <c r="CR84" i="12"/>
  <c r="DE84" i="12"/>
  <c r="DE85" i="12"/>
  <c r="DA85" i="12"/>
  <c r="DD85" i="12"/>
  <c r="DC85" i="12"/>
  <c r="BO85" i="12"/>
  <c r="BW85" i="12"/>
  <c r="CZ85" i="12"/>
  <c r="BU86" i="12"/>
  <c r="CC86" i="12"/>
  <c r="BQ87" i="12"/>
  <c r="BM88" i="12"/>
  <c r="BO89" i="12"/>
  <c r="BW89" i="12"/>
  <c r="CE89" i="12"/>
  <c r="DC90" i="12"/>
  <c r="DB90" i="12"/>
  <c r="DA90" i="12"/>
  <c r="DE90" i="12"/>
  <c r="DD90" i="12"/>
  <c r="CE91" i="12"/>
  <c r="DM95" i="12"/>
  <c r="DI95" i="12"/>
  <c r="DP95" i="12"/>
  <c r="DL95" i="12"/>
  <c r="DH95" i="12"/>
  <c r="DK95" i="12"/>
  <c r="DO95" i="12"/>
  <c r="DG95" i="12"/>
  <c r="DN95" i="12"/>
  <c r="BY95" i="12"/>
  <c r="CG95" i="12"/>
  <c r="CM96" i="12"/>
  <c r="CL96" i="12"/>
  <c r="BU98" i="12"/>
  <c r="CC98" i="12"/>
  <c r="CM100" i="12"/>
  <c r="CL100" i="12"/>
  <c r="CN100" i="12"/>
  <c r="BS101" i="12"/>
  <c r="CG102" i="12"/>
  <c r="CQ102" i="12"/>
  <c r="CR102" i="12"/>
  <c r="CS102" i="12"/>
  <c r="BW103" i="12"/>
  <c r="CN103" i="12"/>
  <c r="CL103" i="12"/>
  <c r="CM103" i="12"/>
  <c r="CE108" i="12"/>
  <c r="DB111" i="12"/>
  <c r="DE111" i="12"/>
  <c r="DA111" i="12"/>
  <c r="DC111" i="12"/>
  <c r="CZ111" i="12"/>
  <c r="DD111" i="12"/>
  <c r="BW114" i="12"/>
  <c r="BM115" i="12"/>
  <c r="BO116" i="12"/>
  <c r="BS133" i="12"/>
  <c r="BY142" i="12"/>
  <c r="CG142" i="12"/>
  <c r="CM156" i="12"/>
  <c r="CL156" i="12"/>
  <c r="CN156" i="12"/>
  <c r="BU162" i="12"/>
  <c r="BQ165" i="12"/>
  <c r="BU15" i="12"/>
  <c r="BO56" i="12"/>
  <c r="CE56" i="12"/>
  <c r="BI70" i="12"/>
  <c r="BM70" i="12"/>
  <c r="CC70" i="12"/>
  <c r="BW72" i="12"/>
  <c r="BU44" i="12"/>
  <c r="BO45" i="12"/>
  <c r="CE45" i="12"/>
  <c r="BI63" i="12"/>
  <c r="BM63" i="12"/>
  <c r="CC63" i="12"/>
  <c r="BW53" i="12"/>
  <c r="BU68" i="12"/>
  <c r="BO18" i="12"/>
  <c r="CE18" i="12"/>
  <c r="BI42" i="12"/>
  <c r="BM42" i="12"/>
  <c r="CC42" i="12"/>
  <c r="BW64" i="12"/>
  <c r="BU23" i="12"/>
  <c r="BO7" i="12"/>
  <c r="CE7" i="12"/>
  <c r="BI22" i="12"/>
  <c r="BM22" i="12"/>
  <c r="CC22" i="12"/>
  <c r="BS49" i="12"/>
  <c r="CI49" i="12"/>
  <c r="DD49" i="12"/>
  <c r="AS30" i="12"/>
  <c r="BF30" i="12"/>
  <c r="DM30" i="12"/>
  <c r="DI30" i="12"/>
  <c r="BQ30" i="12"/>
  <c r="CG30" i="12"/>
  <c r="DF30" i="12"/>
  <c r="DK30" i="12"/>
  <c r="DP30" i="12"/>
  <c r="CY73" i="12"/>
  <c r="CU73" i="12"/>
  <c r="BK73" i="12"/>
  <c r="CA73" i="12"/>
  <c r="CV73" i="12"/>
  <c r="DE66" i="12"/>
  <c r="DA66" i="12"/>
  <c r="BY66" i="12"/>
  <c r="DC66" i="12"/>
  <c r="BS71" i="12"/>
  <c r="CI71" i="12"/>
  <c r="DD71" i="12"/>
  <c r="BM65" i="12"/>
  <c r="CC65" i="12"/>
  <c r="BF69" i="12"/>
  <c r="DC69" i="12"/>
  <c r="DB69" i="12"/>
  <c r="BO69" i="12"/>
  <c r="CE69" i="12"/>
  <c r="CZ69" i="12"/>
  <c r="BM13" i="12"/>
  <c r="CC13" i="12"/>
  <c r="CY46" i="12"/>
  <c r="CU46" i="12"/>
  <c r="BK46" i="12"/>
  <c r="CX46" i="12"/>
  <c r="CT46" i="12"/>
  <c r="BS46" i="12"/>
  <c r="CI46" i="12"/>
  <c r="CW46" i="12"/>
  <c r="BI4" i="12"/>
  <c r="DM4" i="12"/>
  <c r="DI4" i="12"/>
  <c r="DP4" i="12"/>
  <c r="DL4" i="12"/>
  <c r="DH4" i="12"/>
  <c r="BQ4" i="12"/>
  <c r="CG4" i="12"/>
  <c r="DF4" i="12"/>
  <c r="DN4" i="12"/>
  <c r="BW36" i="12"/>
  <c r="AS24" i="12"/>
  <c r="BU24" i="12"/>
  <c r="BW41" i="12"/>
  <c r="AS27" i="12"/>
  <c r="BU27" i="12"/>
  <c r="CS27" i="12"/>
  <c r="CR27" i="12"/>
  <c r="CA20" i="12"/>
  <c r="BY25" i="12"/>
  <c r="BF14" i="12"/>
  <c r="DC14" i="12"/>
  <c r="DB14" i="12"/>
  <c r="BO14" i="12"/>
  <c r="CE14" i="12"/>
  <c r="CZ14" i="12"/>
  <c r="BM6" i="12"/>
  <c r="CC6" i="12"/>
  <c r="CY12" i="12"/>
  <c r="CU12" i="12"/>
  <c r="BK12" i="12"/>
  <c r="CX12" i="12"/>
  <c r="CT12" i="12"/>
  <c r="BS12" i="12"/>
  <c r="CI12" i="12"/>
  <c r="CW12" i="12"/>
  <c r="BI37" i="12"/>
  <c r="DM37" i="12"/>
  <c r="DI37" i="12"/>
  <c r="DP37" i="12"/>
  <c r="DL37" i="12"/>
  <c r="DH37" i="12"/>
  <c r="BQ37" i="12"/>
  <c r="CG37" i="12"/>
  <c r="DF37" i="12"/>
  <c r="DN37" i="12"/>
  <c r="BW61" i="12"/>
  <c r="AS11" i="12"/>
  <c r="BU11" i="12"/>
  <c r="CS11" i="12"/>
  <c r="CR11" i="12"/>
  <c r="CA8" i="12"/>
  <c r="BY55" i="12"/>
  <c r="BF9" i="12"/>
  <c r="BG108" i="12" s="1"/>
  <c r="DC9" i="12"/>
  <c r="DB9" i="12"/>
  <c r="BO9" i="12"/>
  <c r="CE9" i="12"/>
  <c r="CZ9" i="12"/>
  <c r="BM67" i="12"/>
  <c r="CC67" i="12"/>
  <c r="CY35" i="12"/>
  <c r="CU35" i="12"/>
  <c r="BK35" i="12"/>
  <c r="CX35" i="12"/>
  <c r="CT35" i="12"/>
  <c r="BS35" i="12"/>
  <c r="CI35" i="12"/>
  <c r="CW35" i="12"/>
  <c r="BI29" i="12"/>
  <c r="BJ102" i="12" s="1"/>
  <c r="DM29" i="12"/>
  <c r="DI29" i="12"/>
  <c r="DP29" i="12"/>
  <c r="DL29" i="12"/>
  <c r="DH29" i="12"/>
  <c r="BQ29" i="12"/>
  <c r="CG29" i="12"/>
  <c r="DG29" i="12"/>
  <c r="DO29" i="12"/>
  <c r="CY57" i="12"/>
  <c r="CU57" i="12"/>
  <c r="BK57" i="12"/>
  <c r="CX57" i="12"/>
  <c r="CT57" i="12"/>
  <c r="BS57" i="12"/>
  <c r="CI57" i="12"/>
  <c r="CW57" i="12"/>
  <c r="BI17" i="12"/>
  <c r="DM17" i="12"/>
  <c r="DI17" i="12"/>
  <c r="DP17" i="12"/>
  <c r="DL17" i="12"/>
  <c r="DH17" i="12"/>
  <c r="BQ17" i="12"/>
  <c r="DG17" i="12"/>
  <c r="DO17" i="12"/>
  <c r="BF51" i="12"/>
  <c r="CY51" i="12"/>
  <c r="CU51" i="12"/>
  <c r="BK51" i="12"/>
  <c r="CX51" i="12"/>
  <c r="CT51" i="12"/>
  <c r="CW51" i="12"/>
  <c r="CY75" i="12"/>
  <c r="CU75" i="12"/>
  <c r="BK75" i="12"/>
  <c r="CX75" i="12"/>
  <c r="CT75" i="12"/>
  <c r="CV75" i="12"/>
  <c r="DW76" i="12"/>
  <c r="DO76" i="12"/>
  <c r="DK76" i="12"/>
  <c r="DG76" i="12"/>
  <c r="DP76" i="12"/>
  <c r="DJ76" i="12"/>
  <c r="DN76" i="12"/>
  <c r="DI76" i="12"/>
  <c r="CC76" i="12"/>
  <c r="DM76" i="12"/>
  <c r="CA77" i="12"/>
  <c r="CY78" i="12"/>
  <c r="CU78" i="12"/>
  <c r="BK78" i="12"/>
  <c r="CX78" i="12"/>
  <c r="CW78" i="12"/>
  <c r="CE78" i="12"/>
  <c r="CV78" i="12"/>
  <c r="DE79" i="12"/>
  <c r="DA79" i="12"/>
  <c r="CZ79" i="12"/>
  <c r="DD79" i="12"/>
  <c r="BO79" i="12"/>
  <c r="DC79" i="12"/>
  <c r="CM80" i="12"/>
  <c r="CL80" i="12"/>
  <c r="BM81" i="12"/>
  <c r="CG81" i="12"/>
  <c r="BW82" i="12"/>
  <c r="CI82" i="12"/>
  <c r="CQ82" i="12"/>
  <c r="CS82" i="12"/>
  <c r="CR82" i="12"/>
  <c r="BY83" i="12"/>
  <c r="BS84" i="12"/>
  <c r="CE84" i="12"/>
  <c r="CG85" i="12"/>
  <c r="DC86" i="12"/>
  <c r="DA86" i="12"/>
  <c r="DE86" i="12"/>
  <c r="DD86" i="12"/>
  <c r="CZ86" i="12"/>
  <c r="BM87" i="12"/>
  <c r="CI87" i="12"/>
  <c r="DM89" i="12"/>
  <c r="DP89" i="12"/>
  <c r="DH89" i="12"/>
  <c r="DO89" i="12"/>
  <c r="DW89" i="12"/>
  <c r="DF89" i="12"/>
  <c r="CA89" i="12"/>
  <c r="BU90" i="12"/>
  <c r="CC90" i="12"/>
  <c r="CE92" i="12"/>
  <c r="BO93" i="12"/>
  <c r="BW93" i="12"/>
  <c r="BO94" i="12"/>
  <c r="BW94" i="12"/>
  <c r="CY96" i="12"/>
  <c r="CU96" i="12"/>
  <c r="BK96" i="12"/>
  <c r="CX96" i="12"/>
  <c r="CT96" i="12"/>
  <c r="CW96" i="12"/>
  <c r="BM96" i="12"/>
  <c r="BQ97" i="12"/>
  <c r="DC98" i="12"/>
  <c r="DB98" i="12"/>
  <c r="DA98" i="12"/>
  <c r="DE98" i="12"/>
  <c r="DD98" i="12"/>
  <c r="CY102" i="12"/>
  <c r="CU102" i="12"/>
  <c r="BK102" i="12"/>
  <c r="CX102" i="12"/>
  <c r="CT102" i="12"/>
  <c r="CW102" i="12"/>
  <c r="BM102" i="12"/>
  <c r="CS103" i="12"/>
  <c r="CR103" i="12"/>
  <c r="CQ103" i="12"/>
  <c r="BU113" i="12"/>
  <c r="BU119" i="12"/>
  <c r="BQ121" i="12"/>
  <c r="CR128" i="12"/>
  <c r="CQ128" i="12"/>
  <c r="CS128" i="12"/>
  <c r="DM137" i="12"/>
  <c r="DI137" i="12"/>
  <c r="DN137" i="12"/>
  <c r="DH137" i="12"/>
  <c r="DL137" i="12"/>
  <c r="DG137" i="12"/>
  <c r="DP137" i="12"/>
  <c r="DF137" i="12"/>
  <c r="DW137" i="12"/>
  <c r="DO137" i="12"/>
  <c r="DJ137" i="12"/>
  <c r="DK137" i="12"/>
  <c r="BS137" i="12"/>
  <c r="CA137" i="12"/>
  <c r="CM140" i="12"/>
  <c r="CL140" i="12"/>
  <c r="CN140" i="12"/>
  <c r="BU146" i="12"/>
  <c r="BY149" i="12"/>
  <c r="BY158" i="12"/>
  <c r="CG158" i="12"/>
  <c r="AV65" i="12"/>
  <c r="CZ65" i="12"/>
  <c r="DD65" i="12"/>
  <c r="AV13" i="12"/>
  <c r="CZ13" i="12"/>
  <c r="DD13" i="12"/>
  <c r="AV4" i="12"/>
  <c r="CZ4" i="12"/>
  <c r="DD4" i="12"/>
  <c r="AV24" i="12"/>
  <c r="CZ24" i="12"/>
  <c r="DD24" i="12"/>
  <c r="AV27" i="12"/>
  <c r="CZ27" i="12"/>
  <c r="DD27" i="12"/>
  <c r="AV25" i="12"/>
  <c r="CZ25" i="12"/>
  <c r="DD25" i="12"/>
  <c r="AV6" i="12"/>
  <c r="CZ6" i="12"/>
  <c r="DD6" i="12"/>
  <c r="AV37" i="12"/>
  <c r="CZ37" i="12"/>
  <c r="DD37" i="12"/>
  <c r="AV11" i="12"/>
  <c r="CZ11" i="12"/>
  <c r="DD11" i="12"/>
  <c r="AV55" i="12"/>
  <c r="CZ55" i="12"/>
  <c r="DD55" i="12"/>
  <c r="AV67" i="12"/>
  <c r="CZ67" i="12"/>
  <c r="DD67" i="12"/>
  <c r="AV29" i="12"/>
  <c r="CZ29" i="12"/>
  <c r="DD29" i="12"/>
  <c r="AV17" i="12"/>
  <c r="CV17" i="12"/>
  <c r="CZ17" i="12"/>
  <c r="DD17" i="12"/>
  <c r="CV74" i="12"/>
  <c r="CZ74" i="12"/>
  <c r="CI76" i="12"/>
  <c r="DD76" i="12"/>
  <c r="DM77" i="12"/>
  <c r="DI77" i="12"/>
  <c r="BQ77" i="12"/>
  <c r="CG77" i="12"/>
  <c r="DF77" i="12"/>
  <c r="DK77" i="12"/>
  <c r="DP77" i="12"/>
  <c r="BW78" i="12"/>
  <c r="DB78" i="12"/>
  <c r="BU79" i="12"/>
  <c r="DJ79" i="12"/>
  <c r="DO79" i="12"/>
  <c r="CY80" i="12"/>
  <c r="CU80" i="12"/>
  <c r="BK80" i="12"/>
  <c r="CA80" i="12"/>
  <c r="CV80" i="12"/>
  <c r="BY81" i="12"/>
  <c r="BO82" i="12"/>
  <c r="CE82" i="12"/>
  <c r="CC83" i="12"/>
  <c r="BO84" i="12"/>
  <c r="CA84" i="12"/>
  <c r="CG84" i="12"/>
  <c r="DM85" i="12"/>
  <c r="DI85" i="12"/>
  <c r="DW85" i="12"/>
  <c r="DO85" i="12"/>
  <c r="DJ85" i="12"/>
  <c r="CC85" i="12"/>
  <c r="DK85" i="12"/>
  <c r="CI86" i="12"/>
  <c r="BU87" i="12"/>
  <c r="DC88" i="12"/>
  <c r="DE88" i="12"/>
  <c r="CZ88" i="12"/>
  <c r="BS88" i="12"/>
  <c r="BY88" i="12"/>
  <c r="DB88" i="12"/>
  <c r="CE90" i="12"/>
  <c r="CM90" i="12"/>
  <c r="CL90" i="12"/>
  <c r="BO91" i="12"/>
  <c r="BO92" i="12"/>
  <c r="BU92" i="12"/>
  <c r="DM93" i="12"/>
  <c r="DI93" i="12"/>
  <c r="DP93" i="12"/>
  <c r="DL93" i="12"/>
  <c r="DH93" i="12"/>
  <c r="DK93" i="12"/>
  <c r="DO93" i="12"/>
  <c r="DG93" i="12"/>
  <c r="BY93" i="12"/>
  <c r="CE93" i="12"/>
  <c r="DF93" i="12"/>
  <c r="CE94" i="12"/>
  <c r="CM94" i="12"/>
  <c r="CL94" i="12"/>
  <c r="BO95" i="12"/>
  <c r="BO96" i="12"/>
  <c r="BU96" i="12"/>
  <c r="DI97" i="12"/>
  <c r="DL97" i="12"/>
  <c r="DK97" i="12"/>
  <c r="DG97" i="12"/>
  <c r="BY97" i="12"/>
  <c r="CE97" i="12"/>
  <c r="CE98" i="12"/>
  <c r="CM98" i="12"/>
  <c r="CL98" i="12"/>
  <c r="BO99" i="12"/>
  <c r="CS99" i="12"/>
  <c r="CR99" i="12"/>
  <c r="CQ99" i="12"/>
  <c r="CY100" i="12"/>
  <c r="CU100" i="12"/>
  <c r="BK100" i="12"/>
  <c r="CX100" i="12"/>
  <c r="CT100" i="12"/>
  <c r="CW100" i="12"/>
  <c r="BM100" i="12"/>
  <c r="CA100" i="12"/>
  <c r="CG100" i="12"/>
  <c r="CQ100" i="12"/>
  <c r="CR100" i="12"/>
  <c r="CS100" i="12"/>
  <c r="CS101" i="12"/>
  <c r="CR101" i="12"/>
  <c r="CQ101" i="12"/>
  <c r="BW102" i="12"/>
  <c r="CV104" i="12"/>
  <c r="CY104" i="12"/>
  <c r="CU104" i="12"/>
  <c r="BK104" i="12"/>
  <c r="CX104" i="12"/>
  <c r="CW104" i="12"/>
  <c r="CT104" i="12"/>
  <c r="CA106" i="12"/>
  <c r="BS108" i="12"/>
  <c r="BY109" i="12"/>
  <c r="CS109" i="12"/>
  <c r="CR109" i="12"/>
  <c r="CQ109" i="12"/>
  <c r="CR112" i="12"/>
  <c r="CQ112" i="12"/>
  <c r="CS112" i="12"/>
  <c r="BQ113" i="12"/>
  <c r="BS114" i="12"/>
  <c r="CS117" i="12"/>
  <c r="CR117" i="12"/>
  <c r="CQ117" i="12"/>
  <c r="CL119" i="12"/>
  <c r="CN119" i="12"/>
  <c r="CM119" i="12"/>
  <c r="BU121" i="12"/>
  <c r="DB125" i="12"/>
  <c r="DE125" i="12"/>
  <c r="DA125" i="12"/>
  <c r="CZ125" i="12"/>
  <c r="DD125" i="12"/>
  <c r="BO131" i="12"/>
  <c r="CI134" i="12"/>
  <c r="BU142" i="12"/>
  <c r="BY145" i="12"/>
  <c r="BY146" i="12"/>
  <c r="CG146" i="12"/>
  <c r="BU150" i="12"/>
  <c r="BY153" i="12"/>
  <c r="BY154" i="12"/>
  <c r="CG154" i="12"/>
  <c r="BU158" i="12"/>
  <c r="BY161" i="12"/>
  <c r="BY162" i="12"/>
  <c r="CG162" i="12"/>
  <c r="BO166" i="12"/>
  <c r="BO172" i="12"/>
  <c r="BW172" i="12"/>
  <c r="DA65" i="12"/>
  <c r="DA13" i="12"/>
  <c r="DA4" i="12"/>
  <c r="DA24" i="12"/>
  <c r="DA27" i="12"/>
  <c r="DA25" i="12"/>
  <c r="DA6" i="12"/>
  <c r="DA37" i="12"/>
  <c r="DA11" i="12"/>
  <c r="DA55" i="12"/>
  <c r="DA67" i="12"/>
  <c r="DA29" i="12"/>
  <c r="DA17" i="12"/>
  <c r="CY76" i="12"/>
  <c r="CU76" i="12"/>
  <c r="CE76" i="12"/>
  <c r="CT76" i="12"/>
  <c r="DE77" i="12"/>
  <c r="DA77" i="12"/>
  <c r="BM77" i="12"/>
  <c r="CC77" i="12"/>
  <c r="DB77" i="12"/>
  <c r="BS78" i="12"/>
  <c r="CI78" i="12"/>
  <c r="DD78" i="12"/>
  <c r="DM79" i="12"/>
  <c r="DI79" i="12"/>
  <c r="BQ79" i="12"/>
  <c r="CG79" i="12"/>
  <c r="DF79" i="12"/>
  <c r="DK79" i="12"/>
  <c r="DP79" i="12"/>
  <c r="BW80" i="12"/>
  <c r="BU81" i="12"/>
  <c r="CY82" i="12"/>
  <c r="CU82" i="12"/>
  <c r="CX82" i="12"/>
  <c r="BK82" i="12"/>
  <c r="CA82" i="12"/>
  <c r="CM82" i="12"/>
  <c r="CN82" i="12"/>
  <c r="DE83" i="12"/>
  <c r="DA83" i="12"/>
  <c r="CZ83" i="12"/>
  <c r="BM83" i="12"/>
  <c r="CY84" i="12"/>
  <c r="CU84" i="12"/>
  <c r="BK84" i="12"/>
  <c r="CW84" i="12"/>
  <c r="BQ84" i="12"/>
  <c r="CI84" i="12"/>
  <c r="CV84" i="12"/>
  <c r="BM85" i="12"/>
  <c r="BY85" i="12"/>
  <c r="CE85" i="12"/>
  <c r="BS86" i="12"/>
  <c r="CE86" i="12"/>
  <c r="CG87" i="12"/>
  <c r="CA88" i="12"/>
  <c r="DD88" i="12"/>
  <c r="BU89" i="12"/>
  <c r="CG89" i="12"/>
  <c r="CY90" i="12"/>
  <c r="CU90" i="12"/>
  <c r="BK90" i="12"/>
  <c r="CX90" i="12"/>
  <c r="CT90" i="12"/>
  <c r="CW90" i="12"/>
  <c r="BM90" i="12"/>
  <c r="CN90" i="12"/>
  <c r="CV90" i="12"/>
  <c r="BQ91" i="12"/>
  <c r="BW91" i="12"/>
  <c r="DC92" i="12"/>
  <c r="DB92" i="12"/>
  <c r="DA92" i="12"/>
  <c r="DE92" i="12"/>
  <c r="BW92" i="12"/>
  <c r="CC92" i="12"/>
  <c r="DD92" i="12"/>
  <c r="CG93" i="12"/>
  <c r="DJ93" i="12"/>
  <c r="DW93" i="12"/>
  <c r="CY94" i="12"/>
  <c r="CU94" i="12"/>
  <c r="BK94" i="12"/>
  <c r="CX94" i="12"/>
  <c r="CT94" i="12"/>
  <c r="CW94" i="12"/>
  <c r="BM94" i="12"/>
  <c r="CN94" i="12"/>
  <c r="CV94" i="12"/>
  <c r="BQ95" i="12"/>
  <c r="BW95" i="12"/>
  <c r="DC96" i="12"/>
  <c r="DB96" i="12"/>
  <c r="DA96" i="12"/>
  <c r="DE96" i="12"/>
  <c r="BW96" i="12"/>
  <c r="CC96" i="12"/>
  <c r="DD96" i="12"/>
  <c r="CG97" i="12"/>
  <c r="DJ97" i="12"/>
  <c r="CY98" i="12"/>
  <c r="CU98" i="12"/>
  <c r="BK98" i="12"/>
  <c r="CX98" i="12"/>
  <c r="CT98" i="12"/>
  <c r="CW98" i="12"/>
  <c r="BM98" i="12"/>
  <c r="CN98" i="12"/>
  <c r="CV98" i="12"/>
  <c r="BQ99" i="12"/>
  <c r="BW99" i="12"/>
  <c r="CN99" i="12"/>
  <c r="CL99" i="12"/>
  <c r="CI100" i="12"/>
  <c r="CV100" i="12"/>
  <c r="BW101" i="12"/>
  <c r="CN101" i="12"/>
  <c r="CL101" i="12"/>
  <c r="CM102" i="12"/>
  <c r="CL102" i="12"/>
  <c r="CN102" i="12"/>
  <c r="BM103" i="12"/>
  <c r="BS103" i="12"/>
  <c r="CG103" i="12"/>
  <c r="DN107" i="12"/>
  <c r="DJ107" i="12"/>
  <c r="DF107" i="12"/>
  <c r="DM107" i="12"/>
  <c r="DI107" i="12"/>
  <c r="DO107" i="12"/>
  <c r="DG107" i="12"/>
  <c r="DW107" i="12"/>
  <c r="DL107" i="12"/>
  <c r="DH107" i="12"/>
  <c r="DK107" i="12"/>
  <c r="DP107" i="12"/>
  <c r="BM109" i="12"/>
  <c r="DN113" i="12"/>
  <c r="DJ113" i="12"/>
  <c r="DF113" i="12"/>
  <c r="DM113" i="12"/>
  <c r="DI113" i="12"/>
  <c r="DW113" i="12"/>
  <c r="DL113" i="12"/>
  <c r="DK113" i="12"/>
  <c r="DP113" i="12"/>
  <c r="DH113" i="12"/>
  <c r="DO113" i="12"/>
  <c r="CI114" i="12"/>
  <c r="CR114" i="12"/>
  <c r="CQ114" i="12"/>
  <c r="CS114" i="12"/>
  <c r="CR116" i="12"/>
  <c r="CQ116" i="12"/>
  <c r="CS116" i="12"/>
  <c r="BY119" i="12"/>
  <c r="CS125" i="12"/>
  <c r="CR125" i="12"/>
  <c r="CQ125" i="12"/>
  <c r="CL127" i="12"/>
  <c r="CN127" i="12"/>
  <c r="CM127" i="12"/>
  <c r="BU129" i="12"/>
  <c r="DM135" i="12"/>
  <c r="DI135" i="12"/>
  <c r="DW135" i="12"/>
  <c r="DO135" i="12"/>
  <c r="DJ135" i="12"/>
  <c r="DN135" i="12"/>
  <c r="DH135" i="12"/>
  <c r="DG135" i="12"/>
  <c r="DP135" i="12"/>
  <c r="DF135" i="12"/>
  <c r="DK135" i="12"/>
  <c r="BS135" i="12"/>
  <c r="BU136" i="12"/>
  <c r="CC136" i="12"/>
  <c r="CA138" i="12"/>
  <c r="CM144" i="12"/>
  <c r="CL144" i="12"/>
  <c r="CN144" i="12"/>
  <c r="CM152" i="12"/>
  <c r="CL152" i="12"/>
  <c r="CN152" i="12"/>
  <c r="CM160" i="12"/>
  <c r="CL160" i="12"/>
  <c r="CN160" i="12"/>
  <c r="BS176" i="12"/>
  <c r="CI176" i="12"/>
  <c r="DM83" i="12"/>
  <c r="DI83" i="12"/>
  <c r="BQ83" i="12"/>
  <c r="CG83" i="12"/>
  <c r="DF83" i="12"/>
  <c r="DK83" i="12"/>
  <c r="DP83" i="12"/>
  <c r="BW84" i="12"/>
  <c r="BU85" i="12"/>
  <c r="CY86" i="12"/>
  <c r="CU86" i="12"/>
  <c r="BK86" i="12"/>
  <c r="CA86" i="12"/>
  <c r="CV86" i="12"/>
  <c r="BY87" i="12"/>
  <c r="BO88" i="12"/>
  <c r="CE88" i="12"/>
  <c r="DE89" i="12"/>
  <c r="DA89" i="12"/>
  <c r="DD89" i="12"/>
  <c r="CZ89" i="12"/>
  <c r="BM89" i="12"/>
  <c r="CC89" i="12"/>
  <c r="CM89" i="12"/>
  <c r="BS90" i="12"/>
  <c r="CI90" i="12"/>
  <c r="BM91" i="12"/>
  <c r="CC91" i="12"/>
  <c r="CM91" i="12"/>
  <c r="BS92" i="12"/>
  <c r="CI92" i="12"/>
  <c r="BM93" i="12"/>
  <c r="CC93" i="12"/>
  <c r="CM93" i="12"/>
  <c r="BS94" i="12"/>
  <c r="CI94" i="12"/>
  <c r="BM95" i="12"/>
  <c r="CC95" i="12"/>
  <c r="CM95" i="12"/>
  <c r="BS96" i="12"/>
  <c r="CI96" i="12"/>
  <c r="BM97" i="12"/>
  <c r="CC97" i="12"/>
  <c r="CM97" i="12"/>
  <c r="BS98" i="12"/>
  <c r="CI98" i="12"/>
  <c r="BM99" i="12"/>
  <c r="CC99" i="12"/>
  <c r="CI99" i="12"/>
  <c r="DM101" i="12"/>
  <c r="DI101" i="12"/>
  <c r="DP101" i="12"/>
  <c r="DL101" i="12"/>
  <c r="DH101" i="12"/>
  <c r="DJ101" i="12"/>
  <c r="BQ101" i="12"/>
  <c r="CC101" i="12"/>
  <c r="CI101" i="12"/>
  <c r="DK101" i="12"/>
  <c r="DM103" i="12"/>
  <c r="DN103" i="12"/>
  <c r="DI103" i="12"/>
  <c r="DL103" i="12"/>
  <c r="DH103" i="12"/>
  <c r="DJ103" i="12"/>
  <c r="BQ103" i="12"/>
  <c r="CC103" i="12"/>
  <c r="CI103" i="12"/>
  <c r="DK103" i="12"/>
  <c r="BQ105" i="12"/>
  <c r="CC105" i="12"/>
  <c r="CR106" i="12"/>
  <c r="CQ106" i="12"/>
  <c r="CS106" i="12"/>
  <c r="BQ107" i="12"/>
  <c r="CC107" i="12"/>
  <c r="CR108" i="12"/>
  <c r="CQ108" i="12"/>
  <c r="CS108" i="12"/>
  <c r="BY111" i="12"/>
  <c r="CS111" i="12"/>
  <c r="CR111" i="12"/>
  <c r="CL113" i="12"/>
  <c r="CN113" i="12"/>
  <c r="CM113" i="12"/>
  <c r="CI116" i="12"/>
  <c r="BO118" i="12"/>
  <c r="CA118" i="12"/>
  <c r="CR118" i="12"/>
  <c r="CQ118" i="12"/>
  <c r="CL121" i="12"/>
  <c r="CN121" i="12"/>
  <c r="CM121" i="12"/>
  <c r="BW122" i="12"/>
  <c r="BY127" i="12"/>
  <c r="CN128" i="12"/>
  <c r="CM128" i="12"/>
  <c r="CL128" i="12"/>
  <c r="CL129" i="12"/>
  <c r="CN129" i="12"/>
  <c r="CM129" i="12"/>
  <c r="CE131" i="12"/>
  <c r="CQ132" i="12"/>
  <c r="CS132" i="12"/>
  <c r="CR132" i="12"/>
  <c r="CN137" i="12"/>
  <c r="CM137" i="12"/>
  <c r="CL137" i="12"/>
  <c r="BQ140" i="12"/>
  <c r="BY140" i="12"/>
  <c r="BM141" i="12"/>
  <c r="BQ144" i="12"/>
  <c r="BY144" i="12"/>
  <c r="BM145" i="12"/>
  <c r="BQ148" i="12"/>
  <c r="BY148" i="12"/>
  <c r="BM149" i="12"/>
  <c r="BQ152" i="12"/>
  <c r="BY152" i="12"/>
  <c r="BM153" i="12"/>
  <c r="BQ156" i="12"/>
  <c r="BY156" i="12"/>
  <c r="BM157" i="12"/>
  <c r="BQ160" i="12"/>
  <c r="BY160" i="12"/>
  <c r="BM161" i="12"/>
  <c r="CA166" i="12"/>
  <c r="CR166" i="12"/>
  <c r="CS166" i="12"/>
  <c r="CQ166" i="12"/>
  <c r="BU169" i="12"/>
  <c r="CC169" i="12"/>
  <c r="BY171" i="12"/>
  <c r="BM173" i="12"/>
  <c r="CS89" i="12"/>
  <c r="CR89" i="12"/>
  <c r="CA90" i="12"/>
  <c r="BU91" i="12"/>
  <c r="CS91" i="12"/>
  <c r="CR91" i="12"/>
  <c r="CA92" i="12"/>
  <c r="BU93" i="12"/>
  <c r="CS93" i="12"/>
  <c r="CR93" i="12"/>
  <c r="CA94" i="12"/>
  <c r="BU95" i="12"/>
  <c r="CS95" i="12"/>
  <c r="CR95" i="12"/>
  <c r="CA96" i="12"/>
  <c r="BU97" i="12"/>
  <c r="CS97" i="12"/>
  <c r="CR97" i="12"/>
  <c r="CA98" i="12"/>
  <c r="BU99" i="12"/>
  <c r="BS100" i="12"/>
  <c r="BY100" i="12"/>
  <c r="BU101" i="12"/>
  <c r="BS102" i="12"/>
  <c r="BY102" i="12"/>
  <c r="BU103" i="12"/>
  <c r="BM104" i="12"/>
  <c r="CR104" i="12"/>
  <c r="CQ104" i="12"/>
  <c r="BM105" i="12"/>
  <c r="CG105" i="12"/>
  <c r="CN106" i="12"/>
  <c r="CM106" i="12"/>
  <c r="DB109" i="12"/>
  <c r="DE109" i="12"/>
  <c r="DA109" i="12"/>
  <c r="CZ109" i="12"/>
  <c r="DD109" i="12"/>
  <c r="CE110" i="12"/>
  <c r="CN110" i="12"/>
  <c r="CM110" i="12"/>
  <c r="CL110" i="12"/>
  <c r="BU111" i="12"/>
  <c r="CA112" i="12"/>
  <c r="CG113" i="12"/>
  <c r="DN115" i="12"/>
  <c r="DJ115" i="12"/>
  <c r="DF115" i="12"/>
  <c r="DM115" i="12"/>
  <c r="DI115" i="12"/>
  <c r="DO115" i="12"/>
  <c r="DG115" i="12"/>
  <c r="DW115" i="12"/>
  <c r="DL115" i="12"/>
  <c r="DP115" i="12"/>
  <c r="CG115" i="12"/>
  <c r="DH115" i="12"/>
  <c r="DB117" i="12"/>
  <c r="DE117" i="12"/>
  <c r="DA117" i="12"/>
  <c r="CZ117" i="12"/>
  <c r="CC117" i="12"/>
  <c r="DD117" i="12"/>
  <c r="CV120" i="12"/>
  <c r="CY120" i="12"/>
  <c r="CU120" i="12"/>
  <c r="BK120" i="12"/>
  <c r="CX120" i="12"/>
  <c r="CW120" i="12"/>
  <c r="BW120" i="12"/>
  <c r="CN120" i="12"/>
  <c r="CM120" i="12"/>
  <c r="CL120" i="12"/>
  <c r="DN121" i="12"/>
  <c r="DJ121" i="12"/>
  <c r="DF121" i="12"/>
  <c r="DM121" i="12"/>
  <c r="DI121" i="12"/>
  <c r="DW121" i="12"/>
  <c r="DL121" i="12"/>
  <c r="DK121" i="12"/>
  <c r="DP121" i="12"/>
  <c r="DH121" i="12"/>
  <c r="CG121" i="12"/>
  <c r="DO121" i="12"/>
  <c r="BS122" i="12"/>
  <c r="DN123" i="12"/>
  <c r="DJ123" i="12"/>
  <c r="DF123" i="12"/>
  <c r="DM123" i="12"/>
  <c r="DI123" i="12"/>
  <c r="DO123" i="12"/>
  <c r="DG123" i="12"/>
  <c r="DW123" i="12"/>
  <c r="DL123" i="12"/>
  <c r="DP123" i="12"/>
  <c r="DH123" i="12"/>
  <c r="DK123" i="12"/>
  <c r="CR124" i="12"/>
  <c r="CQ124" i="12"/>
  <c r="CS124" i="12"/>
  <c r="BU127" i="12"/>
  <c r="DN129" i="12"/>
  <c r="DF129" i="12"/>
  <c r="DI129" i="12"/>
  <c r="DL129" i="12"/>
  <c r="DH129" i="12"/>
  <c r="CG129" i="12"/>
  <c r="CA131" i="12"/>
  <c r="BO132" i="12"/>
  <c r="CC132" i="12"/>
  <c r="CM132" i="12"/>
  <c r="CN132" i="12"/>
  <c r="CL132" i="12"/>
  <c r="CC133" i="12"/>
  <c r="DC134" i="12"/>
  <c r="DB134" i="12"/>
  <c r="DA134" i="12"/>
  <c r="CZ134" i="12"/>
  <c r="DE134" i="12"/>
  <c r="BQ134" i="12"/>
  <c r="BY134" i="12"/>
  <c r="CC135" i="12"/>
  <c r="BQ138" i="12"/>
  <c r="CC139" i="12"/>
  <c r="CC143" i="12"/>
  <c r="CC147" i="12"/>
  <c r="CC151" i="12"/>
  <c r="CC155" i="12"/>
  <c r="CC159" i="12"/>
  <c r="CC163" i="12"/>
  <c r="BY99" i="12"/>
  <c r="DC100" i="12"/>
  <c r="DB100" i="12"/>
  <c r="BO100" i="12"/>
  <c r="CE100" i="12"/>
  <c r="CZ100" i="12"/>
  <c r="BY101" i="12"/>
  <c r="DC102" i="12"/>
  <c r="DB102" i="12"/>
  <c r="BO102" i="12"/>
  <c r="CE102" i="12"/>
  <c r="CZ102" i="12"/>
  <c r="BY103" i="12"/>
  <c r="CA104" i="12"/>
  <c r="DJ105" i="12"/>
  <c r="DM105" i="12"/>
  <c r="DL105" i="12"/>
  <c r="DO105" i="12"/>
  <c r="CV106" i="12"/>
  <c r="CY106" i="12"/>
  <c r="CU106" i="12"/>
  <c r="BK106" i="12"/>
  <c r="CX106" i="12"/>
  <c r="CW106" i="12"/>
  <c r="BW106" i="12"/>
  <c r="BM107" i="12"/>
  <c r="CG107" i="12"/>
  <c r="BO108" i="12"/>
  <c r="CI108" i="12"/>
  <c r="CC109" i="12"/>
  <c r="BO110" i="12"/>
  <c r="CA110" i="12"/>
  <c r="CR110" i="12"/>
  <c r="CQ110" i="12"/>
  <c r="CV112" i="12"/>
  <c r="CY112" i="12"/>
  <c r="CU112" i="12"/>
  <c r="BK112" i="12"/>
  <c r="CX112" i="12"/>
  <c r="CW112" i="12"/>
  <c r="BW112" i="12"/>
  <c r="BQ115" i="12"/>
  <c r="CC115" i="12"/>
  <c r="BS116" i="12"/>
  <c r="CE116" i="12"/>
  <c r="BM117" i="12"/>
  <c r="BY117" i="12"/>
  <c r="CV118" i="12"/>
  <c r="CY118" i="12"/>
  <c r="CU118" i="12"/>
  <c r="BK118" i="12"/>
  <c r="CW118" i="12"/>
  <c r="CT118" i="12"/>
  <c r="CE118" i="12"/>
  <c r="CN118" i="12"/>
  <c r="CM118" i="12"/>
  <c r="CL118" i="12"/>
  <c r="CX118" i="12"/>
  <c r="DB119" i="12"/>
  <c r="DE119" i="12"/>
  <c r="DA119" i="12"/>
  <c r="DC119" i="12"/>
  <c r="CZ119" i="12"/>
  <c r="CS119" i="12"/>
  <c r="CR119" i="12"/>
  <c r="CA120" i="12"/>
  <c r="BM123" i="12"/>
  <c r="CG123" i="12"/>
  <c r="BO124" i="12"/>
  <c r="CI124" i="12"/>
  <c r="CC125" i="12"/>
  <c r="BO126" i="12"/>
  <c r="CA126" i="12"/>
  <c r="CR126" i="12"/>
  <c r="CQ126" i="12"/>
  <c r="CV128" i="12"/>
  <c r="CY128" i="12"/>
  <c r="CU128" i="12"/>
  <c r="BK128" i="12"/>
  <c r="CX128" i="12"/>
  <c r="CW128" i="12"/>
  <c r="BW128" i="12"/>
  <c r="BM130" i="12"/>
  <c r="BU131" i="12"/>
  <c r="BQ132" i="12"/>
  <c r="BO134" i="12"/>
  <c r="CM134" i="12"/>
  <c r="CL134" i="12"/>
  <c r="CN134" i="12"/>
  <c r="BS136" i="12"/>
  <c r="CC138" i="12"/>
  <c r="BO139" i="12"/>
  <c r="CI141" i="12"/>
  <c r="CI142" i="12"/>
  <c r="BO143" i="12"/>
  <c r="CI145" i="12"/>
  <c r="CI146" i="12"/>
  <c r="BO147" i="12"/>
  <c r="CI149" i="12"/>
  <c r="CI150" i="12"/>
  <c r="BO151" i="12"/>
  <c r="CI153" i="12"/>
  <c r="CI154" i="12"/>
  <c r="BO155" i="12"/>
  <c r="CI157" i="12"/>
  <c r="CI158" i="12"/>
  <c r="BO159" i="12"/>
  <c r="CI161" i="12"/>
  <c r="CI162" i="12"/>
  <c r="BO163" i="12"/>
  <c r="CX165" i="12"/>
  <c r="CT165" i="12"/>
  <c r="CV165" i="12"/>
  <c r="CU165" i="12"/>
  <c r="CY165" i="12"/>
  <c r="CW165" i="12"/>
  <c r="BK165" i="12"/>
  <c r="BW168" i="12"/>
  <c r="CL171" i="12"/>
  <c r="CM171" i="12"/>
  <c r="CN171" i="12"/>
  <c r="CI172" i="12"/>
  <c r="BS174" i="12"/>
  <c r="CA174" i="12"/>
  <c r="CI174" i="12"/>
  <c r="DP178" i="12"/>
  <c r="DL178" i="12"/>
  <c r="DH178" i="12"/>
  <c r="DK178" i="12"/>
  <c r="DF178" i="12"/>
  <c r="DO178" i="12"/>
  <c r="DJ178" i="12"/>
  <c r="DG178" i="12"/>
  <c r="DN178" i="12"/>
  <c r="CA178" i="12"/>
  <c r="DI178" i="12"/>
  <c r="DW178" i="12"/>
  <c r="BQ123" i="12"/>
  <c r="CC123" i="12"/>
  <c r="BS124" i="12"/>
  <c r="CE124" i="12"/>
  <c r="BM125" i="12"/>
  <c r="BY125" i="12"/>
  <c r="CV126" i="12"/>
  <c r="CY126" i="12"/>
  <c r="CU126" i="12"/>
  <c r="BK126" i="12"/>
  <c r="CW126" i="12"/>
  <c r="CT126" i="12"/>
  <c r="CE126" i="12"/>
  <c r="CN126" i="12"/>
  <c r="CM126" i="12"/>
  <c r="CL126" i="12"/>
  <c r="CX126" i="12"/>
  <c r="DB127" i="12"/>
  <c r="DE127" i="12"/>
  <c r="DA127" i="12"/>
  <c r="DC127" i="12"/>
  <c r="CZ127" i="12"/>
  <c r="CS127" i="12"/>
  <c r="CR127" i="12"/>
  <c r="CA128" i="12"/>
  <c r="BQ130" i="12"/>
  <c r="BY130" i="12"/>
  <c r="CM130" i="12"/>
  <c r="CN130" i="12"/>
  <c r="CA132" i="12"/>
  <c r="CE133" i="12"/>
  <c r="BQ135" i="12"/>
  <c r="CE135" i="12"/>
  <c r="CS135" i="12"/>
  <c r="CR135" i="12"/>
  <c r="CQ135" i="12"/>
  <c r="DC136" i="12"/>
  <c r="DA136" i="12"/>
  <c r="DE136" i="12"/>
  <c r="CZ136" i="12"/>
  <c r="DB136" i="12"/>
  <c r="BQ137" i="12"/>
  <c r="BS139" i="12"/>
  <c r="CA139" i="12"/>
  <c r="BS140" i="12"/>
  <c r="CE140" i="12"/>
  <c r="CQ140" i="12"/>
  <c r="CS140" i="12"/>
  <c r="CR140" i="12"/>
  <c r="CE141" i="12"/>
  <c r="DC142" i="12"/>
  <c r="DB142" i="12"/>
  <c r="DD142" i="12"/>
  <c r="DA142" i="12"/>
  <c r="DE142" i="12"/>
  <c r="CZ142" i="12"/>
  <c r="BO142" i="12"/>
  <c r="BS143" i="12"/>
  <c r="CA143" i="12"/>
  <c r="BS144" i="12"/>
  <c r="CE144" i="12"/>
  <c r="CQ144" i="12"/>
  <c r="CS144" i="12"/>
  <c r="CR144" i="12"/>
  <c r="CE145" i="12"/>
  <c r="DC146" i="12"/>
  <c r="DB146" i="12"/>
  <c r="DD146" i="12"/>
  <c r="DA146" i="12"/>
  <c r="DE146" i="12"/>
  <c r="CZ146" i="12"/>
  <c r="BO146" i="12"/>
  <c r="BS147" i="12"/>
  <c r="CA147" i="12"/>
  <c r="BS148" i="12"/>
  <c r="CE148" i="12"/>
  <c r="CQ148" i="12"/>
  <c r="CS148" i="12"/>
  <c r="CR148" i="12"/>
  <c r="CE149" i="12"/>
  <c r="DC150" i="12"/>
  <c r="DB150" i="12"/>
  <c r="DD150" i="12"/>
  <c r="DA150" i="12"/>
  <c r="DE150" i="12"/>
  <c r="CZ150" i="12"/>
  <c r="BO150" i="12"/>
  <c r="BS151" i="12"/>
  <c r="CA151" i="12"/>
  <c r="BS152" i="12"/>
  <c r="CE152" i="12"/>
  <c r="CQ152" i="12"/>
  <c r="CS152" i="12"/>
  <c r="CR152" i="12"/>
  <c r="CE153" i="12"/>
  <c r="DC154" i="12"/>
  <c r="DB154" i="12"/>
  <c r="DD154" i="12"/>
  <c r="DA154" i="12"/>
  <c r="DE154" i="12"/>
  <c r="CZ154" i="12"/>
  <c r="BO154" i="12"/>
  <c r="BS155" i="12"/>
  <c r="CA155" i="12"/>
  <c r="BS156" i="12"/>
  <c r="CE156" i="12"/>
  <c r="CQ156" i="12"/>
  <c r="CS156" i="12"/>
  <c r="CR156" i="12"/>
  <c r="CE157" i="12"/>
  <c r="DC158" i="12"/>
  <c r="DB158" i="12"/>
  <c r="DD158" i="12"/>
  <c r="DA158" i="12"/>
  <c r="DE158" i="12"/>
  <c r="CZ158" i="12"/>
  <c r="BO158" i="12"/>
  <c r="BS159" i="12"/>
  <c r="CA159" i="12"/>
  <c r="BS160" i="12"/>
  <c r="CE160" i="12"/>
  <c r="CQ160" i="12"/>
  <c r="CS160" i="12"/>
  <c r="CR160" i="12"/>
  <c r="CE161" i="12"/>
  <c r="DC162" i="12"/>
  <c r="DB162" i="12"/>
  <c r="DD162" i="12"/>
  <c r="DA162" i="12"/>
  <c r="DE162" i="12"/>
  <c r="CZ162" i="12"/>
  <c r="BO162" i="12"/>
  <c r="BS163" i="12"/>
  <c r="CA163" i="12"/>
  <c r="BW164" i="12"/>
  <c r="CE164" i="12"/>
  <c r="CL165" i="12"/>
  <c r="CN165" i="12"/>
  <c r="CV168" i="12"/>
  <c r="CX168" i="12"/>
  <c r="BK168" i="12"/>
  <c r="CW168" i="12"/>
  <c r="CU168" i="12"/>
  <c r="CT168" i="12"/>
  <c r="BY173" i="12"/>
  <c r="BY175" i="12"/>
  <c r="CQ175" i="12"/>
  <c r="CS175" i="12"/>
  <c r="CR175" i="12"/>
  <c r="DN185" i="12"/>
  <c r="DJ185" i="12"/>
  <c r="DF185" i="12"/>
  <c r="DW185" i="12"/>
  <c r="DM185" i="12"/>
  <c r="DH185" i="12"/>
  <c r="DL185" i="12"/>
  <c r="DG185" i="12"/>
  <c r="DO185" i="12"/>
  <c r="DI185" i="12"/>
  <c r="DK185" i="12"/>
  <c r="DM192" i="12"/>
  <c r="DN192" i="12"/>
  <c r="DL192" i="12"/>
  <c r="DK192" i="12"/>
  <c r="DW192" i="12"/>
  <c r="DJ192" i="12"/>
  <c r="BS192" i="12"/>
  <c r="CA192" i="12"/>
  <c r="CI192" i="12"/>
  <c r="CZ91" i="12"/>
  <c r="DD91" i="12"/>
  <c r="CZ93" i="12"/>
  <c r="DD93" i="12"/>
  <c r="CZ95" i="12"/>
  <c r="DD95" i="12"/>
  <c r="CZ97" i="12"/>
  <c r="DD97" i="12"/>
  <c r="CZ99" i="12"/>
  <c r="DD99" i="12"/>
  <c r="CZ101" i="12"/>
  <c r="DD101" i="12"/>
  <c r="CZ103" i="12"/>
  <c r="DD103" i="12"/>
  <c r="DD104" i="12"/>
  <c r="CZ104" i="12"/>
  <c r="DC104" i="12"/>
  <c r="BS104" i="12"/>
  <c r="CI104" i="12"/>
  <c r="DE104" i="12"/>
  <c r="DB105" i="12"/>
  <c r="DE105" i="12"/>
  <c r="DA105" i="12"/>
  <c r="BY105" i="12"/>
  <c r="DC105" i="12"/>
  <c r="BS106" i="12"/>
  <c r="CI106" i="12"/>
  <c r="DB107" i="12"/>
  <c r="DE107" i="12"/>
  <c r="DA107" i="12"/>
  <c r="BY107" i="12"/>
  <c r="DD107" i="12"/>
  <c r="CV108" i="12"/>
  <c r="CY108" i="12"/>
  <c r="CU108" i="12"/>
  <c r="BK108" i="12"/>
  <c r="CA108" i="12"/>
  <c r="CN108" i="12"/>
  <c r="CM108" i="12"/>
  <c r="BU109" i="12"/>
  <c r="BW110" i="12"/>
  <c r="DN111" i="12"/>
  <c r="DJ111" i="12"/>
  <c r="DF111" i="12"/>
  <c r="DM111" i="12"/>
  <c r="DI111" i="12"/>
  <c r="BQ111" i="12"/>
  <c r="CG111" i="12"/>
  <c r="DH111" i="12"/>
  <c r="DP111" i="12"/>
  <c r="BS112" i="12"/>
  <c r="CI112" i="12"/>
  <c r="BM113" i="12"/>
  <c r="CC113" i="12"/>
  <c r="BO114" i="12"/>
  <c r="CE114" i="12"/>
  <c r="DB115" i="12"/>
  <c r="DE115" i="12"/>
  <c r="DA115" i="12"/>
  <c r="BY115" i="12"/>
  <c r="DD115" i="12"/>
  <c r="CV116" i="12"/>
  <c r="CY116" i="12"/>
  <c r="CU116" i="12"/>
  <c r="BK116" i="12"/>
  <c r="CA116" i="12"/>
  <c r="CN116" i="12"/>
  <c r="CM116" i="12"/>
  <c r="BU117" i="12"/>
  <c r="BW118" i="12"/>
  <c r="DN119" i="12"/>
  <c r="DJ119" i="12"/>
  <c r="DF119" i="12"/>
  <c r="DM119" i="12"/>
  <c r="DI119" i="12"/>
  <c r="BQ119" i="12"/>
  <c r="CG119" i="12"/>
  <c r="DH119" i="12"/>
  <c r="DP119" i="12"/>
  <c r="BS120" i="12"/>
  <c r="CI120" i="12"/>
  <c r="BM121" i="12"/>
  <c r="CC121" i="12"/>
  <c r="BO122" i="12"/>
  <c r="CE122" i="12"/>
  <c r="DB123" i="12"/>
  <c r="DE123" i="12"/>
  <c r="DA123" i="12"/>
  <c r="BY123" i="12"/>
  <c r="DD123" i="12"/>
  <c r="CV124" i="12"/>
  <c r="CY124" i="12"/>
  <c r="CU124" i="12"/>
  <c r="BK124" i="12"/>
  <c r="CA124" i="12"/>
  <c r="CN124" i="12"/>
  <c r="CM124" i="12"/>
  <c r="BU125" i="12"/>
  <c r="BW126" i="12"/>
  <c r="DN127" i="12"/>
  <c r="DJ127" i="12"/>
  <c r="DF127" i="12"/>
  <c r="DM127" i="12"/>
  <c r="DI127" i="12"/>
  <c r="BQ127" i="12"/>
  <c r="CG127" i="12"/>
  <c r="DH127" i="12"/>
  <c r="DP127" i="12"/>
  <c r="BS128" i="12"/>
  <c r="CI128" i="12"/>
  <c r="BM129" i="12"/>
  <c r="CC129" i="12"/>
  <c r="CC130" i="12"/>
  <c r="BW131" i="12"/>
  <c r="CY132" i="12"/>
  <c r="CU132" i="12"/>
  <c r="BK132" i="12"/>
  <c r="CX132" i="12"/>
  <c r="CW132" i="12"/>
  <c r="CE132" i="12"/>
  <c r="CV132" i="12"/>
  <c r="BM133" i="12"/>
  <c r="BY133" i="12"/>
  <c r="BS134" i="12"/>
  <c r="CE134" i="12"/>
  <c r="BM135" i="12"/>
  <c r="CG135" i="12"/>
  <c r="BW136" i="12"/>
  <c r="CI136" i="12"/>
  <c r="BU137" i="12"/>
  <c r="CG137" i="12"/>
  <c r="CY138" i="12"/>
  <c r="CU138" i="12"/>
  <c r="BK138" i="12"/>
  <c r="CT138" i="12"/>
  <c r="CX138" i="12"/>
  <c r="BW138" i="12"/>
  <c r="CQ138" i="12"/>
  <c r="CS138" i="12"/>
  <c r="CE139" i="12"/>
  <c r="BU140" i="12"/>
  <c r="CG140" i="12"/>
  <c r="BO141" i="12"/>
  <c r="CA141" i="12"/>
  <c r="BQ142" i="12"/>
  <c r="CM142" i="12"/>
  <c r="CL142" i="12"/>
  <c r="CN142" i="12"/>
  <c r="CE143" i="12"/>
  <c r="BU144" i="12"/>
  <c r="CG144" i="12"/>
  <c r="BO145" i="12"/>
  <c r="CA145" i="12"/>
  <c r="BQ146" i="12"/>
  <c r="CM146" i="12"/>
  <c r="CL146" i="12"/>
  <c r="CN146" i="12"/>
  <c r="CE147" i="12"/>
  <c r="BU148" i="12"/>
  <c r="CG148" i="12"/>
  <c r="BO149" i="12"/>
  <c r="CA149" i="12"/>
  <c r="BQ150" i="12"/>
  <c r="CM150" i="12"/>
  <c r="CL150" i="12"/>
  <c r="CN150" i="12"/>
  <c r="CE151" i="12"/>
  <c r="BU152" i="12"/>
  <c r="CG152" i="12"/>
  <c r="BO153" i="12"/>
  <c r="CA153" i="12"/>
  <c r="BQ154" i="12"/>
  <c r="CM154" i="12"/>
  <c r="CL154" i="12"/>
  <c r="CN154" i="12"/>
  <c r="CE155" i="12"/>
  <c r="BU156" i="12"/>
  <c r="CG156" i="12"/>
  <c r="BO157" i="12"/>
  <c r="CA157" i="12"/>
  <c r="BQ158" i="12"/>
  <c r="CM158" i="12"/>
  <c r="CL158" i="12"/>
  <c r="CN158" i="12"/>
  <c r="CE159" i="12"/>
  <c r="BU160" i="12"/>
  <c r="CG160" i="12"/>
  <c r="BO161" i="12"/>
  <c r="CA161" i="12"/>
  <c r="BQ162" i="12"/>
  <c r="CM162" i="12"/>
  <c r="CL162" i="12"/>
  <c r="CN162" i="12"/>
  <c r="CE163" i="12"/>
  <c r="CR164" i="12"/>
  <c r="CS164" i="12"/>
  <c r="CQ164" i="12"/>
  <c r="BU165" i="12"/>
  <c r="CG165" i="12"/>
  <c r="DB167" i="12"/>
  <c r="DE167" i="12"/>
  <c r="CZ167" i="12"/>
  <c r="DD167" i="12"/>
  <c r="DC167" i="12"/>
  <c r="DA167" i="12"/>
  <c r="BG168" i="12"/>
  <c r="BS168" i="12"/>
  <c r="CR170" i="12"/>
  <c r="CQ170" i="12"/>
  <c r="BU171" i="12"/>
  <c r="CC173" i="12"/>
  <c r="CR174" i="12"/>
  <c r="CS174" i="12"/>
  <c r="CQ174" i="12"/>
  <c r="CL177" i="12"/>
  <c r="CN177" i="12"/>
  <c r="CI180" i="12"/>
  <c r="BQ190" i="12"/>
  <c r="CG190" i="12"/>
  <c r="DA91" i="12"/>
  <c r="DA93" i="12"/>
  <c r="DA95" i="12"/>
  <c r="DA97" i="12"/>
  <c r="DA99" i="12"/>
  <c r="DA101" i="12"/>
  <c r="DA103" i="12"/>
  <c r="BO104" i="12"/>
  <c r="CE104" i="12"/>
  <c r="BU105" i="12"/>
  <c r="DD105" i="12"/>
  <c r="BO106" i="12"/>
  <c r="CE106" i="12"/>
  <c r="BU107" i="12"/>
  <c r="CQ107" i="12"/>
  <c r="BW108" i="12"/>
  <c r="CL108" i="12"/>
  <c r="CT108" i="12"/>
  <c r="DJ109" i="12"/>
  <c r="DM109" i="12"/>
  <c r="BQ109" i="12"/>
  <c r="CG109" i="12"/>
  <c r="CM109" i="12"/>
  <c r="DP109" i="12"/>
  <c r="BS110" i="12"/>
  <c r="CI110" i="12"/>
  <c r="BM111" i="12"/>
  <c r="CC111" i="12"/>
  <c r="DK111" i="12"/>
  <c r="BO112" i="12"/>
  <c r="CE112" i="12"/>
  <c r="DB113" i="12"/>
  <c r="DE113" i="12"/>
  <c r="DA113" i="12"/>
  <c r="BY113" i="12"/>
  <c r="DD113" i="12"/>
  <c r="CV114" i="12"/>
  <c r="CY114" i="12"/>
  <c r="CU114" i="12"/>
  <c r="BK114" i="12"/>
  <c r="CA114" i="12"/>
  <c r="CN114" i="12"/>
  <c r="CM114" i="12"/>
  <c r="BU115" i="12"/>
  <c r="CQ115" i="12"/>
  <c r="BG116" i="12"/>
  <c r="BW116" i="12"/>
  <c r="CL116" i="12"/>
  <c r="CT116" i="12"/>
  <c r="DN117" i="12"/>
  <c r="DJ117" i="12"/>
  <c r="DF117" i="12"/>
  <c r="DM117" i="12"/>
  <c r="DI117" i="12"/>
  <c r="BQ117" i="12"/>
  <c r="CG117" i="12"/>
  <c r="CM117" i="12"/>
  <c r="DH117" i="12"/>
  <c r="DP117" i="12"/>
  <c r="BS118" i="12"/>
  <c r="CI118" i="12"/>
  <c r="BM119" i="12"/>
  <c r="CC119" i="12"/>
  <c r="DK119" i="12"/>
  <c r="BO120" i="12"/>
  <c r="CE120" i="12"/>
  <c r="DB121" i="12"/>
  <c r="DE121" i="12"/>
  <c r="DA121" i="12"/>
  <c r="BY121" i="12"/>
  <c r="DD121" i="12"/>
  <c r="CV122" i="12"/>
  <c r="CY122" i="12"/>
  <c r="CU122" i="12"/>
  <c r="BK122" i="12"/>
  <c r="CA122" i="12"/>
  <c r="CN122" i="12"/>
  <c r="CM122" i="12"/>
  <c r="BU123" i="12"/>
  <c r="CQ123" i="12"/>
  <c r="BW124" i="12"/>
  <c r="CL124" i="12"/>
  <c r="CT124" i="12"/>
  <c r="DN125" i="12"/>
  <c r="DJ125" i="12"/>
  <c r="DF125" i="12"/>
  <c r="DM125" i="12"/>
  <c r="DI125" i="12"/>
  <c r="BQ125" i="12"/>
  <c r="CG125" i="12"/>
  <c r="CM125" i="12"/>
  <c r="DH125" i="12"/>
  <c r="DP125" i="12"/>
  <c r="BS126" i="12"/>
  <c r="CI126" i="12"/>
  <c r="BM127" i="12"/>
  <c r="CC127" i="12"/>
  <c r="DK127" i="12"/>
  <c r="BO128" i="12"/>
  <c r="CE128" i="12"/>
  <c r="DB129" i="12"/>
  <c r="DE129" i="12"/>
  <c r="DA129" i="12"/>
  <c r="BY129" i="12"/>
  <c r="DD129" i="12"/>
  <c r="CY130" i="12"/>
  <c r="CU130" i="12"/>
  <c r="BK130" i="12"/>
  <c r="CT130" i="12"/>
  <c r="CX130" i="12"/>
  <c r="BW130" i="12"/>
  <c r="CQ130" i="12"/>
  <c r="CS130" i="12"/>
  <c r="BY131" i="12"/>
  <c r="CM131" i="12"/>
  <c r="CL131" i="12"/>
  <c r="BM132" i="12"/>
  <c r="CG132" i="12"/>
  <c r="DE133" i="12"/>
  <c r="DA133" i="12"/>
  <c r="CZ133" i="12"/>
  <c r="DD133" i="12"/>
  <c r="BO133" i="12"/>
  <c r="CA133" i="12"/>
  <c r="BU134" i="12"/>
  <c r="CG134" i="12"/>
  <c r="CQ134" i="12"/>
  <c r="CR134" i="12"/>
  <c r="DE135" i="12"/>
  <c r="DA135" i="12"/>
  <c r="DD135" i="12"/>
  <c r="DC135" i="12"/>
  <c r="BO135" i="12"/>
  <c r="CI135" i="12"/>
  <c r="BY136" i="12"/>
  <c r="CR136" i="12"/>
  <c r="BW137" i="12"/>
  <c r="CI137" i="12"/>
  <c r="CS137" i="12"/>
  <c r="CR137" i="12"/>
  <c r="CQ137" i="12"/>
  <c r="BM138" i="12"/>
  <c r="BY138" i="12"/>
  <c r="CM138" i="12"/>
  <c r="CN138" i="12"/>
  <c r="CR138" i="12"/>
  <c r="BM139" i="12"/>
  <c r="BY139" i="12"/>
  <c r="DC140" i="12"/>
  <c r="DB140" i="12"/>
  <c r="DD140" i="12"/>
  <c r="DA140" i="12"/>
  <c r="BO140" i="12"/>
  <c r="CI140" i="12"/>
  <c r="CC141" i="12"/>
  <c r="BS142" i="12"/>
  <c r="CE142" i="12"/>
  <c r="CQ142" i="12"/>
  <c r="CS142" i="12"/>
  <c r="BM143" i="12"/>
  <c r="BY143" i="12"/>
  <c r="DC144" i="12"/>
  <c r="DB144" i="12"/>
  <c r="DD144" i="12"/>
  <c r="DA144" i="12"/>
  <c r="BO144" i="12"/>
  <c r="CI144" i="12"/>
  <c r="CC145" i="12"/>
  <c r="BS146" i="12"/>
  <c r="CE146" i="12"/>
  <c r="CQ146" i="12"/>
  <c r="CS146" i="12"/>
  <c r="BM147" i="12"/>
  <c r="BY147" i="12"/>
  <c r="DC148" i="12"/>
  <c r="DB148" i="12"/>
  <c r="DD148" i="12"/>
  <c r="DA148" i="12"/>
  <c r="BO148" i="12"/>
  <c r="CI148" i="12"/>
  <c r="CC149" i="12"/>
  <c r="BS150" i="12"/>
  <c r="CE150" i="12"/>
  <c r="CQ150" i="12"/>
  <c r="CS150" i="12"/>
  <c r="BM151" i="12"/>
  <c r="BY151" i="12"/>
  <c r="DC152" i="12"/>
  <c r="DB152" i="12"/>
  <c r="DD152" i="12"/>
  <c r="DA152" i="12"/>
  <c r="BO152" i="12"/>
  <c r="CI152" i="12"/>
  <c r="CC153" i="12"/>
  <c r="BS154" i="12"/>
  <c r="CE154" i="12"/>
  <c r="CQ154" i="12"/>
  <c r="CS154" i="12"/>
  <c r="BG155" i="12"/>
  <c r="BM155" i="12"/>
  <c r="BY155" i="12"/>
  <c r="DC156" i="12"/>
  <c r="DB156" i="12"/>
  <c r="DD156" i="12"/>
  <c r="DA156" i="12"/>
  <c r="BO156" i="12"/>
  <c r="CI156" i="12"/>
  <c r="CC157" i="12"/>
  <c r="BS158" i="12"/>
  <c r="CE158" i="12"/>
  <c r="CQ158" i="12"/>
  <c r="CS158" i="12"/>
  <c r="BM159" i="12"/>
  <c r="BY159" i="12"/>
  <c r="DC160" i="12"/>
  <c r="DB160" i="12"/>
  <c r="DD160" i="12"/>
  <c r="DA160" i="12"/>
  <c r="BO160" i="12"/>
  <c r="CI160" i="12"/>
  <c r="CC161" i="12"/>
  <c r="BS162" i="12"/>
  <c r="CE162" i="12"/>
  <c r="CQ162" i="12"/>
  <c r="CS162" i="12"/>
  <c r="BM163" i="12"/>
  <c r="BY163" i="12"/>
  <c r="CA164" i="12"/>
  <c r="CV166" i="12"/>
  <c r="CY166" i="12"/>
  <c r="CT166" i="12"/>
  <c r="CX166" i="12"/>
  <c r="BK166" i="12"/>
  <c r="CW166" i="12"/>
  <c r="CU166" i="12"/>
  <c r="CE166" i="12"/>
  <c r="CN166" i="12"/>
  <c r="CM166" i="12"/>
  <c r="CL166" i="12"/>
  <c r="BY169" i="12"/>
  <c r="CL169" i="12"/>
  <c r="CN169" i="12"/>
  <c r="CM169" i="12"/>
  <c r="CS170" i="12"/>
  <c r="DP172" i="12"/>
  <c r="DH172" i="12"/>
  <c r="DF172" i="12"/>
  <c r="DJ172" i="12"/>
  <c r="DG172" i="12"/>
  <c r="BS172" i="12"/>
  <c r="CE172" i="12"/>
  <c r="BW174" i="12"/>
  <c r="CE176" i="12"/>
  <c r="CM177" i="12"/>
  <c r="CV180" i="12"/>
  <c r="CY180" i="12"/>
  <c r="CT180" i="12"/>
  <c r="CX180" i="12"/>
  <c r="BK180" i="12"/>
  <c r="CU180" i="12"/>
  <c r="CW180" i="12"/>
  <c r="CR182" i="12"/>
  <c r="CS182" i="12"/>
  <c r="CQ182" i="12"/>
  <c r="DB183" i="12"/>
  <c r="DD183" i="12"/>
  <c r="DC183" i="12"/>
  <c r="DA183" i="12"/>
  <c r="DE183" i="12"/>
  <c r="CZ183" i="12"/>
  <c r="BM189" i="12"/>
  <c r="BU189" i="12"/>
  <c r="CW105" i="12"/>
  <c r="DC106" i="12"/>
  <c r="CW107" i="12"/>
  <c r="CW109" i="12"/>
  <c r="CW111" i="12"/>
  <c r="CW113" i="12"/>
  <c r="CW115" i="12"/>
  <c r="CW117" i="12"/>
  <c r="CW119" i="12"/>
  <c r="CW121" i="12"/>
  <c r="CW123" i="12"/>
  <c r="CW125" i="12"/>
  <c r="CW127" i="12"/>
  <c r="CW129" i="12"/>
  <c r="BS130" i="12"/>
  <c r="CI130" i="12"/>
  <c r="DD130" i="12"/>
  <c r="DM131" i="12"/>
  <c r="DI131" i="12"/>
  <c r="BQ131" i="12"/>
  <c r="CG131" i="12"/>
  <c r="DF131" i="12"/>
  <c r="DK131" i="12"/>
  <c r="DP131" i="12"/>
  <c r="BW132" i="12"/>
  <c r="BU133" i="12"/>
  <c r="CY134" i="12"/>
  <c r="CU134" i="12"/>
  <c r="BK134" i="12"/>
  <c r="CA134" i="12"/>
  <c r="CV134" i="12"/>
  <c r="BY135" i="12"/>
  <c r="BO136" i="12"/>
  <c r="CE136" i="12"/>
  <c r="DE137" i="12"/>
  <c r="DA137" i="12"/>
  <c r="BM137" i="12"/>
  <c r="CC137" i="12"/>
  <c r="DB137" i="12"/>
  <c r="BS138" i="12"/>
  <c r="CI138" i="12"/>
  <c r="DD138" i="12"/>
  <c r="BU139" i="12"/>
  <c r="CS139" i="12"/>
  <c r="CR139" i="12"/>
  <c r="CA140" i="12"/>
  <c r="BU141" i="12"/>
  <c r="CS141" i="12"/>
  <c r="CR141" i="12"/>
  <c r="CA142" i="12"/>
  <c r="BU143" i="12"/>
  <c r="CS143" i="12"/>
  <c r="CR143" i="12"/>
  <c r="CA144" i="12"/>
  <c r="BU145" i="12"/>
  <c r="CS145" i="12"/>
  <c r="CR145" i="12"/>
  <c r="CA146" i="12"/>
  <c r="BU147" i="12"/>
  <c r="CS147" i="12"/>
  <c r="CR147" i="12"/>
  <c r="CA148" i="12"/>
  <c r="BU149" i="12"/>
  <c r="CS149" i="12"/>
  <c r="CR149" i="12"/>
  <c r="BJ150" i="12"/>
  <c r="CA150" i="12"/>
  <c r="BU151" i="12"/>
  <c r="CS151" i="12"/>
  <c r="CR151" i="12"/>
  <c r="CA152" i="12"/>
  <c r="BU153" i="12"/>
  <c r="CS153" i="12"/>
  <c r="CR153" i="12"/>
  <c r="CA154" i="12"/>
  <c r="BU155" i="12"/>
  <c r="CS155" i="12"/>
  <c r="CR155" i="12"/>
  <c r="CA156" i="12"/>
  <c r="BU157" i="12"/>
  <c r="CS157" i="12"/>
  <c r="CR157" i="12"/>
  <c r="BJ158" i="12"/>
  <c r="CA158" i="12"/>
  <c r="BU159" i="12"/>
  <c r="CS159" i="12"/>
  <c r="CR159" i="12"/>
  <c r="CA160" i="12"/>
  <c r="BU161" i="12"/>
  <c r="CS161" i="12"/>
  <c r="CR161" i="12"/>
  <c r="CA162" i="12"/>
  <c r="BU163" i="12"/>
  <c r="CS163" i="12"/>
  <c r="CR163" i="12"/>
  <c r="DP164" i="12"/>
  <c r="DL164" i="12"/>
  <c r="DH164" i="12"/>
  <c r="DK164" i="12"/>
  <c r="DF164" i="12"/>
  <c r="DO164" i="12"/>
  <c r="DJ164" i="12"/>
  <c r="DM164" i="12"/>
  <c r="DW164" i="12"/>
  <c r="BM165" i="12"/>
  <c r="CC165" i="12"/>
  <c r="BW166" i="12"/>
  <c r="CL167" i="12"/>
  <c r="CN167" i="12"/>
  <c r="BO168" i="12"/>
  <c r="CE168" i="12"/>
  <c r="DB169" i="12"/>
  <c r="DD169" i="12"/>
  <c r="DC169" i="12"/>
  <c r="DE169" i="12"/>
  <c r="DP170" i="12"/>
  <c r="DH170" i="12"/>
  <c r="DG170" i="12"/>
  <c r="DF170" i="12"/>
  <c r="DW170" i="12"/>
  <c r="DN171" i="12"/>
  <c r="DJ171" i="12"/>
  <c r="DF171" i="12"/>
  <c r="DW171" i="12"/>
  <c r="DM171" i="12"/>
  <c r="DH171" i="12"/>
  <c r="DL171" i="12"/>
  <c r="DG171" i="12"/>
  <c r="BQ171" i="12"/>
  <c r="CG171" i="12"/>
  <c r="DP171" i="12"/>
  <c r="BU173" i="12"/>
  <c r="BO174" i="12"/>
  <c r="CC175" i="12"/>
  <c r="BO178" i="12"/>
  <c r="BW178" i="12"/>
  <c r="CE178" i="12"/>
  <c r="CX181" i="12"/>
  <c r="CT181" i="12"/>
  <c r="CU181" i="12"/>
  <c r="CY181" i="12"/>
  <c r="BK181" i="12"/>
  <c r="CW181" i="12"/>
  <c r="CV181" i="12"/>
  <c r="CL183" i="12"/>
  <c r="CN183" i="12"/>
  <c r="CM183" i="12"/>
  <c r="CC187" i="12"/>
  <c r="CT105" i="12"/>
  <c r="CZ106" i="12"/>
  <c r="CT107" i="12"/>
  <c r="CZ108" i="12"/>
  <c r="CT109" i="12"/>
  <c r="CZ110" i="12"/>
  <c r="CT111" i="12"/>
  <c r="CZ112" i="12"/>
  <c r="CT113" i="12"/>
  <c r="CZ114" i="12"/>
  <c r="CT115" i="12"/>
  <c r="CZ116" i="12"/>
  <c r="CT117" i="12"/>
  <c r="CZ118" i="12"/>
  <c r="CT119" i="12"/>
  <c r="CZ120" i="12"/>
  <c r="CT121" i="12"/>
  <c r="CZ122" i="12"/>
  <c r="CT123" i="12"/>
  <c r="CZ124" i="12"/>
  <c r="CT125" i="12"/>
  <c r="CZ126" i="12"/>
  <c r="CT127" i="12"/>
  <c r="CZ128" i="12"/>
  <c r="CT129" i="12"/>
  <c r="BO130" i="12"/>
  <c r="CE130" i="12"/>
  <c r="CZ130" i="12"/>
  <c r="DE130" i="12"/>
  <c r="DE131" i="12"/>
  <c r="DA131" i="12"/>
  <c r="BM131" i="12"/>
  <c r="CC131" i="12"/>
  <c r="CQ131" i="12"/>
  <c r="DB131" i="12"/>
  <c r="DG131" i="12"/>
  <c r="DL131" i="12"/>
  <c r="BS132" i="12"/>
  <c r="CI132" i="12"/>
  <c r="DD132" i="12"/>
  <c r="DM133" i="12"/>
  <c r="DI133" i="12"/>
  <c r="BQ133" i="12"/>
  <c r="CG133" i="12"/>
  <c r="DF133" i="12"/>
  <c r="DK133" i="12"/>
  <c r="DP133" i="12"/>
  <c r="BW134" i="12"/>
  <c r="CW134" i="12"/>
  <c r="BU135" i="12"/>
  <c r="CY136" i="12"/>
  <c r="CU136" i="12"/>
  <c r="BK136" i="12"/>
  <c r="CA136" i="12"/>
  <c r="CV136" i="12"/>
  <c r="BY137" i="12"/>
  <c r="DC137" i="12"/>
  <c r="BO138" i="12"/>
  <c r="CE138" i="12"/>
  <c r="CZ138" i="12"/>
  <c r="DE138" i="12"/>
  <c r="DM139" i="12"/>
  <c r="DI139" i="12"/>
  <c r="DP139" i="12"/>
  <c r="DL139" i="12"/>
  <c r="DH139" i="12"/>
  <c r="BQ139" i="12"/>
  <c r="CG139" i="12"/>
  <c r="CL139" i="12"/>
  <c r="CQ139" i="12"/>
  <c r="DF139" i="12"/>
  <c r="DN139" i="12"/>
  <c r="DW139" i="12"/>
  <c r="CY140" i="12"/>
  <c r="CU140" i="12"/>
  <c r="BK140" i="12"/>
  <c r="CX140" i="12"/>
  <c r="CT140" i="12"/>
  <c r="BW140" i="12"/>
  <c r="CV140" i="12"/>
  <c r="DM141" i="12"/>
  <c r="DI141" i="12"/>
  <c r="DP141" i="12"/>
  <c r="DL141" i="12"/>
  <c r="DH141" i="12"/>
  <c r="BQ141" i="12"/>
  <c r="CG141" i="12"/>
  <c r="CL141" i="12"/>
  <c r="CQ141" i="12"/>
  <c r="DF141" i="12"/>
  <c r="DN141" i="12"/>
  <c r="DW141" i="12"/>
  <c r="CY142" i="12"/>
  <c r="CU142" i="12"/>
  <c r="BK142" i="12"/>
  <c r="CX142" i="12"/>
  <c r="CT142" i="12"/>
  <c r="BW142" i="12"/>
  <c r="CV142" i="12"/>
  <c r="DM143" i="12"/>
  <c r="DI143" i="12"/>
  <c r="DP143" i="12"/>
  <c r="DL143" i="12"/>
  <c r="DH143" i="12"/>
  <c r="BQ143" i="12"/>
  <c r="CG143" i="12"/>
  <c r="CL143" i="12"/>
  <c r="CQ143" i="12"/>
  <c r="DF143" i="12"/>
  <c r="DN143" i="12"/>
  <c r="DW143" i="12"/>
  <c r="CY144" i="12"/>
  <c r="CU144" i="12"/>
  <c r="BK144" i="12"/>
  <c r="CX144" i="12"/>
  <c r="CT144" i="12"/>
  <c r="BW144" i="12"/>
  <c r="CV144" i="12"/>
  <c r="DM145" i="12"/>
  <c r="DI145" i="12"/>
  <c r="DP145" i="12"/>
  <c r="DL145" i="12"/>
  <c r="DH145" i="12"/>
  <c r="BQ145" i="12"/>
  <c r="CG145" i="12"/>
  <c r="CL145" i="12"/>
  <c r="CQ145" i="12"/>
  <c r="DF145" i="12"/>
  <c r="DN145" i="12"/>
  <c r="DW145" i="12"/>
  <c r="CY146" i="12"/>
  <c r="CU146" i="12"/>
  <c r="BK146" i="12"/>
  <c r="CX146" i="12"/>
  <c r="CT146" i="12"/>
  <c r="BW146" i="12"/>
  <c r="CV146" i="12"/>
  <c r="DM147" i="12"/>
  <c r="DP147" i="12"/>
  <c r="DH147" i="12"/>
  <c r="BQ147" i="12"/>
  <c r="CG147" i="12"/>
  <c r="CL147" i="12"/>
  <c r="CQ147" i="12"/>
  <c r="DN147" i="12"/>
  <c r="CY148" i="12"/>
  <c r="CU148" i="12"/>
  <c r="BK148" i="12"/>
  <c r="CX148" i="12"/>
  <c r="CT148" i="12"/>
  <c r="BW148" i="12"/>
  <c r="CV148" i="12"/>
  <c r="DM149" i="12"/>
  <c r="DI149" i="12"/>
  <c r="DP149" i="12"/>
  <c r="DL149" i="12"/>
  <c r="DH149" i="12"/>
  <c r="BQ149" i="12"/>
  <c r="CG149" i="12"/>
  <c r="CL149" i="12"/>
  <c r="CQ149" i="12"/>
  <c r="DF149" i="12"/>
  <c r="DN149" i="12"/>
  <c r="DW149" i="12"/>
  <c r="CY150" i="12"/>
  <c r="CU150" i="12"/>
  <c r="BK150" i="12"/>
  <c r="CX150" i="12"/>
  <c r="CT150" i="12"/>
  <c r="BW150" i="12"/>
  <c r="CV150" i="12"/>
  <c r="DM151" i="12"/>
  <c r="DI151" i="12"/>
  <c r="DP151" i="12"/>
  <c r="DL151" i="12"/>
  <c r="DH151" i="12"/>
  <c r="BQ151" i="12"/>
  <c r="CG151" i="12"/>
  <c r="CL151" i="12"/>
  <c r="CQ151" i="12"/>
  <c r="DF151" i="12"/>
  <c r="DN151" i="12"/>
  <c r="DW151" i="12"/>
  <c r="CY152" i="12"/>
  <c r="CU152" i="12"/>
  <c r="BK152" i="12"/>
  <c r="CX152" i="12"/>
  <c r="CT152" i="12"/>
  <c r="BW152" i="12"/>
  <c r="CV152" i="12"/>
  <c r="DM153" i="12"/>
  <c r="DI153" i="12"/>
  <c r="DP153" i="12"/>
  <c r="DL153" i="12"/>
  <c r="DH153" i="12"/>
  <c r="BQ153" i="12"/>
  <c r="CG153" i="12"/>
  <c r="CL153" i="12"/>
  <c r="CQ153" i="12"/>
  <c r="DF153" i="12"/>
  <c r="DN153" i="12"/>
  <c r="DW153" i="12"/>
  <c r="CY154" i="12"/>
  <c r="CU154" i="12"/>
  <c r="BK154" i="12"/>
  <c r="CX154" i="12"/>
  <c r="CT154" i="12"/>
  <c r="BW154" i="12"/>
  <c r="CV154" i="12"/>
  <c r="DM155" i="12"/>
  <c r="DI155" i="12"/>
  <c r="DP155" i="12"/>
  <c r="DL155" i="12"/>
  <c r="DH155" i="12"/>
  <c r="BQ155" i="12"/>
  <c r="CG155" i="12"/>
  <c r="CL155" i="12"/>
  <c r="CQ155" i="12"/>
  <c r="DF155" i="12"/>
  <c r="DN155" i="12"/>
  <c r="DW155" i="12"/>
  <c r="CY156" i="12"/>
  <c r="CU156" i="12"/>
  <c r="BK156" i="12"/>
  <c r="CX156" i="12"/>
  <c r="CT156" i="12"/>
  <c r="BW156" i="12"/>
  <c r="CV156" i="12"/>
  <c r="DI157" i="12"/>
  <c r="DL157" i="12"/>
  <c r="BQ157" i="12"/>
  <c r="CG157" i="12"/>
  <c r="CL157" i="12"/>
  <c r="CQ157" i="12"/>
  <c r="DF157" i="12"/>
  <c r="DW157" i="12"/>
  <c r="CY158" i="12"/>
  <c r="CU158" i="12"/>
  <c r="BK158" i="12"/>
  <c r="CX158" i="12"/>
  <c r="CT158" i="12"/>
  <c r="BW158" i="12"/>
  <c r="CV158" i="12"/>
  <c r="DM159" i="12"/>
  <c r="DI159" i="12"/>
  <c r="DP159" i="12"/>
  <c r="DL159" i="12"/>
  <c r="DH159" i="12"/>
  <c r="BQ159" i="12"/>
  <c r="CG159" i="12"/>
  <c r="CL159" i="12"/>
  <c r="CQ159" i="12"/>
  <c r="DF159" i="12"/>
  <c r="DN159" i="12"/>
  <c r="DW159" i="12"/>
  <c r="CY160" i="12"/>
  <c r="CU160" i="12"/>
  <c r="BK160" i="12"/>
  <c r="CX160" i="12"/>
  <c r="CT160" i="12"/>
  <c r="BW160" i="12"/>
  <c r="CV160" i="12"/>
  <c r="DM161" i="12"/>
  <c r="DI161" i="12"/>
  <c r="DP161" i="12"/>
  <c r="DL161" i="12"/>
  <c r="DH161" i="12"/>
  <c r="BQ161" i="12"/>
  <c r="CG161" i="12"/>
  <c r="CL161" i="12"/>
  <c r="CQ161" i="12"/>
  <c r="DF161" i="12"/>
  <c r="DN161" i="12"/>
  <c r="DW161" i="12"/>
  <c r="CY162" i="12"/>
  <c r="CU162" i="12"/>
  <c r="BK162" i="12"/>
  <c r="CX162" i="12"/>
  <c r="CT162" i="12"/>
  <c r="BW162" i="12"/>
  <c r="CV162" i="12"/>
  <c r="DN163" i="12"/>
  <c r="DW163" i="12"/>
  <c r="DM163" i="12"/>
  <c r="DI163" i="12"/>
  <c r="DL163" i="12"/>
  <c r="DH163" i="12"/>
  <c r="BQ163" i="12"/>
  <c r="CG163" i="12"/>
  <c r="CL163" i="12"/>
  <c r="CQ163" i="12"/>
  <c r="DF163" i="12"/>
  <c r="DO163" i="12"/>
  <c r="DN164" i="12"/>
  <c r="BY165" i="12"/>
  <c r="BS166" i="12"/>
  <c r="CI166" i="12"/>
  <c r="CX167" i="12"/>
  <c r="CT167" i="12"/>
  <c r="CU167" i="12"/>
  <c r="CY167" i="12"/>
  <c r="BK167" i="12"/>
  <c r="CM167" i="12"/>
  <c r="CA168" i="12"/>
  <c r="CN168" i="12"/>
  <c r="CM168" i="12"/>
  <c r="CL168" i="12"/>
  <c r="DN170" i="12"/>
  <c r="BM171" i="12"/>
  <c r="CC171" i="12"/>
  <c r="CR171" i="12"/>
  <c r="CQ171" i="12"/>
  <c r="DI171" i="12"/>
  <c r="CX173" i="12"/>
  <c r="CT173" i="12"/>
  <c r="CV173" i="12"/>
  <c r="CU173" i="12"/>
  <c r="BK173" i="12"/>
  <c r="BQ173" i="12"/>
  <c r="CG173" i="12"/>
  <c r="CM173" i="12"/>
  <c r="CV174" i="12"/>
  <c r="CU174" i="12"/>
  <c r="CT174" i="12"/>
  <c r="CY174" i="12"/>
  <c r="BK174" i="12"/>
  <c r="CW174" i="12"/>
  <c r="BO176" i="12"/>
  <c r="BM177" i="12"/>
  <c r="BU177" i="12"/>
  <c r="CX179" i="12"/>
  <c r="CT179" i="12"/>
  <c r="CV179" i="12"/>
  <c r="CU179" i="12"/>
  <c r="CW179" i="12"/>
  <c r="BK179" i="12"/>
  <c r="CY179" i="12"/>
  <c r="BY183" i="12"/>
  <c r="CG183" i="12"/>
  <c r="CR184" i="12"/>
  <c r="CQ184" i="12"/>
  <c r="CS184" i="12"/>
  <c r="BQ185" i="12"/>
  <c r="BY185" i="12"/>
  <c r="CA186" i="12"/>
  <c r="CI186" i="12"/>
  <c r="CN188" i="12"/>
  <c r="CL188" i="12"/>
  <c r="CM188" i="12"/>
  <c r="CG189" i="12"/>
  <c r="CZ139" i="12"/>
  <c r="DD139" i="12"/>
  <c r="CZ141" i="12"/>
  <c r="DD141" i="12"/>
  <c r="CZ143" i="12"/>
  <c r="DD143" i="12"/>
  <c r="CZ145" i="12"/>
  <c r="DD145" i="12"/>
  <c r="CZ147" i="12"/>
  <c r="DD147" i="12"/>
  <c r="CZ149" i="12"/>
  <c r="DD149" i="12"/>
  <c r="CZ151" i="12"/>
  <c r="DD151" i="12"/>
  <c r="CZ153" i="12"/>
  <c r="DD153" i="12"/>
  <c r="CZ155" i="12"/>
  <c r="DD155" i="12"/>
  <c r="CZ157" i="12"/>
  <c r="DD157" i="12"/>
  <c r="CZ159" i="12"/>
  <c r="DD159" i="12"/>
  <c r="CZ161" i="12"/>
  <c r="DD161" i="12"/>
  <c r="CZ163" i="12"/>
  <c r="DD163" i="12"/>
  <c r="CX169" i="12"/>
  <c r="CT169" i="12"/>
  <c r="CW169" i="12"/>
  <c r="CU170" i="12"/>
  <c r="DA171" i="12"/>
  <c r="CX175" i="12"/>
  <c r="CT175" i="12"/>
  <c r="CV175" i="12"/>
  <c r="BU175" i="12"/>
  <c r="CY175" i="12"/>
  <c r="CR176" i="12"/>
  <c r="CQ176" i="12"/>
  <c r="CX177" i="12"/>
  <c r="CT177" i="12"/>
  <c r="CV177" i="12"/>
  <c r="CW177" i="12"/>
  <c r="CG177" i="12"/>
  <c r="CU177" i="12"/>
  <c r="BS180" i="12"/>
  <c r="CN180" i="12"/>
  <c r="CM180" i="12"/>
  <c r="CL180" i="12"/>
  <c r="DB181" i="12"/>
  <c r="DE181" i="12"/>
  <c r="CZ181" i="12"/>
  <c r="DD181" i="12"/>
  <c r="DC181" i="12"/>
  <c r="DA181" i="12"/>
  <c r="CG185" i="12"/>
  <c r="BY187" i="12"/>
  <c r="CC189" i="12"/>
  <c r="CC193" i="12"/>
  <c r="CR202" i="12"/>
  <c r="CQ202" i="12"/>
  <c r="CS202" i="12"/>
  <c r="DA139" i="12"/>
  <c r="DA141" i="12"/>
  <c r="DA143" i="12"/>
  <c r="DA145" i="12"/>
  <c r="DA147" i="12"/>
  <c r="DA149" i="12"/>
  <c r="DA151" i="12"/>
  <c r="DA153" i="12"/>
  <c r="DA155" i="12"/>
  <c r="DA157" i="12"/>
  <c r="DA159" i="12"/>
  <c r="DA161" i="12"/>
  <c r="DA163" i="12"/>
  <c r="CU164" i="12"/>
  <c r="DA165" i="12"/>
  <c r="BK169" i="12"/>
  <c r="CY169" i="12"/>
  <c r="CL170" i="12"/>
  <c r="CW170" i="12"/>
  <c r="CX171" i="12"/>
  <c r="CT171" i="12"/>
  <c r="CW171" i="12"/>
  <c r="DC171" i="12"/>
  <c r="CU172" i="12"/>
  <c r="DA173" i="12"/>
  <c r="BK175" i="12"/>
  <c r="BQ175" i="12"/>
  <c r="CG175" i="12"/>
  <c r="CM175" i="12"/>
  <c r="CA176" i="12"/>
  <c r="CS176" i="12"/>
  <c r="BK177" i="12"/>
  <c r="BQ177" i="12"/>
  <c r="CC177" i="12"/>
  <c r="CY177" i="12"/>
  <c r="CA180" i="12"/>
  <c r="CV182" i="12"/>
  <c r="CX182" i="12"/>
  <c r="BK182" i="12"/>
  <c r="CW182" i="12"/>
  <c r="CU182" i="12"/>
  <c r="BQ183" i="12"/>
  <c r="BS186" i="12"/>
  <c r="CM189" i="12"/>
  <c r="CL189" i="12"/>
  <c r="CN189" i="12"/>
  <c r="BO191" i="12"/>
  <c r="BW191" i="12"/>
  <c r="DN194" i="12"/>
  <c r="DW194" i="12"/>
  <c r="DM194" i="12"/>
  <c r="DI194" i="12"/>
  <c r="DL194" i="12"/>
  <c r="DG194" i="12"/>
  <c r="DP194" i="12"/>
  <c r="DJ194" i="12"/>
  <c r="DO194" i="12"/>
  <c r="DK194" i="12"/>
  <c r="DH194" i="12"/>
  <c r="DF194" i="12"/>
  <c r="CA194" i="12"/>
  <c r="DA175" i="12"/>
  <c r="DP176" i="12"/>
  <c r="DL176" i="12"/>
  <c r="DH176" i="12"/>
  <c r="DK176" i="12"/>
  <c r="DF176" i="12"/>
  <c r="DJ176" i="12"/>
  <c r="BY177" i="12"/>
  <c r="BO180" i="12"/>
  <c r="CE180" i="12"/>
  <c r="CR180" i="12"/>
  <c r="CS180" i="12"/>
  <c r="CS183" i="12"/>
  <c r="CR183" i="12"/>
  <c r="DP184" i="12"/>
  <c r="DH184" i="12"/>
  <c r="DG184" i="12"/>
  <c r="DF184" i="12"/>
  <c r="BM185" i="12"/>
  <c r="CC185" i="12"/>
  <c r="CR185" i="12"/>
  <c r="CQ185" i="12"/>
  <c r="CX187" i="12"/>
  <c r="CT187" i="12"/>
  <c r="CY187" i="12"/>
  <c r="CW187" i="12"/>
  <c r="BK187" i="12"/>
  <c r="CS187" i="12"/>
  <c r="CR187" i="12"/>
  <c r="CQ187" i="12"/>
  <c r="DW189" i="12"/>
  <c r="DO189" i="12"/>
  <c r="DK189" i="12"/>
  <c r="DG189" i="12"/>
  <c r="DM189" i="12"/>
  <c r="DH189" i="12"/>
  <c r="DJ189" i="12"/>
  <c r="DP189" i="12"/>
  <c r="DI189" i="12"/>
  <c r="DN189" i="12"/>
  <c r="BQ189" i="12"/>
  <c r="CS190" i="12"/>
  <c r="CR190" i="12"/>
  <c r="DC191" i="12"/>
  <c r="DA191" i="12"/>
  <c r="DE191" i="12"/>
  <c r="DD191" i="12"/>
  <c r="DB191" i="12"/>
  <c r="BM192" i="12"/>
  <c r="CN197" i="12"/>
  <c r="CL197" i="12"/>
  <c r="CM197" i="12"/>
  <c r="BW180" i="12"/>
  <c r="CL181" i="12"/>
  <c r="CN181" i="12"/>
  <c r="CN182" i="12"/>
  <c r="CM182" i="12"/>
  <c r="CL182" i="12"/>
  <c r="BU185" i="12"/>
  <c r="CL185" i="12"/>
  <c r="CM185" i="12"/>
  <c r="DP186" i="12"/>
  <c r="DH186" i="12"/>
  <c r="DF186" i="12"/>
  <c r="DJ186" i="12"/>
  <c r="CV188" i="12"/>
  <c r="CW188" i="12"/>
  <c r="CX188" i="12"/>
  <c r="CU188" i="12"/>
  <c r="BK188" i="12"/>
  <c r="CT188" i="12"/>
  <c r="BY189" i="12"/>
  <c r="CS192" i="12"/>
  <c r="CR192" i="12"/>
  <c r="CQ192" i="12"/>
  <c r="BQ193" i="12"/>
  <c r="DB200" i="12"/>
  <c r="DD200" i="12"/>
  <c r="DC200" i="12"/>
  <c r="CZ200" i="12"/>
  <c r="DE200" i="12"/>
  <c r="CR201" i="12"/>
  <c r="CQ201" i="12"/>
  <c r="CS201" i="12"/>
  <c r="DN202" i="12"/>
  <c r="DJ202" i="12"/>
  <c r="DF202" i="12"/>
  <c r="DW202" i="12"/>
  <c r="DM202" i="12"/>
  <c r="DH202" i="12"/>
  <c r="DL202" i="12"/>
  <c r="DP202" i="12"/>
  <c r="DI202" i="12"/>
  <c r="DG202" i="12"/>
  <c r="DO202" i="12"/>
  <c r="CU176" i="12"/>
  <c r="DA177" i="12"/>
  <c r="CT178" i="12"/>
  <c r="CY178" i="12"/>
  <c r="CZ179" i="12"/>
  <c r="DE179" i="12"/>
  <c r="CX183" i="12"/>
  <c r="CT183" i="12"/>
  <c r="BJ183" i="12"/>
  <c r="CW183" i="12"/>
  <c r="DH183" i="12"/>
  <c r="DM183" i="12"/>
  <c r="CU184" i="12"/>
  <c r="DA185" i="12"/>
  <c r="CT186" i="12"/>
  <c r="CY186" i="12"/>
  <c r="DC189" i="12"/>
  <c r="DB189" i="12"/>
  <c r="DD189" i="12"/>
  <c r="DA189" i="12"/>
  <c r="CQ189" i="12"/>
  <c r="CR189" i="12"/>
  <c r="CZ189" i="12"/>
  <c r="CI190" i="12"/>
  <c r="BJ191" i="12"/>
  <c r="DE192" i="12"/>
  <c r="DA192" i="12"/>
  <c r="DC192" i="12"/>
  <c r="DD192" i="12"/>
  <c r="CC192" i="12"/>
  <c r="CN192" i="12"/>
  <c r="CM192" i="12"/>
  <c r="CL192" i="12"/>
  <c r="CZ192" i="12"/>
  <c r="CY193" i="12"/>
  <c r="CU193" i="12"/>
  <c r="BK193" i="12"/>
  <c r="CT193" i="12"/>
  <c r="CW193" i="12"/>
  <c r="CV193" i="12"/>
  <c r="BW193" i="12"/>
  <c r="CI193" i="12"/>
  <c r="BO194" i="12"/>
  <c r="BW194" i="12"/>
  <c r="CE194" i="12"/>
  <c r="CR195" i="12"/>
  <c r="CQ195" i="12"/>
  <c r="BM196" i="12"/>
  <c r="BU196" i="12"/>
  <c r="CV197" i="12"/>
  <c r="CY197" i="12"/>
  <c r="CT197" i="12"/>
  <c r="CU197" i="12"/>
  <c r="CX197" i="12"/>
  <c r="BK197" i="12"/>
  <c r="CW197" i="12"/>
  <c r="BU200" i="12"/>
  <c r="CC200" i="12"/>
  <c r="CU178" i="12"/>
  <c r="DA179" i="12"/>
  <c r="DN183" i="12"/>
  <c r="DJ183" i="12"/>
  <c r="DF183" i="12"/>
  <c r="DI183" i="12"/>
  <c r="DO183" i="12"/>
  <c r="CX185" i="12"/>
  <c r="CT185" i="12"/>
  <c r="CW185" i="12"/>
  <c r="CU186" i="12"/>
  <c r="DB187" i="12"/>
  <c r="DD187" i="12"/>
  <c r="CL187" i="12"/>
  <c r="CN187" i="12"/>
  <c r="CZ187" i="12"/>
  <c r="CR188" i="12"/>
  <c r="CQ188" i="12"/>
  <c r="DE190" i="12"/>
  <c r="DA190" i="12"/>
  <c r="DD190" i="12"/>
  <c r="DC190" i="12"/>
  <c r="BO190" i="12"/>
  <c r="BW190" i="12"/>
  <c r="CZ190" i="12"/>
  <c r="BU191" i="12"/>
  <c r="CC191" i="12"/>
  <c r="BQ192" i="12"/>
  <c r="BM193" i="12"/>
  <c r="BQ194" i="12"/>
  <c r="BY194" i="12"/>
  <c r="BS195" i="12"/>
  <c r="BG199" i="12"/>
  <c r="BO199" i="12"/>
  <c r="BW199" i="12"/>
  <c r="CN201" i="12"/>
  <c r="CL201" i="12"/>
  <c r="CM201" i="12"/>
  <c r="CY189" i="12"/>
  <c r="CU189" i="12"/>
  <c r="CW189" i="12"/>
  <c r="CT189" i="12"/>
  <c r="DM190" i="12"/>
  <c r="DI190" i="12"/>
  <c r="DW190" i="12"/>
  <c r="DO190" i="12"/>
  <c r="DJ190" i="12"/>
  <c r="CC190" i="12"/>
  <c r="DK190" i="12"/>
  <c r="CI191" i="12"/>
  <c r="BU192" i="12"/>
  <c r="DC193" i="12"/>
  <c r="DE193" i="12"/>
  <c r="CZ193" i="12"/>
  <c r="BS193" i="12"/>
  <c r="BY193" i="12"/>
  <c r="DB193" i="12"/>
  <c r="CS194" i="12"/>
  <c r="CQ194" i="12"/>
  <c r="CA195" i="12"/>
  <c r="CC196" i="12"/>
  <c r="CE199" i="12"/>
  <c r="CR199" i="12"/>
  <c r="CS199" i="12"/>
  <c r="CQ199" i="12"/>
  <c r="CL200" i="12"/>
  <c r="CN200" i="12"/>
  <c r="DP201" i="12"/>
  <c r="DL201" i="12"/>
  <c r="DH201" i="12"/>
  <c r="DM201" i="12"/>
  <c r="DG201" i="12"/>
  <c r="DN201" i="12"/>
  <c r="DF201" i="12"/>
  <c r="DJ201" i="12"/>
  <c r="DI201" i="12"/>
  <c r="DW201" i="12"/>
  <c r="BM190" i="12"/>
  <c r="BY190" i="12"/>
  <c r="CE190" i="12"/>
  <c r="BS191" i="12"/>
  <c r="CE191" i="12"/>
  <c r="CG192" i="12"/>
  <c r="CA193" i="12"/>
  <c r="DD193" i="12"/>
  <c r="BU194" i="12"/>
  <c r="CG194" i="12"/>
  <c r="CL194" i="12"/>
  <c r="CR194" i="12"/>
  <c r="CI195" i="12"/>
  <c r="CX196" i="12"/>
  <c r="CT196" i="12"/>
  <c r="CV196" i="12"/>
  <c r="CW196" i="12"/>
  <c r="BK196" i="12"/>
  <c r="CL196" i="12"/>
  <c r="CM196" i="12"/>
  <c r="CR197" i="12"/>
  <c r="CQ197" i="12"/>
  <c r="BM200" i="12"/>
  <c r="CM200" i="12"/>
  <c r="DK201" i="12"/>
  <c r="DB202" i="12"/>
  <c r="DC202" i="12"/>
  <c r="DE202" i="12"/>
  <c r="DA202" i="12"/>
  <c r="CL202" i="12"/>
  <c r="CM202" i="12"/>
  <c r="CN202" i="12"/>
  <c r="BQ196" i="12"/>
  <c r="CG196" i="12"/>
  <c r="CX198" i="12"/>
  <c r="CT198" i="12"/>
  <c r="CU198" i="12"/>
  <c r="BK198" i="12"/>
  <c r="BS199" i="12"/>
  <c r="CI199" i="12"/>
  <c r="CX200" i="12"/>
  <c r="CT200" i="12"/>
  <c r="CY200" i="12"/>
  <c r="BK200" i="12"/>
  <c r="CZ164" i="12"/>
  <c r="CZ166" i="12"/>
  <c r="CZ168" i="12"/>
  <c r="CZ170" i="12"/>
  <c r="CZ172" i="12"/>
  <c r="CZ174" i="12"/>
  <c r="CZ176" i="12"/>
  <c r="CZ178" i="12"/>
  <c r="CZ180" i="12"/>
  <c r="CZ182" i="12"/>
  <c r="CZ184" i="12"/>
  <c r="CZ186" i="12"/>
  <c r="CZ188" i="12"/>
  <c r="BU190" i="12"/>
  <c r="CY191" i="12"/>
  <c r="CU191" i="12"/>
  <c r="BK191" i="12"/>
  <c r="CA191" i="12"/>
  <c r="CV191" i="12"/>
  <c r="BY192" i="12"/>
  <c r="BO193" i="12"/>
  <c r="CE193" i="12"/>
  <c r="DE194" i="12"/>
  <c r="DA194" i="12"/>
  <c r="BM194" i="12"/>
  <c r="CC194" i="12"/>
  <c r="DB194" i="12"/>
  <c r="DL195" i="12"/>
  <c r="DH195" i="12"/>
  <c r="DK195" i="12"/>
  <c r="DJ195" i="12"/>
  <c r="BY196" i="12"/>
  <c r="DB198" i="12"/>
  <c r="DE198" i="12"/>
  <c r="CZ198" i="12"/>
  <c r="CW198" i="12"/>
  <c r="DD198" i="12"/>
  <c r="CV199" i="12"/>
  <c r="CX199" i="12"/>
  <c r="BK199" i="12"/>
  <c r="CA199" i="12"/>
  <c r="CN199" i="12"/>
  <c r="CM199" i="12"/>
  <c r="CY199" i="12"/>
  <c r="CV200" i="12"/>
  <c r="CV201" i="12"/>
  <c r="CW201" i="12"/>
  <c r="CT201" i="12"/>
  <c r="CU195" i="12"/>
  <c r="DA196" i="12"/>
  <c r="CX202" i="12"/>
  <c r="CT202" i="12"/>
  <c r="CW202" i="12"/>
  <c r="CZ195" i="12"/>
  <c r="CZ197" i="12"/>
  <c r="CZ199" i="12"/>
  <c r="CZ201" i="12"/>
  <c r="BQ53" i="11"/>
  <c r="CC53" i="11"/>
  <c r="BQ14" i="11"/>
  <c r="CC14" i="11"/>
  <c r="BM44" i="11"/>
  <c r="CC44" i="11"/>
  <c r="BU70" i="11"/>
  <c r="BU17" i="11"/>
  <c r="BU58" i="11"/>
  <c r="BU34" i="11"/>
  <c r="BU41" i="11"/>
  <c r="BU35" i="11"/>
  <c r="BU6" i="11"/>
  <c r="BU51" i="11"/>
  <c r="BU57" i="11"/>
  <c r="BU71" i="11"/>
  <c r="BU25" i="11"/>
  <c r="BU64" i="11"/>
  <c r="BU4" i="11"/>
  <c r="BU69" i="11"/>
  <c r="BY48" i="11"/>
  <c r="BM55" i="11"/>
  <c r="BQ26" i="11"/>
  <c r="CW9" i="11"/>
  <c r="BK9" i="11"/>
  <c r="CG73" i="11"/>
  <c r="CY57" i="11"/>
  <c r="CU57" i="11"/>
  <c r="CA58" i="11"/>
  <c r="BM135" i="11"/>
  <c r="BQ146" i="11"/>
  <c r="BU135" i="11"/>
  <c r="BY150" i="11"/>
  <c r="CC135" i="11"/>
  <c r="CG135" i="11"/>
  <c r="BW175" i="11"/>
  <c r="CI153" i="11"/>
  <c r="DB12" i="11"/>
  <c r="BK62" i="11"/>
  <c r="BO62" i="11"/>
  <c r="BS62" i="11"/>
  <c r="BW62" i="11"/>
  <c r="CA62" i="11"/>
  <c r="CE62" i="11"/>
  <c r="CI62" i="11"/>
  <c r="BF53" i="11"/>
  <c r="BO42" i="11"/>
  <c r="BS42" i="11"/>
  <c r="BW42" i="11"/>
  <c r="CA42" i="11"/>
  <c r="CE42" i="11"/>
  <c r="CI42" i="11"/>
  <c r="DA42" i="11"/>
  <c r="CY44" i="11"/>
  <c r="DB56" i="11"/>
  <c r="DD29" i="11"/>
  <c r="DC29" i="11"/>
  <c r="DD22" i="11"/>
  <c r="DE22" i="11"/>
  <c r="DC22" i="11"/>
  <c r="BS18" i="11"/>
  <c r="BY18" i="11"/>
  <c r="CI18" i="11"/>
  <c r="DD37" i="11"/>
  <c r="DA37" i="11"/>
  <c r="BO37" i="11"/>
  <c r="BS37" i="11"/>
  <c r="BW37" i="11"/>
  <c r="CA37" i="11"/>
  <c r="CE37" i="11"/>
  <c r="CI37" i="11"/>
  <c r="DE37" i="11"/>
  <c r="DD11" i="11"/>
  <c r="DC11" i="11"/>
  <c r="BO11" i="11"/>
  <c r="BS11" i="11"/>
  <c r="BW11" i="11"/>
  <c r="CA11" i="11"/>
  <c r="CE11" i="11"/>
  <c r="CI11" i="11"/>
  <c r="DE11" i="11"/>
  <c r="DD50" i="11"/>
  <c r="DE50" i="11"/>
  <c r="BO50" i="11"/>
  <c r="BS50" i="11"/>
  <c r="BW50" i="11"/>
  <c r="CA50" i="11"/>
  <c r="CE50" i="11"/>
  <c r="CI50" i="11"/>
  <c r="DB50" i="11"/>
  <c r="BI54" i="11"/>
  <c r="BM54" i="11"/>
  <c r="BU54" i="11"/>
  <c r="BY54" i="11"/>
  <c r="CC54" i="11"/>
  <c r="BO60" i="11"/>
  <c r="BO8" i="11"/>
  <c r="BO67" i="11"/>
  <c r="BO28" i="11"/>
  <c r="BO19" i="11"/>
  <c r="BO72" i="11"/>
  <c r="BO52" i="11"/>
  <c r="BO73" i="11"/>
  <c r="BO47" i="11"/>
  <c r="BO9" i="11"/>
  <c r="BS4" i="11"/>
  <c r="BY64" i="11"/>
  <c r="BY33" i="11"/>
  <c r="BY65" i="11"/>
  <c r="BY70" i="11"/>
  <c r="BY68" i="11"/>
  <c r="BY17" i="11"/>
  <c r="BY30" i="11"/>
  <c r="BY58" i="11"/>
  <c r="BY34" i="11"/>
  <c r="BY41" i="11"/>
  <c r="BY35" i="11"/>
  <c r="BY6" i="11"/>
  <c r="BY51" i="11"/>
  <c r="BY57" i="11"/>
  <c r="BY71" i="11"/>
  <c r="BY25" i="11"/>
  <c r="BY89" i="11"/>
  <c r="BY4" i="11"/>
  <c r="CE60" i="11"/>
  <c r="CE8" i="11"/>
  <c r="CE67" i="11"/>
  <c r="CE28" i="11"/>
  <c r="CE19" i="11"/>
  <c r="CE72" i="11"/>
  <c r="CE52" i="11"/>
  <c r="CE73" i="11"/>
  <c r="CE47" i="11"/>
  <c r="CE9" i="11"/>
  <c r="CI4" i="11"/>
  <c r="DA4" i="11"/>
  <c r="BQ27" i="11"/>
  <c r="CA27" i="11"/>
  <c r="CG27" i="11"/>
  <c r="BS7" i="11"/>
  <c r="BY7" i="11"/>
  <c r="CI7" i="11"/>
  <c r="BU26" i="11"/>
  <c r="CA26" i="11"/>
  <c r="DD38" i="11"/>
  <c r="DC38" i="11"/>
  <c r="BO38" i="11"/>
  <c r="BS38" i="11"/>
  <c r="CA38" i="11"/>
  <c r="CE38" i="11"/>
  <c r="CI38" i="11"/>
  <c r="DB38" i="11"/>
  <c r="CE25" i="11"/>
  <c r="BM9" i="11"/>
  <c r="CC9" i="11"/>
  <c r="BM47" i="11"/>
  <c r="CC47" i="11"/>
  <c r="CA71" i="11"/>
  <c r="BU73" i="11"/>
  <c r="BS57" i="11"/>
  <c r="CI57" i="11"/>
  <c r="BS51" i="11"/>
  <c r="CI51" i="11"/>
  <c r="BY52" i="11"/>
  <c r="BK58" i="11"/>
  <c r="CY58" i="11"/>
  <c r="BO6" i="11"/>
  <c r="CE6" i="11"/>
  <c r="CG30" i="11"/>
  <c r="BU63" i="11"/>
  <c r="CA8" i="11"/>
  <c r="BO17" i="11"/>
  <c r="BW17" i="11"/>
  <c r="CE17" i="11"/>
  <c r="CA68" i="11"/>
  <c r="BO35" i="11"/>
  <c r="CE35" i="11"/>
  <c r="DD41" i="11"/>
  <c r="DE41" i="11"/>
  <c r="DA41" i="11"/>
  <c r="DC41" i="11"/>
  <c r="CA41" i="11"/>
  <c r="CY72" i="11"/>
  <c r="BK72" i="11"/>
  <c r="DM72" i="11" s="1"/>
  <c r="BY72" i="11"/>
  <c r="CE66" i="11"/>
  <c r="CG60" i="11"/>
  <c r="BQ65" i="11"/>
  <c r="BO34" i="11"/>
  <c r="CE34" i="11"/>
  <c r="BY19" i="11"/>
  <c r="BO16" i="11"/>
  <c r="BU28" i="11"/>
  <c r="BO43" i="11"/>
  <c r="BW43" i="11"/>
  <c r="CE43" i="11"/>
  <c r="CR43" i="11"/>
  <c r="CS43" i="11"/>
  <c r="CQ43" i="11"/>
  <c r="CU62" i="11"/>
  <c r="BM53" i="11"/>
  <c r="CG53" i="11"/>
  <c r="BU14" i="11"/>
  <c r="BY44" i="11"/>
  <c r="BU18" i="11"/>
  <c r="CA59" i="11"/>
  <c r="CC27" i="11"/>
  <c r="BQ69" i="11"/>
  <c r="CC69" i="11"/>
  <c r="BU48" i="11"/>
  <c r="CG26" i="11"/>
  <c r="BQ25" i="11"/>
  <c r="BW71" i="11"/>
  <c r="BQ73" i="11"/>
  <c r="BU67" i="11"/>
  <c r="BU68" i="11"/>
  <c r="DD35" i="11"/>
  <c r="DC35" i="11"/>
  <c r="DA35" i="11"/>
  <c r="CG65" i="11"/>
  <c r="DM86" i="11"/>
  <c r="DI86" i="11"/>
  <c r="CI94" i="11"/>
  <c r="DE12" i="11"/>
  <c r="BY62" i="11"/>
  <c r="BQ42" i="11"/>
  <c r="DE42" i="11"/>
  <c r="DC44" i="11"/>
  <c r="DE56" i="11"/>
  <c r="DM18" i="11"/>
  <c r="DI18" i="11"/>
  <c r="BM11" i="11"/>
  <c r="BY11" i="11"/>
  <c r="CG11" i="11"/>
  <c r="CA54" i="11"/>
  <c r="CI54" i="11"/>
  <c r="BK4" i="11"/>
  <c r="DK4" i="11" s="1"/>
  <c r="BQ33" i="11"/>
  <c r="BQ70" i="11"/>
  <c r="BQ17" i="11"/>
  <c r="BQ58" i="11"/>
  <c r="BQ34" i="11"/>
  <c r="BQ41" i="11"/>
  <c r="BQ35" i="11"/>
  <c r="BQ63" i="11"/>
  <c r="BQ6" i="11"/>
  <c r="BQ51" i="11"/>
  <c r="BQ57" i="11"/>
  <c r="BQ71" i="11"/>
  <c r="BQ90" i="11"/>
  <c r="BQ4" i="11"/>
  <c r="BW66" i="11"/>
  <c r="BW67" i="11"/>
  <c r="BW28" i="11"/>
  <c r="BW16" i="11"/>
  <c r="BW19" i="11"/>
  <c r="BW72" i="11"/>
  <c r="BW52" i="11"/>
  <c r="BW73" i="11"/>
  <c r="BW47" i="11"/>
  <c r="BW9" i="11"/>
  <c r="CA4" i="11"/>
  <c r="CG33" i="11"/>
  <c r="CG70" i="11"/>
  <c r="CG17" i="11"/>
  <c r="CG58" i="11"/>
  <c r="CG34" i="11"/>
  <c r="CG41" i="11"/>
  <c r="CG35" i="11"/>
  <c r="CG63" i="11"/>
  <c r="CG6" i="11"/>
  <c r="CG51" i="11"/>
  <c r="CG57" i="11"/>
  <c r="CG71" i="11"/>
  <c r="CG25" i="11"/>
  <c r="CG4" i="11"/>
  <c r="BY27" i="11"/>
  <c r="DD7" i="11"/>
  <c r="DA7" i="11"/>
  <c r="BQ7" i="11"/>
  <c r="CG7" i="11"/>
  <c r="DC7" i="11"/>
  <c r="AS48" i="11"/>
  <c r="BI48" i="11"/>
  <c r="CR48" i="11"/>
  <c r="CS48" i="11"/>
  <c r="BM26" i="11"/>
  <c r="BS26" i="11"/>
  <c r="CI26" i="11"/>
  <c r="BM38" i="11"/>
  <c r="BQ38" i="11"/>
  <c r="BU38" i="11"/>
  <c r="BY38" i="11"/>
  <c r="CC38" i="11"/>
  <c r="CG38" i="11"/>
  <c r="DD25" i="11"/>
  <c r="DA25" i="11"/>
  <c r="CR71" i="11"/>
  <c r="CS71" i="11"/>
  <c r="AV73" i="11"/>
  <c r="DD57" i="11"/>
  <c r="DE57" i="11"/>
  <c r="DC57" i="11"/>
  <c r="DB57" i="11"/>
  <c r="CA57" i="11"/>
  <c r="DG51" i="11"/>
  <c r="DO51" i="11"/>
  <c r="BQ52" i="11"/>
  <c r="CG52" i="11"/>
  <c r="BW6" i="11"/>
  <c r="BU30" i="11"/>
  <c r="CE63" i="11"/>
  <c r="BQ8" i="11"/>
  <c r="DD17" i="11"/>
  <c r="DE17" i="11"/>
  <c r="DA17" i="11"/>
  <c r="BS17" i="11"/>
  <c r="CA17" i="11"/>
  <c r="CI17" i="11"/>
  <c r="BQ68" i="11"/>
  <c r="BW35" i="11"/>
  <c r="BS41" i="11"/>
  <c r="BQ72" i="11"/>
  <c r="CG72" i="11"/>
  <c r="BW60" i="11"/>
  <c r="CA65" i="11"/>
  <c r="BW34" i="11"/>
  <c r="BQ19" i="11"/>
  <c r="CG19" i="11"/>
  <c r="CA16" i="11"/>
  <c r="BO49" i="11"/>
  <c r="BW49" i="11"/>
  <c r="CE49" i="11"/>
  <c r="BO85" i="11"/>
  <c r="CG21" i="11"/>
  <c r="BU53" i="11"/>
  <c r="BM14" i="11"/>
  <c r="BY14" i="11"/>
  <c r="CG14" i="11"/>
  <c r="BU44" i="11"/>
  <c r="CG44" i="11"/>
  <c r="DD4" i="11"/>
  <c r="DB4" i="11"/>
  <c r="CA40" i="11"/>
  <c r="CA20" i="11"/>
  <c r="CA45" i="11"/>
  <c r="CA86" i="11"/>
  <c r="CA85" i="11"/>
  <c r="CA33" i="11"/>
  <c r="CA67" i="11"/>
  <c r="CA28" i="11"/>
  <c r="CA19" i="11"/>
  <c r="CA66" i="11"/>
  <c r="CA72" i="11"/>
  <c r="CA52" i="11"/>
  <c r="CA73" i="11"/>
  <c r="CA47" i="11"/>
  <c r="CA9" i="11"/>
  <c r="CA70" i="11"/>
  <c r="DC4" i="11"/>
  <c r="BM27" i="11"/>
  <c r="BM69" i="11"/>
  <c r="BY69" i="11"/>
  <c r="CG69" i="11"/>
  <c r="BU7" i="11"/>
  <c r="BQ48" i="11"/>
  <c r="CC48" i="11"/>
  <c r="CG48" i="11"/>
  <c r="BQ55" i="11"/>
  <c r="BU55" i="11"/>
  <c r="BY55" i="11"/>
  <c r="CG55" i="11"/>
  <c r="BK25" i="11"/>
  <c r="CW25" i="11"/>
  <c r="CA25" i="11"/>
  <c r="BY9" i="11"/>
  <c r="BY47" i="11"/>
  <c r="BM67" i="11"/>
  <c r="CC67" i="11"/>
  <c r="BU52" i="11"/>
  <c r="BS58" i="11"/>
  <c r="CI58" i="11"/>
  <c r="CA6" i="11"/>
  <c r="CA30" i="11"/>
  <c r="BW8" i="11"/>
  <c r="CA35" i="11"/>
  <c r="BU72" i="11"/>
  <c r="BY66" i="11"/>
  <c r="CA60" i="11"/>
  <c r="DD65" i="11"/>
  <c r="DA65" i="11"/>
  <c r="DE65" i="11"/>
  <c r="DC65" i="11"/>
  <c r="CA34" i="11"/>
  <c r="BU19" i="11"/>
  <c r="BQ28" i="11"/>
  <c r="CG28" i="11"/>
  <c r="BW33" i="11"/>
  <c r="BO33" i="11"/>
  <c r="BW70" i="11"/>
  <c r="CU61" i="11"/>
  <c r="CY61" i="11"/>
  <c r="CY86" i="11"/>
  <c r="CW86" i="11"/>
  <c r="BS86" i="11"/>
  <c r="DC21" i="11"/>
  <c r="AV12" i="11"/>
  <c r="BI53" i="11"/>
  <c r="AS14" i="11"/>
  <c r="BI14" i="11"/>
  <c r="AV29" i="11"/>
  <c r="DA29" i="11"/>
  <c r="DA22" i="11"/>
  <c r="BQ18" i="11"/>
  <c r="CG18" i="11"/>
  <c r="BQ11" i="11"/>
  <c r="BU11" i="11"/>
  <c r="CC11" i="11"/>
  <c r="AV50" i="11"/>
  <c r="BW54" i="11"/>
  <c r="BF21" i="11"/>
  <c r="DE21" i="11"/>
  <c r="BM12" i="11"/>
  <c r="CC12" i="11"/>
  <c r="DA12" i="11"/>
  <c r="DA62" i="11"/>
  <c r="DE53" i="11"/>
  <c r="AS42" i="11"/>
  <c r="BI42" i="11"/>
  <c r="CQ14" i="11"/>
  <c r="DA14" i="11"/>
  <c r="BF44" i="11"/>
  <c r="BK44" i="11"/>
  <c r="DE44" i="11"/>
  <c r="DA56" i="11"/>
  <c r="DE29" i="11"/>
  <c r="BQ22" i="11"/>
  <c r="BU22" i="11"/>
  <c r="BY22" i="11"/>
  <c r="CG22" i="11"/>
  <c r="DB22" i="11"/>
  <c r="AS18" i="11"/>
  <c r="BM18" i="11"/>
  <c r="CC18" i="11"/>
  <c r="DC37" i="11"/>
  <c r="AS11" i="11"/>
  <c r="DX11" i="11" s="1"/>
  <c r="BI11" i="11"/>
  <c r="CR11" i="11"/>
  <c r="CS11" i="11"/>
  <c r="DA11" i="11"/>
  <c r="DA50" i="11"/>
  <c r="AV54" i="11"/>
  <c r="AV4" i="11"/>
  <c r="BM70" i="11"/>
  <c r="BM17" i="11"/>
  <c r="BM63" i="11"/>
  <c r="BM58" i="11"/>
  <c r="BM34" i="11"/>
  <c r="BM65" i="11"/>
  <c r="BM41" i="11"/>
  <c r="BM35" i="11"/>
  <c r="BM68" i="11"/>
  <c r="BM30" i="11"/>
  <c r="BM6" i="11"/>
  <c r="BM51" i="11"/>
  <c r="BM57" i="11"/>
  <c r="BM71" i="11"/>
  <c r="BM4" i="11"/>
  <c r="BS40" i="11"/>
  <c r="BS85" i="11"/>
  <c r="BS82" i="11"/>
  <c r="BS20" i="11"/>
  <c r="BS45" i="11"/>
  <c r="BS16" i="11"/>
  <c r="BS67" i="11"/>
  <c r="BS28" i="11"/>
  <c r="BS19" i="11"/>
  <c r="BS60" i="11"/>
  <c r="BS72" i="11"/>
  <c r="BS8" i="11"/>
  <c r="BS52" i="11"/>
  <c r="BS73" i="11"/>
  <c r="BS47" i="11"/>
  <c r="BS9" i="11"/>
  <c r="BS33" i="11"/>
  <c r="BS70" i="11"/>
  <c r="BW4" i="11"/>
  <c r="CC70" i="11"/>
  <c r="CC17" i="11"/>
  <c r="CC63" i="11"/>
  <c r="CC58" i="11"/>
  <c r="CC34" i="11"/>
  <c r="CC65" i="11"/>
  <c r="CC41" i="11"/>
  <c r="CC35" i="11"/>
  <c r="CC68" i="11"/>
  <c r="CC30" i="11"/>
  <c r="CC6" i="11"/>
  <c r="CC51" i="11"/>
  <c r="CC57" i="11"/>
  <c r="CC71" i="11"/>
  <c r="CC25" i="11"/>
  <c r="CC4" i="11"/>
  <c r="CI40" i="11"/>
  <c r="CI85" i="11"/>
  <c r="CI20" i="11"/>
  <c r="CI45" i="11"/>
  <c r="CI16" i="11"/>
  <c r="CI67" i="11"/>
  <c r="CI28" i="11"/>
  <c r="CI19" i="11"/>
  <c r="CI60" i="11"/>
  <c r="CI72" i="11"/>
  <c r="CI8" i="11"/>
  <c r="CI52" i="11"/>
  <c r="CI73" i="11"/>
  <c r="CI47" i="11"/>
  <c r="CI9" i="11"/>
  <c r="CI82" i="11"/>
  <c r="CI33" i="11"/>
  <c r="CI70" i="11"/>
  <c r="DD27" i="11"/>
  <c r="DA27" i="11"/>
  <c r="BU27" i="11"/>
  <c r="DB27" i="11"/>
  <c r="BO69" i="11"/>
  <c r="BS69" i="11"/>
  <c r="BW69" i="11"/>
  <c r="CA69" i="11"/>
  <c r="CE69" i="11"/>
  <c r="CI69" i="11"/>
  <c r="CS69" i="11"/>
  <c r="BM7" i="11"/>
  <c r="CC7" i="11"/>
  <c r="CS7" i="11"/>
  <c r="DE7" i="11"/>
  <c r="DD48" i="11"/>
  <c r="DC48" i="11"/>
  <c r="CQ48" i="11"/>
  <c r="DE48" i="11"/>
  <c r="DD55" i="11"/>
  <c r="DE55" i="11"/>
  <c r="BO55" i="11"/>
  <c r="BS55" i="11"/>
  <c r="BW55" i="11"/>
  <c r="CA55" i="11"/>
  <c r="CE55" i="11"/>
  <c r="CI55" i="11"/>
  <c r="DB55" i="11"/>
  <c r="BO26" i="11"/>
  <c r="CE26" i="11"/>
  <c r="DA38" i="11"/>
  <c r="DD71" i="11"/>
  <c r="DE71" i="11"/>
  <c r="DC71" i="11"/>
  <c r="DA71" i="11"/>
  <c r="BW57" i="11"/>
  <c r="BW51" i="11"/>
  <c r="BQ67" i="11"/>
  <c r="BY67" i="11"/>
  <c r="CG67" i="11"/>
  <c r="BM52" i="11"/>
  <c r="CC52" i="11"/>
  <c r="BO58" i="11"/>
  <c r="BW58" i="11"/>
  <c r="CE58" i="11"/>
  <c r="BS6" i="11"/>
  <c r="CI6" i="11"/>
  <c r="BQ30" i="11"/>
  <c r="BY63" i="11"/>
  <c r="DD8" i="11"/>
  <c r="DC8" i="11"/>
  <c r="DE8" i="11"/>
  <c r="DB8" i="11"/>
  <c r="DA8" i="11"/>
  <c r="CG8" i="11"/>
  <c r="DC17" i="11"/>
  <c r="CG68" i="11"/>
  <c r="BS35" i="11"/>
  <c r="CI35" i="11"/>
  <c r="BO41" i="11"/>
  <c r="CE41" i="11"/>
  <c r="BM72" i="11"/>
  <c r="CC72" i="11"/>
  <c r="BO66" i="11"/>
  <c r="CI66" i="11"/>
  <c r="BQ60" i="11"/>
  <c r="BU65" i="11"/>
  <c r="BS34" i="11"/>
  <c r="CI34" i="11"/>
  <c r="BI19" i="11"/>
  <c r="BM19" i="11"/>
  <c r="CC19" i="11"/>
  <c r="BU16" i="11"/>
  <c r="BY28" i="11"/>
  <c r="BM31" i="11"/>
  <c r="BU31" i="11"/>
  <c r="CC31" i="11"/>
  <c r="BQ45" i="11"/>
  <c r="BY45" i="11"/>
  <c r="CG45" i="11"/>
  <c r="CA64" i="11"/>
  <c r="AV22" i="11"/>
  <c r="AS50" i="11"/>
  <c r="AY50" i="11" s="1"/>
  <c r="BI50" i="11"/>
  <c r="DE54" i="11"/>
  <c r="BI4" i="11"/>
  <c r="DE59" i="11"/>
  <c r="BK27" i="11"/>
  <c r="DN27" i="11" s="1"/>
  <c r="DA69" i="11"/>
  <c r="AS55" i="11"/>
  <c r="BI55" i="11"/>
  <c r="DC9" i="11"/>
  <c r="AS47" i="11"/>
  <c r="BI47" i="11"/>
  <c r="DC47" i="11"/>
  <c r="AS73" i="11"/>
  <c r="AY73" i="11" s="1"/>
  <c r="BI73" i="11"/>
  <c r="CS57" i="11"/>
  <c r="AV51" i="11"/>
  <c r="DC51" i="11"/>
  <c r="CU67" i="11"/>
  <c r="DC67" i="11"/>
  <c r="BI52" i="11"/>
  <c r="BK52" i="11"/>
  <c r="DN52" i="11" s="1"/>
  <c r="DE52" i="11"/>
  <c r="DE58" i="11"/>
  <c r="BI30" i="11"/>
  <c r="BW30" i="11"/>
  <c r="CA63" i="11"/>
  <c r="BM8" i="11"/>
  <c r="CC8" i="11"/>
  <c r="CR17" i="11"/>
  <c r="CS17" i="11"/>
  <c r="BW68" i="11"/>
  <c r="CU35" i="11"/>
  <c r="DD66" i="11"/>
  <c r="DB66" i="11"/>
  <c r="BU66" i="11"/>
  <c r="DC66" i="11"/>
  <c r="BI70" i="11"/>
  <c r="BK70" i="11"/>
  <c r="DK70" i="11" s="1"/>
  <c r="BO70" i="11"/>
  <c r="CE70" i="11"/>
  <c r="BM60" i="11"/>
  <c r="CC60" i="11"/>
  <c r="BW65" i="11"/>
  <c r="BI34" i="11"/>
  <c r="DA34" i="11"/>
  <c r="DD16" i="11"/>
  <c r="DA16" i="11"/>
  <c r="BQ16" i="11"/>
  <c r="CG16" i="11"/>
  <c r="DC16" i="11"/>
  <c r="AS28" i="11"/>
  <c r="BI28" i="11"/>
  <c r="CW28" i="11"/>
  <c r="BQ49" i="11"/>
  <c r="BY49" i="11"/>
  <c r="CG49" i="11"/>
  <c r="AS43" i="11"/>
  <c r="DX43" i="11" s="1"/>
  <c r="BI43" i="11"/>
  <c r="BQ43" i="11"/>
  <c r="BY43" i="11"/>
  <c r="CG43" i="11"/>
  <c r="CY43" i="11"/>
  <c r="BO31" i="11"/>
  <c r="BW31" i="11"/>
  <c r="CE31" i="11"/>
  <c r="BQ20" i="11"/>
  <c r="BY20" i="11"/>
  <c r="CG20" i="11"/>
  <c r="CR15" i="11"/>
  <c r="CQ15" i="11"/>
  <c r="AV46" i="11"/>
  <c r="BI46" i="11"/>
  <c r="CE85" i="11"/>
  <c r="CE89" i="11"/>
  <c r="BI9" i="11"/>
  <c r="DE47" i="11"/>
  <c r="AS71" i="11"/>
  <c r="DA73" i="11"/>
  <c r="AV57" i="11"/>
  <c r="BI51" i="11"/>
  <c r="DE51" i="11"/>
  <c r="AS67" i="11"/>
  <c r="DX67" i="11" s="1"/>
  <c r="BI67" i="11"/>
  <c r="DE67" i="11"/>
  <c r="DD6" i="11"/>
  <c r="DA6" i="11"/>
  <c r="DE6" i="11"/>
  <c r="BS30" i="11"/>
  <c r="CI30" i="11"/>
  <c r="BW63" i="11"/>
  <c r="BY8" i="11"/>
  <c r="BS68" i="11"/>
  <c r="CI68" i="11"/>
  <c r="AV35" i="11"/>
  <c r="AV41" i="11"/>
  <c r="BQ66" i="11"/>
  <c r="CG66" i="11"/>
  <c r="BY60" i="11"/>
  <c r="BI65" i="11"/>
  <c r="BS65" i="11"/>
  <c r="CI65" i="11"/>
  <c r="BM16" i="11"/>
  <c r="CC16" i="11"/>
  <c r="DD28" i="11"/>
  <c r="DE28" i="11"/>
  <c r="DA28" i="11"/>
  <c r="DC28" i="11"/>
  <c r="DD49" i="11"/>
  <c r="DB49" i="11"/>
  <c r="DE49" i="11"/>
  <c r="BS49" i="11"/>
  <c r="CA49" i="11"/>
  <c r="CI49" i="11"/>
  <c r="DC49" i="11"/>
  <c r="BS43" i="11"/>
  <c r="CA43" i="11"/>
  <c r="CI43" i="11"/>
  <c r="BQ31" i="11"/>
  <c r="BY31" i="11"/>
  <c r="CG31" i="11"/>
  <c r="BM45" i="11"/>
  <c r="BU45" i="11"/>
  <c r="CC45" i="11"/>
  <c r="BM64" i="11"/>
  <c r="BU33" i="11"/>
  <c r="CC64" i="11"/>
  <c r="DB15" i="11"/>
  <c r="DE15" i="11"/>
  <c r="DA15" i="11"/>
  <c r="BQ64" i="11"/>
  <c r="BO82" i="11"/>
  <c r="CW101" i="11"/>
  <c r="CV101" i="11"/>
  <c r="CX101" i="11"/>
  <c r="CU101" i="11"/>
  <c r="CT101" i="11"/>
  <c r="CY101" i="11"/>
  <c r="BK101" i="11"/>
  <c r="CN175" i="11"/>
  <c r="CL175" i="11"/>
  <c r="CM175" i="11"/>
  <c r="DA67" i="11"/>
  <c r="AV58" i="11"/>
  <c r="BO30" i="11"/>
  <c r="CE30" i="11"/>
  <c r="BS63" i="11"/>
  <c r="CI63" i="11"/>
  <c r="AS8" i="11"/>
  <c r="BI8" i="11"/>
  <c r="BU8" i="11"/>
  <c r="AS17" i="11"/>
  <c r="BO68" i="11"/>
  <c r="CE68" i="11"/>
  <c r="AS35" i="11"/>
  <c r="BI35" i="11"/>
  <c r="CR35" i="11"/>
  <c r="CS35" i="11"/>
  <c r="AV72" i="11"/>
  <c r="BM66" i="11"/>
  <c r="CC66" i="11"/>
  <c r="DD60" i="11"/>
  <c r="DB60" i="11"/>
  <c r="BU60" i="11"/>
  <c r="DC60" i="11"/>
  <c r="AS65" i="11"/>
  <c r="DX65" i="11" s="1"/>
  <c r="BO65" i="11"/>
  <c r="CE65" i="11"/>
  <c r="DD34" i="11"/>
  <c r="DB34" i="11"/>
  <c r="DE34" i="11"/>
  <c r="BY16" i="11"/>
  <c r="BM49" i="11"/>
  <c r="BU49" i="11"/>
  <c r="CC49" i="11"/>
  <c r="BM43" i="11"/>
  <c r="BU43" i="11"/>
  <c r="CC43" i="11"/>
  <c r="BS31" i="11"/>
  <c r="CA31" i="11"/>
  <c r="CI31" i="11"/>
  <c r="BM20" i="11"/>
  <c r="BU20" i="11"/>
  <c r="CC20" i="11"/>
  <c r="DD33" i="11"/>
  <c r="DA33" i="11"/>
  <c r="DE33" i="11"/>
  <c r="DC33" i="11"/>
  <c r="AV3" i="11"/>
  <c r="BI3" i="11"/>
  <c r="BJ18" i="11" s="1"/>
  <c r="BO78" i="11"/>
  <c r="BO94" i="11"/>
  <c r="BO86" i="11"/>
  <c r="BO40" i="11"/>
  <c r="BO20" i="11"/>
  <c r="BO45" i="11"/>
  <c r="BW78" i="11"/>
  <c r="BW97" i="11"/>
  <c r="BW82" i="11"/>
  <c r="BW40" i="11"/>
  <c r="BW93" i="11"/>
  <c r="BW20" i="11"/>
  <c r="BW45" i="11"/>
  <c r="BW94" i="11"/>
  <c r="BW85" i="11"/>
  <c r="CE94" i="11"/>
  <c r="CE93" i="11"/>
  <c r="CE90" i="11"/>
  <c r="CE78" i="11"/>
  <c r="CE86" i="11"/>
  <c r="CE40" i="11"/>
  <c r="CE20" i="11"/>
  <c r="CE45" i="11"/>
  <c r="DB36" i="11"/>
  <c r="DA36" i="11"/>
  <c r="DE36" i="11"/>
  <c r="DB64" i="11"/>
  <c r="DE64" i="11"/>
  <c r="DC64" i="11"/>
  <c r="DA64" i="11"/>
  <c r="CG64" i="11"/>
  <c r="BS74" i="11"/>
  <c r="CA74" i="11"/>
  <c r="CI74" i="11"/>
  <c r="DD75" i="11"/>
  <c r="DA75" i="11"/>
  <c r="DC75" i="11"/>
  <c r="DB75" i="11"/>
  <c r="DE75" i="11"/>
  <c r="BU81" i="11"/>
  <c r="CG86" i="11"/>
  <c r="BS93" i="11"/>
  <c r="CG96" i="11"/>
  <c r="DE30" i="11"/>
  <c r="DA63" i="11"/>
  <c r="DA68" i="11"/>
  <c r="AS41" i="11"/>
  <c r="AY41" i="11" s="1"/>
  <c r="BI41" i="11"/>
  <c r="DE72" i="11"/>
  <c r="BI66" i="11"/>
  <c r="DE70" i="11"/>
  <c r="BK60" i="11"/>
  <c r="DJ60" i="11" s="1"/>
  <c r="DA19" i="11"/>
  <c r="DA43" i="11"/>
  <c r="AV31" i="11"/>
  <c r="CU31" i="11"/>
  <c r="DC31" i="11"/>
  <c r="DC45" i="11"/>
  <c r="DB20" i="11"/>
  <c r="BQ85" i="11"/>
  <c r="BQ93" i="11"/>
  <c r="BQ78" i="11"/>
  <c r="BQ77" i="11"/>
  <c r="BQ74" i="11"/>
  <c r="BY85" i="11"/>
  <c r="BY78" i="11"/>
  <c r="BY77" i="11"/>
  <c r="BY74" i="11"/>
  <c r="CG85" i="11"/>
  <c r="CG78" i="11"/>
  <c r="CG77" i="11"/>
  <c r="CG74" i="11"/>
  <c r="AV23" i="11"/>
  <c r="BI23" i="11"/>
  <c r="CU23" i="11"/>
  <c r="DD61" i="11"/>
  <c r="DE61" i="11"/>
  <c r="BF15" i="11"/>
  <c r="DD5" i="11"/>
  <c r="DE5" i="11"/>
  <c r="DC5" i="11"/>
  <c r="AV32" i="11"/>
  <c r="BW64" i="11"/>
  <c r="BQ40" i="11"/>
  <c r="BY40" i="11"/>
  <c r="CG40" i="11"/>
  <c r="CU39" i="11"/>
  <c r="CY39" i="11"/>
  <c r="CR76" i="11"/>
  <c r="CQ76" i="11"/>
  <c r="BO77" i="11"/>
  <c r="BW77" i="11"/>
  <c r="CE77" i="11"/>
  <c r="BO81" i="11"/>
  <c r="CE82" i="11"/>
  <c r="CW85" i="11"/>
  <c r="CY85" i="11"/>
  <c r="BK85" i="11"/>
  <c r="DK85" i="11" s="1"/>
  <c r="CI86" i="11"/>
  <c r="BU89" i="11"/>
  <c r="BM90" i="11"/>
  <c r="CR92" i="11"/>
  <c r="CQ92" i="11"/>
  <c r="CI93" i="11"/>
  <c r="DD99" i="11"/>
  <c r="DC99" i="11"/>
  <c r="CW104" i="11"/>
  <c r="CV104" i="11"/>
  <c r="CT104" i="11"/>
  <c r="CX104" i="11"/>
  <c r="CM104" i="11"/>
  <c r="CL104" i="11"/>
  <c r="CQ167" i="11"/>
  <c r="CR167" i="11"/>
  <c r="CS167" i="11"/>
  <c r="CV201" i="11"/>
  <c r="CY201" i="11"/>
  <c r="CU201" i="11"/>
  <c r="CX201" i="11"/>
  <c r="BK201" i="11"/>
  <c r="DG201" i="11" s="1"/>
  <c r="CT201" i="11"/>
  <c r="AS31" i="11"/>
  <c r="BI31" i="11"/>
  <c r="DE31" i="11"/>
  <c r="DE45" i="11"/>
  <c r="DC20" i="11"/>
  <c r="BM33" i="11"/>
  <c r="CC33" i="11"/>
  <c r="DB3" i="11"/>
  <c r="DA3" i="11"/>
  <c r="BS99" i="11"/>
  <c r="CA78" i="11"/>
  <c r="CI78" i="11"/>
  <c r="DC3" i="11"/>
  <c r="AV36" i="11"/>
  <c r="BI36" i="11"/>
  <c r="CU36" i="11"/>
  <c r="AV15" i="11"/>
  <c r="BF5" i="11"/>
  <c r="BI5" i="11"/>
  <c r="DB46" i="11"/>
  <c r="DE46" i="11"/>
  <c r="DC46" i="11"/>
  <c r="DA32" i="11"/>
  <c r="BS64" i="11"/>
  <c r="CI64" i="11"/>
  <c r="BI10" i="11"/>
  <c r="BJ58" i="11" s="1"/>
  <c r="CY24" i="11"/>
  <c r="CU24" i="11"/>
  <c r="BO74" i="11"/>
  <c r="BW74" i="11"/>
  <c r="CE74" i="11"/>
  <c r="DD81" i="11"/>
  <c r="DC81" i="11"/>
  <c r="DE81" i="11"/>
  <c r="DB81" i="11"/>
  <c r="BQ81" i="11"/>
  <c r="CE81" i="11"/>
  <c r="BY82" i="11"/>
  <c r="BW86" i="11"/>
  <c r="DB88" i="11"/>
  <c r="DC88" i="11"/>
  <c r="DE88" i="11"/>
  <c r="CG90" i="11"/>
  <c r="CR90" i="11"/>
  <c r="CS90" i="11"/>
  <c r="BO93" i="11"/>
  <c r="CS97" i="11"/>
  <c r="CQ97" i="11"/>
  <c r="CY155" i="11"/>
  <c r="CT155" i="11"/>
  <c r="CU155" i="11"/>
  <c r="CX155" i="11"/>
  <c r="CV155" i="11"/>
  <c r="BK155" i="11"/>
  <c r="DN155" i="11" s="1"/>
  <c r="AS49" i="11"/>
  <c r="DA31" i="11"/>
  <c r="BM98" i="11"/>
  <c r="BM85" i="11"/>
  <c r="BM89" i="11"/>
  <c r="BM81" i="11"/>
  <c r="BM78" i="11"/>
  <c r="BM77" i="11"/>
  <c r="BM74" i="11"/>
  <c r="BU85" i="11"/>
  <c r="BU90" i="11"/>
  <c r="BU78" i="11"/>
  <c r="BU77" i="11"/>
  <c r="BU74" i="11"/>
  <c r="CC85" i="11"/>
  <c r="CC81" i="11"/>
  <c r="CC78" i="11"/>
  <c r="CC77" i="11"/>
  <c r="CC74" i="11"/>
  <c r="DD23" i="11"/>
  <c r="DA23" i="11"/>
  <c r="DC23" i="11"/>
  <c r="AV61" i="11"/>
  <c r="BI61" i="11"/>
  <c r="BF46" i="11"/>
  <c r="DC32" i="11"/>
  <c r="BK64" i="11"/>
  <c r="DI64" i="11" s="1"/>
  <c r="CW64" i="11"/>
  <c r="BO64" i="11"/>
  <c r="CE64" i="11"/>
  <c r="BM40" i="11"/>
  <c r="BU40" i="11"/>
  <c r="CC40" i="11"/>
  <c r="CR40" i="11"/>
  <c r="CS40" i="11"/>
  <c r="CQ40" i="11"/>
  <c r="BS77" i="11"/>
  <c r="CA77" i="11"/>
  <c r="CI77" i="11"/>
  <c r="BY81" i="11"/>
  <c r="CG81" i="11"/>
  <c r="CA82" i="11"/>
  <c r="BQ86" i="11"/>
  <c r="BQ89" i="11"/>
  <c r="CC90" i="11"/>
  <c r="BK94" i="11"/>
  <c r="DF94" i="11" s="1"/>
  <c r="CY94" i="11"/>
  <c r="CW97" i="11"/>
  <c r="CY97" i="11"/>
  <c r="CT97" i="11"/>
  <c r="CU97" i="11"/>
  <c r="CV97" i="11"/>
  <c r="CX97" i="11"/>
  <c r="BK97" i="11"/>
  <c r="CN128" i="11"/>
  <c r="CM128" i="11"/>
  <c r="CL128" i="11"/>
  <c r="CQ152" i="11"/>
  <c r="CS152" i="11"/>
  <c r="CR152" i="11"/>
  <c r="DA40" i="11"/>
  <c r="DC10" i="11"/>
  <c r="AV39" i="11"/>
  <c r="DC13" i="11"/>
  <c r="AV24" i="11"/>
  <c r="DA24" i="11"/>
  <c r="DB74" i="11"/>
  <c r="DA74" i="11"/>
  <c r="DE74" i="11"/>
  <c r="DD77" i="11"/>
  <c r="DC77" i="11"/>
  <c r="DA77" i="11"/>
  <c r="DB78" i="11"/>
  <c r="DC78" i="11"/>
  <c r="DA78" i="11"/>
  <c r="CS80" i="11"/>
  <c r="BS81" i="11"/>
  <c r="CI81" i="11"/>
  <c r="BM82" i="11"/>
  <c r="CC82" i="11"/>
  <c r="DD83" i="11"/>
  <c r="DA83" i="11"/>
  <c r="CY83" i="11"/>
  <c r="BU86" i="11"/>
  <c r="DD89" i="11"/>
  <c r="DA89" i="11"/>
  <c r="BS89" i="11"/>
  <c r="CI89" i="11"/>
  <c r="CW89" i="11"/>
  <c r="BK90" i="11"/>
  <c r="DI90" i="11" s="1"/>
  <c r="DB92" i="11"/>
  <c r="DE92" i="11"/>
  <c r="DC92" i="11"/>
  <c r="CA93" i="11"/>
  <c r="CA94" i="11"/>
  <c r="DD95" i="11"/>
  <c r="DC95" i="11"/>
  <c r="CR95" i="11"/>
  <c r="CS95" i="11"/>
  <c r="DB95" i="11"/>
  <c r="CM99" i="11"/>
  <c r="CL99" i="11"/>
  <c r="CN99" i="11"/>
  <c r="CW118" i="11"/>
  <c r="CX118" i="11"/>
  <c r="CT118" i="11"/>
  <c r="DD130" i="11"/>
  <c r="DA130" i="11"/>
  <c r="DB130" i="11"/>
  <c r="DC130" i="11"/>
  <c r="CW142" i="11"/>
  <c r="CY142" i="11"/>
  <c r="BK142" i="11"/>
  <c r="DK142" i="11" s="1"/>
  <c r="CZ145" i="11"/>
  <c r="DC145" i="11"/>
  <c r="DD145" i="11"/>
  <c r="CW153" i="11"/>
  <c r="CX153" i="11"/>
  <c r="CY153" i="11"/>
  <c r="CT153" i="11"/>
  <c r="CV153" i="11"/>
  <c r="CU153" i="11"/>
  <c r="BK153" i="11"/>
  <c r="DE40" i="11"/>
  <c r="AS10" i="11"/>
  <c r="AY10" i="11" s="1"/>
  <c r="DC39" i="11"/>
  <c r="AV13" i="11"/>
  <c r="DE24" i="11"/>
  <c r="BK74" i="11"/>
  <c r="DJ74" i="11" s="1"/>
  <c r="CW74" i="11"/>
  <c r="BK77" i="11"/>
  <c r="DK77" i="11" s="1"/>
  <c r="BK78" i="11"/>
  <c r="BS78" i="11"/>
  <c r="CW78" i="11"/>
  <c r="CA81" i="11"/>
  <c r="BU82" i="11"/>
  <c r="CU84" i="11"/>
  <c r="BM86" i="11"/>
  <c r="CC86" i="11"/>
  <c r="CR88" i="11"/>
  <c r="CQ88" i="11"/>
  <c r="BK89" i="11"/>
  <c r="DP89" i="11" s="1"/>
  <c r="CG89" i="11"/>
  <c r="DB90" i="11"/>
  <c r="DE90" i="11"/>
  <c r="BY90" i="11"/>
  <c r="DD91" i="11"/>
  <c r="DC91" i="11"/>
  <c r="DB91" i="11"/>
  <c r="DD93" i="11"/>
  <c r="DC93" i="11"/>
  <c r="BY93" i="11"/>
  <c r="DA93" i="11"/>
  <c r="BS94" i="11"/>
  <c r="DC96" i="11"/>
  <c r="DB96" i="11"/>
  <c r="CW103" i="11"/>
  <c r="CU103" i="11"/>
  <c r="CY103" i="11"/>
  <c r="CT103" i="11"/>
  <c r="BK103" i="11"/>
  <c r="CV103" i="11"/>
  <c r="DD128" i="11"/>
  <c r="DE128" i="11"/>
  <c r="DC128" i="11"/>
  <c r="DA128" i="11"/>
  <c r="DD140" i="11"/>
  <c r="DC140" i="11"/>
  <c r="DE140" i="11"/>
  <c r="DA140" i="11"/>
  <c r="CW156" i="11"/>
  <c r="CV156" i="11"/>
  <c r="CX156" i="11"/>
  <c r="CY156" i="11"/>
  <c r="CU156" i="11"/>
  <c r="BK156" i="11"/>
  <c r="CW160" i="11"/>
  <c r="CV160" i="11"/>
  <c r="CX160" i="11"/>
  <c r="CY160" i="11"/>
  <c r="CU160" i="11"/>
  <c r="BK160" i="11"/>
  <c r="CT160" i="11"/>
  <c r="CZ165" i="11"/>
  <c r="DA165" i="11"/>
  <c r="BI33" i="11"/>
  <c r="BF3" i="11"/>
  <c r="BF23" i="11"/>
  <c r="BF36" i="11"/>
  <c r="BF61" i="11"/>
  <c r="CW32" i="11"/>
  <c r="AS40" i="11"/>
  <c r="DX40" i="11" s="1"/>
  <c r="BI40" i="11"/>
  <c r="DA10" i="11"/>
  <c r="BI39" i="11"/>
  <c r="DE39" i="11"/>
  <c r="AS13" i="11"/>
  <c r="AY13" i="11" s="1"/>
  <c r="DA13" i="11"/>
  <c r="BI24" i="11"/>
  <c r="DC74" i="11"/>
  <c r="CU76" i="11"/>
  <c r="CY77" i="11"/>
  <c r="CQ80" i="11"/>
  <c r="BW81" i="11"/>
  <c r="BK82" i="11"/>
  <c r="DJ82" i="11" s="1"/>
  <c r="BQ82" i="11"/>
  <c r="CG82" i="11"/>
  <c r="DE83" i="11"/>
  <c r="DD85" i="11"/>
  <c r="DC85" i="11"/>
  <c r="DA85" i="11"/>
  <c r="BY86" i="11"/>
  <c r="DD87" i="11"/>
  <c r="DC87" i="11"/>
  <c r="CR87" i="11"/>
  <c r="CS87" i="11"/>
  <c r="DB87" i="11"/>
  <c r="CS88" i="11"/>
  <c r="CC89" i="11"/>
  <c r="CS89" i="11"/>
  <c r="DE89" i="11"/>
  <c r="DA90" i="11"/>
  <c r="CR91" i="11"/>
  <c r="CQ91" i="11"/>
  <c r="DE91" i="11"/>
  <c r="DA92" i="11"/>
  <c r="DB93" i="11"/>
  <c r="DA95" i="11"/>
  <c r="CZ96" i="11"/>
  <c r="DC100" i="11"/>
  <c r="DA100" i="11"/>
  <c r="DB100" i="11"/>
  <c r="CW102" i="11"/>
  <c r="CV102" i="11"/>
  <c r="CX102" i="11"/>
  <c r="CW105" i="11"/>
  <c r="CY105" i="11"/>
  <c r="CT105" i="11"/>
  <c r="CX105" i="11"/>
  <c r="CU105" i="11"/>
  <c r="BK105" i="11"/>
  <c r="CV105" i="11"/>
  <c r="CW107" i="11"/>
  <c r="CU107" i="11"/>
  <c r="CY107" i="11"/>
  <c r="CT107" i="11"/>
  <c r="CV107" i="11"/>
  <c r="BK107" i="11"/>
  <c r="CX107" i="11"/>
  <c r="CM109" i="11"/>
  <c r="CN109" i="11"/>
  <c r="CL109" i="11"/>
  <c r="CW114" i="11"/>
  <c r="CT114" i="11"/>
  <c r="CV114" i="11"/>
  <c r="CW124" i="11"/>
  <c r="CV124" i="11"/>
  <c r="CT124" i="11"/>
  <c r="CX124" i="11"/>
  <c r="CM124" i="11"/>
  <c r="CN124" i="11"/>
  <c r="CL124" i="11"/>
  <c r="CW135" i="11"/>
  <c r="CY135" i="11"/>
  <c r="BK135" i="11"/>
  <c r="DI135" i="11" s="1"/>
  <c r="CW162" i="11"/>
  <c r="CX162" i="11"/>
  <c r="CY162" i="11"/>
  <c r="CT162" i="11"/>
  <c r="CU162" i="11"/>
  <c r="BK162" i="11"/>
  <c r="CQ169" i="11"/>
  <c r="CR169" i="11"/>
  <c r="CS169" i="11"/>
  <c r="DD173" i="11"/>
  <c r="DE173" i="11"/>
  <c r="DA173" i="11"/>
  <c r="DB173" i="11"/>
  <c r="DC173" i="11"/>
  <c r="BK99" i="11"/>
  <c r="CT99" i="11"/>
  <c r="CY99" i="11"/>
  <c r="BS104" i="11"/>
  <c r="CI104" i="11"/>
  <c r="CT106" i="11"/>
  <c r="DD106" i="11"/>
  <c r="CN108" i="11"/>
  <c r="CT108" i="11"/>
  <c r="BK109" i="11"/>
  <c r="CU109" i="11"/>
  <c r="CV110" i="11"/>
  <c r="CW112" i="11"/>
  <c r="CX112" i="11"/>
  <c r="CT112" i="11"/>
  <c r="CM113" i="11"/>
  <c r="CL113" i="11"/>
  <c r="DD117" i="11"/>
  <c r="DD122" i="11"/>
  <c r="BK125" i="11"/>
  <c r="CZ125" i="11"/>
  <c r="DD126" i="11"/>
  <c r="DB126" i="11"/>
  <c r="DC126" i="11"/>
  <c r="CU127" i="11"/>
  <c r="BK131" i="11"/>
  <c r="DI131" i="11" s="1"/>
  <c r="CW131" i="11"/>
  <c r="DD134" i="11"/>
  <c r="DA134" i="11"/>
  <c r="DB134" i="11"/>
  <c r="DC134" i="11"/>
  <c r="CV144" i="11"/>
  <c r="CX144" i="11"/>
  <c r="DE166" i="11"/>
  <c r="DC166" i="11"/>
  <c r="CN173" i="11"/>
  <c r="CL173" i="11"/>
  <c r="CS176" i="11"/>
  <c r="CN177" i="11"/>
  <c r="CL177" i="11"/>
  <c r="CM177" i="11"/>
  <c r="CW183" i="11"/>
  <c r="CV183" i="11"/>
  <c r="CT183" i="11"/>
  <c r="CU183" i="11"/>
  <c r="CX183" i="11"/>
  <c r="CY183" i="11"/>
  <c r="BK183" i="11"/>
  <c r="CV184" i="11"/>
  <c r="CW184" i="11"/>
  <c r="CX108" i="11"/>
  <c r="BQ110" i="11"/>
  <c r="BY110" i="11"/>
  <c r="CW117" i="11"/>
  <c r="CY117" i="11"/>
  <c r="CT117" i="11"/>
  <c r="BK117" i="11"/>
  <c r="CX117" i="11"/>
  <c r="CW122" i="11"/>
  <c r="CV122" i="11"/>
  <c r="CX122" i="11"/>
  <c r="DI126" i="11"/>
  <c r="BK127" i="11"/>
  <c r="CR127" i="11"/>
  <c r="CQ127" i="11"/>
  <c r="CR137" i="11"/>
  <c r="CS137" i="11"/>
  <c r="DD139" i="11"/>
  <c r="DA139" i="11"/>
  <c r="CR140" i="11"/>
  <c r="CQ140" i="11"/>
  <c r="DD141" i="11"/>
  <c r="DA141" i="11"/>
  <c r="DC146" i="11"/>
  <c r="DE146" i="11"/>
  <c r="CZ146" i="11"/>
  <c r="CN155" i="11"/>
  <c r="CL155" i="11"/>
  <c r="CL156" i="11"/>
  <c r="CM156" i="11"/>
  <c r="CW164" i="11"/>
  <c r="CV164" i="11"/>
  <c r="CU164" i="11"/>
  <c r="CX164" i="11"/>
  <c r="BK164" i="11"/>
  <c r="CT164" i="11"/>
  <c r="CR171" i="11"/>
  <c r="CS171" i="11"/>
  <c r="DD175" i="11"/>
  <c r="DA175" i="11"/>
  <c r="DE175" i="11"/>
  <c r="DC175" i="11"/>
  <c r="DD179" i="11"/>
  <c r="DC179" i="11"/>
  <c r="DB179" i="11"/>
  <c r="DE179" i="11"/>
  <c r="DA179" i="11"/>
  <c r="DA79" i="11"/>
  <c r="DE80" i="11"/>
  <c r="BK81" i="11"/>
  <c r="DO81" i="11" s="1"/>
  <c r="DA82" i="11"/>
  <c r="DA86" i="11"/>
  <c r="BK93" i="11"/>
  <c r="DW93" i="11" s="1"/>
  <c r="DE94" i="11"/>
  <c r="CX99" i="11"/>
  <c r="BM103" i="11"/>
  <c r="CE105" i="11"/>
  <c r="CL105" i="11"/>
  <c r="CL108" i="11"/>
  <c r="CT109" i="11"/>
  <c r="CY109" i="11"/>
  <c r="CT110" i="11"/>
  <c r="BK111" i="11"/>
  <c r="CX111" i="11"/>
  <c r="CW113" i="11"/>
  <c r="CY113" i="11"/>
  <c r="CT113" i="11"/>
  <c r="BK113" i="11"/>
  <c r="CW115" i="11"/>
  <c r="CX115" i="11"/>
  <c r="BK115" i="11"/>
  <c r="CU115" i="11"/>
  <c r="CM117" i="11"/>
  <c r="CN117" i="11"/>
  <c r="CW119" i="11"/>
  <c r="CX119" i="11"/>
  <c r="BK119" i="11"/>
  <c r="CU119" i="11"/>
  <c r="CL121" i="11"/>
  <c r="CV125" i="11"/>
  <c r="DA126" i="11"/>
  <c r="CS127" i="11"/>
  <c r="CV128" i="11"/>
  <c r="CY128" i="11"/>
  <c r="BK128" i="11"/>
  <c r="CX128" i="11"/>
  <c r="DB129" i="11"/>
  <c r="CZ129" i="11"/>
  <c r="DE129" i="11"/>
  <c r="CR136" i="11"/>
  <c r="CS136" i="11"/>
  <c r="CQ137" i="11"/>
  <c r="DD138" i="11"/>
  <c r="DC138" i="11"/>
  <c r="DE138" i="11"/>
  <c r="DC139" i="11"/>
  <c r="CR141" i="11"/>
  <c r="CQ141" i="11"/>
  <c r="BK143" i="11"/>
  <c r="DI143" i="11" s="1"/>
  <c r="CW143" i="11"/>
  <c r="CM145" i="11"/>
  <c r="CN145" i="11"/>
  <c r="DA146" i="11"/>
  <c r="CW149" i="11"/>
  <c r="CX149" i="11"/>
  <c r="CY149" i="11"/>
  <c r="CT149" i="11"/>
  <c r="BK149" i="11"/>
  <c r="CW151" i="11"/>
  <c r="CX151" i="11"/>
  <c r="CY151" i="11"/>
  <c r="CT151" i="11"/>
  <c r="BK151" i="11"/>
  <c r="CN156" i="11"/>
  <c r="DD158" i="11"/>
  <c r="CY164" i="11"/>
  <c r="DB166" i="11"/>
  <c r="DB170" i="11"/>
  <c r="DD170" i="11"/>
  <c r="DE170" i="11"/>
  <c r="CV171" i="11"/>
  <c r="CY171" i="11"/>
  <c r="CW171" i="11"/>
  <c r="CT171" i="11"/>
  <c r="CX171" i="11"/>
  <c r="BK171" i="11"/>
  <c r="CQ171" i="11"/>
  <c r="DA176" i="11"/>
  <c r="DD176" i="11"/>
  <c r="DE176" i="11"/>
  <c r="DD195" i="11"/>
  <c r="DB195" i="11"/>
  <c r="DC195" i="11"/>
  <c r="DE195" i="11"/>
  <c r="DA195" i="11"/>
  <c r="BK196" i="11"/>
  <c r="DM196" i="11" s="1"/>
  <c r="CW196" i="11"/>
  <c r="BK198" i="11"/>
  <c r="DA136" i="11"/>
  <c r="DE142" i="11"/>
  <c r="BK145" i="11"/>
  <c r="CV145" i="11"/>
  <c r="BK147" i="11"/>
  <c r="CU147" i="11"/>
  <c r="CQ163" i="11"/>
  <c r="CR163" i="11"/>
  <c r="CW168" i="11"/>
  <c r="CV168" i="11"/>
  <c r="BK168" i="11"/>
  <c r="CT168" i="11"/>
  <c r="DD171" i="11"/>
  <c r="DE171" i="11"/>
  <c r="DC171" i="11"/>
  <c r="CN171" i="11"/>
  <c r="CL171" i="11"/>
  <c r="CM171" i="11"/>
  <c r="CW175" i="11"/>
  <c r="CT175" i="11"/>
  <c r="CX175" i="11"/>
  <c r="CY175" i="11"/>
  <c r="BK175" i="11"/>
  <c r="CN179" i="11"/>
  <c r="CL179" i="11"/>
  <c r="CM179" i="11"/>
  <c r="CW181" i="11"/>
  <c r="CX181" i="11"/>
  <c r="CT181" i="11"/>
  <c r="BK181" i="11"/>
  <c r="DB190" i="11"/>
  <c r="DD190" i="11"/>
  <c r="CN199" i="11"/>
  <c r="CL199" i="11"/>
  <c r="CR197" i="11"/>
  <c r="CS197" i="11"/>
  <c r="CN201" i="11"/>
  <c r="CL201" i="11"/>
  <c r="CM201" i="11"/>
  <c r="CX116" i="11"/>
  <c r="BK121" i="11"/>
  <c r="CV121" i="11"/>
  <c r="BK123" i="11"/>
  <c r="CX123" i="11"/>
  <c r="DA132" i="11"/>
  <c r="DC133" i="11"/>
  <c r="DE135" i="11"/>
  <c r="DE136" i="11"/>
  <c r="DE137" i="11"/>
  <c r="BK138" i="11"/>
  <c r="DF138" i="11" s="1"/>
  <c r="BK139" i="11"/>
  <c r="CW139" i="11"/>
  <c r="DC142" i="11"/>
  <c r="CU145" i="11"/>
  <c r="CW146" i="11"/>
  <c r="CT147" i="11"/>
  <c r="CY147" i="11"/>
  <c r="CZ155" i="11"/>
  <c r="BK158" i="11"/>
  <c r="CT158" i="11"/>
  <c r="CY158" i="11"/>
  <c r="DE160" i="11"/>
  <c r="DB160" i="11"/>
  <c r="CQ161" i="11"/>
  <c r="CS161" i="11"/>
  <c r="CW166" i="11"/>
  <c r="CX166" i="11"/>
  <c r="BK166" i="11"/>
  <c r="CU166" i="11"/>
  <c r="CY168" i="11"/>
  <c r="DA169" i="11"/>
  <c r="CZ169" i="11"/>
  <c r="CW173" i="11"/>
  <c r="CY173" i="11"/>
  <c r="BK173" i="11"/>
  <c r="DD177" i="11"/>
  <c r="DA177" i="11"/>
  <c r="DB177" i="11"/>
  <c r="CW188" i="11"/>
  <c r="CT188" i="11"/>
  <c r="CN192" i="11"/>
  <c r="CM192" i="11"/>
  <c r="CL192" i="11"/>
  <c r="DM195" i="11"/>
  <c r="DW195" i="11"/>
  <c r="CW197" i="11"/>
  <c r="CY197" i="11"/>
  <c r="BK197" i="11"/>
  <c r="CQ197" i="11"/>
  <c r="CV199" i="11"/>
  <c r="CT199" i="11"/>
  <c r="CX199" i="11"/>
  <c r="CY199" i="11"/>
  <c r="BK199" i="11"/>
  <c r="CW179" i="11"/>
  <c r="CX179" i="11"/>
  <c r="BK179" i="11"/>
  <c r="CU179" i="11"/>
  <c r="DC182" i="11"/>
  <c r="DB182" i="11"/>
  <c r="DB186" i="11"/>
  <c r="CZ186" i="11"/>
  <c r="DE192" i="11"/>
  <c r="DB192" i="11"/>
  <c r="DD196" i="11"/>
  <c r="DA196" i="11"/>
  <c r="DC196" i="11"/>
  <c r="DD197" i="11"/>
  <c r="DB197" i="11"/>
  <c r="CQ202" i="11"/>
  <c r="CR202" i="11"/>
  <c r="DC164" i="11"/>
  <c r="DC168" i="11"/>
  <c r="BK170" i="11"/>
  <c r="DE172" i="11"/>
  <c r="CW177" i="11"/>
  <c r="CT177" i="11"/>
  <c r="BK177" i="11"/>
  <c r="CY177" i="11"/>
  <c r="CT179" i="11"/>
  <c r="CZ183" i="11"/>
  <c r="CZ185" i="11"/>
  <c r="DD185" i="11"/>
  <c r="CW189" i="11"/>
  <c r="CX189" i="11"/>
  <c r="BK189" i="11"/>
  <c r="CU189" i="11"/>
  <c r="CW190" i="11"/>
  <c r="CV190" i="11"/>
  <c r="DC192" i="11"/>
  <c r="DE197" i="11"/>
  <c r="DC198" i="11"/>
  <c r="DA198" i="11"/>
  <c r="DC181" i="11"/>
  <c r="BK185" i="11"/>
  <c r="CV185" i="11"/>
  <c r="BK187" i="11"/>
  <c r="CX187" i="11"/>
  <c r="BK191" i="11"/>
  <c r="BK192" i="11"/>
  <c r="CT192" i="11"/>
  <c r="DB199" i="11"/>
  <c r="DX42" i="11"/>
  <c r="DX18" i="11"/>
  <c r="DX69" i="11"/>
  <c r="DX49" i="11"/>
  <c r="DJ27" i="11"/>
  <c r="DF27" i="11"/>
  <c r="DP27" i="11"/>
  <c r="DH27" i="11"/>
  <c r="DO27" i="11"/>
  <c r="DG27" i="11"/>
  <c r="DI27" i="11"/>
  <c r="DK27" i="11"/>
  <c r="DX73" i="11"/>
  <c r="DP52" i="11"/>
  <c r="DL52" i="11"/>
  <c r="DH52" i="11"/>
  <c r="DJ52" i="11"/>
  <c r="DF52" i="11"/>
  <c r="DK52" i="11"/>
  <c r="DM52" i="11"/>
  <c r="DG52" i="11"/>
  <c r="DO52" i="11"/>
  <c r="DX63" i="11"/>
  <c r="DX68" i="11"/>
  <c r="DX19" i="11"/>
  <c r="AY43" i="11"/>
  <c r="DX62" i="11"/>
  <c r="DX7" i="11"/>
  <c r="DP25" i="11"/>
  <c r="DL25" i="11"/>
  <c r="DH25" i="11"/>
  <c r="DN25" i="11"/>
  <c r="DJ25" i="11"/>
  <c r="DF25" i="11"/>
  <c r="DI25" i="11"/>
  <c r="DO25" i="11"/>
  <c r="DG25" i="11"/>
  <c r="DM25" i="11"/>
  <c r="DK25" i="11"/>
  <c r="DX71" i="11"/>
  <c r="DX41" i="11"/>
  <c r="DN60" i="11"/>
  <c r="DF60" i="11"/>
  <c r="DP60" i="11"/>
  <c r="DL60" i="11"/>
  <c r="DO60" i="11"/>
  <c r="DG60" i="11"/>
  <c r="DM60" i="11"/>
  <c r="DK60" i="11"/>
  <c r="DN58" i="11"/>
  <c r="DJ58" i="11"/>
  <c r="DF58" i="11"/>
  <c r="DP58" i="11"/>
  <c r="DL58" i="11"/>
  <c r="DH58" i="11"/>
  <c r="DI58" i="11"/>
  <c r="DO58" i="11"/>
  <c r="DG58" i="11"/>
  <c r="DK58" i="11"/>
  <c r="DM58" i="11"/>
  <c r="DX35" i="11"/>
  <c r="AY35" i="11"/>
  <c r="DX28" i="11"/>
  <c r="AY28" i="11"/>
  <c r="DX50" i="11"/>
  <c r="DX55" i="11"/>
  <c r="DX47" i="11"/>
  <c r="DX14" i="11"/>
  <c r="AY11" i="11"/>
  <c r="DX48" i="11"/>
  <c r="DX57" i="11"/>
  <c r="AY57" i="11"/>
  <c r="DX8" i="11"/>
  <c r="DX17" i="11"/>
  <c r="DX16" i="11"/>
  <c r="DX31" i="11"/>
  <c r="AY31" i="11"/>
  <c r="CX53" i="11"/>
  <c r="CT53" i="11"/>
  <c r="CV53" i="11"/>
  <c r="CY53" i="11"/>
  <c r="CN11" i="11"/>
  <c r="CL11" i="11"/>
  <c r="CM11" i="11"/>
  <c r="CR4" i="11"/>
  <c r="CS4" i="11"/>
  <c r="CR59" i="11"/>
  <c r="CS59" i="11"/>
  <c r="CQ59" i="11"/>
  <c r="BF26" i="11"/>
  <c r="AS26" i="11"/>
  <c r="CX38" i="11"/>
  <c r="CT38" i="11"/>
  <c r="CV38" i="11"/>
  <c r="CU38" i="11"/>
  <c r="CW38" i="11"/>
  <c r="CR9" i="11"/>
  <c r="CS9" i="11"/>
  <c r="CQ9" i="11"/>
  <c r="DK9" i="11"/>
  <c r="BF45" i="11"/>
  <c r="AS45" i="11"/>
  <c r="CV45" i="11"/>
  <c r="CX45" i="11"/>
  <c r="CT45" i="11"/>
  <c r="CU45" i="11"/>
  <c r="CW45" i="11"/>
  <c r="BF20" i="11"/>
  <c r="AS20" i="11"/>
  <c r="CX20" i="11"/>
  <c r="CT20" i="11"/>
  <c r="CV20" i="11"/>
  <c r="CU20" i="11"/>
  <c r="CW20" i="11"/>
  <c r="BF64" i="11"/>
  <c r="AS64" i="11"/>
  <c r="DX24" i="11"/>
  <c r="CR74" i="11"/>
  <c r="CQ74" i="11"/>
  <c r="CL78" i="11"/>
  <c r="CN78" i="11"/>
  <c r="CM78" i="11"/>
  <c r="DP85" i="11"/>
  <c r="DL85" i="11"/>
  <c r="DH85" i="11"/>
  <c r="DN85" i="11"/>
  <c r="DJ85" i="11"/>
  <c r="DF85" i="11"/>
  <c r="DM85" i="11"/>
  <c r="DI85" i="11"/>
  <c r="DW85" i="11"/>
  <c r="DG85" i="11"/>
  <c r="DO85" i="11"/>
  <c r="DN94" i="11"/>
  <c r="DJ94" i="11"/>
  <c r="DP94" i="11"/>
  <c r="DL94" i="11"/>
  <c r="DH94" i="11"/>
  <c r="DG94" i="11"/>
  <c r="DW94" i="11"/>
  <c r="DK94" i="11"/>
  <c r="DM94" i="11"/>
  <c r="AV21" i="11"/>
  <c r="CV62" i="11"/>
  <c r="CX62" i="11"/>
  <c r="CT62" i="11"/>
  <c r="CY62" i="11"/>
  <c r="CW53" i="11"/>
  <c r="AV42" i="11"/>
  <c r="AY42" i="11" s="1"/>
  <c r="AV14" i="11"/>
  <c r="BI44" i="11"/>
  <c r="AS44" i="11"/>
  <c r="CV44" i="11"/>
  <c r="CX44" i="11"/>
  <c r="CT44" i="11"/>
  <c r="CU44" i="11"/>
  <c r="CS44" i="11"/>
  <c r="BI56" i="11"/>
  <c r="BJ88" i="11" s="1"/>
  <c r="AS56" i="11"/>
  <c r="CX56" i="11"/>
  <c r="CT56" i="11"/>
  <c r="CV56" i="11"/>
  <c r="CU56" i="11"/>
  <c r="CS56" i="11"/>
  <c r="DK56" i="11"/>
  <c r="CV18" i="11"/>
  <c r="CX18" i="11"/>
  <c r="CT18" i="11"/>
  <c r="CY18" i="11"/>
  <c r="BF54" i="11"/>
  <c r="AS54" i="11"/>
  <c r="CV54" i="11"/>
  <c r="CX54" i="11"/>
  <c r="CT54" i="11"/>
  <c r="CU54" i="11"/>
  <c r="CW54" i="11"/>
  <c r="BF4" i="11"/>
  <c r="AS4" i="11"/>
  <c r="CX4" i="11"/>
  <c r="CT4" i="11"/>
  <c r="CV4" i="11"/>
  <c r="CU4" i="11"/>
  <c r="CW4" i="11"/>
  <c r="BF27" i="11"/>
  <c r="AS27" i="11"/>
  <c r="CR27" i="11"/>
  <c r="CS27" i="11"/>
  <c r="CQ27" i="11"/>
  <c r="AV48" i="11"/>
  <c r="AY48" i="11" s="1"/>
  <c r="CN48" i="11"/>
  <c r="CL48" i="11"/>
  <c r="CM48" i="11"/>
  <c r="BI26" i="11"/>
  <c r="CR26" i="11"/>
  <c r="CS26" i="11"/>
  <c r="BI38" i="11"/>
  <c r="BF25" i="11"/>
  <c r="AS25" i="11"/>
  <c r="CR25" i="11"/>
  <c r="CS25" i="11"/>
  <c r="CQ25" i="11"/>
  <c r="BJ57" i="11"/>
  <c r="BF51" i="11"/>
  <c r="AS51" i="11"/>
  <c r="CV51" i="11"/>
  <c r="CX51" i="11"/>
  <c r="CT51" i="11"/>
  <c r="CW51" i="11"/>
  <c r="CU51" i="11"/>
  <c r="CY51" i="11"/>
  <c r="AV67" i="11"/>
  <c r="AY67" i="11" s="1"/>
  <c r="CL67" i="11"/>
  <c r="CN67" i="11"/>
  <c r="CM67" i="11"/>
  <c r="CV6" i="11"/>
  <c r="CX6" i="11"/>
  <c r="CT6" i="11"/>
  <c r="CY6" i="11"/>
  <c r="CU6" i="11"/>
  <c r="CN17" i="11"/>
  <c r="CL17" i="11"/>
  <c r="BJ41" i="11"/>
  <c r="BF72" i="11"/>
  <c r="AS72" i="11"/>
  <c r="CV72" i="11"/>
  <c r="CX72" i="11"/>
  <c r="CT72" i="11"/>
  <c r="CU72" i="11"/>
  <c r="CW72" i="11"/>
  <c r="BF66" i="11"/>
  <c r="AS66" i="11"/>
  <c r="CX66" i="11"/>
  <c r="CT66" i="11"/>
  <c r="CV66" i="11"/>
  <c r="CU66" i="11"/>
  <c r="CW66" i="11"/>
  <c r="BF60" i="11"/>
  <c r="AS60" i="11"/>
  <c r="CX34" i="11"/>
  <c r="CT34" i="11"/>
  <c r="CV34" i="11"/>
  <c r="CY34" i="11"/>
  <c r="CU34" i="11"/>
  <c r="CN19" i="11"/>
  <c r="CL19" i="11"/>
  <c r="BJ28" i="11"/>
  <c r="AV45" i="11"/>
  <c r="CY45" i="11"/>
  <c r="AV20" i="11"/>
  <c r="CY20" i="11"/>
  <c r="AY24" i="11"/>
  <c r="DN74" i="11"/>
  <c r="DF74" i="11"/>
  <c r="DP74" i="11"/>
  <c r="DL74" i="11"/>
  <c r="DW74" i="11"/>
  <c r="DK74" i="11"/>
  <c r="DO74" i="11"/>
  <c r="DM74" i="11"/>
  <c r="DI74" i="11"/>
  <c r="CS74" i="11"/>
  <c r="CR78" i="11"/>
  <c r="CQ78" i="11"/>
  <c r="CS78" i="11"/>
  <c r="CX80" i="11"/>
  <c r="CT80" i="11"/>
  <c r="CV80" i="11"/>
  <c r="CW80" i="11"/>
  <c r="BK80" i="11"/>
  <c r="DP81" i="11"/>
  <c r="DL81" i="11"/>
  <c r="DH81" i="11"/>
  <c r="DN81" i="11"/>
  <c r="DJ81" i="11"/>
  <c r="DF81" i="11"/>
  <c r="DI81" i="11"/>
  <c r="DM81" i="11"/>
  <c r="DK81" i="11"/>
  <c r="DW81" i="11"/>
  <c r="DG81" i="11"/>
  <c r="CR93" i="11"/>
  <c r="CQ93" i="11"/>
  <c r="CS93" i="11"/>
  <c r="CR94" i="11"/>
  <c r="CQ94" i="11"/>
  <c r="CS94" i="11"/>
  <c r="CQ96" i="11"/>
  <c r="CS96" i="11"/>
  <c r="CR96" i="11"/>
  <c r="CR54" i="11"/>
  <c r="CS54" i="11"/>
  <c r="BF59" i="11"/>
  <c r="AS59" i="11"/>
  <c r="DP59" i="11"/>
  <c r="DL59" i="11"/>
  <c r="DH59" i="11"/>
  <c r="DN59" i="11"/>
  <c r="DJ59" i="11"/>
  <c r="DF59" i="11"/>
  <c r="DI59" i="11"/>
  <c r="DO59" i="11"/>
  <c r="DG59" i="11"/>
  <c r="CV26" i="11"/>
  <c r="CX26" i="11"/>
  <c r="CT26" i="11"/>
  <c r="CU26" i="11"/>
  <c r="CW26" i="11"/>
  <c r="BF38" i="11"/>
  <c r="AS38" i="11"/>
  <c r="BF9" i="11"/>
  <c r="AS9" i="11"/>
  <c r="DN9" i="11"/>
  <c r="DJ9" i="11"/>
  <c r="DF9" i="11"/>
  <c r="DP9" i="11"/>
  <c r="DL9" i="11"/>
  <c r="DH9" i="11"/>
  <c r="DO9" i="11"/>
  <c r="DG9" i="11"/>
  <c r="DM9" i="11"/>
  <c r="CN73" i="11"/>
  <c r="CL73" i="11"/>
  <c r="CM73" i="11"/>
  <c r="CX30" i="11"/>
  <c r="CT30" i="11"/>
  <c r="CV30" i="11"/>
  <c r="CY30" i="11"/>
  <c r="CN63" i="11"/>
  <c r="CL63" i="11"/>
  <c r="BJ17" i="11"/>
  <c r="CL68" i="11"/>
  <c r="CN68" i="11"/>
  <c r="CN35" i="11"/>
  <c r="CL35" i="11"/>
  <c r="CM35" i="11"/>
  <c r="CR72" i="11"/>
  <c r="CS72" i="11"/>
  <c r="CR66" i="11"/>
  <c r="CS66" i="11"/>
  <c r="BF70" i="11"/>
  <c r="AS70" i="11"/>
  <c r="DP70" i="11"/>
  <c r="DL70" i="11"/>
  <c r="DH70" i="11"/>
  <c r="DJ70" i="11"/>
  <c r="DF70" i="11"/>
  <c r="DI70" i="11"/>
  <c r="DG70" i="11"/>
  <c r="CR70" i="11"/>
  <c r="CS70" i="11"/>
  <c r="CQ70" i="11"/>
  <c r="BJ19" i="11"/>
  <c r="CL16" i="11"/>
  <c r="CN16" i="11"/>
  <c r="CL31" i="11"/>
  <c r="CN31" i="11"/>
  <c r="CM31" i="11"/>
  <c r="DP45" i="11"/>
  <c r="DL45" i="11"/>
  <c r="DH45" i="11"/>
  <c r="DN45" i="11"/>
  <c r="DJ45" i="11"/>
  <c r="DF45" i="11"/>
  <c r="DK45" i="11"/>
  <c r="DI45" i="11"/>
  <c r="DO45" i="11"/>
  <c r="DN20" i="11"/>
  <c r="DJ20" i="11"/>
  <c r="DF20" i="11"/>
  <c r="DP20" i="11"/>
  <c r="DL20" i="11"/>
  <c r="DH20" i="11"/>
  <c r="DI20" i="11"/>
  <c r="DO20" i="11"/>
  <c r="DG20" i="11"/>
  <c r="DM20" i="11"/>
  <c r="CV33" i="11"/>
  <c r="CX33" i="11"/>
  <c r="CT33" i="11"/>
  <c r="CY33" i="11"/>
  <c r="CU33" i="11"/>
  <c r="CV40" i="11"/>
  <c r="CX40" i="11"/>
  <c r="CT40" i="11"/>
  <c r="CW40" i="11"/>
  <c r="CU40" i="11"/>
  <c r="BK40" i="11"/>
  <c r="CV79" i="11"/>
  <c r="CX79" i="11"/>
  <c r="CT79" i="11"/>
  <c r="CW79" i="11"/>
  <c r="BK79" i="11"/>
  <c r="CU79" i="11"/>
  <c r="DN82" i="11"/>
  <c r="DF82" i="11"/>
  <c r="DP82" i="11"/>
  <c r="DL82" i="11"/>
  <c r="DW82" i="11"/>
  <c r="DK82" i="11"/>
  <c r="DO82" i="11"/>
  <c r="DM82" i="11"/>
  <c r="DI82" i="11"/>
  <c r="CR86" i="11"/>
  <c r="CQ86" i="11"/>
  <c r="CS86" i="11"/>
  <c r="CV21" i="11"/>
  <c r="CX21" i="11"/>
  <c r="CT21" i="11"/>
  <c r="BK21" i="11"/>
  <c r="CR21" i="11"/>
  <c r="CS21" i="11"/>
  <c r="CY21" i="11"/>
  <c r="CX12" i="11"/>
  <c r="CT12" i="11"/>
  <c r="CV12" i="11"/>
  <c r="BK12" i="11"/>
  <c r="CR12" i="11"/>
  <c r="CS12" i="11"/>
  <c r="CY12" i="11"/>
  <c r="DP62" i="11"/>
  <c r="DL62" i="11"/>
  <c r="DH62" i="11"/>
  <c r="DN62" i="11"/>
  <c r="DJ62" i="11"/>
  <c r="DF62" i="11"/>
  <c r="DO62" i="11"/>
  <c r="DG62" i="11"/>
  <c r="CR62" i="11"/>
  <c r="CQ62" i="11"/>
  <c r="DK62" i="11"/>
  <c r="CL53" i="11"/>
  <c r="CN53" i="11"/>
  <c r="CU53" i="11"/>
  <c r="CN42" i="11"/>
  <c r="CL42" i="11"/>
  <c r="CL14" i="11"/>
  <c r="CN14" i="11"/>
  <c r="AV44" i="11"/>
  <c r="DP44" i="11"/>
  <c r="DL44" i="11"/>
  <c r="DH44" i="11"/>
  <c r="DN44" i="11"/>
  <c r="DJ44" i="11"/>
  <c r="DF44" i="11"/>
  <c r="DK44" i="11"/>
  <c r="CQ44" i="11"/>
  <c r="DI44" i="11"/>
  <c r="AV56" i="11"/>
  <c r="DN56" i="11"/>
  <c r="DJ56" i="11"/>
  <c r="DF56" i="11"/>
  <c r="DP56" i="11"/>
  <c r="DL56" i="11"/>
  <c r="DH56" i="11"/>
  <c r="DI56" i="11"/>
  <c r="CQ56" i="11"/>
  <c r="DG56" i="11"/>
  <c r="CV29" i="11"/>
  <c r="CX29" i="11"/>
  <c r="CT29" i="11"/>
  <c r="BK29" i="11"/>
  <c r="CR29" i="11"/>
  <c r="CS29" i="11"/>
  <c r="CY29" i="11"/>
  <c r="CX22" i="11"/>
  <c r="CT22" i="11"/>
  <c r="CV22" i="11"/>
  <c r="BK22" i="11"/>
  <c r="CR22" i="11"/>
  <c r="CS22" i="11"/>
  <c r="CY22" i="11"/>
  <c r="DP18" i="11"/>
  <c r="DL18" i="11"/>
  <c r="DH18" i="11"/>
  <c r="DN18" i="11"/>
  <c r="DJ18" i="11"/>
  <c r="DF18" i="11"/>
  <c r="DO18" i="11"/>
  <c r="DG18" i="11"/>
  <c r="CR18" i="11"/>
  <c r="CQ18" i="11"/>
  <c r="DK18" i="11"/>
  <c r="CL50" i="11"/>
  <c r="CN50" i="11"/>
  <c r="CM50" i="11"/>
  <c r="DP54" i="11"/>
  <c r="DL54" i="11"/>
  <c r="DH54" i="11"/>
  <c r="DN54" i="11"/>
  <c r="DJ54" i="11"/>
  <c r="DF54" i="11"/>
  <c r="DK54" i="11"/>
  <c r="DI54" i="11"/>
  <c r="CQ54" i="11"/>
  <c r="DO54" i="11"/>
  <c r="DN4" i="11"/>
  <c r="DJ4" i="11"/>
  <c r="DF4" i="11"/>
  <c r="DP4" i="11"/>
  <c r="DL4" i="11"/>
  <c r="DH4" i="11"/>
  <c r="DI4" i="11"/>
  <c r="DO4" i="11"/>
  <c r="DG4" i="11"/>
  <c r="CQ4" i="11"/>
  <c r="DM4" i="11"/>
  <c r="CV59" i="11"/>
  <c r="CX59" i="11"/>
  <c r="CT59" i="11"/>
  <c r="CY59" i="11"/>
  <c r="CU59" i="11"/>
  <c r="CL7" i="11"/>
  <c r="CN7" i="11"/>
  <c r="AV26" i="11"/>
  <c r="CY26" i="11"/>
  <c r="AV38" i="11"/>
  <c r="CY38" i="11"/>
  <c r="CX9" i="11"/>
  <c r="CT9" i="11"/>
  <c r="CV9" i="11"/>
  <c r="CY9" i="11"/>
  <c r="CU9" i="11"/>
  <c r="CN47" i="11"/>
  <c r="CL47" i="11"/>
  <c r="CL57" i="11"/>
  <c r="CN57" i="11"/>
  <c r="CM57" i="11"/>
  <c r="DP51" i="11"/>
  <c r="DL51" i="11"/>
  <c r="DH51" i="11"/>
  <c r="DN51" i="11"/>
  <c r="DJ51" i="11"/>
  <c r="DF51" i="11"/>
  <c r="DM51" i="11"/>
  <c r="DK51" i="11"/>
  <c r="CR52" i="11"/>
  <c r="CS52" i="11"/>
  <c r="CR58" i="11"/>
  <c r="CS58" i="11"/>
  <c r="BF6" i="11"/>
  <c r="AS6" i="11"/>
  <c r="DP6" i="11"/>
  <c r="DL6" i="11"/>
  <c r="DH6" i="11"/>
  <c r="DN6" i="11"/>
  <c r="DJ6" i="11"/>
  <c r="DF6" i="11"/>
  <c r="DI6" i="11"/>
  <c r="DO6" i="11"/>
  <c r="DG6" i="11"/>
  <c r="CR6" i="11"/>
  <c r="CS6" i="11"/>
  <c r="CQ6" i="11"/>
  <c r="CW30" i="11"/>
  <c r="CM63" i="11"/>
  <c r="CR8" i="11"/>
  <c r="CS8" i="11"/>
  <c r="CQ8" i="11"/>
  <c r="CM68" i="11"/>
  <c r="CL41" i="11"/>
  <c r="CN41" i="11"/>
  <c r="CM41" i="11"/>
  <c r="DP72" i="11"/>
  <c r="DL72" i="11"/>
  <c r="DH72" i="11"/>
  <c r="DN72" i="11"/>
  <c r="DJ72" i="11"/>
  <c r="DF72" i="11"/>
  <c r="DK72" i="11"/>
  <c r="DI72" i="11"/>
  <c r="CQ72" i="11"/>
  <c r="DO72" i="11"/>
  <c r="DN66" i="11"/>
  <c r="DJ66" i="11"/>
  <c r="DF66" i="11"/>
  <c r="DP66" i="11"/>
  <c r="DL66" i="11"/>
  <c r="DH66" i="11"/>
  <c r="DI66" i="11"/>
  <c r="DO66" i="11"/>
  <c r="DG66" i="11"/>
  <c r="CQ66" i="11"/>
  <c r="DM66" i="11"/>
  <c r="CV70" i="11"/>
  <c r="CX70" i="11"/>
  <c r="CT70" i="11"/>
  <c r="CY70" i="11"/>
  <c r="CU70" i="11"/>
  <c r="BF34" i="11"/>
  <c r="AS34" i="11"/>
  <c r="DN34" i="11"/>
  <c r="DJ34" i="11"/>
  <c r="DF34" i="11"/>
  <c r="DP34" i="11"/>
  <c r="DL34" i="11"/>
  <c r="DH34" i="11"/>
  <c r="DO34" i="11"/>
  <c r="DG34" i="11"/>
  <c r="DM34" i="11"/>
  <c r="CR34" i="11"/>
  <c r="CS34" i="11"/>
  <c r="CQ34" i="11"/>
  <c r="DK34" i="11"/>
  <c r="CM16" i="11"/>
  <c r="AS21" i="11"/>
  <c r="CU21" i="11"/>
  <c r="BF12" i="11"/>
  <c r="AS12" i="11"/>
  <c r="CU12" i="11"/>
  <c r="BF62" i="11"/>
  <c r="CN62" i="11"/>
  <c r="CL62" i="11"/>
  <c r="AS53" i="11"/>
  <c r="BK53" i="11"/>
  <c r="CR53" i="11"/>
  <c r="CQ53" i="11"/>
  <c r="CN44" i="11"/>
  <c r="CL44" i="11"/>
  <c r="CM44" i="11"/>
  <c r="DO44" i="11"/>
  <c r="CL56" i="11"/>
  <c r="CN56" i="11"/>
  <c r="CM56" i="11"/>
  <c r="DM56" i="11"/>
  <c r="BF29" i="11"/>
  <c r="AS29" i="11"/>
  <c r="CU29" i="11"/>
  <c r="BF22" i="11"/>
  <c r="AS22" i="11"/>
  <c r="CU22" i="11"/>
  <c r="BF18" i="11"/>
  <c r="CN18" i="11"/>
  <c r="CL18" i="11"/>
  <c r="AS37" i="11"/>
  <c r="CL37" i="11"/>
  <c r="CN37" i="11"/>
  <c r="DG54" i="11"/>
  <c r="DM59" i="11"/>
  <c r="CX27" i="11"/>
  <c r="CT27" i="11"/>
  <c r="CV27" i="11"/>
  <c r="CY27" i="11"/>
  <c r="CU27" i="11"/>
  <c r="CN69" i="11"/>
  <c r="CL69" i="11"/>
  <c r="AV55" i="11"/>
  <c r="AY55" i="11" s="1"/>
  <c r="CL55" i="11"/>
  <c r="CN55" i="11"/>
  <c r="CM55" i="11"/>
  <c r="BK26" i="11"/>
  <c r="BK38" i="11"/>
  <c r="CV25" i="11"/>
  <c r="CX25" i="11"/>
  <c r="CT25" i="11"/>
  <c r="CY25" i="11"/>
  <c r="CU25" i="11"/>
  <c r="DI9" i="11"/>
  <c r="CL71" i="11"/>
  <c r="CN71" i="11"/>
  <c r="DI51" i="11"/>
  <c r="BF52" i="11"/>
  <c r="AS52" i="11"/>
  <c r="CV52" i="11"/>
  <c r="CX52" i="11"/>
  <c r="CT52" i="11"/>
  <c r="CU52" i="11"/>
  <c r="CW52" i="11"/>
  <c r="BF58" i="11"/>
  <c r="AS58" i="11"/>
  <c r="CX58" i="11"/>
  <c r="CT58" i="11"/>
  <c r="CV58" i="11"/>
  <c r="CU58" i="11"/>
  <c r="CW58" i="11"/>
  <c r="DK6" i="11"/>
  <c r="BF30" i="11"/>
  <c r="AS30" i="11"/>
  <c r="BK30" i="11"/>
  <c r="CR30" i="11"/>
  <c r="CS30" i="11"/>
  <c r="CQ30" i="11"/>
  <c r="DG72" i="11"/>
  <c r="DM70" i="11"/>
  <c r="CX60" i="11"/>
  <c r="CT60" i="11"/>
  <c r="CV60" i="11"/>
  <c r="CY60" i="11"/>
  <c r="CU60" i="11"/>
  <c r="CR65" i="11"/>
  <c r="CS65" i="11"/>
  <c r="CQ65" i="11"/>
  <c r="CL49" i="11"/>
  <c r="CN49" i="11"/>
  <c r="AV43" i="11"/>
  <c r="CN43" i="11"/>
  <c r="CL43" i="11"/>
  <c r="CM43" i="11"/>
  <c r="BI45" i="11"/>
  <c r="CR45" i="11"/>
  <c r="CS45" i="11"/>
  <c r="DM45" i="11"/>
  <c r="BI20" i="11"/>
  <c r="CR20" i="11"/>
  <c r="CS20" i="11"/>
  <c r="DK20" i="11"/>
  <c r="BF33" i="11"/>
  <c r="AS33" i="11"/>
  <c r="BK33" i="11"/>
  <c r="CR33" i="11"/>
  <c r="CS33" i="11"/>
  <c r="CQ33" i="11"/>
  <c r="CR32" i="11"/>
  <c r="CQ32" i="11"/>
  <c r="CS32" i="11"/>
  <c r="DN64" i="11"/>
  <c r="DJ64" i="11"/>
  <c r="DF64" i="11"/>
  <c r="DP64" i="11"/>
  <c r="DL64" i="11"/>
  <c r="DH64" i="11"/>
  <c r="DO64" i="11"/>
  <c r="DG64" i="11"/>
  <c r="DK64" i="11"/>
  <c r="DM64" i="11"/>
  <c r="DX13" i="11"/>
  <c r="DP77" i="11"/>
  <c r="DL77" i="11"/>
  <c r="DH77" i="11"/>
  <c r="DN77" i="11"/>
  <c r="DJ77" i="11"/>
  <c r="DF77" i="11"/>
  <c r="DM77" i="11"/>
  <c r="DI77" i="11"/>
  <c r="DW77" i="11"/>
  <c r="DG77" i="11"/>
  <c r="DO77" i="11"/>
  <c r="CR82" i="11"/>
  <c r="CQ82" i="11"/>
  <c r="CL86" i="11"/>
  <c r="CN86" i="11"/>
  <c r="CM86" i="11"/>
  <c r="CL90" i="11"/>
  <c r="CN90" i="11"/>
  <c r="CM90" i="11"/>
  <c r="DL93" i="11"/>
  <c r="DH93" i="11"/>
  <c r="DN93" i="11"/>
  <c r="DF93" i="11"/>
  <c r="DM93" i="11"/>
  <c r="DI93" i="11"/>
  <c r="DG93" i="11"/>
  <c r="DK93" i="11"/>
  <c r="DC98" i="11"/>
  <c r="DE98" i="11"/>
  <c r="CZ98" i="11"/>
  <c r="DB98" i="11"/>
  <c r="DD98" i="11"/>
  <c r="DA98" i="11"/>
  <c r="CX37" i="11"/>
  <c r="CT37" i="11"/>
  <c r="CV37" i="11"/>
  <c r="BK37" i="11"/>
  <c r="CW37" i="11"/>
  <c r="CN54" i="11"/>
  <c r="CL54" i="11"/>
  <c r="CL4" i="11"/>
  <c r="CN4" i="11"/>
  <c r="AV59" i="11"/>
  <c r="AV27" i="11"/>
  <c r="BF69" i="11"/>
  <c r="CV69" i="11"/>
  <c r="CX69" i="11"/>
  <c r="CT69" i="11"/>
  <c r="BK69" i="11"/>
  <c r="CW69" i="11"/>
  <c r="BF7" i="11"/>
  <c r="CX7" i="11"/>
  <c r="CT7" i="11"/>
  <c r="CV7" i="11"/>
  <c r="BK7" i="11"/>
  <c r="CW7" i="11"/>
  <c r="CN26" i="11"/>
  <c r="CL26" i="11"/>
  <c r="CL38" i="11"/>
  <c r="CN38" i="11"/>
  <c r="AV25" i="11"/>
  <c r="AV9" i="11"/>
  <c r="BF47" i="11"/>
  <c r="CV47" i="11"/>
  <c r="CX47" i="11"/>
  <c r="CT47" i="11"/>
  <c r="BK47" i="11"/>
  <c r="CW47" i="11"/>
  <c r="BF71" i="11"/>
  <c r="CX71" i="11"/>
  <c r="CT71" i="11"/>
  <c r="CV71" i="11"/>
  <c r="BK71" i="11"/>
  <c r="CW71" i="11"/>
  <c r="CN52" i="11"/>
  <c r="CL52" i="11"/>
  <c r="CL58" i="11"/>
  <c r="CN58" i="11"/>
  <c r="AV6" i="11"/>
  <c r="AV30" i="11"/>
  <c r="BF63" i="11"/>
  <c r="CV63" i="11"/>
  <c r="CX63" i="11"/>
  <c r="CT63" i="11"/>
  <c r="BK63" i="11"/>
  <c r="CW63" i="11"/>
  <c r="BF8" i="11"/>
  <c r="CX8" i="11"/>
  <c r="CT8" i="11"/>
  <c r="CV8" i="11"/>
  <c r="BK8" i="11"/>
  <c r="CY8" i="11"/>
  <c r="BF17" i="11"/>
  <c r="CV17" i="11"/>
  <c r="CX17" i="11"/>
  <c r="CT17" i="11"/>
  <c r="BK17" i="11"/>
  <c r="CW17" i="11"/>
  <c r="BF68" i="11"/>
  <c r="CX68" i="11"/>
  <c r="CT68" i="11"/>
  <c r="CV68" i="11"/>
  <c r="BK68" i="11"/>
  <c r="CW68" i="11"/>
  <c r="CN72" i="11"/>
  <c r="CL72" i="11"/>
  <c r="CL66" i="11"/>
  <c r="CN66" i="11"/>
  <c r="AV70" i="11"/>
  <c r="AV60" i="11"/>
  <c r="BF65" i="11"/>
  <c r="CV65" i="11"/>
  <c r="CX65" i="11"/>
  <c r="CT65" i="11"/>
  <c r="BK65" i="11"/>
  <c r="CY65" i="11"/>
  <c r="AV34" i="11"/>
  <c r="BF19" i="11"/>
  <c r="CV19" i="11"/>
  <c r="CX19" i="11"/>
  <c r="CT19" i="11"/>
  <c r="BK19" i="11"/>
  <c r="CW19" i="11"/>
  <c r="BF16" i="11"/>
  <c r="CX16" i="11"/>
  <c r="CT16" i="11"/>
  <c r="CV16" i="11"/>
  <c r="BK16" i="11"/>
  <c r="CW16" i="11"/>
  <c r="BF49" i="11"/>
  <c r="CX49" i="11"/>
  <c r="CT49" i="11"/>
  <c r="CV49" i="11"/>
  <c r="BK49" i="11"/>
  <c r="CW49" i="11"/>
  <c r="CN45" i="11"/>
  <c r="CL45" i="11"/>
  <c r="CL20" i="11"/>
  <c r="CN20" i="11"/>
  <c r="AV33" i="11"/>
  <c r="CX64" i="11"/>
  <c r="CT64" i="11"/>
  <c r="CV64" i="11"/>
  <c r="CY64" i="11"/>
  <c r="CU64" i="11"/>
  <c r="CL64" i="11"/>
  <c r="CN64" i="11"/>
  <c r="CM64" i="11"/>
  <c r="DX39" i="11"/>
  <c r="CV75" i="11"/>
  <c r="CX75" i="11"/>
  <c r="CT75" i="11"/>
  <c r="CW75" i="11"/>
  <c r="BK75" i="11"/>
  <c r="CX76" i="11"/>
  <c r="CT76" i="11"/>
  <c r="CV76" i="11"/>
  <c r="CW76" i="11"/>
  <c r="BK76" i="11"/>
  <c r="CN77" i="11"/>
  <c r="CL77" i="11"/>
  <c r="CM77" i="11"/>
  <c r="DN78" i="11"/>
  <c r="DF78" i="11"/>
  <c r="DL78" i="11"/>
  <c r="DO78" i="11"/>
  <c r="DW78" i="11"/>
  <c r="CN81" i="11"/>
  <c r="CL81" i="11"/>
  <c r="CM81" i="11"/>
  <c r="CV83" i="11"/>
  <c r="CX83" i="11"/>
  <c r="CT83" i="11"/>
  <c r="CW83" i="11"/>
  <c r="BK83" i="11"/>
  <c r="BJ83" i="11"/>
  <c r="CX84" i="11"/>
  <c r="CT84" i="11"/>
  <c r="CV84" i="11"/>
  <c r="CW84" i="11"/>
  <c r="BK84" i="11"/>
  <c r="CN85" i="11"/>
  <c r="CL85" i="11"/>
  <c r="CM85" i="11"/>
  <c r="DN86" i="11"/>
  <c r="DJ86" i="11"/>
  <c r="DF86" i="11"/>
  <c r="DP86" i="11"/>
  <c r="DL86" i="11"/>
  <c r="DH86" i="11"/>
  <c r="DO86" i="11"/>
  <c r="DG86" i="11"/>
  <c r="DW86" i="11"/>
  <c r="DK86" i="11"/>
  <c r="CN89" i="11"/>
  <c r="CL89" i="11"/>
  <c r="CM89" i="11"/>
  <c r="CV91" i="11"/>
  <c r="CX91" i="11"/>
  <c r="CT91" i="11"/>
  <c r="CW91" i="11"/>
  <c r="BK91" i="11"/>
  <c r="CY91" i="11"/>
  <c r="BU96" i="11"/>
  <c r="BU143" i="11"/>
  <c r="BU134" i="11"/>
  <c r="BU131" i="11"/>
  <c r="BU94" i="11"/>
  <c r="BU93" i="11"/>
  <c r="CG98" i="11"/>
  <c r="CG143" i="11"/>
  <c r="CG134" i="11"/>
  <c r="CG131" i="11"/>
  <c r="CG94" i="11"/>
  <c r="CG93" i="11"/>
  <c r="CG99" i="11"/>
  <c r="CC100" i="11"/>
  <c r="CC143" i="11"/>
  <c r="CC134" i="11"/>
  <c r="CC131" i="11"/>
  <c r="CC98" i="11"/>
  <c r="CC94" i="11"/>
  <c r="CC93" i="11"/>
  <c r="CN21" i="11"/>
  <c r="CL21" i="11"/>
  <c r="CL12" i="11"/>
  <c r="CN12" i="11"/>
  <c r="AV62" i="11"/>
  <c r="AY62" i="11" s="1"/>
  <c r="AV53" i="11"/>
  <c r="BF42" i="11"/>
  <c r="CV42" i="11"/>
  <c r="CX42" i="11"/>
  <c r="CT42" i="11"/>
  <c r="BK42" i="11"/>
  <c r="CW42" i="11"/>
  <c r="BF14" i="11"/>
  <c r="CX14" i="11"/>
  <c r="CT14" i="11"/>
  <c r="CV14" i="11"/>
  <c r="BK14" i="11"/>
  <c r="CW14" i="11"/>
  <c r="CN29" i="11"/>
  <c r="CL29" i="11"/>
  <c r="CL22" i="11"/>
  <c r="CN22" i="11"/>
  <c r="AV18" i="11"/>
  <c r="AV37" i="11"/>
  <c r="CQ37" i="11"/>
  <c r="CY37" i="11"/>
  <c r="BF11" i="11"/>
  <c r="CV11" i="11"/>
  <c r="CX11" i="11"/>
  <c r="CT11" i="11"/>
  <c r="BK11" i="11"/>
  <c r="CW11" i="11"/>
  <c r="BF50" i="11"/>
  <c r="CX50" i="11"/>
  <c r="CT50" i="11"/>
  <c r="CV50" i="11"/>
  <c r="BK50" i="11"/>
  <c r="CW50" i="11"/>
  <c r="CM54" i="11"/>
  <c r="CM4" i="11"/>
  <c r="CN59" i="11"/>
  <c r="CL59" i="11"/>
  <c r="CL27" i="11"/>
  <c r="CN27" i="11"/>
  <c r="AV69" i="11"/>
  <c r="CQ69" i="11"/>
  <c r="CY69" i="11"/>
  <c r="AV7" i="11"/>
  <c r="CQ7" i="11"/>
  <c r="CY7" i="11"/>
  <c r="BF48" i="11"/>
  <c r="CV48" i="11"/>
  <c r="CX48" i="11"/>
  <c r="CT48" i="11"/>
  <c r="BK48" i="11"/>
  <c r="CW48" i="11"/>
  <c r="BF55" i="11"/>
  <c r="CX55" i="11"/>
  <c r="CT55" i="11"/>
  <c r="CV55" i="11"/>
  <c r="BK55" i="11"/>
  <c r="CW55" i="11"/>
  <c r="CM26" i="11"/>
  <c r="CM38" i="11"/>
  <c r="CN25" i="11"/>
  <c r="CL25" i="11"/>
  <c r="CL9" i="11"/>
  <c r="CN9" i="11"/>
  <c r="AV47" i="11"/>
  <c r="AY47" i="11" s="1"/>
  <c r="CQ47" i="11"/>
  <c r="CY47" i="11"/>
  <c r="AV71" i="11"/>
  <c r="CQ71" i="11"/>
  <c r="CY71" i="11"/>
  <c r="BF73" i="11"/>
  <c r="CV73" i="11"/>
  <c r="CX73" i="11"/>
  <c r="CT73" i="11"/>
  <c r="BK73" i="11"/>
  <c r="CW73" i="11"/>
  <c r="BF57" i="11"/>
  <c r="CX57" i="11"/>
  <c r="CT57" i="11"/>
  <c r="CV57" i="11"/>
  <c r="BK57" i="11"/>
  <c r="CW57" i="11"/>
  <c r="BF67" i="11"/>
  <c r="CX67" i="11"/>
  <c r="CT67" i="11"/>
  <c r="CV67" i="11"/>
  <c r="BK67" i="11"/>
  <c r="CW67" i="11"/>
  <c r="CM52" i="11"/>
  <c r="CM58" i="11"/>
  <c r="CN6" i="11"/>
  <c r="CL6" i="11"/>
  <c r="CL30" i="11"/>
  <c r="CN30" i="11"/>
  <c r="AV63" i="11"/>
  <c r="AY63" i="11" s="1"/>
  <c r="CY63" i="11"/>
  <c r="AV8" i="11"/>
  <c r="AY8" i="11" s="1"/>
  <c r="AV17" i="11"/>
  <c r="AY17" i="11" s="1"/>
  <c r="CQ17" i="11"/>
  <c r="CY17" i="11"/>
  <c r="AV68" i="11"/>
  <c r="CY68" i="11"/>
  <c r="BF35" i="11"/>
  <c r="CV35" i="11"/>
  <c r="CX35" i="11"/>
  <c r="CT35" i="11"/>
  <c r="BK35" i="11"/>
  <c r="CW35" i="11"/>
  <c r="BF41" i="11"/>
  <c r="CX41" i="11"/>
  <c r="CT41" i="11"/>
  <c r="CV41" i="11"/>
  <c r="BK41" i="11"/>
  <c r="CW41" i="11"/>
  <c r="CM72" i="11"/>
  <c r="CM66" i="11"/>
  <c r="CN70" i="11"/>
  <c r="CL70" i="11"/>
  <c r="CL60" i="11"/>
  <c r="CN60" i="11"/>
  <c r="AV65" i="11"/>
  <c r="CL34" i="11"/>
  <c r="CN34" i="11"/>
  <c r="AV19" i="11"/>
  <c r="CQ19" i="11"/>
  <c r="CY19" i="11"/>
  <c r="AV16" i="11"/>
  <c r="CQ16" i="11"/>
  <c r="CY16" i="11"/>
  <c r="BF28" i="11"/>
  <c r="CV28" i="11"/>
  <c r="CX28" i="11"/>
  <c r="CT28" i="11"/>
  <c r="BK28" i="11"/>
  <c r="CQ28" i="11"/>
  <c r="CY28" i="11"/>
  <c r="AV49" i="11"/>
  <c r="CY49" i="11"/>
  <c r="BF43" i="11"/>
  <c r="CV43" i="11"/>
  <c r="CX43" i="11"/>
  <c r="CT43" i="11"/>
  <c r="BK43" i="11"/>
  <c r="CW43" i="11"/>
  <c r="BF31" i="11"/>
  <c r="CX31" i="11"/>
  <c r="CT31" i="11"/>
  <c r="CV31" i="11"/>
  <c r="BK31" i="11"/>
  <c r="CW31" i="11"/>
  <c r="CM45" i="11"/>
  <c r="CM20" i="11"/>
  <c r="CN33" i="11"/>
  <c r="CL33" i="11"/>
  <c r="BJ46" i="11"/>
  <c r="BI64" i="11"/>
  <c r="CR64" i="11"/>
  <c r="CQ64" i="11"/>
  <c r="BF40" i="11"/>
  <c r="AY39" i="11"/>
  <c r="CL74" i="11"/>
  <c r="CN74" i="11"/>
  <c r="CM74" i="11"/>
  <c r="CR77" i="11"/>
  <c r="CQ77" i="11"/>
  <c r="CR81" i="11"/>
  <c r="CQ81" i="11"/>
  <c r="CL82" i="11"/>
  <c r="CN82" i="11"/>
  <c r="CM82" i="11"/>
  <c r="CR85" i="11"/>
  <c r="CQ85" i="11"/>
  <c r="CX92" i="11"/>
  <c r="CT92" i="11"/>
  <c r="CV92" i="11"/>
  <c r="CW92" i="11"/>
  <c r="BK92" i="11"/>
  <c r="CY92" i="11"/>
  <c r="BO96" i="11"/>
  <c r="BO131" i="11"/>
  <c r="BO143" i="11"/>
  <c r="BO134" i="11"/>
  <c r="BO90" i="11"/>
  <c r="BO89" i="11"/>
  <c r="CN97" i="11"/>
  <c r="CL97" i="11"/>
  <c r="CM97" i="11"/>
  <c r="CA98" i="11"/>
  <c r="CA90" i="11"/>
  <c r="CA89" i="11"/>
  <c r="BW100" i="11"/>
  <c r="BW90" i="11"/>
  <c r="BW89" i="11"/>
  <c r="CV87" i="11"/>
  <c r="CX87" i="11"/>
  <c r="CT87" i="11"/>
  <c r="CU87" i="11"/>
  <c r="CX88" i="11"/>
  <c r="CT88" i="11"/>
  <c r="CV88" i="11"/>
  <c r="CU88" i="11"/>
  <c r="DL89" i="11"/>
  <c r="DH89" i="11"/>
  <c r="DN89" i="11"/>
  <c r="DF89" i="11"/>
  <c r="DK89" i="11"/>
  <c r="DW89" i="11"/>
  <c r="DJ90" i="11"/>
  <c r="DF90" i="11"/>
  <c r="DP90" i="11"/>
  <c r="DH90" i="11"/>
  <c r="BS90" i="11"/>
  <c r="CI90" i="11"/>
  <c r="BM93" i="11"/>
  <c r="CN93" i="11"/>
  <c r="CL93" i="11"/>
  <c r="BM94" i="11"/>
  <c r="BQ94" i="11"/>
  <c r="BY94" i="11"/>
  <c r="CL94" i="11"/>
  <c r="CN94" i="11"/>
  <c r="CV95" i="11"/>
  <c r="CX95" i="11"/>
  <c r="CT95" i="11"/>
  <c r="CU95" i="11"/>
  <c r="CY96" i="11"/>
  <c r="CU96" i="11"/>
  <c r="BK96" i="11"/>
  <c r="CV96" i="11"/>
  <c r="CX96" i="11"/>
  <c r="BQ96" i="11"/>
  <c r="CE96" i="11"/>
  <c r="CM96" i="11"/>
  <c r="CN96" i="11"/>
  <c r="CT96" i="11"/>
  <c r="BU97" i="11"/>
  <c r="CA97" i="11"/>
  <c r="CY98" i="11"/>
  <c r="CU98" i="11"/>
  <c r="BK98" i="11"/>
  <c r="CT98" i="11"/>
  <c r="CW98" i="11"/>
  <c r="BQ98" i="11"/>
  <c r="CQ98" i="11"/>
  <c r="CR98" i="11"/>
  <c r="BQ99" i="11"/>
  <c r="BW99" i="11"/>
  <c r="CI99" i="11"/>
  <c r="BM100" i="11"/>
  <c r="BY100" i="11"/>
  <c r="CS102" i="11"/>
  <c r="CQ102" i="11"/>
  <c r="CR102" i="11"/>
  <c r="BQ103" i="11"/>
  <c r="BY103" i="11"/>
  <c r="CG103" i="11"/>
  <c r="DE104" i="11"/>
  <c r="DA104" i="11"/>
  <c r="DC104" i="11"/>
  <c r="DB104" i="11"/>
  <c r="BO104" i="11"/>
  <c r="BW104" i="11"/>
  <c r="CE104" i="11"/>
  <c r="DD104" i="11"/>
  <c r="BS105" i="11"/>
  <c r="CA105" i="11"/>
  <c r="CI105" i="11"/>
  <c r="CQ107" i="11"/>
  <c r="CS107" i="11"/>
  <c r="CR107" i="11"/>
  <c r="BS109" i="11"/>
  <c r="CA109" i="11"/>
  <c r="CI109" i="11"/>
  <c r="BM110" i="11"/>
  <c r="BU110" i="11"/>
  <c r="CC110" i="11"/>
  <c r="CM110" i="11"/>
  <c r="CL110" i="11"/>
  <c r="CQ111" i="11"/>
  <c r="CS111" i="11"/>
  <c r="CR111" i="11"/>
  <c r="BQ114" i="11"/>
  <c r="BY114" i="11"/>
  <c r="CG114" i="11"/>
  <c r="DC115" i="11"/>
  <c r="DE115" i="11"/>
  <c r="DA115" i="11"/>
  <c r="DD115" i="11"/>
  <c r="CZ115" i="11"/>
  <c r="BM115" i="11"/>
  <c r="BU115" i="11"/>
  <c r="CC115" i="11"/>
  <c r="CM115" i="11"/>
  <c r="CL115" i="11"/>
  <c r="BS116" i="11"/>
  <c r="CA116" i="11"/>
  <c r="CI116" i="11"/>
  <c r="DC119" i="11"/>
  <c r="DE119" i="11"/>
  <c r="DA119" i="11"/>
  <c r="CZ119" i="11"/>
  <c r="DD119" i="11"/>
  <c r="BM119" i="11"/>
  <c r="BU119" i="11"/>
  <c r="CC119" i="11"/>
  <c r="CM119" i="11"/>
  <c r="CL119" i="11"/>
  <c r="BS120" i="11"/>
  <c r="CA120" i="11"/>
  <c r="CI120" i="11"/>
  <c r="BO121" i="11"/>
  <c r="BW121" i="11"/>
  <c r="CE121" i="11"/>
  <c r="CS122" i="11"/>
  <c r="CQ122" i="11"/>
  <c r="CR122" i="11"/>
  <c r="BO125" i="11"/>
  <c r="BW125" i="11"/>
  <c r="CE125" i="11"/>
  <c r="BQ129" i="11"/>
  <c r="BY129" i="11"/>
  <c r="CG129" i="11"/>
  <c r="CR130" i="11"/>
  <c r="CQ130" i="11"/>
  <c r="CS130" i="11"/>
  <c r="DD131" i="11"/>
  <c r="CZ131" i="11"/>
  <c r="DB131" i="11"/>
  <c r="DC131" i="11"/>
  <c r="DE131" i="11"/>
  <c r="BM131" i="11"/>
  <c r="BQ131" i="11"/>
  <c r="BY131" i="11"/>
  <c r="CN131" i="11"/>
  <c r="CL131" i="11"/>
  <c r="CM131" i="11"/>
  <c r="DA131" i="11"/>
  <c r="CX132" i="11"/>
  <c r="CT132" i="11"/>
  <c r="CV132" i="11"/>
  <c r="CW132" i="11"/>
  <c r="BK132" i="11"/>
  <c r="CY132" i="11"/>
  <c r="DN134" i="11"/>
  <c r="DJ134" i="11"/>
  <c r="DF134" i="11"/>
  <c r="DP134" i="11"/>
  <c r="DL134" i="11"/>
  <c r="DH134" i="11"/>
  <c r="DM134" i="11"/>
  <c r="DI134" i="11"/>
  <c r="DO134" i="11"/>
  <c r="DW134" i="11"/>
  <c r="DG134" i="11"/>
  <c r="BS134" i="11"/>
  <c r="BW134" i="11"/>
  <c r="CA134" i="11"/>
  <c r="CE134" i="11"/>
  <c r="CI134" i="11"/>
  <c r="CX136" i="11"/>
  <c r="CT136" i="11"/>
  <c r="CV136" i="11"/>
  <c r="CW136" i="11"/>
  <c r="BK136" i="11"/>
  <c r="CU136" i="11"/>
  <c r="CR139" i="11"/>
  <c r="CQ139" i="11"/>
  <c r="CS139" i="11"/>
  <c r="DM143" i="11"/>
  <c r="DP143" i="11"/>
  <c r="DF143" i="11"/>
  <c r="DH143" i="11"/>
  <c r="DO143" i="11"/>
  <c r="DG143" i="11"/>
  <c r="BS143" i="11"/>
  <c r="BW143" i="11"/>
  <c r="CA143" i="11"/>
  <c r="CE143" i="11"/>
  <c r="CI143" i="11"/>
  <c r="BY145" i="11"/>
  <c r="CE145" i="11"/>
  <c r="CQ146" i="11"/>
  <c r="CS146" i="11"/>
  <c r="CR146" i="11"/>
  <c r="BQ149" i="11"/>
  <c r="BW149" i="11"/>
  <c r="DC152" i="11"/>
  <c r="DB152" i="11"/>
  <c r="DA152" i="11"/>
  <c r="DE152" i="11"/>
  <c r="CZ152" i="11"/>
  <c r="DD152" i="11"/>
  <c r="CY154" i="11"/>
  <c r="CU154" i="11"/>
  <c r="BK154" i="11"/>
  <c r="CX154" i="11"/>
  <c r="CT154" i="11"/>
  <c r="CW154" i="11"/>
  <c r="BM154" i="11"/>
  <c r="CG155" i="11"/>
  <c r="BQ158" i="11"/>
  <c r="CL170" i="11"/>
  <c r="CM170" i="11"/>
  <c r="CN170" i="11"/>
  <c r="BS173" i="11"/>
  <c r="CE175" i="11"/>
  <c r="CS175" i="11"/>
  <c r="CR175" i="11"/>
  <c r="CQ175" i="11"/>
  <c r="CM198" i="11"/>
  <c r="CL198" i="11"/>
  <c r="CN198" i="11"/>
  <c r="CE200" i="11"/>
  <c r="BO197" i="11"/>
  <c r="BO193" i="11"/>
  <c r="BO196" i="11"/>
  <c r="BO195" i="11"/>
  <c r="BO194" i="11"/>
  <c r="BO192" i="11"/>
  <c r="BO183" i="11"/>
  <c r="BO182" i="11"/>
  <c r="BO180" i="11"/>
  <c r="BO178" i="11"/>
  <c r="BO176" i="11"/>
  <c r="BO174" i="11"/>
  <c r="BO185" i="11"/>
  <c r="BO177" i="11"/>
  <c r="BO170" i="11"/>
  <c r="BO158" i="11"/>
  <c r="BO166" i="11"/>
  <c r="BO141" i="11"/>
  <c r="BO140" i="11"/>
  <c r="BO133" i="11"/>
  <c r="BO132" i="11"/>
  <c r="BO129" i="11"/>
  <c r="BO172" i="11"/>
  <c r="BO162" i="11"/>
  <c r="BO137" i="11"/>
  <c r="BO136" i="11"/>
  <c r="BO147" i="11"/>
  <c r="BO139" i="11"/>
  <c r="BO130" i="11"/>
  <c r="BO127" i="11"/>
  <c r="BS197" i="11"/>
  <c r="BS193" i="11"/>
  <c r="BS201" i="11"/>
  <c r="BS195" i="11"/>
  <c r="BS194" i="11"/>
  <c r="BS199" i="11"/>
  <c r="BS196" i="11"/>
  <c r="BS185" i="11"/>
  <c r="BS182" i="11"/>
  <c r="BS180" i="11"/>
  <c r="BS178" i="11"/>
  <c r="BS176" i="11"/>
  <c r="BS174" i="11"/>
  <c r="BS181" i="11"/>
  <c r="BS170" i="11"/>
  <c r="BS162" i="11"/>
  <c r="BS179" i="11"/>
  <c r="BS172" i="11"/>
  <c r="BS166" i="11"/>
  <c r="BS160" i="11"/>
  <c r="BS141" i="11"/>
  <c r="BS140" i="11"/>
  <c r="BS133" i="11"/>
  <c r="BS132" i="11"/>
  <c r="BS129" i="11"/>
  <c r="BS145" i="11"/>
  <c r="BS137" i="11"/>
  <c r="BS136" i="11"/>
  <c r="BS171" i="11"/>
  <c r="BS155" i="11"/>
  <c r="BS139" i="11"/>
  <c r="BS130" i="11"/>
  <c r="BS153" i="11"/>
  <c r="BS127" i="11"/>
  <c r="BW197" i="11"/>
  <c r="BW193" i="11"/>
  <c r="BW196" i="11"/>
  <c r="BW195" i="11"/>
  <c r="BW194" i="11"/>
  <c r="BW180" i="11"/>
  <c r="BW178" i="11"/>
  <c r="BW176" i="11"/>
  <c r="BW174" i="11"/>
  <c r="BW172" i="11"/>
  <c r="BW168" i="11"/>
  <c r="BW192" i="11"/>
  <c r="BW181" i="11"/>
  <c r="BW170" i="11"/>
  <c r="BW171" i="11"/>
  <c r="BW173" i="11"/>
  <c r="BW141" i="11"/>
  <c r="BW140" i="11"/>
  <c r="BW133" i="11"/>
  <c r="BW132" i="11"/>
  <c r="BW129" i="11"/>
  <c r="BW156" i="11"/>
  <c r="BW147" i="11"/>
  <c r="BW137" i="11"/>
  <c r="BW136" i="11"/>
  <c r="BW139" i="11"/>
  <c r="BW130" i="11"/>
  <c r="BW127" i="11"/>
  <c r="CA201" i="11"/>
  <c r="CA197" i="11"/>
  <c r="CA193" i="11"/>
  <c r="CA199" i="11"/>
  <c r="CA194" i="11"/>
  <c r="CA195" i="11"/>
  <c r="CA196" i="11"/>
  <c r="CA180" i="11"/>
  <c r="CA178" i="11"/>
  <c r="CA176" i="11"/>
  <c r="CA174" i="11"/>
  <c r="CA175" i="11"/>
  <c r="CA171" i="11"/>
  <c r="CA172" i="11"/>
  <c r="CA156" i="11"/>
  <c r="CA177" i="11"/>
  <c r="CA155" i="11"/>
  <c r="CA151" i="11"/>
  <c r="CA141" i="11"/>
  <c r="CA140" i="11"/>
  <c r="CA133" i="11"/>
  <c r="CA132" i="11"/>
  <c r="CA129" i="11"/>
  <c r="CA170" i="11"/>
  <c r="CA153" i="11"/>
  <c r="CA149" i="11"/>
  <c r="CA137" i="11"/>
  <c r="CA136" i="11"/>
  <c r="CA139" i="11"/>
  <c r="CA130" i="11"/>
  <c r="CA127" i="11"/>
  <c r="CE197" i="11"/>
  <c r="CE193" i="11"/>
  <c r="CE196" i="11"/>
  <c r="CE192" i="11"/>
  <c r="CE180" i="11"/>
  <c r="CE178" i="11"/>
  <c r="CE176" i="11"/>
  <c r="CE174" i="11"/>
  <c r="CE195" i="11"/>
  <c r="CE183" i="11"/>
  <c r="CE158" i="11"/>
  <c r="CE194" i="11"/>
  <c r="CE177" i="11"/>
  <c r="CE170" i="11"/>
  <c r="CE141" i="11"/>
  <c r="CE140" i="11"/>
  <c r="CE133" i="11"/>
  <c r="CE132" i="11"/>
  <c r="CE129" i="11"/>
  <c r="CE179" i="11"/>
  <c r="CE137" i="11"/>
  <c r="CE136" i="11"/>
  <c r="CE172" i="11"/>
  <c r="CE139" i="11"/>
  <c r="CE130" i="11"/>
  <c r="CE166" i="11"/>
  <c r="CE162" i="11"/>
  <c r="CE127" i="11"/>
  <c r="CI199" i="11"/>
  <c r="CI197" i="11"/>
  <c r="CI193" i="11"/>
  <c r="CI195" i="11"/>
  <c r="CI194" i="11"/>
  <c r="CI196" i="11"/>
  <c r="CI180" i="11"/>
  <c r="CI178" i="11"/>
  <c r="CI176" i="11"/>
  <c r="CI174" i="11"/>
  <c r="CI201" i="11"/>
  <c r="CI185" i="11"/>
  <c r="CI179" i="11"/>
  <c r="CI173" i="11"/>
  <c r="CI170" i="11"/>
  <c r="CI172" i="11"/>
  <c r="CI166" i="11"/>
  <c r="CI162" i="11"/>
  <c r="CI168" i="11"/>
  <c r="CI145" i="11"/>
  <c r="CI141" i="11"/>
  <c r="CI140" i="11"/>
  <c r="CI133" i="11"/>
  <c r="CI132" i="11"/>
  <c r="CI129" i="11"/>
  <c r="CI171" i="11"/>
  <c r="CI164" i="11"/>
  <c r="CI137" i="11"/>
  <c r="CI136" i="11"/>
  <c r="CI151" i="11"/>
  <c r="CI139" i="11"/>
  <c r="CI130" i="11"/>
  <c r="CI149" i="11"/>
  <c r="CI127" i="11"/>
  <c r="DB21" i="11"/>
  <c r="CZ12" i="11"/>
  <c r="DB62" i="11"/>
  <c r="CZ53" i="11"/>
  <c r="DB42" i="11"/>
  <c r="CZ14" i="11"/>
  <c r="DB44" i="11"/>
  <c r="CZ56" i="11"/>
  <c r="DB29" i="11"/>
  <c r="CZ22" i="11"/>
  <c r="DB18" i="11"/>
  <c r="CZ37" i="11"/>
  <c r="DB11" i="11"/>
  <c r="CZ50" i="11"/>
  <c r="DB54" i="11"/>
  <c r="CZ4" i="11"/>
  <c r="DB59" i="11"/>
  <c r="CZ27" i="11"/>
  <c r="DB69" i="11"/>
  <c r="CZ7" i="11"/>
  <c r="DB48" i="11"/>
  <c r="CZ55" i="11"/>
  <c r="DB26" i="11"/>
  <c r="CZ38" i="11"/>
  <c r="DB25" i="11"/>
  <c r="CZ9" i="11"/>
  <c r="DB47" i="11"/>
  <c r="CZ71" i="11"/>
  <c r="DB73" i="11"/>
  <c r="CZ57" i="11"/>
  <c r="DB51" i="11"/>
  <c r="CZ67" i="11"/>
  <c r="DB52" i="11"/>
  <c r="CZ58" i="11"/>
  <c r="DB6" i="11"/>
  <c r="CZ30" i="11"/>
  <c r="DB63" i="11"/>
  <c r="CZ8" i="11"/>
  <c r="DB17" i="11"/>
  <c r="CZ68" i="11"/>
  <c r="DB35" i="11"/>
  <c r="CZ41" i="11"/>
  <c r="DB72" i="11"/>
  <c r="CZ66" i="11"/>
  <c r="DB70" i="11"/>
  <c r="CZ60" i="11"/>
  <c r="DB65" i="11"/>
  <c r="CZ34" i="11"/>
  <c r="DB19" i="11"/>
  <c r="CZ16" i="11"/>
  <c r="DB28" i="11"/>
  <c r="CZ49" i="11"/>
  <c r="DB43" i="11"/>
  <c r="CZ31" i="11"/>
  <c r="DB45" i="11"/>
  <c r="CZ20" i="11"/>
  <c r="DB33" i="11"/>
  <c r="AS3" i="11"/>
  <c r="BM3" i="11"/>
  <c r="BQ3" i="11"/>
  <c r="BU3" i="11"/>
  <c r="BY3" i="11"/>
  <c r="CC3" i="11"/>
  <c r="CG3" i="11"/>
  <c r="CL3" i="11"/>
  <c r="CN3" i="11"/>
  <c r="CS3" i="11"/>
  <c r="AS23" i="11"/>
  <c r="BM23" i="11"/>
  <c r="BQ23" i="11"/>
  <c r="BU23" i="11"/>
  <c r="BY23" i="11"/>
  <c r="CC23" i="11"/>
  <c r="CG23" i="11"/>
  <c r="CN23" i="11"/>
  <c r="CL23" i="11"/>
  <c r="CS23" i="11"/>
  <c r="AS36" i="11"/>
  <c r="BM36" i="11"/>
  <c r="BQ36" i="11"/>
  <c r="BU36" i="11"/>
  <c r="BY36" i="11"/>
  <c r="CC36" i="11"/>
  <c r="CG36" i="11"/>
  <c r="CL36" i="11"/>
  <c r="CN36" i="11"/>
  <c r="CS36" i="11"/>
  <c r="AS61" i="11"/>
  <c r="BM61" i="11"/>
  <c r="BQ61" i="11"/>
  <c r="BU61" i="11"/>
  <c r="BY61" i="11"/>
  <c r="CC61" i="11"/>
  <c r="CG61" i="11"/>
  <c r="CN61" i="11"/>
  <c r="CL61" i="11"/>
  <c r="AS15" i="11"/>
  <c r="BM15" i="11"/>
  <c r="BQ15" i="11"/>
  <c r="BU15" i="11"/>
  <c r="BY15" i="11"/>
  <c r="CC15" i="11"/>
  <c r="CG15" i="11"/>
  <c r="CL15" i="11"/>
  <c r="CN15" i="11"/>
  <c r="CS15" i="11"/>
  <c r="AS5" i="11"/>
  <c r="BM5" i="11"/>
  <c r="BQ5" i="11"/>
  <c r="BU5" i="11"/>
  <c r="BY5" i="11"/>
  <c r="CC5" i="11"/>
  <c r="CG5" i="11"/>
  <c r="CN5" i="11"/>
  <c r="CL5" i="11"/>
  <c r="CS5" i="11"/>
  <c r="AS46" i="11"/>
  <c r="BM46" i="11"/>
  <c r="BQ46" i="11"/>
  <c r="BU46" i="11"/>
  <c r="BY46" i="11"/>
  <c r="CC46" i="11"/>
  <c r="CG46" i="11"/>
  <c r="CL46" i="11"/>
  <c r="CN46" i="11"/>
  <c r="CS46" i="11"/>
  <c r="AS32" i="11"/>
  <c r="BM32" i="11"/>
  <c r="BQ32" i="11"/>
  <c r="BU32" i="11"/>
  <c r="BY32" i="11"/>
  <c r="CC32" i="11"/>
  <c r="CG32" i="11"/>
  <c r="BF10" i="11"/>
  <c r="BG168" i="11" s="1"/>
  <c r="CX10" i="11"/>
  <c r="CT10" i="11"/>
  <c r="CV10" i="11"/>
  <c r="BK10" i="11"/>
  <c r="BO10" i="11"/>
  <c r="BS10" i="11"/>
  <c r="BW10" i="11"/>
  <c r="CA10" i="11"/>
  <c r="CE10" i="11"/>
  <c r="CI10" i="11"/>
  <c r="CW10" i="11"/>
  <c r="BF39" i="11"/>
  <c r="CV39" i="11"/>
  <c r="CX39" i="11"/>
  <c r="CT39" i="11"/>
  <c r="BK39" i="11"/>
  <c r="BO39" i="11"/>
  <c r="BS39" i="11"/>
  <c r="BW39" i="11"/>
  <c r="CA39" i="11"/>
  <c r="CE39" i="11"/>
  <c r="CI39" i="11"/>
  <c r="CW39" i="11"/>
  <c r="BF13" i="11"/>
  <c r="CX13" i="11"/>
  <c r="CT13" i="11"/>
  <c r="CV13" i="11"/>
  <c r="BK13" i="11"/>
  <c r="BO13" i="11"/>
  <c r="BS13" i="11"/>
  <c r="BW13" i="11"/>
  <c r="CA13" i="11"/>
  <c r="CE13" i="11"/>
  <c r="CI13" i="11"/>
  <c r="CW13" i="11"/>
  <c r="BF24" i="11"/>
  <c r="CV24" i="11"/>
  <c r="CX24" i="11"/>
  <c r="CT24" i="11"/>
  <c r="BK24" i="11"/>
  <c r="BO24" i="11"/>
  <c r="BS24" i="11"/>
  <c r="BW24" i="11"/>
  <c r="CA24" i="11"/>
  <c r="CE24" i="11"/>
  <c r="CI24" i="11"/>
  <c r="CW24" i="11"/>
  <c r="BM75" i="11"/>
  <c r="BQ75" i="11"/>
  <c r="BU75" i="11"/>
  <c r="BY75" i="11"/>
  <c r="CC75" i="11"/>
  <c r="CG75" i="11"/>
  <c r="CN75" i="11"/>
  <c r="CL75" i="11"/>
  <c r="CS75" i="11"/>
  <c r="BM76" i="11"/>
  <c r="BQ76" i="11"/>
  <c r="BU76" i="11"/>
  <c r="BY76" i="11"/>
  <c r="CC76" i="11"/>
  <c r="CG76" i="11"/>
  <c r="CL76" i="11"/>
  <c r="CN76" i="11"/>
  <c r="CS76" i="11"/>
  <c r="CV77" i="11"/>
  <c r="CX77" i="11"/>
  <c r="CT77" i="11"/>
  <c r="CU77" i="11"/>
  <c r="CX78" i="11"/>
  <c r="CT78" i="11"/>
  <c r="CV78" i="11"/>
  <c r="BJ78" i="11"/>
  <c r="CU78" i="11"/>
  <c r="BO79" i="11"/>
  <c r="BS79" i="11"/>
  <c r="BW79" i="11"/>
  <c r="CA79" i="11"/>
  <c r="CE79" i="11"/>
  <c r="CI79" i="11"/>
  <c r="BO80" i="11"/>
  <c r="BS80" i="11"/>
  <c r="BW80" i="11"/>
  <c r="CA80" i="11"/>
  <c r="CE80" i="11"/>
  <c r="CI80" i="11"/>
  <c r="BM83" i="11"/>
  <c r="BQ83" i="11"/>
  <c r="BU83" i="11"/>
  <c r="BY83" i="11"/>
  <c r="CC83" i="11"/>
  <c r="CG83" i="11"/>
  <c r="CN83" i="11"/>
  <c r="CL83" i="11"/>
  <c r="CS83" i="11"/>
  <c r="BM84" i="11"/>
  <c r="BQ84" i="11"/>
  <c r="BU84" i="11"/>
  <c r="BY84" i="11"/>
  <c r="CC84" i="11"/>
  <c r="CG84" i="11"/>
  <c r="CL84" i="11"/>
  <c r="CN84" i="11"/>
  <c r="CS84" i="11"/>
  <c r="CV85" i="11"/>
  <c r="CX85" i="11"/>
  <c r="CT85" i="11"/>
  <c r="CU85" i="11"/>
  <c r="CX86" i="11"/>
  <c r="CT86" i="11"/>
  <c r="CV86" i="11"/>
  <c r="BJ86" i="11"/>
  <c r="CU86" i="11"/>
  <c r="BK87" i="11"/>
  <c r="BO87" i="11"/>
  <c r="BS87" i="11"/>
  <c r="BW87" i="11"/>
  <c r="CA87" i="11"/>
  <c r="CE87" i="11"/>
  <c r="CI87" i="11"/>
  <c r="CW87" i="11"/>
  <c r="BK88" i="11"/>
  <c r="BO88" i="11"/>
  <c r="BS88" i="11"/>
  <c r="BW88" i="11"/>
  <c r="CA88" i="11"/>
  <c r="CE88" i="11"/>
  <c r="CI88" i="11"/>
  <c r="CW88" i="11"/>
  <c r="CQ89" i="11"/>
  <c r="CQ90" i="11"/>
  <c r="DG90" i="11"/>
  <c r="DO90" i="11"/>
  <c r="BM91" i="11"/>
  <c r="BQ91" i="11"/>
  <c r="BU91" i="11"/>
  <c r="BY91" i="11"/>
  <c r="CC91" i="11"/>
  <c r="CG91" i="11"/>
  <c r="CN91" i="11"/>
  <c r="CL91" i="11"/>
  <c r="CS91" i="11"/>
  <c r="BM92" i="11"/>
  <c r="BQ92" i="11"/>
  <c r="BU92" i="11"/>
  <c r="BY92" i="11"/>
  <c r="CC92" i="11"/>
  <c r="CG92" i="11"/>
  <c r="CL92" i="11"/>
  <c r="CN92" i="11"/>
  <c r="CS92" i="11"/>
  <c r="CV93" i="11"/>
  <c r="CX93" i="11"/>
  <c r="CT93" i="11"/>
  <c r="BJ93" i="11"/>
  <c r="CM93" i="11"/>
  <c r="CU93" i="11"/>
  <c r="CX94" i="11"/>
  <c r="CT94" i="11"/>
  <c r="CV94" i="11"/>
  <c r="CM94" i="11"/>
  <c r="CU94" i="11"/>
  <c r="BK95" i="11"/>
  <c r="BO95" i="11"/>
  <c r="BS95" i="11"/>
  <c r="BW95" i="11"/>
  <c r="CA95" i="11"/>
  <c r="CE95" i="11"/>
  <c r="CI95" i="11"/>
  <c r="CW95" i="11"/>
  <c r="BM96" i="11"/>
  <c r="BY96" i="11"/>
  <c r="CL96" i="11"/>
  <c r="CW96" i="11"/>
  <c r="BO97" i="11"/>
  <c r="CC97" i="11"/>
  <c r="CI97" i="11"/>
  <c r="BS98" i="11"/>
  <c r="BY98" i="11"/>
  <c r="CM98" i="11"/>
  <c r="CL98" i="11"/>
  <c r="CS98" i="11"/>
  <c r="DM99" i="11"/>
  <c r="DI99" i="11"/>
  <c r="DL99" i="11"/>
  <c r="DW99" i="11"/>
  <c r="DO99" i="11"/>
  <c r="DJ99" i="11"/>
  <c r="BY99" i="11"/>
  <c r="CE99" i="11"/>
  <c r="CS99" i="11"/>
  <c r="CQ99" i="11"/>
  <c r="BO100" i="11"/>
  <c r="BU100" i="11"/>
  <c r="CG100" i="11"/>
  <c r="CQ100" i="11"/>
  <c r="CS100" i="11"/>
  <c r="BS101" i="11"/>
  <c r="CA101" i="11"/>
  <c r="CI101" i="11"/>
  <c r="BM102" i="11"/>
  <c r="BU102" i="11"/>
  <c r="CC102" i="11"/>
  <c r="CM102" i="11"/>
  <c r="CL102" i="11"/>
  <c r="CQ103" i="11"/>
  <c r="CS103" i="11"/>
  <c r="CR103" i="11"/>
  <c r="BQ106" i="11"/>
  <c r="BY106" i="11"/>
  <c r="CG106" i="11"/>
  <c r="DC107" i="11"/>
  <c r="DE107" i="11"/>
  <c r="DA107" i="11"/>
  <c r="DD107" i="11"/>
  <c r="CZ107" i="11"/>
  <c r="BM107" i="11"/>
  <c r="BU107" i="11"/>
  <c r="CC107" i="11"/>
  <c r="CM107" i="11"/>
  <c r="CL107" i="11"/>
  <c r="BS108" i="11"/>
  <c r="CA108" i="11"/>
  <c r="CI108" i="11"/>
  <c r="BG110" i="11"/>
  <c r="CN110" i="11"/>
  <c r="DC111" i="11"/>
  <c r="DE111" i="11"/>
  <c r="DA111" i="11"/>
  <c r="CZ111" i="11"/>
  <c r="DD111" i="11"/>
  <c r="BM111" i="11"/>
  <c r="BU111" i="11"/>
  <c r="CC111" i="11"/>
  <c r="CM111" i="11"/>
  <c r="CL111" i="11"/>
  <c r="BS112" i="11"/>
  <c r="CA112" i="11"/>
  <c r="CI112" i="11"/>
  <c r="BO113" i="11"/>
  <c r="BW113" i="11"/>
  <c r="CE113" i="11"/>
  <c r="CS114" i="11"/>
  <c r="CQ114" i="11"/>
  <c r="CR114" i="11"/>
  <c r="CN115" i="11"/>
  <c r="DB115" i="11"/>
  <c r="BO117" i="11"/>
  <c r="BW117" i="11"/>
  <c r="CE117" i="11"/>
  <c r="BQ118" i="11"/>
  <c r="BY118" i="11"/>
  <c r="CG118" i="11"/>
  <c r="CN119" i="11"/>
  <c r="DB119" i="11"/>
  <c r="BM122" i="11"/>
  <c r="BU122" i="11"/>
  <c r="CC122" i="11"/>
  <c r="CM122" i="11"/>
  <c r="CL122" i="11"/>
  <c r="BQ123" i="11"/>
  <c r="BY123" i="11"/>
  <c r="CG123" i="11"/>
  <c r="DE124" i="11"/>
  <c r="DA124" i="11"/>
  <c r="DC124" i="11"/>
  <c r="DB124" i="11"/>
  <c r="BO124" i="11"/>
  <c r="BW124" i="11"/>
  <c r="CE124" i="11"/>
  <c r="CZ124" i="11"/>
  <c r="BM126" i="11"/>
  <c r="BQ126" i="11"/>
  <c r="BU126" i="11"/>
  <c r="BY126" i="11"/>
  <c r="CC126" i="11"/>
  <c r="CG126" i="11"/>
  <c r="CN126" i="11"/>
  <c r="CL126" i="11"/>
  <c r="CM126" i="11"/>
  <c r="BQ135" i="11"/>
  <c r="BY135" i="11"/>
  <c r="CN135" i="11"/>
  <c r="CL135" i="11"/>
  <c r="CM135" i="11"/>
  <c r="DN138" i="11"/>
  <c r="DJ138" i="11"/>
  <c r="DP138" i="11"/>
  <c r="DL138" i="11"/>
  <c r="DH138" i="11"/>
  <c r="DM138" i="11"/>
  <c r="DK138" i="11"/>
  <c r="BO138" i="11"/>
  <c r="BS138" i="11"/>
  <c r="BW138" i="11"/>
  <c r="CA138" i="11"/>
  <c r="CE138" i="11"/>
  <c r="CI138" i="11"/>
  <c r="CX140" i="11"/>
  <c r="CT140" i="11"/>
  <c r="CV140" i="11"/>
  <c r="CW140" i="11"/>
  <c r="BK140" i="11"/>
  <c r="CY140" i="11"/>
  <c r="DN142" i="11"/>
  <c r="DF142" i="11"/>
  <c r="DP142" i="11"/>
  <c r="DL142" i="11"/>
  <c r="DM142" i="11"/>
  <c r="DI142" i="11"/>
  <c r="DO142" i="11"/>
  <c r="DG142" i="11"/>
  <c r="BO142" i="11"/>
  <c r="BS142" i="11"/>
  <c r="BW142" i="11"/>
  <c r="CA142" i="11"/>
  <c r="CE142" i="11"/>
  <c r="CI142" i="11"/>
  <c r="CI144" i="11"/>
  <c r="CC147" i="11"/>
  <c r="CI147" i="11"/>
  <c r="BY148" i="11"/>
  <c r="BS151" i="11"/>
  <c r="CV154" i="11"/>
  <c r="CI160" i="11"/>
  <c r="BW164" i="11"/>
  <c r="CE164" i="11"/>
  <c r="CE165" i="11"/>
  <c r="CM165" i="11"/>
  <c r="CL165" i="11"/>
  <c r="CN165" i="11"/>
  <c r="BS168" i="11"/>
  <c r="CA168" i="11"/>
  <c r="CA169" i="11"/>
  <c r="DC103" i="11"/>
  <c r="DE103" i="11"/>
  <c r="DA103" i="11"/>
  <c r="CZ103" i="11"/>
  <c r="DD103" i="11"/>
  <c r="BU103" i="11"/>
  <c r="CC103" i="11"/>
  <c r="CM103" i="11"/>
  <c r="CL103" i="11"/>
  <c r="CA104" i="11"/>
  <c r="BO105" i="11"/>
  <c r="BW105" i="11"/>
  <c r="CS106" i="11"/>
  <c r="CQ106" i="11"/>
  <c r="CR106" i="11"/>
  <c r="BO109" i="11"/>
  <c r="BW109" i="11"/>
  <c r="CE109" i="11"/>
  <c r="CG110" i="11"/>
  <c r="BM114" i="11"/>
  <c r="BU114" i="11"/>
  <c r="CC114" i="11"/>
  <c r="CM114" i="11"/>
  <c r="CL114" i="11"/>
  <c r="BQ115" i="11"/>
  <c r="BY115" i="11"/>
  <c r="CG115" i="11"/>
  <c r="DE116" i="11"/>
  <c r="DA116" i="11"/>
  <c r="DC116" i="11"/>
  <c r="DB116" i="11"/>
  <c r="BO116" i="11"/>
  <c r="BW116" i="11"/>
  <c r="CE116" i="11"/>
  <c r="CZ116" i="11"/>
  <c r="CS118" i="11"/>
  <c r="CQ118" i="11"/>
  <c r="CR118" i="11"/>
  <c r="BQ119" i="11"/>
  <c r="BY119" i="11"/>
  <c r="CG119" i="11"/>
  <c r="DE120" i="11"/>
  <c r="DA120" i="11"/>
  <c r="DC120" i="11"/>
  <c r="DB120" i="11"/>
  <c r="BO120" i="11"/>
  <c r="BW120" i="11"/>
  <c r="CE120" i="11"/>
  <c r="DD120" i="11"/>
  <c r="BS121" i="11"/>
  <c r="CA121" i="11"/>
  <c r="CI121" i="11"/>
  <c r="CQ123" i="11"/>
  <c r="CS123" i="11"/>
  <c r="CR123" i="11"/>
  <c r="BS125" i="11"/>
  <c r="CA125" i="11"/>
  <c r="CI125" i="11"/>
  <c r="CR128" i="11"/>
  <c r="CS128" i="11"/>
  <c r="CQ128" i="11"/>
  <c r="BM129" i="11"/>
  <c r="BU129" i="11"/>
  <c r="CC129" i="11"/>
  <c r="CL129" i="11"/>
  <c r="CN129" i="11"/>
  <c r="CM129" i="11"/>
  <c r="DP131" i="11"/>
  <c r="DL131" i="11"/>
  <c r="DN131" i="11"/>
  <c r="DJ131" i="11"/>
  <c r="DF131" i="11"/>
  <c r="DK131" i="11"/>
  <c r="DO131" i="11"/>
  <c r="DG131" i="11"/>
  <c r="BS131" i="11"/>
  <c r="BW131" i="11"/>
  <c r="CA131" i="11"/>
  <c r="CE131" i="11"/>
  <c r="CI131" i="11"/>
  <c r="CV133" i="11"/>
  <c r="CX133" i="11"/>
  <c r="CT133" i="11"/>
  <c r="CW133" i="11"/>
  <c r="BK133" i="11"/>
  <c r="CY133" i="11"/>
  <c r="BM134" i="11"/>
  <c r="BQ134" i="11"/>
  <c r="BY134" i="11"/>
  <c r="CL134" i="11"/>
  <c r="CN134" i="11"/>
  <c r="CM134" i="11"/>
  <c r="BM143" i="11"/>
  <c r="BQ143" i="11"/>
  <c r="BY143" i="11"/>
  <c r="CN143" i="11"/>
  <c r="CL143" i="11"/>
  <c r="CM143" i="11"/>
  <c r="CA145" i="11"/>
  <c r="BS149" i="11"/>
  <c r="CY152" i="11"/>
  <c r="CU152" i="11"/>
  <c r="BK152" i="11"/>
  <c r="CX152" i="11"/>
  <c r="CT152" i="11"/>
  <c r="CW152" i="11"/>
  <c r="BM152" i="11"/>
  <c r="CG153" i="11"/>
  <c r="DC154" i="11"/>
  <c r="DB154" i="11"/>
  <c r="DA154" i="11"/>
  <c r="DE154" i="11"/>
  <c r="CZ154" i="11"/>
  <c r="DD154" i="11"/>
  <c r="CI155" i="11"/>
  <c r="BU158" i="11"/>
  <c r="CA158" i="11"/>
  <c r="CG170" i="11"/>
  <c r="BM194" i="11"/>
  <c r="BM192" i="11"/>
  <c r="BM196" i="11"/>
  <c r="BM195" i="11"/>
  <c r="BM198" i="11"/>
  <c r="BM197" i="11"/>
  <c r="BM186" i="11"/>
  <c r="BM181" i="11"/>
  <c r="BM179" i="11"/>
  <c r="BM177" i="11"/>
  <c r="BM175" i="11"/>
  <c r="BM173" i="11"/>
  <c r="BM171" i="11"/>
  <c r="BM169" i="11"/>
  <c r="BM180" i="11"/>
  <c r="BM137" i="11"/>
  <c r="BM136" i="11"/>
  <c r="BM144" i="11"/>
  <c r="BM141" i="11"/>
  <c r="BM140" i="11"/>
  <c r="BM133" i="11"/>
  <c r="BM132" i="11"/>
  <c r="BM128" i="11"/>
  <c r="BM182" i="11"/>
  <c r="BM157" i="11"/>
  <c r="BM127" i="11"/>
  <c r="BM139" i="11"/>
  <c r="BM130" i="11"/>
  <c r="BQ194" i="11"/>
  <c r="BQ192" i="11"/>
  <c r="BQ202" i="11"/>
  <c r="BQ196" i="11"/>
  <c r="BQ195" i="11"/>
  <c r="BQ197" i="11"/>
  <c r="BQ193" i="11"/>
  <c r="BQ181" i="11"/>
  <c r="BQ179" i="11"/>
  <c r="BQ177" i="11"/>
  <c r="BQ175" i="11"/>
  <c r="BQ173" i="11"/>
  <c r="BQ200" i="11"/>
  <c r="BQ171" i="11"/>
  <c r="BQ182" i="11"/>
  <c r="BQ176" i="11"/>
  <c r="BQ157" i="11"/>
  <c r="BQ154" i="11"/>
  <c r="BQ150" i="11"/>
  <c r="BQ137" i="11"/>
  <c r="BQ136" i="11"/>
  <c r="BQ174" i="11"/>
  <c r="BQ152" i="11"/>
  <c r="BQ148" i="11"/>
  <c r="BQ141" i="11"/>
  <c r="BQ140" i="11"/>
  <c r="BQ133" i="11"/>
  <c r="BQ132" i="11"/>
  <c r="BQ128" i="11"/>
  <c r="BQ127" i="11"/>
  <c r="BQ139" i="11"/>
  <c r="BQ130" i="11"/>
  <c r="BU194" i="11"/>
  <c r="BU192" i="11"/>
  <c r="BU198" i="11"/>
  <c r="BU196" i="11"/>
  <c r="BU195" i="11"/>
  <c r="BU197" i="11"/>
  <c r="BU181" i="11"/>
  <c r="BU179" i="11"/>
  <c r="BU177" i="11"/>
  <c r="BU175" i="11"/>
  <c r="BU173" i="11"/>
  <c r="BU182" i="11"/>
  <c r="BU171" i="11"/>
  <c r="BU184" i="11"/>
  <c r="BU176" i="11"/>
  <c r="BU178" i="11"/>
  <c r="BU165" i="11"/>
  <c r="BU137" i="11"/>
  <c r="BU136" i="11"/>
  <c r="BU169" i="11"/>
  <c r="BU141" i="11"/>
  <c r="BU140" i="11"/>
  <c r="BU133" i="11"/>
  <c r="BU132" i="11"/>
  <c r="BU128" i="11"/>
  <c r="BU127" i="11"/>
  <c r="BU144" i="11"/>
  <c r="BU139" i="11"/>
  <c r="BU130" i="11"/>
  <c r="BY202" i="11"/>
  <c r="BY194" i="11"/>
  <c r="BY192" i="11"/>
  <c r="BY196" i="11"/>
  <c r="BY195" i="11"/>
  <c r="BY200" i="11"/>
  <c r="BY197" i="11"/>
  <c r="BY181" i="11"/>
  <c r="BY179" i="11"/>
  <c r="BY177" i="11"/>
  <c r="BY175" i="11"/>
  <c r="BY173" i="11"/>
  <c r="BY171" i="11"/>
  <c r="BY193" i="11"/>
  <c r="BY182" i="11"/>
  <c r="BY180" i="11"/>
  <c r="BY178" i="11"/>
  <c r="BY165" i="11"/>
  <c r="BY169" i="11"/>
  <c r="BY161" i="11"/>
  <c r="BY159" i="11"/>
  <c r="BY146" i="11"/>
  <c r="BY137" i="11"/>
  <c r="BY136" i="11"/>
  <c r="BY141" i="11"/>
  <c r="BY140" i="11"/>
  <c r="BY133" i="11"/>
  <c r="BY132" i="11"/>
  <c r="BY128" i="11"/>
  <c r="BY167" i="11"/>
  <c r="BY163" i="11"/>
  <c r="BY152" i="11"/>
  <c r="BY127" i="11"/>
  <c r="BY186" i="11"/>
  <c r="BY154" i="11"/>
  <c r="BY139" i="11"/>
  <c r="BY130" i="11"/>
  <c r="CC198" i="11"/>
  <c r="CC194" i="11"/>
  <c r="CC192" i="11"/>
  <c r="CC196" i="11"/>
  <c r="CC195" i="11"/>
  <c r="CC191" i="11"/>
  <c r="CC186" i="11"/>
  <c r="CC182" i="11"/>
  <c r="CC181" i="11"/>
  <c r="CC179" i="11"/>
  <c r="CC177" i="11"/>
  <c r="CC175" i="11"/>
  <c r="CC173" i="11"/>
  <c r="CC171" i="11"/>
  <c r="CC169" i="11"/>
  <c r="CC180" i="11"/>
  <c r="CC197" i="11"/>
  <c r="CC174" i="11"/>
  <c r="CC157" i="11"/>
  <c r="CC144" i="11"/>
  <c r="CC137" i="11"/>
  <c r="CC136" i="11"/>
  <c r="CC141" i="11"/>
  <c r="CC140" i="11"/>
  <c r="CC133" i="11"/>
  <c r="CC132" i="11"/>
  <c r="CC128" i="11"/>
  <c r="CC127" i="11"/>
  <c r="CC139" i="11"/>
  <c r="CC130" i="11"/>
  <c r="CG194" i="11"/>
  <c r="CG192" i="11"/>
  <c r="CG200" i="11"/>
  <c r="CG196" i="11"/>
  <c r="CG195" i="11"/>
  <c r="CG197" i="11"/>
  <c r="CG181" i="11"/>
  <c r="CG179" i="11"/>
  <c r="CG177" i="11"/>
  <c r="CG175" i="11"/>
  <c r="CG173" i="11"/>
  <c r="CG202" i="11"/>
  <c r="CG193" i="11"/>
  <c r="CG182" i="11"/>
  <c r="CG171" i="11"/>
  <c r="CG174" i="11"/>
  <c r="CG157" i="11"/>
  <c r="CG152" i="11"/>
  <c r="CG148" i="11"/>
  <c r="CG137" i="11"/>
  <c r="CG136" i="11"/>
  <c r="CG176" i="11"/>
  <c r="CG154" i="11"/>
  <c r="CG150" i="11"/>
  <c r="CG141" i="11"/>
  <c r="CG140" i="11"/>
  <c r="CG133" i="11"/>
  <c r="CG132" i="11"/>
  <c r="CG128" i="11"/>
  <c r="CG146" i="11"/>
  <c r="CG127" i="11"/>
  <c r="CG184" i="11"/>
  <c r="CG139" i="11"/>
  <c r="CG130" i="11"/>
  <c r="CZ21" i="11"/>
  <c r="CZ62" i="11"/>
  <c r="CZ42" i="11"/>
  <c r="CZ44" i="11"/>
  <c r="CZ29" i="11"/>
  <c r="CZ18" i="11"/>
  <c r="CZ11" i="11"/>
  <c r="CZ54" i="11"/>
  <c r="CZ59" i="11"/>
  <c r="CZ69" i="11"/>
  <c r="CZ48" i="11"/>
  <c r="CZ26" i="11"/>
  <c r="CZ25" i="11"/>
  <c r="CZ47" i="11"/>
  <c r="CZ73" i="11"/>
  <c r="CZ51" i="11"/>
  <c r="CZ52" i="11"/>
  <c r="CZ6" i="11"/>
  <c r="CZ63" i="11"/>
  <c r="CZ17" i="11"/>
  <c r="CZ35" i="11"/>
  <c r="CZ72" i="11"/>
  <c r="CZ70" i="11"/>
  <c r="CZ65" i="11"/>
  <c r="CZ19" i="11"/>
  <c r="CZ28" i="11"/>
  <c r="CZ43" i="11"/>
  <c r="CZ45" i="11"/>
  <c r="CZ33" i="11"/>
  <c r="CX3" i="11"/>
  <c r="CT3" i="11"/>
  <c r="CV3" i="11"/>
  <c r="BK3" i="11"/>
  <c r="BO3" i="11"/>
  <c r="BS3" i="11"/>
  <c r="BW3" i="11"/>
  <c r="CA3" i="11"/>
  <c r="CE3" i="11"/>
  <c r="CI3" i="11"/>
  <c r="CW3" i="11"/>
  <c r="CV23" i="11"/>
  <c r="CX23" i="11"/>
  <c r="CT23" i="11"/>
  <c r="BK23" i="11"/>
  <c r="BO23" i="11"/>
  <c r="BS23" i="11"/>
  <c r="BW23" i="11"/>
  <c r="CA23" i="11"/>
  <c r="CE23" i="11"/>
  <c r="CI23" i="11"/>
  <c r="CW23" i="11"/>
  <c r="CX36" i="11"/>
  <c r="CT36" i="11"/>
  <c r="CV36" i="11"/>
  <c r="BK36" i="11"/>
  <c r="BO36" i="11"/>
  <c r="BS36" i="11"/>
  <c r="BW36" i="11"/>
  <c r="CA36" i="11"/>
  <c r="CE36" i="11"/>
  <c r="CI36" i="11"/>
  <c r="CW36" i="11"/>
  <c r="CV61" i="11"/>
  <c r="CX61" i="11"/>
  <c r="CT61" i="11"/>
  <c r="BK61" i="11"/>
  <c r="BO61" i="11"/>
  <c r="BS61" i="11"/>
  <c r="BW61" i="11"/>
  <c r="CA61" i="11"/>
  <c r="CE61" i="11"/>
  <c r="CI61" i="11"/>
  <c r="CW61" i="11"/>
  <c r="CX15" i="11"/>
  <c r="CT15" i="11"/>
  <c r="CV15" i="11"/>
  <c r="BK15" i="11"/>
  <c r="BO15" i="11"/>
  <c r="BS15" i="11"/>
  <c r="BW15" i="11"/>
  <c r="CA15" i="11"/>
  <c r="CE15" i="11"/>
  <c r="CI15" i="11"/>
  <c r="CW15" i="11"/>
  <c r="CV5" i="11"/>
  <c r="CX5" i="11"/>
  <c r="CT5" i="11"/>
  <c r="BK5" i="11"/>
  <c r="BO5" i="11"/>
  <c r="BS5" i="11"/>
  <c r="BW5" i="11"/>
  <c r="CA5" i="11"/>
  <c r="CE5" i="11"/>
  <c r="CI5" i="11"/>
  <c r="CW5" i="11"/>
  <c r="CX46" i="11"/>
  <c r="CT46" i="11"/>
  <c r="CV46" i="11"/>
  <c r="BK46" i="11"/>
  <c r="BO46" i="11"/>
  <c r="BS46" i="11"/>
  <c r="BW46" i="11"/>
  <c r="CA46" i="11"/>
  <c r="CE46" i="11"/>
  <c r="CI46" i="11"/>
  <c r="CW46" i="11"/>
  <c r="CV32" i="11"/>
  <c r="CX32" i="11"/>
  <c r="CT32" i="11"/>
  <c r="BK32" i="11"/>
  <c r="BO32" i="11"/>
  <c r="BS32" i="11"/>
  <c r="BW32" i="11"/>
  <c r="CA32" i="11"/>
  <c r="CE32" i="11"/>
  <c r="CI32" i="11"/>
  <c r="CY32" i="11"/>
  <c r="AV64" i="11"/>
  <c r="AV40" i="11"/>
  <c r="BM10" i="11"/>
  <c r="BQ10" i="11"/>
  <c r="BU10" i="11"/>
  <c r="BY10" i="11"/>
  <c r="CC10" i="11"/>
  <c r="CG10" i="11"/>
  <c r="CL10" i="11"/>
  <c r="CN10" i="11"/>
  <c r="BM39" i="11"/>
  <c r="BQ39" i="11"/>
  <c r="BU39" i="11"/>
  <c r="BY39" i="11"/>
  <c r="CC39" i="11"/>
  <c r="CG39" i="11"/>
  <c r="CN39" i="11"/>
  <c r="CL39" i="11"/>
  <c r="BM13" i="11"/>
  <c r="BQ13" i="11"/>
  <c r="BU13" i="11"/>
  <c r="BY13" i="11"/>
  <c r="CC13" i="11"/>
  <c r="CG13" i="11"/>
  <c r="CL13" i="11"/>
  <c r="CN13" i="11"/>
  <c r="BM24" i="11"/>
  <c r="BQ24" i="11"/>
  <c r="BU24" i="11"/>
  <c r="BY24" i="11"/>
  <c r="CC24" i="11"/>
  <c r="CG24" i="11"/>
  <c r="CN24" i="11"/>
  <c r="CL24" i="11"/>
  <c r="CX74" i="11"/>
  <c r="CT74" i="11"/>
  <c r="CV74" i="11"/>
  <c r="CU74" i="11"/>
  <c r="BO75" i="11"/>
  <c r="BS75" i="11"/>
  <c r="BW75" i="11"/>
  <c r="CA75" i="11"/>
  <c r="CE75" i="11"/>
  <c r="CI75" i="11"/>
  <c r="BO76" i="11"/>
  <c r="BS76" i="11"/>
  <c r="BW76" i="11"/>
  <c r="CA76" i="11"/>
  <c r="CE76" i="11"/>
  <c r="CI76" i="11"/>
  <c r="BM79" i="11"/>
  <c r="BQ79" i="11"/>
  <c r="BU79" i="11"/>
  <c r="BY79" i="11"/>
  <c r="CC79" i="11"/>
  <c r="CG79" i="11"/>
  <c r="CN79" i="11"/>
  <c r="CL79" i="11"/>
  <c r="BM80" i="11"/>
  <c r="BQ80" i="11"/>
  <c r="BU80" i="11"/>
  <c r="BY80" i="11"/>
  <c r="CC80" i="11"/>
  <c r="CG80" i="11"/>
  <c r="CL80" i="11"/>
  <c r="CN80" i="11"/>
  <c r="CV81" i="11"/>
  <c r="CX81" i="11"/>
  <c r="CT81" i="11"/>
  <c r="CU81" i="11"/>
  <c r="CX82" i="11"/>
  <c r="CT82" i="11"/>
  <c r="CV82" i="11"/>
  <c r="CU82" i="11"/>
  <c r="BO83" i="11"/>
  <c r="BS83" i="11"/>
  <c r="BW83" i="11"/>
  <c r="CA83" i="11"/>
  <c r="CE83" i="11"/>
  <c r="CI83" i="11"/>
  <c r="BO84" i="11"/>
  <c r="BS84" i="11"/>
  <c r="BW84" i="11"/>
  <c r="CA84" i="11"/>
  <c r="CE84" i="11"/>
  <c r="CI84" i="11"/>
  <c r="BM87" i="11"/>
  <c r="BQ87" i="11"/>
  <c r="BU87" i="11"/>
  <c r="BY87" i="11"/>
  <c r="CC87" i="11"/>
  <c r="CG87" i="11"/>
  <c r="CN87" i="11"/>
  <c r="CL87" i="11"/>
  <c r="BM88" i="11"/>
  <c r="BQ88" i="11"/>
  <c r="BU88" i="11"/>
  <c r="BY88" i="11"/>
  <c r="CC88" i="11"/>
  <c r="CG88" i="11"/>
  <c r="CL88" i="11"/>
  <c r="CN88" i="11"/>
  <c r="CV89" i="11"/>
  <c r="CX89" i="11"/>
  <c r="CT89" i="11"/>
  <c r="BJ89" i="11"/>
  <c r="CU89" i="11"/>
  <c r="DI89" i="11"/>
  <c r="CX90" i="11"/>
  <c r="CT90" i="11"/>
  <c r="CV90" i="11"/>
  <c r="CU90" i="11"/>
  <c r="DW90" i="11"/>
  <c r="BO91" i="11"/>
  <c r="BS91" i="11"/>
  <c r="BW91" i="11"/>
  <c r="CA91" i="11"/>
  <c r="CE91" i="11"/>
  <c r="CI91" i="11"/>
  <c r="BO92" i="11"/>
  <c r="BS92" i="11"/>
  <c r="BW92" i="11"/>
  <c r="CA92" i="11"/>
  <c r="CE92" i="11"/>
  <c r="CI92" i="11"/>
  <c r="BM95" i="11"/>
  <c r="BQ95" i="11"/>
  <c r="BU95" i="11"/>
  <c r="BY95" i="11"/>
  <c r="CC95" i="11"/>
  <c r="CG95" i="11"/>
  <c r="CN95" i="11"/>
  <c r="CL95" i="11"/>
  <c r="BW96" i="11"/>
  <c r="CC96" i="11"/>
  <c r="DE97" i="11"/>
  <c r="DA97" i="11"/>
  <c r="DC97" i="11"/>
  <c r="CZ97" i="11"/>
  <c r="BM97" i="11"/>
  <c r="BS97" i="11"/>
  <c r="CE97" i="11"/>
  <c r="BU98" i="11"/>
  <c r="CI98" i="11"/>
  <c r="CX98" i="11"/>
  <c r="BO99" i="11"/>
  <c r="CA99" i="11"/>
  <c r="BQ100" i="11"/>
  <c r="CE100" i="11"/>
  <c r="CM100" i="11"/>
  <c r="CN100" i="11"/>
  <c r="BO101" i="11"/>
  <c r="BW101" i="11"/>
  <c r="CE101" i="11"/>
  <c r="BQ102" i="11"/>
  <c r="BY102" i="11"/>
  <c r="CG102" i="11"/>
  <c r="CN103" i="11"/>
  <c r="DB103" i="11"/>
  <c r="CZ104" i="11"/>
  <c r="BM106" i="11"/>
  <c r="BU106" i="11"/>
  <c r="CC106" i="11"/>
  <c r="CM106" i="11"/>
  <c r="CL106" i="11"/>
  <c r="BQ107" i="11"/>
  <c r="BY107" i="11"/>
  <c r="CG107" i="11"/>
  <c r="DE108" i="11"/>
  <c r="DA108" i="11"/>
  <c r="DC108" i="11"/>
  <c r="DB108" i="11"/>
  <c r="BO108" i="11"/>
  <c r="BW108" i="11"/>
  <c r="CE108" i="11"/>
  <c r="CZ108" i="11"/>
  <c r="CS110" i="11"/>
  <c r="CQ110" i="11"/>
  <c r="CR110" i="11"/>
  <c r="BQ111" i="11"/>
  <c r="BY111" i="11"/>
  <c r="CG111" i="11"/>
  <c r="DE112" i="11"/>
  <c r="DA112" i="11"/>
  <c r="DC112" i="11"/>
  <c r="DB112" i="11"/>
  <c r="BO112" i="11"/>
  <c r="BW112" i="11"/>
  <c r="CE112" i="11"/>
  <c r="DD112" i="11"/>
  <c r="BS113" i="11"/>
  <c r="CA113" i="11"/>
  <c r="CI113" i="11"/>
  <c r="CN114" i="11"/>
  <c r="CQ115" i="11"/>
  <c r="CS115" i="11"/>
  <c r="CR115" i="11"/>
  <c r="DD116" i="11"/>
  <c r="BS117" i="11"/>
  <c r="CA117" i="11"/>
  <c r="CI117" i="11"/>
  <c r="BM118" i="11"/>
  <c r="BU118" i="11"/>
  <c r="CC118" i="11"/>
  <c r="CM118" i="11"/>
  <c r="CL118" i="11"/>
  <c r="CQ119" i="11"/>
  <c r="CS119" i="11"/>
  <c r="CR119" i="11"/>
  <c r="BQ122" i="11"/>
  <c r="BY122" i="11"/>
  <c r="CG122" i="11"/>
  <c r="DC123" i="11"/>
  <c r="DE123" i="11"/>
  <c r="DA123" i="11"/>
  <c r="DD123" i="11"/>
  <c r="CZ123" i="11"/>
  <c r="BM123" i="11"/>
  <c r="BU123" i="11"/>
  <c r="CC123" i="11"/>
  <c r="CM123" i="11"/>
  <c r="CL123" i="11"/>
  <c r="BS124" i="11"/>
  <c r="CA124" i="11"/>
  <c r="CI124" i="11"/>
  <c r="DP126" i="11"/>
  <c r="DL126" i="11"/>
  <c r="DH126" i="11"/>
  <c r="DO126" i="11"/>
  <c r="DJ126" i="11"/>
  <c r="DM126" i="11"/>
  <c r="DG126" i="11"/>
  <c r="DK126" i="11"/>
  <c r="DF126" i="11"/>
  <c r="BO126" i="11"/>
  <c r="BS126" i="11"/>
  <c r="BW126" i="11"/>
  <c r="CA126" i="11"/>
  <c r="CE126" i="11"/>
  <c r="CI126" i="11"/>
  <c r="DN126" i="11"/>
  <c r="CS129" i="11"/>
  <c r="CQ129" i="11"/>
  <c r="CR129" i="11"/>
  <c r="CV130" i="11"/>
  <c r="CW130" i="11"/>
  <c r="CY130" i="11"/>
  <c r="CT130" i="11"/>
  <c r="CX130" i="11"/>
  <c r="BK130" i="11"/>
  <c r="DK134" i="11"/>
  <c r="DP135" i="11"/>
  <c r="DL135" i="11"/>
  <c r="DH135" i="11"/>
  <c r="DN135" i="11"/>
  <c r="DJ135" i="11"/>
  <c r="DF135" i="11"/>
  <c r="DO135" i="11"/>
  <c r="DG135" i="11"/>
  <c r="DW135" i="11"/>
  <c r="DK135" i="11"/>
  <c r="DM135" i="11"/>
  <c r="BO135" i="11"/>
  <c r="BS135" i="11"/>
  <c r="BW135" i="11"/>
  <c r="CA135" i="11"/>
  <c r="CE135" i="11"/>
  <c r="CI135" i="11"/>
  <c r="CY136" i="11"/>
  <c r="BM138" i="11"/>
  <c r="BQ138" i="11"/>
  <c r="BU138" i="11"/>
  <c r="BY138" i="11"/>
  <c r="CC138" i="11"/>
  <c r="CG138" i="11"/>
  <c r="CL138" i="11"/>
  <c r="CN138" i="11"/>
  <c r="CM138" i="11"/>
  <c r="CV141" i="11"/>
  <c r="CX141" i="11"/>
  <c r="CT141" i="11"/>
  <c r="CW141" i="11"/>
  <c r="BK141" i="11"/>
  <c r="CY141" i="11"/>
  <c r="BM142" i="11"/>
  <c r="BQ142" i="11"/>
  <c r="BU142" i="11"/>
  <c r="BY142" i="11"/>
  <c r="CC142" i="11"/>
  <c r="CG142" i="11"/>
  <c r="CL142" i="11"/>
  <c r="CN142" i="11"/>
  <c r="CM142" i="11"/>
  <c r="CM144" i="11"/>
  <c r="CL144" i="11"/>
  <c r="CN144" i="11"/>
  <c r="BO146" i="11"/>
  <c r="BU146" i="11"/>
  <c r="CE147" i="11"/>
  <c r="BW148" i="11"/>
  <c r="CC148" i="11"/>
  <c r="BW150" i="11"/>
  <c r="CC150" i="11"/>
  <c r="BQ151" i="11"/>
  <c r="BW151" i="11"/>
  <c r="CV152" i="11"/>
  <c r="CI157" i="11"/>
  <c r="CQ157" i="11"/>
  <c r="CR157" i="11"/>
  <c r="CS157" i="11"/>
  <c r="BO161" i="11"/>
  <c r="BU161" i="11"/>
  <c r="BS164" i="11"/>
  <c r="CA164" i="11"/>
  <c r="CA165" i="11"/>
  <c r="CE168" i="11"/>
  <c r="CE169" i="11"/>
  <c r="CM169" i="11"/>
  <c r="CL169" i="11"/>
  <c r="CN169" i="11"/>
  <c r="CZ3" i="11"/>
  <c r="DD3" i="11"/>
  <c r="DB23" i="11"/>
  <c r="CZ36" i="11"/>
  <c r="DD36" i="11"/>
  <c r="DB61" i="11"/>
  <c r="CZ15" i="11"/>
  <c r="DD15" i="11"/>
  <c r="DB5" i="11"/>
  <c r="CZ46" i="11"/>
  <c r="DD46" i="11"/>
  <c r="DB32" i="11"/>
  <c r="CZ64" i="11"/>
  <c r="DD64" i="11"/>
  <c r="DB40" i="11"/>
  <c r="CZ10" i="11"/>
  <c r="DD10" i="11"/>
  <c r="DB39" i="11"/>
  <c r="CZ13" i="11"/>
  <c r="DD13" i="11"/>
  <c r="DB24" i="11"/>
  <c r="CZ74" i="11"/>
  <c r="DD74" i="11"/>
  <c r="CZ76" i="11"/>
  <c r="DD76" i="11"/>
  <c r="CZ78" i="11"/>
  <c r="DD78" i="11"/>
  <c r="CZ80" i="11"/>
  <c r="DD80" i="11"/>
  <c r="CZ82" i="11"/>
  <c r="DD82" i="11"/>
  <c r="CZ84" i="11"/>
  <c r="DD84" i="11"/>
  <c r="CZ86" i="11"/>
  <c r="DD86" i="11"/>
  <c r="CZ88" i="11"/>
  <c r="DD88" i="11"/>
  <c r="CZ90" i="11"/>
  <c r="DD90" i="11"/>
  <c r="CZ92" i="11"/>
  <c r="DD92" i="11"/>
  <c r="CZ94" i="11"/>
  <c r="DD94" i="11"/>
  <c r="BS96" i="11"/>
  <c r="CI96" i="11"/>
  <c r="DD96" i="11"/>
  <c r="DM97" i="11"/>
  <c r="DI97" i="11"/>
  <c r="BQ97" i="11"/>
  <c r="CG97" i="11"/>
  <c r="DF97" i="11"/>
  <c r="DK97" i="11"/>
  <c r="DP97" i="11"/>
  <c r="BW98" i="11"/>
  <c r="BU99" i="11"/>
  <c r="CY100" i="11"/>
  <c r="CU100" i="11"/>
  <c r="BK100" i="11"/>
  <c r="CA100" i="11"/>
  <c r="CV100" i="11"/>
  <c r="BQ101" i="11"/>
  <c r="BY101" i="11"/>
  <c r="CG101" i="11"/>
  <c r="DE102" i="11"/>
  <c r="DA102" i="11"/>
  <c r="DC102" i="11"/>
  <c r="BO102" i="11"/>
  <c r="BW102" i="11"/>
  <c r="CE102" i="11"/>
  <c r="CZ102" i="11"/>
  <c r="BO103" i="11"/>
  <c r="BW103" i="11"/>
  <c r="CE103" i="11"/>
  <c r="BM104" i="11"/>
  <c r="BU104" i="11"/>
  <c r="CC104" i="11"/>
  <c r="CS104" i="11"/>
  <c r="CQ104" i="11"/>
  <c r="DC105" i="11"/>
  <c r="DE105" i="11"/>
  <c r="DA105" i="11"/>
  <c r="BM105" i="11"/>
  <c r="BU105" i="11"/>
  <c r="CC105" i="11"/>
  <c r="CQ105" i="11"/>
  <c r="CS105" i="11"/>
  <c r="DB105" i="11"/>
  <c r="BS106" i="11"/>
  <c r="CA106" i="11"/>
  <c r="CI106" i="11"/>
  <c r="BS107" i="11"/>
  <c r="CA107" i="11"/>
  <c r="CI107" i="11"/>
  <c r="BQ108" i="11"/>
  <c r="BY108" i="11"/>
  <c r="CG108" i="11"/>
  <c r="BQ109" i="11"/>
  <c r="BY109" i="11"/>
  <c r="CG109" i="11"/>
  <c r="DE110" i="11"/>
  <c r="DA110" i="11"/>
  <c r="DC110" i="11"/>
  <c r="BO110" i="11"/>
  <c r="BW110" i="11"/>
  <c r="CE110" i="11"/>
  <c r="CZ110" i="11"/>
  <c r="BO111" i="11"/>
  <c r="BW111" i="11"/>
  <c r="CE111" i="11"/>
  <c r="BM112" i="11"/>
  <c r="BU112" i="11"/>
  <c r="CC112" i="11"/>
  <c r="CS112" i="11"/>
  <c r="CQ112" i="11"/>
  <c r="DC113" i="11"/>
  <c r="DE113" i="11"/>
  <c r="DA113" i="11"/>
  <c r="BM113" i="11"/>
  <c r="BU113" i="11"/>
  <c r="CC113" i="11"/>
  <c r="CQ113" i="11"/>
  <c r="CS113" i="11"/>
  <c r="DB113" i="11"/>
  <c r="BS114" i="11"/>
  <c r="CA114" i="11"/>
  <c r="CI114" i="11"/>
  <c r="BS115" i="11"/>
  <c r="CA115" i="11"/>
  <c r="CI115" i="11"/>
  <c r="BQ116" i="11"/>
  <c r="BY116" i="11"/>
  <c r="CG116" i="11"/>
  <c r="BQ117" i="11"/>
  <c r="BY117" i="11"/>
  <c r="CG117" i="11"/>
  <c r="DE118" i="11"/>
  <c r="DA118" i="11"/>
  <c r="DC118" i="11"/>
  <c r="BO118" i="11"/>
  <c r="BW118" i="11"/>
  <c r="CE118" i="11"/>
  <c r="CZ118" i="11"/>
  <c r="BO119" i="11"/>
  <c r="BW119" i="11"/>
  <c r="CE119" i="11"/>
  <c r="BM120" i="11"/>
  <c r="BU120" i="11"/>
  <c r="CC120" i="11"/>
  <c r="CS120" i="11"/>
  <c r="CQ120" i="11"/>
  <c r="DC121" i="11"/>
  <c r="DE121" i="11"/>
  <c r="DA121" i="11"/>
  <c r="BM121" i="11"/>
  <c r="BU121" i="11"/>
  <c r="CC121" i="11"/>
  <c r="CQ121" i="11"/>
  <c r="CS121" i="11"/>
  <c r="DB121" i="11"/>
  <c r="BS122" i="11"/>
  <c r="CA122" i="11"/>
  <c r="CI122" i="11"/>
  <c r="BS123" i="11"/>
  <c r="CA123" i="11"/>
  <c r="CI123" i="11"/>
  <c r="BQ124" i="11"/>
  <c r="BY124" i="11"/>
  <c r="CG124" i="11"/>
  <c r="BQ125" i="11"/>
  <c r="BY125" i="11"/>
  <c r="CG125" i="11"/>
  <c r="CR126" i="11"/>
  <c r="CQ126" i="11"/>
  <c r="DN127" i="11"/>
  <c r="DJ127" i="11"/>
  <c r="DF127" i="11"/>
  <c r="DP127" i="11"/>
  <c r="DK127" i="11"/>
  <c r="DW127" i="11"/>
  <c r="DM127" i="11"/>
  <c r="DH127" i="11"/>
  <c r="DG127" i="11"/>
  <c r="BS128" i="11"/>
  <c r="CA128" i="11"/>
  <c r="CI128" i="11"/>
  <c r="CN130" i="11"/>
  <c r="CL130" i="11"/>
  <c r="CR134" i="11"/>
  <c r="CQ134" i="11"/>
  <c r="CR138" i="11"/>
  <c r="CQ138" i="11"/>
  <c r="CN139" i="11"/>
  <c r="CL139" i="11"/>
  <c r="CM139" i="11"/>
  <c r="CR142" i="11"/>
  <c r="CQ142" i="11"/>
  <c r="DM145" i="11"/>
  <c r="DI145" i="11"/>
  <c r="DW145" i="11"/>
  <c r="DO145" i="11"/>
  <c r="DJ145" i="11"/>
  <c r="DL145" i="11"/>
  <c r="DG145" i="11"/>
  <c r="DH145" i="11"/>
  <c r="DN145" i="11"/>
  <c r="DK145" i="11"/>
  <c r="CE146" i="11"/>
  <c r="CM146" i="11"/>
  <c r="CN146" i="11"/>
  <c r="CL146" i="11"/>
  <c r="DE147" i="11"/>
  <c r="DA147" i="11"/>
  <c r="DC147" i="11"/>
  <c r="CZ147" i="11"/>
  <c r="DD147" i="11"/>
  <c r="BM147" i="11"/>
  <c r="BS147" i="11"/>
  <c r="DC148" i="11"/>
  <c r="DB148" i="11"/>
  <c r="DA148" i="11"/>
  <c r="DE148" i="11"/>
  <c r="CZ148" i="11"/>
  <c r="CY150" i="11"/>
  <c r="CU150" i="11"/>
  <c r="BK150" i="11"/>
  <c r="CX150" i="11"/>
  <c r="CT150" i="11"/>
  <c r="CW150" i="11"/>
  <c r="BM150" i="11"/>
  <c r="CG151" i="11"/>
  <c r="BW152" i="11"/>
  <c r="CC152" i="11"/>
  <c r="BQ155" i="11"/>
  <c r="BW155" i="11"/>
  <c r="CC156" i="11"/>
  <c r="BJ157" i="11"/>
  <c r="BM159" i="11"/>
  <c r="BU159" i="11"/>
  <c r="BY162" i="11"/>
  <c r="CC163" i="11"/>
  <c r="CM163" i="11"/>
  <c r="CL163" i="11"/>
  <c r="CN163" i="11"/>
  <c r="BY166" i="11"/>
  <c r="CC167" i="11"/>
  <c r="CM167" i="11"/>
  <c r="CL167" i="11"/>
  <c r="CN167" i="11"/>
  <c r="DN170" i="11"/>
  <c r="DJ170" i="11"/>
  <c r="DF170" i="11"/>
  <c r="DW170" i="11"/>
  <c r="DM170" i="11"/>
  <c r="DH170" i="11"/>
  <c r="DL170" i="11"/>
  <c r="DG170" i="11"/>
  <c r="DK170" i="11"/>
  <c r="DI170" i="11"/>
  <c r="DP170" i="11"/>
  <c r="DO170" i="11"/>
  <c r="BU172" i="11"/>
  <c r="DM183" i="11"/>
  <c r="DI183" i="11"/>
  <c r="DN183" i="11"/>
  <c r="DH183" i="11"/>
  <c r="DL183" i="11"/>
  <c r="DG183" i="11"/>
  <c r="DP183" i="11"/>
  <c r="DF183" i="11"/>
  <c r="DW183" i="11"/>
  <c r="DO183" i="11"/>
  <c r="DK183" i="11"/>
  <c r="DJ183" i="11"/>
  <c r="BS183" i="11"/>
  <c r="CA183" i="11"/>
  <c r="CA184" i="11"/>
  <c r="CW186" i="11"/>
  <c r="CY186" i="11"/>
  <c r="CU186" i="11"/>
  <c r="BK186" i="11"/>
  <c r="CV186" i="11"/>
  <c r="CT186" i="11"/>
  <c r="CX186" i="11"/>
  <c r="CG186" i="11"/>
  <c r="CZ23" i="11"/>
  <c r="CZ61" i="11"/>
  <c r="CZ5" i="11"/>
  <c r="CZ32" i="11"/>
  <c r="CZ40" i="11"/>
  <c r="CZ39" i="11"/>
  <c r="CZ24" i="11"/>
  <c r="CZ75" i="11"/>
  <c r="CZ77" i="11"/>
  <c r="CZ79" i="11"/>
  <c r="CZ81" i="11"/>
  <c r="CZ83" i="11"/>
  <c r="CZ85" i="11"/>
  <c r="CZ87" i="11"/>
  <c r="CZ89" i="11"/>
  <c r="CZ91" i="11"/>
  <c r="CZ93" i="11"/>
  <c r="CZ95" i="11"/>
  <c r="CA96" i="11"/>
  <c r="DA96" i="11"/>
  <c r="BY97" i="11"/>
  <c r="CR97" i="11"/>
  <c r="DH97" i="11"/>
  <c r="DN97" i="11"/>
  <c r="BO98" i="11"/>
  <c r="CE98" i="11"/>
  <c r="DE99" i="11"/>
  <c r="DA99" i="11"/>
  <c r="BM99" i="11"/>
  <c r="CC99" i="11"/>
  <c r="DB99" i="11"/>
  <c r="BS100" i="11"/>
  <c r="CI100" i="11"/>
  <c r="CX100" i="11"/>
  <c r="DD100" i="11"/>
  <c r="DC101" i="11"/>
  <c r="DE101" i="11"/>
  <c r="DA101" i="11"/>
  <c r="BM101" i="11"/>
  <c r="BU101" i="11"/>
  <c r="CC101" i="11"/>
  <c r="CQ101" i="11"/>
  <c r="CS101" i="11"/>
  <c r="DB101" i="11"/>
  <c r="BS102" i="11"/>
  <c r="CA102" i="11"/>
  <c r="CI102" i="11"/>
  <c r="DD102" i="11"/>
  <c r="BS103" i="11"/>
  <c r="CA103" i="11"/>
  <c r="CI103" i="11"/>
  <c r="BQ104" i="11"/>
  <c r="BY104" i="11"/>
  <c r="CG104" i="11"/>
  <c r="CN104" i="11"/>
  <c r="BQ105" i="11"/>
  <c r="BY105" i="11"/>
  <c r="CG105" i="11"/>
  <c r="CN105" i="11"/>
  <c r="DE106" i="11"/>
  <c r="DA106" i="11"/>
  <c r="DC106" i="11"/>
  <c r="BO106" i="11"/>
  <c r="BW106" i="11"/>
  <c r="CE106" i="11"/>
  <c r="CZ106" i="11"/>
  <c r="BO107" i="11"/>
  <c r="BW107" i="11"/>
  <c r="CE107" i="11"/>
  <c r="BM108" i="11"/>
  <c r="BU108" i="11"/>
  <c r="CC108" i="11"/>
  <c r="CS108" i="11"/>
  <c r="CQ108" i="11"/>
  <c r="DC109" i="11"/>
  <c r="DE109" i="11"/>
  <c r="DA109" i="11"/>
  <c r="BM109" i="11"/>
  <c r="BU109" i="11"/>
  <c r="CC109" i="11"/>
  <c r="CQ109" i="11"/>
  <c r="CS109" i="11"/>
  <c r="DB109" i="11"/>
  <c r="BS110" i="11"/>
  <c r="CA110" i="11"/>
  <c r="CI110" i="11"/>
  <c r="DD110" i="11"/>
  <c r="BS111" i="11"/>
  <c r="CA111" i="11"/>
  <c r="CI111" i="11"/>
  <c r="BQ112" i="11"/>
  <c r="BY112" i="11"/>
  <c r="CG112" i="11"/>
  <c r="CN112" i="11"/>
  <c r="BQ113" i="11"/>
  <c r="BY113" i="11"/>
  <c r="CG113" i="11"/>
  <c r="CN113" i="11"/>
  <c r="DE114" i="11"/>
  <c r="DA114" i="11"/>
  <c r="DC114" i="11"/>
  <c r="BO114" i="11"/>
  <c r="BW114" i="11"/>
  <c r="CE114" i="11"/>
  <c r="CZ114" i="11"/>
  <c r="BO115" i="11"/>
  <c r="BW115" i="11"/>
  <c r="CE115" i="11"/>
  <c r="BM116" i="11"/>
  <c r="BU116" i="11"/>
  <c r="CC116" i="11"/>
  <c r="CS116" i="11"/>
  <c r="CQ116" i="11"/>
  <c r="DC117" i="11"/>
  <c r="DE117" i="11"/>
  <c r="DA117" i="11"/>
  <c r="BM117" i="11"/>
  <c r="BU117" i="11"/>
  <c r="CC117" i="11"/>
  <c r="CQ117" i="11"/>
  <c r="CS117" i="11"/>
  <c r="DB117" i="11"/>
  <c r="BS118" i="11"/>
  <c r="CA118" i="11"/>
  <c r="CI118" i="11"/>
  <c r="DD118" i="11"/>
  <c r="BS119" i="11"/>
  <c r="CA119" i="11"/>
  <c r="CI119" i="11"/>
  <c r="BQ120" i="11"/>
  <c r="BY120" i="11"/>
  <c r="CG120" i="11"/>
  <c r="CN120" i="11"/>
  <c r="BQ121" i="11"/>
  <c r="BY121" i="11"/>
  <c r="CG121" i="11"/>
  <c r="CN121" i="11"/>
  <c r="DE122" i="11"/>
  <c r="DA122" i="11"/>
  <c r="DC122" i="11"/>
  <c r="BO122" i="11"/>
  <c r="BW122" i="11"/>
  <c r="CE122" i="11"/>
  <c r="CZ122" i="11"/>
  <c r="BO123" i="11"/>
  <c r="BW123" i="11"/>
  <c r="CE123" i="11"/>
  <c r="BM124" i="11"/>
  <c r="BU124" i="11"/>
  <c r="CC124" i="11"/>
  <c r="CS124" i="11"/>
  <c r="CQ124" i="11"/>
  <c r="DB125" i="11"/>
  <c r="DA125" i="11"/>
  <c r="DD125" i="11"/>
  <c r="BM125" i="11"/>
  <c r="BU125" i="11"/>
  <c r="CC125" i="11"/>
  <c r="CQ125" i="11"/>
  <c r="CS125" i="11"/>
  <c r="CV126" i="11"/>
  <c r="CY126" i="11"/>
  <c r="CT126" i="11"/>
  <c r="CW126" i="11"/>
  <c r="CU126" i="11"/>
  <c r="DB127" i="11"/>
  <c r="DE127" i="11"/>
  <c r="CZ127" i="11"/>
  <c r="DC127" i="11"/>
  <c r="CL127" i="11"/>
  <c r="CM127" i="11"/>
  <c r="DA127" i="11"/>
  <c r="DL127" i="11"/>
  <c r="BO128" i="11"/>
  <c r="BW128" i="11"/>
  <c r="CE128" i="11"/>
  <c r="CX129" i="11"/>
  <c r="CT129" i="11"/>
  <c r="CY129" i="11"/>
  <c r="BK129" i="11"/>
  <c r="CV129" i="11"/>
  <c r="CR131" i="11"/>
  <c r="CQ131" i="11"/>
  <c r="CR135" i="11"/>
  <c r="CQ135" i="11"/>
  <c r="CV137" i="11"/>
  <c r="CX137" i="11"/>
  <c r="CT137" i="11"/>
  <c r="CW137" i="11"/>
  <c r="BK137" i="11"/>
  <c r="CY137" i="11"/>
  <c r="DP139" i="11"/>
  <c r="DL139" i="11"/>
  <c r="DH139" i="11"/>
  <c r="DN139" i="11"/>
  <c r="DJ139" i="11"/>
  <c r="DF139" i="11"/>
  <c r="DW139" i="11"/>
  <c r="DK139" i="11"/>
  <c r="DO139" i="11"/>
  <c r="DG139" i="11"/>
  <c r="CR143" i="11"/>
  <c r="CQ143" i="11"/>
  <c r="BS144" i="11"/>
  <c r="BY144" i="11"/>
  <c r="BO145" i="11"/>
  <c r="CS145" i="11"/>
  <c r="CQ145" i="11"/>
  <c r="CR145" i="11"/>
  <c r="CY148" i="11"/>
  <c r="CU148" i="11"/>
  <c r="BK148" i="11"/>
  <c r="CX148" i="11"/>
  <c r="CT148" i="11"/>
  <c r="CW148" i="11"/>
  <c r="BM148" i="11"/>
  <c r="CG149" i="11"/>
  <c r="DC150" i="11"/>
  <c r="DB150" i="11"/>
  <c r="DA150" i="11"/>
  <c r="DE150" i="11"/>
  <c r="CZ150" i="11"/>
  <c r="CV150" i="11"/>
  <c r="BQ153" i="11"/>
  <c r="BW153" i="11"/>
  <c r="BW154" i="11"/>
  <c r="CC154" i="11"/>
  <c r="CG156" i="11"/>
  <c r="DC159" i="11"/>
  <c r="DB159" i="11"/>
  <c r="DE159" i="11"/>
  <c r="DD159" i="11"/>
  <c r="CZ159" i="11"/>
  <c r="DA159" i="11"/>
  <c r="BQ159" i="11"/>
  <c r="BO160" i="11"/>
  <c r="BU162" i="11"/>
  <c r="CG163" i="11"/>
  <c r="BU166" i="11"/>
  <c r="CG167" i="11"/>
  <c r="BY172" i="11"/>
  <c r="DC178" i="11"/>
  <c r="DB178" i="11"/>
  <c r="DE178" i="11"/>
  <c r="DD178" i="11"/>
  <c r="DA178" i="11"/>
  <c r="CZ178" i="11"/>
  <c r="BQ178" i="11"/>
  <c r="BO179" i="11"/>
  <c r="CM182" i="11"/>
  <c r="CN182" i="11"/>
  <c r="CL182" i="11"/>
  <c r="DI101" i="11"/>
  <c r="DM101" i="11"/>
  <c r="BK102" i="11"/>
  <c r="CU102" i="11"/>
  <c r="CY102" i="11"/>
  <c r="DI103" i="11"/>
  <c r="DM103" i="11"/>
  <c r="BK104" i="11"/>
  <c r="CU104" i="11"/>
  <c r="CY104" i="11"/>
  <c r="DI105" i="11"/>
  <c r="DM105" i="11"/>
  <c r="BK106" i="11"/>
  <c r="CU106" i="11"/>
  <c r="CY106" i="11"/>
  <c r="DI107" i="11"/>
  <c r="DM107" i="11"/>
  <c r="BK108" i="11"/>
  <c r="CU108" i="11"/>
  <c r="CY108" i="11"/>
  <c r="DI109" i="11"/>
  <c r="DM109" i="11"/>
  <c r="BK110" i="11"/>
  <c r="CU110" i="11"/>
  <c r="CY110" i="11"/>
  <c r="DI111" i="11"/>
  <c r="DM111" i="11"/>
  <c r="BK112" i="11"/>
  <c r="CU112" i="11"/>
  <c r="CY112" i="11"/>
  <c r="DI113" i="11"/>
  <c r="DM113" i="11"/>
  <c r="BK114" i="11"/>
  <c r="CU114" i="11"/>
  <c r="CY114" i="11"/>
  <c r="DI115" i="11"/>
  <c r="DM115" i="11"/>
  <c r="BK116" i="11"/>
  <c r="CU116" i="11"/>
  <c r="CY116" i="11"/>
  <c r="DI117" i="11"/>
  <c r="DM117" i="11"/>
  <c r="BK118" i="11"/>
  <c r="CU118" i="11"/>
  <c r="CY118" i="11"/>
  <c r="DI119" i="11"/>
  <c r="DM119" i="11"/>
  <c r="BK120" i="11"/>
  <c r="CU120" i="11"/>
  <c r="CY120" i="11"/>
  <c r="DI121" i="11"/>
  <c r="DM121" i="11"/>
  <c r="BK122" i="11"/>
  <c r="CU122" i="11"/>
  <c r="CY122" i="11"/>
  <c r="DI123" i="11"/>
  <c r="DM123" i="11"/>
  <c r="BK124" i="11"/>
  <c r="CU124" i="11"/>
  <c r="CY124" i="11"/>
  <c r="CX125" i="11"/>
  <c r="CT125" i="11"/>
  <c r="CY125" i="11"/>
  <c r="DI125" i="11"/>
  <c r="CX127" i="11"/>
  <c r="CT127" i="11"/>
  <c r="CW127" i="11"/>
  <c r="CU128" i="11"/>
  <c r="DF128" i="11"/>
  <c r="DA129" i="11"/>
  <c r="CL132" i="11"/>
  <c r="CN132" i="11"/>
  <c r="CS132" i="11"/>
  <c r="CN133" i="11"/>
  <c r="CL133" i="11"/>
  <c r="CS133" i="11"/>
  <c r="CX134" i="11"/>
  <c r="CT134" i="11"/>
  <c r="CV134" i="11"/>
  <c r="CU134" i="11"/>
  <c r="CV135" i="11"/>
  <c r="CX135" i="11"/>
  <c r="CT135" i="11"/>
  <c r="BJ135" i="11"/>
  <c r="CU135" i="11"/>
  <c r="CL140" i="11"/>
  <c r="CN140" i="11"/>
  <c r="CS140" i="11"/>
  <c r="CN141" i="11"/>
  <c r="CL141" i="11"/>
  <c r="CS141" i="11"/>
  <c r="CX142" i="11"/>
  <c r="CT142" i="11"/>
  <c r="CV142" i="11"/>
  <c r="CU142" i="11"/>
  <c r="CV143" i="11"/>
  <c r="CX143" i="11"/>
  <c r="CT143" i="11"/>
  <c r="BJ143" i="11"/>
  <c r="CU143" i="11"/>
  <c r="DC144" i="11"/>
  <c r="DB144" i="11"/>
  <c r="DE144" i="11"/>
  <c r="CZ144" i="11"/>
  <c r="CA144" i="11"/>
  <c r="CG144" i="11"/>
  <c r="CG145" i="11"/>
  <c r="BW146" i="11"/>
  <c r="CC146" i="11"/>
  <c r="CN147" i="11"/>
  <c r="CL147" i="11"/>
  <c r="CE148" i="11"/>
  <c r="CM148" i="11"/>
  <c r="CL148" i="11"/>
  <c r="BO149" i="11"/>
  <c r="BO150" i="11"/>
  <c r="BU150" i="11"/>
  <c r="DM151" i="11"/>
  <c r="DI151" i="11"/>
  <c r="DP151" i="11"/>
  <c r="DL151" i="11"/>
  <c r="DH151" i="11"/>
  <c r="DK151" i="11"/>
  <c r="DO151" i="11"/>
  <c r="DG151" i="11"/>
  <c r="BY151" i="11"/>
  <c r="CE151" i="11"/>
  <c r="DF151" i="11"/>
  <c r="CE152" i="11"/>
  <c r="CM152" i="11"/>
  <c r="CL152" i="11"/>
  <c r="BO153" i="11"/>
  <c r="BO154" i="11"/>
  <c r="BU154" i="11"/>
  <c r="DW155" i="11"/>
  <c r="DO155" i="11"/>
  <c r="DK155" i="11"/>
  <c r="DG155" i="11"/>
  <c r="DM155" i="11"/>
  <c r="DH155" i="11"/>
  <c r="DL155" i="11"/>
  <c r="DF155" i="11"/>
  <c r="DP155" i="11"/>
  <c r="DJ155" i="11"/>
  <c r="BY155" i="11"/>
  <c r="CE155" i="11"/>
  <c r="DI155" i="11"/>
  <c r="BQ156" i="11"/>
  <c r="BS157" i="11"/>
  <c r="CN158" i="11"/>
  <c r="CM158" i="11"/>
  <c r="CL158" i="11"/>
  <c r="CC159" i="11"/>
  <c r="CM159" i="11"/>
  <c r="CL159" i="11"/>
  <c r="CN159" i="11"/>
  <c r="BW160" i="11"/>
  <c r="CE160" i="11"/>
  <c r="CA161" i="11"/>
  <c r="CN162" i="11"/>
  <c r="CM162" i="11"/>
  <c r="CL162" i="11"/>
  <c r="BM163" i="11"/>
  <c r="BU163" i="11"/>
  <c r="BO164" i="11"/>
  <c r="BJ165" i="11"/>
  <c r="CS166" i="11"/>
  <c r="CR166" i="11"/>
  <c r="CQ166" i="11"/>
  <c r="DC167" i="11"/>
  <c r="DB167" i="11"/>
  <c r="DE167" i="11"/>
  <c r="DD167" i="11"/>
  <c r="CZ167" i="11"/>
  <c r="BQ167" i="11"/>
  <c r="BO169" i="11"/>
  <c r="BU170" i="11"/>
  <c r="CL172" i="11"/>
  <c r="CN172" i="11"/>
  <c r="CM172" i="11"/>
  <c r="BY174" i="11"/>
  <c r="DC180" i="11"/>
  <c r="DB180" i="11"/>
  <c r="DD180" i="11"/>
  <c r="DA180" i="11"/>
  <c r="DE180" i="11"/>
  <c r="CZ180" i="11"/>
  <c r="BO181" i="11"/>
  <c r="BM189" i="11"/>
  <c r="BU189" i="11"/>
  <c r="CC189" i="11"/>
  <c r="CM189" i="11"/>
  <c r="CN189" i="11"/>
  <c r="CL189" i="11"/>
  <c r="CM191" i="11"/>
  <c r="CL191" i="11"/>
  <c r="CN191" i="11"/>
  <c r="DG101" i="11"/>
  <c r="DK101" i="11"/>
  <c r="DO101" i="11"/>
  <c r="DG103" i="11"/>
  <c r="DK103" i="11"/>
  <c r="DO103" i="11"/>
  <c r="DG105" i="11"/>
  <c r="DK105" i="11"/>
  <c r="DO105" i="11"/>
  <c r="DG107" i="11"/>
  <c r="DK107" i="11"/>
  <c r="DO107" i="11"/>
  <c r="DG109" i="11"/>
  <c r="DK109" i="11"/>
  <c r="DO109" i="11"/>
  <c r="DG111" i="11"/>
  <c r="DK111" i="11"/>
  <c r="DO111" i="11"/>
  <c r="DG113" i="11"/>
  <c r="DK113" i="11"/>
  <c r="DO113" i="11"/>
  <c r="DG115" i="11"/>
  <c r="DK115" i="11"/>
  <c r="DO115" i="11"/>
  <c r="DG117" i="11"/>
  <c r="DK117" i="11"/>
  <c r="DO117" i="11"/>
  <c r="DG119" i="11"/>
  <c r="DK119" i="11"/>
  <c r="DO119" i="11"/>
  <c r="DG121" i="11"/>
  <c r="DK121" i="11"/>
  <c r="DO121" i="11"/>
  <c r="DG123" i="11"/>
  <c r="DK123" i="11"/>
  <c r="DO123" i="11"/>
  <c r="DN125" i="11"/>
  <c r="DJ125" i="11"/>
  <c r="DF125" i="11"/>
  <c r="DG125" i="11"/>
  <c r="DL125" i="11"/>
  <c r="DP128" i="11"/>
  <c r="DL128" i="11"/>
  <c r="DH128" i="11"/>
  <c r="DI128" i="11"/>
  <c r="DN128" i="11"/>
  <c r="DW128" i="11"/>
  <c r="CV131" i="11"/>
  <c r="CX131" i="11"/>
  <c r="CT131" i="11"/>
  <c r="CU131" i="11"/>
  <c r="CL136" i="11"/>
  <c r="CN136" i="11"/>
  <c r="CN137" i="11"/>
  <c r="CL137" i="11"/>
  <c r="CX138" i="11"/>
  <c r="CT138" i="11"/>
  <c r="CV138" i="11"/>
  <c r="BJ138" i="11"/>
  <c r="CU138" i="11"/>
  <c r="CV139" i="11"/>
  <c r="CX139" i="11"/>
  <c r="CT139" i="11"/>
  <c r="CU139" i="11"/>
  <c r="CY144" i="11"/>
  <c r="CU144" i="11"/>
  <c r="BK144" i="11"/>
  <c r="CW144" i="11"/>
  <c r="CT144" i="11"/>
  <c r="BQ144" i="11"/>
  <c r="CQ144" i="11"/>
  <c r="CR144" i="11"/>
  <c r="BQ145" i="11"/>
  <c r="BW145" i="11"/>
  <c r="BM146" i="11"/>
  <c r="BU147" i="11"/>
  <c r="CA147" i="11"/>
  <c r="BO148" i="11"/>
  <c r="BU148" i="11"/>
  <c r="DM149" i="11"/>
  <c r="DI149" i="11"/>
  <c r="DP149" i="11"/>
  <c r="DL149" i="11"/>
  <c r="DH149" i="11"/>
  <c r="DK149" i="11"/>
  <c r="DO149" i="11"/>
  <c r="DG149" i="11"/>
  <c r="BY149" i="11"/>
  <c r="CE149" i="11"/>
  <c r="DF149" i="11"/>
  <c r="CE150" i="11"/>
  <c r="CM150" i="11"/>
  <c r="CL150" i="11"/>
  <c r="BO151" i="11"/>
  <c r="BO152" i="11"/>
  <c r="BU152" i="11"/>
  <c r="DM153" i="11"/>
  <c r="DI153" i="11"/>
  <c r="DP153" i="11"/>
  <c r="DL153" i="11"/>
  <c r="DH153" i="11"/>
  <c r="DK153" i="11"/>
  <c r="DO153" i="11"/>
  <c r="DG153" i="11"/>
  <c r="BY153" i="11"/>
  <c r="CE153" i="11"/>
  <c r="DF153" i="11"/>
  <c r="CE154" i="11"/>
  <c r="CM154" i="11"/>
  <c r="CL154" i="11"/>
  <c r="BO155" i="11"/>
  <c r="BM156" i="11"/>
  <c r="BW157" i="11"/>
  <c r="DM158" i="11"/>
  <c r="DI158" i="11"/>
  <c r="DP158" i="11"/>
  <c r="DL158" i="11"/>
  <c r="DO158" i="11"/>
  <c r="DH158" i="11"/>
  <c r="DW158" i="11"/>
  <c r="DN158" i="11"/>
  <c r="DG158" i="11"/>
  <c r="DK158" i="11"/>
  <c r="DF158" i="11"/>
  <c r="CG158" i="11"/>
  <c r="DJ158" i="11"/>
  <c r="CG159" i="11"/>
  <c r="CA160" i="11"/>
  <c r="CE161" i="11"/>
  <c r="CM161" i="11"/>
  <c r="CL161" i="11"/>
  <c r="CN161" i="11"/>
  <c r="CS162" i="11"/>
  <c r="CR162" i="11"/>
  <c r="CQ162" i="11"/>
  <c r="DC163" i="11"/>
  <c r="DB163" i="11"/>
  <c r="DE163" i="11"/>
  <c r="DD163" i="11"/>
  <c r="CZ163" i="11"/>
  <c r="BQ163" i="11"/>
  <c r="BO165" i="11"/>
  <c r="CN166" i="11"/>
  <c r="CM166" i="11"/>
  <c r="CL166" i="11"/>
  <c r="BM167" i="11"/>
  <c r="BU167" i="11"/>
  <c r="BO168" i="11"/>
  <c r="BJ169" i="11"/>
  <c r="BQ170" i="11"/>
  <c r="CE173" i="11"/>
  <c r="CA181" i="11"/>
  <c r="CI181" i="11"/>
  <c r="CZ126" i="11"/>
  <c r="CZ128" i="11"/>
  <c r="CZ130" i="11"/>
  <c r="CZ132" i="11"/>
  <c r="DB133" i="11"/>
  <c r="CZ134" i="11"/>
  <c r="DB135" i="11"/>
  <c r="CZ136" i="11"/>
  <c r="DB137" i="11"/>
  <c r="CZ138" i="11"/>
  <c r="DB139" i="11"/>
  <c r="CZ140" i="11"/>
  <c r="DB141" i="11"/>
  <c r="CZ142" i="11"/>
  <c r="BO144" i="11"/>
  <c r="CE144" i="11"/>
  <c r="DE145" i="11"/>
  <c r="DA145" i="11"/>
  <c r="BM145" i="11"/>
  <c r="CC145" i="11"/>
  <c r="DB145" i="11"/>
  <c r="BS146" i="11"/>
  <c r="CI146" i="11"/>
  <c r="DD146" i="11"/>
  <c r="DM147" i="11"/>
  <c r="DI147" i="11"/>
  <c r="BQ147" i="11"/>
  <c r="CG147" i="11"/>
  <c r="DF147" i="11"/>
  <c r="DK147" i="11"/>
  <c r="DP147" i="11"/>
  <c r="BG148" i="11"/>
  <c r="BS148" i="11"/>
  <c r="CI148" i="11"/>
  <c r="BM149" i="11"/>
  <c r="CC149" i="11"/>
  <c r="CM149" i="11"/>
  <c r="BS150" i="11"/>
  <c r="CI150" i="11"/>
  <c r="BM151" i="11"/>
  <c r="CC151" i="11"/>
  <c r="CM151" i="11"/>
  <c r="BG152" i="11"/>
  <c r="BS152" i="11"/>
  <c r="CI152" i="11"/>
  <c r="BM153" i="11"/>
  <c r="CC153" i="11"/>
  <c r="CM153" i="11"/>
  <c r="BS154" i="11"/>
  <c r="CI154" i="11"/>
  <c r="BM155" i="11"/>
  <c r="CC155" i="11"/>
  <c r="CM155" i="11"/>
  <c r="DE156" i="11"/>
  <c r="DA156" i="11"/>
  <c r="DD156" i="11"/>
  <c r="DC156" i="11"/>
  <c r="BO156" i="11"/>
  <c r="CI156" i="11"/>
  <c r="BY157" i="11"/>
  <c r="BW158" i="11"/>
  <c r="CI158" i="11"/>
  <c r="CS158" i="11"/>
  <c r="CR158" i="11"/>
  <c r="CQ158" i="11"/>
  <c r="BO159" i="11"/>
  <c r="CA159" i="11"/>
  <c r="BY160" i="11"/>
  <c r="CN160" i="11"/>
  <c r="CM160" i="11"/>
  <c r="CL160" i="11"/>
  <c r="BM161" i="11"/>
  <c r="CG161" i="11"/>
  <c r="BW162" i="11"/>
  <c r="CE163" i="11"/>
  <c r="BU164" i="11"/>
  <c r="CS164" i="11"/>
  <c r="CR164" i="11"/>
  <c r="CQ164" i="11"/>
  <c r="DC165" i="11"/>
  <c r="DB165" i="11"/>
  <c r="DE165" i="11"/>
  <c r="DD165" i="11"/>
  <c r="BQ165" i="11"/>
  <c r="CC165" i="11"/>
  <c r="CA166" i="11"/>
  <c r="BO167" i="11"/>
  <c r="CA167" i="11"/>
  <c r="BY168" i="11"/>
  <c r="CN168" i="11"/>
  <c r="CM168" i="11"/>
  <c r="CL168" i="11"/>
  <c r="CG169" i="11"/>
  <c r="BO171" i="11"/>
  <c r="CM174" i="11"/>
  <c r="CL174" i="11"/>
  <c r="CN174" i="11"/>
  <c r="BY176" i="11"/>
  <c r="CM176" i="11"/>
  <c r="CL176" i="11"/>
  <c r="BS177" i="11"/>
  <c r="CS177" i="11"/>
  <c r="CR177" i="11"/>
  <c r="CQ177" i="11"/>
  <c r="CA179" i="11"/>
  <c r="CG180" i="11"/>
  <c r="CE186" i="11"/>
  <c r="CE199" i="11"/>
  <c r="CZ133" i="11"/>
  <c r="CZ135" i="11"/>
  <c r="CZ137" i="11"/>
  <c r="CZ139" i="11"/>
  <c r="CZ141" i="11"/>
  <c r="DE143" i="11"/>
  <c r="DA143" i="11"/>
  <c r="CZ143" i="11"/>
  <c r="BW144" i="11"/>
  <c r="BU145" i="11"/>
  <c r="CY146" i="11"/>
  <c r="CU146" i="11"/>
  <c r="BK146" i="11"/>
  <c r="CA146" i="11"/>
  <c r="CV146" i="11"/>
  <c r="BY147" i="11"/>
  <c r="CA148" i="11"/>
  <c r="BU149" i="11"/>
  <c r="CS149" i="11"/>
  <c r="CR149" i="11"/>
  <c r="BJ150" i="11"/>
  <c r="CA150" i="11"/>
  <c r="BU151" i="11"/>
  <c r="CS151" i="11"/>
  <c r="CR151" i="11"/>
  <c r="CA152" i="11"/>
  <c r="BU153" i="11"/>
  <c r="CS153" i="11"/>
  <c r="CR153" i="11"/>
  <c r="CA154" i="11"/>
  <c r="BU155" i="11"/>
  <c r="CS155" i="11"/>
  <c r="CR155" i="11"/>
  <c r="DM156" i="11"/>
  <c r="DI156" i="11"/>
  <c r="DW156" i="11"/>
  <c r="DO156" i="11"/>
  <c r="DJ156" i="11"/>
  <c r="DN156" i="11"/>
  <c r="DH156" i="11"/>
  <c r="BS156" i="11"/>
  <c r="CE156" i="11"/>
  <c r="CS156" i="11"/>
  <c r="CR156" i="11"/>
  <c r="DL156" i="11"/>
  <c r="DC157" i="11"/>
  <c r="DA157" i="11"/>
  <c r="DE157" i="11"/>
  <c r="CZ157" i="11"/>
  <c r="BU157" i="11"/>
  <c r="DD157" i="11"/>
  <c r="BS158" i="11"/>
  <c r="CE159" i="11"/>
  <c r="BU160" i="11"/>
  <c r="CS160" i="11"/>
  <c r="CR160" i="11"/>
  <c r="CQ160" i="11"/>
  <c r="DC161" i="11"/>
  <c r="DB161" i="11"/>
  <c r="DE161" i="11"/>
  <c r="DD161" i="11"/>
  <c r="BQ161" i="11"/>
  <c r="CC161" i="11"/>
  <c r="CA162" i="11"/>
  <c r="BO163" i="11"/>
  <c r="CA163" i="11"/>
  <c r="BY164" i="11"/>
  <c r="CN164" i="11"/>
  <c r="CM164" i="11"/>
  <c r="CL164" i="11"/>
  <c r="BM165" i="11"/>
  <c r="CG165" i="11"/>
  <c r="BW166" i="11"/>
  <c r="CE167" i="11"/>
  <c r="BU168" i="11"/>
  <c r="CS168" i="11"/>
  <c r="CR168" i="11"/>
  <c r="CQ168" i="11"/>
  <c r="DC169" i="11"/>
  <c r="DB169" i="11"/>
  <c r="DE169" i="11"/>
  <c r="DD169" i="11"/>
  <c r="BQ169" i="11"/>
  <c r="CE171" i="11"/>
  <c r="CY174" i="11"/>
  <c r="CU174" i="11"/>
  <c r="BK174" i="11"/>
  <c r="CX174" i="11"/>
  <c r="CT174" i="11"/>
  <c r="BM174" i="11"/>
  <c r="CV174" i="11"/>
  <c r="DM175" i="11"/>
  <c r="DI175" i="11"/>
  <c r="DP175" i="11"/>
  <c r="DL175" i="11"/>
  <c r="DH175" i="11"/>
  <c r="DO175" i="11"/>
  <c r="DG175" i="11"/>
  <c r="DW175" i="11"/>
  <c r="DN175" i="11"/>
  <c r="DF175" i="11"/>
  <c r="DJ175" i="11"/>
  <c r="BS175" i="11"/>
  <c r="DK175" i="11"/>
  <c r="CY176" i="11"/>
  <c r="CU176" i="11"/>
  <c r="BK176" i="11"/>
  <c r="CX176" i="11"/>
  <c r="CT176" i="11"/>
  <c r="CW176" i="11"/>
  <c r="BM176" i="11"/>
  <c r="CC178" i="11"/>
  <c r="CM178" i="11"/>
  <c r="CL178" i="11"/>
  <c r="CN178" i="11"/>
  <c r="BU180" i="11"/>
  <c r="BS190" i="11"/>
  <c r="CA190" i="11"/>
  <c r="CI190" i="11"/>
  <c r="CZ149" i="11"/>
  <c r="DD149" i="11"/>
  <c r="CZ151" i="11"/>
  <c r="DD151" i="11"/>
  <c r="CZ153" i="11"/>
  <c r="DD153" i="11"/>
  <c r="DA155" i="11"/>
  <c r="BY156" i="11"/>
  <c r="BO157" i="11"/>
  <c r="CE157" i="11"/>
  <c r="DE158" i="11"/>
  <c r="DA158" i="11"/>
  <c r="BM158" i="11"/>
  <c r="CC158" i="11"/>
  <c r="DB158" i="11"/>
  <c r="CY159" i="11"/>
  <c r="CU159" i="11"/>
  <c r="BK159" i="11"/>
  <c r="CX159" i="11"/>
  <c r="CT159" i="11"/>
  <c r="BW159" i="11"/>
  <c r="CV159" i="11"/>
  <c r="DM160" i="11"/>
  <c r="DI160" i="11"/>
  <c r="DP160" i="11"/>
  <c r="DL160" i="11"/>
  <c r="DH160" i="11"/>
  <c r="BQ160" i="11"/>
  <c r="CG160" i="11"/>
  <c r="DF160" i="11"/>
  <c r="DN160" i="11"/>
  <c r="DW160" i="11"/>
  <c r="CY161" i="11"/>
  <c r="CU161" i="11"/>
  <c r="BK161" i="11"/>
  <c r="CX161" i="11"/>
  <c r="CT161" i="11"/>
  <c r="BW161" i="11"/>
  <c r="CV161" i="11"/>
  <c r="DM162" i="11"/>
  <c r="DI162" i="11"/>
  <c r="DP162" i="11"/>
  <c r="DL162" i="11"/>
  <c r="DH162" i="11"/>
  <c r="BQ162" i="11"/>
  <c r="CG162" i="11"/>
  <c r="DF162" i="11"/>
  <c r="DN162" i="11"/>
  <c r="DW162" i="11"/>
  <c r="CY163" i="11"/>
  <c r="CU163" i="11"/>
  <c r="BK163" i="11"/>
  <c r="CX163" i="11"/>
  <c r="CT163" i="11"/>
  <c r="BW163" i="11"/>
  <c r="CV163" i="11"/>
  <c r="DM164" i="11"/>
  <c r="DI164" i="11"/>
  <c r="DP164" i="11"/>
  <c r="DL164" i="11"/>
  <c r="DH164" i="11"/>
  <c r="BQ164" i="11"/>
  <c r="CG164" i="11"/>
  <c r="DF164" i="11"/>
  <c r="DN164" i="11"/>
  <c r="DW164" i="11"/>
  <c r="CY165" i="11"/>
  <c r="CU165" i="11"/>
  <c r="BK165" i="11"/>
  <c r="CX165" i="11"/>
  <c r="CT165" i="11"/>
  <c r="BW165" i="11"/>
  <c r="CV165" i="11"/>
  <c r="DM166" i="11"/>
  <c r="DI166" i="11"/>
  <c r="DP166" i="11"/>
  <c r="DL166" i="11"/>
  <c r="DH166" i="11"/>
  <c r="BQ166" i="11"/>
  <c r="CG166" i="11"/>
  <c r="DF166" i="11"/>
  <c r="DN166" i="11"/>
  <c r="DW166" i="11"/>
  <c r="CY167" i="11"/>
  <c r="CU167" i="11"/>
  <c r="BK167" i="11"/>
  <c r="CX167" i="11"/>
  <c r="CT167" i="11"/>
  <c r="BW167" i="11"/>
  <c r="CV167" i="11"/>
  <c r="DM168" i="11"/>
  <c r="DI168" i="11"/>
  <c r="DP168" i="11"/>
  <c r="DL168" i="11"/>
  <c r="DH168" i="11"/>
  <c r="BQ168" i="11"/>
  <c r="CG168" i="11"/>
  <c r="DF168" i="11"/>
  <c r="DN168" i="11"/>
  <c r="DW168" i="11"/>
  <c r="CY169" i="11"/>
  <c r="CU169" i="11"/>
  <c r="BK169" i="11"/>
  <c r="CX169" i="11"/>
  <c r="CT169" i="11"/>
  <c r="BW169" i="11"/>
  <c r="CV169" i="11"/>
  <c r="BM170" i="11"/>
  <c r="CC170" i="11"/>
  <c r="CR170" i="11"/>
  <c r="CQ170" i="11"/>
  <c r="CY172" i="11"/>
  <c r="CX172" i="11"/>
  <c r="CT172" i="11"/>
  <c r="CV172" i="11"/>
  <c r="CU172" i="11"/>
  <c r="BK172" i="11"/>
  <c r="BQ172" i="11"/>
  <c r="CG172" i="11"/>
  <c r="BO173" i="11"/>
  <c r="CA173" i="11"/>
  <c r="CC176" i="11"/>
  <c r="BW177" i="11"/>
  <c r="CI177" i="11"/>
  <c r="BQ180" i="11"/>
  <c r="CM180" i="11"/>
  <c r="CL180" i="11"/>
  <c r="CN180" i="11"/>
  <c r="CE181" i="11"/>
  <c r="CE182" i="11"/>
  <c r="DC189" i="11"/>
  <c r="DE189" i="11"/>
  <c r="DA189" i="11"/>
  <c r="DD189" i="11"/>
  <c r="DB189" i="11"/>
  <c r="DA149" i="11"/>
  <c r="DA151" i="11"/>
  <c r="DA153" i="11"/>
  <c r="CW155" i="11"/>
  <c r="DB155" i="11"/>
  <c r="BU156" i="11"/>
  <c r="CY157" i="11"/>
  <c r="CU157" i="11"/>
  <c r="BK157" i="11"/>
  <c r="CA157" i="11"/>
  <c r="CV157" i="11"/>
  <c r="BY158" i="11"/>
  <c r="DC158" i="11"/>
  <c r="BS159" i="11"/>
  <c r="CI159" i="11"/>
  <c r="CW159" i="11"/>
  <c r="BM160" i="11"/>
  <c r="CC160" i="11"/>
  <c r="DG160" i="11"/>
  <c r="DO160" i="11"/>
  <c r="BS161" i="11"/>
  <c r="CI161" i="11"/>
  <c r="CW161" i="11"/>
  <c r="BM162" i="11"/>
  <c r="CC162" i="11"/>
  <c r="DG162" i="11"/>
  <c r="DO162" i="11"/>
  <c r="BS163" i="11"/>
  <c r="CI163" i="11"/>
  <c r="CW163" i="11"/>
  <c r="BM164" i="11"/>
  <c r="CC164" i="11"/>
  <c r="DG164" i="11"/>
  <c r="DO164" i="11"/>
  <c r="BS165" i="11"/>
  <c r="CI165" i="11"/>
  <c r="CW165" i="11"/>
  <c r="BM166" i="11"/>
  <c r="CC166" i="11"/>
  <c r="DG166" i="11"/>
  <c r="DO166" i="11"/>
  <c r="BS167" i="11"/>
  <c r="CI167" i="11"/>
  <c r="CW167" i="11"/>
  <c r="BM168" i="11"/>
  <c r="CC168" i="11"/>
  <c r="DG168" i="11"/>
  <c r="DO168" i="11"/>
  <c r="BS169" i="11"/>
  <c r="CI169" i="11"/>
  <c r="CW169" i="11"/>
  <c r="BY170" i="11"/>
  <c r="DP171" i="11"/>
  <c r="DL171" i="11"/>
  <c r="DH171" i="11"/>
  <c r="DK171" i="11"/>
  <c r="DF171" i="11"/>
  <c r="DO171" i="11"/>
  <c r="DJ171" i="11"/>
  <c r="DM171" i="11"/>
  <c r="DW171" i="11"/>
  <c r="BM172" i="11"/>
  <c r="CC172" i="11"/>
  <c r="BU174" i="11"/>
  <c r="CQ174" i="11"/>
  <c r="CS174" i="11"/>
  <c r="CR174" i="11"/>
  <c r="BO175" i="11"/>
  <c r="CI175" i="11"/>
  <c r="BJ176" i="11"/>
  <c r="DM177" i="11"/>
  <c r="DI177" i="11"/>
  <c r="DP177" i="11"/>
  <c r="DL177" i="11"/>
  <c r="DH177" i="11"/>
  <c r="DW177" i="11"/>
  <c r="DN177" i="11"/>
  <c r="DF177" i="11"/>
  <c r="DK177" i="11"/>
  <c r="DO177" i="11"/>
  <c r="BM178" i="11"/>
  <c r="CG178" i="11"/>
  <c r="BW179" i="11"/>
  <c r="CQ180" i="11"/>
  <c r="CS180" i="11"/>
  <c r="CY182" i="11"/>
  <c r="CU182" i="11"/>
  <c r="CV182" i="11"/>
  <c r="CT182" i="11"/>
  <c r="CX182" i="11"/>
  <c r="BK182" i="11"/>
  <c r="CW182" i="11"/>
  <c r="BQ183" i="11"/>
  <c r="BS188" i="11"/>
  <c r="CA188" i="11"/>
  <c r="CI188" i="11"/>
  <c r="CZ160" i="11"/>
  <c r="DD160" i="11"/>
  <c r="CZ162" i="11"/>
  <c r="DD162" i="11"/>
  <c r="CZ164" i="11"/>
  <c r="DD164" i="11"/>
  <c r="CZ166" i="11"/>
  <c r="DD166" i="11"/>
  <c r="CZ168" i="11"/>
  <c r="DD168" i="11"/>
  <c r="DA170" i="11"/>
  <c r="DC174" i="11"/>
  <c r="DB174" i="11"/>
  <c r="CZ174" i="11"/>
  <c r="CY178" i="11"/>
  <c r="CU178" i="11"/>
  <c r="BK178" i="11"/>
  <c r="CX178" i="11"/>
  <c r="CT178" i="11"/>
  <c r="CV178" i="11"/>
  <c r="DM179" i="11"/>
  <c r="DI179" i="11"/>
  <c r="DP179" i="11"/>
  <c r="DL179" i="11"/>
  <c r="DH179" i="11"/>
  <c r="CS179" i="11"/>
  <c r="CR179" i="11"/>
  <c r="DJ179" i="11"/>
  <c r="CC184" i="11"/>
  <c r="BU185" i="11"/>
  <c r="BU186" i="11"/>
  <c r="BM188" i="11"/>
  <c r="BU188" i="11"/>
  <c r="CC188" i="11"/>
  <c r="CM188" i="11"/>
  <c r="CN188" i="11"/>
  <c r="CL188" i="11"/>
  <c r="DA160" i="11"/>
  <c r="DA162" i="11"/>
  <c r="DA164" i="11"/>
  <c r="DA166" i="11"/>
  <c r="DA168" i="11"/>
  <c r="CX170" i="11"/>
  <c r="CT170" i="11"/>
  <c r="BJ170" i="11"/>
  <c r="CW170" i="11"/>
  <c r="DC170" i="11"/>
  <c r="CU171" i="11"/>
  <c r="DC172" i="11"/>
  <c r="DB172" i="11"/>
  <c r="DD172" i="11"/>
  <c r="DM173" i="11"/>
  <c r="DI173" i="11"/>
  <c r="DP173" i="11"/>
  <c r="DL173" i="11"/>
  <c r="DH173" i="11"/>
  <c r="CS173" i="11"/>
  <c r="CR173" i="11"/>
  <c r="DJ173" i="11"/>
  <c r="DA174" i="11"/>
  <c r="DC176" i="11"/>
  <c r="DB176" i="11"/>
  <c r="CR176" i="11"/>
  <c r="CZ176" i="11"/>
  <c r="CW178" i="11"/>
  <c r="CQ179" i="11"/>
  <c r="DK179" i="11"/>
  <c r="CY180" i="11"/>
  <c r="CU180" i="11"/>
  <c r="BK180" i="11"/>
  <c r="CX180" i="11"/>
  <c r="CT180" i="11"/>
  <c r="CV180" i="11"/>
  <c r="DM181" i="11"/>
  <c r="DI181" i="11"/>
  <c r="DP181" i="11"/>
  <c r="DL181" i="11"/>
  <c r="DH181" i="11"/>
  <c r="CS181" i="11"/>
  <c r="CR181" i="11"/>
  <c r="DJ181" i="11"/>
  <c r="CA182" i="11"/>
  <c r="CN183" i="11"/>
  <c r="CM183" i="11"/>
  <c r="BQ184" i="11"/>
  <c r="BW185" i="11"/>
  <c r="CE185" i="11"/>
  <c r="CQ187" i="11"/>
  <c r="CS187" i="11"/>
  <c r="CR187" i="11"/>
  <c r="CZ171" i="11"/>
  <c r="CV173" i="11"/>
  <c r="CZ173" i="11"/>
  <c r="CV175" i="11"/>
  <c r="CZ175" i="11"/>
  <c r="CV177" i="11"/>
  <c r="CZ177" i="11"/>
  <c r="CV179" i="11"/>
  <c r="CZ179" i="11"/>
  <c r="CV181" i="11"/>
  <c r="CZ181" i="11"/>
  <c r="BW182" i="11"/>
  <c r="BU183" i="11"/>
  <c r="CG183" i="11"/>
  <c r="CY184" i="11"/>
  <c r="CU184" i="11"/>
  <c r="BK184" i="11"/>
  <c r="CT184" i="11"/>
  <c r="CX184" i="11"/>
  <c r="BW184" i="11"/>
  <c r="CQ184" i="11"/>
  <c r="CS184" i="11"/>
  <c r="BY185" i="11"/>
  <c r="CM185" i="11"/>
  <c r="CL185" i="11"/>
  <c r="BO186" i="11"/>
  <c r="CA186" i="11"/>
  <c r="CS186" i="11"/>
  <c r="CQ186" i="11"/>
  <c r="BM187" i="11"/>
  <c r="BU187" i="11"/>
  <c r="CC187" i="11"/>
  <c r="CM187" i="11"/>
  <c r="CN187" i="11"/>
  <c r="CQ189" i="11"/>
  <c r="CS189" i="11"/>
  <c r="CR189" i="11"/>
  <c r="BQ191" i="11"/>
  <c r="BY191" i="11"/>
  <c r="CG191" i="11"/>
  <c r="CQ191" i="11"/>
  <c r="CR191" i="11"/>
  <c r="CS191" i="11"/>
  <c r="CI192" i="11"/>
  <c r="CV193" i="11"/>
  <c r="CU193" i="11"/>
  <c r="BK193" i="11"/>
  <c r="CY193" i="11"/>
  <c r="CT193" i="11"/>
  <c r="CX193" i="11"/>
  <c r="CW193" i="11"/>
  <c r="BM193" i="11"/>
  <c r="BU193" i="11"/>
  <c r="DP196" i="11"/>
  <c r="DL196" i="11"/>
  <c r="DH196" i="11"/>
  <c r="DN196" i="11"/>
  <c r="DJ196" i="11"/>
  <c r="DF196" i="11"/>
  <c r="DW196" i="11"/>
  <c r="DK196" i="11"/>
  <c r="DI196" i="11"/>
  <c r="DG196" i="11"/>
  <c r="DO196" i="11"/>
  <c r="CI182" i="11"/>
  <c r="BW183" i="11"/>
  <c r="CI183" i="11"/>
  <c r="CS183" i="11"/>
  <c r="CR183" i="11"/>
  <c r="CQ183" i="11"/>
  <c r="BM184" i="11"/>
  <c r="BY184" i="11"/>
  <c r="CM184" i="11"/>
  <c r="CN184" i="11"/>
  <c r="CA185" i="11"/>
  <c r="BQ186" i="11"/>
  <c r="CM186" i="11"/>
  <c r="CN186" i="11"/>
  <c r="DC187" i="11"/>
  <c r="DE187" i="11"/>
  <c r="DA187" i="11"/>
  <c r="CZ187" i="11"/>
  <c r="BO187" i="11"/>
  <c r="BW187" i="11"/>
  <c r="CE187" i="11"/>
  <c r="CS188" i="11"/>
  <c r="CQ188" i="11"/>
  <c r="CR188" i="11"/>
  <c r="BS189" i="11"/>
  <c r="CA189" i="11"/>
  <c r="CI189" i="11"/>
  <c r="BQ190" i="11"/>
  <c r="BY190" i="11"/>
  <c r="CG190" i="11"/>
  <c r="BG191" i="11"/>
  <c r="BS191" i="11"/>
  <c r="CA191" i="11"/>
  <c r="CZ182" i="11"/>
  <c r="DE182" i="11"/>
  <c r="DE183" i="11"/>
  <c r="DA183" i="11"/>
  <c r="BM183" i="11"/>
  <c r="CC183" i="11"/>
  <c r="DB183" i="11"/>
  <c r="BS184" i="11"/>
  <c r="CI184" i="11"/>
  <c r="DD184" i="11"/>
  <c r="DM185" i="11"/>
  <c r="DI185" i="11"/>
  <c r="BQ185" i="11"/>
  <c r="CG185" i="11"/>
  <c r="DF185" i="11"/>
  <c r="DK185" i="11"/>
  <c r="DP185" i="11"/>
  <c r="BG186" i="11"/>
  <c r="BW186" i="11"/>
  <c r="BQ187" i="11"/>
  <c r="BY187" i="11"/>
  <c r="CG187" i="11"/>
  <c r="DE188" i="11"/>
  <c r="DA188" i="11"/>
  <c r="DC188" i="11"/>
  <c r="BO188" i="11"/>
  <c r="BW188" i="11"/>
  <c r="CE188" i="11"/>
  <c r="CZ188" i="11"/>
  <c r="BO189" i="11"/>
  <c r="BW189" i="11"/>
  <c r="CE189" i="11"/>
  <c r="BM190" i="11"/>
  <c r="BU190" i="11"/>
  <c r="CC190" i="11"/>
  <c r="CS190" i="11"/>
  <c r="CQ190" i="11"/>
  <c r="DC191" i="11"/>
  <c r="DB191" i="11"/>
  <c r="DD191" i="11"/>
  <c r="CZ191" i="11"/>
  <c r="BM191" i="11"/>
  <c r="BU191" i="11"/>
  <c r="CI191" i="11"/>
  <c r="DE191" i="11"/>
  <c r="BS192" i="11"/>
  <c r="DD193" i="11"/>
  <c r="CZ193" i="11"/>
  <c r="DA193" i="11"/>
  <c r="DE193" i="11"/>
  <c r="DC193" i="11"/>
  <c r="CC193" i="11"/>
  <c r="CL197" i="11"/>
  <c r="CN197" i="11"/>
  <c r="CM197" i="11"/>
  <c r="DA182" i="11"/>
  <c r="BY183" i="11"/>
  <c r="DC183" i="11"/>
  <c r="BO184" i="11"/>
  <c r="CE184" i="11"/>
  <c r="CZ184" i="11"/>
  <c r="DE184" i="11"/>
  <c r="DE185" i="11"/>
  <c r="DA185" i="11"/>
  <c r="BM185" i="11"/>
  <c r="CC185" i="11"/>
  <c r="CQ185" i="11"/>
  <c r="DB185" i="11"/>
  <c r="DG185" i="11"/>
  <c r="DL185" i="11"/>
  <c r="DE186" i="11"/>
  <c r="DA186" i="11"/>
  <c r="DC186" i="11"/>
  <c r="BS186" i="11"/>
  <c r="CI186" i="11"/>
  <c r="DD186" i="11"/>
  <c r="BG187" i="11"/>
  <c r="DW187" i="11"/>
  <c r="BS187" i="11"/>
  <c r="CA187" i="11"/>
  <c r="CI187" i="11"/>
  <c r="BQ188" i="11"/>
  <c r="BY188" i="11"/>
  <c r="CG188" i="11"/>
  <c r="DB188" i="11"/>
  <c r="BQ189" i="11"/>
  <c r="BY189" i="11"/>
  <c r="CG189" i="11"/>
  <c r="DE190" i="11"/>
  <c r="DA190" i="11"/>
  <c r="DC190" i="11"/>
  <c r="BO190" i="11"/>
  <c r="BW190" i="11"/>
  <c r="CE190" i="11"/>
  <c r="CZ190" i="11"/>
  <c r="BO191" i="11"/>
  <c r="BW191" i="11"/>
  <c r="CA192" i="11"/>
  <c r="CM193" i="11"/>
  <c r="CL193" i="11"/>
  <c r="BJ194" i="11"/>
  <c r="CR196" i="11"/>
  <c r="CS196" i="11"/>
  <c r="CQ196" i="11"/>
  <c r="BS198" i="11"/>
  <c r="CA198" i="11"/>
  <c r="BQ201" i="11"/>
  <c r="BY201" i="11"/>
  <c r="BO202" i="11"/>
  <c r="BW202" i="11"/>
  <c r="DI187" i="11"/>
  <c r="DM187" i="11"/>
  <c r="BK188" i="11"/>
  <c r="CU188" i="11"/>
  <c r="CY188" i="11"/>
  <c r="DI189" i="11"/>
  <c r="DM189" i="11"/>
  <c r="BK190" i="11"/>
  <c r="CU190" i="11"/>
  <c r="CY190" i="11"/>
  <c r="CY191" i="11"/>
  <c r="CU191" i="11"/>
  <c r="CX191" i="11"/>
  <c r="CT191" i="11"/>
  <c r="CE191" i="11"/>
  <c r="DH191" i="11"/>
  <c r="CS193" i="11"/>
  <c r="CR194" i="11"/>
  <c r="CS194" i="11"/>
  <c r="CQ194" i="11"/>
  <c r="DN195" i="11"/>
  <c r="DJ195" i="11"/>
  <c r="DF195" i="11"/>
  <c r="DP195" i="11"/>
  <c r="DL195" i="11"/>
  <c r="DH195" i="11"/>
  <c r="DI195" i="11"/>
  <c r="DO195" i="11"/>
  <c r="DG195" i="11"/>
  <c r="CX200" i="11"/>
  <c r="CT200" i="11"/>
  <c r="CY200" i="11"/>
  <c r="CU200" i="11"/>
  <c r="BK200" i="11"/>
  <c r="CW200" i="11"/>
  <c r="BM200" i="11"/>
  <c r="DP201" i="11"/>
  <c r="DL201" i="11"/>
  <c r="DH201" i="11"/>
  <c r="DM201" i="11"/>
  <c r="DI201" i="11"/>
  <c r="DJ201" i="11"/>
  <c r="DW201" i="11"/>
  <c r="DN201" i="11"/>
  <c r="DF201" i="11"/>
  <c r="DO201" i="11"/>
  <c r="DK201" i="11"/>
  <c r="DB202" i="11"/>
  <c r="DC202" i="11"/>
  <c r="DA202" i="11"/>
  <c r="DE202" i="11"/>
  <c r="CZ202" i="11"/>
  <c r="DG187" i="11"/>
  <c r="DK187" i="11"/>
  <c r="DO187" i="11"/>
  <c r="DG189" i="11"/>
  <c r="DK189" i="11"/>
  <c r="DO189" i="11"/>
  <c r="DW191" i="11"/>
  <c r="DO191" i="11"/>
  <c r="DK191" i="11"/>
  <c r="DG191" i="11"/>
  <c r="DN191" i="11"/>
  <c r="DJ191" i="11"/>
  <c r="DF191" i="11"/>
  <c r="DL191" i="11"/>
  <c r="DM192" i="11"/>
  <c r="DI192" i="11"/>
  <c r="DP192" i="11"/>
  <c r="DL192" i="11"/>
  <c r="DH192" i="11"/>
  <c r="CS192" i="11"/>
  <c r="CR192" i="11"/>
  <c r="DF192" i="11"/>
  <c r="DN192" i="11"/>
  <c r="DW192" i="11"/>
  <c r="CV194" i="11"/>
  <c r="CX194" i="11"/>
  <c r="CT194" i="11"/>
  <c r="CY194" i="11"/>
  <c r="BK194" i="11"/>
  <c r="CW194" i="11"/>
  <c r="CR195" i="11"/>
  <c r="CS195" i="11"/>
  <c r="BY198" i="11"/>
  <c r="CG198" i="11"/>
  <c r="DP199" i="11"/>
  <c r="DL199" i="11"/>
  <c r="DH199" i="11"/>
  <c r="DM199" i="11"/>
  <c r="DI199" i="11"/>
  <c r="DW199" i="11"/>
  <c r="DN199" i="11"/>
  <c r="DF199" i="11"/>
  <c r="DJ199" i="11"/>
  <c r="DG199" i="11"/>
  <c r="BY199" i="11"/>
  <c r="CG199" i="11"/>
  <c r="CL200" i="11"/>
  <c r="CM200" i="11"/>
  <c r="BW201" i="11"/>
  <c r="CE201" i="11"/>
  <c r="BU202" i="11"/>
  <c r="CC202" i="11"/>
  <c r="CV192" i="11"/>
  <c r="CZ192" i="11"/>
  <c r="DD192" i="11"/>
  <c r="CL195" i="11"/>
  <c r="CN195" i="11"/>
  <c r="CN196" i="11"/>
  <c r="CL196" i="11"/>
  <c r="CX197" i="11"/>
  <c r="CT197" i="11"/>
  <c r="CV197" i="11"/>
  <c r="CU197" i="11"/>
  <c r="CY198" i="11"/>
  <c r="CU198" i="11"/>
  <c r="CW198" i="11"/>
  <c r="CT198" i="11"/>
  <c r="CI198" i="11"/>
  <c r="CX198" i="11"/>
  <c r="BO199" i="11"/>
  <c r="BO200" i="11"/>
  <c r="BU200" i="11"/>
  <c r="CG201" i="11"/>
  <c r="CE202" i="11"/>
  <c r="CL202" i="11"/>
  <c r="CM202" i="11"/>
  <c r="DA192" i="11"/>
  <c r="DD194" i="11"/>
  <c r="CZ194" i="11"/>
  <c r="DB194" i="11"/>
  <c r="CN194" i="11"/>
  <c r="CL194" i="11"/>
  <c r="DA194" i="11"/>
  <c r="CX195" i="11"/>
  <c r="CT195" i="11"/>
  <c r="CV195" i="11"/>
  <c r="CU195" i="11"/>
  <c r="CV196" i="11"/>
  <c r="CX196" i="11"/>
  <c r="CT196" i="11"/>
  <c r="BJ196" i="11"/>
  <c r="CU196" i="11"/>
  <c r="DN197" i="11"/>
  <c r="DJ197" i="11"/>
  <c r="DF197" i="11"/>
  <c r="DP197" i="11"/>
  <c r="DL197" i="11"/>
  <c r="DH197" i="11"/>
  <c r="DK197" i="11"/>
  <c r="DW197" i="11"/>
  <c r="DW198" i="11"/>
  <c r="DO198" i="11"/>
  <c r="DK198" i="11"/>
  <c r="DG198" i="11"/>
  <c r="DM198" i="11"/>
  <c r="DH198" i="11"/>
  <c r="DP198" i="11"/>
  <c r="DJ198" i="11"/>
  <c r="BQ198" i="11"/>
  <c r="CQ198" i="11"/>
  <c r="CR198" i="11"/>
  <c r="DL198" i="11"/>
  <c r="BQ199" i="11"/>
  <c r="BW199" i="11"/>
  <c r="DB200" i="11"/>
  <c r="DC200" i="11"/>
  <c r="DE200" i="11"/>
  <c r="DA200" i="11"/>
  <c r="BW200" i="11"/>
  <c r="CC200" i="11"/>
  <c r="BO201" i="11"/>
  <c r="CX202" i="11"/>
  <c r="CT202" i="11"/>
  <c r="CY202" i="11"/>
  <c r="CU202" i="11"/>
  <c r="BK202" i="11"/>
  <c r="CW202" i="11"/>
  <c r="BM202" i="11"/>
  <c r="CV202" i="11"/>
  <c r="CZ195" i="11"/>
  <c r="DB196" i="11"/>
  <c r="CZ197" i="11"/>
  <c r="BO198" i="11"/>
  <c r="CE198" i="11"/>
  <c r="CZ198" i="11"/>
  <c r="DE198" i="11"/>
  <c r="BM199" i="11"/>
  <c r="CC199" i="11"/>
  <c r="CM199" i="11"/>
  <c r="CA200" i="11"/>
  <c r="CS200" i="11"/>
  <c r="BU201" i="11"/>
  <c r="CR201" i="11"/>
  <c r="CS201" i="11"/>
  <c r="BS202" i="11"/>
  <c r="CI202" i="11"/>
  <c r="CZ196" i="11"/>
  <c r="BW198" i="11"/>
  <c r="DB198" i="11"/>
  <c r="BU199" i="11"/>
  <c r="CR199" i="11"/>
  <c r="CS199" i="11"/>
  <c r="BS200" i="11"/>
  <c r="CI200" i="11"/>
  <c r="BM201" i="11"/>
  <c r="CC201" i="11"/>
  <c r="CA202" i="11"/>
  <c r="CW199" i="11"/>
  <c r="DA199" i="11"/>
  <c r="DE199" i="11"/>
  <c r="CW201" i="11"/>
  <c r="DA201" i="11"/>
  <c r="DE201" i="11"/>
  <c r="CZ199" i="11"/>
  <c r="CZ201" i="11"/>
  <c r="AL203" i="9"/>
  <c r="AK203" i="9"/>
  <c r="AJ203" i="9"/>
  <c r="AI203" i="9"/>
  <c r="AH203" i="9"/>
  <c r="D203" i="9"/>
  <c r="DV202" i="9"/>
  <c r="DU202" i="9"/>
  <c r="DT202" i="9"/>
  <c r="DQ202" i="9"/>
  <c r="DR202" i="9" s="1"/>
  <c r="DS202" i="9" s="1"/>
  <c r="CX202" i="9"/>
  <c r="CU202" i="9"/>
  <c r="CO202" i="9"/>
  <c r="CP202" i="9" s="1"/>
  <c r="CS202" i="9" s="1"/>
  <c r="CK202" i="9"/>
  <c r="CJ202" i="9"/>
  <c r="CH202" i="9"/>
  <c r="CF202" i="9"/>
  <c r="CD202" i="9"/>
  <c r="CB202" i="9"/>
  <c r="BZ202" i="9"/>
  <c r="BX202" i="9"/>
  <c r="BV202" i="9"/>
  <c r="BT202" i="9"/>
  <c r="BR202" i="9"/>
  <c r="BP202" i="9"/>
  <c r="BN202" i="9"/>
  <c r="BL202" i="9"/>
  <c r="BI202" i="9"/>
  <c r="BH202" i="9"/>
  <c r="BF202" i="9"/>
  <c r="BE202" i="9"/>
  <c r="CY202" i="9" s="1"/>
  <c r="BD202" i="9"/>
  <c r="BC202" i="9"/>
  <c r="BB202" i="9"/>
  <c r="BA202" i="9"/>
  <c r="AZ202" i="9"/>
  <c r="AY202" i="9"/>
  <c r="AX202" i="9"/>
  <c r="AW202" i="9"/>
  <c r="AV202" i="9"/>
  <c r="AU202" i="9"/>
  <c r="AT202" i="9"/>
  <c r="AS202" i="9"/>
  <c r="DX202" i="9" s="1"/>
  <c r="AL202" i="9"/>
  <c r="AK202" i="9"/>
  <c r="AJ202" i="9"/>
  <c r="AI202" i="9"/>
  <c r="AH202" i="9"/>
  <c r="AB202" i="9"/>
  <c r="AA202" i="9"/>
  <c r="Z202" i="9"/>
  <c r="Y202" i="9"/>
  <c r="X202" i="9"/>
  <c r="DV201" i="9"/>
  <c r="DU201" i="9"/>
  <c r="DT201" i="9"/>
  <c r="DQ201" i="9"/>
  <c r="DR201" i="9" s="1"/>
  <c r="DS201" i="9" s="1"/>
  <c r="CW201" i="9"/>
  <c r="CU201" i="9"/>
  <c r="CO201" i="9"/>
  <c r="CP201" i="9" s="1"/>
  <c r="CK201" i="9"/>
  <c r="CJ201" i="9"/>
  <c r="CH201" i="9"/>
  <c r="CF201" i="9"/>
  <c r="CD201" i="9"/>
  <c r="CB201" i="9"/>
  <c r="BZ201" i="9"/>
  <c r="BX201" i="9"/>
  <c r="BV201" i="9"/>
  <c r="BT201" i="9"/>
  <c r="BR201" i="9"/>
  <c r="BP201" i="9"/>
  <c r="BN201" i="9"/>
  <c r="BL201" i="9"/>
  <c r="BI201" i="9"/>
  <c r="BH201" i="9"/>
  <c r="BF201" i="9"/>
  <c r="BE201" i="9"/>
  <c r="BD201" i="9"/>
  <c r="BC201" i="9"/>
  <c r="BB201" i="9"/>
  <c r="BA201" i="9"/>
  <c r="AZ201" i="9"/>
  <c r="AY201" i="9"/>
  <c r="AX201" i="9"/>
  <c r="AW201" i="9"/>
  <c r="AV201" i="9"/>
  <c r="AU201" i="9"/>
  <c r="AT201" i="9"/>
  <c r="AS201" i="9"/>
  <c r="DX201" i="9" s="1"/>
  <c r="AL201" i="9"/>
  <c r="AK201" i="9"/>
  <c r="AJ201" i="9"/>
  <c r="AI201" i="9"/>
  <c r="AH201" i="9"/>
  <c r="AB201" i="9"/>
  <c r="AA201" i="9"/>
  <c r="Z201" i="9"/>
  <c r="Y201" i="9"/>
  <c r="X201" i="9"/>
  <c r="DV200" i="9"/>
  <c r="DU200" i="9"/>
  <c r="DT200" i="9"/>
  <c r="DQ200" i="9"/>
  <c r="DR200" i="9" s="1"/>
  <c r="DS200" i="9" s="1"/>
  <c r="DE200" i="9"/>
  <c r="DB200" i="9"/>
  <c r="DA200" i="9"/>
  <c r="CW200" i="9"/>
  <c r="CP200" i="9"/>
  <c r="CO200" i="9"/>
  <c r="CJ200" i="9"/>
  <c r="CK200" i="9" s="1"/>
  <c r="CL200" i="9" s="1"/>
  <c r="CH200" i="9"/>
  <c r="CF200" i="9"/>
  <c r="CD200" i="9"/>
  <c r="CB200" i="9"/>
  <c r="BZ200" i="9"/>
  <c r="BX200" i="9"/>
  <c r="BV200" i="9"/>
  <c r="BT200" i="9"/>
  <c r="BR200" i="9"/>
  <c r="BP200" i="9"/>
  <c r="BN200" i="9"/>
  <c r="BL200" i="9"/>
  <c r="BI200" i="9"/>
  <c r="BH200" i="9"/>
  <c r="DD200" i="9" s="1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DX200" i="9" s="1"/>
  <c r="AL200" i="9"/>
  <c r="AK200" i="9"/>
  <c r="AJ200" i="9"/>
  <c r="AI200" i="9"/>
  <c r="AH200" i="9"/>
  <c r="AB200" i="9"/>
  <c r="AA200" i="9"/>
  <c r="Z200" i="9"/>
  <c r="Y200" i="9"/>
  <c r="X200" i="9"/>
  <c r="DV199" i="9"/>
  <c r="DU199" i="9"/>
  <c r="DT199" i="9"/>
  <c r="DQ199" i="9"/>
  <c r="DR199" i="9" s="1"/>
  <c r="DS199" i="9" s="1"/>
  <c r="DC199" i="9"/>
  <c r="DA199" i="9"/>
  <c r="CO199" i="9"/>
  <c r="CP199" i="9" s="1"/>
  <c r="CK199" i="9"/>
  <c r="CJ199" i="9"/>
  <c r="CH199" i="9"/>
  <c r="CF199" i="9"/>
  <c r="CD199" i="9"/>
  <c r="CB199" i="9"/>
  <c r="BZ199" i="9"/>
  <c r="BX199" i="9"/>
  <c r="BV199" i="9"/>
  <c r="BT199" i="9"/>
  <c r="BR199" i="9"/>
  <c r="BP199" i="9"/>
  <c r="BN199" i="9"/>
  <c r="BL199" i="9"/>
  <c r="BI199" i="9"/>
  <c r="BH199" i="9"/>
  <c r="BF199" i="9"/>
  <c r="BE199" i="9"/>
  <c r="BD199" i="9"/>
  <c r="BC199" i="9"/>
  <c r="BB199" i="9"/>
  <c r="BA199" i="9"/>
  <c r="AZ199" i="9"/>
  <c r="AY199" i="9"/>
  <c r="AX199" i="9"/>
  <c r="AW199" i="9"/>
  <c r="AV199" i="9"/>
  <c r="AU199" i="9"/>
  <c r="AT199" i="9"/>
  <c r="AS199" i="9"/>
  <c r="DX199" i="9" s="1"/>
  <c r="AL199" i="9"/>
  <c r="AK199" i="9"/>
  <c r="AJ199" i="9"/>
  <c r="AI199" i="9"/>
  <c r="AH199" i="9"/>
  <c r="AB199" i="9"/>
  <c r="AA199" i="9"/>
  <c r="Z199" i="9"/>
  <c r="Y199" i="9"/>
  <c r="X199" i="9"/>
  <c r="DV198" i="9"/>
  <c r="DU198" i="9"/>
  <c r="DT198" i="9"/>
  <c r="DQ198" i="9"/>
  <c r="DR198" i="9" s="1"/>
  <c r="DS198" i="9" s="1"/>
  <c r="CX198" i="9"/>
  <c r="CO198" i="9"/>
  <c r="CP198" i="9" s="1"/>
  <c r="CM198" i="9"/>
  <c r="CK198" i="9"/>
  <c r="CJ198" i="9"/>
  <c r="CH198" i="9"/>
  <c r="CF198" i="9"/>
  <c r="CD198" i="9"/>
  <c r="CB198" i="9"/>
  <c r="BZ198" i="9"/>
  <c r="BX198" i="9"/>
  <c r="BV198" i="9"/>
  <c r="BT198" i="9"/>
  <c r="BR198" i="9"/>
  <c r="BP198" i="9"/>
  <c r="BN198" i="9"/>
  <c r="BL198" i="9"/>
  <c r="BI198" i="9"/>
  <c r="BH198" i="9"/>
  <c r="BF198" i="9"/>
  <c r="BE198" i="9"/>
  <c r="BK198" i="9" s="1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DX198" i="9" s="1"/>
  <c r="AL198" i="9"/>
  <c r="AK198" i="9"/>
  <c r="AJ198" i="9"/>
  <c r="AI198" i="9"/>
  <c r="AH198" i="9"/>
  <c r="AB198" i="9"/>
  <c r="AA198" i="9"/>
  <c r="Z198" i="9"/>
  <c r="Y198" i="9"/>
  <c r="X198" i="9"/>
  <c r="DV197" i="9"/>
  <c r="DU197" i="9"/>
  <c r="DT197" i="9"/>
  <c r="DS197" i="9"/>
  <c r="DQ197" i="9"/>
  <c r="DR197" i="9" s="1"/>
  <c r="DC197" i="9"/>
  <c r="CR197" i="9"/>
  <c r="CO197" i="9"/>
  <c r="CP197" i="9" s="1"/>
  <c r="CJ197" i="9"/>
  <c r="CK197" i="9" s="1"/>
  <c r="CH197" i="9"/>
  <c r="CF197" i="9"/>
  <c r="CD197" i="9"/>
  <c r="CB197" i="9"/>
  <c r="BZ197" i="9"/>
  <c r="BX197" i="9"/>
  <c r="BV197" i="9"/>
  <c r="BT197" i="9"/>
  <c r="BR197" i="9"/>
  <c r="BP197" i="9"/>
  <c r="BN197" i="9"/>
  <c r="BL197" i="9"/>
  <c r="BI197" i="9"/>
  <c r="BH197" i="9"/>
  <c r="BF197" i="9"/>
  <c r="BE197" i="9"/>
  <c r="BD197" i="9"/>
  <c r="BC197" i="9"/>
  <c r="BB197" i="9"/>
  <c r="BA197" i="9"/>
  <c r="AZ197" i="9"/>
  <c r="AY197" i="9"/>
  <c r="AX197" i="9"/>
  <c r="AW197" i="9"/>
  <c r="AV197" i="9"/>
  <c r="AU197" i="9"/>
  <c r="AT197" i="9"/>
  <c r="AS197" i="9"/>
  <c r="DX197" i="9" s="1"/>
  <c r="AL197" i="9"/>
  <c r="AK197" i="9"/>
  <c r="AJ197" i="9"/>
  <c r="AI197" i="9"/>
  <c r="AH197" i="9"/>
  <c r="AB197" i="9"/>
  <c r="AA197" i="9"/>
  <c r="Z197" i="9"/>
  <c r="Y197" i="9"/>
  <c r="X197" i="9"/>
  <c r="DV196" i="9"/>
  <c r="DU196" i="9"/>
  <c r="DT196" i="9"/>
  <c r="DR196" i="9"/>
  <c r="DS196" i="9" s="1"/>
  <c r="DQ196" i="9"/>
  <c r="DE196" i="9"/>
  <c r="DC196" i="9"/>
  <c r="CY196" i="9"/>
  <c r="CO196" i="9"/>
  <c r="CP196" i="9" s="1"/>
  <c r="CJ196" i="9"/>
  <c r="CK196" i="9" s="1"/>
  <c r="CH196" i="9"/>
  <c r="CF196" i="9"/>
  <c r="CD196" i="9"/>
  <c r="CB196" i="9"/>
  <c r="BZ196" i="9"/>
  <c r="BX196" i="9"/>
  <c r="BV196" i="9"/>
  <c r="BT196" i="9"/>
  <c r="BR196" i="9"/>
  <c r="BP196" i="9"/>
  <c r="BN196" i="9"/>
  <c r="BL196" i="9"/>
  <c r="BI196" i="9"/>
  <c r="BH196" i="9"/>
  <c r="DD196" i="9" s="1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DX196" i="9" s="1"/>
  <c r="AL196" i="9"/>
  <c r="AK196" i="9"/>
  <c r="AJ196" i="9"/>
  <c r="AI196" i="9"/>
  <c r="AH196" i="9"/>
  <c r="AB196" i="9"/>
  <c r="AA196" i="9"/>
  <c r="Z196" i="9"/>
  <c r="Y196" i="9"/>
  <c r="X196" i="9"/>
  <c r="DV195" i="9"/>
  <c r="DU195" i="9"/>
  <c r="DT195" i="9"/>
  <c r="DQ195" i="9"/>
  <c r="DR195" i="9" s="1"/>
  <c r="DS195" i="9" s="1"/>
  <c r="DA195" i="9"/>
  <c r="CZ195" i="9"/>
  <c r="CS195" i="9"/>
  <c r="CO195" i="9"/>
  <c r="CP195" i="9" s="1"/>
  <c r="CJ195" i="9"/>
  <c r="CK195" i="9" s="1"/>
  <c r="CH195" i="9"/>
  <c r="CF195" i="9"/>
  <c r="CD195" i="9"/>
  <c r="CB195" i="9"/>
  <c r="BZ195" i="9"/>
  <c r="BX195" i="9"/>
  <c r="BV195" i="9"/>
  <c r="BT195" i="9"/>
  <c r="BR195" i="9"/>
  <c r="BP195" i="9"/>
  <c r="BN195" i="9"/>
  <c r="BL195" i="9"/>
  <c r="BI195" i="9"/>
  <c r="BH195" i="9"/>
  <c r="DD195" i="9" s="1"/>
  <c r="BF195" i="9"/>
  <c r="BE195" i="9"/>
  <c r="BD195" i="9"/>
  <c r="BC195" i="9"/>
  <c r="BB195" i="9"/>
  <c r="BA195" i="9"/>
  <c r="AZ195" i="9"/>
  <c r="AY195" i="9"/>
  <c r="AX195" i="9"/>
  <c r="AW195" i="9"/>
  <c r="AV195" i="9"/>
  <c r="AU195" i="9"/>
  <c r="AT195" i="9"/>
  <c r="AS195" i="9"/>
  <c r="DX195" i="9" s="1"/>
  <c r="AL195" i="9"/>
  <c r="AK195" i="9"/>
  <c r="AJ195" i="9"/>
  <c r="AI195" i="9"/>
  <c r="AH195" i="9"/>
  <c r="AB195" i="9"/>
  <c r="AA195" i="9"/>
  <c r="Z195" i="9"/>
  <c r="Y195" i="9"/>
  <c r="X195" i="9"/>
  <c r="DV194" i="9"/>
  <c r="DU194" i="9"/>
  <c r="DT194" i="9"/>
  <c r="DQ194" i="9"/>
  <c r="DR194" i="9" s="1"/>
  <c r="DS194" i="9" s="1"/>
  <c r="CO194" i="9"/>
  <c r="CP194" i="9" s="1"/>
  <c r="CN194" i="9"/>
  <c r="CJ194" i="9"/>
  <c r="CK194" i="9" s="1"/>
  <c r="CH194" i="9"/>
  <c r="CF194" i="9"/>
  <c r="CD194" i="9"/>
  <c r="CB194" i="9"/>
  <c r="BZ194" i="9"/>
  <c r="BX194" i="9"/>
  <c r="BV194" i="9"/>
  <c r="BT194" i="9"/>
  <c r="BR194" i="9"/>
  <c r="BP194" i="9"/>
  <c r="BN194" i="9"/>
  <c r="BL194" i="9"/>
  <c r="BI194" i="9"/>
  <c r="BH194" i="9"/>
  <c r="BF194" i="9"/>
  <c r="BE194" i="9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DX194" i="9" s="1"/>
  <c r="AL194" i="9"/>
  <c r="AK194" i="9"/>
  <c r="AJ194" i="9"/>
  <c r="AI194" i="9"/>
  <c r="AH194" i="9"/>
  <c r="AB194" i="9"/>
  <c r="AA194" i="9"/>
  <c r="Z194" i="9"/>
  <c r="Y194" i="9"/>
  <c r="X194" i="9"/>
  <c r="DV193" i="9"/>
  <c r="DU193" i="9"/>
  <c r="DT193" i="9"/>
  <c r="DQ193" i="9"/>
  <c r="DR193" i="9" s="1"/>
  <c r="DS193" i="9" s="1"/>
  <c r="CO193" i="9"/>
  <c r="CP193" i="9" s="1"/>
  <c r="CS193" i="9" s="1"/>
  <c r="CJ193" i="9"/>
  <c r="CK193" i="9" s="1"/>
  <c r="CH193" i="9"/>
  <c r="CF193" i="9"/>
  <c r="CD193" i="9"/>
  <c r="CB193" i="9"/>
  <c r="BZ193" i="9"/>
  <c r="BX193" i="9"/>
  <c r="BV193" i="9"/>
  <c r="BT193" i="9"/>
  <c r="BR193" i="9"/>
  <c r="BP193" i="9"/>
  <c r="BN193" i="9"/>
  <c r="BL193" i="9"/>
  <c r="BI193" i="9"/>
  <c r="BH193" i="9"/>
  <c r="BF193" i="9"/>
  <c r="BE193" i="9"/>
  <c r="CT193" i="9" s="1"/>
  <c r="BD193" i="9"/>
  <c r="BC193" i="9"/>
  <c r="BB193" i="9"/>
  <c r="BA193" i="9"/>
  <c r="AZ193" i="9"/>
  <c r="AY193" i="9"/>
  <c r="AX193" i="9"/>
  <c r="AW193" i="9"/>
  <c r="AV193" i="9"/>
  <c r="AU193" i="9"/>
  <c r="AT193" i="9"/>
  <c r="AS193" i="9"/>
  <c r="DX193" i="9" s="1"/>
  <c r="AL193" i="9"/>
  <c r="AK193" i="9"/>
  <c r="AJ193" i="9"/>
  <c r="AI193" i="9"/>
  <c r="AH193" i="9"/>
  <c r="AB193" i="9"/>
  <c r="AA193" i="9"/>
  <c r="Z193" i="9"/>
  <c r="Y193" i="9"/>
  <c r="X193" i="9"/>
  <c r="DV192" i="9"/>
  <c r="DU192" i="9"/>
  <c r="DT192" i="9"/>
  <c r="DS192" i="9"/>
  <c r="DR192" i="9"/>
  <c r="DQ192" i="9"/>
  <c r="DC192" i="9"/>
  <c r="CV192" i="9"/>
  <c r="CR192" i="9"/>
  <c r="CQ192" i="9"/>
  <c r="CO192" i="9"/>
  <c r="CP192" i="9" s="1"/>
  <c r="CS192" i="9" s="1"/>
  <c r="CJ192" i="9"/>
  <c r="CK192" i="9" s="1"/>
  <c r="CH192" i="9"/>
  <c r="CF192" i="9"/>
  <c r="CD192" i="9"/>
  <c r="CB192" i="9"/>
  <c r="BZ192" i="9"/>
  <c r="BX192" i="9"/>
  <c r="BV192" i="9"/>
  <c r="BT192" i="9"/>
  <c r="BR192" i="9"/>
  <c r="BP192" i="9"/>
  <c r="BN192" i="9"/>
  <c r="BL192" i="9"/>
  <c r="BI192" i="9"/>
  <c r="BH192" i="9"/>
  <c r="DD192" i="9" s="1"/>
  <c r="BF192" i="9"/>
  <c r="BE192" i="9"/>
  <c r="BD192" i="9"/>
  <c r="BC192" i="9"/>
  <c r="BB192" i="9"/>
  <c r="BA192" i="9"/>
  <c r="AZ192" i="9"/>
  <c r="AY192" i="9"/>
  <c r="AX192" i="9"/>
  <c r="AW192" i="9"/>
  <c r="AV192" i="9"/>
  <c r="AU192" i="9"/>
  <c r="AT192" i="9"/>
  <c r="AS192" i="9"/>
  <c r="DX192" i="9" s="1"/>
  <c r="AL192" i="9"/>
  <c r="AK192" i="9"/>
  <c r="AJ192" i="9"/>
  <c r="AI192" i="9"/>
  <c r="AH192" i="9"/>
  <c r="AB192" i="9"/>
  <c r="AA192" i="9"/>
  <c r="Z192" i="9"/>
  <c r="Y192" i="9"/>
  <c r="X192" i="9"/>
  <c r="DV191" i="9"/>
  <c r="DU191" i="9"/>
  <c r="DT191" i="9"/>
  <c r="DQ191" i="9"/>
  <c r="DR191" i="9" s="1"/>
  <c r="DS191" i="9" s="1"/>
  <c r="DE191" i="9"/>
  <c r="DB191" i="9"/>
  <c r="CO191" i="9"/>
  <c r="CP191" i="9" s="1"/>
  <c r="CJ191" i="9"/>
  <c r="CK191" i="9" s="1"/>
  <c r="CL191" i="9" s="1"/>
  <c r="CH191" i="9"/>
  <c r="CF191" i="9"/>
  <c r="CD191" i="9"/>
  <c r="CB191" i="9"/>
  <c r="BZ191" i="9"/>
  <c r="BX191" i="9"/>
  <c r="BV191" i="9"/>
  <c r="BT191" i="9"/>
  <c r="BR191" i="9"/>
  <c r="BP191" i="9"/>
  <c r="BN191" i="9"/>
  <c r="BL191" i="9"/>
  <c r="BI191" i="9"/>
  <c r="BH191" i="9"/>
  <c r="DC191" i="9" s="1"/>
  <c r="BF191" i="9"/>
  <c r="BE191" i="9"/>
  <c r="CT191" i="9" s="1"/>
  <c r="BD191" i="9"/>
  <c r="BC191" i="9"/>
  <c r="BB191" i="9"/>
  <c r="BA191" i="9"/>
  <c r="AZ191" i="9"/>
  <c r="AY191" i="9"/>
  <c r="AX191" i="9"/>
  <c r="AW191" i="9"/>
  <c r="AV191" i="9"/>
  <c r="AU191" i="9"/>
  <c r="AT191" i="9"/>
  <c r="AS191" i="9"/>
  <c r="DX191" i="9" s="1"/>
  <c r="AL191" i="9"/>
  <c r="AK191" i="9"/>
  <c r="AJ191" i="9"/>
  <c r="AI191" i="9"/>
  <c r="AH191" i="9"/>
  <c r="AB191" i="9"/>
  <c r="AA191" i="9"/>
  <c r="Z191" i="9"/>
  <c r="Y191" i="9"/>
  <c r="X191" i="9"/>
  <c r="DV190" i="9"/>
  <c r="DU190" i="9"/>
  <c r="DT190" i="9"/>
  <c r="DQ190" i="9"/>
  <c r="DR190" i="9" s="1"/>
  <c r="DS190" i="9" s="1"/>
  <c r="CY190" i="9"/>
  <c r="CX190" i="9"/>
  <c r="CT190" i="9"/>
  <c r="CO190" i="9"/>
  <c r="CP190" i="9" s="1"/>
  <c r="CR190" i="9" s="1"/>
  <c r="CN190" i="9"/>
  <c r="CL190" i="9"/>
  <c r="CJ190" i="9"/>
  <c r="CK190" i="9" s="1"/>
  <c r="CM190" i="9" s="1"/>
  <c r="CH190" i="9"/>
  <c r="CF190" i="9"/>
  <c r="CD190" i="9"/>
  <c r="CB190" i="9"/>
  <c r="BZ190" i="9"/>
  <c r="BX190" i="9"/>
  <c r="BV190" i="9"/>
  <c r="BT190" i="9"/>
  <c r="BR190" i="9"/>
  <c r="BP190" i="9"/>
  <c r="BN190" i="9"/>
  <c r="BL190" i="9"/>
  <c r="BI190" i="9"/>
  <c r="BH190" i="9"/>
  <c r="BF190" i="9"/>
  <c r="BE190" i="9"/>
  <c r="CW190" i="9" s="1"/>
  <c r="BD190" i="9"/>
  <c r="BC190" i="9"/>
  <c r="BB190" i="9"/>
  <c r="BA190" i="9"/>
  <c r="AZ190" i="9"/>
  <c r="AY190" i="9"/>
  <c r="AX190" i="9"/>
  <c r="AW190" i="9"/>
  <c r="AV190" i="9"/>
  <c r="AU190" i="9"/>
  <c r="AT190" i="9"/>
  <c r="AS190" i="9"/>
  <c r="DX190" i="9" s="1"/>
  <c r="AL190" i="9"/>
  <c r="AK190" i="9"/>
  <c r="AJ190" i="9"/>
  <c r="AI190" i="9"/>
  <c r="AH190" i="9"/>
  <c r="AB190" i="9"/>
  <c r="AA190" i="9"/>
  <c r="Z190" i="9"/>
  <c r="Y190" i="9"/>
  <c r="X190" i="9"/>
  <c r="DV189" i="9"/>
  <c r="DU189" i="9"/>
  <c r="DT189" i="9"/>
  <c r="DR189" i="9"/>
  <c r="DS189" i="9" s="1"/>
  <c r="DQ189" i="9"/>
  <c r="DA189" i="9"/>
  <c r="CS189" i="9"/>
  <c r="CO189" i="9"/>
  <c r="CP189" i="9" s="1"/>
  <c r="CN189" i="9"/>
  <c r="CJ189" i="9"/>
  <c r="CK189" i="9" s="1"/>
  <c r="CH189" i="9"/>
  <c r="CF189" i="9"/>
  <c r="CD189" i="9"/>
  <c r="CB189" i="9"/>
  <c r="BZ189" i="9"/>
  <c r="BX189" i="9"/>
  <c r="BV189" i="9"/>
  <c r="BT189" i="9"/>
  <c r="BR189" i="9"/>
  <c r="BP189" i="9"/>
  <c r="BN189" i="9"/>
  <c r="BL189" i="9"/>
  <c r="BI189" i="9"/>
  <c r="BH189" i="9"/>
  <c r="DD189" i="9" s="1"/>
  <c r="BF189" i="9"/>
  <c r="BE189" i="9"/>
  <c r="BD189" i="9"/>
  <c r="BC189" i="9"/>
  <c r="BB189" i="9"/>
  <c r="BA189" i="9"/>
  <c r="AZ189" i="9"/>
  <c r="AY189" i="9"/>
  <c r="AX189" i="9"/>
  <c r="AW189" i="9"/>
  <c r="AV189" i="9"/>
  <c r="AU189" i="9"/>
  <c r="AT189" i="9"/>
  <c r="AS189" i="9"/>
  <c r="DX189" i="9" s="1"/>
  <c r="AL189" i="9"/>
  <c r="AK189" i="9"/>
  <c r="AJ189" i="9"/>
  <c r="AI189" i="9"/>
  <c r="AH189" i="9"/>
  <c r="AB189" i="9"/>
  <c r="AA189" i="9"/>
  <c r="Z189" i="9"/>
  <c r="Y189" i="9"/>
  <c r="X189" i="9"/>
  <c r="DV188" i="9"/>
  <c r="DU188" i="9"/>
  <c r="DT188" i="9"/>
  <c r="DR188" i="9"/>
  <c r="DS188" i="9" s="1"/>
  <c r="DQ188" i="9"/>
  <c r="CX188" i="9"/>
  <c r="CP188" i="9"/>
  <c r="CO188" i="9"/>
  <c r="CJ188" i="9"/>
  <c r="CK188" i="9" s="1"/>
  <c r="CM188" i="9" s="1"/>
  <c r="CH188" i="9"/>
  <c r="CF188" i="9"/>
  <c r="CD188" i="9"/>
  <c r="CB188" i="9"/>
  <c r="BZ188" i="9"/>
  <c r="BX188" i="9"/>
  <c r="BV188" i="9"/>
  <c r="BT188" i="9"/>
  <c r="BR188" i="9"/>
  <c r="BP188" i="9"/>
  <c r="BN188" i="9"/>
  <c r="BL188" i="9"/>
  <c r="BI188" i="9"/>
  <c r="BH188" i="9"/>
  <c r="DB188" i="9" s="1"/>
  <c r="BF188" i="9"/>
  <c r="BE188" i="9"/>
  <c r="BD188" i="9"/>
  <c r="BC188" i="9"/>
  <c r="BB188" i="9"/>
  <c r="BA188" i="9"/>
  <c r="AZ188" i="9"/>
  <c r="AY188" i="9"/>
  <c r="AX188" i="9"/>
  <c r="AW188" i="9"/>
  <c r="AV188" i="9"/>
  <c r="AU188" i="9"/>
  <c r="AT188" i="9"/>
  <c r="AS188" i="9"/>
  <c r="DX188" i="9" s="1"/>
  <c r="AL188" i="9"/>
  <c r="AK188" i="9"/>
  <c r="AJ188" i="9"/>
  <c r="AI188" i="9"/>
  <c r="AH188" i="9"/>
  <c r="AB188" i="9"/>
  <c r="AA188" i="9"/>
  <c r="Z188" i="9"/>
  <c r="Y188" i="9"/>
  <c r="X188" i="9"/>
  <c r="DX187" i="9"/>
  <c r="DV187" i="9"/>
  <c r="DU187" i="9"/>
  <c r="DT187" i="9"/>
  <c r="DR187" i="9"/>
  <c r="DS187" i="9" s="1"/>
  <c r="DQ187" i="9"/>
  <c r="CR187" i="9"/>
  <c r="CO187" i="9"/>
  <c r="CP187" i="9" s="1"/>
  <c r="CJ187" i="9"/>
  <c r="CK187" i="9" s="1"/>
  <c r="CH187" i="9"/>
  <c r="CF187" i="9"/>
  <c r="CD187" i="9"/>
  <c r="CB187" i="9"/>
  <c r="BZ187" i="9"/>
  <c r="BX187" i="9"/>
  <c r="BV187" i="9"/>
  <c r="BT187" i="9"/>
  <c r="BR187" i="9"/>
  <c r="BP187" i="9"/>
  <c r="BN187" i="9"/>
  <c r="BL187" i="9"/>
  <c r="BI187" i="9"/>
  <c r="BH187" i="9"/>
  <c r="DB187" i="9" s="1"/>
  <c r="BF187" i="9"/>
  <c r="BE187" i="9"/>
  <c r="CT187" i="9" s="1"/>
  <c r="BD187" i="9"/>
  <c r="BC187" i="9"/>
  <c r="BB187" i="9"/>
  <c r="BA187" i="9"/>
  <c r="AZ187" i="9"/>
  <c r="AY187" i="9"/>
  <c r="AX187" i="9"/>
  <c r="AW187" i="9"/>
  <c r="AV187" i="9"/>
  <c r="AU187" i="9"/>
  <c r="AT187" i="9"/>
  <c r="AS187" i="9"/>
  <c r="AL187" i="9"/>
  <c r="AK187" i="9"/>
  <c r="AJ187" i="9"/>
  <c r="AI187" i="9"/>
  <c r="AH187" i="9"/>
  <c r="AB187" i="9"/>
  <c r="AA187" i="9"/>
  <c r="Z187" i="9"/>
  <c r="Y187" i="9"/>
  <c r="X187" i="9"/>
  <c r="DV186" i="9"/>
  <c r="DU186" i="9"/>
  <c r="DT186" i="9"/>
  <c r="DQ186" i="9"/>
  <c r="DR186" i="9" s="1"/>
  <c r="DS186" i="9" s="1"/>
  <c r="CW186" i="9"/>
  <c r="CS186" i="9"/>
  <c r="CO186" i="9"/>
  <c r="CP186" i="9" s="1"/>
  <c r="CJ186" i="9"/>
  <c r="CK186" i="9" s="1"/>
  <c r="CH186" i="9"/>
  <c r="CF186" i="9"/>
  <c r="CD186" i="9"/>
  <c r="CB186" i="9"/>
  <c r="BZ186" i="9"/>
  <c r="BX186" i="9"/>
  <c r="BV186" i="9"/>
  <c r="BT186" i="9"/>
  <c r="BR186" i="9"/>
  <c r="BP186" i="9"/>
  <c r="BN186" i="9"/>
  <c r="BL186" i="9"/>
  <c r="BI186" i="9"/>
  <c r="BH186" i="9"/>
  <c r="DB186" i="9" s="1"/>
  <c r="BF186" i="9"/>
  <c r="BE186" i="9"/>
  <c r="BD186" i="9"/>
  <c r="BC186" i="9"/>
  <c r="BB186" i="9"/>
  <c r="BA186" i="9"/>
  <c r="AZ186" i="9"/>
  <c r="AY186" i="9"/>
  <c r="AX186" i="9"/>
  <c r="AW186" i="9"/>
  <c r="AV186" i="9"/>
  <c r="AU186" i="9"/>
  <c r="AT186" i="9"/>
  <c r="AS186" i="9"/>
  <c r="DX186" i="9" s="1"/>
  <c r="AL186" i="9"/>
  <c r="AK186" i="9"/>
  <c r="AJ186" i="9"/>
  <c r="AI186" i="9"/>
  <c r="AH186" i="9"/>
  <c r="AB186" i="9"/>
  <c r="AA186" i="9"/>
  <c r="Z186" i="9"/>
  <c r="Y186" i="9"/>
  <c r="X186" i="9"/>
  <c r="DV185" i="9"/>
  <c r="DU185" i="9"/>
  <c r="DT185" i="9"/>
  <c r="DQ185" i="9"/>
  <c r="DR185" i="9" s="1"/>
  <c r="DS185" i="9" s="1"/>
  <c r="DB185" i="9"/>
  <c r="CY185" i="9"/>
  <c r="CU185" i="9"/>
  <c r="CT185" i="9"/>
  <c r="CP185" i="9"/>
  <c r="CO185" i="9"/>
  <c r="CM185" i="9"/>
  <c r="CL185" i="9"/>
  <c r="CJ185" i="9"/>
  <c r="CK185" i="9" s="1"/>
  <c r="CN185" i="9" s="1"/>
  <c r="CH185" i="9"/>
  <c r="CF185" i="9"/>
  <c r="CD185" i="9"/>
  <c r="CB185" i="9"/>
  <c r="BZ185" i="9"/>
  <c r="BX185" i="9"/>
  <c r="BV185" i="9"/>
  <c r="BT185" i="9"/>
  <c r="BR185" i="9"/>
  <c r="BP185" i="9"/>
  <c r="BN185" i="9"/>
  <c r="BL185" i="9"/>
  <c r="BI185" i="9"/>
  <c r="BH185" i="9"/>
  <c r="BF185" i="9"/>
  <c r="BE185" i="9"/>
  <c r="CW185" i="9" s="1"/>
  <c r="BD185" i="9"/>
  <c r="BC185" i="9"/>
  <c r="BB185" i="9"/>
  <c r="BA185" i="9"/>
  <c r="AZ185" i="9"/>
  <c r="AY185" i="9"/>
  <c r="AX185" i="9"/>
  <c r="AW185" i="9"/>
  <c r="AV185" i="9"/>
  <c r="AU185" i="9"/>
  <c r="AT185" i="9"/>
  <c r="AS185" i="9"/>
  <c r="DX185" i="9" s="1"/>
  <c r="AL185" i="9"/>
  <c r="AK185" i="9"/>
  <c r="AJ185" i="9"/>
  <c r="AI185" i="9"/>
  <c r="AH185" i="9"/>
  <c r="AB185" i="9"/>
  <c r="AA185" i="9"/>
  <c r="Z185" i="9"/>
  <c r="Y185" i="9"/>
  <c r="X185" i="9"/>
  <c r="DV184" i="9"/>
  <c r="DU184" i="9"/>
  <c r="DT184" i="9"/>
  <c r="DQ184" i="9"/>
  <c r="DR184" i="9" s="1"/>
  <c r="DS184" i="9" s="1"/>
  <c r="CX184" i="9"/>
  <c r="CW184" i="9"/>
  <c r="CO184" i="9"/>
  <c r="CP184" i="9" s="1"/>
  <c r="CS184" i="9" s="1"/>
  <c r="CN184" i="9"/>
  <c r="CJ184" i="9"/>
  <c r="CK184" i="9" s="1"/>
  <c r="CH184" i="9"/>
  <c r="CF184" i="9"/>
  <c r="CD184" i="9"/>
  <c r="CB184" i="9"/>
  <c r="BZ184" i="9"/>
  <c r="BX184" i="9"/>
  <c r="BV184" i="9"/>
  <c r="BT184" i="9"/>
  <c r="BR184" i="9"/>
  <c r="BP184" i="9"/>
  <c r="BN184" i="9"/>
  <c r="BL184" i="9"/>
  <c r="BI184" i="9"/>
  <c r="BH184" i="9"/>
  <c r="BF184" i="9"/>
  <c r="BE184" i="9"/>
  <c r="CT184" i="9" s="1"/>
  <c r="BD184" i="9"/>
  <c r="BC184" i="9"/>
  <c r="BB184" i="9"/>
  <c r="BA184" i="9"/>
  <c r="AZ184" i="9"/>
  <c r="AY184" i="9"/>
  <c r="AX184" i="9"/>
  <c r="AW184" i="9"/>
  <c r="AV184" i="9"/>
  <c r="AU184" i="9"/>
  <c r="AT184" i="9"/>
  <c r="AS184" i="9"/>
  <c r="DX184" i="9" s="1"/>
  <c r="AL184" i="9"/>
  <c r="AK184" i="9"/>
  <c r="AJ184" i="9"/>
  <c r="AI184" i="9"/>
  <c r="AH184" i="9"/>
  <c r="AB184" i="9"/>
  <c r="AA184" i="9"/>
  <c r="Z184" i="9"/>
  <c r="Y184" i="9"/>
  <c r="X184" i="9"/>
  <c r="DV183" i="9"/>
  <c r="DU183" i="9"/>
  <c r="DT183" i="9"/>
  <c r="DR183" i="9"/>
  <c r="DS183" i="9" s="1"/>
  <c r="DQ183" i="9"/>
  <c r="CR183" i="9"/>
  <c r="CO183" i="9"/>
  <c r="CP183" i="9" s="1"/>
  <c r="CJ183" i="9"/>
  <c r="CK183" i="9" s="1"/>
  <c r="CH183" i="9"/>
  <c r="CF183" i="9"/>
  <c r="CD183" i="9"/>
  <c r="CB183" i="9"/>
  <c r="BZ183" i="9"/>
  <c r="BX183" i="9"/>
  <c r="BV183" i="9"/>
  <c r="BT183" i="9"/>
  <c r="BR183" i="9"/>
  <c r="BP183" i="9"/>
  <c r="BN183" i="9"/>
  <c r="BL183" i="9"/>
  <c r="BI183" i="9"/>
  <c r="BH183" i="9"/>
  <c r="DB183" i="9" s="1"/>
  <c r="BF183" i="9"/>
  <c r="BE183" i="9"/>
  <c r="BD183" i="9"/>
  <c r="BC183" i="9"/>
  <c r="BB183" i="9"/>
  <c r="BA183" i="9"/>
  <c r="AZ183" i="9"/>
  <c r="AY183" i="9"/>
  <c r="AX183" i="9"/>
  <c r="AW183" i="9"/>
  <c r="AV183" i="9"/>
  <c r="AU183" i="9"/>
  <c r="AT183" i="9"/>
  <c r="AS183" i="9"/>
  <c r="DX183" i="9" s="1"/>
  <c r="AL183" i="9"/>
  <c r="AK183" i="9"/>
  <c r="AJ183" i="9"/>
  <c r="AI183" i="9"/>
  <c r="AH183" i="9"/>
  <c r="AB183" i="9"/>
  <c r="AA183" i="9"/>
  <c r="Z183" i="9"/>
  <c r="Y183" i="9"/>
  <c r="X183" i="9"/>
  <c r="DV182" i="9"/>
  <c r="DU182" i="9"/>
  <c r="DT182" i="9"/>
  <c r="DQ182" i="9"/>
  <c r="DR182" i="9" s="1"/>
  <c r="DS182" i="9" s="1"/>
  <c r="DE182" i="9"/>
  <c r="DA182" i="9"/>
  <c r="CP182" i="9"/>
  <c r="CO182" i="9"/>
  <c r="CJ182" i="9"/>
  <c r="CK182" i="9" s="1"/>
  <c r="CH182" i="9"/>
  <c r="CF182" i="9"/>
  <c r="CD182" i="9"/>
  <c r="CB182" i="9"/>
  <c r="BZ182" i="9"/>
  <c r="BX182" i="9"/>
  <c r="BV182" i="9"/>
  <c r="BT182" i="9"/>
  <c r="BR182" i="9"/>
  <c r="BP182" i="9"/>
  <c r="BN182" i="9"/>
  <c r="BL182" i="9"/>
  <c r="BI182" i="9"/>
  <c r="BH182" i="9"/>
  <c r="BF182" i="9"/>
  <c r="BE182" i="9"/>
  <c r="CT182" i="9" s="1"/>
  <c r="BD182" i="9"/>
  <c r="BC182" i="9"/>
  <c r="BB182" i="9"/>
  <c r="BA182" i="9"/>
  <c r="AZ182" i="9"/>
  <c r="AY182" i="9"/>
  <c r="AX182" i="9"/>
  <c r="AW182" i="9"/>
  <c r="AV182" i="9"/>
  <c r="AU182" i="9"/>
  <c r="AT182" i="9"/>
  <c r="AS182" i="9"/>
  <c r="DX182" i="9" s="1"/>
  <c r="AL182" i="9"/>
  <c r="AK182" i="9"/>
  <c r="AJ182" i="9"/>
  <c r="AI182" i="9"/>
  <c r="AH182" i="9"/>
  <c r="AB182" i="9"/>
  <c r="AA182" i="9"/>
  <c r="Z182" i="9"/>
  <c r="Y182" i="9"/>
  <c r="X182" i="9"/>
  <c r="DX181" i="9"/>
  <c r="DV181" i="9"/>
  <c r="DU181" i="9"/>
  <c r="DT181" i="9"/>
  <c r="DQ181" i="9"/>
  <c r="DR181" i="9" s="1"/>
  <c r="DS181" i="9" s="1"/>
  <c r="CY181" i="9"/>
  <c r="CX181" i="9"/>
  <c r="CT181" i="9"/>
  <c r="CO181" i="9"/>
  <c r="CP181" i="9" s="1"/>
  <c r="CJ181" i="9"/>
  <c r="CK181" i="9" s="1"/>
  <c r="CH181" i="9"/>
  <c r="CF181" i="9"/>
  <c r="CD181" i="9"/>
  <c r="CB181" i="9"/>
  <c r="BZ181" i="9"/>
  <c r="BX181" i="9"/>
  <c r="BV181" i="9"/>
  <c r="BT181" i="9"/>
  <c r="BR181" i="9"/>
  <c r="BP181" i="9"/>
  <c r="BN181" i="9"/>
  <c r="BL181" i="9"/>
  <c r="BI181" i="9"/>
  <c r="BH181" i="9"/>
  <c r="BF181" i="9"/>
  <c r="BE181" i="9"/>
  <c r="CW181" i="9" s="1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L181" i="9"/>
  <c r="AK181" i="9"/>
  <c r="AJ181" i="9"/>
  <c r="AI181" i="9"/>
  <c r="AH181" i="9"/>
  <c r="AB181" i="9"/>
  <c r="AA181" i="9"/>
  <c r="Z181" i="9"/>
  <c r="Y181" i="9"/>
  <c r="X181" i="9"/>
  <c r="DV180" i="9"/>
  <c r="DU180" i="9"/>
  <c r="DT180" i="9"/>
  <c r="DR180" i="9"/>
  <c r="DS180" i="9" s="1"/>
  <c r="DQ180" i="9"/>
  <c r="DB180" i="9"/>
  <c r="DA180" i="9"/>
  <c r="CP180" i="9"/>
  <c r="CR180" i="9" s="1"/>
  <c r="CO180" i="9"/>
  <c r="CJ180" i="9"/>
  <c r="CK180" i="9" s="1"/>
  <c r="CL180" i="9" s="1"/>
  <c r="CH180" i="9"/>
  <c r="CF180" i="9"/>
  <c r="CD180" i="9"/>
  <c r="CB180" i="9"/>
  <c r="BZ180" i="9"/>
  <c r="BX180" i="9"/>
  <c r="BV180" i="9"/>
  <c r="BT180" i="9"/>
  <c r="BR180" i="9"/>
  <c r="BP180" i="9"/>
  <c r="BN180" i="9"/>
  <c r="BL180" i="9"/>
  <c r="BI180" i="9"/>
  <c r="BH180" i="9"/>
  <c r="DC180" i="9" s="1"/>
  <c r="BF180" i="9"/>
  <c r="BE180" i="9"/>
  <c r="BD180" i="9"/>
  <c r="BC180" i="9"/>
  <c r="BB180" i="9"/>
  <c r="BA180" i="9"/>
  <c r="AZ180" i="9"/>
  <c r="AY180" i="9"/>
  <c r="AX180" i="9"/>
  <c r="AW180" i="9"/>
  <c r="AV180" i="9"/>
  <c r="AU180" i="9"/>
  <c r="AT180" i="9"/>
  <c r="AS180" i="9"/>
  <c r="DX180" i="9" s="1"/>
  <c r="AL180" i="9"/>
  <c r="AK180" i="9"/>
  <c r="AJ180" i="9"/>
  <c r="AI180" i="9"/>
  <c r="AH180" i="9"/>
  <c r="AB180" i="9"/>
  <c r="AA180" i="9"/>
  <c r="Z180" i="9"/>
  <c r="Y180" i="9"/>
  <c r="X180" i="9"/>
  <c r="DX179" i="9"/>
  <c r="DV179" i="9"/>
  <c r="DU179" i="9"/>
  <c r="DT179" i="9"/>
  <c r="DR179" i="9"/>
  <c r="DS179" i="9" s="1"/>
  <c r="DQ179" i="9"/>
  <c r="CZ179" i="9"/>
  <c r="CV179" i="9"/>
  <c r="CU179" i="9"/>
  <c r="CO179" i="9"/>
  <c r="CP179" i="9" s="1"/>
  <c r="CL179" i="9"/>
  <c r="CJ179" i="9"/>
  <c r="CK179" i="9" s="1"/>
  <c r="CH179" i="9"/>
  <c r="CF179" i="9"/>
  <c r="CD179" i="9"/>
  <c r="CB179" i="9"/>
  <c r="BZ179" i="9"/>
  <c r="BX179" i="9"/>
  <c r="BV179" i="9"/>
  <c r="BT179" i="9"/>
  <c r="BR179" i="9"/>
  <c r="BP179" i="9"/>
  <c r="BN179" i="9"/>
  <c r="BL179" i="9"/>
  <c r="BI179" i="9"/>
  <c r="BH179" i="9"/>
  <c r="DD179" i="9" s="1"/>
  <c r="BF179" i="9"/>
  <c r="BE179" i="9"/>
  <c r="CW179" i="9" s="1"/>
  <c r="BD179" i="9"/>
  <c r="BC179" i="9"/>
  <c r="BB179" i="9"/>
  <c r="BA179" i="9"/>
  <c r="AZ179" i="9"/>
  <c r="AY179" i="9"/>
  <c r="AX179" i="9"/>
  <c r="AW179" i="9"/>
  <c r="AV179" i="9"/>
  <c r="AU179" i="9"/>
  <c r="AT179" i="9"/>
  <c r="AS179" i="9"/>
  <c r="AL179" i="9"/>
  <c r="AK179" i="9"/>
  <c r="AJ179" i="9"/>
  <c r="AI179" i="9"/>
  <c r="AH179" i="9"/>
  <c r="AB179" i="9"/>
  <c r="AA179" i="9"/>
  <c r="Z179" i="9"/>
  <c r="Y179" i="9"/>
  <c r="X179" i="9"/>
  <c r="DV178" i="9"/>
  <c r="DU178" i="9"/>
  <c r="DT178" i="9"/>
  <c r="DQ178" i="9"/>
  <c r="DR178" i="9" s="1"/>
  <c r="DS178" i="9" s="1"/>
  <c r="CP178" i="9"/>
  <c r="CO178" i="9"/>
  <c r="CJ178" i="9"/>
  <c r="CK178" i="9" s="1"/>
  <c r="CH178" i="9"/>
  <c r="CF178" i="9"/>
  <c r="CD178" i="9"/>
  <c r="CB178" i="9"/>
  <c r="BZ178" i="9"/>
  <c r="BX178" i="9"/>
  <c r="BV178" i="9"/>
  <c r="BT178" i="9"/>
  <c r="BR178" i="9"/>
  <c r="BP178" i="9"/>
  <c r="BN178" i="9"/>
  <c r="BL178" i="9"/>
  <c r="BI178" i="9"/>
  <c r="BH178" i="9"/>
  <c r="BF178" i="9"/>
  <c r="BE178" i="9"/>
  <c r="BD178" i="9"/>
  <c r="BC178" i="9"/>
  <c r="BB178" i="9"/>
  <c r="BA178" i="9"/>
  <c r="AZ178" i="9"/>
  <c r="AY178" i="9"/>
  <c r="AX178" i="9"/>
  <c r="AW178" i="9"/>
  <c r="AV178" i="9"/>
  <c r="AU178" i="9"/>
  <c r="AT178" i="9"/>
  <c r="AS178" i="9"/>
  <c r="DX178" i="9" s="1"/>
  <c r="AL178" i="9"/>
  <c r="AK178" i="9"/>
  <c r="AJ178" i="9"/>
  <c r="AI178" i="9"/>
  <c r="AH178" i="9"/>
  <c r="AB178" i="9"/>
  <c r="AA178" i="9"/>
  <c r="Z178" i="9"/>
  <c r="Y178" i="9"/>
  <c r="X178" i="9"/>
  <c r="DV177" i="9"/>
  <c r="DU177" i="9"/>
  <c r="DT177" i="9"/>
  <c r="DR177" i="9"/>
  <c r="DS177" i="9" s="1"/>
  <c r="DQ177" i="9"/>
  <c r="CX177" i="9"/>
  <c r="CV177" i="9"/>
  <c r="CP177" i="9"/>
  <c r="CQ177" i="9" s="1"/>
  <c r="CO177" i="9"/>
  <c r="CJ177" i="9"/>
  <c r="CK177" i="9" s="1"/>
  <c r="CL177" i="9" s="1"/>
  <c r="CH177" i="9"/>
  <c r="CF177" i="9"/>
  <c r="CD177" i="9"/>
  <c r="CB177" i="9"/>
  <c r="BZ177" i="9"/>
  <c r="BX177" i="9"/>
  <c r="BV177" i="9"/>
  <c r="BT177" i="9"/>
  <c r="BR177" i="9"/>
  <c r="BP177" i="9"/>
  <c r="BN177" i="9"/>
  <c r="BL177" i="9"/>
  <c r="BI177" i="9"/>
  <c r="BH177" i="9"/>
  <c r="DD177" i="9" s="1"/>
  <c r="BF177" i="9"/>
  <c r="BE177" i="9"/>
  <c r="BD177" i="9"/>
  <c r="BC177" i="9"/>
  <c r="BB177" i="9"/>
  <c r="BA177" i="9"/>
  <c r="AZ177" i="9"/>
  <c r="AY177" i="9"/>
  <c r="AX177" i="9"/>
  <c r="AW177" i="9"/>
  <c r="AV177" i="9"/>
  <c r="AU177" i="9"/>
  <c r="AT177" i="9"/>
  <c r="AS177" i="9"/>
  <c r="DX177" i="9" s="1"/>
  <c r="AL177" i="9"/>
  <c r="AK177" i="9"/>
  <c r="AJ177" i="9"/>
  <c r="AI177" i="9"/>
  <c r="AH177" i="9"/>
  <c r="AB177" i="9"/>
  <c r="AA177" i="9"/>
  <c r="Z177" i="9"/>
  <c r="Y177" i="9"/>
  <c r="X177" i="9"/>
  <c r="DX176" i="9"/>
  <c r="DV176" i="9"/>
  <c r="DU176" i="9"/>
  <c r="DT176" i="9"/>
  <c r="DR176" i="9"/>
  <c r="DS176" i="9" s="1"/>
  <c r="DQ176" i="9"/>
  <c r="CX176" i="9"/>
  <c r="CW176" i="9"/>
  <c r="CO176" i="9"/>
  <c r="CP176" i="9" s="1"/>
  <c r="CN176" i="9"/>
  <c r="CL176" i="9"/>
  <c r="CJ176" i="9"/>
  <c r="CK176" i="9" s="1"/>
  <c r="CM176" i="9" s="1"/>
  <c r="CH176" i="9"/>
  <c r="CF176" i="9"/>
  <c r="CD176" i="9"/>
  <c r="CB176" i="9"/>
  <c r="BZ176" i="9"/>
  <c r="BX176" i="9"/>
  <c r="BV176" i="9"/>
  <c r="BT176" i="9"/>
  <c r="BR176" i="9"/>
  <c r="BP176" i="9"/>
  <c r="BN176" i="9"/>
  <c r="BL176" i="9"/>
  <c r="BI176" i="9"/>
  <c r="BH176" i="9"/>
  <c r="BF176" i="9"/>
  <c r="BE176" i="9"/>
  <c r="CT176" i="9" s="1"/>
  <c r="BD176" i="9"/>
  <c r="BC176" i="9"/>
  <c r="BB176" i="9"/>
  <c r="BA176" i="9"/>
  <c r="AZ176" i="9"/>
  <c r="AY176" i="9"/>
  <c r="AX176" i="9"/>
  <c r="AW176" i="9"/>
  <c r="AV176" i="9"/>
  <c r="AU176" i="9"/>
  <c r="AT176" i="9"/>
  <c r="AS176" i="9"/>
  <c r="AL176" i="9"/>
  <c r="AK176" i="9"/>
  <c r="AJ176" i="9"/>
  <c r="AI176" i="9"/>
  <c r="AH176" i="9"/>
  <c r="AB176" i="9"/>
  <c r="AA176" i="9"/>
  <c r="Z176" i="9"/>
  <c r="Y176" i="9"/>
  <c r="X176" i="9"/>
  <c r="DV175" i="9"/>
  <c r="DU175" i="9"/>
  <c r="DT175" i="9"/>
  <c r="DR175" i="9"/>
  <c r="DS175" i="9" s="1"/>
  <c r="DQ175" i="9"/>
  <c r="DC175" i="9"/>
  <c r="CQ175" i="9"/>
  <c r="CP175" i="9"/>
  <c r="CO175" i="9"/>
  <c r="CN175" i="9"/>
  <c r="CM175" i="9"/>
  <c r="CL175" i="9"/>
  <c r="CJ175" i="9"/>
  <c r="CK175" i="9" s="1"/>
  <c r="CH175" i="9"/>
  <c r="CF175" i="9"/>
  <c r="CD175" i="9"/>
  <c r="CB175" i="9"/>
  <c r="BZ175" i="9"/>
  <c r="BX175" i="9"/>
  <c r="BV175" i="9"/>
  <c r="BT175" i="9"/>
  <c r="BR175" i="9"/>
  <c r="BP175" i="9"/>
  <c r="BN175" i="9"/>
  <c r="BL175" i="9"/>
  <c r="BI175" i="9"/>
  <c r="BH175" i="9"/>
  <c r="DB175" i="9" s="1"/>
  <c r="BF175" i="9"/>
  <c r="BE175" i="9"/>
  <c r="BD175" i="9"/>
  <c r="BC175" i="9"/>
  <c r="BB175" i="9"/>
  <c r="BA175" i="9"/>
  <c r="AZ175" i="9"/>
  <c r="AY175" i="9"/>
  <c r="AX175" i="9"/>
  <c r="AW175" i="9"/>
  <c r="AV175" i="9"/>
  <c r="AU175" i="9"/>
  <c r="AT175" i="9"/>
  <c r="AS175" i="9"/>
  <c r="DX175" i="9" s="1"/>
  <c r="AL175" i="9"/>
  <c r="AK175" i="9"/>
  <c r="AJ175" i="9"/>
  <c r="AI175" i="9"/>
  <c r="AH175" i="9"/>
  <c r="AB175" i="9"/>
  <c r="AA175" i="9"/>
  <c r="Z175" i="9"/>
  <c r="Y175" i="9"/>
  <c r="X175" i="9"/>
  <c r="DV174" i="9"/>
  <c r="DU174" i="9"/>
  <c r="DT174" i="9"/>
  <c r="DQ174" i="9"/>
  <c r="DR174" i="9" s="1"/>
  <c r="DS174" i="9" s="1"/>
  <c r="CZ174" i="9"/>
  <c r="CX174" i="9"/>
  <c r="CP174" i="9"/>
  <c r="CS174" i="9" s="1"/>
  <c r="CO174" i="9"/>
  <c r="CK174" i="9"/>
  <c r="CJ174" i="9"/>
  <c r="CH174" i="9"/>
  <c r="CF174" i="9"/>
  <c r="CD174" i="9"/>
  <c r="CB174" i="9"/>
  <c r="BZ174" i="9"/>
  <c r="BX174" i="9"/>
  <c r="BV174" i="9"/>
  <c r="BT174" i="9"/>
  <c r="BR174" i="9"/>
  <c r="BP174" i="9"/>
  <c r="BN174" i="9"/>
  <c r="BL174" i="9"/>
  <c r="BI174" i="9"/>
  <c r="BH174" i="9"/>
  <c r="DA174" i="9" s="1"/>
  <c r="BF174" i="9"/>
  <c r="BE174" i="9"/>
  <c r="CT174" i="9" s="1"/>
  <c r="BD174" i="9"/>
  <c r="BC174" i="9"/>
  <c r="BB174" i="9"/>
  <c r="BA174" i="9"/>
  <c r="AZ174" i="9"/>
  <c r="AY174" i="9"/>
  <c r="AX174" i="9"/>
  <c r="AW174" i="9"/>
  <c r="AV174" i="9"/>
  <c r="AU174" i="9"/>
  <c r="AT174" i="9"/>
  <c r="AS174" i="9"/>
  <c r="DX174" i="9" s="1"/>
  <c r="AL174" i="9"/>
  <c r="AK174" i="9"/>
  <c r="AJ174" i="9"/>
  <c r="AI174" i="9"/>
  <c r="AH174" i="9"/>
  <c r="AB174" i="9"/>
  <c r="AA174" i="9"/>
  <c r="Z174" i="9"/>
  <c r="Y174" i="9"/>
  <c r="X174" i="9"/>
  <c r="DV173" i="9"/>
  <c r="DU173" i="9"/>
  <c r="DT173" i="9"/>
  <c r="DQ173" i="9"/>
  <c r="DR173" i="9" s="1"/>
  <c r="DS173" i="9" s="1"/>
  <c r="CV173" i="9"/>
  <c r="CU173" i="9"/>
  <c r="CP173" i="9"/>
  <c r="CO173" i="9"/>
  <c r="CM173" i="9"/>
  <c r="CJ173" i="9"/>
  <c r="CK173" i="9" s="1"/>
  <c r="CH173" i="9"/>
  <c r="CF173" i="9"/>
  <c r="CD173" i="9"/>
  <c r="CB173" i="9"/>
  <c r="BZ173" i="9"/>
  <c r="BX173" i="9"/>
  <c r="BV173" i="9"/>
  <c r="BT173" i="9"/>
  <c r="BR173" i="9"/>
  <c r="BP173" i="9"/>
  <c r="BN173" i="9"/>
  <c r="BL173" i="9"/>
  <c r="BI173" i="9"/>
  <c r="BH173" i="9"/>
  <c r="DD173" i="9" s="1"/>
  <c r="BF173" i="9"/>
  <c r="BE173" i="9"/>
  <c r="CW173" i="9" s="1"/>
  <c r="BD173" i="9"/>
  <c r="BC173" i="9"/>
  <c r="BB173" i="9"/>
  <c r="BA173" i="9"/>
  <c r="AZ173" i="9"/>
  <c r="AY173" i="9"/>
  <c r="AX173" i="9"/>
  <c r="AW173" i="9"/>
  <c r="AV173" i="9"/>
  <c r="AU173" i="9"/>
  <c r="AT173" i="9"/>
  <c r="AS173" i="9"/>
  <c r="DX173" i="9" s="1"/>
  <c r="AL173" i="9"/>
  <c r="AK173" i="9"/>
  <c r="AJ173" i="9"/>
  <c r="AI173" i="9"/>
  <c r="AH173" i="9"/>
  <c r="AB173" i="9"/>
  <c r="AA173" i="9"/>
  <c r="Z173" i="9"/>
  <c r="Y173" i="9"/>
  <c r="X173" i="9"/>
  <c r="DX172" i="9"/>
  <c r="DV172" i="9"/>
  <c r="DU172" i="9"/>
  <c r="DT172" i="9"/>
  <c r="DR172" i="9"/>
  <c r="DS172" i="9" s="1"/>
  <c r="DQ172" i="9"/>
  <c r="DA172" i="9"/>
  <c r="CW172" i="9"/>
  <c r="CP172" i="9"/>
  <c r="CR172" i="9" s="1"/>
  <c r="CO172" i="9"/>
  <c r="CJ172" i="9"/>
  <c r="CK172" i="9" s="1"/>
  <c r="CL172" i="9" s="1"/>
  <c r="CH172" i="9"/>
  <c r="CF172" i="9"/>
  <c r="CD172" i="9"/>
  <c r="CB172" i="9"/>
  <c r="BZ172" i="9"/>
  <c r="BX172" i="9"/>
  <c r="BV172" i="9"/>
  <c r="BT172" i="9"/>
  <c r="BR172" i="9"/>
  <c r="BP172" i="9"/>
  <c r="BN172" i="9"/>
  <c r="BL172" i="9"/>
  <c r="BI172" i="9"/>
  <c r="BH172" i="9"/>
  <c r="DC172" i="9" s="1"/>
  <c r="BF172" i="9"/>
  <c r="BE172" i="9"/>
  <c r="CV172" i="9" s="1"/>
  <c r="BD172" i="9"/>
  <c r="BC172" i="9"/>
  <c r="BB172" i="9"/>
  <c r="BA172" i="9"/>
  <c r="AZ172" i="9"/>
  <c r="AY172" i="9"/>
  <c r="AX172" i="9"/>
  <c r="AW172" i="9"/>
  <c r="AV172" i="9"/>
  <c r="AU172" i="9"/>
  <c r="AT172" i="9"/>
  <c r="AS172" i="9"/>
  <c r="AL172" i="9"/>
  <c r="AK172" i="9"/>
  <c r="AJ172" i="9"/>
  <c r="AI172" i="9"/>
  <c r="AH172" i="9"/>
  <c r="AB172" i="9"/>
  <c r="AA172" i="9"/>
  <c r="Z172" i="9"/>
  <c r="Y172" i="9"/>
  <c r="X172" i="9"/>
  <c r="DV171" i="9"/>
  <c r="DU171" i="9"/>
  <c r="DT171" i="9"/>
  <c r="DR171" i="9"/>
  <c r="DS171" i="9" s="1"/>
  <c r="DQ171" i="9"/>
  <c r="CY171" i="9"/>
  <c r="CX171" i="9"/>
  <c r="CT171" i="9"/>
  <c r="CO171" i="9"/>
  <c r="CP171" i="9" s="1"/>
  <c r="CJ171" i="9"/>
  <c r="CK171" i="9" s="1"/>
  <c r="CH171" i="9"/>
  <c r="CF171" i="9"/>
  <c r="CD171" i="9"/>
  <c r="CB171" i="9"/>
  <c r="BZ171" i="9"/>
  <c r="BX171" i="9"/>
  <c r="BV171" i="9"/>
  <c r="BT171" i="9"/>
  <c r="BR171" i="9"/>
  <c r="BP171" i="9"/>
  <c r="BN171" i="9"/>
  <c r="BL171" i="9"/>
  <c r="BI171" i="9"/>
  <c r="BH171" i="9"/>
  <c r="BF171" i="9"/>
  <c r="BE171" i="9"/>
  <c r="CW171" i="9" s="1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DX171" i="9" s="1"/>
  <c r="AL171" i="9"/>
  <c r="AK171" i="9"/>
  <c r="AJ171" i="9"/>
  <c r="AI171" i="9"/>
  <c r="AH171" i="9"/>
  <c r="AB171" i="9"/>
  <c r="AA171" i="9"/>
  <c r="Z171" i="9"/>
  <c r="Y171" i="9"/>
  <c r="X171" i="9"/>
  <c r="DV170" i="9"/>
  <c r="DU170" i="9"/>
  <c r="DT170" i="9"/>
  <c r="DQ170" i="9"/>
  <c r="DR170" i="9" s="1"/>
  <c r="DS170" i="9" s="1"/>
  <c r="DE170" i="9"/>
  <c r="CP170" i="9"/>
  <c r="CS170" i="9" s="1"/>
  <c r="CO170" i="9"/>
  <c r="CJ170" i="9"/>
  <c r="CK170" i="9" s="1"/>
  <c r="CH170" i="9"/>
  <c r="CF170" i="9"/>
  <c r="CD170" i="9"/>
  <c r="CB170" i="9"/>
  <c r="BZ170" i="9"/>
  <c r="BX170" i="9"/>
  <c r="BV170" i="9"/>
  <c r="BT170" i="9"/>
  <c r="BR170" i="9"/>
  <c r="BP170" i="9"/>
  <c r="BN170" i="9"/>
  <c r="BL170" i="9"/>
  <c r="BI170" i="9"/>
  <c r="BH170" i="9"/>
  <c r="DD170" i="9" s="1"/>
  <c r="BF170" i="9"/>
  <c r="BE170" i="9"/>
  <c r="CX170" i="9" s="1"/>
  <c r="BD170" i="9"/>
  <c r="BC170" i="9"/>
  <c r="BB170" i="9"/>
  <c r="BA170" i="9"/>
  <c r="AZ170" i="9"/>
  <c r="AY170" i="9"/>
  <c r="AX170" i="9"/>
  <c r="AW170" i="9"/>
  <c r="AV170" i="9"/>
  <c r="AU170" i="9"/>
  <c r="AT170" i="9"/>
  <c r="AS170" i="9"/>
  <c r="DX170" i="9" s="1"/>
  <c r="AL170" i="9"/>
  <c r="AK170" i="9"/>
  <c r="AJ170" i="9"/>
  <c r="AI170" i="9"/>
  <c r="AH170" i="9"/>
  <c r="AB170" i="9"/>
  <c r="AA170" i="9"/>
  <c r="Z170" i="9"/>
  <c r="Y170" i="9"/>
  <c r="X170" i="9"/>
  <c r="DV169" i="9"/>
  <c r="DU169" i="9"/>
  <c r="DT169" i="9"/>
  <c r="DR169" i="9"/>
  <c r="DS169" i="9" s="1"/>
  <c r="DQ169" i="9"/>
  <c r="CV169" i="9"/>
  <c r="CU169" i="9"/>
  <c r="CQ169" i="9"/>
  <c r="CP169" i="9"/>
  <c r="CO169" i="9"/>
  <c r="CJ169" i="9"/>
  <c r="CK169" i="9" s="1"/>
  <c r="CH169" i="9"/>
  <c r="CF169" i="9"/>
  <c r="CD169" i="9"/>
  <c r="CB169" i="9"/>
  <c r="BZ169" i="9"/>
  <c r="BX169" i="9"/>
  <c r="BV169" i="9"/>
  <c r="BT169" i="9"/>
  <c r="BR169" i="9"/>
  <c r="BP169" i="9"/>
  <c r="BN169" i="9"/>
  <c r="BL169" i="9"/>
  <c r="BI169" i="9"/>
  <c r="BH169" i="9"/>
  <c r="BF169" i="9"/>
  <c r="BE169" i="9"/>
  <c r="CW169" i="9" s="1"/>
  <c r="BD169" i="9"/>
  <c r="BC169" i="9"/>
  <c r="BB169" i="9"/>
  <c r="BA169" i="9"/>
  <c r="AZ169" i="9"/>
  <c r="AY169" i="9"/>
  <c r="AX169" i="9"/>
  <c r="AW169" i="9"/>
  <c r="AV169" i="9"/>
  <c r="AU169" i="9"/>
  <c r="AT169" i="9"/>
  <c r="AS169" i="9"/>
  <c r="DX169" i="9" s="1"/>
  <c r="AL169" i="9"/>
  <c r="AK169" i="9"/>
  <c r="AJ169" i="9"/>
  <c r="AI169" i="9"/>
  <c r="AH169" i="9"/>
  <c r="AB169" i="9"/>
  <c r="AA169" i="9"/>
  <c r="Z169" i="9"/>
  <c r="Y169" i="9"/>
  <c r="X169" i="9"/>
  <c r="DV168" i="9"/>
  <c r="DU168" i="9"/>
  <c r="DT168" i="9"/>
  <c r="DQ168" i="9"/>
  <c r="DR168" i="9" s="1"/>
  <c r="DS168" i="9" s="1"/>
  <c r="DA168" i="9"/>
  <c r="CW168" i="9"/>
  <c r="CO168" i="9"/>
  <c r="CP168" i="9" s="1"/>
  <c r="CK168" i="9"/>
  <c r="CL168" i="9" s="1"/>
  <c r="CJ168" i="9"/>
  <c r="CH168" i="9"/>
  <c r="CF168" i="9"/>
  <c r="CD168" i="9"/>
  <c r="CB168" i="9"/>
  <c r="BZ168" i="9"/>
  <c r="BX168" i="9"/>
  <c r="BV168" i="9"/>
  <c r="BT168" i="9"/>
  <c r="BR168" i="9"/>
  <c r="BP168" i="9"/>
  <c r="BN168" i="9"/>
  <c r="BL168" i="9"/>
  <c r="BI168" i="9"/>
  <c r="BH168" i="9"/>
  <c r="BF168" i="9"/>
  <c r="BE168" i="9"/>
  <c r="CX168" i="9" s="1"/>
  <c r="BD168" i="9"/>
  <c r="BC168" i="9"/>
  <c r="BB168" i="9"/>
  <c r="BA168" i="9"/>
  <c r="AZ168" i="9"/>
  <c r="AY168" i="9"/>
  <c r="AX168" i="9"/>
  <c r="AW168" i="9"/>
  <c r="AV168" i="9"/>
  <c r="AU168" i="9"/>
  <c r="AT168" i="9"/>
  <c r="AS168" i="9"/>
  <c r="DX168" i="9" s="1"/>
  <c r="AL168" i="9"/>
  <c r="AK168" i="9"/>
  <c r="AJ168" i="9"/>
  <c r="AI168" i="9"/>
  <c r="AH168" i="9"/>
  <c r="AB168" i="9"/>
  <c r="AA168" i="9"/>
  <c r="Z168" i="9"/>
  <c r="Y168" i="9"/>
  <c r="X168" i="9"/>
  <c r="DV167" i="9"/>
  <c r="DU167" i="9"/>
  <c r="DT167" i="9"/>
  <c r="DS167" i="9"/>
  <c r="DR167" i="9"/>
  <c r="DQ167" i="9"/>
  <c r="CZ167" i="9"/>
  <c r="CT167" i="9"/>
  <c r="CO167" i="9"/>
  <c r="CP167" i="9" s="1"/>
  <c r="CJ167" i="9"/>
  <c r="CK167" i="9" s="1"/>
  <c r="CM167" i="9" s="1"/>
  <c r="CH167" i="9"/>
  <c r="CF167" i="9"/>
  <c r="CD167" i="9"/>
  <c r="CB167" i="9"/>
  <c r="BZ167" i="9"/>
  <c r="BX167" i="9"/>
  <c r="BV167" i="9"/>
  <c r="BT167" i="9"/>
  <c r="BR167" i="9"/>
  <c r="BP167" i="9"/>
  <c r="BN167" i="9"/>
  <c r="BL167" i="9"/>
  <c r="BI167" i="9"/>
  <c r="BH167" i="9"/>
  <c r="DD167" i="9" s="1"/>
  <c r="BF167" i="9"/>
  <c r="BE167" i="9"/>
  <c r="BD167" i="9"/>
  <c r="BC167" i="9"/>
  <c r="BB167" i="9"/>
  <c r="BA167" i="9"/>
  <c r="AZ167" i="9"/>
  <c r="AY167" i="9"/>
  <c r="AX167" i="9"/>
  <c r="AW167" i="9"/>
  <c r="AV167" i="9"/>
  <c r="AU167" i="9"/>
  <c r="AT167" i="9"/>
  <c r="AS167" i="9"/>
  <c r="DX167" i="9" s="1"/>
  <c r="AL167" i="9"/>
  <c r="AK167" i="9"/>
  <c r="AJ167" i="9"/>
  <c r="AI167" i="9"/>
  <c r="AH167" i="9"/>
  <c r="AB167" i="9"/>
  <c r="AA167" i="9"/>
  <c r="Z167" i="9"/>
  <c r="Y167" i="9"/>
  <c r="X167" i="9"/>
  <c r="DV166" i="9"/>
  <c r="DU166" i="9"/>
  <c r="DT166" i="9"/>
  <c r="DQ166" i="9"/>
  <c r="DR166" i="9" s="1"/>
  <c r="DS166" i="9" s="1"/>
  <c r="DB166" i="9"/>
  <c r="DA166" i="9"/>
  <c r="CO166" i="9"/>
  <c r="CP166" i="9" s="1"/>
  <c r="CS166" i="9" s="1"/>
  <c r="CK166" i="9"/>
  <c r="CJ166" i="9"/>
  <c r="CH166" i="9"/>
  <c r="CF166" i="9"/>
  <c r="CD166" i="9"/>
  <c r="CB166" i="9"/>
  <c r="BZ166" i="9"/>
  <c r="BX166" i="9"/>
  <c r="BV166" i="9"/>
  <c r="BT166" i="9"/>
  <c r="BR166" i="9"/>
  <c r="BP166" i="9"/>
  <c r="BN166" i="9"/>
  <c r="BL166" i="9"/>
  <c r="BI166" i="9"/>
  <c r="BH166" i="9"/>
  <c r="BF166" i="9"/>
  <c r="BE166" i="9"/>
  <c r="BD166" i="9"/>
  <c r="BC166" i="9"/>
  <c r="BB166" i="9"/>
  <c r="BA166" i="9"/>
  <c r="AZ166" i="9"/>
  <c r="AY166" i="9"/>
  <c r="AX166" i="9"/>
  <c r="AW166" i="9"/>
  <c r="AV166" i="9"/>
  <c r="AU166" i="9"/>
  <c r="AT166" i="9"/>
  <c r="AS166" i="9"/>
  <c r="DX166" i="9" s="1"/>
  <c r="AL166" i="9"/>
  <c r="AK166" i="9"/>
  <c r="AJ166" i="9"/>
  <c r="AI166" i="9"/>
  <c r="AH166" i="9"/>
  <c r="AB166" i="9"/>
  <c r="AA166" i="9"/>
  <c r="Z166" i="9"/>
  <c r="Y166" i="9"/>
  <c r="X166" i="9"/>
  <c r="DV165" i="9"/>
  <c r="DU165" i="9"/>
  <c r="DT165" i="9"/>
  <c r="DQ165" i="9"/>
  <c r="DR165" i="9" s="1"/>
  <c r="DS165" i="9" s="1"/>
  <c r="CY165" i="9"/>
  <c r="CO165" i="9"/>
  <c r="CP165" i="9" s="1"/>
  <c r="CN165" i="9"/>
  <c r="CJ165" i="9"/>
  <c r="CK165" i="9" s="1"/>
  <c r="CL165" i="9" s="1"/>
  <c r="CH165" i="9"/>
  <c r="CF165" i="9"/>
  <c r="CD165" i="9"/>
  <c r="CB165" i="9"/>
  <c r="BZ165" i="9"/>
  <c r="BX165" i="9"/>
  <c r="BV165" i="9"/>
  <c r="BT165" i="9"/>
  <c r="BR165" i="9"/>
  <c r="BP165" i="9"/>
  <c r="BN165" i="9"/>
  <c r="BL165" i="9"/>
  <c r="BI165" i="9"/>
  <c r="BH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DX165" i="9" s="1"/>
  <c r="AL165" i="9"/>
  <c r="AK165" i="9"/>
  <c r="AJ165" i="9"/>
  <c r="AI165" i="9"/>
  <c r="AH165" i="9"/>
  <c r="AB165" i="9"/>
  <c r="AA165" i="9"/>
  <c r="Z165" i="9"/>
  <c r="Y165" i="9"/>
  <c r="X165" i="9"/>
  <c r="DV164" i="9"/>
  <c r="DU164" i="9"/>
  <c r="DT164" i="9"/>
  <c r="DQ164" i="9"/>
  <c r="DR164" i="9" s="1"/>
  <c r="DS164" i="9" s="1"/>
  <c r="DE164" i="9"/>
  <c r="DB164" i="9"/>
  <c r="CT164" i="9"/>
  <c r="CO164" i="9"/>
  <c r="CP164" i="9" s="1"/>
  <c r="CJ164" i="9"/>
  <c r="CK164" i="9" s="1"/>
  <c r="CL164" i="9" s="1"/>
  <c r="CH164" i="9"/>
  <c r="CF164" i="9"/>
  <c r="CD164" i="9"/>
  <c r="CB164" i="9"/>
  <c r="BZ164" i="9"/>
  <c r="BX164" i="9"/>
  <c r="BV164" i="9"/>
  <c r="BT164" i="9"/>
  <c r="BR164" i="9"/>
  <c r="BP164" i="9"/>
  <c r="BN164" i="9"/>
  <c r="BL164" i="9"/>
  <c r="BI164" i="9"/>
  <c r="BH164" i="9"/>
  <c r="DD164" i="9" s="1"/>
  <c r="BF164" i="9"/>
  <c r="BE164" i="9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DX164" i="9" s="1"/>
  <c r="AL164" i="9"/>
  <c r="AK164" i="9"/>
  <c r="AJ164" i="9"/>
  <c r="AI164" i="9"/>
  <c r="AH164" i="9"/>
  <c r="AB164" i="9"/>
  <c r="AA164" i="9"/>
  <c r="Z164" i="9"/>
  <c r="Y164" i="9"/>
  <c r="X164" i="9"/>
  <c r="DV163" i="9"/>
  <c r="DU163" i="9"/>
  <c r="DT163" i="9"/>
  <c r="DR163" i="9"/>
  <c r="DS163" i="9" s="1"/>
  <c r="DQ163" i="9"/>
  <c r="DC163" i="9"/>
  <c r="CZ163" i="9"/>
  <c r="CV163" i="9"/>
  <c r="CP163" i="9"/>
  <c r="CO163" i="9"/>
  <c r="CJ163" i="9"/>
  <c r="CK163" i="9" s="1"/>
  <c r="CM163" i="9" s="1"/>
  <c r="CH163" i="9"/>
  <c r="CF163" i="9"/>
  <c r="CD163" i="9"/>
  <c r="CB163" i="9"/>
  <c r="BZ163" i="9"/>
  <c r="BX163" i="9"/>
  <c r="BV163" i="9"/>
  <c r="BT163" i="9"/>
  <c r="BR163" i="9"/>
  <c r="BP163" i="9"/>
  <c r="BN163" i="9"/>
  <c r="BL163" i="9"/>
  <c r="BI163" i="9"/>
  <c r="BH163" i="9"/>
  <c r="DD163" i="9" s="1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DX163" i="9" s="1"/>
  <c r="AL163" i="9"/>
  <c r="AK163" i="9"/>
  <c r="AJ163" i="9"/>
  <c r="AI163" i="9"/>
  <c r="AH163" i="9"/>
  <c r="AB163" i="9"/>
  <c r="AA163" i="9"/>
  <c r="Z163" i="9"/>
  <c r="Y163" i="9"/>
  <c r="X163" i="9"/>
  <c r="DV162" i="9"/>
  <c r="DU162" i="9"/>
  <c r="DT162" i="9"/>
  <c r="DQ162" i="9"/>
  <c r="DR162" i="9" s="1"/>
  <c r="DS162" i="9" s="1"/>
  <c r="DB162" i="9"/>
  <c r="CO162" i="9"/>
  <c r="CP162" i="9" s="1"/>
  <c r="CS162" i="9" s="1"/>
  <c r="CJ162" i="9"/>
  <c r="CK162" i="9" s="1"/>
  <c r="CH162" i="9"/>
  <c r="CF162" i="9"/>
  <c r="CD162" i="9"/>
  <c r="CB162" i="9"/>
  <c r="BZ162" i="9"/>
  <c r="BX162" i="9"/>
  <c r="BV162" i="9"/>
  <c r="BT162" i="9"/>
  <c r="BR162" i="9"/>
  <c r="BP162" i="9"/>
  <c r="BN162" i="9"/>
  <c r="BL162" i="9"/>
  <c r="BI162" i="9"/>
  <c r="BH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DX162" i="9" s="1"/>
  <c r="AL162" i="9"/>
  <c r="AK162" i="9"/>
  <c r="AJ162" i="9"/>
  <c r="AI162" i="9"/>
  <c r="AH162" i="9"/>
  <c r="AB162" i="9"/>
  <c r="AA162" i="9"/>
  <c r="Z162" i="9"/>
  <c r="Y162" i="9"/>
  <c r="X162" i="9"/>
  <c r="DV161" i="9"/>
  <c r="DU161" i="9"/>
  <c r="DT161" i="9"/>
  <c r="DQ161" i="9"/>
  <c r="DR161" i="9" s="1"/>
  <c r="DS161" i="9" s="1"/>
  <c r="DD161" i="9"/>
  <c r="CV161" i="9"/>
  <c r="CU161" i="9"/>
  <c r="CP161" i="9"/>
  <c r="CO161" i="9"/>
  <c r="CM161" i="9"/>
  <c r="CJ161" i="9"/>
  <c r="CK161" i="9" s="1"/>
  <c r="CH161" i="9"/>
  <c r="CF161" i="9"/>
  <c r="CD161" i="9"/>
  <c r="CB161" i="9"/>
  <c r="BZ161" i="9"/>
  <c r="BX161" i="9"/>
  <c r="BV161" i="9"/>
  <c r="BT161" i="9"/>
  <c r="BR161" i="9"/>
  <c r="BP161" i="9"/>
  <c r="BN161" i="9"/>
  <c r="BL161" i="9"/>
  <c r="BI161" i="9"/>
  <c r="BH161" i="9"/>
  <c r="BF161" i="9"/>
  <c r="BE161" i="9"/>
  <c r="CW161" i="9" s="1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DX161" i="9" s="1"/>
  <c r="AL161" i="9"/>
  <c r="AK161" i="9"/>
  <c r="AJ161" i="9"/>
  <c r="AI161" i="9"/>
  <c r="AH161" i="9"/>
  <c r="AB161" i="9"/>
  <c r="AA161" i="9"/>
  <c r="Z161" i="9"/>
  <c r="Y161" i="9"/>
  <c r="X161" i="9"/>
  <c r="DV160" i="9"/>
  <c r="DU160" i="9"/>
  <c r="DT160" i="9"/>
  <c r="DQ160" i="9"/>
  <c r="DR160" i="9" s="1"/>
  <c r="DS160" i="9" s="1"/>
  <c r="DE160" i="9"/>
  <c r="CT160" i="9"/>
  <c r="CP160" i="9"/>
  <c r="CO160" i="9"/>
  <c r="CJ160" i="9"/>
  <c r="CK160" i="9" s="1"/>
  <c r="CH160" i="9"/>
  <c r="CF160" i="9"/>
  <c r="CD160" i="9"/>
  <c r="CB160" i="9"/>
  <c r="BZ160" i="9"/>
  <c r="BX160" i="9"/>
  <c r="BV160" i="9"/>
  <c r="BT160" i="9"/>
  <c r="BR160" i="9"/>
  <c r="BP160" i="9"/>
  <c r="BN160" i="9"/>
  <c r="BL160" i="9"/>
  <c r="BI160" i="9"/>
  <c r="BH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DX160" i="9" s="1"/>
  <c r="AL160" i="9"/>
  <c r="AK160" i="9"/>
  <c r="AJ160" i="9"/>
  <c r="AI160" i="9"/>
  <c r="AH160" i="9"/>
  <c r="AB160" i="9"/>
  <c r="AA160" i="9"/>
  <c r="Z160" i="9"/>
  <c r="Y160" i="9"/>
  <c r="X160" i="9"/>
  <c r="DV159" i="9"/>
  <c r="DU159" i="9"/>
  <c r="DT159" i="9"/>
  <c r="DQ159" i="9"/>
  <c r="DR159" i="9" s="1"/>
  <c r="DS159" i="9" s="1"/>
  <c r="CY159" i="9"/>
  <c r="CU159" i="9"/>
  <c r="CT159" i="9"/>
  <c r="CP159" i="9"/>
  <c r="CO159" i="9"/>
  <c r="CJ159" i="9"/>
  <c r="CK159" i="9" s="1"/>
  <c r="CH159" i="9"/>
  <c r="CF159" i="9"/>
  <c r="CD159" i="9"/>
  <c r="CB159" i="9"/>
  <c r="BZ159" i="9"/>
  <c r="BX159" i="9"/>
  <c r="BV159" i="9"/>
  <c r="BT159" i="9"/>
  <c r="BR159" i="9"/>
  <c r="BP159" i="9"/>
  <c r="BN159" i="9"/>
  <c r="BL159" i="9"/>
  <c r="BI159" i="9"/>
  <c r="BH159" i="9"/>
  <c r="BF159" i="9"/>
  <c r="BE159" i="9"/>
  <c r="CW159" i="9" s="1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DX159" i="9" s="1"/>
  <c r="AL159" i="9"/>
  <c r="AK159" i="9"/>
  <c r="AJ159" i="9"/>
  <c r="AI159" i="9"/>
  <c r="AH159" i="9"/>
  <c r="AB159" i="9"/>
  <c r="AA159" i="9"/>
  <c r="Z159" i="9"/>
  <c r="Y159" i="9"/>
  <c r="X159" i="9"/>
  <c r="DV158" i="9"/>
  <c r="DU158" i="9"/>
  <c r="DT158" i="9"/>
  <c r="DQ158" i="9"/>
  <c r="DR158" i="9" s="1"/>
  <c r="DS158" i="9" s="1"/>
  <c r="CV158" i="9"/>
  <c r="CR158" i="9"/>
  <c r="CO158" i="9"/>
  <c r="CP158" i="9" s="1"/>
  <c r="CL158" i="9"/>
  <c r="CK158" i="9"/>
  <c r="CJ158" i="9"/>
  <c r="CH158" i="9"/>
  <c r="CF158" i="9"/>
  <c r="CD158" i="9"/>
  <c r="CB158" i="9"/>
  <c r="BZ158" i="9"/>
  <c r="BX158" i="9"/>
  <c r="BV158" i="9"/>
  <c r="BT158" i="9"/>
  <c r="BR158" i="9"/>
  <c r="BP158" i="9"/>
  <c r="BN158" i="9"/>
  <c r="BL158" i="9"/>
  <c r="BI158" i="9"/>
  <c r="BH158" i="9"/>
  <c r="BF158" i="9"/>
  <c r="BE158" i="9"/>
  <c r="CW158" i="9" s="1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DX158" i="9" s="1"/>
  <c r="AL158" i="9"/>
  <c r="AK158" i="9"/>
  <c r="AJ158" i="9"/>
  <c r="AI158" i="9"/>
  <c r="AH158" i="9"/>
  <c r="AB158" i="9"/>
  <c r="AA158" i="9"/>
  <c r="Z158" i="9"/>
  <c r="Y158" i="9"/>
  <c r="X158" i="9"/>
  <c r="DV157" i="9"/>
  <c r="DU157" i="9"/>
  <c r="DT157" i="9"/>
  <c r="DQ157" i="9"/>
  <c r="DR157" i="9" s="1"/>
  <c r="DS157" i="9" s="1"/>
  <c r="DD157" i="9"/>
  <c r="DC157" i="9"/>
  <c r="CO157" i="9"/>
  <c r="CP157" i="9" s="1"/>
  <c r="CJ157" i="9"/>
  <c r="CK157" i="9" s="1"/>
  <c r="CL157" i="9" s="1"/>
  <c r="CH157" i="9"/>
  <c r="CF157" i="9"/>
  <c r="CD157" i="9"/>
  <c r="CB157" i="9"/>
  <c r="BZ157" i="9"/>
  <c r="BX157" i="9"/>
  <c r="BV157" i="9"/>
  <c r="BT157" i="9"/>
  <c r="BR157" i="9"/>
  <c r="BP157" i="9"/>
  <c r="BN157" i="9"/>
  <c r="BL157" i="9"/>
  <c r="BI157" i="9"/>
  <c r="BH157" i="9"/>
  <c r="CZ157" i="9" s="1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DX157" i="9" s="1"/>
  <c r="AL157" i="9"/>
  <c r="AK157" i="9"/>
  <c r="AJ157" i="9"/>
  <c r="AI157" i="9"/>
  <c r="AH157" i="9"/>
  <c r="AB157" i="9"/>
  <c r="AA157" i="9"/>
  <c r="Z157" i="9"/>
  <c r="Y157" i="9"/>
  <c r="X157" i="9"/>
  <c r="DV156" i="9"/>
  <c r="DU156" i="9"/>
  <c r="DT156" i="9"/>
  <c r="DQ156" i="9"/>
  <c r="DR156" i="9" s="1"/>
  <c r="DS156" i="9" s="1"/>
  <c r="DA156" i="9"/>
  <c r="CX156" i="9"/>
  <c r="CR156" i="9"/>
  <c r="CP156" i="9"/>
  <c r="CO156" i="9"/>
  <c r="CK156" i="9"/>
  <c r="CJ156" i="9"/>
  <c r="CH156" i="9"/>
  <c r="CF156" i="9"/>
  <c r="CD156" i="9"/>
  <c r="CB156" i="9"/>
  <c r="BZ156" i="9"/>
  <c r="BX156" i="9"/>
  <c r="BV156" i="9"/>
  <c r="BT156" i="9"/>
  <c r="BR156" i="9"/>
  <c r="BP156" i="9"/>
  <c r="BN156" i="9"/>
  <c r="BL156" i="9"/>
  <c r="BI156" i="9"/>
  <c r="BH156" i="9"/>
  <c r="BF156" i="9"/>
  <c r="BE156" i="9"/>
  <c r="CT156" i="9" s="1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DX156" i="9" s="1"/>
  <c r="AL156" i="9"/>
  <c r="AK156" i="9"/>
  <c r="AJ156" i="9"/>
  <c r="AI156" i="9"/>
  <c r="AH156" i="9"/>
  <c r="AB156" i="9"/>
  <c r="AA156" i="9"/>
  <c r="Z156" i="9"/>
  <c r="Y156" i="9"/>
  <c r="X156" i="9"/>
  <c r="DV155" i="9"/>
  <c r="DU155" i="9"/>
  <c r="DT155" i="9"/>
  <c r="DQ155" i="9"/>
  <c r="DR155" i="9" s="1"/>
  <c r="DS155" i="9" s="1"/>
  <c r="DA155" i="9"/>
  <c r="CO155" i="9"/>
  <c r="CP155" i="9" s="1"/>
  <c r="CJ155" i="9"/>
  <c r="CK155" i="9" s="1"/>
  <c r="CN155" i="9" s="1"/>
  <c r="CH155" i="9"/>
  <c r="CF155" i="9"/>
  <c r="CD155" i="9"/>
  <c r="CB155" i="9"/>
  <c r="BZ155" i="9"/>
  <c r="BX155" i="9"/>
  <c r="BV155" i="9"/>
  <c r="BT155" i="9"/>
  <c r="BR155" i="9"/>
  <c r="BP155" i="9"/>
  <c r="BN155" i="9"/>
  <c r="BL155" i="9"/>
  <c r="BI155" i="9"/>
  <c r="BH155" i="9"/>
  <c r="BF155" i="9"/>
  <c r="BE155" i="9"/>
  <c r="CW155" i="9" s="1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DX155" i="9" s="1"/>
  <c r="AL155" i="9"/>
  <c r="AK155" i="9"/>
  <c r="AJ155" i="9"/>
  <c r="AI155" i="9"/>
  <c r="AH155" i="9"/>
  <c r="AB155" i="9"/>
  <c r="AA155" i="9"/>
  <c r="Z155" i="9"/>
  <c r="Y155" i="9"/>
  <c r="X155" i="9"/>
  <c r="DV154" i="9"/>
  <c r="DU154" i="9"/>
  <c r="DT154" i="9"/>
  <c r="DR154" i="9"/>
  <c r="DS154" i="9" s="1"/>
  <c r="DQ154" i="9"/>
  <c r="DC154" i="9"/>
  <c r="CX154" i="9"/>
  <c r="CP154" i="9"/>
  <c r="CQ154" i="9" s="1"/>
  <c r="CO154" i="9"/>
  <c r="CK154" i="9"/>
  <c r="CJ154" i="9"/>
  <c r="CH154" i="9"/>
  <c r="CF154" i="9"/>
  <c r="CD154" i="9"/>
  <c r="CB154" i="9"/>
  <c r="BZ154" i="9"/>
  <c r="BX154" i="9"/>
  <c r="BV154" i="9"/>
  <c r="BT154" i="9"/>
  <c r="BR154" i="9"/>
  <c r="BP154" i="9"/>
  <c r="BN154" i="9"/>
  <c r="BL154" i="9"/>
  <c r="BI154" i="9"/>
  <c r="BH154" i="9"/>
  <c r="BF154" i="9"/>
  <c r="BE154" i="9"/>
  <c r="CW154" i="9" s="1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DX154" i="9" s="1"/>
  <c r="AL154" i="9"/>
  <c r="AK154" i="9"/>
  <c r="AJ154" i="9"/>
  <c r="AI154" i="9"/>
  <c r="AH154" i="9"/>
  <c r="AB154" i="9"/>
  <c r="AA154" i="9"/>
  <c r="Z154" i="9"/>
  <c r="Y154" i="9"/>
  <c r="X154" i="9"/>
  <c r="DV153" i="9"/>
  <c r="DU153" i="9"/>
  <c r="DT153" i="9"/>
  <c r="DQ153" i="9"/>
  <c r="DR153" i="9" s="1"/>
  <c r="DS153" i="9" s="1"/>
  <c r="CR153" i="9"/>
  <c r="CO153" i="9"/>
  <c r="CP153" i="9" s="1"/>
  <c r="CJ153" i="9"/>
  <c r="CK153" i="9" s="1"/>
  <c r="CH153" i="9"/>
  <c r="CF153" i="9"/>
  <c r="CD153" i="9"/>
  <c r="CB153" i="9"/>
  <c r="BZ153" i="9"/>
  <c r="BX153" i="9"/>
  <c r="BV153" i="9"/>
  <c r="BT153" i="9"/>
  <c r="BR153" i="9"/>
  <c r="BP153" i="9"/>
  <c r="BN153" i="9"/>
  <c r="BL153" i="9"/>
  <c r="BI153" i="9"/>
  <c r="BH153" i="9"/>
  <c r="BF153" i="9"/>
  <c r="BE153" i="9"/>
  <c r="CW153" i="9" s="1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DX153" i="9" s="1"/>
  <c r="AL153" i="9"/>
  <c r="AK153" i="9"/>
  <c r="AJ153" i="9"/>
  <c r="AI153" i="9"/>
  <c r="AH153" i="9"/>
  <c r="AB153" i="9"/>
  <c r="AA153" i="9"/>
  <c r="Z153" i="9"/>
  <c r="Y153" i="9"/>
  <c r="X153" i="9"/>
  <c r="DV152" i="9"/>
  <c r="DU152" i="9"/>
  <c r="DT152" i="9"/>
  <c r="DR152" i="9"/>
  <c r="DS152" i="9" s="1"/>
  <c r="DQ152" i="9"/>
  <c r="DC152" i="9"/>
  <c r="CX152" i="9"/>
  <c r="CP152" i="9"/>
  <c r="CQ152" i="9" s="1"/>
  <c r="CO152" i="9"/>
  <c r="CK152" i="9"/>
  <c r="CJ152" i="9"/>
  <c r="CH152" i="9"/>
  <c r="CF152" i="9"/>
  <c r="CD152" i="9"/>
  <c r="CB152" i="9"/>
  <c r="BZ152" i="9"/>
  <c r="BX152" i="9"/>
  <c r="BV152" i="9"/>
  <c r="BT152" i="9"/>
  <c r="BR152" i="9"/>
  <c r="BP152" i="9"/>
  <c r="BN152" i="9"/>
  <c r="BL152" i="9"/>
  <c r="BI152" i="9"/>
  <c r="BH152" i="9"/>
  <c r="BF152" i="9"/>
  <c r="BE152" i="9"/>
  <c r="CW152" i="9" s="1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DX152" i="9" s="1"/>
  <c r="AL152" i="9"/>
  <c r="AK152" i="9"/>
  <c r="AJ152" i="9"/>
  <c r="AI152" i="9"/>
  <c r="AH152" i="9"/>
  <c r="AB152" i="9"/>
  <c r="AA152" i="9"/>
  <c r="Z152" i="9"/>
  <c r="Y152" i="9"/>
  <c r="X152" i="9"/>
  <c r="DV151" i="9"/>
  <c r="DU151" i="9"/>
  <c r="DT151" i="9"/>
  <c r="DQ151" i="9"/>
  <c r="DR151" i="9" s="1"/>
  <c r="DS151" i="9" s="1"/>
  <c r="CW151" i="9"/>
  <c r="CR151" i="9"/>
  <c r="CO151" i="9"/>
  <c r="CP151" i="9" s="1"/>
  <c r="CQ151" i="9" s="1"/>
  <c r="CK151" i="9"/>
  <c r="CJ151" i="9"/>
  <c r="CH151" i="9"/>
  <c r="CF151" i="9"/>
  <c r="CD151" i="9"/>
  <c r="CB151" i="9"/>
  <c r="BZ151" i="9"/>
  <c r="BX151" i="9"/>
  <c r="BV151" i="9"/>
  <c r="BT151" i="9"/>
  <c r="BR151" i="9"/>
  <c r="BP151" i="9"/>
  <c r="BN151" i="9"/>
  <c r="BL151" i="9"/>
  <c r="BI151" i="9"/>
  <c r="BH151" i="9"/>
  <c r="DA151" i="9" s="1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DX151" i="9" s="1"/>
  <c r="AL151" i="9"/>
  <c r="AK151" i="9"/>
  <c r="AJ151" i="9"/>
  <c r="AI151" i="9"/>
  <c r="AH151" i="9"/>
  <c r="AB151" i="9"/>
  <c r="AA151" i="9"/>
  <c r="Z151" i="9"/>
  <c r="Y151" i="9"/>
  <c r="X151" i="9"/>
  <c r="DV150" i="9"/>
  <c r="DU150" i="9"/>
  <c r="DT150" i="9"/>
  <c r="DR150" i="9"/>
  <c r="DS150" i="9" s="1"/>
  <c r="DQ150" i="9"/>
  <c r="DC150" i="9"/>
  <c r="CY150" i="9"/>
  <c r="CX150" i="9"/>
  <c r="CT150" i="9"/>
  <c r="CO150" i="9"/>
  <c r="CP150" i="9" s="1"/>
  <c r="CJ150" i="9"/>
  <c r="CK150" i="9" s="1"/>
  <c r="CH150" i="9"/>
  <c r="CF150" i="9"/>
  <c r="CD150" i="9"/>
  <c r="CB150" i="9"/>
  <c r="BZ150" i="9"/>
  <c r="BX150" i="9"/>
  <c r="BV150" i="9"/>
  <c r="BT150" i="9"/>
  <c r="BR150" i="9"/>
  <c r="BP150" i="9"/>
  <c r="BN150" i="9"/>
  <c r="BL150" i="9"/>
  <c r="BI150" i="9"/>
  <c r="BH150" i="9"/>
  <c r="DD150" i="9" s="1"/>
  <c r="BF150" i="9"/>
  <c r="BE150" i="9"/>
  <c r="CW150" i="9" s="1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DX150" i="9" s="1"/>
  <c r="AL150" i="9"/>
  <c r="AK150" i="9"/>
  <c r="AJ150" i="9"/>
  <c r="AI150" i="9"/>
  <c r="AH150" i="9"/>
  <c r="AB150" i="9"/>
  <c r="AA150" i="9"/>
  <c r="Z150" i="9"/>
  <c r="Y150" i="9"/>
  <c r="X150" i="9"/>
  <c r="DV149" i="9"/>
  <c r="DU149" i="9"/>
  <c r="DT149" i="9"/>
  <c r="DQ149" i="9"/>
  <c r="DR149" i="9" s="1"/>
  <c r="DS149" i="9" s="1"/>
  <c r="DD149" i="9"/>
  <c r="CO149" i="9"/>
  <c r="CP149" i="9" s="1"/>
  <c r="CJ149" i="9"/>
  <c r="CK149" i="9" s="1"/>
  <c r="CN149" i="9" s="1"/>
  <c r="CH149" i="9"/>
  <c r="CF149" i="9"/>
  <c r="CD149" i="9"/>
  <c r="CB149" i="9"/>
  <c r="BZ149" i="9"/>
  <c r="BX149" i="9"/>
  <c r="BV149" i="9"/>
  <c r="BT149" i="9"/>
  <c r="BR149" i="9"/>
  <c r="BP149" i="9"/>
  <c r="BN149" i="9"/>
  <c r="BL149" i="9"/>
  <c r="BI149" i="9"/>
  <c r="BH149" i="9"/>
  <c r="DE149" i="9" s="1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DX149" i="9" s="1"/>
  <c r="AL149" i="9"/>
  <c r="AK149" i="9"/>
  <c r="AJ149" i="9"/>
  <c r="AI149" i="9"/>
  <c r="AH149" i="9"/>
  <c r="AB149" i="9"/>
  <c r="AA149" i="9"/>
  <c r="Z149" i="9"/>
  <c r="Y149" i="9"/>
  <c r="X149" i="9"/>
  <c r="DV148" i="9"/>
  <c r="DU148" i="9"/>
  <c r="DT148" i="9"/>
  <c r="DQ148" i="9"/>
  <c r="DR148" i="9" s="1"/>
  <c r="DS148" i="9" s="1"/>
  <c r="DC148" i="9"/>
  <c r="CY148" i="9"/>
  <c r="CX148" i="9"/>
  <c r="CT148" i="9"/>
  <c r="CO148" i="9"/>
  <c r="CP148" i="9" s="1"/>
  <c r="CJ148" i="9"/>
  <c r="CK148" i="9" s="1"/>
  <c r="CH148" i="9"/>
  <c r="CF148" i="9"/>
  <c r="CD148" i="9"/>
  <c r="CB148" i="9"/>
  <c r="BZ148" i="9"/>
  <c r="BX148" i="9"/>
  <c r="BV148" i="9"/>
  <c r="BT148" i="9"/>
  <c r="BR148" i="9"/>
  <c r="BP148" i="9"/>
  <c r="BN148" i="9"/>
  <c r="BL148" i="9"/>
  <c r="BI148" i="9"/>
  <c r="BH148" i="9"/>
  <c r="DD148" i="9" s="1"/>
  <c r="BF148" i="9"/>
  <c r="BE148" i="9"/>
  <c r="CW148" i="9" s="1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DX148" i="9" s="1"/>
  <c r="AL148" i="9"/>
  <c r="AK148" i="9"/>
  <c r="AJ148" i="9"/>
  <c r="AI148" i="9"/>
  <c r="AH148" i="9"/>
  <c r="AB148" i="9"/>
  <c r="AA148" i="9"/>
  <c r="Z148" i="9"/>
  <c r="Y148" i="9"/>
  <c r="X148" i="9"/>
  <c r="DV147" i="9"/>
  <c r="DU147" i="9"/>
  <c r="DT147" i="9"/>
  <c r="DQ147" i="9"/>
  <c r="DR147" i="9" s="1"/>
  <c r="DS147" i="9" s="1"/>
  <c r="DE147" i="9"/>
  <c r="DA147" i="9"/>
  <c r="CO147" i="9"/>
  <c r="CP147" i="9" s="1"/>
  <c r="CJ147" i="9"/>
  <c r="CK147" i="9" s="1"/>
  <c r="CN147" i="9" s="1"/>
  <c r="CH147" i="9"/>
  <c r="CF147" i="9"/>
  <c r="CD147" i="9"/>
  <c r="CB147" i="9"/>
  <c r="BZ147" i="9"/>
  <c r="BX147" i="9"/>
  <c r="BV147" i="9"/>
  <c r="BT147" i="9"/>
  <c r="BR147" i="9"/>
  <c r="BP147" i="9"/>
  <c r="BN147" i="9"/>
  <c r="BL147" i="9"/>
  <c r="BI147" i="9"/>
  <c r="BH147" i="9"/>
  <c r="DD147" i="9" s="1"/>
  <c r="BF147" i="9"/>
  <c r="BE147" i="9"/>
  <c r="CW147" i="9" s="1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DX147" i="9" s="1"/>
  <c r="AL147" i="9"/>
  <c r="AK147" i="9"/>
  <c r="AJ147" i="9"/>
  <c r="AI147" i="9"/>
  <c r="AH147" i="9"/>
  <c r="AB147" i="9"/>
  <c r="AA147" i="9"/>
  <c r="Z147" i="9"/>
  <c r="Y147" i="9"/>
  <c r="X147" i="9"/>
  <c r="DV146" i="9"/>
  <c r="DU146" i="9"/>
  <c r="DT146" i="9"/>
  <c r="DQ146" i="9"/>
  <c r="DR146" i="9" s="1"/>
  <c r="DS146" i="9" s="1"/>
  <c r="DE146" i="9"/>
  <c r="DB146" i="9"/>
  <c r="DA146" i="9"/>
  <c r="CY146" i="9"/>
  <c r="CO146" i="9"/>
  <c r="CP146" i="9" s="1"/>
  <c r="CQ146" i="9" s="1"/>
  <c r="CL146" i="9"/>
  <c r="CJ146" i="9"/>
  <c r="CK146" i="9" s="1"/>
  <c r="CH146" i="9"/>
  <c r="CF146" i="9"/>
  <c r="CD146" i="9"/>
  <c r="CB146" i="9"/>
  <c r="BZ146" i="9"/>
  <c r="BX146" i="9"/>
  <c r="BV146" i="9"/>
  <c r="BT146" i="9"/>
  <c r="BR146" i="9"/>
  <c r="BP146" i="9"/>
  <c r="BN146" i="9"/>
  <c r="BL146" i="9"/>
  <c r="BI146" i="9"/>
  <c r="BH146" i="9"/>
  <c r="DD146" i="9" s="1"/>
  <c r="BF146" i="9"/>
  <c r="BE146" i="9"/>
  <c r="CW146" i="9" s="1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DX146" i="9" s="1"/>
  <c r="AL146" i="9"/>
  <c r="AK146" i="9"/>
  <c r="AJ146" i="9"/>
  <c r="AI146" i="9"/>
  <c r="AH146" i="9"/>
  <c r="AB146" i="9"/>
  <c r="AA146" i="9"/>
  <c r="Z146" i="9"/>
  <c r="Y146" i="9"/>
  <c r="X146" i="9"/>
  <c r="DV145" i="9"/>
  <c r="DU145" i="9"/>
  <c r="DT145" i="9"/>
  <c r="DQ145" i="9"/>
  <c r="DR145" i="9" s="1"/>
  <c r="DS145" i="9" s="1"/>
  <c r="CW145" i="9"/>
  <c r="CO145" i="9"/>
  <c r="CP145" i="9" s="1"/>
  <c r="CR145" i="9" s="1"/>
  <c r="CJ145" i="9"/>
  <c r="CK145" i="9" s="1"/>
  <c r="CH145" i="9"/>
  <c r="CF145" i="9"/>
  <c r="CD145" i="9"/>
  <c r="CB145" i="9"/>
  <c r="BZ145" i="9"/>
  <c r="BX145" i="9"/>
  <c r="BV145" i="9"/>
  <c r="BT145" i="9"/>
  <c r="BR145" i="9"/>
  <c r="BP145" i="9"/>
  <c r="BN145" i="9"/>
  <c r="BL145" i="9"/>
  <c r="BI145" i="9"/>
  <c r="BH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DX145" i="9" s="1"/>
  <c r="AL145" i="9"/>
  <c r="AK145" i="9"/>
  <c r="AJ145" i="9"/>
  <c r="AI145" i="9"/>
  <c r="AH145" i="9"/>
  <c r="AB145" i="9"/>
  <c r="AA145" i="9"/>
  <c r="Z145" i="9"/>
  <c r="Y145" i="9"/>
  <c r="X145" i="9"/>
  <c r="DV144" i="9"/>
  <c r="DU144" i="9"/>
  <c r="DT144" i="9"/>
  <c r="DQ144" i="9"/>
  <c r="DR144" i="9" s="1"/>
  <c r="DS144" i="9" s="1"/>
  <c r="DE144" i="9"/>
  <c r="DB144" i="9"/>
  <c r="DA144" i="9"/>
  <c r="CQ144" i="9"/>
  <c r="CO144" i="9"/>
  <c r="CP144" i="9" s="1"/>
  <c r="CJ144" i="9"/>
  <c r="CK144" i="9" s="1"/>
  <c r="CH144" i="9"/>
  <c r="CF144" i="9"/>
  <c r="CD144" i="9"/>
  <c r="CB144" i="9"/>
  <c r="BZ144" i="9"/>
  <c r="BX144" i="9"/>
  <c r="BV144" i="9"/>
  <c r="BT144" i="9"/>
  <c r="BR144" i="9"/>
  <c r="BP144" i="9"/>
  <c r="BN144" i="9"/>
  <c r="BL144" i="9"/>
  <c r="BI144" i="9"/>
  <c r="BH144" i="9"/>
  <c r="DD144" i="9" s="1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DX144" i="9" s="1"/>
  <c r="AL144" i="9"/>
  <c r="AK144" i="9"/>
  <c r="AJ144" i="9"/>
  <c r="AI144" i="9"/>
  <c r="AH144" i="9"/>
  <c r="AB144" i="9"/>
  <c r="AA144" i="9"/>
  <c r="Z144" i="9"/>
  <c r="Y144" i="9"/>
  <c r="X144" i="9"/>
  <c r="DV143" i="9"/>
  <c r="DU143" i="9"/>
  <c r="DT143" i="9"/>
  <c r="DQ143" i="9"/>
  <c r="DR143" i="9" s="1"/>
  <c r="DS143" i="9" s="1"/>
  <c r="CW143" i="9"/>
  <c r="CS143" i="9"/>
  <c r="CO143" i="9"/>
  <c r="CP143" i="9" s="1"/>
  <c r="CQ143" i="9" s="1"/>
  <c r="CJ143" i="9"/>
  <c r="CK143" i="9" s="1"/>
  <c r="CH143" i="9"/>
  <c r="CF143" i="9"/>
  <c r="CD143" i="9"/>
  <c r="CB143" i="9"/>
  <c r="BZ143" i="9"/>
  <c r="BX143" i="9"/>
  <c r="BV143" i="9"/>
  <c r="BT143" i="9"/>
  <c r="BR143" i="9"/>
  <c r="BP143" i="9"/>
  <c r="BN143" i="9"/>
  <c r="BL143" i="9"/>
  <c r="BI143" i="9"/>
  <c r="BH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DX143" i="9" s="1"/>
  <c r="AL143" i="9"/>
  <c r="AK143" i="9"/>
  <c r="AJ143" i="9"/>
  <c r="AI143" i="9"/>
  <c r="AH143" i="9"/>
  <c r="AB143" i="9"/>
  <c r="AA143" i="9"/>
  <c r="Z143" i="9"/>
  <c r="Y143" i="9"/>
  <c r="X143" i="9"/>
  <c r="DV142" i="9"/>
  <c r="DU142" i="9"/>
  <c r="DT142" i="9"/>
  <c r="DQ142" i="9"/>
  <c r="DR142" i="9" s="1"/>
  <c r="DS142" i="9" s="1"/>
  <c r="DC142" i="9"/>
  <c r="DB142" i="9"/>
  <c r="CX142" i="9"/>
  <c r="CO142" i="9"/>
  <c r="CP142" i="9" s="1"/>
  <c r="CM142" i="9"/>
  <c r="CJ142" i="9"/>
  <c r="CK142" i="9" s="1"/>
  <c r="CH142" i="9"/>
  <c r="CF142" i="9"/>
  <c r="CD142" i="9"/>
  <c r="CB142" i="9"/>
  <c r="BZ142" i="9"/>
  <c r="BX142" i="9"/>
  <c r="BV142" i="9"/>
  <c r="BT142" i="9"/>
  <c r="BR142" i="9"/>
  <c r="BP142" i="9"/>
  <c r="BN142" i="9"/>
  <c r="BL142" i="9"/>
  <c r="BI142" i="9"/>
  <c r="BH142" i="9"/>
  <c r="DD142" i="9" s="1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DX142" i="9" s="1"/>
  <c r="AL142" i="9"/>
  <c r="AK142" i="9"/>
  <c r="AJ142" i="9"/>
  <c r="AI142" i="9"/>
  <c r="AH142" i="9"/>
  <c r="AB142" i="9"/>
  <c r="AA142" i="9"/>
  <c r="Z142" i="9"/>
  <c r="Y142" i="9"/>
  <c r="X142" i="9"/>
  <c r="DX141" i="9"/>
  <c r="DV141" i="9"/>
  <c r="DU141" i="9"/>
  <c r="DT141" i="9"/>
  <c r="DQ141" i="9"/>
  <c r="DR141" i="9" s="1"/>
  <c r="DS141" i="9" s="1"/>
  <c r="DD141" i="9"/>
  <c r="CS141" i="9"/>
  <c r="CR141" i="9"/>
  <c r="CO141" i="9"/>
  <c r="CP141" i="9" s="1"/>
  <c r="CQ141" i="9" s="1"/>
  <c r="CJ141" i="9"/>
  <c r="CK141" i="9" s="1"/>
  <c r="CN141" i="9" s="1"/>
  <c r="CH141" i="9"/>
  <c r="CF141" i="9"/>
  <c r="CD141" i="9"/>
  <c r="CB141" i="9"/>
  <c r="BZ141" i="9"/>
  <c r="BX141" i="9"/>
  <c r="BV141" i="9"/>
  <c r="BT141" i="9"/>
  <c r="BR141" i="9"/>
  <c r="BP141" i="9"/>
  <c r="BN141" i="9"/>
  <c r="BL141" i="9"/>
  <c r="BI141" i="9"/>
  <c r="BH141" i="9"/>
  <c r="DE141" i="9" s="1"/>
  <c r="BF141" i="9"/>
  <c r="BE141" i="9"/>
  <c r="CV141" i="9" s="1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L141" i="9"/>
  <c r="AK141" i="9"/>
  <c r="AJ141" i="9"/>
  <c r="AI141" i="9"/>
  <c r="AH141" i="9"/>
  <c r="AB141" i="9"/>
  <c r="AA141" i="9"/>
  <c r="Z141" i="9"/>
  <c r="Y141" i="9"/>
  <c r="X141" i="9"/>
  <c r="DV140" i="9"/>
  <c r="DU140" i="9"/>
  <c r="DT140" i="9"/>
  <c r="DQ140" i="9"/>
  <c r="DR140" i="9" s="1"/>
  <c r="DS140" i="9" s="1"/>
  <c r="DE140" i="9"/>
  <c r="DB140" i="9"/>
  <c r="DA140" i="9"/>
  <c r="CO140" i="9"/>
  <c r="CP140" i="9" s="1"/>
  <c r="CQ140" i="9" s="1"/>
  <c r="CM140" i="9"/>
  <c r="CJ140" i="9"/>
  <c r="CK140" i="9" s="1"/>
  <c r="CN140" i="9" s="1"/>
  <c r="CH140" i="9"/>
  <c r="CF140" i="9"/>
  <c r="CD140" i="9"/>
  <c r="CB140" i="9"/>
  <c r="BZ140" i="9"/>
  <c r="BX140" i="9"/>
  <c r="BV140" i="9"/>
  <c r="BT140" i="9"/>
  <c r="BR140" i="9"/>
  <c r="BP140" i="9"/>
  <c r="BN140" i="9"/>
  <c r="BL140" i="9"/>
  <c r="BI140" i="9"/>
  <c r="BH140" i="9"/>
  <c r="DD140" i="9" s="1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DX140" i="9" s="1"/>
  <c r="AL140" i="9"/>
  <c r="AK140" i="9"/>
  <c r="AJ140" i="9"/>
  <c r="AI140" i="9"/>
  <c r="AH140" i="9"/>
  <c r="AB140" i="9"/>
  <c r="AA140" i="9"/>
  <c r="Z140" i="9"/>
  <c r="Y140" i="9"/>
  <c r="X140" i="9"/>
  <c r="DV139" i="9"/>
  <c r="DU139" i="9"/>
  <c r="DT139" i="9"/>
  <c r="DQ139" i="9"/>
  <c r="DR139" i="9" s="1"/>
  <c r="DS139" i="9" s="1"/>
  <c r="DD139" i="9"/>
  <c r="DA139" i="9"/>
  <c r="CO139" i="9"/>
  <c r="CP139" i="9" s="1"/>
  <c r="CK139" i="9"/>
  <c r="CN139" i="9" s="1"/>
  <c r="CJ139" i="9"/>
  <c r="CH139" i="9"/>
  <c r="CF139" i="9"/>
  <c r="CD139" i="9"/>
  <c r="CB139" i="9"/>
  <c r="BZ139" i="9"/>
  <c r="BX139" i="9"/>
  <c r="BV139" i="9"/>
  <c r="BT139" i="9"/>
  <c r="BR139" i="9"/>
  <c r="BP139" i="9"/>
  <c r="BN139" i="9"/>
  <c r="BL139" i="9"/>
  <c r="BI139" i="9"/>
  <c r="BH139" i="9"/>
  <c r="DE139" i="9" s="1"/>
  <c r="BF139" i="9"/>
  <c r="BE139" i="9"/>
  <c r="CW139" i="9" s="1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DX139" i="9" s="1"/>
  <c r="AL139" i="9"/>
  <c r="AK139" i="9"/>
  <c r="AJ139" i="9"/>
  <c r="AI139" i="9"/>
  <c r="AH139" i="9"/>
  <c r="AB139" i="9"/>
  <c r="AA139" i="9"/>
  <c r="Z139" i="9"/>
  <c r="Y139" i="9"/>
  <c r="X139" i="9"/>
  <c r="DV138" i="9"/>
  <c r="DU138" i="9"/>
  <c r="DT138" i="9"/>
  <c r="DQ138" i="9"/>
  <c r="DR138" i="9" s="1"/>
  <c r="DS138" i="9" s="1"/>
  <c r="CY138" i="9"/>
  <c r="CX138" i="9"/>
  <c r="CU138" i="9"/>
  <c r="CP138" i="9"/>
  <c r="CQ138" i="9" s="1"/>
  <c r="CO138" i="9"/>
  <c r="CJ138" i="9"/>
  <c r="CK138" i="9" s="1"/>
  <c r="CH138" i="9"/>
  <c r="CF138" i="9"/>
  <c r="CD138" i="9"/>
  <c r="CB138" i="9"/>
  <c r="BZ138" i="9"/>
  <c r="BX138" i="9"/>
  <c r="BV138" i="9"/>
  <c r="BT138" i="9"/>
  <c r="BR138" i="9"/>
  <c r="BP138" i="9"/>
  <c r="BN138" i="9"/>
  <c r="BL138" i="9"/>
  <c r="BI138" i="9"/>
  <c r="BH138" i="9"/>
  <c r="BF138" i="9"/>
  <c r="BE138" i="9"/>
  <c r="CW138" i="9" s="1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DX138" i="9" s="1"/>
  <c r="AL138" i="9"/>
  <c r="AK138" i="9"/>
  <c r="AJ138" i="9"/>
  <c r="AI138" i="9"/>
  <c r="AH138" i="9"/>
  <c r="AB138" i="9"/>
  <c r="AA138" i="9"/>
  <c r="Z138" i="9"/>
  <c r="Y138" i="9"/>
  <c r="X138" i="9"/>
  <c r="DV137" i="9"/>
  <c r="DU137" i="9"/>
  <c r="DT137" i="9"/>
  <c r="DQ137" i="9"/>
  <c r="DR137" i="9" s="1"/>
  <c r="DS137" i="9" s="1"/>
  <c r="DE137" i="9"/>
  <c r="CO137" i="9"/>
  <c r="CP137" i="9" s="1"/>
  <c r="CJ137" i="9"/>
  <c r="CK137" i="9" s="1"/>
  <c r="CH137" i="9"/>
  <c r="CF137" i="9"/>
  <c r="CD137" i="9"/>
  <c r="CB137" i="9"/>
  <c r="BZ137" i="9"/>
  <c r="BX137" i="9"/>
  <c r="BV137" i="9"/>
  <c r="BT137" i="9"/>
  <c r="BR137" i="9"/>
  <c r="BP137" i="9"/>
  <c r="BN137" i="9"/>
  <c r="BL137" i="9"/>
  <c r="BI137" i="9"/>
  <c r="BH137" i="9"/>
  <c r="CZ137" i="9" s="1"/>
  <c r="BF137" i="9"/>
  <c r="BE137" i="9"/>
  <c r="CW137" i="9" s="1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DX137" i="9" s="1"/>
  <c r="AL137" i="9"/>
  <c r="AK137" i="9"/>
  <c r="AJ137" i="9"/>
  <c r="AI137" i="9"/>
  <c r="AH137" i="9"/>
  <c r="AB137" i="9"/>
  <c r="AA137" i="9"/>
  <c r="Z137" i="9"/>
  <c r="Y137" i="9"/>
  <c r="X137" i="9"/>
  <c r="DV136" i="9"/>
  <c r="DU136" i="9"/>
  <c r="DT136" i="9"/>
  <c r="DR136" i="9"/>
  <c r="DS136" i="9" s="1"/>
  <c r="DQ136" i="9"/>
  <c r="DE136" i="9"/>
  <c r="DC136" i="9"/>
  <c r="CY136" i="9"/>
  <c r="CX136" i="9"/>
  <c r="CP136" i="9"/>
  <c r="CQ136" i="9" s="1"/>
  <c r="CO136" i="9"/>
  <c r="CK136" i="9"/>
  <c r="CJ136" i="9"/>
  <c r="CH136" i="9"/>
  <c r="CF136" i="9"/>
  <c r="CD136" i="9"/>
  <c r="CB136" i="9"/>
  <c r="BZ136" i="9"/>
  <c r="BX136" i="9"/>
  <c r="BV136" i="9"/>
  <c r="BT136" i="9"/>
  <c r="BR136" i="9"/>
  <c r="BP136" i="9"/>
  <c r="BN136" i="9"/>
  <c r="BL136" i="9"/>
  <c r="BI136" i="9"/>
  <c r="BH136" i="9"/>
  <c r="BF136" i="9"/>
  <c r="BE136" i="9"/>
  <c r="CW136" i="9" s="1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DX136" i="9" s="1"/>
  <c r="AL136" i="9"/>
  <c r="AK136" i="9"/>
  <c r="AJ136" i="9"/>
  <c r="AI136" i="9"/>
  <c r="AH136" i="9"/>
  <c r="AB136" i="9"/>
  <c r="AA136" i="9"/>
  <c r="Z136" i="9"/>
  <c r="Y136" i="9"/>
  <c r="X136" i="9"/>
  <c r="DV135" i="9"/>
  <c r="DU135" i="9"/>
  <c r="DT135" i="9"/>
  <c r="DQ135" i="9"/>
  <c r="DR135" i="9" s="1"/>
  <c r="DS135" i="9" s="1"/>
  <c r="CS135" i="9"/>
  <c r="CR135" i="9"/>
  <c r="CO135" i="9"/>
  <c r="CP135" i="9" s="1"/>
  <c r="CQ135" i="9" s="1"/>
  <c r="CJ135" i="9"/>
  <c r="CK135" i="9" s="1"/>
  <c r="CH135" i="9"/>
  <c r="CF135" i="9"/>
  <c r="CD135" i="9"/>
  <c r="CB135" i="9"/>
  <c r="BZ135" i="9"/>
  <c r="BX135" i="9"/>
  <c r="BV135" i="9"/>
  <c r="BT135" i="9"/>
  <c r="BR135" i="9"/>
  <c r="BP135" i="9"/>
  <c r="BN135" i="9"/>
  <c r="BL135" i="9"/>
  <c r="BI135" i="9"/>
  <c r="BH135" i="9"/>
  <c r="BF135" i="9"/>
  <c r="BE135" i="9"/>
  <c r="CW135" i="9" s="1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DX135" i="9" s="1"/>
  <c r="AL135" i="9"/>
  <c r="AK135" i="9"/>
  <c r="AJ135" i="9"/>
  <c r="AI135" i="9"/>
  <c r="AH135" i="9"/>
  <c r="AB135" i="9"/>
  <c r="AA135" i="9"/>
  <c r="Z135" i="9"/>
  <c r="Y135" i="9"/>
  <c r="X135" i="9"/>
  <c r="DV134" i="9"/>
  <c r="DU134" i="9"/>
  <c r="DT134" i="9"/>
  <c r="DS134" i="9"/>
  <c r="DQ134" i="9"/>
  <c r="DR134" i="9" s="1"/>
  <c r="DE134" i="9"/>
  <c r="DA134" i="9"/>
  <c r="CY134" i="9"/>
  <c r="CT134" i="9"/>
  <c r="CP134" i="9"/>
  <c r="CO134" i="9"/>
  <c r="CK134" i="9"/>
  <c r="CL134" i="9" s="1"/>
  <c r="CJ134" i="9"/>
  <c r="CH134" i="9"/>
  <c r="CF134" i="9"/>
  <c r="CD134" i="9"/>
  <c r="CB134" i="9"/>
  <c r="BZ134" i="9"/>
  <c r="BX134" i="9"/>
  <c r="BV134" i="9"/>
  <c r="BT134" i="9"/>
  <c r="BR134" i="9"/>
  <c r="BP134" i="9"/>
  <c r="BN134" i="9"/>
  <c r="BL134" i="9"/>
  <c r="BI134" i="9"/>
  <c r="BH134" i="9"/>
  <c r="BF134" i="9"/>
  <c r="BE134" i="9"/>
  <c r="CW134" i="9" s="1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DX134" i="9" s="1"/>
  <c r="AL134" i="9"/>
  <c r="AK134" i="9"/>
  <c r="AJ134" i="9"/>
  <c r="AI134" i="9"/>
  <c r="AH134" i="9"/>
  <c r="AB134" i="9"/>
  <c r="AA134" i="9"/>
  <c r="Z134" i="9"/>
  <c r="Y134" i="9"/>
  <c r="X134" i="9"/>
  <c r="DV133" i="9"/>
  <c r="DU133" i="9"/>
  <c r="DT133" i="9"/>
  <c r="DQ133" i="9"/>
  <c r="DR133" i="9" s="1"/>
  <c r="DS133" i="9" s="1"/>
  <c r="CV133" i="9"/>
  <c r="CO133" i="9"/>
  <c r="CP133" i="9" s="1"/>
  <c r="CJ133" i="9"/>
  <c r="CK133" i="9" s="1"/>
  <c r="CN133" i="9" s="1"/>
  <c r="CH133" i="9"/>
  <c r="CF133" i="9"/>
  <c r="CD133" i="9"/>
  <c r="CB133" i="9"/>
  <c r="BZ133" i="9"/>
  <c r="BX133" i="9"/>
  <c r="BV133" i="9"/>
  <c r="BT133" i="9"/>
  <c r="BR133" i="9"/>
  <c r="BP133" i="9"/>
  <c r="BN133" i="9"/>
  <c r="BL133" i="9"/>
  <c r="BI133" i="9"/>
  <c r="BH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DX133" i="9" s="1"/>
  <c r="AL133" i="9"/>
  <c r="AK133" i="9"/>
  <c r="AJ133" i="9"/>
  <c r="AI133" i="9"/>
  <c r="AH133" i="9"/>
  <c r="AB133" i="9"/>
  <c r="AA133" i="9"/>
  <c r="Z133" i="9"/>
  <c r="Y133" i="9"/>
  <c r="X133" i="9"/>
  <c r="DV132" i="9"/>
  <c r="DU132" i="9"/>
  <c r="DT132" i="9"/>
  <c r="DR132" i="9"/>
  <c r="DS132" i="9" s="1"/>
  <c r="DQ132" i="9"/>
  <c r="DE132" i="9"/>
  <c r="DC132" i="9"/>
  <c r="CY132" i="9"/>
  <c r="CX132" i="9"/>
  <c r="CP132" i="9"/>
  <c r="CQ132" i="9" s="1"/>
  <c r="CO132" i="9"/>
  <c r="CK132" i="9"/>
  <c r="CL132" i="9" s="1"/>
  <c r="CJ132" i="9"/>
  <c r="CH132" i="9"/>
  <c r="CF132" i="9"/>
  <c r="CD132" i="9"/>
  <c r="CB132" i="9"/>
  <c r="BZ132" i="9"/>
  <c r="BX132" i="9"/>
  <c r="BV132" i="9"/>
  <c r="BT132" i="9"/>
  <c r="BR132" i="9"/>
  <c r="BP132" i="9"/>
  <c r="BN132" i="9"/>
  <c r="BL132" i="9"/>
  <c r="BI132" i="9"/>
  <c r="BH132" i="9"/>
  <c r="BF132" i="9"/>
  <c r="BE132" i="9"/>
  <c r="CW132" i="9" s="1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DX132" i="9" s="1"/>
  <c r="AL132" i="9"/>
  <c r="AK132" i="9"/>
  <c r="AJ132" i="9"/>
  <c r="AI132" i="9"/>
  <c r="AH132" i="9"/>
  <c r="AB132" i="9"/>
  <c r="AA132" i="9"/>
  <c r="Z132" i="9"/>
  <c r="Y132" i="9"/>
  <c r="X132" i="9"/>
  <c r="DV131" i="9"/>
  <c r="DU131" i="9"/>
  <c r="DT131" i="9"/>
  <c r="DQ131" i="9"/>
  <c r="DR131" i="9" s="1"/>
  <c r="DS131" i="9" s="1"/>
  <c r="DD131" i="9"/>
  <c r="DA131" i="9"/>
  <c r="CO131" i="9"/>
  <c r="CP131" i="9" s="1"/>
  <c r="CJ131" i="9"/>
  <c r="CK131" i="9" s="1"/>
  <c r="CN131" i="9" s="1"/>
  <c r="CH131" i="9"/>
  <c r="CF131" i="9"/>
  <c r="CD131" i="9"/>
  <c r="CB131" i="9"/>
  <c r="BZ131" i="9"/>
  <c r="BX131" i="9"/>
  <c r="BV131" i="9"/>
  <c r="BT131" i="9"/>
  <c r="BR131" i="9"/>
  <c r="BP131" i="9"/>
  <c r="BN131" i="9"/>
  <c r="BL131" i="9"/>
  <c r="BI131" i="9"/>
  <c r="BH131" i="9"/>
  <c r="DE131" i="9" s="1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DX131" i="9" s="1"/>
  <c r="AL131" i="9"/>
  <c r="AK131" i="9"/>
  <c r="AJ131" i="9"/>
  <c r="AI131" i="9"/>
  <c r="AH131" i="9"/>
  <c r="AB131" i="9"/>
  <c r="AA131" i="9"/>
  <c r="Z131" i="9"/>
  <c r="Y131" i="9"/>
  <c r="X131" i="9"/>
  <c r="DV130" i="9"/>
  <c r="DU130" i="9"/>
  <c r="DT130" i="9"/>
  <c r="DQ130" i="9"/>
  <c r="DR130" i="9" s="1"/>
  <c r="DS130" i="9" s="1"/>
  <c r="CY130" i="9"/>
  <c r="CX130" i="9"/>
  <c r="CP130" i="9"/>
  <c r="CQ130" i="9" s="1"/>
  <c r="CO130" i="9"/>
  <c r="CL130" i="9"/>
  <c r="CK130" i="9"/>
  <c r="CJ130" i="9"/>
  <c r="CH130" i="9"/>
  <c r="CF130" i="9"/>
  <c r="CD130" i="9"/>
  <c r="CB130" i="9"/>
  <c r="BZ130" i="9"/>
  <c r="BX130" i="9"/>
  <c r="BV130" i="9"/>
  <c r="BT130" i="9"/>
  <c r="BR130" i="9"/>
  <c r="BP130" i="9"/>
  <c r="BN130" i="9"/>
  <c r="BL130" i="9"/>
  <c r="BI130" i="9"/>
  <c r="BH130" i="9"/>
  <c r="BF130" i="9"/>
  <c r="BE130" i="9"/>
  <c r="CW130" i="9" s="1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DX130" i="9" s="1"/>
  <c r="AL130" i="9"/>
  <c r="AK130" i="9"/>
  <c r="AJ130" i="9"/>
  <c r="AI130" i="9"/>
  <c r="AH130" i="9"/>
  <c r="AB130" i="9"/>
  <c r="AA130" i="9"/>
  <c r="Z130" i="9"/>
  <c r="Y130" i="9"/>
  <c r="X130" i="9"/>
  <c r="DV129" i="9"/>
  <c r="DU129" i="9"/>
  <c r="DT129" i="9"/>
  <c r="DQ129" i="9"/>
  <c r="DR129" i="9" s="1"/>
  <c r="DS129" i="9" s="1"/>
  <c r="CW129" i="9"/>
  <c r="CO129" i="9"/>
  <c r="CP129" i="9" s="1"/>
  <c r="CR129" i="9" s="1"/>
  <c r="CJ129" i="9"/>
  <c r="CK129" i="9" s="1"/>
  <c r="CH129" i="9"/>
  <c r="CF129" i="9"/>
  <c r="CD129" i="9"/>
  <c r="CB129" i="9"/>
  <c r="BZ129" i="9"/>
  <c r="BX129" i="9"/>
  <c r="BV129" i="9"/>
  <c r="BT129" i="9"/>
  <c r="BR129" i="9"/>
  <c r="BP129" i="9"/>
  <c r="BN129" i="9"/>
  <c r="BL129" i="9"/>
  <c r="BI129" i="9"/>
  <c r="BH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DX129" i="9" s="1"/>
  <c r="AL129" i="9"/>
  <c r="AK129" i="9"/>
  <c r="AJ129" i="9"/>
  <c r="AI129" i="9"/>
  <c r="AH129" i="9"/>
  <c r="AB129" i="9"/>
  <c r="AA129" i="9"/>
  <c r="Z129" i="9"/>
  <c r="Y129" i="9"/>
  <c r="X129" i="9"/>
  <c r="DV128" i="9"/>
  <c r="DU128" i="9"/>
  <c r="DT128" i="9"/>
  <c r="DQ128" i="9"/>
  <c r="DR128" i="9" s="1"/>
  <c r="DS128" i="9" s="1"/>
  <c r="DE128" i="9"/>
  <c r="DB128" i="9"/>
  <c r="DA128" i="9"/>
  <c r="CY128" i="9"/>
  <c r="CT128" i="9"/>
  <c r="CQ128" i="9"/>
  <c r="CO128" i="9"/>
  <c r="CP128" i="9" s="1"/>
  <c r="CL128" i="9"/>
  <c r="CJ128" i="9"/>
  <c r="CK128" i="9" s="1"/>
  <c r="CH128" i="9"/>
  <c r="CF128" i="9"/>
  <c r="CD128" i="9"/>
  <c r="CB128" i="9"/>
  <c r="BZ128" i="9"/>
  <c r="BX128" i="9"/>
  <c r="BV128" i="9"/>
  <c r="BT128" i="9"/>
  <c r="BR128" i="9"/>
  <c r="BP128" i="9"/>
  <c r="BN128" i="9"/>
  <c r="BL128" i="9"/>
  <c r="BI128" i="9"/>
  <c r="BH128" i="9"/>
  <c r="DD128" i="9" s="1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DX128" i="9" s="1"/>
  <c r="AL128" i="9"/>
  <c r="AK128" i="9"/>
  <c r="AJ128" i="9"/>
  <c r="AI128" i="9"/>
  <c r="AH128" i="9"/>
  <c r="AB128" i="9"/>
  <c r="AA128" i="9"/>
  <c r="Z128" i="9"/>
  <c r="Y128" i="9"/>
  <c r="X128" i="9"/>
  <c r="DX127" i="9"/>
  <c r="DV127" i="9"/>
  <c r="DU127" i="9"/>
  <c r="DT127" i="9"/>
  <c r="DQ127" i="9"/>
  <c r="DR127" i="9" s="1"/>
  <c r="DS127" i="9" s="1"/>
  <c r="CW127" i="9"/>
  <c r="CO127" i="9"/>
  <c r="CP127" i="9" s="1"/>
  <c r="CK127" i="9"/>
  <c r="CJ127" i="9"/>
  <c r="CH127" i="9"/>
  <c r="CF127" i="9"/>
  <c r="CD127" i="9"/>
  <c r="CB127" i="9"/>
  <c r="BZ127" i="9"/>
  <c r="BX127" i="9"/>
  <c r="BV127" i="9"/>
  <c r="BT127" i="9"/>
  <c r="BR127" i="9"/>
  <c r="BP127" i="9"/>
  <c r="BN127" i="9"/>
  <c r="BL127" i="9"/>
  <c r="BI127" i="9"/>
  <c r="BH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L127" i="9"/>
  <c r="AK127" i="9"/>
  <c r="AJ127" i="9"/>
  <c r="AI127" i="9"/>
  <c r="AH127" i="9"/>
  <c r="AB127" i="9"/>
  <c r="AA127" i="9"/>
  <c r="Z127" i="9"/>
  <c r="Y127" i="9"/>
  <c r="X127" i="9"/>
  <c r="DV126" i="9"/>
  <c r="DU126" i="9"/>
  <c r="DT126" i="9"/>
  <c r="DS126" i="9"/>
  <c r="DR126" i="9"/>
  <c r="DQ126" i="9"/>
  <c r="DC126" i="9"/>
  <c r="DB126" i="9"/>
  <c r="CX126" i="9"/>
  <c r="CO126" i="9"/>
  <c r="CP126" i="9" s="1"/>
  <c r="CJ126" i="9"/>
  <c r="CK126" i="9" s="1"/>
  <c r="CH126" i="9"/>
  <c r="CF126" i="9"/>
  <c r="CD126" i="9"/>
  <c r="CB126" i="9"/>
  <c r="BZ126" i="9"/>
  <c r="BX126" i="9"/>
  <c r="BV126" i="9"/>
  <c r="BT126" i="9"/>
  <c r="BR126" i="9"/>
  <c r="BP126" i="9"/>
  <c r="BN126" i="9"/>
  <c r="BL126" i="9"/>
  <c r="BI126" i="9"/>
  <c r="BH126" i="9"/>
  <c r="DD126" i="9" s="1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DX126" i="9" s="1"/>
  <c r="AL126" i="9"/>
  <c r="AK126" i="9"/>
  <c r="AJ126" i="9"/>
  <c r="AI126" i="9"/>
  <c r="AH126" i="9"/>
  <c r="AB126" i="9"/>
  <c r="AA126" i="9"/>
  <c r="Z126" i="9"/>
  <c r="Y126" i="9"/>
  <c r="X126" i="9"/>
  <c r="DV125" i="9"/>
  <c r="DU125" i="9"/>
  <c r="DT125" i="9"/>
  <c r="DQ125" i="9"/>
  <c r="DR125" i="9" s="1"/>
  <c r="DS125" i="9" s="1"/>
  <c r="DD125" i="9"/>
  <c r="CO125" i="9"/>
  <c r="CP125" i="9" s="1"/>
  <c r="CK125" i="9"/>
  <c r="CJ125" i="9"/>
  <c r="CH125" i="9"/>
  <c r="CF125" i="9"/>
  <c r="CD125" i="9"/>
  <c r="CB125" i="9"/>
  <c r="BZ125" i="9"/>
  <c r="BX125" i="9"/>
  <c r="BV125" i="9"/>
  <c r="BT125" i="9"/>
  <c r="BR125" i="9"/>
  <c r="BP125" i="9"/>
  <c r="BN125" i="9"/>
  <c r="BL125" i="9"/>
  <c r="BI125" i="9"/>
  <c r="BH125" i="9"/>
  <c r="DE125" i="9" s="1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DX125" i="9" s="1"/>
  <c r="AL125" i="9"/>
  <c r="AK125" i="9"/>
  <c r="AJ125" i="9"/>
  <c r="AI125" i="9"/>
  <c r="AH125" i="9"/>
  <c r="AB125" i="9"/>
  <c r="AA125" i="9"/>
  <c r="Z125" i="9"/>
  <c r="Y125" i="9"/>
  <c r="X125" i="9"/>
  <c r="DV124" i="9"/>
  <c r="DU124" i="9"/>
  <c r="DT124" i="9"/>
  <c r="DQ124" i="9"/>
  <c r="DR124" i="9" s="1"/>
  <c r="DS124" i="9" s="1"/>
  <c r="CQ124" i="9"/>
  <c r="CP124" i="9"/>
  <c r="CO124" i="9"/>
  <c r="CK124" i="9"/>
  <c r="CJ124" i="9"/>
  <c r="CH124" i="9"/>
  <c r="CF124" i="9"/>
  <c r="CD124" i="9"/>
  <c r="CB124" i="9"/>
  <c r="BZ124" i="9"/>
  <c r="BX124" i="9"/>
  <c r="BV124" i="9"/>
  <c r="BT124" i="9"/>
  <c r="BR124" i="9"/>
  <c r="BP124" i="9"/>
  <c r="BN124" i="9"/>
  <c r="BL124" i="9"/>
  <c r="BI124" i="9"/>
  <c r="BH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DX124" i="9" s="1"/>
  <c r="AL124" i="9"/>
  <c r="AK124" i="9"/>
  <c r="AJ124" i="9"/>
  <c r="AI124" i="9"/>
  <c r="AH124" i="9"/>
  <c r="AB124" i="9"/>
  <c r="AA124" i="9"/>
  <c r="Z124" i="9"/>
  <c r="Y124" i="9"/>
  <c r="X124" i="9"/>
  <c r="DV123" i="9"/>
  <c r="DU123" i="9"/>
  <c r="DT123" i="9"/>
  <c r="DQ123" i="9"/>
  <c r="DR123" i="9" s="1"/>
  <c r="DS123" i="9" s="1"/>
  <c r="DA123" i="9"/>
  <c r="CW123" i="9"/>
  <c r="CO123" i="9"/>
  <c r="CP123" i="9" s="1"/>
  <c r="CK123" i="9"/>
  <c r="CN123" i="9" s="1"/>
  <c r="CJ123" i="9"/>
  <c r="CH123" i="9"/>
  <c r="CF123" i="9"/>
  <c r="CD123" i="9"/>
  <c r="CB123" i="9"/>
  <c r="BZ123" i="9"/>
  <c r="BX123" i="9"/>
  <c r="BV123" i="9"/>
  <c r="BT123" i="9"/>
  <c r="BR123" i="9"/>
  <c r="BP123" i="9"/>
  <c r="BN123" i="9"/>
  <c r="BL123" i="9"/>
  <c r="BI123" i="9"/>
  <c r="BH123" i="9"/>
  <c r="DE123" i="9" s="1"/>
  <c r="BF123" i="9"/>
  <c r="BE123" i="9"/>
  <c r="CV123" i="9" s="1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DX123" i="9" s="1"/>
  <c r="AL123" i="9"/>
  <c r="AK123" i="9"/>
  <c r="AJ123" i="9"/>
  <c r="AI123" i="9"/>
  <c r="AH123" i="9"/>
  <c r="AB123" i="9"/>
  <c r="AA123" i="9"/>
  <c r="Z123" i="9"/>
  <c r="Y123" i="9"/>
  <c r="X123" i="9"/>
  <c r="DV122" i="9"/>
  <c r="DU122" i="9"/>
  <c r="DT122" i="9"/>
  <c r="DS122" i="9"/>
  <c r="DQ122" i="9"/>
  <c r="DR122" i="9" s="1"/>
  <c r="DC122" i="9"/>
  <c r="DB122" i="9"/>
  <c r="CY122" i="9"/>
  <c r="CX122" i="9"/>
  <c r="CU122" i="9"/>
  <c r="CO122" i="9"/>
  <c r="CP122" i="9" s="1"/>
  <c r="CQ122" i="9" s="1"/>
  <c r="CK122" i="9"/>
  <c r="CJ122" i="9"/>
  <c r="CH122" i="9"/>
  <c r="CF122" i="9"/>
  <c r="CD122" i="9"/>
  <c r="CB122" i="9"/>
  <c r="BZ122" i="9"/>
  <c r="BX122" i="9"/>
  <c r="BV122" i="9"/>
  <c r="BT122" i="9"/>
  <c r="BR122" i="9"/>
  <c r="BP122" i="9"/>
  <c r="BN122" i="9"/>
  <c r="BL122" i="9"/>
  <c r="BI122" i="9"/>
  <c r="BH122" i="9"/>
  <c r="BF122" i="9"/>
  <c r="BE122" i="9"/>
  <c r="CW122" i="9" s="1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DX122" i="9" s="1"/>
  <c r="AL122" i="9"/>
  <c r="AK122" i="9"/>
  <c r="AJ122" i="9"/>
  <c r="AI122" i="9"/>
  <c r="AH122" i="9"/>
  <c r="AB122" i="9"/>
  <c r="AA122" i="9"/>
  <c r="Z122" i="9"/>
  <c r="Y122" i="9"/>
  <c r="X122" i="9"/>
  <c r="DV121" i="9"/>
  <c r="DU121" i="9"/>
  <c r="DT121" i="9"/>
  <c r="DQ121" i="9"/>
  <c r="DR121" i="9" s="1"/>
  <c r="DS121" i="9" s="1"/>
  <c r="CW121" i="9"/>
  <c r="CO121" i="9"/>
  <c r="CP121" i="9" s="1"/>
  <c r="CR121" i="9" s="1"/>
  <c r="CJ121" i="9"/>
  <c r="CK121" i="9" s="1"/>
  <c r="CH121" i="9"/>
  <c r="CF121" i="9"/>
  <c r="CD121" i="9"/>
  <c r="CB121" i="9"/>
  <c r="BZ121" i="9"/>
  <c r="BX121" i="9"/>
  <c r="BV121" i="9"/>
  <c r="BT121" i="9"/>
  <c r="BR121" i="9"/>
  <c r="BP121" i="9"/>
  <c r="BN121" i="9"/>
  <c r="BL121" i="9"/>
  <c r="BI121" i="9"/>
  <c r="BH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DX121" i="9" s="1"/>
  <c r="AL121" i="9"/>
  <c r="AK121" i="9"/>
  <c r="AJ121" i="9"/>
  <c r="AI121" i="9"/>
  <c r="AH121" i="9"/>
  <c r="AB121" i="9"/>
  <c r="AA121" i="9"/>
  <c r="Z121" i="9"/>
  <c r="Y121" i="9"/>
  <c r="X121" i="9"/>
  <c r="DV120" i="9"/>
  <c r="DU120" i="9"/>
  <c r="DT120" i="9"/>
  <c r="DR120" i="9"/>
  <c r="DS120" i="9" s="1"/>
  <c r="DQ120" i="9"/>
  <c r="DE120" i="9"/>
  <c r="CY120" i="9"/>
  <c r="CX120" i="9"/>
  <c r="CU120" i="9"/>
  <c r="CO120" i="9"/>
  <c r="CP120" i="9" s="1"/>
  <c r="CQ120" i="9" s="1"/>
  <c r="CJ120" i="9"/>
  <c r="CK120" i="9" s="1"/>
  <c r="CH120" i="9"/>
  <c r="CF120" i="9"/>
  <c r="CD120" i="9"/>
  <c r="CB120" i="9"/>
  <c r="BZ120" i="9"/>
  <c r="BX120" i="9"/>
  <c r="BV120" i="9"/>
  <c r="BT120" i="9"/>
  <c r="BR120" i="9"/>
  <c r="BP120" i="9"/>
  <c r="BN120" i="9"/>
  <c r="BL120" i="9"/>
  <c r="BI120" i="9"/>
  <c r="BH120" i="9"/>
  <c r="BF120" i="9"/>
  <c r="BE120" i="9"/>
  <c r="CW120" i="9" s="1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DX120" i="9" s="1"/>
  <c r="AL120" i="9"/>
  <c r="AK120" i="9"/>
  <c r="AJ120" i="9"/>
  <c r="AI120" i="9"/>
  <c r="AH120" i="9"/>
  <c r="AB120" i="9"/>
  <c r="AA120" i="9"/>
  <c r="Z120" i="9"/>
  <c r="Y120" i="9"/>
  <c r="X120" i="9"/>
  <c r="DV119" i="9"/>
  <c r="DU119" i="9"/>
  <c r="DT119" i="9"/>
  <c r="DQ119" i="9"/>
  <c r="DR119" i="9" s="1"/>
  <c r="DS119" i="9" s="1"/>
  <c r="CZ119" i="9"/>
  <c r="CW119" i="9"/>
  <c r="CS119" i="9"/>
  <c r="CO119" i="9"/>
  <c r="CP119" i="9" s="1"/>
  <c r="CJ119" i="9"/>
  <c r="CK119" i="9" s="1"/>
  <c r="CH119" i="9"/>
  <c r="CF119" i="9"/>
  <c r="CD119" i="9"/>
  <c r="CB119" i="9"/>
  <c r="BZ119" i="9"/>
  <c r="BX119" i="9"/>
  <c r="BV119" i="9"/>
  <c r="BT119" i="9"/>
  <c r="BR119" i="9"/>
  <c r="BP119" i="9"/>
  <c r="BN119" i="9"/>
  <c r="BL119" i="9"/>
  <c r="BI119" i="9"/>
  <c r="BH119" i="9"/>
  <c r="DA119" i="9" s="1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DX119" i="9" s="1"/>
  <c r="AL119" i="9"/>
  <c r="AK119" i="9"/>
  <c r="AJ119" i="9"/>
  <c r="AI119" i="9"/>
  <c r="AH119" i="9"/>
  <c r="AB119" i="9"/>
  <c r="AA119" i="9"/>
  <c r="Z119" i="9"/>
  <c r="Y119" i="9"/>
  <c r="X119" i="9"/>
  <c r="DV118" i="9"/>
  <c r="DU118" i="9"/>
  <c r="DT118" i="9"/>
  <c r="DR118" i="9"/>
  <c r="DS118" i="9" s="1"/>
  <c r="DQ118" i="9"/>
  <c r="DE118" i="9"/>
  <c r="DB118" i="9"/>
  <c r="CP118" i="9"/>
  <c r="CO118" i="9"/>
  <c r="CM118" i="9"/>
  <c r="CL118" i="9"/>
  <c r="CK118" i="9"/>
  <c r="CN118" i="9" s="1"/>
  <c r="CJ118" i="9"/>
  <c r="CH118" i="9"/>
  <c r="CF118" i="9"/>
  <c r="CD118" i="9"/>
  <c r="CB118" i="9"/>
  <c r="BZ118" i="9"/>
  <c r="BX118" i="9"/>
  <c r="BV118" i="9"/>
  <c r="BT118" i="9"/>
  <c r="BR118" i="9"/>
  <c r="BP118" i="9"/>
  <c r="BN118" i="9"/>
  <c r="BL118" i="9"/>
  <c r="BI118" i="9"/>
  <c r="BH118" i="9"/>
  <c r="BF118" i="9"/>
  <c r="BE118" i="9"/>
  <c r="CX118" i="9" s="1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DX118" i="9" s="1"/>
  <c r="AL118" i="9"/>
  <c r="AK118" i="9"/>
  <c r="AJ118" i="9"/>
  <c r="AI118" i="9"/>
  <c r="AH118" i="9"/>
  <c r="AB118" i="9"/>
  <c r="AA118" i="9"/>
  <c r="Z118" i="9"/>
  <c r="Y118" i="9"/>
  <c r="X118" i="9"/>
  <c r="DV117" i="9"/>
  <c r="DU117" i="9"/>
  <c r="DT117" i="9"/>
  <c r="DQ117" i="9"/>
  <c r="DR117" i="9" s="1"/>
  <c r="DS117" i="9" s="1"/>
  <c r="DE117" i="9"/>
  <c r="CY117" i="9"/>
  <c r="CO117" i="9"/>
  <c r="CP117" i="9" s="1"/>
  <c r="CN117" i="9"/>
  <c r="CJ117" i="9"/>
  <c r="CK117" i="9" s="1"/>
  <c r="CH117" i="9"/>
  <c r="CF117" i="9"/>
  <c r="CD117" i="9"/>
  <c r="CB117" i="9"/>
  <c r="BZ117" i="9"/>
  <c r="BX117" i="9"/>
  <c r="BV117" i="9"/>
  <c r="BT117" i="9"/>
  <c r="BR117" i="9"/>
  <c r="BP117" i="9"/>
  <c r="BN117" i="9"/>
  <c r="BL117" i="9"/>
  <c r="BI117" i="9"/>
  <c r="BH117" i="9"/>
  <c r="BF117" i="9"/>
  <c r="BE117" i="9"/>
  <c r="CV117" i="9" s="1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DX117" i="9" s="1"/>
  <c r="AL117" i="9"/>
  <c r="AK117" i="9"/>
  <c r="AJ117" i="9"/>
  <c r="AI117" i="9"/>
  <c r="AH117" i="9"/>
  <c r="AB117" i="9"/>
  <c r="AA117" i="9"/>
  <c r="Z117" i="9"/>
  <c r="Y117" i="9"/>
  <c r="X117" i="9"/>
  <c r="DV116" i="9"/>
  <c r="DU116" i="9"/>
  <c r="DT116" i="9"/>
  <c r="DR116" i="9"/>
  <c r="DS116" i="9" s="1"/>
  <c r="DQ116" i="9"/>
  <c r="DE116" i="9"/>
  <c r="DC116" i="9"/>
  <c r="DB116" i="9"/>
  <c r="CO116" i="9"/>
  <c r="CP116" i="9" s="1"/>
  <c r="CL116" i="9"/>
  <c r="CJ116" i="9"/>
  <c r="CK116" i="9" s="1"/>
  <c r="CH116" i="9"/>
  <c r="CF116" i="9"/>
  <c r="CD116" i="9"/>
  <c r="CB116" i="9"/>
  <c r="BZ116" i="9"/>
  <c r="BX116" i="9"/>
  <c r="BV116" i="9"/>
  <c r="BT116" i="9"/>
  <c r="BR116" i="9"/>
  <c r="BP116" i="9"/>
  <c r="BN116" i="9"/>
  <c r="BL116" i="9"/>
  <c r="BI116" i="9"/>
  <c r="BH116" i="9"/>
  <c r="DD116" i="9" s="1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DX116" i="9" s="1"/>
  <c r="AL116" i="9"/>
  <c r="AK116" i="9"/>
  <c r="AJ116" i="9"/>
  <c r="AI116" i="9"/>
  <c r="AH116" i="9"/>
  <c r="AB116" i="9"/>
  <c r="AA116" i="9"/>
  <c r="Z116" i="9"/>
  <c r="Y116" i="9"/>
  <c r="X116" i="9"/>
  <c r="DX115" i="9"/>
  <c r="DV115" i="9"/>
  <c r="DU115" i="9"/>
  <c r="DT115" i="9"/>
  <c r="DQ115" i="9"/>
  <c r="DR115" i="9" s="1"/>
  <c r="DS115" i="9" s="1"/>
  <c r="DE115" i="9"/>
  <c r="DA115" i="9"/>
  <c r="CU115" i="9"/>
  <c r="CO115" i="9"/>
  <c r="CP115" i="9" s="1"/>
  <c r="CJ115" i="9"/>
  <c r="CK115" i="9" s="1"/>
  <c r="CH115" i="9"/>
  <c r="CF115" i="9"/>
  <c r="CD115" i="9"/>
  <c r="CB115" i="9"/>
  <c r="BZ115" i="9"/>
  <c r="BX115" i="9"/>
  <c r="BV115" i="9"/>
  <c r="BT115" i="9"/>
  <c r="BR115" i="9"/>
  <c r="BP115" i="9"/>
  <c r="BN115" i="9"/>
  <c r="BL115" i="9"/>
  <c r="BI115" i="9"/>
  <c r="BH115" i="9"/>
  <c r="BF115" i="9"/>
  <c r="BE115" i="9"/>
  <c r="CY115" i="9" s="1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L115" i="9"/>
  <c r="AK115" i="9"/>
  <c r="AJ115" i="9"/>
  <c r="AI115" i="9"/>
  <c r="AH115" i="9"/>
  <c r="AB115" i="9"/>
  <c r="AA115" i="9"/>
  <c r="Z115" i="9"/>
  <c r="Y115" i="9"/>
  <c r="X115" i="9"/>
  <c r="DV114" i="9"/>
  <c r="DU114" i="9"/>
  <c r="DT114" i="9"/>
  <c r="DQ114" i="9"/>
  <c r="DR114" i="9" s="1"/>
  <c r="DS114" i="9" s="1"/>
  <c r="DE114" i="9"/>
  <c r="DB114" i="9"/>
  <c r="CO114" i="9"/>
  <c r="CP114" i="9" s="1"/>
  <c r="CK114" i="9"/>
  <c r="CJ114" i="9"/>
  <c r="CH114" i="9"/>
  <c r="CF114" i="9"/>
  <c r="CD114" i="9"/>
  <c r="CB114" i="9"/>
  <c r="BZ114" i="9"/>
  <c r="BX114" i="9"/>
  <c r="BV114" i="9"/>
  <c r="BT114" i="9"/>
  <c r="BR114" i="9"/>
  <c r="BP114" i="9"/>
  <c r="BN114" i="9"/>
  <c r="BL114" i="9"/>
  <c r="BI114" i="9"/>
  <c r="BH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DX114" i="9" s="1"/>
  <c r="AL114" i="9"/>
  <c r="AK114" i="9"/>
  <c r="AJ114" i="9"/>
  <c r="AI114" i="9"/>
  <c r="AH114" i="9"/>
  <c r="AB114" i="9"/>
  <c r="AA114" i="9"/>
  <c r="Z114" i="9"/>
  <c r="Y114" i="9"/>
  <c r="X114" i="9"/>
  <c r="DV113" i="9"/>
  <c r="DU113" i="9"/>
  <c r="DT113" i="9"/>
  <c r="DQ113" i="9"/>
  <c r="DR113" i="9" s="1"/>
  <c r="DS113" i="9" s="1"/>
  <c r="CO113" i="9"/>
  <c r="CP113" i="9" s="1"/>
  <c r="CM113" i="9"/>
  <c r="CJ113" i="9"/>
  <c r="CK113" i="9" s="1"/>
  <c r="CH113" i="9"/>
  <c r="CF113" i="9"/>
  <c r="CD113" i="9"/>
  <c r="CB113" i="9"/>
  <c r="BZ113" i="9"/>
  <c r="BX113" i="9"/>
  <c r="BV113" i="9"/>
  <c r="BT113" i="9"/>
  <c r="BR113" i="9"/>
  <c r="BP113" i="9"/>
  <c r="BN113" i="9"/>
  <c r="BL113" i="9"/>
  <c r="BI113" i="9"/>
  <c r="BH113" i="9"/>
  <c r="DC113" i="9" s="1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DX113" i="9" s="1"/>
  <c r="AL113" i="9"/>
  <c r="AK113" i="9"/>
  <c r="AJ113" i="9"/>
  <c r="AI113" i="9"/>
  <c r="AH113" i="9"/>
  <c r="AB113" i="9"/>
  <c r="AA113" i="9"/>
  <c r="Z113" i="9"/>
  <c r="Y113" i="9"/>
  <c r="X113" i="9"/>
  <c r="DV112" i="9"/>
  <c r="DU112" i="9"/>
  <c r="DT112" i="9"/>
  <c r="DQ112" i="9"/>
  <c r="DR112" i="9" s="1"/>
  <c r="DS112" i="9" s="1"/>
  <c r="DC112" i="9"/>
  <c r="DB112" i="9"/>
  <c r="DA112" i="9"/>
  <c r="CP112" i="9"/>
  <c r="CO112" i="9"/>
  <c r="CJ112" i="9"/>
  <c r="CK112" i="9" s="1"/>
  <c r="CL112" i="9" s="1"/>
  <c r="CH112" i="9"/>
  <c r="CF112" i="9"/>
  <c r="CD112" i="9"/>
  <c r="CB112" i="9"/>
  <c r="BZ112" i="9"/>
  <c r="BX112" i="9"/>
  <c r="BV112" i="9"/>
  <c r="BT112" i="9"/>
  <c r="BR112" i="9"/>
  <c r="BP112" i="9"/>
  <c r="BN112" i="9"/>
  <c r="BL112" i="9"/>
  <c r="BI112" i="9"/>
  <c r="BH112" i="9"/>
  <c r="DD112" i="9" s="1"/>
  <c r="BF112" i="9"/>
  <c r="BE112" i="9"/>
  <c r="CW112" i="9" s="1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DX112" i="9" s="1"/>
  <c r="AL112" i="9"/>
  <c r="AK112" i="9"/>
  <c r="AJ112" i="9"/>
  <c r="AI112" i="9"/>
  <c r="AH112" i="9"/>
  <c r="AB112" i="9"/>
  <c r="AA112" i="9"/>
  <c r="Z112" i="9"/>
  <c r="Y112" i="9"/>
  <c r="X112" i="9"/>
  <c r="DV111" i="9"/>
  <c r="DU111" i="9"/>
  <c r="DT111" i="9"/>
  <c r="DQ111" i="9"/>
  <c r="DR111" i="9" s="1"/>
  <c r="DS111" i="9" s="1"/>
  <c r="DD111" i="9"/>
  <c r="CS111" i="9"/>
  <c r="CO111" i="9"/>
  <c r="CP111" i="9" s="1"/>
  <c r="CJ111" i="9"/>
  <c r="CK111" i="9" s="1"/>
  <c r="CH111" i="9"/>
  <c r="CF111" i="9"/>
  <c r="CD111" i="9"/>
  <c r="CB111" i="9"/>
  <c r="BZ111" i="9"/>
  <c r="BX111" i="9"/>
  <c r="BV111" i="9"/>
  <c r="BT111" i="9"/>
  <c r="BR111" i="9"/>
  <c r="BP111" i="9"/>
  <c r="BN111" i="9"/>
  <c r="BL111" i="9"/>
  <c r="BI111" i="9"/>
  <c r="BH111" i="9"/>
  <c r="BF111" i="9"/>
  <c r="BE111" i="9"/>
  <c r="CW111" i="9" s="1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DX111" i="9" s="1"/>
  <c r="AL111" i="9"/>
  <c r="AK111" i="9"/>
  <c r="AJ111" i="9"/>
  <c r="AI111" i="9"/>
  <c r="AH111" i="9"/>
  <c r="AB111" i="9"/>
  <c r="AA111" i="9"/>
  <c r="Z111" i="9"/>
  <c r="Y111" i="9"/>
  <c r="X111" i="9"/>
  <c r="DV110" i="9"/>
  <c r="DU110" i="9"/>
  <c r="DT110" i="9"/>
  <c r="DQ110" i="9"/>
  <c r="DR110" i="9" s="1"/>
  <c r="DS110" i="9" s="1"/>
  <c r="DC110" i="9"/>
  <c r="DB110" i="9"/>
  <c r="DA110" i="9"/>
  <c r="CW110" i="9"/>
  <c r="CO110" i="9"/>
  <c r="CP110" i="9" s="1"/>
  <c r="CJ110" i="9"/>
  <c r="CK110" i="9" s="1"/>
  <c r="CH110" i="9"/>
  <c r="CF110" i="9"/>
  <c r="CD110" i="9"/>
  <c r="CB110" i="9"/>
  <c r="BZ110" i="9"/>
  <c r="BX110" i="9"/>
  <c r="BV110" i="9"/>
  <c r="BT110" i="9"/>
  <c r="BR110" i="9"/>
  <c r="BP110" i="9"/>
  <c r="BN110" i="9"/>
  <c r="BL110" i="9"/>
  <c r="BI110" i="9"/>
  <c r="BH110" i="9"/>
  <c r="DD110" i="9" s="1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DX110" i="9" s="1"/>
  <c r="AL110" i="9"/>
  <c r="AK110" i="9"/>
  <c r="AJ110" i="9"/>
  <c r="AI110" i="9"/>
  <c r="AH110" i="9"/>
  <c r="AB110" i="9"/>
  <c r="AA110" i="9"/>
  <c r="Z110" i="9"/>
  <c r="Y110" i="9"/>
  <c r="X110" i="9"/>
  <c r="DV109" i="9"/>
  <c r="DU109" i="9"/>
  <c r="DT109" i="9"/>
  <c r="DS109" i="9"/>
  <c r="DQ109" i="9"/>
  <c r="DR109" i="9" s="1"/>
  <c r="CO109" i="9"/>
  <c r="CP109" i="9" s="1"/>
  <c r="CS109" i="9" s="1"/>
  <c r="CJ109" i="9"/>
  <c r="CK109" i="9" s="1"/>
  <c r="CH109" i="9"/>
  <c r="CF109" i="9"/>
  <c r="CD109" i="9"/>
  <c r="CB109" i="9"/>
  <c r="BZ109" i="9"/>
  <c r="BX109" i="9"/>
  <c r="BV109" i="9"/>
  <c r="BT109" i="9"/>
  <c r="BR109" i="9"/>
  <c r="BP109" i="9"/>
  <c r="BN109" i="9"/>
  <c r="BL109" i="9"/>
  <c r="BI109" i="9"/>
  <c r="BH109" i="9"/>
  <c r="CZ109" i="9" s="1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DX109" i="9" s="1"/>
  <c r="AL109" i="9"/>
  <c r="AK109" i="9"/>
  <c r="AJ109" i="9"/>
  <c r="AI109" i="9"/>
  <c r="AH109" i="9"/>
  <c r="AB109" i="9"/>
  <c r="AA109" i="9"/>
  <c r="Z109" i="9"/>
  <c r="Y109" i="9"/>
  <c r="X109" i="9"/>
  <c r="DV108" i="9"/>
  <c r="DU108" i="9"/>
  <c r="DT108" i="9"/>
  <c r="DS108" i="9"/>
  <c r="DQ108" i="9"/>
  <c r="DR108" i="9" s="1"/>
  <c r="DC108" i="9"/>
  <c r="CZ108" i="9"/>
  <c r="CX108" i="9"/>
  <c r="CU108" i="9"/>
  <c r="CP108" i="9"/>
  <c r="CO108" i="9"/>
  <c r="CJ108" i="9"/>
  <c r="CK108" i="9" s="1"/>
  <c r="CH108" i="9"/>
  <c r="CF108" i="9"/>
  <c r="CD108" i="9"/>
  <c r="CB108" i="9"/>
  <c r="BZ108" i="9"/>
  <c r="BX108" i="9"/>
  <c r="BV108" i="9"/>
  <c r="BT108" i="9"/>
  <c r="BR108" i="9"/>
  <c r="BP108" i="9"/>
  <c r="BN108" i="9"/>
  <c r="BL108" i="9"/>
  <c r="BI108" i="9"/>
  <c r="BH108" i="9"/>
  <c r="DE108" i="9" s="1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DX108" i="9" s="1"/>
  <c r="AL108" i="9"/>
  <c r="AK108" i="9"/>
  <c r="AJ108" i="9"/>
  <c r="AI108" i="9"/>
  <c r="AH108" i="9"/>
  <c r="AB108" i="9"/>
  <c r="AA108" i="9"/>
  <c r="Z108" i="9"/>
  <c r="Y108" i="9"/>
  <c r="X108" i="9"/>
  <c r="DV107" i="9"/>
  <c r="DU107" i="9"/>
  <c r="DT107" i="9"/>
  <c r="DQ107" i="9"/>
  <c r="DR107" i="9" s="1"/>
  <c r="DS107" i="9" s="1"/>
  <c r="DB107" i="9"/>
  <c r="DA107" i="9"/>
  <c r="CS107" i="9"/>
  <c r="CO107" i="9"/>
  <c r="CP107" i="9" s="1"/>
  <c r="CJ107" i="9"/>
  <c r="CK107" i="9" s="1"/>
  <c r="CH107" i="9"/>
  <c r="CF107" i="9"/>
  <c r="CD107" i="9"/>
  <c r="CB107" i="9"/>
  <c r="BZ107" i="9"/>
  <c r="BX107" i="9"/>
  <c r="BV107" i="9"/>
  <c r="BT107" i="9"/>
  <c r="BR107" i="9"/>
  <c r="BP107" i="9"/>
  <c r="BN107" i="9"/>
  <c r="BL107" i="9"/>
  <c r="BI107" i="9"/>
  <c r="BH107" i="9"/>
  <c r="DD107" i="9" s="1"/>
  <c r="BF107" i="9"/>
  <c r="BE107" i="9"/>
  <c r="CX107" i="9" s="1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DX107" i="9" s="1"/>
  <c r="AL107" i="9"/>
  <c r="AK107" i="9"/>
  <c r="AJ107" i="9"/>
  <c r="AI107" i="9"/>
  <c r="AH107" i="9"/>
  <c r="AB107" i="9"/>
  <c r="AA107" i="9"/>
  <c r="Z107" i="9"/>
  <c r="Y107" i="9"/>
  <c r="X107" i="9"/>
  <c r="DV106" i="9"/>
  <c r="DU106" i="9"/>
  <c r="DT106" i="9"/>
  <c r="DR106" i="9"/>
  <c r="DS106" i="9" s="1"/>
  <c r="DQ106" i="9"/>
  <c r="CP106" i="9"/>
  <c r="CO106" i="9"/>
  <c r="CN106" i="9"/>
  <c r="CJ106" i="9"/>
  <c r="CK106" i="9" s="1"/>
  <c r="CH106" i="9"/>
  <c r="CF106" i="9"/>
  <c r="CD106" i="9"/>
  <c r="CB106" i="9"/>
  <c r="BZ106" i="9"/>
  <c r="BX106" i="9"/>
  <c r="BV106" i="9"/>
  <c r="BT106" i="9"/>
  <c r="BR106" i="9"/>
  <c r="BP106" i="9"/>
  <c r="BN106" i="9"/>
  <c r="BL106" i="9"/>
  <c r="BI106" i="9"/>
  <c r="BH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DX106" i="9" s="1"/>
  <c r="AL106" i="9"/>
  <c r="AK106" i="9"/>
  <c r="AJ106" i="9"/>
  <c r="AI106" i="9"/>
  <c r="AH106" i="9"/>
  <c r="AB106" i="9"/>
  <c r="AA106" i="9"/>
  <c r="Z106" i="9"/>
  <c r="Y106" i="9"/>
  <c r="X106" i="9"/>
  <c r="DV105" i="9"/>
  <c r="DU105" i="9"/>
  <c r="DT105" i="9"/>
  <c r="DQ105" i="9"/>
  <c r="DR105" i="9" s="1"/>
  <c r="DS105" i="9" s="1"/>
  <c r="DB105" i="9"/>
  <c r="CW105" i="9"/>
  <c r="CP105" i="9"/>
  <c r="CR105" i="9" s="1"/>
  <c r="CO105" i="9"/>
  <c r="CL105" i="9"/>
  <c r="CJ105" i="9"/>
  <c r="CK105" i="9" s="1"/>
  <c r="CH105" i="9"/>
  <c r="CF105" i="9"/>
  <c r="CD105" i="9"/>
  <c r="CB105" i="9"/>
  <c r="BZ105" i="9"/>
  <c r="BX105" i="9"/>
  <c r="BV105" i="9"/>
  <c r="BT105" i="9"/>
  <c r="BR105" i="9"/>
  <c r="BP105" i="9"/>
  <c r="BN105" i="9"/>
  <c r="BL105" i="9"/>
  <c r="BI105" i="9"/>
  <c r="BH105" i="9"/>
  <c r="BF105" i="9"/>
  <c r="BE105" i="9"/>
  <c r="CV105" i="9" s="1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DX105" i="9" s="1"/>
  <c r="AL105" i="9"/>
  <c r="AK105" i="9"/>
  <c r="AJ105" i="9"/>
  <c r="AI105" i="9"/>
  <c r="AH105" i="9"/>
  <c r="AB105" i="9"/>
  <c r="AA105" i="9"/>
  <c r="Z105" i="9"/>
  <c r="Y105" i="9"/>
  <c r="X105" i="9"/>
  <c r="DV104" i="9"/>
  <c r="DU104" i="9"/>
  <c r="DT104" i="9"/>
  <c r="DQ104" i="9"/>
  <c r="DR104" i="9" s="1"/>
  <c r="DS104" i="9" s="1"/>
  <c r="CP104" i="9"/>
  <c r="CO104" i="9"/>
  <c r="CL104" i="9"/>
  <c r="CJ104" i="9"/>
  <c r="CK104" i="9" s="1"/>
  <c r="CH104" i="9"/>
  <c r="CF104" i="9"/>
  <c r="CD104" i="9"/>
  <c r="CB104" i="9"/>
  <c r="BZ104" i="9"/>
  <c r="BX104" i="9"/>
  <c r="BV104" i="9"/>
  <c r="BT104" i="9"/>
  <c r="BR104" i="9"/>
  <c r="BP104" i="9"/>
  <c r="BN104" i="9"/>
  <c r="BL104" i="9"/>
  <c r="BI104" i="9"/>
  <c r="BH104" i="9"/>
  <c r="DC104" i="9" s="1"/>
  <c r="BF104" i="9"/>
  <c r="BE104" i="9"/>
  <c r="CV104" i="9" s="1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DX104" i="9" s="1"/>
  <c r="AL104" i="9"/>
  <c r="AK104" i="9"/>
  <c r="AJ104" i="9"/>
  <c r="AI104" i="9"/>
  <c r="AH104" i="9"/>
  <c r="AB104" i="9"/>
  <c r="AA104" i="9"/>
  <c r="Z104" i="9"/>
  <c r="Y104" i="9"/>
  <c r="X104" i="9"/>
  <c r="DV103" i="9"/>
  <c r="DU103" i="9"/>
  <c r="DT103" i="9"/>
  <c r="DQ103" i="9"/>
  <c r="DR103" i="9" s="1"/>
  <c r="DS103" i="9" s="1"/>
  <c r="CX103" i="9"/>
  <c r="CR103" i="9"/>
  <c r="CP103" i="9"/>
  <c r="CQ103" i="9" s="1"/>
  <c r="CO103" i="9"/>
  <c r="CL103" i="9"/>
  <c r="CK103" i="9"/>
  <c r="CM103" i="9" s="1"/>
  <c r="CJ103" i="9"/>
  <c r="CH103" i="9"/>
  <c r="CF103" i="9"/>
  <c r="CD103" i="9"/>
  <c r="CB103" i="9"/>
  <c r="BZ103" i="9"/>
  <c r="BX103" i="9"/>
  <c r="BV103" i="9"/>
  <c r="BT103" i="9"/>
  <c r="BR103" i="9"/>
  <c r="BP103" i="9"/>
  <c r="BN103" i="9"/>
  <c r="BL103" i="9"/>
  <c r="BI103" i="9"/>
  <c r="BH103" i="9"/>
  <c r="DD103" i="9" s="1"/>
  <c r="BF103" i="9"/>
  <c r="BE103" i="9"/>
  <c r="CT103" i="9" s="1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DX103" i="9" s="1"/>
  <c r="AL103" i="9"/>
  <c r="AK103" i="9"/>
  <c r="AJ103" i="9"/>
  <c r="AI103" i="9"/>
  <c r="AH103" i="9"/>
  <c r="AB103" i="9"/>
  <c r="AA103" i="9"/>
  <c r="Z103" i="9"/>
  <c r="Y103" i="9"/>
  <c r="X103" i="9"/>
  <c r="DV102" i="9"/>
  <c r="DU102" i="9"/>
  <c r="DT102" i="9"/>
  <c r="DQ102" i="9"/>
  <c r="DR102" i="9" s="1"/>
  <c r="DS102" i="9" s="1"/>
  <c r="CV102" i="9"/>
  <c r="CQ102" i="9"/>
  <c r="CO102" i="9"/>
  <c r="CP102" i="9" s="1"/>
  <c r="CJ102" i="9"/>
  <c r="CK102" i="9" s="1"/>
  <c r="CH102" i="9"/>
  <c r="CF102" i="9"/>
  <c r="CD102" i="9"/>
  <c r="CB102" i="9"/>
  <c r="BZ102" i="9"/>
  <c r="BX102" i="9"/>
  <c r="BV102" i="9"/>
  <c r="BT102" i="9"/>
  <c r="BR102" i="9"/>
  <c r="BP102" i="9"/>
  <c r="BN102" i="9"/>
  <c r="BL102" i="9"/>
  <c r="BI102" i="9"/>
  <c r="BH102" i="9"/>
  <c r="DB102" i="9" s="1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DX102" i="9" s="1"/>
  <c r="AL102" i="9"/>
  <c r="AK102" i="9"/>
  <c r="AJ102" i="9"/>
  <c r="AI102" i="9"/>
  <c r="AH102" i="9"/>
  <c r="AB102" i="9"/>
  <c r="AA102" i="9"/>
  <c r="Z102" i="9"/>
  <c r="Y102" i="9"/>
  <c r="X102" i="9"/>
  <c r="DV101" i="9"/>
  <c r="DU101" i="9"/>
  <c r="DT101" i="9"/>
  <c r="DR101" i="9"/>
  <c r="DS101" i="9" s="1"/>
  <c r="DQ101" i="9"/>
  <c r="DD101" i="9"/>
  <c r="CW101" i="9"/>
  <c r="CS101" i="9"/>
  <c r="CO101" i="9"/>
  <c r="CP101" i="9" s="1"/>
  <c r="CJ101" i="9"/>
  <c r="CK101" i="9" s="1"/>
  <c r="CH101" i="9"/>
  <c r="CF101" i="9"/>
  <c r="CD101" i="9"/>
  <c r="CB101" i="9"/>
  <c r="BZ101" i="9"/>
  <c r="BX101" i="9"/>
  <c r="BV101" i="9"/>
  <c r="BT101" i="9"/>
  <c r="BR101" i="9"/>
  <c r="BP101" i="9"/>
  <c r="BN101" i="9"/>
  <c r="BL101" i="9"/>
  <c r="BI101" i="9"/>
  <c r="BH101" i="9"/>
  <c r="DE101" i="9" s="1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DX101" i="9" s="1"/>
  <c r="AL101" i="9"/>
  <c r="AK101" i="9"/>
  <c r="AJ101" i="9"/>
  <c r="AI101" i="9"/>
  <c r="AH101" i="9"/>
  <c r="AB101" i="9"/>
  <c r="AA101" i="9"/>
  <c r="Z101" i="9"/>
  <c r="Y101" i="9"/>
  <c r="X101" i="9"/>
  <c r="DV100" i="9"/>
  <c r="DU100" i="9"/>
  <c r="DT100" i="9"/>
  <c r="DQ100" i="9"/>
  <c r="DR100" i="9" s="1"/>
  <c r="DS100" i="9" s="1"/>
  <c r="CR100" i="9"/>
  <c r="CP100" i="9"/>
  <c r="CO100" i="9"/>
  <c r="CN100" i="9"/>
  <c r="CL100" i="9"/>
  <c r="CJ100" i="9"/>
  <c r="CK100" i="9" s="1"/>
  <c r="CM100" i="9" s="1"/>
  <c r="CH100" i="9"/>
  <c r="CF100" i="9"/>
  <c r="CD100" i="9"/>
  <c r="CB100" i="9"/>
  <c r="BZ100" i="9"/>
  <c r="BX100" i="9"/>
  <c r="BV100" i="9"/>
  <c r="BT100" i="9"/>
  <c r="BR100" i="9"/>
  <c r="BP100" i="9"/>
  <c r="BN100" i="9"/>
  <c r="BL100" i="9"/>
  <c r="BI100" i="9"/>
  <c r="BH100" i="9"/>
  <c r="BF100" i="9"/>
  <c r="BE100" i="9"/>
  <c r="CU100" i="9" s="1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DX100" i="9" s="1"/>
  <c r="AL100" i="9"/>
  <c r="AK100" i="9"/>
  <c r="AJ100" i="9"/>
  <c r="AI100" i="9"/>
  <c r="AH100" i="9"/>
  <c r="AB100" i="9"/>
  <c r="AA100" i="9"/>
  <c r="Z100" i="9"/>
  <c r="Y100" i="9"/>
  <c r="X100" i="9"/>
  <c r="DV99" i="9"/>
  <c r="DU99" i="9"/>
  <c r="DT99" i="9"/>
  <c r="DQ99" i="9"/>
  <c r="DR99" i="9" s="1"/>
  <c r="DS99" i="9" s="1"/>
  <c r="CO99" i="9"/>
  <c r="CP99" i="9" s="1"/>
  <c r="CJ99" i="9"/>
  <c r="CK99" i="9" s="1"/>
  <c r="CH99" i="9"/>
  <c r="CF99" i="9"/>
  <c r="CD99" i="9"/>
  <c r="CB99" i="9"/>
  <c r="BZ99" i="9"/>
  <c r="BX99" i="9"/>
  <c r="BV99" i="9"/>
  <c r="BT99" i="9"/>
  <c r="BR99" i="9"/>
  <c r="BP99" i="9"/>
  <c r="BN99" i="9"/>
  <c r="BL99" i="9"/>
  <c r="BI99" i="9"/>
  <c r="BH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DX99" i="9" s="1"/>
  <c r="AL99" i="9"/>
  <c r="AK99" i="9"/>
  <c r="AJ99" i="9"/>
  <c r="AI99" i="9"/>
  <c r="AH99" i="9"/>
  <c r="AB99" i="9"/>
  <c r="AA99" i="9"/>
  <c r="Z99" i="9"/>
  <c r="Y99" i="9"/>
  <c r="X99" i="9"/>
  <c r="DV98" i="9"/>
  <c r="DU98" i="9"/>
  <c r="DT98" i="9"/>
  <c r="DS98" i="9"/>
  <c r="DQ98" i="9"/>
  <c r="DR98" i="9" s="1"/>
  <c r="CX98" i="9"/>
  <c r="CU98" i="9"/>
  <c r="CR98" i="9"/>
  <c r="CP98" i="9"/>
  <c r="CO98" i="9"/>
  <c r="CN98" i="9"/>
  <c r="CJ98" i="9"/>
  <c r="CK98" i="9" s="1"/>
  <c r="CH98" i="9"/>
  <c r="CF98" i="9"/>
  <c r="CD98" i="9"/>
  <c r="CB98" i="9"/>
  <c r="BZ98" i="9"/>
  <c r="BX98" i="9"/>
  <c r="BV98" i="9"/>
  <c r="BT98" i="9"/>
  <c r="BR98" i="9"/>
  <c r="BP98" i="9"/>
  <c r="BN98" i="9"/>
  <c r="BL98" i="9"/>
  <c r="BI98" i="9"/>
  <c r="BH98" i="9"/>
  <c r="DC98" i="9" s="1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DX98" i="9" s="1"/>
  <c r="AL98" i="9"/>
  <c r="AK98" i="9"/>
  <c r="AJ98" i="9"/>
  <c r="AI98" i="9"/>
  <c r="AH98" i="9"/>
  <c r="AB98" i="9"/>
  <c r="AA98" i="9"/>
  <c r="Z98" i="9"/>
  <c r="Y98" i="9"/>
  <c r="X98" i="9"/>
  <c r="DV97" i="9"/>
  <c r="DU97" i="9"/>
  <c r="DT97" i="9"/>
  <c r="DQ97" i="9"/>
  <c r="DR97" i="9" s="1"/>
  <c r="DS97" i="9" s="1"/>
  <c r="DB97" i="9"/>
  <c r="CP97" i="9"/>
  <c r="CR97" i="9" s="1"/>
  <c r="CO97" i="9"/>
  <c r="CL97" i="9"/>
  <c r="CJ97" i="9"/>
  <c r="CK97" i="9" s="1"/>
  <c r="CH97" i="9"/>
  <c r="CF97" i="9"/>
  <c r="CD97" i="9"/>
  <c r="CB97" i="9"/>
  <c r="BZ97" i="9"/>
  <c r="BX97" i="9"/>
  <c r="BV97" i="9"/>
  <c r="BT97" i="9"/>
  <c r="BR97" i="9"/>
  <c r="BP97" i="9"/>
  <c r="BN97" i="9"/>
  <c r="BL97" i="9"/>
  <c r="BI97" i="9"/>
  <c r="BH97" i="9"/>
  <c r="CZ97" i="9" s="1"/>
  <c r="BF97" i="9"/>
  <c r="BE97" i="9"/>
  <c r="CW97" i="9" s="1"/>
  <c r="BD97" i="9"/>
  <c r="BC97" i="9"/>
  <c r="BB97" i="9"/>
  <c r="BA97" i="9"/>
  <c r="AZ97" i="9"/>
  <c r="AY97" i="9"/>
  <c r="AX97" i="9"/>
  <c r="AW97" i="9"/>
  <c r="AV97" i="9"/>
  <c r="AU97" i="9"/>
  <c r="AT97" i="9"/>
  <c r="AS97" i="9"/>
  <c r="DX97" i="9" s="1"/>
  <c r="AL97" i="9"/>
  <c r="AK97" i="9"/>
  <c r="AJ97" i="9"/>
  <c r="AI97" i="9"/>
  <c r="AH97" i="9"/>
  <c r="AB97" i="9"/>
  <c r="AA97" i="9"/>
  <c r="Z97" i="9"/>
  <c r="Y97" i="9"/>
  <c r="X97" i="9"/>
  <c r="DV96" i="9"/>
  <c r="DU96" i="9"/>
  <c r="DT96" i="9"/>
  <c r="DS96" i="9"/>
  <c r="DQ96" i="9"/>
  <c r="DR96" i="9" s="1"/>
  <c r="DD96" i="9"/>
  <c r="CZ96" i="9"/>
  <c r="CP96" i="9"/>
  <c r="CO96" i="9"/>
  <c r="CL96" i="9"/>
  <c r="CJ96" i="9"/>
  <c r="CK96" i="9" s="1"/>
  <c r="CH96" i="9"/>
  <c r="CF96" i="9"/>
  <c r="CD96" i="9"/>
  <c r="CB96" i="9"/>
  <c r="BZ96" i="9"/>
  <c r="BX96" i="9"/>
  <c r="BV96" i="9"/>
  <c r="BT96" i="9"/>
  <c r="BR96" i="9"/>
  <c r="BP96" i="9"/>
  <c r="BN96" i="9"/>
  <c r="BL96" i="9"/>
  <c r="BI96" i="9"/>
  <c r="BH96" i="9"/>
  <c r="DC96" i="9" s="1"/>
  <c r="BF96" i="9"/>
  <c r="BE96" i="9"/>
  <c r="CX96" i="9" s="1"/>
  <c r="BD96" i="9"/>
  <c r="BC96" i="9"/>
  <c r="BB96" i="9"/>
  <c r="BA96" i="9"/>
  <c r="AZ96" i="9"/>
  <c r="AY96" i="9"/>
  <c r="AX96" i="9"/>
  <c r="AW96" i="9"/>
  <c r="AV96" i="9"/>
  <c r="AU96" i="9"/>
  <c r="AT96" i="9"/>
  <c r="AS96" i="9"/>
  <c r="DX96" i="9" s="1"/>
  <c r="AL96" i="9"/>
  <c r="AK96" i="9"/>
  <c r="AJ96" i="9"/>
  <c r="AI96" i="9"/>
  <c r="AH96" i="9"/>
  <c r="AB96" i="9"/>
  <c r="AA96" i="9"/>
  <c r="Z96" i="9"/>
  <c r="Y96" i="9"/>
  <c r="X96" i="9"/>
  <c r="DV95" i="9"/>
  <c r="DU95" i="9"/>
  <c r="DT95" i="9"/>
  <c r="DQ95" i="9"/>
  <c r="DR95" i="9" s="1"/>
  <c r="DS95" i="9" s="1"/>
  <c r="CX95" i="9"/>
  <c r="CP95" i="9"/>
  <c r="CO95" i="9"/>
  <c r="CK95" i="9"/>
  <c r="CJ95" i="9"/>
  <c r="CH95" i="9"/>
  <c r="CF95" i="9"/>
  <c r="CD95" i="9"/>
  <c r="CB95" i="9"/>
  <c r="BZ95" i="9"/>
  <c r="BX95" i="9"/>
  <c r="BV95" i="9"/>
  <c r="BT95" i="9"/>
  <c r="BR95" i="9"/>
  <c r="BP95" i="9"/>
  <c r="BN95" i="9"/>
  <c r="BL95" i="9"/>
  <c r="BI95" i="9"/>
  <c r="BH95" i="9"/>
  <c r="DD95" i="9" s="1"/>
  <c r="BF95" i="9"/>
  <c r="BE95" i="9"/>
  <c r="CT95" i="9" s="1"/>
  <c r="BD95" i="9"/>
  <c r="BC95" i="9"/>
  <c r="BB95" i="9"/>
  <c r="BA95" i="9"/>
  <c r="AZ95" i="9"/>
  <c r="AY95" i="9"/>
  <c r="AX95" i="9"/>
  <c r="AW95" i="9"/>
  <c r="AV95" i="9"/>
  <c r="AU95" i="9"/>
  <c r="AT95" i="9"/>
  <c r="AS95" i="9"/>
  <c r="DX95" i="9" s="1"/>
  <c r="AL95" i="9"/>
  <c r="AK95" i="9"/>
  <c r="AJ95" i="9"/>
  <c r="AI95" i="9"/>
  <c r="AH95" i="9"/>
  <c r="AB95" i="9"/>
  <c r="AA95" i="9"/>
  <c r="Z95" i="9"/>
  <c r="Y95" i="9"/>
  <c r="X95" i="9"/>
  <c r="DX94" i="9"/>
  <c r="DV94" i="9"/>
  <c r="DU94" i="9"/>
  <c r="DT94" i="9"/>
  <c r="DQ94" i="9"/>
  <c r="DR94" i="9" s="1"/>
  <c r="DS94" i="9" s="1"/>
  <c r="CZ94" i="9"/>
  <c r="CX94" i="9"/>
  <c r="CU94" i="9"/>
  <c r="CP94" i="9"/>
  <c r="CQ94" i="9" s="1"/>
  <c r="CO94" i="9"/>
  <c r="CJ94" i="9"/>
  <c r="CK94" i="9" s="1"/>
  <c r="CH94" i="9"/>
  <c r="CF94" i="9"/>
  <c r="CD94" i="9"/>
  <c r="CB94" i="9"/>
  <c r="BZ94" i="9"/>
  <c r="BX94" i="9"/>
  <c r="BV94" i="9"/>
  <c r="BT94" i="9"/>
  <c r="BR94" i="9"/>
  <c r="BP94" i="9"/>
  <c r="BN94" i="9"/>
  <c r="BL94" i="9"/>
  <c r="BI94" i="9"/>
  <c r="BH94" i="9"/>
  <c r="BF94" i="9"/>
  <c r="BE94" i="9"/>
  <c r="CW94" i="9" s="1"/>
  <c r="BD94" i="9"/>
  <c r="BC94" i="9"/>
  <c r="BB94" i="9"/>
  <c r="BA94" i="9"/>
  <c r="AZ94" i="9"/>
  <c r="AY94" i="9"/>
  <c r="AX94" i="9"/>
  <c r="AW94" i="9"/>
  <c r="AV94" i="9"/>
  <c r="AU94" i="9"/>
  <c r="AT94" i="9"/>
  <c r="AS94" i="9"/>
  <c r="AL94" i="9"/>
  <c r="AK94" i="9"/>
  <c r="AJ94" i="9"/>
  <c r="AI94" i="9"/>
  <c r="AH94" i="9"/>
  <c r="AB94" i="9"/>
  <c r="AA94" i="9"/>
  <c r="Z94" i="9"/>
  <c r="Y94" i="9"/>
  <c r="X94" i="9"/>
  <c r="DX93" i="9"/>
  <c r="DV93" i="9"/>
  <c r="DU93" i="9"/>
  <c r="DT93" i="9"/>
  <c r="DR93" i="9"/>
  <c r="DS93" i="9" s="1"/>
  <c r="DQ93" i="9"/>
  <c r="DE93" i="9"/>
  <c r="CX93" i="9"/>
  <c r="CT93" i="9"/>
  <c r="CO93" i="9"/>
  <c r="CP93" i="9" s="1"/>
  <c r="CN93" i="9"/>
  <c r="CJ93" i="9"/>
  <c r="CK93" i="9" s="1"/>
  <c r="CH93" i="9"/>
  <c r="CF93" i="9"/>
  <c r="CD93" i="9"/>
  <c r="CB93" i="9"/>
  <c r="BZ93" i="9"/>
  <c r="BX93" i="9"/>
  <c r="BV93" i="9"/>
  <c r="BT93" i="9"/>
  <c r="BR93" i="9"/>
  <c r="BP93" i="9"/>
  <c r="BN93" i="9"/>
  <c r="BL93" i="9"/>
  <c r="BI93" i="9"/>
  <c r="BH93" i="9"/>
  <c r="DD93" i="9" s="1"/>
  <c r="BF93" i="9"/>
  <c r="BE93" i="9"/>
  <c r="CW93" i="9" s="1"/>
  <c r="BD93" i="9"/>
  <c r="BC93" i="9"/>
  <c r="BB93" i="9"/>
  <c r="BA93" i="9"/>
  <c r="AZ93" i="9"/>
  <c r="AY93" i="9"/>
  <c r="AX93" i="9"/>
  <c r="AW93" i="9"/>
  <c r="AV93" i="9"/>
  <c r="AU93" i="9"/>
  <c r="AT93" i="9"/>
  <c r="AS93" i="9"/>
  <c r="AL93" i="9"/>
  <c r="AK93" i="9"/>
  <c r="AJ93" i="9"/>
  <c r="AI93" i="9"/>
  <c r="AH93" i="9"/>
  <c r="AB93" i="9"/>
  <c r="AA93" i="9"/>
  <c r="Z93" i="9"/>
  <c r="Y93" i="9"/>
  <c r="X93" i="9"/>
  <c r="DX92" i="9"/>
  <c r="DV92" i="9"/>
  <c r="DU92" i="9"/>
  <c r="DT92" i="9"/>
  <c r="DR92" i="9"/>
  <c r="DS92" i="9" s="1"/>
  <c r="DQ92" i="9"/>
  <c r="CY92" i="9"/>
  <c r="CV92" i="9"/>
  <c r="CT92" i="9"/>
  <c r="CQ92" i="9"/>
  <c r="CO92" i="9"/>
  <c r="CP92" i="9" s="1"/>
  <c r="CJ92" i="9"/>
  <c r="CK92" i="9" s="1"/>
  <c r="CH92" i="9"/>
  <c r="CF92" i="9"/>
  <c r="CD92" i="9"/>
  <c r="CB92" i="9"/>
  <c r="BZ92" i="9"/>
  <c r="BX92" i="9"/>
  <c r="BV92" i="9"/>
  <c r="BT92" i="9"/>
  <c r="BR92" i="9"/>
  <c r="BP92" i="9"/>
  <c r="BN92" i="9"/>
  <c r="BL92" i="9"/>
  <c r="BI92" i="9"/>
  <c r="BH92" i="9"/>
  <c r="DB92" i="9" s="1"/>
  <c r="BF92" i="9"/>
  <c r="BE92" i="9"/>
  <c r="CW92" i="9" s="1"/>
  <c r="BD92" i="9"/>
  <c r="BC92" i="9"/>
  <c r="BB92" i="9"/>
  <c r="BA92" i="9"/>
  <c r="AZ92" i="9"/>
  <c r="AY92" i="9"/>
  <c r="AX92" i="9"/>
  <c r="AW92" i="9"/>
  <c r="AV92" i="9"/>
  <c r="AU92" i="9"/>
  <c r="AT92" i="9"/>
  <c r="AS92" i="9"/>
  <c r="AL92" i="9"/>
  <c r="AK92" i="9"/>
  <c r="AJ92" i="9"/>
  <c r="AI92" i="9"/>
  <c r="AH92" i="9"/>
  <c r="AB92" i="9"/>
  <c r="AA92" i="9"/>
  <c r="Z92" i="9"/>
  <c r="Y92" i="9"/>
  <c r="X92" i="9"/>
  <c r="DV91" i="9"/>
  <c r="DU91" i="9"/>
  <c r="DT91" i="9"/>
  <c r="DQ91" i="9"/>
  <c r="DR91" i="9" s="1"/>
  <c r="DS91" i="9" s="1"/>
  <c r="DE91" i="9"/>
  <c r="CZ91" i="9"/>
  <c r="CO91" i="9"/>
  <c r="CP91" i="9" s="1"/>
  <c r="CK91" i="9"/>
  <c r="CJ91" i="9"/>
  <c r="CH91" i="9"/>
  <c r="CF91" i="9"/>
  <c r="CD91" i="9"/>
  <c r="CB91" i="9"/>
  <c r="BZ91" i="9"/>
  <c r="BX91" i="9"/>
  <c r="BV91" i="9"/>
  <c r="BT91" i="9"/>
  <c r="BR91" i="9"/>
  <c r="BP91" i="9"/>
  <c r="BN91" i="9"/>
  <c r="BL91" i="9"/>
  <c r="BI91" i="9"/>
  <c r="BH91" i="9"/>
  <c r="DC91" i="9" s="1"/>
  <c r="BF91" i="9"/>
  <c r="BE91" i="9"/>
  <c r="CT91" i="9" s="1"/>
  <c r="BD91" i="9"/>
  <c r="BC91" i="9"/>
  <c r="BB91" i="9"/>
  <c r="BA91" i="9"/>
  <c r="AZ91" i="9"/>
  <c r="AY91" i="9"/>
  <c r="AX91" i="9"/>
  <c r="AW91" i="9"/>
  <c r="AV91" i="9"/>
  <c r="AU91" i="9"/>
  <c r="AT91" i="9"/>
  <c r="AS91" i="9"/>
  <c r="DX91" i="9" s="1"/>
  <c r="AL91" i="9"/>
  <c r="AK91" i="9"/>
  <c r="AJ91" i="9"/>
  <c r="AI91" i="9"/>
  <c r="AH91" i="9"/>
  <c r="AB91" i="9"/>
  <c r="AA91" i="9"/>
  <c r="Z91" i="9"/>
  <c r="Y91" i="9"/>
  <c r="X91" i="9"/>
  <c r="DX90" i="9"/>
  <c r="DV90" i="9"/>
  <c r="DU90" i="9"/>
  <c r="DT90" i="9"/>
  <c r="DR90" i="9"/>
  <c r="DS90" i="9" s="1"/>
  <c r="DQ90" i="9"/>
  <c r="DD90" i="9"/>
  <c r="CY90" i="9"/>
  <c r="CV90" i="9"/>
  <c r="CT90" i="9"/>
  <c r="CO90" i="9"/>
  <c r="CP90" i="9" s="1"/>
  <c r="CJ90" i="9"/>
  <c r="CK90" i="9" s="1"/>
  <c r="CN90" i="9" s="1"/>
  <c r="CH90" i="9"/>
  <c r="CF90" i="9"/>
  <c r="CD90" i="9"/>
  <c r="CB90" i="9"/>
  <c r="BZ90" i="9"/>
  <c r="BX90" i="9"/>
  <c r="BV90" i="9"/>
  <c r="BT90" i="9"/>
  <c r="BR90" i="9"/>
  <c r="BP90" i="9"/>
  <c r="BN90" i="9"/>
  <c r="BL90" i="9"/>
  <c r="BI90" i="9"/>
  <c r="BH90" i="9"/>
  <c r="CZ90" i="9" s="1"/>
  <c r="BF90" i="9"/>
  <c r="BE90" i="9"/>
  <c r="CW90" i="9" s="1"/>
  <c r="BD90" i="9"/>
  <c r="BC90" i="9"/>
  <c r="BB90" i="9"/>
  <c r="BA90" i="9"/>
  <c r="AZ90" i="9"/>
  <c r="AY90" i="9"/>
  <c r="AX90" i="9"/>
  <c r="AW90" i="9"/>
  <c r="AV90" i="9"/>
  <c r="AU90" i="9"/>
  <c r="AT90" i="9"/>
  <c r="AS90" i="9"/>
  <c r="AL90" i="9"/>
  <c r="AK90" i="9"/>
  <c r="AJ90" i="9"/>
  <c r="AI90" i="9"/>
  <c r="AH90" i="9"/>
  <c r="AB90" i="9"/>
  <c r="AA90" i="9"/>
  <c r="Z90" i="9"/>
  <c r="Y90" i="9"/>
  <c r="X90" i="9"/>
  <c r="DV89" i="9"/>
  <c r="DU89" i="9"/>
  <c r="DT89" i="9"/>
  <c r="DQ89" i="9"/>
  <c r="DR89" i="9" s="1"/>
  <c r="DS89" i="9" s="1"/>
  <c r="DE89" i="9"/>
  <c r="DA89" i="9"/>
  <c r="CP89" i="9"/>
  <c r="CO89" i="9"/>
  <c r="CK89" i="9"/>
  <c r="CJ89" i="9"/>
  <c r="CH89" i="9"/>
  <c r="CF89" i="9"/>
  <c r="CD89" i="9"/>
  <c r="CB89" i="9"/>
  <c r="BZ89" i="9"/>
  <c r="BX89" i="9"/>
  <c r="BV89" i="9"/>
  <c r="BT89" i="9"/>
  <c r="BR89" i="9"/>
  <c r="BP89" i="9"/>
  <c r="BN89" i="9"/>
  <c r="BL89" i="9"/>
  <c r="BI89" i="9"/>
  <c r="BH89" i="9"/>
  <c r="DC89" i="9" s="1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DX89" i="9" s="1"/>
  <c r="AL89" i="9"/>
  <c r="AK89" i="9"/>
  <c r="AJ89" i="9"/>
  <c r="AI89" i="9"/>
  <c r="AH89" i="9"/>
  <c r="AB89" i="9"/>
  <c r="AA89" i="9"/>
  <c r="Z89" i="9"/>
  <c r="Y89" i="9"/>
  <c r="X89" i="9"/>
  <c r="DV88" i="9"/>
  <c r="DU88" i="9"/>
  <c r="DT88" i="9"/>
  <c r="DR88" i="9"/>
  <c r="DS88" i="9" s="1"/>
  <c r="DQ88" i="9"/>
  <c r="CO88" i="9"/>
  <c r="CP88" i="9" s="1"/>
  <c r="CJ88" i="9"/>
  <c r="CK88" i="9" s="1"/>
  <c r="CH88" i="9"/>
  <c r="CF88" i="9"/>
  <c r="CD88" i="9"/>
  <c r="CB88" i="9"/>
  <c r="BZ88" i="9"/>
  <c r="BX88" i="9"/>
  <c r="BV88" i="9"/>
  <c r="BT88" i="9"/>
  <c r="BR88" i="9"/>
  <c r="BP88" i="9"/>
  <c r="BN88" i="9"/>
  <c r="BL88" i="9"/>
  <c r="BI88" i="9"/>
  <c r="BH88" i="9"/>
  <c r="BF88" i="9"/>
  <c r="BE88" i="9"/>
  <c r="CT88" i="9" s="1"/>
  <c r="BD88" i="9"/>
  <c r="BC88" i="9"/>
  <c r="BB88" i="9"/>
  <c r="BA88" i="9"/>
  <c r="AZ88" i="9"/>
  <c r="AY88" i="9"/>
  <c r="AX88" i="9"/>
  <c r="AW88" i="9"/>
  <c r="AV88" i="9"/>
  <c r="AU88" i="9"/>
  <c r="AT88" i="9"/>
  <c r="AS88" i="9"/>
  <c r="DX88" i="9" s="1"/>
  <c r="AL88" i="9"/>
  <c r="AK88" i="9"/>
  <c r="AJ88" i="9"/>
  <c r="AI88" i="9"/>
  <c r="AH88" i="9"/>
  <c r="AB88" i="9"/>
  <c r="AA88" i="9"/>
  <c r="Z88" i="9"/>
  <c r="Y88" i="9"/>
  <c r="X88" i="9"/>
  <c r="DV87" i="9"/>
  <c r="DU87" i="9"/>
  <c r="DT87" i="9"/>
  <c r="DQ87" i="9"/>
  <c r="DR87" i="9" s="1"/>
  <c r="DS87" i="9" s="1"/>
  <c r="DB87" i="9"/>
  <c r="CP87" i="9"/>
  <c r="CO87" i="9"/>
  <c r="CK87" i="9"/>
  <c r="CN87" i="9" s="1"/>
  <c r="CJ87" i="9"/>
  <c r="CH87" i="9"/>
  <c r="CF87" i="9"/>
  <c r="CD87" i="9"/>
  <c r="CB87" i="9"/>
  <c r="BZ87" i="9"/>
  <c r="BX87" i="9"/>
  <c r="BV87" i="9"/>
  <c r="BT87" i="9"/>
  <c r="BR87" i="9"/>
  <c r="BP87" i="9"/>
  <c r="BN87" i="9"/>
  <c r="BL87" i="9"/>
  <c r="BI87" i="9"/>
  <c r="BH87" i="9"/>
  <c r="BF87" i="9"/>
  <c r="BE87" i="9"/>
  <c r="CX87" i="9" s="1"/>
  <c r="BD87" i="9"/>
  <c r="BC87" i="9"/>
  <c r="BB87" i="9"/>
  <c r="BA87" i="9"/>
  <c r="AZ87" i="9"/>
  <c r="AY87" i="9"/>
  <c r="AX87" i="9"/>
  <c r="AW87" i="9"/>
  <c r="AV87" i="9"/>
  <c r="AU87" i="9"/>
  <c r="AT87" i="9"/>
  <c r="AS87" i="9"/>
  <c r="DX87" i="9" s="1"/>
  <c r="AL87" i="9"/>
  <c r="AK87" i="9"/>
  <c r="AJ87" i="9"/>
  <c r="AI87" i="9"/>
  <c r="AH87" i="9"/>
  <c r="AB87" i="9"/>
  <c r="AA87" i="9"/>
  <c r="Z87" i="9"/>
  <c r="Y87" i="9"/>
  <c r="X87" i="9"/>
  <c r="DV86" i="9"/>
  <c r="DU86" i="9"/>
  <c r="DT86" i="9"/>
  <c r="DQ86" i="9"/>
  <c r="DR86" i="9" s="1"/>
  <c r="DS86" i="9" s="1"/>
  <c r="CW86" i="9"/>
  <c r="CO86" i="9"/>
  <c r="CP86" i="9" s="1"/>
  <c r="CJ86" i="9"/>
  <c r="CK86" i="9" s="1"/>
  <c r="CH86" i="9"/>
  <c r="CF86" i="9"/>
  <c r="CD86" i="9"/>
  <c r="CB86" i="9"/>
  <c r="BZ86" i="9"/>
  <c r="BX86" i="9"/>
  <c r="BV86" i="9"/>
  <c r="BT86" i="9"/>
  <c r="BR86" i="9"/>
  <c r="BP86" i="9"/>
  <c r="BN86" i="9"/>
  <c r="BL86" i="9"/>
  <c r="BI86" i="9"/>
  <c r="BH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DX86" i="9" s="1"/>
  <c r="AL86" i="9"/>
  <c r="AK86" i="9"/>
  <c r="AJ86" i="9"/>
  <c r="AI86" i="9"/>
  <c r="AH86" i="9"/>
  <c r="AB86" i="9"/>
  <c r="AA86" i="9"/>
  <c r="Z86" i="9"/>
  <c r="Y86" i="9"/>
  <c r="X86" i="9"/>
  <c r="DV85" i="9"/>
  <c r="DU85" i="9"/>
  <c r="DT85" i="9"/>
  <c r="DR85" i="9"/>
  <c r="DS85" i="9" s="1"/>
  <c r="DQ85" i="9"/>
  <c r="DC85" i="9"/>
  <c r="CX85" i="9"/>
  <c r="CT85" i="9"/>
  <c r="CP85" i="9"/>
  <c r="CQ85" i="9" s="1"/>
  <c r="CO85" i="9"/>
  <c r="CK85" i="9"/>
  <c r="CJ85" i="9"/>
  <c r="CH85" i="9"/>
  <c r="CF85" i="9"/>
  <c r="CD85" i="9"/>
  <c r="CB85" i="9"/>
  <c r="BZ85" i="9"/>
  <c r="BX85" i="9"/>
  <c r="BV85" i="9"/>
  <c r="BT85" i="9"/>
  <c r="BR85" i="9"/>
  <c r="BP85" i="9"/>
  <c r="BN85" i="9"/>
  <c r="BL85" i="9"/>
  <c r="BI85" i="9"/>
  <c r="BH85" i="9"/>
  <c r="DA85" i="9" s="1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DX85" i="9" s="1"/>
  <c r="AL85" i="9"/>
  <c r="AK85" i="9"/>
  <c r="AJ85" i="9"/>
  <c r="AI85" i="9"/>
  <c r="AH85" i="9"/>
  <c r="AB85" i="9"/>
  <c r="AA85" i="9"/>
  <c r="Z85" i="9"/>
  <c r="Y85" i="9"/>
  <c r="X85" i="9"/>
  <c r="DV84" i="9"/>
  <c r="DU84" i="9"/>
  <c r="DT84" i="9"/>
  <c r="DQ84" i="9"/>
  <c r="DR84" i="9" s="1"/>
  <c r="DS84" i="9" s="1"/>
  <c r="CW84" i="9"/>
  <c r="CR84" i="9"/>
  <c r="CO84" i="9"/>
  <c r="CP84" i="9" s="1"/>
  <c r="CQ84" i="9" s="1"/>
  <c r="CJ84" i="9"/>
  <c r="CK84" i="9" s="1"/>
  <c r="CH84" i="9"/>
  <c r="CF84" i="9"/>
  <c r="CD84" i="9"/>
  <c r="CB84" i="9"/>
  <c r="BZ84" i="9"/>
  <c r="BX84" i="9"/>
  <c r="BV84" i="9"/>
  <c r="BT84" i="9"/>
  <c r="BR84" i="9"/>
  <c r="BP84" i="9"/>
  <c r="BN84" i="9"/>
  <c r="BL84" i="9"/>
  <c r="BI84" i="9"/>
  <c r="BH84" i="9"/>
  <c r="CZ84" i="9" s="1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DX84" i="9" s="1"/>
  <c r="AL84" i="9"/>
  <c r="AK84" i="9"/>
  <c r="AJ84" i="9"/>
  <c r="AI84" i="9"/>
  <c r="AH84" i="9"/>
  <c r="AB84" i="9"/>
  <c r="AA84" i="9"/>
  <c r="Z84" i="9"/>
  <c r="Y84" i="9"/>
  <c r="X84" i="9"/>
  <c r="DV83" i="9"/>
  <c r="DU83" i="9"/>
  <c r="DT83" i="9"/>
  <c r="DQ83" i="9"/>
  <c r="DR83" i="9" s="1"/>
  <c r="DS83" i="9" s="1"/>
  <c r="DC83" i="9"/>
  <c r="DA83" i="9"/>
  <c r="CY83" i="9"/>
  <c r="CX83" i="9"/>
  <c r="CT83" i="9"/>
  <c r="CO83" i="9"/>
  <c r="CP83" i="9" s="1"/>
  <c r="CQ83" i="9" s="1"/>
  <c r="CJ83" i="9"/>
  <c r="CK83" i="9" s="1"/>
  <c r="CH83" i="9"/>
  <c r="CF83" i="9"/>
  <c r="CD83" i="9"/>
  <c r="CB83" i="9"/>
  <c r="BZ83" i="9"/>
  <c r="BX83" i="9"/>
  <c r="BV83" i="9"/>
  <c r="BT83" i="9"/>
  <c r="BR83" i="9"/>
  <c r="BP83" i="9"/>
  <c r="BN83" i="9"/>
  <c r="BL83" i="9"/>
  <c r="BI83" i="9"/>
  <c r="BH83" i="9"/>
  <c r="DD83" i="9" s="1"/>
  <c r="BF83" i="9"/>
  <c r="BE83" i="9"/>
  <c r="CW83" i="9" s="1"/>
  <c r="BD83" i="9"/>
  <c r="BC83" i="9"/>
  <c r="BB83" i="9"/>
  <c r="BA83" i="9"/>
  <c r="AZ83" i="9"/>
  <c r="AY83" i="9"/>
  <c r="AX83" i="9"/>
  <c r="AW83" i="9"/>
  <c r="AV83" i="9"/>
  <c r="AU83" i="9"/>
  <c r="AT83" i="9"/>
  <c r="AS83" i="9"/>
  <c r="DX83" i="9" s="1"/>
  <c r="AL83" i="9"/>
  <c r="AK83" i="9"/>
  <c r="AJ83" i="9"/>
  <c r="AI83" i="9"/>
  <c r="AH83" i="9"/>
  <c r="AB83" i="9"/>
  <c r="AA83" i="9"/>
  <c r="Z83" i="9"/>
  <c r="Y83" i="9"/>
  <c r="X83" i="9"/>
  <c r="DX82" i="9"/>
  <c r="DV82" i="9"/>
  <c r="DU82" i="9"/>
  <c r="DT82" i="9"/>
  <c r="DQ82" i="9"/>
  <c r="DR82" i="9" s="1"/>
  <c r="DS82" i="9" s="1"/>
  <c r="DA82" i="9"/>
  <c r="CS82" i="9"/>
  <c r="CR82" i="9"/>
  <c r="CO82" i="9"/>
  <c r="CP82" i="9" s="1"/>
  <c r="CQ82" i="9" s="1"/>
  <c r="CK82" i="9"/>
  <c r="CJ82" i="9"/>
  <c r="CH82" i="9"/>
  <c r="CF82" i="9"/>
  <c r="CD82" i="9"/>
  <c r="CB82" i="9"/>
  <c r="BZ82" i="9"/>
  <c r="BX82" i="9"/>
  <c r="BV82" i="9"/>
  <c r="BT82" i="9"/>
  <c r="BR82" i="9"/>
  <c r="BP82" i="9"/>
  <c r="BN82" i="9"/>
  <c r="BL82" i="9"/>
  <c r="BI82" i="9"/>
  <c r="BH82" i="9"/>
  <c r="DE82" i="9" s="1"/>
  <c r="BF82" i="9"/>
  <c r="BE82" i="9"/>
  <c r="CW82" i="9" s="1"/>
  <c r="BD82" i="9"/>
  <c r="BC82" i="9"/>
  <c r="BB82" i="9"/>
  <c r="BA82" i="9"/>
  <c r="AZ82" i="9"/>
  <c r="AY82" i="9"/>
  <c r="AX82" i="9"/>
  <c r="AW82" i="9"/>
  <c r="AV82" i="9"/>
  <c r="AU82" i="9"/>
  <c r="AT82" i="9"/>
  <c r="AS82" i="9"/>
  <c r="AL82" i="9"/>
  <c r="AK82" i="9"/>
  <c r="AJ82" i="9"/>
  <c r="AI82" i="9"/>
  <c r="AH82" i="9"/>
  <c r="AB82" i="9"/>
  <c r="AA82" i="9"/>
  <c r="Z82" i="9"/>
  <c r="Y82" i="9"/>
  <c r="X82" i="9"/>
  <c r="DV81" i="9"/>
  <c r="DU81" i="9"/>
  <c r="DT81" i="9"/>
  <c r="DQ81" i="9"/>
  <c r="DR81" i="9" s="1"/>
  <c r="DS81" i="9" s="1"/>
  <c r="DC81" i="9"/>
  <c r="DA81" i="9"/>
  <c r="CY81" i="9"/>
  <c r="CX81" i="9"/>
  <c r="CT81" i="9"/>
  <c r="CO81" i="9"/>
  <c r="CP81" i="9" s="1"/>
  <c r="CJ81" i="9"/>
  <c r="CK81" i="9" s="1"/>
  <c r="CH81" i="9"/>
  <c r="CF81" i="9"/>
  <c r="CD81" i="9"/>
  <c r="CB81" i="9"/>
  <c r="BZ81" i="9"/>
  <c r="BX81" i="9"/>
  <c r="BV81" i="9"/>
  <c r="BT81" i="9"/>
  <c r="BR81" i="9"/>
  <c r="BP81" i="9"/>
  <c r="BN81" i="9"/>
  <c r="BL81" i="9"/>
  <c r="BI81" i="9"/>
  <c r="BH81" i="9"/>
  <c r="BF81" i="9"/>
  <c r="BE81" i="9"/>
  <c r="CW81" i="9" s="1"/>
  <c r="BD81" i="9"/>
  <c r="BC81" i="9"/>
  <c r="BB81" i="9"/>
  <c r="BA81" i="9"/>
  <c r="AZ81" i="9"/>
  <c r="AY81" i="9"/>
  <c r="AX81" i="9"/>
  <c r="AW81" i="9"/>
  <c r="AV81" i="9"/>
  <c r="AU81" i="9"/>
  <c r="AT81" i="9"/>
  <c r="AS81" i="9"/>
  <c r="DX81" i="9" s="1"/>
  <c r="AL81" i="9"/>
  <c r="AK81" i="9"/>
  <c r="AJ81" i="9"/>
  <c r="AI81" i="9"/>
  <c r="AH81" i="9"/>
  <c r="AB81" i="9"/>
  <c r="AA81" i="9"/>
  <c r="Z81" i="9"/>
  <c r="Y81" i="9"/>
  <c r="X81" i="9"/>
  <c r="DV80" i="9"/>
  <c r="DU80" i="9"/>
  <c r="DT80" i="9"/>
  <c r="DQ80" i="9"/>
  <c r="DR80" i="9" s="1"/>
  <c r="DS80" i="9" s="1"/>
  <c r="CO80" i="9"/>
  <c r="CP80" i="9" s="1"/>
  <c r="CQ80" i="9" s="1"/>
  <c r="CJ80" i="9"/>
  <c r="CK80" i="9" s="1"/>
  <c r="CN80" i="9" s="1"/>
  <c r="CH80" i="9"/>
  <c r="CF80" i="9"/>
  <c r="CD80" i="9"/>
  <c r="CB80" i="9"/>
  <c r="BZ80" i="9"/>
  <c r="BX80" i="9"/>
  <c r="BV80" i="9"/>
  <c r="BT80" i="9"/>
  <c r="BR80" i="9"/>
  <c r="BP80" i="9"/>
  <c r="BN80" i="9"/>
  <c r="BL80" i="9"/>
  <c r="BI80" i="9"/>
  <c r="BH80" i="9"/>
  <c r="DD80" i="9" s="1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DX80" i="9" s="1"/>
  <c r="AL80" i="9"/>
  <c r="AK80" i="9"/>
  <c r="AJ80" i="9"/>
  <c r="AI80" i="9"/>
  <c r="AH80" i="9"/>
  <c r="AB80" i="9"/>
  <c r="AA80" i="9"/>
  <c r="Z80" i="9"/>
  <c r="Y80" i="9"/>
  <c r="X80" i="9"/>
  <c r="DV79" i="9"/>
  <c r="DU79" i="9"/>
  <c r="DT79" i="9"/>
  <c r="DQ79" i="9"/>
  <c r="DR79" i="9" s="1"/>
  <c r="DS79" i="9" s="1"/>
  <c r="DB79" i="9"/>
  <c r="CY79" i="9"/>
  <c r="CX79" i="9"/>
  <c r="CU79" i="9"/>
  <c r="CO79" i="9"/>
  <c r="CP79" i="9" s="1"/>
  <c r="CQ79" i="9" s="1"/>
  <c r="CJ79" i="9"/>
  <c r="CK79" i="9" s="1"/>
  <c r="CH79" i="9"/>
  <c r="CF79" i="9"/>
  <c r="CD79" i="9"/>
  <c r="CB79" i="9"/>
  <c r="BZ79" i="9"/>
  <c r="BX79" i="9"/>
  <c r="BV79" i="9"/>
  <c r="BT79" i="9"/>
  <c r="BR79" i="9"/>
  <c r="BP79" i="9"/>
  <c r="BN79" i="9"/>
  <c r="BL79" i="9"/>
  <c r="BI79" i="9"/>
  <c r="BH79" i="9"/>
  <c r="DD79" i="9" s="1"/>
  <c r="BF79" i="9"/>
  <c r="BE79" i="9"/>
  <c r="CW79" i="9" s="1"/>
  <c r="BD79" i="9"/>
  <c r="BC79" i="9"/>
  <c r="BB79" i="9"/>
  <c r="BA79" i="9"/>
  <c r="AZ79" i="9"/>
  <c r="AY79" i="9"/>
  <c r="AX79" i="9"/>
  <c r="AW79" i="9"/>
  <c r="AV79" i="9"/>
  <c r="AU79" i="9"/>
  <c r="AT79" i="9"/>
  <c r="AS79" i="9"/>
  <c r="DX79" i="9" s="1"/>
  <c r="AL79" i="9"/>
  <c r="AK79" i="9"/>
  <c r="AJ79" i="9"/>
  <c r="AI79" i="9"/>
  <c r="AH79" i="9"/>
  <c r="AB79" i="9"/>
  <c r="AA79" i="9"/>
  <c r="Z79" i="9"/>
  <c r="Y79" i="9"/>
  <c r="X79" i="9"/>
  <c r="DV78" i="9"/>
  <c r="DU78" i="9"/>
  <c r="DT78" i="9"/>
  <c r="DQ78" i="9"/>
  <c r="DR78" i="9" s="1"/>
  <c r="DS78" i="9" s="1"/>
  <c r="DE78" i="9"/>
  <c r="CO78" i="9"/>
  <c r="CP78" i="9" s="1"/>
  <c r="CJ78" i="9"/>
  <c r="CK78" i="9" s="1"/>
  <c r="CH78" i="9"/>
  <c r="CF78" i="9"/>
  <c r="CD78" i="9"/>
  <c r="CB78" i="9"/>
  <c r="BZ78" i="9"/>
  <c r="BX78" i="9"/>
  <c r="BV78" i="9"/>
  <c r="BT78" i="9"/>
  <c r="BR78" i="9"/>
  <c r="BP78" i="9"/>
  <c r="BN78" i="9"/>
  <c r="BL78" i="9"/>
  <c r="BI78" i="9"/>
  <c r="BH78" i="9"/>
  <c r="BF78" i="9"/>
  <c r="BE78" i="9"/>
  <c r="CW78" i="9" s="1"/>
  <c r="BD78" i="9"/>
  <c r="BC78" i="9"/>
  <c r="BB78" i="9"/>
  <c r="BA78" i="9"/>
  <c r="AZ78" i="9"/>
  <c r="AY78" i="9"/>
  <c r="AX78" i="9"/>
  <c r="AW78" i="9"/>
  <c r="AV78" i="9"/>
  <c r="AU78" i="9"/>
  <c r="AT78" i="9"/>
  <c r="AS78" i="9"/>
  <c r="DX78" i="9" s="1"/>
  <c r="AL78" i="9"/>
  <c r="AK78" i="9"/>
  <c r="AJ78" i="9"/>
  <c r="AI78" i="9"/>
  <c r="AH78" i="9"/>
  <c r="AB78" i="9"/>
  <c r="AA78" i="9"/>
  <c r="Z78" i="9"/>
  <c r="Y78" i="9"/>
  <c r="X78" i="9"/>
  <c r="DV77" i="9"/>
  <c r="DU77" i="9"/>
  <c r="DT77" i="9"/>
  <c r="DQ77" i="9"/>
  <c r="DR77" i="9" s="1"/>
  <c r="DS77" i="9" s="1"/>
  <c r="DB77" i="9"/>
  <c r="CY77" i="9"/>
  <c r="CX77" i="9"/>
  <c r="CU77" i="9"/>
  <c r="CO77" i="9"/>
  <c r="CP77" i="9" s="1"/>
  <c r="CQ77" i="9" s="1"/>
  <c r="CJ77" i="9"/>
  <c r="CK77" i="9" s="1"/>
  <c r="CH77" i="9"/>
  <c r="CF77" i="9"/>
  <c r="CD77" i="9"/>
  <c r="CB77" i="9"/>
  <c r="BZ77" i="9"/>
  <c r="BX77" i="9"/>
  <c r="BV77" i="9"/>
  <c r="BT77" i="9"/>
  <c r="BR77" i="9"/>
  <c r="BP77" i="9"/>
  <c r="BN77" i="9"/>
  <c r="BL77" i="9"/>
  <c r="BI77" i="9"/>
  <c r="BH77" i="9"/>
  <c r="DD77" i="9" s="1"/>
  <c r="BF77" i="9"/>
  <c r="BE77" i="9"/>
  <c r="CW77" i="9" s="1"/>
  <c r="BD77" i="9"/>
  <c r="BC77" i="9"/>
  <c r="BB77" i="9"/>
  <c r="BA77" i="9"/>
  <c r="AZ77" i="9"/>
  <c r="AY77" i="9"/>
  <c r="AX77" i="9"/>
  <c r="AW77" i="9"/>
  <c r="AV77" i="9"/>
  <c r="AU77" i="9"/>
  <c r="AT77" i="9"/>
  <c r="AS77" i="9"/>
  <c r="DX77" i="9" s="1"/>
  <c r="AL77" i="9"/>
  <c r="AK77" i="9"/>
  <c r="AJ77" i="9"/>
  <c r="AI77" i="9"/>
  <c r="AH77" i="9"/>
  <c r="AB77" i="9"/>
  <c r="AA77" i="9"/>
  <c r="Z77" i="9"/>
  <c r="Y77" i="9"/>
  <c r="X77" i="9"/>
  <c r="DX76" i="9"/>
  <c r="DV76" i="9"/>
  <c r="DU76" i="9"/>
  <c r="DT76" i="9"/>
  <c r="DQ76" i="9"/>
  <c r="DR76" i="9" s="1"/>
  <c r="DS76" i="9" s="1"/>
  <c r="CO76" i="9"/>
  <c r="CP76" i="9" s="1"/>
  <c r="CQ76" i="9" s="1"/>
  <c r="CJ76" i="9"/>
  <c r="CK76" i="9" s="1"/>
  <c r="CH76" i="9"/>
  <c r="CF76" i="9"/>
  <c r="CD76" i="9"/>
  <c r="CB76" i="9"/>
  <c r="BZ76" i="9"/>
  <c r="BX76" i="9"/>
  <c r="BV76" i="9"/>
  <c r="BT76" i="9"/>
  <c r="BR76" i="9"/>
  <c r="BP76" i="9"/>
  <c r="BN76" i="9"/>
  <c r="BL76" i="9"/>
  <c r="BI76" i="9"/>
  <c r="BH76" i="9"/>
  <c r="BF76" i="9"/>
  <c r="BE76" i="9"/>
  <c r="CW76" i="9" s="1"/>
  <c r="BD76" i="9"/>
  <c r="BC76" i="9"/>
  <c r="BB76" i="9"/>
  <c r="BA76" i="9"/>
  <c r="AZ76" i="9"/>
  <c r="AY76" i="9"/>
  <c r="AX76" i="9"/>
  <c r="AW76" i="9"/>
  <c r="AV76" i="9"/>
  <c r="AU76" i="9"/>
  <c r="AT76" i="9"/>
  <c r="AS76" i="9"/>
  <c r="AL76" i="9"/>
  <c r="AK76" i="9"/>
  <c r="AJ76" i="9"/>
  <c r="AI76" i="9"/>
  <c r="AH76" i="9"/>
  <c r="AB76" i="9"/>
  <c r="AA76" i="9"/>
  <c r="Z76" i="9"/>
  <c r="Y76" i="9"/>
  <c r="X76" i="9"/>
  <c r="DV75" i="9"/>
  <c r="DU75" i="9"/>
  <c r="DT75" i="9"/>
  <c r="DR75" i="9"/>
  <c r="DS75" i="9" s="1"/>
  <c r="DQ75" i="9"/>
  <c r="CY75" i="9"/>
  <c r="CT75" i="9"/>
  <c r="CP75" i="9"/>
  <c r="CQ75" i="9" s="1"/>
  <c r="CO75" i="9"/>
  <c r="CK75" i="9"/>
  <c r="CN75" i="9" s="1"/>
  <c r="CJ75" i="9"/>
  <c r="CH75" i="9"/>
  <c r="CF75" i="9"/>
  <c r="CD75" i="9"/>
  <c r="CB75" i="9"/>
  <c r="BZ75" i="9"/>
  <c r="BX75" i="9"/>
  <c r="BV75" i="9"/>
  <c r="BT75" i="9"/>
  <c r="BR75" i="9"/>
  <c r="BP75" i="9"/>
  <c r="BN75" i="9"/>
  <c r="BL75" i="9"/>
  <c r="BI75" i="9"/>
  <c r="BH75" i="9"/>
  <c r="DD75" i="9" s="1"/>
  <c r="BF75" i="9"/>
  <c r="BE75" i="9"/>
  <c r="CW75" i="9" s="1"/>
  <c r="BD75" i="9"/>
  <c r="BC75" i="9"/>
  <c r="BB75" i="9"/>
  <c r="BA75" i="9"/>
  <c r="AZ75" i="9"/>
  <c r="AY75" i="9"/>
  <c r="AX75" i="9"/>
  <c r="AW75" i="9"/>
  <c r="AV75" i="9"/>
  <c r="AU75" i="9"/>
  <c r="AT75" i="9"/>
  <c r="AS75" i="9"/>
  <c r="DX75" i="9" s="1"/>
  <c r="AL75" i="9"/>
  <c r="AK75" i="9"/>
  <c r="AJ75" i="9"/>
  <c r="AI75" i="9"/>
  <c r="AH75" i="9"/>
  <c r="AB75" i="9"/>
  <c r="AA75" i="9"/>
  <c r="Z75" i="9"/>
  <c r="Y75" i="9"/>
  <c r="X75" i="9"/>
  <c r="DV74" i="9"/>
  <c r="DU74" i="9"/>
  <c r="DT74" i="9"/>
  <c r="DQ74" i="9"/>
  <c r="DR74" i="9" s="1"/>
  <c r="DS74" i="9" s="1"/>
  <c r="DA74" i="9"/>
  <c r="CS74" i="9"/>
  <c r="CO74" i="9"/>
  <c r="CP74" i="9" s="1"/>
  <c r="CQ74" i="9" s="1"/>
  <c r="CJ74" i="9"/>
  <c r="CK74" i="9" s="1"/>
  <c r="CH74" i="9"/>
  <c r="CF74" i="9"/>
  <c r="CD74" i="9"/>
  <c r="CB74" i="9"/>
  <c r="BZ74" i="9"/>
  <c r="BX74" i="9"/>
  <c r="BV74" i="9"/>
  <c r="BT74" i="9"/>
  <c r="BR74" i="9"/>
  <c r="BP74" i="9"/>
  <c r="BN74" i="9"/>
  <c r="BL74" i="9"/>
  <c r="BI74" i="9"/>
  <c r="BH74" i="9"/>
  <c r="DE74" i="9" s="1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DX74" i="9" s="1"/>
  <c r="AL74" i="9"/>
  <c r="AK74" i="9"/>
  <c r="AJ74" i="9"/>
  <c r="AI74" i="9"/>
  <c r="AH74" i="9"/>
  <c r="AB74" i="9"/>
  <c r="AA74" i="9"/>
  <c r="Z74" i="9"/>
  <c r="Y74" i="9"/>
  <c r="X74" i="9"/>
  <c r="DV67" i="9"/>
  <c r="DU67" i="9"/>
  <c r="DT67" i="9"/>
  <c r="DQ67" i="9"/>
  <c r="DR67" i="9" s="1"/>
  <c r="DS67" i="9" s="1"/>
  <c r="DE67" i="9"/>
  <c r="CY67" i="9"/>
  <c r="CU67" i="9"/>
  <c r="CT67" i="9"/>
  <c r="CP67" i="9"/>
  <c r="CO67" i="9"/>
  <c r="CK67" i="9"/>
  <c r="CN67" i="9" s="1"/>
  <c r="CJ67" i="9"/>
  <c r="CH67" i="9"/>
  <c r="CF67" i="9"/>
  <c r="CD67" i="9"/>
  <c r="CB67" i="9"/>
  <c r="BZ67" i="9"/>
  <c r="BX67" i="9"/>
  <c r="BV67" i="9"/>
  <c r="BT67" i="9"/>
  <c r="BR67" i="9"/>
  <c r="BP67" i="9"/>
  <c r="BN67" i="9"/>
  <c r="BL67" i="9"/>
  <c r="BH67" i="9"/>
  <c r="DD67" i="9" s="1"/>
  <c r="BE67" i="9"/>
  <c r="CW67" i="9" s="1"/>
  <c r="AL67" i="9"/>
  <c r="AK67" i="9"/>
  <c r="AJ67" i="9"/>
  <c r="AI67" i="9"/>
  <c r="AH67" i="9"/>
  <c r="AB67" i="9"/>
  <c r="AA67" i="9"/>
  <c r="BF67" i="9" s="1"/>
  <c r="Z67" i="9"/>
  <c r="Y67" i="9"/>
  <c r="X67" i="9"/>
  <c r="DV25" i="9"/>
  <c r="DU25" i="9"/>
  <c r="DT25" i="9"/>
  <c r="DQ25" i="9"/>
  <c r="DR25" i="9" s="1"/>
  <c r="DS25" i="9" s="1"/>
  <c r="DE25" i="9"/>
  <c r="CJ25" i="9"/>
  <c r="CK25" i="9" s="1"/>
  <c r="CH25" i="9"/>
  <c r="CF25" i="9"/>
  <c r="CD25" i="9"/>
  <c r="CB25" i="9"/>
  <c r="BZ25" i="9"/>
  <c r="BX25" i="9"/>
  <c r="BV25" i="9"/>
  <c r="BT25" i="9"/>
  <c r="BR25" i="9"/>
  <c r="BP25" i="9"/>
  <c r="BN25" i="9"/>
  <c r="BL25" i="9"/>
  <c r="BH25" i="9"/>
  <c r="DA25" i="9" s="1"/>
  <c r="BE25" i="9"/>
  <c r="AL25" i="9"/>
  <c r="AK25" i="9"/>
  <c r="AJ25" i="9"/>
  <c r="AI25" i="9"/>
  <c r="AH25" i="9"/>
  <c r="AV25" i="9" s="1"/>
  <c r="AB25" i="9"/>
  <c r="AA25" i="9"/>
  <c r="Z25" i="9"/>
  <c r="Y25" i="9"/>
  <c r="AS25" i="9" s="1"/>
  <c r="X25" i="9"/>
  <c r="DV66" i="9"/>
  <c r="DU66" i="9"/>
  <c r="DT66" i="9"/>
  <c r="DQ66" i="9"/>
  <c r="DR66" i="9" s="1"/>
  <c r="DS66" i="9" s="1"/>
  <c r="DB66" i="9"/>
  <c r="DA66" i="9"/>
  <c r="CT66" i="9"/>
  <c r="CJ66" i="9"/>
  <c r="CK66" i="9" s="1"/>
  <c r="CH66" i="9"/>
  <c r="CF66" i="9"/>
  <c r="CD66" i="9"/>
  <c r="CB66" i="9"/>
  <c r="BZ66" i="9"/>
  <c r="BX66" i="9"/>
  <c r="BV66" i="9"/>
  <c r="BT66" i="9"/>
  <c r="BR66" i="9"/>
  <c r="BP66" i="9"/>
  <c r="BN66" i="9"/>
  <c r="BL66" i="9"/>
  <c r="BH66" i="9"/>
  <c r="DD66" i="9" s="1"/>
  <c r="BE66" i="9"/>
  <c r="CW66" i="9" s="1"/>
  <c r="AL66" i="9"/>
  <c r="AK66" i="9"/>
  <c r="AJ66" i="9"/>
  <c r="AI66" i="9"/>
  <c r="AH66" i="9"/>
  <c r="AB66" i="9"/>
  <c r="AA66" i="9"/>
  <c r="Z66" i="9"/>
  <c r="Y66" i="9"/>
  <c r="X66" i="9"/>
  <c r="DV58" i="9"/>
  <c r="DU58" i="9"/>
  <c r="DT58" i="9"/>
  <c r="DQ58" i="9"/>
  <c r="DR58" i="9" s="1"/>
  <c r="DS58" i="9" s="1"/>
  <c r="CJ58" i="9"/>
  <c r="CK58" i="9" s="1"/>
  <c r="CH58" i="9"/>
  <c r="CF58" i="9"/>
  <c r="CD58" i="9"/>
  <c r="CB58" i="9"/>
  <c r="BZ58" i="9"/>
  <c r="BX58" i="9"/>
  <c r="BV58" i="9"/>
  <c r="BT58" i="9"/>
  <c r="BR58" i="9"/>
  <c r="BP58" i="9"/>
  <c r="BN58" i="9"/>
  <c r="BL58" i="9"/>
  <c r="BH58" i="9"/>
  <c r="DE58" i="9" s="1"/>
  <c r="BE58" i="9"/>
  <c r="CV58" i="9" s="1"/>
  <c r="AL58" i="9"/>
  <c r="AK58" i="9"/>
  <c r="AJ58" i="9"/>
  <c r="AI58" i="9"/>
  <c r="AV58" i="9" s="1"/>
  <c r="AH58" i="9"/>
  <c r="AB58" i="9"/>
  <c r="AA58" i="9"/>
  <c r="Z58" i="9"/>
  <c r="AS58" i="9" s="1"/>
  <c r="Y58" i="9"/>
  <c r="X58" i="9"/>
  <c r="DV31" i="9"/>
  <c r="DU31" i="9"/>
  <c r="DT31" i="9"/>
  <c r="DQ31" i="9"/>
  <c r="DR31" i="9" s="1"/>
  <c r="DS31" i="9" s="1"/>
  <c r="DC31" i="9"/>
  <c r="DB31" i="9"/>
  <c r="DA31" i="9"/>
  <c r="CU31" i="9"/>
  <c r="CT31" i="9"/>
  <c r="CO31" i="9"/>
  <c r="CP31" i="9" s="1"/>
  <c r="CQ31" i="9" s="1"/>
  <c r="CH31" i="9"/>
  <c r="CF31" i="9"/>
  <c r="CD31" i="9"/>
  <c r="CB31" i="9"/>
  <c r="BZ31" i="9"/>
  <c r="BX31" i="9"/>
  <c r="BV31" i="9"/>
  <c r="BT31" i="9"/>
  <c r="BR31" i="9"/>
  <c r="BP31" i="9"/>
  <c r="BN31" i="9"/>
  <c r="BL31" i="9"/>
  <c r="BK31" i="9"/>
  <c r="DO31" i="9" s="1"/>
  <c r="BH31" i="9"/>
  <c r="DD31" i="9" s="1"/>
  <c r="BE31" i="9"/>
  <c r="CW31" i="9" s="1"/>
  <c r="AL31" i="9"/>
  <c r="AK31" i="9"/>
  <c r="AJ31" i="9"/>
  <c r="AI31" i="9"/>
  <c r="AH31" i="9"/>
  <c r="AB31" i="9"/>
  <c r="AA31" i="9"/>
  <c r="Z31" i="9"/>
  <c r="Y31" i="9"/>
  <c r="X31" i="9"/>
  <c r="DV65" i="9"/>
  <c r="DU65" i="9"/>
  <c r="DT65" i="9"/>
  <c r="DQ65" i="9"/>
  <c r="DR65" i="9" s="1"/>
  <c r="DS65" i="9" s="1"/>
  <c r="DD65" i="9"/>
  <c r="DA65" i="9"/>
  <c r="CV65" i="9"/>
  <c r="CO65" i="9"/>
  <c r="CP65" i="9" s="1"/>
  <c r="CQ65" i="9" s="1"/>
  <c r="CJ65" i="9"/>
  <c r="CK65" i="9" s="1"/>
  <c r="CN65" i="9" s="1"/>
  <c r="CH65" i="9"/>
  <c r="CF65" i="9"/>
  <c r="CD65" i="9"/>
  <c r="CB65" i="9"/>
  <c r="BZ65" i="9"/>
  <c r="BX65" i="9"/>
  <c r="BV65" i="9"/>
  <c r="BT65" i="9"/>
  <c r="BR65" i="9"/>
  <c r="BP65" i="9"/>
  <c r="BN65" i="9"/>
  <c r="BL65" i="9"/>
  <c r="BH65" i="9"/>
  <c r="DE65" i="9" s="1"/>
  <c r="BE65" i="9"/>
  <c r="AL65" i="9"/>
  <c r="AK65" i="9"/>
  <c r="AJ65" i="9"/>
  <c r="AI65" i="9"/>
  <c r="AH65" i="9"/>
  <c r="AV65" i="9" s="1"/>
  <c r="AB65" i="9"/>
  <c r="AA65" i="9"/>
  <c r="Z65" i="9"/>
  <c r="Y65" i="9"/>
  <c r="X65" i="9"/>
  <c r="DV4" i="9"/>
  <c r="DU4" i="9"/>
  <c r="DT4" i="9"/>
  <c r="DQ4" i="9"/>
  <c r="DR4" i="9" s="1"/>
  <c r="DS4" i="9" s="1"/>
  <c r="DC4" i="9"/>
  <c r="DB4" i="9"/>
  <c r="CY4" i="9"/>
  <c r="CU4" i="9"/>
  <c r="CT4" i="9"/>
  <c r="CO4" i="9"/>
  <c r="CP4" i="9" s="1"/>
  <c r="CQ4" i="9" s="1"/>
  <c r="CH4" i="9"/>
  <c r="CF4" i="9"/>
  <c r="CD4" i="9"/>
  <c r="CB4" i="9"/>
  <c r="BZ4" i="9"/>
  <c r="BX4" i="9"/>
  <c r="BV4" i="9"/>
  <c r="BT4" i="9"/>
  <c r="BR4" i="9"/>
  <c r="BP4" i="9"/>
  <c r="BN4" i="9"/>
  <c r="BL4" i="9"/>
  <c r="BK4" i="9"/>
  <c r="DJ4" i="9" s="1"/>
  <c r="BH4" i="9"/>
  <c r="DE4" i="9" s="1"/>
  <c r="BE4" i="9"/>
  <c r="CW4" i="9" s="1"/>
  <c r="AL4" i="9"/>
  <c r="AK4" i="9"/>
  <c r="AJ4" i="9"/>
  <c r="AI4" i="9"/>
  <c r="AH4" i="9"/>
  <c r="AB4" i="9"/>
  <c r="AA4" i="9"/>
  <c r="Z4" i="9"/>
  <c r="Y4" i="9"/>
  <c r="X4" i="9"/>
  <c r="DV50" i="9"/>
  <c r="DU50" i="9"/>
  <c r="DT50" i="9"/>
  <c r="DQ50" i="9"/>
  <c r="DR50" i="9" s="1"/>
  <c r="DS50" i="9" s="1"/>
  <c r="DD50" i="9"/>
  <c r="DA50" i="9"/>
  <c r="CV50" i="9"/>
  <c r="CO50" i="9"/>
  <c r="CP50" i="9" s="1"/>
  <c r="CQ50" i="9" s="1"/>
  <c r="CJ50" i="9"/>
  <c r="CK50" i="9" s="1"/>
  <c r="CN50" i="9" s="1"/>
  <c r="CH50" i="9"/>
  <c r="CF50" i="9"/>
  <c r="CD50" i="9"/>
  <c r="CB50" i="9"/>
  <c r="BZ50" i="9"/>
  <c r="BX50" i="9"/>
  <c r="BV50" i="9"/>
  <c r="BT50" i="9"/>
  <c r="BR50" i="9"/>
  <c r="BP50" i="9"/>
  <c r="BN50" i="9"/>
  <c r="BL50" i="9"/>
  <c r="BH50" i="9"/>
  <c r="DE50" i="9" s="1"/>
  <c r="BE50" i="9"/>
  <c r="AL50" i="9"/>
  <c r="AK50" i="9"/>
  <c r="AJ50" i="9"/>
  <c r="AI50" i="9"/>
  <c r="AH50" i="9"/>
  <c r="AV50" i="9" s="1"/>
  <c r="AB50" i="9"/>
  <c r="AA50" i="9"/>
  <c r="Z50" i="9"/>
  <c r="Y50" i="9"/>
  <c r="X50" i="9"/>
  <c r="DV26" i="9"/>
  <c r="DU26" i="9"/>
  <c r="DT26" i="9"/>
  <c r="DQ26" i="9"/>
  <c r="DR26" i="9" s="1"/>
  <c r="DS26" i="9" s="1"/>
  <c r="CO26" i="9"/>
  <c r="CP26" i="9" s="1"/>
  <c r="CQ26" i="9" s="1"/>
  <c r="CM26" i="9"/>
  <c r="CL26" i="9"/>
  <c r="CJ26" i="9"/>
  <c r="CK26" i="9" s="1"/>
  <c r="CN26" i="9" s="1"/>
  <c r="CH26" i="9"/>
  <c r="CF26" i="9"/>
  <c r="CD26" i="9"/>
  <c r="CB26" i="9"/>
  <c r="BZ26" i="9"/>
  <c r="BX26" i="9"/>
  <c r="BV26" i="9"/>
  <c r="BT26" i="9"/>
  <c r="BR26" i="9"/>
  <c r="BP26" i="9"/>
  <c r="BN26" i="9"/>
  <c r="BL26" i="9"/>
  <c r="BH26" i="9"/>
  <c r="DE26" i="9" s="1"/>
  <c r="BE26" i="9"/>
  <c r="CW26" i="9" s="1"/>
  <c r="AL26" i="9"/>
  <c r="AK26" i="9"/>
  <c r="AJ26" i="9"/>
  <c r="AI26" i="9"/>
  <c r="AH26" i="9"/>
  <c r="AB26" i="9"/>
  <c r="AA26" i="9"/>
  <c r="Z26" i="9"/>
  <c r="BF26" i="9" s="1"/>
  <c r="Y26" i="9"/>
  <c r="X26" i="9"/>
  <c r="DV15" i="9"/>
  <c r="DU15" i="9"/>
  <c r="DT15" i="9"/>
  <c r="DQ15" i="9"/>
  <c r="DR15" i="9" s="1"/>
  <c r="DS15" i="9" s="1"/>
  <c r="CO15" i="9"/>
  <c r="CP15" i="9" s="1"/>
  <c r="CJ15" i="9"/>
  <c r="CK15" i="9" s="1"/>
  <c r="CH15" i="9"/>
  <c r="CF15" i="9"/>
  <c r="CD15" i="9"/>
  <c r="CB15" i="9"/>
  <c r="BZ15" i="9"/>
  <c r="BX15" i="9"/>
  <c r="BV15" i="9"/>
  <c r="BT15" i="9"/>
  <c r="BR15" i="9"/>
  <c r="BP15" i="9"/>
  <c r="BN15" i="9"/>
  <c r="BL15" i="9"/>
  <c r="BH15" i="9"/>
  <c r="DA15" i="9" s="1"/>
  <c r="BE15" i="9"/>
  <c r="CW15" i="9" s="1"/>
  <c r="AL15" i="9"/>
  <c r="AK15" i="9"/>
  <c r="AJ15" i="9"/>
  <c r="AI15" i="9"/>
  <c r="AH15" i="9"/>
  <c r="AB15" i="9"/>
  <c r="AA15" i="9"/>
  <c r="Z15" i="9"/>
  <c r="Y15" i="9"/>
  <c r="X15" i="9"/>
  <c r="DV48" i="9"/>
  <c r="DU48" i="9"/>
  <c r="DT48" i="9"/>
  <c r="DQ48" i="9"/>
  <c r="DR48" i="9" s="1"/>
  <c r="DS48" i="9" s="1"/>
  <c r="CY48" i="9"/>
  <c r="CX48" i="9"/>
  <c r="CT48" i="9"/>
  <c r="CM48" i="9"/>
  <c r="CJ48" i="9"/>
  <c r="CK48" i="9" s="1"/>
  <c r="CN48" i="9" s="1"/>
  <c r="CH48" i="9"/>
  <c r="CF48" i="9"/>
  <c r="CD48" i="9"/>
  <c r="CB48" i="9"/>
  <c r="BZ48" i="9"/>
  <c r="BX48" i="9"/>
  <c r="BV48" i="9"/>
  <c r="BT48" i="9"/>
  <c r="BR48" i="9"/>
  <c r="BP48" i="9"/>
  <c r="BN48" i="9"/>
  <c r="BL48" i="9"/>
  <c r="BH48" i="9"/>
  <c r="DE48" i="9" s="1"/>
  <c r="BE48" i="9"/>
  <c r="CW48" i="9" s="1"/>
  <c r="AL48" i="9"/>
  <c r="AK48" i="9"/>
  <c r="AJ48" i="9"/>
  <c r="AI48" i="9"/>
  <c r="AH48" i="9"/>
  <c r="AB48" i="9"/>
  <c r="AA48" i="9"/>
  <c r="Z48" i="9"/>
  <c r="Y48" i="9"/>
  <c r="X48" i="9"/>
  <c r="AS48" i="9" s="1"/>
  <c r="DX48" i="9" s="1"/>
  <c r="DV37" i="9"/>
  <c r="DU37" i="9"/>
  <c r="DT37" i="9"/>
  <c r="DQ37" i="9"/>
  <c r="DR37" i="9" s="1"/>
  <c r="DS37" i="9" s="1"/>
  <c r="CO37" i="9"/>
  <c r="CP37" i="9" s="1"/>
  <c r="CJ37" i="9"/>
  <c r="CK37" i="9" s="1"/>
  <c r="CH37" i="9"/>
  <c r="CF37" i="9"/>
  <c r="CD37" i="9"/>
  <c r="CB37" i="9"/>
  <c r="BZ37" i="9"/>
  <c r="BX37" i="9"/>
  <c r="BV37" i="9"/>
  <c r="BT37" i="9"/>
  <c r="BR37" i="9"/>
  <c r="BP37" i="9"/>
  <c r="BN37" i="9"/>
  <c r="BL37" i="9"/>
  <c r="BH37" i="9"/>
  <c r="DE37" i="9" s="1"/>
  <c r="BE37" i="9"/>
  <c r="AL37" i="9"/>
  <c r="AK37" i="9"/>
  <c r="AJ37" i="9"/>
  <c r="AI37" i="9"/>
  <c r="AH37" i="9"/>
  <c r="AB37" i="9"/>
  <c r="AA37" i="9"/>
  <c r="Z37" i="9"/>
  <c r="Y37" i="9"/>
  <c r="X37" i="9"/>
  <c r="DV10" i="9"/>
  <c r="DU10" i="9"/>
  <c r="DT10" i="9"/>
  <c r="DR10" i="9"/>
  <c r="DS10" i="9" s="1"/>
  <c r="DQ10" i="9"/>
  <c r="CO10" i="9"/>
  <c r="CP10" i="9" s="1"/>
  <c r="CQ10" i="9" s="1"/>
  <c r="CM10" i="9"/>
  <c r="CL10" i="9"/>
  <c r="CJ10" i="9"/>
  <c r="CK10" i="9" s="1"/>
  <c r="CN10" i="9" s="1"/>
  <c r="CH10" i="9"/>
  <c r="CF10" i="9"/>
  <c r="CD10" i="9"/>
  <c r="CB10" i="9"/>
  <c r="BZ10" i="9"/>
  <c r="BX10" i="9"/>
  <c r="BV10" i="9"/>
  <c r="BT10" i="9"/>
  <c r="BR10" i="9"/>
  <c r="BP10" i="9"/>
  <c r="BN10" i="9"/>
  <c r="BL10" i="9"/>
  <c r="BH10" i="9"/>
  <c r="DE10" i="9" s="1"/>
  <c r="BE10" i="9"/>
  <c r="CW10" i="9" s="1"/>
  <c r="AL10" i="9"/>
  <c r="AK10" i="9"/>
  <c r="AJ10" i="9"/>
  <c r="AI10" i="9"/>
  <c r="AH10" i="9"/>
  <c r="AB10" i="9"/>
  <c r="AA10" i="9"/>
  <c r="Z10" i="9"/>
  <c r="Y10" i="9"/>
  <c r="X10" i="9"/>
  <c r="DV23" i="9"/>
  <c r="DU23" i="9"/>
  <c r="DT23" i="9"/>
  <c r="DQ23" i="9"/>
  <c r="DR23" i="9" s="1"/>
  <c r="DS23" i="9" s="1"/>
  <c r="CS23" i="9"/>
  <c r="CO23" i="9"/>
  <c r="CP23" i="9" s="1"/>
  <c r="CQ23" i="9" s="1"/>
  <c r="CJ23" i="9"/>
  <c r="CK23" i="9" s="1"/>
  <c r="CH23" i="9"/>
  <c r="CF23" i="9"/>
  <c r="CD23" i="9"/>
  <c r="CB23" i="9"/>
  <c r="BZ23" i="9"/>
  <c r="BX23" i="9"/>
  <c r="BV23" i="9"/>
  <c r="BT23" i="9"/>
  <c r="BR23" i="9"/>
  <c r="BP23" i="9"/>
  <c r="BN23" i="9"/>
  <c r="BL23" i="9"/>
  <c r="BH23" i="9"/>
  <c r="CZ23" i="9" s="1"/>
  <c r="BE23" i="9"/>
  <c r="CV23" i="9" s="1"/>
  <c r="AL23" i="9"/>
  <c r="AK23" i="9"/>
  <c r="AJ23" i="9"/>
  <c r="AI23" i="9"/>
  <c r="AH23" i="9"/>
  <c r="AB23" i="9"/>
  <c r="AA23" i="9"/>
  <c r="Z23" i="9"/>
  <c r="Y23" i="9"/>
  <c r="X23" i="9"/>
  <c r="DV9" i="9"/>
  <c r="DU9" i="9"/>
  <c r="DT9" i="9"/>
  <c r="DQ9" i="9"/>
  <c r="DR9" i="9" s="1"/>
  <c r="DS9" i="9" s="1"/>
  <c r="CY9" i="9"/>
  <c r="CX9" i="9"/>
  <c r="CU9" i="9"/>
  <c r="CT9" i="9"/>
  <c r="CP9" i="9"/>
  <c r="CQ9" i="9" s="1"/>
  <c r="CO9" i="9"/>
  <c r="CJ9" i="9"/>
  <c r="CK9" i="9" s="1"/>
  <c r="CN9" i="9" s="1"/>
  <c r="CH9" i="9"/>
  <c r="CF9" i="9"/>
  <c r="CD9" i="9"/>
  <c r="CB9" i="9"/>
  <c r="BZ9" i="9"/>
  <c r="BX9" i="9"/>
  <c r="BV9" i="9"/>
  <c r="BT9" i="9"/>
  <c r="BR9" i="9"/>
  <c r="BP9" i="9"/>
  <c r="BN9" i="9"/>
  <c r="BL9" i="9"/>
  <c r="BK9" i="9"/>
  <c r="BH9" i="9"/>
  <c r="DE9" i="9" s="1"/>
  <c r="BE9" i="9"/>
  <c r="CW9" i="9" s="1"/>
  <c r="AL9" i="9"/>
  <c r="AK9" i="9"/>
  <c r="AJ9" i="9"/>
  <c r="AI9" i="9"/>
  <c r="AH9" i="9"/>
  <c r="AB9" i="9"/>
  <c r="AA9" i="9"/>
  <c r="Z9" i="9"/>
  <c r="Y9" i="9"/>
  <c r="X9" i="9"/>
  <c r="DV34" i="9"/>
  <c r="DU34" i="9"/>
  <c r="DT34" i="9"/>
  <c r="DQ34" i="9"/>
  <c r="DR34" i="9" s="1"/>
  <c r="DS34" i="9" s="1"/>
  <c r="CV34" i="9"/>
  <c r="CS34" i="9"/>
  <c r="CR34" i="9"/>
  <c r="CO34" i="9"/>
  <c r="CP34" i="9" s="1"/>
  <c r="CQ34" i="9" s="1"/>
  <c r="CJ34" i="9"/>
  <c r="CK34" i="9" s="1"/>
  <c r="CH34" i="9"/>
  <c r="CF34" i="9"/>
  <c r="CD34" i="9"/>
  <c r="CB34" i="9"/>
  <c r="BZ34" i="9"/>
  <c r="BX34" i="9"/>
  <c r="BV34" i="9"/>
  <c r="BT34" i="9"/>
  <c r="BR34" i="9"/>
  <c r="BP34" i="9"/>
  <c r="BN34" i="9"/>
  <c r="BL34" i="9"/>
  <c r="BH34" i="9"/>
  <c r="DE34" i="9" s="1"/>
  <c r="BE34" i="9"/>
  <c r="AL34" i="9"/>
  <c r="AK34" i="9"/>
  <c r="AJ34" i="9"/>
  <c r="AI34" i="9"/>
  <c r="AH34" i="9"/>
  <c r="AB34" i="9"/>
  <c r="AA34" i="9"/>
  <c r="Z34" i="9"/>
  <c r="Y34" i="9"/>
  <c r="X34" i="9"/>
  <c r="DV11" i="9"/>
  <c r="DU11" i="9"/>
  <c r="DT11" i="9"/>
  <c r="DR11" i="9"/>
  <c r="DS11" i="9" s="1"/>
  <c r="DQ11" i="9"/>
  <c r="DB11" i="9"/>
  <c r="CY11" i="9"/>
  <c r="CU11" i="9"/>
  <c r="CT11" i="9"/>
  <c r="CO11" i="9"/>
  <c r="CP11" i="9" s="1"/>
  <c r="CJ11" i="9"/>
  <c r="CK11" i="9" s="1"/>
  <c r="CH11" i="9"/>
  <c r="CF11" i="9"/>
  <c r="CD11" i="9"/>
  <c r="CB11" i="9"/>
  <c r="BZ11" i="9"/>
  <c r="BX11" i="9"/>
  <c r="BV11" i="9"/>
  <c r="BT11" i="9"/>
  <c r="BR11" i="9"/>
  <c r="BP11" i="9"/>
  <c r="BN11" i="9"/>
  <c r="BL11" i="9"/>
  <c r="BK11" i="9"/>
  <c r="DK11" i="9" s="1"/>
  <c r="BH11" i="9"/>
  <c r="DE11" i="9" s="1"/>
  <c r="BE11" i="9"/>
  <c r="CW11" i="9" s="1"/>
  <c r="AL11" i="9"/>
  <c r="AK11" i="9"/>
  <c r="AJ11" i="9"/>
  <c r="AI11" i="9"/>
  <c r="AH11" i="9"/>
  <c r="AB11" i="9"/>
  <c r="AA11" i="9"/>
  <c r="Z11" i="9"/>
  <c r="Y11" i="9"/>
  <c r="X11" i="9"/>
  <c r="DV20" i="9"/>
  <c r="DU20" i="9"/>
  <c r="DT20" i="9"/>
  <c r="DQ20" i="9"/>
  <c r="DR20" i="9" s="1"/>
  <c r="DS20" i="9" s="1"/>
  <c r="DA20" i="9"/>
  <c r="CV20" i="9"/>
  <c r="CO20" i="9"/>
  <c r="CP20" i="9" s="1"/>
  <c r="CQ20" i="9" s="1"/>
  <c r="CK20" i="9"/>
  <c r="CN20" i="9" s="1"/>
  <c r="CJ20" i="9"/>
  <c r="CH20" i="9"/>
  <c r="CF20" i="9"/>
  <c r="CD20" i="9"/>
  <c r="CB20" i="9"/>
  <c r="BZ20" i="9"/>
  <c r="BX20" i="9"/>
  <c r="BV20" i="9"/>
  <c r="BT20" i="9"/>
  <c r="BR20" i="9"/>
  <c r="BP20" i="9"/>
  <c r="BN20" i="9"/>
  <c r="BL20" i="9"/>
  <c r="BH20" i="9"/>
  <c r="DE20" i="9" s="1"/>
  <c r="BE20" i="9"/>
  <c r="AL20" i="9"/>
  <c r="AK20" i="9"/>
  <c r="AJ20" i="9"/>
  <c r="AI20" i="9"/>
  <c r="BI20" i="9" s="1"/>
  <c r="AH20" i="9"/>
  <c r="AB20" i="9"/>
  <c r="AA20" i="9"/>
  <c r="Z20" i="9"/>
  <c r="AS20" i="9" s="1"/>
  <c r="Y20" i="9"/>
  <c r="X20" i="9"/>
  <c r="DV36" i="9"/>
  <c r="DU36" i="9"/>
  <c r="DT36" i="9"/>
  <c r="DQ36" i="9"/>
  <c r="DR36" i="9" s="1"/>
  <c r="DS36" i="9" s="1"/>
  <c r="CY36" i="9"/>
  <c r="CX36" i="9"/>
  <c r="CT36" i="9"/>
  <c r="CO36" i="9"/>
  <c r="CP36" i="9" s="1"/>
  <c r="CQ36" i="9" s="1"/>
  <c r="CM36" i="9"/>
  <c r="CL36" i="9"/>
  <c r="CJ36" i="9"/>
  <c r="CK36" i="9" s="1"/>
  <c r="CN36" i="9" s="1"/>
  <c r="CH36" i="9"/>
  <c r="CF36" i="9"/>
  <c r="CD36" i="9"/>
  <c r="CB36" i="9"/>
  <c r="BZ36" i="9"/>
  <c r="BX36" i="9"/>
  <c r="BV36" i="9"/>
  <c r="BT36" i="9"/>
  <c r="BR36" i="9"/>
  <c r="BP36" i="9"/>
  <c r="BN36" i="9"/>
  <c r="BL36" i="9"/>
  <c r="BH36" i="9"/>
  <c r="BE36" i="9"/>
  <c r="CW36" i="9" s="1"/>
  <c r="AL36" i="9"/>
  <c r="AK36" i="9"/>
  <c r="AJ36" i="9"/>
  <c r="AI36" i="9"/>
  <c r="AH36" i="9"/>
  <c r="AB36" i="9"/>
  <c r="AA36" i="9"/>
  <c r="Z36" i="9"/>
  <c r="Y36" i="9"/>
  <c r="X36" i="9"/>
  <c r="DV14" i="9"/>
  <c r="DU14" i="9"/>
  <c r="DT14" i="9"/>
  <c r="DQ14" i="9"/>
  <c r="DR14" i="9" s="1"/>
  <c r="DS14" i="9" s="1"/>
  <c r="CJ14" i="9"/>
  <c r="CK14" i="9" s="1"/>
  <c r="CH14" i="9"/>
  <c r="CF14" i="9"/>
  <c r="CD14" i="9"/>
  <c r="CB14" i="9"/>
  <c r="BZ14" i="9"/>
  <c r="BX14" i="9"/>
  <c r="BV14" i="9"/>
  <c r="BT14" i="9"/>
  <c r="BR14" i="9"/>
  <c r="BP14" i="9"/>
  <c r="BN14" i="9"/>
  <c r="BL14" i="9"/>
  <c r="BH14" i="9"/>
  <c r="BE14" i="9"/>
  <c r="CW14" i="9" s="1"/>
  <c r="AL14" i="9"/>
  <c r="AK14" i="9"/>
  <c r="AJ14" i="9"/>
  <c r="AI14" i="9"/>
  <c r="AH14" i="9"/>
  <c r="AB14" i="9"/>
  <c r="AA14" i="9"/>
  <c r="Z14" i="9"/>
  <c r="Y14" i="9"/>
  <c r="X14" i="9"/>
  <c r="DV45" i="9"/>
  <c r="DU45" i="9"/>
  <c r="DT45" i="9"/>
  <c r="DR45" i="9"/>
  <c r="DS45" i="9" s="1"/>
  <c r="DQ45" i="9"/>
  <c r="DC45" i="9"/>
  <c r="DB45" i="9"/>
  <c r="CV45" i="9"/>
  <c r="CP45" i="9"/>
  <c r="CQ45" i="9" s="1"/>
  <c r="CO45" i="9"/>
  <c r="CH45" i="9"/>
  <c r="CF45" i="9"/>
  <c r="CD45" i="9"/>
  <c r="CB45" i="9"/>
  <c r="BZ45" i="9"/>
  <c r="BX45" i="9"/>
  <c r="BV45" i="9"/>
  <c r="BT45" i="9"/>
  <c r="BR45" i="9"/>
  <c r="BP45" i="9"/>
  <c r="BN45" i="9"/>
  <c r="BL45" i="9"/>
  <c r="BH45" i="9"/>
  <c r="DE45" i="9" s="1"/>
  <c r="BE45" i="9"/>
  <c r="CW45" i="9" s="1"/>
  <c r="AL45" i="9"/>
  <c r="AK45" i="9"/>
  <c r="AJ45" i="9"/>
  <c r="AI45" i="9"/>
  <c r="AH45" i="9"/>
  <c r="AB45" i="9"/>
  <c r="AA45" i="9"/>
  <c r="BF45" i="9" s="1"/>
  <c r="Z45" i="9"/>
  <c r="Y45" i="9"/>
  <c r="X45" i="9"/>
  <c r="DV5" i="9"/>
  <c r="DU5" i="9"/>
  <c r="DT5" i="9"/>
  <c r="DQ5" i="9"/>
  <c r="DR5" i="9" s="1"/>
  <c r="DS5" i="9" s="1"/>
  <c r="DE5" i="9"/>
  <c r="CO5" i="9"/>
  <c r="CP5" i="9" s="1"/>
  <c r="CJ5" i="9"/>
  <c r="CK5" i="9" s="1"/>
  <c r="CH5" i="9"/>
  <c r="CF5" i="9"/>
  <c r="CD5" i="9"/>
  <c r="CB5" i="9"/>
  <c r="BZ5" i="9"/>
  <c r="BX5" i="9"/>
  <c r="BV5" i="9"/>
  <c r="BT5" i="9"/>
  <c r="BR5" i="9"/>
  <c r="BP5" i="9"/>
  <c r="BN5" i="9"/>
  <c r="BL5" i="9"/>
  <c r="BH5" i="9"/>
  <c r="DA5" i="9" s="1"/>
  <c r="BE5" i="9"/>
  <c r="CW5" i="9" s="1"/>
  <c r="AL5" i="9"/>
  <c r="AK5" i="9"/>
  <c r="AJ5" i="9"/>
  <c r="AI5" i="9"/>
  <c r="AH5" i="9"/>
  <c r="AB5" i="9"/>
  <c r="AA5" i="9"/>
  <c r="Z5" i="9"/>
  <c r="Y5" i="9"/>
  <c r="X5" i="9"/>
  <c r="DV62" i="9"/>
  <c r="DU62" i="9"/>
  <c r="DT62" i="9"/>
  <c r="DQ62" i="9"/>
  <c r="DR62" i="9" s="1"/>
  <c r="DS62" i="9" s="1"/>
  <c r="DC62" i="9"/>
  <c r="DB62" i="9"/>
  <c r="CV62" i="9"/>
  <c r="CU62" i="9"/>
  <c r="CP62" i="9"/>
  <c r="CQ62" i="9" s="1"/>
  <c r="CO62" i="9"/>
  <c r="CJ62" i="9"/>
  <c r="CK62" i="9" s="1"/>
  <c r="CH62" i="9"/>
  <c r="CF62" i="9"/>
  <c r="CD62" i="9"/>
  <c r="CB62" i="9"/>
  <c r="BZ62" i="9"/>
  <c r="BX62" i="9"/>
  <c r="BV62" i="9"/>
  <c r="BT62" i="9"/>
  <c r="BR62" i="9"/>
  <c r="BP62" i="9"/>
  <c r="BN62" i="9"/>
  <c r="BL62" i="9"/>
  <c r="BK62" i="9"/>
  <c r="DK62" i="9" s="1"/>
  <c r="BH62" i="9"/>
  <c r="DE62" i="9" s="1"/>
  <c r="BE62" i="9"/>
  <c r="CW62" i="9" s="1"/>
  <c r="AL62" i="9"/>
  <c r="AK62" i="9"/>
  <c r="AJ62" i="9"/>
  <c r="AI62" i="9"/>
  <c r="AH62" i="9"/>
  <c r="AB62" i="9"/>
  <c r="AA62" i="9"/>
  <c r="Z62" i="9"/>
  <c r="Y62" i="9"/>
  <c r="X62" i="9"/>
  <c r="DV7" i="9"/>
  <c r="DU7" i="9"/>
  <c r="DT7" i="9"/>
  <c r="DQ7" i="9"/>
  <c r="DR7" i="9" s="1"/>
  <c r="DS7" i="9" s="1"/>
  <c r="CZ7" i="9"/>
  <c r="CT7" i="9"/>
  <c r="CO7" i="9"/>
  <c r="CP7" i="9" s="1"/>
  <c r="CJ7" i="9"/>
  <c r="CK7" i="9" s="1"/>
  <c r="CH7" i="9"/>
  <c r="CF7" i="9"/>
  <c r="CD7" i="9"/>
  <c r="CB7" i="9"/>
  <c r="BZ7" i="9"/>
  <c r="BX7" i="9"/>
  <c r="BV7" i="9"/>
  <c r="BT7" i="9"/>
  <c r="BR7" i="9"/>
  <c r="BP7" i="9"/>
  <c r="BN7" i="9"/>
  <c r="BL7" i="9"/>
  <c r="BH7" i="9"/>
  <c r="DC7" i="9" s="1"/>
  <c r="BE7" i="9"/>
  <c r="CW7" i="9" s="1"/>
  <c r="AL7" i="9"/>
  <c r="AK7" i="9"/>
  <c r="BI7" i="9" s="1"/>
  <c r="AJ7" i="9"/>
  <c r="AI7" i="9"/>
  <c r="AH7" i="9"/>
  <c r="AB7" i="9"/>
  <c r="AA7" i="9"/>
  <c r="Z7" i="9"/>
  <c r="Y7" i="9"/>
  <c r="X7" i="9"/>
  <c r="DV71" i="9"/>
  <c r="DU71" i="9"/>
  <c r="DT71" i="9"/>
  <c r="DS71" i="9"/>
  <c r="DR71" i="9"/>
  <c r="DQ71" i="9"/>
  <c r="DD71" i="9"/>
  <c r="CP71" i="9"/>
  <c r="CS71" i="9" s="1"/>
  <c r="CO71" i="9"/>
  <c r="CH71" i="9"/>
  <c r="CF71" i="9"/>
  <c r="CD71" i="9"/>
  <c r="CB71" i="9"/>
  <c r="BZ71" i="9"/>
  <c r="BX71" i="9"/>
  <c r="BV71" i="9"/>
  <c r="BT71" i="9"/>
  <c r="BR71" i="9"/>
  <c r="BP71" i="9"/>
  <c r="BN71" i="9"/>
  <c r="BL71" i="9"/>
  <c r="BH71" i="9"/>
  <c r="DB71" i="9" s="1"/>
  <c r="BE71" i="9"/>
  <c r="AL71" i="9"/>
  <c r="AK71" i="9"/>
  <c r="AJ71" i="9"/>
  <c r="AI71" i="9"/>
  <c r="AH71" i="9"/>
  <c r="AB71" i="9"/>
  <c r="AA71" i="9"/>
  <c r="Z71" i="9"/>
  <c r="Y71" i="9"/>
  <c r="X71" i="9"/>
  <c r="DV61" i="9"/>
  <c r="DU61" i="9"/>
  <c r="DT61" i="9"/>
  <c r="DQ61" i="9"/>
  <c r="DR61" i="9" s="1"/>
  <c r="DS61" i="9" s="1"/>
  <c r="DB61" i="9"/>
  <c r="CL61" i="9"/>
  <c r="CK61" i="9"/>
  <c r="CM61" i="9" s="1"/>
  <c r="CJ61" i="9"/>
  <c r="CH61" i="9"/>
  <c r="CF61" i="9"/>
  <c r="CD61" i="9"/>
  <c r="CB61" i="9"/>
  <c r="BZ61" i="9"/>
  <c r="BX61" i="9"/>
  <c r="BV61" i="9"/>
  <c r="BT61" i="9"/>
  <c r="BR61" i="9"/>
  <c r="BP61" i="9"/>
  <c r="BN61" i="9"/>
  <c r="BL61" i="9"/>
  <c r="BH61" i="9"/>
  <c r="DC61" i="9" s="1"/>
  <c r="BF61" i="9"/>
  <c r="BE61" i="9"/>
  <c r="CT61" i="9" s="1"/>
  <c r="AL61" i="9"/>
  <c r="AK61" i="9"/>
  <c r="AJ61" i="9"/>
  <c r="AI61" i="9"/>
  <c r="AH61" i="9"/>
  <c r="AB61" i="9"/>
  <c r="AA61" i="9"/>
  <c r="Z61" i="9"/>
  <c r="Y61" i="9"/>
  <c r="X61" i="9"/>
  <c r="DV70" i="9"/>
  <c r="DU70" i="9"/>
  <c r="DT70" i="9"/>
  <c r="DR70" i="9"/>
  <c r="DS70" i="9" s="1"/>
  <c r="DQ70" i="9"/>
  <c r="CX70" i="9"/>
  <c r="CR70" i="9"/>
  <c r="CO70" i="9"/>
  <c r="CP70" i="9" s="1"/>
  <c r="CN70" i="9"/>
  <c r="CM70" i="9"/>
  <c r="CJ70" i="9"/>
  <c r="CK70" i="9" s="1"/>
  <c r="CL70" i="9" s="1"/>
  <c r="CH70" i="9"/>
  <c r="CF70" i="9"/>
  <c r="CD70" i="9"/>
  <c r="CB70" i="9"/>
  <c r="BZ70" i="9"/>
  <c r="BX70" i="9"/>
  <c r="BV70" i="9"/>
  <c r="BT70" i="9"/>
  <c r="BR70" i="9"/>
  <c r="BP70" i="9"/>
  <c r="BN70" i="9"/>
  <c r="BL70" i="9"/>
  <c r="BH70" i="9"/>
  <c r="DB70" i="9" s="1"/>
  <c r="BE70" i="9"/>
  <c r="CW70" i="9" s="1"/>
  <c r="AL70" i="9"/>
  <c r="AK70" i="9"/>
  <c r="AJ70" i="9"/>
  <c r="AI70" i="9"/>
  <c r="AH70" i="9"/>
  <c r="AB70" i="9"/>
  <c r="AA70" i="9"/>
  <c r="Z70" i="9"/>
  <c r="Y70" i="9"/>
  <c r="X70" i="9"/>
  <c r="DV57" i="9"/>
  <c r="DU57" i="9"/>
  <c r="DT57" i="9"/>
  <c r="DQ57" i="9"/>
  <c r="DR57" i="9" s="1"/>
  <c r="DS57" i="9" s="1"/>
  <c r="DE57" i="9"/>
  <c r="DA57" i="9"/>
  <c r="CO57" i="9"/>
  <c r="CP57" i="9" s="1"/>
  <c r="CJ57" i="9"/>
  <c r="CK57" i="9" s="1"/>
  <c r="CH57" i="9"/>
  <c r="CF57" i="9"/>
  <c r="CD57" i="9"/>
  <c r="CB57" i="9"/>
  <c r="BZ57" i="9"/>
  <c r="BX57" i="9"/>
  <c r="BV57" i="9"/>
  <c r="BT57" i="9"/>
  <c r="BR57" i="9"/>
  <c r="BP57" i="9"/>
  <c r="BN57" i="9"/>
  <c r="BL57" i="9"/>
  <c r="BH57" i="9"/>
  <c r="DC57" i="9" s="1"/>
  <c r="BE57" i="9"/>
  <c r="CT57" i="9" s="1"/>
  <c r="AL57" i="9"/>
  <c r="AK57" i="9"/>
  <c r="AJ57" i="9"/>
  <c r="AI57" i="9"/>
  <c r="AH57" i="9"/>
  <c r="BI57" i="9" s="1"/>
  <c r="AB57" i="9"/>
  <c r="AA57" i="9"/>
  <c r="Z57" i="9"/>
  <c r="AS57" i="9" s="1"/>
  <c r="Y57" i="9"/>
  <c r="X57" i="9"/>
  <c r="DV73" i="9"/>
  <c r="DU73" i="9"/>
  <c r="DT73" i="9"/>
  <c r="DQ73" i="9"/>
  <c r="DR73" i="9" s="1"/>
  <c r="DS73" i="9" s="1"/>
  <c r="CZ73" i="9"/>
  <c r="CY73" i="9"/>
  <c r="CU73" i="9"/>
  <c r="CT73" i="9"/>
  <c r="CO73" i="9"/>
  <c r="CP73" i="9" s="1"/>
  <c r="CS73" i="9" s="1"/>
  <c r="CJ73" i="9"/>
  <c r="CK73" i="9" s="1"/>
  <c r="CH73" i="9"/>
  <c r="CF73" i="9"/>
  <c r="CD73" i="9"/>
  <c r="CB73" i="9"/>
  <c r="BZ73" i="9"/>
  <c r="BX73" i="9"/>
  <c r="BV73" i="9"/>
  <c r="BT73" i="9"/>
  <c r="BR73" i="9"/>
  <c r="BP73" i="9"/>
  <c r="BN73" i="9"/>
  <c r="BL73" i="9"/>
  <c r="BK73" i="9"/>
  <c r="DL73" i="9" s="1"/>
  <c r="BH73" i="9"/>
  <c r="DB73" i="9" s="1"/>
  <c r="BE73" i="9"/>
  <c r="CW73" i="9" s="1"/>
  <c r="AL73" i="9"/>
  <c r="AK73" i="9"/>
  <c r="AJ73" i="9"/>
  <c r="AI73" i="9"/>
  <c r="AH73" i="9"/>
  <c r="AB73" i="9"/>
  <c r="AA73" i="9"/>
  <c r="Z73" i="9"/>
  <c r="Y73" i="9"/>
  <c r="X73" i="9"/>
  <c r="DV17" i="9"/>
  <c r="DU17" i="9"/>
  <c r="DT17" i="9"/>
  <c r="DR17" i="9"/>
  <c r="DS17" i="9" s="1"/>
  <c r="DQ17" i="9"/>
  <c r="CP17" i="9"/>
  <c r="CO17" i="9"/>
  <c r="CK17" i="9"/>
  <c r="CJ17" i="9"/>
  <c r="CH17" i="9"/>
  <c r="CF17" i="9"/>
  <c r="CD17" i="9"/>
  <c r="CB17" i="9"/>
  <c r="BZ17" i="9"/>
  <c r="BX17" i="9"/>
  <c r="BV17" i="9"/>
  <c r="BT17" i="9"/>
  <c r="BR17" i="9"/>
  <c r="BP17" i="9"/>
  <c r="BN17" i="9"/>
  <c r="BL17" i="9"/>
  <c r="BH17" i="9"/>
  <c r="DC17" i="9" s="1"/>
  <c r="BE17" i="9"/>
  <c r="AL17" i="9"/>
  <c r="AK17" i="9"/>
  <c r="AJ17" i="9"/>
  <c r="AI17" i="9"/>
  <c r="AV17" i="9" s="1"/>
  <c r="AH17" i="9"/>
  <c r="AB17" i="9"/>
  <c r="AA17" i="9"/>
  <c r="Z17" i="9"/>
  <c r="Y17" i="9"/>
  <c r="X17" i="9"/>
  <c r="DV52" i="9"/>
  <c r="DU52" i="9"/>
  <c r="DT52" i="9"/>
  <c r="DQ52" i="9"/>
  <c r="DR52" i="9" s="1"/>
  <c r="DS52" i="9" s="1"/>
  <c r="DB52" i="9"/>
  <c r="CQ52" i="9"/>
  <c r="CP52" i="9"/>
  <c r="CS52" i="9" s="1"/>
  <c r="CO52" i="9"/>
  <c r="CM52" i="9"/>
  <c r="CL52" i="9"/>
  <c r="CJ52" i="9"/>
  <c r="CK52" i="9" s="1"/>
  <c r="CN52" i="9" s="1"/>
  <c r="CH52" i="9"/>
  <c r="CF52" i="9"/>
  <c r="CD52" i="9"/>
  <c r="CB52" i="9"/>
  <c r="BZ52" i="9"/>
  <c r="BX52" i="9"/>
  <c r="BV52" i="9"/>
  <c r="BT52" i="9"/>
  <c r="BR52" i="9"/>
  <c r="BP52" i="9"/>
  <c r="BN52" i="9"/>
  <c r="BL52" i="9"/>
  <c r="BH52" i="9"/>
  <c r="DD52" i="9" s="1"/>
  <c r="BE52" i="9"/>
  <c r="AL52" i="9"/>
  <c r="AK52" i="9"/>
  <c r="AJ52" i="9"/>
  <c r="AI52" i="9"/>
  <c r="AH52" i="9"/>
  <c r="AB52" i="9"/>
  <c r="AA52" i="9"/>
  <c r="Z52" i="9"/>
  <c r="Y52" i="9"/>
  <c r="X52" i="9"/>
  <c r="DV3" i="9"/>
  <c r="DU3" i="9"/>
  <c r="DT3" i="9"/>
  <c r="DQ3" i="9"/>
  <c r="DR3" i="9" s="1"/>
  <c r="DS3" i="9" s="1"/>
  <c r="CJ3" i="9"/>
  <c r="CK3" i="9" s="1"/>
  <c r="CH3" i="9"/>
  <c r="CF3" i="9"/>
  <c r="CD3" i="9"/>
  <c r="CB3" i="9"/>
  <c r="BZ3" i="9"/>
  <c r="BX3" i="9"/>
  <c r="BV3" i="9"/>
  <c r="BT3" i="9"/>
  <c r="BR3" i="9"/>
  <c r="BP3" i="9"/>
  <c r="BN3" i="9"/>
  <c r="BL3" i="9"/>
  <c r="BH3" i="9"/>
  <c r="DA3" i="9" s="1"/>
  <c r="BE3" i="9"/>
  <c r="CW3" i="9" s="1"/>
  <c r="AL3" i="9"/>
  <c r="AK3" i="9"/>
  <c r="AJ3" i="9"/>
  <c r="AI3" i="9"/>
  <c r="AH3" i="9"/>
  <c r="AB3" i="9"/>
  <c r="AA3" i="9"/>
  <c r="Z3" i="9"/>
  <c r="Y3" i="9"/>
  <c r="X3" i="9"/>
  <c r="DV8" i="9"/>
  <c r="DU8" i="9"/>
  <c r="DT8" i="9"/>
  <c r="DR8" i="9"/>
  <c r="DS8" i="9" s="1"/>
  <c r="DQ8" i="9"/>
  <c r="DD8" i="9"/>
  <c r="CZ8" i="9"/>
  <c r="CO8" i="9"/>
  <c r="CP8" i="9" s="1"/>
  <c r="CS8" i="9" s="1"/>
  <c r="CJ8" i="9"/>
  <c r="CK8" i="9" s="1"/>
  <c r="CH8" i="9"/>
  <c r="CF8" i="9"/>
  <c r="CD8" i="9"/>
  <c r="CB8" i="9"/>
  <c r="BZ8" i="9"/>
  <c r="BX8" i="9"/>
  <c r="BV8" i="9"/>
  <c r="BT8" i="9"/>
  <c r="BR8" i="9"/>
  <c r="BP8" i="9"/>
  <c r="BN8" i="9"/>
  <c r="BL8" i="9"/>
  <c r="BH8" i="9"/>
  <c r="DB8" i="9" s="1"/>
  <c r="BE8" i="9"/>
  <c r="AL8" i="9"/>
  <c r="AK8" i="9"/>
  <c r="AJ8" i="9"/>
  <c r="AI8" i="9"/>
  <c r="AH8" i="9"/>
  <c r="AB8" i="9"/>
  <c r="AA8" i="9"/>
  <c r="Z8" i="9"/>
  <c r="Y8" i="9"/>
  <c r="X8" i="9"/>
  <c r="DV63" i="9"/>
  <c r="DU63" i="9"/>
  <c r="DT63" i="9"/>
  <c r="DQ63" i="9"/>
  <c r="DR63" i="9" s="1"/>
  <c r="DS63" i="9" s="1"/>
  <c r="CO63" i="9"/>
  <c r="CP63" i="9" s="1"/>
  <c r="CN63" i="9"/>
  <c r="CJ63" i="9"/>
  <c r="CK63" i="9" s="1"/>
  <c r="CH63" i="9"/>
  <c r="CF63" i="9"/>
  <c r="CD63" i="9"/>
  <c r="CB63" i="9"/>
  <c r="BZ63" i="9"/>
  <c r="BX63" i="9"/>
  <c r="BV63" i="9"/>
  <c r="BT63" i="9"/>
  <c r="BR63" i="9"/>
  <c r="BP63" i="9"/>
  <c r="BN63" i="9"/>
  <c r="BL63" i="9"/>
  <c r="BH63" i="9"/>
  <c r="BE63" i="9"/>
  <c r="CT63" i="9" s="1"/>
  <c r="AL63" i="9"/>
  <c r="AK63" i="9"/>
  <c r="AJ63" i="9"/>
  <c r="AI63" i="9"/>
  <c r="AH63" i="9"/>
  <c r="AB63" i="9"/>
  <c r="AA63" i="9"/>
  <c r="Z63" i="9"/>
  <c r="Y63" i="9"/>
  <c r="AS63" i="9" s="1"/>
  <c r="DX63" i="9" s="1"/>
  <c r="X63" i="9"/>
  <c r="DV60" i="9"/>
  <c r="DU60" i="9"/>
  <c r="DT60" i="9"/>
  <c r="DR60" i="9"/>
  <c r="DS60" i="9" s="1"/>
  <c r="DQ60" i="9"/>
  <c r="DB60" i="9"/>
  <c r="CZ60" i="9"/>
  <c r="CL60" i="9"/>
  <c r="CJ60" i="9"/>
  <c r="CK60" i="9" s="1"/>
  <c r="CN60" i="9" s="1"/>
  <c r="CH60" i="9"/>
  <c r="CF60" i="9"/>
  <c r="CD60" i="9"/>
  <c r="CB60" i="9"/>
  <c r="BZ60" i="9"/>
  <c r="BX60" i="9"/>
  <c r="BV60" i="9"/>
  <c r="BT60" i="9"/>
  <c r="BR60" i="9"/>
  <c r="BP60" i="9"/>
  <c r="BN60" i="9"/>
  <c r="BL60" i="9"/>
  <c r="BH60" i="9"/>
  <c r="DC60" i="9" s="1"/>
  <c r="BE60" i="9"/>
  <c r="AL60" i="9"/>
  <c r="AK60" i="9"/>
  <c r="AJ60" i="9"/>
  <c r="AI60" i="9"/>
  <c r="AH60" i="9"/>
  <c r="AB60" i="9"/>
  <c r="AA60" i="9"/>
  <c r="Z60" i="9"/>
  <c r="Y60" i="9"/>
  <c r="X60" i="9"/>
  <c r="DV49" i="9"/>
  <c r="DU49" i="9"/>
  <c r="DT49" i="9"/>
  <c r="DQ49" i="9"/>
  <c r="DR49" i="9" s="1"/>
  <c r="DS49" i="9" s="1"/>
  <c r="DD49" i="9"/>
  <c r="CO49" i="9"/>
  <c r="CP49" i="9" s="1"/>
  <c r="CN49" i="9"/>
  <c r="CJ49" i="9"/>
  <c r="CK49" i="9" s="1"/>
  <c r="CH49" i="9"/>
  <c r="CF49" i="9"/>
  <c r="CD49" i="9"/>
  <c r="CB49" i="9"/>
  <c r="BZ49" i="9"/>
  <c r="BX49" i="9"/>
  <c r="BV49" i="9"/>
  <c r="BT49" i="9"/>
  <c r="BR49" i="9"/>
  <c r="BP49" i="9"/>
  <c r="BN49" i="9"/>
  <c r="BL49" i="9"/>
  <c r="BH49" i="9"/>
  <c r="BE49" i="9"/>
  <c r="AL49" i="9"/>
  <c r="AK49" i="9"/>
  <c r="AJ49" i="9"/>
  <c r="AI49" i="9"/>
  <c r="AH49" i="9"/>
  <c r="AB49" i="9"/>
  <c r="AA49" i="9"/>
  <c r="Z49" i="9"/>
  <c r="Y49" i="9"/>
  <c r="X49" i="9"/>
  <c r="DV54" i="9"/>
  <c r="DU54" i="9"/>
  <c r="DT54" i="9"/>
  <c r="DQ54" i="9"/>
  <c r="DR54" i="9" s="1"/>
  <c r="DS54" i="9" s="1"/>
  <c r="CY54" i="9"/>
  <c r="CO54" i="9"/>
  <c r="CP54" i="9" s="1"/>
  <c r="CJ54" i="9"/>
  <c r="CK54" i="9" s="1"/>
  <c r="CM54" i="9" s="1"/>
  <c r="CH54" i="9"/>
  <c r="CF54" i="9"/>
  <c r="CD54" i="9"/>
  <c r="CB54" i="9"/>
  <c r="BZ54" i="9"/>
  <c r="BX54" i="9"/>
  <c r="BV54" i="9"/>
  <c r="BT54" i="9"/>
  <c r="BR54" i="9"/>
  <c r="BP54" i="9"/>
  <c r="BN54" i="9"/>
  <c r="BL54" i="9"/>
  <c r="BH54" i="9"/>
  <c r="BE54" i="9"/>
  <c r="AL54" i="9"/>
  <c r="AK54" i="9"/>
  <c r="AJ54" i="9"/>
  <c r="AI54" i="9"/>
  <c r="AH54" i="9"/>
  <c r="AB54" i="9"/>
  <c r="AA54" i="9"/>
  <c r="Z54" i="9"/>
  <c r="Y54" i="9"/>
  <c r="X54" i="9"/>
  <c r="DV69" i="9"/>
  <c r="DU69" i="9"/>
  <c r="DT69" i="9"/>
  <c r="DQ69" i="9"/>
  <c r="DR69" i="9" s="1"/>
  <c r="DS69" i="9" s="1"/>
  <c r="DB69" i="9"/>
  <c r="CO69" i="9"/>
  <c r="CP69" i="9" s="1"/>
  <c r="CJ69" i="9"/>
  <c r="CK69" i="9" s="1"/>
  <c r="CH69" i="9"/>
  <c r="CF69" i="9"/>
  <c r="CD69" i="9"/>
  <c r="CB69" i="9"/>
  <c r="BZ69" i="9"/>
  <c r="BX69" i="9"/>
  <c r="BV69" i="9"/>
  <c r="BT69" i="9"/>
  <c r="BR69" i="9"/>
  <c r="BP69" i="9"/>
  <c r="BN69" i="9"/>
  <c r="BL69" i="9"/>
  <c r="BH69" i="9"/>
  <c r="DC69" i="9" s="1"/>
  <c r="BE69" i="9"/>
  <c r="AL69" i="9"/>
  <c r="AK69" i="9"/>
  <c r="AJ69" i="9"/>
  <c r="AI69" i="9"/>
  <c r="BI69" i="9" s="1"/>
  <c r="AH69" i="9"/>
  <c r="AB69" i="9"/>
  <c r="AA69" i="9"/>
  <c r="Z69" i="9"/>
  <c r="AS69" i="9" s="1"/>
  <c r="Y69" i="9"/>
  <c r="X69" i="9"/>
  <c r="DV46" i="9"/>
  <c r="DU46" i="9"/>
  <c r="DT46" i="9"/>
  <c r="DQ46" i="9"/>
  <c r="DR46" i="9" s="1"/>
  <c r="DS46" i="9" s="1"/>
  <c r="DD46" i="9"/>
  <c r="DB46" i="9"/>
  <c r="CV46" i="9"/>
  <c r="CO46" i="9"/>
  <c r="CP46" i="9" s="1"/>
  <c r="CJ46" i="9"/>
  <c r="CK46" i="9" s="1"/>
  <c r="CN46" i="9" s="1"/>
  <c r="CH46" i="9"/>
  <c r="CF46" i="9"/>
  <c r="CD46" i="9"/>
  <c r="CB46" i="9"/>
  <c r="BZ46" i="9"/>
  <c r="BX46" i="9"/>
  <c r="BV46" i="9"/>
  <c r="BT46" i="9"/>
  <c r="BR46" i="9"/>
  <c r="BP46" i="9"/>
  <c r="BN46" i="9"/>
  <c r="BL46" i="9"/>
  <c r="BK46" i="9"/>
  <c r="BH46" i="9"/>
  <c r="CZ46" i="9" s="1"/>
  <c r="BE46" i="9"/>
  <c r="CW46" i="9" s="1"/>
  <c r="AL46" i="9"/>
  <c r="AK46" i="9"/>
  <c r="AJ46" i="9"/>
  <c r="AI46" i="9"/>
  <c r="AV46" i="9" s="1"/>
  <c r="AH46" i="9"/>
  <c r="AB46" i="9"/>
  <c r="AA46" i="9"/>
  <c r="Z46" i="9"/>
  <c r="Y46" i="9"/>
  <c r="X46" i="9"/>
  <c r="DV42" i="9"/>
  <c r="DU42" i="9"/>
  <c r="DT42" i="9"/>
  <c r="DQ42" i="9"/>
  <c r="DR42" i="9" s="1"/>
  <c r="DS42" i="9" s="1"/>
  <c r="CX42" i="9"/>
  <c r="CO42" i="9"/>
  <c r="CP42" i="9" s="1"/>
  <c r="CS42" i="9" s="1"/>
  <c r="CJ42" i="9"/>
  <c r="CK42" i="9" s="1"/>
  <c r="CH42" i="9"/>
  <c r="CF42" i="9"/>
  <c r="CD42" i="9"/>
  <c r="CB42" i="9"/>
  <c r="BZ42" i="9"/>
  <c r="BX42" i="9"/>
  <c r="BV42" i="9"/>
  <c r="BT42" i="9"/>
  <c r="BR42" i="9"/>
  <c r="BP42" i="9"/>
  <c r="BN42" i="9"/>
  <c r="BL42" i="9"/>
  <c r="BH42" i="9"/>
  <c r="BE42" i="9"/>
  <c r="CT42" i="9" s="1"/>
  <c r="AL42" i="9"/>
  <c r="AK42" i="9"/>
  <c r="AJ42" i="9"/>
  <c r="AI42" i="9"/>
  <c r="AH42" i="9"/>
  <c r="AB42" i="9"/>
  <c r="AA42" i="9"/>
  <c r="Z42" i="9"/>
  <c r="Y42" i="9"/>
  <c r="X42" i="9"/>
  <c r="DV28" i="9"/>
  <c r="DU28" i="9"/>
  <c r="DT28" i="9"/>
  <c r="DQ28" i="9"/>
  <c r="DR28" i="9" s="1"/>
  <c r="DS28" i="9" s="1"/>
  <c r="DC28" i="9"/>
  <c r="CY28" i="9"/>
  <c r="CT28" i="9"/>
  <c r="CO28" i="9"/>
  <c r="CP28" i="9" s="1"/>
  <c r="CH28" i="9"/>
  <c r="CF28" i="9"/>
  <c r="CD28" i="9"/>
  <c r="CB28" i="9"/>
  <c r="BZ28" i="9"/>
  <c r="BX28" i="9"/>
  <c r="BV28" i="9"/>
  <c r="BT28" i="9"/>
  <c r="BR28" i="9"/>
  <c r="BP28" i="9"/>
  <c r="BN28" i="9"/>
  <c r="BL28" i="9"/>
  <c r="BH28" i="9"/>
  <c r="BE28" i="9"/>
  <c r="CW28" i="9" s="1"/>
  <c r="AL28" i="9"/>
  <c r="AK28" i="9"/>
  <c r="AJ28" i="9"/>
  <c r="AI28" i="9"/>
  <c r="AH28" i="9"/>
  <c r="AB28" i="9"/>
  <c r="AA28" i="9"/>
  <c r="Z28" i="9"/>
  <c r="Y28" i="9"/>
  <c r="X28" i="9"/>
  <c r="DV18" i="9"/>
  <c r="DU18" i="9"/>
  <c r="DT18" i="9"/>
  <c r="DQ18" i="9"/>
  <c r="DR18" i="9" s="1"/>
  <c r="DS18" i="9" s="1"/>
  <c r="DB18" i="9"/>
  <c r="DA18" i="9"/>
  <c r="CZ18" i="9"/>
  <c r="CO18" i="9"/>
  <c r="CP18" i="9" s="1"/>
  <c r="CJ18" i="9"/>
  <c r="CK18" i="9" s="1"/>
  <c r="CH18" i="9"/>
  <c r="CF18" i="9"/>
  <c r="CD18" i="9"/>
  <c r="CB18" i="9"/>
  <c r="BZ18" i="9"/>
  <c r="BX18" i="9"/>
  <c r="BV18" i="9"/>
  <c r="BT18" i="9"/>
  <c r="BR18" i="9"/>
  <c r="BP18" i="9"/>
  <c r="BN18" i="9"/>
  <c r="BL18" i="9"/>
  <c r="BH18" i="9"/>
  <c r="DC18" i="9" s="1"/>
  <c r="BE18" i="9"/>
  <c r="AL18" i="9"/>
  <c r="AK18" i="9"/>
  <c r="AJ18" i="9"/>
  <c r="AI18" i="9"/>
  <c r="AH18" i="9"/>
  <c r="AB18" i="9"/>
  <c r="AA18" i="9"/>
  <c r="Z18" i="9"/>
  <c r="Y18" i="9"/>
  <c r="X18" i="9"/>
  <c r="DV68" i="9"/>
  <c r="DU68" i="9"/>
  <c r="DT68" i="9"/>
  <c r="DQ68" i="9"/>
  <c r="DR68" i="9" s="1"/>
  <c r="DS68" i="9" s="1"/>
  <c r="DD68" i="9"/>
  <c r="CX68" i="9"/>
  <c r="CP68" i="9"/>
  <c r="CO68" i="9"/>
  <c r="CJ68" i="9"/>
  <c r="CK68" i="9" s="1"/>
  <c r="CH68" i="9"/>
  <c r="CF68" i="9"/>
  <c r="CD68" i="9"/>
  <c r="CB68" i="9"/>
  <c r="BZ68" i="9"/>
  <c r="BX68" i="9"/>
  <c r="BV68" i="9"/>
  <c r="BT68" i="9"/>
  <c r="BR68" i="9"/>
  <c r="BP68" i="9"/>
  <c r="BN68" i="9"/>
  <c r="BL68" i="9"/>
  <c r="BH68" i="9"/>
  <c r="CZ68" i="9" s="1"/>
  <c r="BE68" i="9"/>
  <c r="AL68" i="9"/>
  <c r="AK68" i="9"/>
  <c r="AJ68" i="9"/>
  <c r="AI68" i="9"/>
  <c r="AH68" i="9"/>
  <c r="AB68" i="9"/>
  <c r="AA68" i="9"/>
  <c r="Z68" i="9"/>
  <c r="Y68" i="9"/>
  <c r="X68" i="9"/>
  <c r="DV64" i="9"/>
  <c r="DU64" i="9"/>
  <c r="DT64" i="9"/>
  <c r="DQ64" i="9"/>
  <c r="DR64" i="9" s="1"/>
  <c r="DS64" i="9" s="1"/>
  <c r="CO64" i="9"/>
  <c r="CP64" i="9" s="1"/>
  <c r="CJ64" i="9"/>
  <c r="CK64" i="9" s="1"/>
  <c r="CN64" i="9" s="1"/>
  <c r="CH64" i="9"/>
  <c r="CF64" i="9"/>
  <c r="CD64" i="9"/>
  <c r="CB64" i="9"/>
  <c r="BZ64" i="9"/>
  <c r="BX64" i="9"/>
  <c r="BV64" i="9"/>
  <c r="BT64" i="9"/>
  <c r="BR64" i="9"/>
  <c r="BP64" i="9"/>
  <c r="BN64" i="9"/>
  <c r="BL64" i="9"/>
  <c r="BH64" i="9"/>
  <c r="DD64" i="9" s="1"/>
  <c r="BE64" i="9"/>
  <c r="AL64" i="9"/>
  <c r="AK64" i="9"/>
  <c r="AJ64" i="9"/>
  <c r="AI64" i="9"/>
  <c r="AH64" i="9"/>
  <c r="AB64" i="9"/>
  <c r="AA64" i="9"/>
  <c r="Z64" i="9"/>
  <c r="Y64" i="9"/>
  <c r="X64" i="9"/>
  <c r="DV56" i="9"/>
  <c r="DU56" i="9"/>
  <c r="DT56" i="9"/>
  <c r="DQ56" i="9"/>
  <c r="DR56" i="9" s="1"/>
  <c r="DS56" i="9" s="1"/>
  <c r="CO56" i="9"/>
  <c r="CP56" i="9" s="1"/>
  <c r="CJ56" i="9"/>
  <c r="CK56" i="9" s="1"/>
  <c r="CM56" i="9" s="1"/>
  <c r="CH56" i="9"/>
  <c r="CF56" i="9"/>
  <c r="CD56" i="9"/>
  <c r="CB56" i="9"/>
  <c r="BZ56" i="9"/>
  <c r="BX56" i="9"/>
  <c r="BV56" i="9"/>
  <c r="BT56" i="9"/>
  <c r="BR56" i="9"/>
  <c r="BP56" i="9"/>
  <c r="BN56" i="9"/>
  <c r="BL56" i="9"/>
  <c r="BH56" i="9"/>
  <c r="BE56" i="9"/>
  <c r="AL56" i="9"/>
  <c r="AK56" i="9"/>
  <c r="AJ56" i="9"/>
  <c r="AI56" i="9"/>
  <c r="AH56" i="9"/>
  <c r="AB56" i="9"/>
  <c r="AA56" i="9"/>
  <c r="Z56" i="9"/>
  <c r="Y56" i="9"/>
  <c r="X56" i="9"/>
  <c r="DV38" i="9"/>
  <c r="DU38" i="9"/>
  <c r="DT38" i="9"/>
  <c r="DQ38" i="9"/>
  <c r="DR38" i="9" s="1"/>
  <c r="DS38" i="9" s="1"/>
  <c r="DB38" i="9"/>
  <c r="CO38" i="9"/>
  <c r="CP38" i="9" s="1"/>
  <c r="CJ38" i="9"/>
  <c r="CK38" i="9" s="1"/>
  <c r="CH38" i="9"/>
  <c r="CF38" i="9"/>
  <c r="CD38" i="9"/>
  <c r="CB38" i="9"/>
  <c r="BZ38" i="9"/>
  <c r="BX38" i="9"/>
  <c r="BV38" i="9"/>
  <c r="BT38" i="9"/>
  <c r="BR38" i="9"/>
  <c r="BP38" i="9"/>
  <c r="BN38" i="9"/>
  <c r="BL38" i="9"/>
  <c r="BH38" i="9"/>
  <c r="DC38" i="9" s="1"/>
  <c r="BE38" i="9"/>
  <c r="AL38" i="9"/>
  <c r="AK38" i="9"/>
  <c r="AJ38" i="9"/>
  <c r="AI38" i="9"/>
  <c r="AH38" i="9"/>
  <c r="AB38" i="9"/>
  <c r="AA38" i="9"/>
  <c r="Z38" i="9"/>
  <c r="Y38" i="9"/>
  <c r="X38" i="9"/>
  <c r="DV29" i="9"/>
  <c r="DU29" i="9"/>
  <c r="DT29" i="9"/>
  <c r="DR29" i="9"/>
  <c r="DS29" i="9" s="1"/>
  <c r="DQ29" i="9"/>
  <c r="DC29" i="9"/>
  <c r="CX29" i="9"/>
  <c r="CO29" i="9"/>
  <c r="CP29" i="9" s="1"/>
  <c r="CJ29" i="9"/>
  <c r="CK29" i="9" s="1"/>
  <c r="CH29" i="9"/>
  <c r="CF29" i="9"/>
  <c r="CD29" i="9"/>
  <c r="CB29" i="9"/>
  <c r="BZ29" i="9"/>
  <c r="BX29" i="9"/>
  <c r="BV29" i="9"/>
  <c r="BT29" i="9"/>
  <c r="BR29" i="9"/>
  <c r="BP29" i="9"/>
  <c r="BN29" i="9"/>
  <c r="BL29" i="9"/>
  <c r="BH29" i="9"/>
  <c r="DD29" i="9" s="1"/>
  <c r="BE29" i="9"/>
  <c r="CW29" i="9" s="1"/>
  <c r="AL29" i="9"/>
  <c r="AK29" i="9"/>
  <c r="AJ29" i="9"/>
  <c r="AI29" i="9"/>
  <c r="AH29" i="9"/>
  <c r="AV29" i="9" s="1"/>
  <c r="AB29" i="9"/>
  <c r="AA29" i="9"/>
  <c r="Z29" i="9"/>
  <c r="Y29" i="9"/>
  <c r="X29" i="9"/>
  <c r="DV27" i="9"/>
  <c r="DU27" i="9"/>
  <c r="DT27" i="9"/>
  <c r="DQ27" i="9"/>
  <c r="DR27" i="9" s="1"/>
  <c r="DS27" i="9" s="1"/>
  <c r="CJ27" i="9"/>
  <c r="CK27" i="9" s="1"/>
  <c r="CN27" i="9" s="1"/>
  <c r="CH27" i="9"/>
  <c r="CF27" i="9"/>
  <c r="CD27" i="9"/>
  <c r="CB27" i="9"/>
  <c r="BZ27" i="9"/>
  <c r="BX27" i="9"/>
  <c r="BV27" i="9"/>
  <c r="BT27" i="9"/>
  <c r="BR27" i="9"/>
  <c r="BP27" i="9"/>
  <c r="BN27" i="9"/>
  <c r="BL27" i="9"/>
  <c r="BH27" i="9"/>
  <c r="BE27" i="9"/>
  <c r="CY27" i="9" s="1"/>
  <c r="AL27" i="9"/>
  <c r="AK27" i="9"/>
  <c r="AJ27" i="9"/>
  <c r="AI27" i="9"/>
  <c r="AH27" i="9"/>
  <c r="AB27" i="9"/>
  <c r="AA27" i="9"/>
  <c r="Z27" i="9"/>
  <c r="Y27" i="9"/>
  <c r="X27" i="9"/>
  <c r="DV43" i="9"/>
  <c r="DU43" i="9"/>
  <c r="DT43" i="9"/>
  <c r="DR43" i="9"/>
  <c r="DS43" i="9" s="1"/>
  <c r="DQ43" i="9"/>
  <c r="DC43" i="9"/>
  <c r="DB43" i="9"/>
  <c r="CT43" i="9"/>
  <c r="CO43" i="9"/>
  <c r="CP43" i="9" s="1"/>
  <c r="CJ43" i="9"/>
  <c r="CK43" i="9" s="1"/>
  <c r="CN43" i="9" s="1"/>
  <c r="CH43" i="9"/>
  <c r="CF43" i="9"/>
  <c r="CD43" i="9"/>
  <c r="CB43" i="9"/>
  <c r="BZ43" i="9"/>
  <c r="BX43" i="9"/>
  <c r="BV43" i="9"/>
  <c r="BT43" i="9"/>
  <c r="BR43" i="9"/>
  <c r="BP43" i="9"/>
  <c r="BN43" i="9"/>
  <c r="BL43" i="9"/>
  <c r="BH43" i="9"/>
  <c r="BE43" i="9"/>
  <c r="AL43" i="9"/>
  <c r="AK43" i="9"/>
  <c r="AJ43" i="9"/>
  <c r="AI43" i="9"/>
  <c r="AH43" i="9"/>
  <c r="AV43" i="9" s="1"/>
  <c r="AB43" i="9"/>
  <c r="AA43" i="9"/>
  <c r="Z43" i="9"/>
  <c r="Y43" i="9"/>
  <c r="X43" i="9"/>
  <c r="DV53" i="9"/>
  <c r="DU53" i="9"/>
  <c r="DT53" i="9"/>
  <c r="DQ53" i="9"/>
  <c r="DR53" i="9" s="1"/>
  <c r="DS53" i="9" s="1"/>
  <c r="CO53" i="9"/>
  <c r="CP53" i="9" s="1"/>
  <c r="CR53" i="9" s="1"/>
  <c r="CJ53" i="9"/>
  <c r="CK53" i="9" s="1"/>
  <c r="CH53" i="9"/>
  <c r="CF53" i="9"/>
  <c r="CD53" i="9"/>
  <c r="CB53" i="9"/>
  <c r="BZ53" i="9"/>
  <c r="BX53" i="9"/>
  <c r="BV53" i="9"/>
  <c r="BT53" i="9"/>
  <c r="BR53" i="9"/>
  <c r="BP53" i="9"/>
  <c r="BN53" i="9"/>
  <c r="BL53" i="9"/>
  <c r="BH53" i="9"/>
  <c r="BE53" i="9"/>
  <c r="CY53" i="9" s="1"/>
  <c r="AL53" i="9"/>
  <c r="AK53" i="9"/>
  <c r="AJ53" i="9"/>
  <c r="AI53" i="9"/>
  <c r="AV53" i="9" s="1"/>
  <c r="AH53" i="9"/>
  <c r="AB53" i="9"/>
  <c r="AA53" i="9"/>
  <c r="Z53" i="9"/>
  <c r="Y53" i="9"/>
  <c r="X53" i="9"/>
  <c r="DV32" i="9"/>
  <c r="DU32" i="9"/>
  <c r="DT32" i="9"/>
  <c r="DQ32" i="9"/>
  <c r="DR32" i="9" s="1"/>
  <c r="DS32" i="9" s="1"/>
  <c r="DE32" i="9"/>
  <c r="DC32" i="9"/>
  <c r="DA32" i="9"/>
  <c r="CT32" i="9"/>
  <c r="CP32" i="9"/>
  <c r="CO32" i="9"/>
  <c r="CJ32" i="9"/>
  <c r="CK32" i="9" s="1"/>
  <c r="CH32" i="9"/>
  <c r="CF32" i="9"/>
  <c r="CD32" i="9"/>
  <c r="CB32" i="9"/>
  <c r="BZ32" i="9"/>
  <c r="BX32" i="9"/>
  <c r="BV32" i="9"/>
  <c r="BT32" i="9"/>
  <c r="BR32" i="9"/>
  <c r="BP32" i="9"/>
  <c r="BN32" i="9"/>
  <c r="BL32" i="9"/>
  <c r="BH32" i="9"/>
  <c r="BE32" i="9"/>
  <c r="AL32" i="9"/>
  <c r="AK32" i="9"/>
  <c r="AJ32" i="9"/>
  <c r="AI32" i="9"/>
  <c r="AH32" i="9"/>
  <c r="AB32" i="9"/>
  <c r="AA32" i="9"/>
  <c r="Z32" i="9"/>
  <c r="Y32" i="9"/>
  <c r="X32" i="9"/>
  <c r="DV30" i="9"/>
  <c r="DU30" i="9"/>
  <c r="DT30" i="9"/>
  <c r="DQ30" i="9"/>
  <c r="DR30" i="9" s="1"/>
  <c r="DS30" i="9" s="1"/>
  <c r="CO30" i="9"/>
  <c r="CP30" i="9" s="1"/>
  <c r="CJ30" i="9"/>
  <c r="CK30" i="9" s="1"/>
  <c r="CN30" i="9" s="1"/>
  <c r="CH30" i="9"/>
  <c r="CF30" i="9"/>
  <c r="CD30" i="9"/>
  <c r="CB30" i="9"/>
  <c r="BZ30" i="9"/>
  <c r="BX30" i="9"/>
  <c r="BV30" i="9"/>
  <c r="BT30" i="9"/>
  <c r="BR30" i="9"/>
  <c r="BP30" i="9"/>
  <c r="BN30" i="9"/>
  <c r="BL30" i="9"/>
  <c r="BH30" i="9"/>
  <c r="DD30" i="9" s="1"/>
  <c r="BE30" i="9"/>
  <c r="CY30" i="9" s="1"/>
  <c r="AL30" i="9"/>
  <c r="AK30" i="9"/>
  <c r="AJ30" i="9"/>
  <c r="AI30" i="9"/>
  <c r="AH30" i="9"/>
  <c r="AB30" i="9"/>
  <c r="AA30" i="9"/>
  <c r="Z30" i="9"/>
  <c r="Y30" i="9"/>
  <c r="X30" i="9"/>
  <c r="DV22" i="9"/>
  <c r="DU22" i="9"/>
  <c r="DT22" i="9"/>
  <c r="DR22" i="9"/>
  <c r="DS22" i="9" s="1"/>
  <c r="DQ22" i="9"/>
  <c r="DE22" i="9"/>
  <c r="CY22" i="9"/>
  <c r="CX22" i="9"/>
  <c r="CO22" i="9"/>
  <c r="CP22" i="9" s="1"/>
  <c r="CJ22" i="9"/>
  <c r="CK22" i="9" s="1"/>
  <c r="CH22" i="9"/>
  <c r="CF22" i="9"/>
  <c r="CD22" i="9"/>
  <c r="CB22" i="9"/>
  <c r="BZ22" i="9"/>
  <c r="BX22" i="9"/>
  <c r="BV22" i="9"/>
  <c r="BT22" i="9"/>
  <c r="BR22" i="9"/>
  <c r="BP22" i="9"/>
  <c r="BN22" i="9"/>
  <c r="BL22" i="9"/>
  <c r="BH22" i="9"/>
  <c r="BE22" i="9"/>
  <c r="AL22" i="9"/>
  <c r="AK22" i="9"/>
  <c r="AJ22" i="9"/>
  <c r="AI22" i="9"/>
  <c r="AH22" i="9"/>
  <c r="AB22" i="9"/>
  <c r="AA22" i="9"/>
  <c r="BF22" i="9" s="1"/>
  <c r="Z22" i="9"/>
  <c r="Y22" i="9"/>
  <c r="X22" i="9"/>
  <c r="DV41" i="9"/>
  <c r="DU41" i="9"/>
  <c r="DT41" i="9"/>
  <c r="DQ41" i="9"/>
  <c r="DR41" i="9" s="1"/>
  <c r="DS41" i="9" s="1"/>
  <c r="CO41" i="9"/>
  <c r="CP41" i="9" s="1"/>
  <c r="CJ41" i="9"/>
  <c r="CK41" i="9" s="1"/>
  <c r="CH41" i="9"/>
  <c r="CF41" i="9"/>
  <c r="CD41" i="9"/>
  <c r="CB41" i="9"/>
  <c r="BZ41" i="9"/>
  <c r="BX41" i="9"/>
  <c r="BV41" i="9"/>
  <c r="BT41" i="9"/>
  <c r="BR41" i="9"/>
  <c r="BP41" i="9"/>
  <c r="BN41" i="9"/>
  <c r="BL41" i="9"/>
  <c r="BH41" i="9"/>
  <c r="CZ41" i="9" s="1"/>
  <c r="BE41" i="9"/>
  <c r="CY41" i="9" s="1"/>
  <c r="AL41" i="9"/>
  <c r="AK41" i="9"/>
  <c r="AJ41" i="9"/>
  <c r="AI41" i="9"/>
  <c r="AH41" i="9"/>
  <c r="AB41" i="9"/>
  <c r="AA41" i="9"/>
  <c r="Z41" i="9"/>
  <c r="Y41" i="9"/>
  <c r="X41" i="9"/>
  <c r="DV51" i="9"/>
  <c r="DU51" i="9"/>
  <c r="DT51" i="9"/>
  <c r="DQ51" i="9"/>
  <c r="DR51" i="9" s="1"/>
  <c r="DS51" i="9" s="1"/>
  <c r="DB51" i="9"/>
  <c r="DA51" i="9"/>
  <c r="CX51" i="9"/>
  <c r="CO51" i="9"/>
  <c r="CP51" i="9" s="1"/>
  <c r="CJ51" i="9"/>
  <c r="CK51" i="9" s="1"/>
  <c r="CH51" i="9"/>
  <c r="CF51" i="9"/>
  <c r="CD51" i="9"/>
  <c r="CB51" i="9"/>
  <c r="BZ51" i="9"/>
  <c r="BX51" i="9"/>
  <c r="BV51" i="9"/>
  <c r="BT51" i="9"/>
  <c r="BR51" i="9"/>
  <c r="BP51" i="9"/>
  <c r="BN51" i="9"/>
  <c r="BL51" i="9"/>
  <c r="BK51" i="9"/>
  <c r="BH51" i="9"/>
  <c r="BE51" i="9"/>
  <c r="AL51" i="9"/>
  <c r="AK51" i="9"/>
  <c r="AJ51" i="9"/>
  <c r="AI51" i="9"/>
  <c r="AH51" i="9"/>
  <c r="AV51" i="9" s="1"/>
  <c r="AB51" i="9"/>
  <c r="AA51" i="9"/>
  <c r="Z51" i="9"/>
  <c r="Y51" i="9"/>
  <c r="BF51" i="9" s="1"/>
  <c r="X51" i="9"/>
  <c r="DV13" i="9"/>
  <c r="DU13" i="9"/>
  <c r="DT13" i="9"/>
  <c r="DQ13" i="9"/>
  <c r="DR13" i="9" s="1"/>
  <c r="DS13" i="9" s="1"/>
  <c r="DE13" i="9"/>
  <c r="CO13" i="9"/>
  <c r="CP13" i="9" s="1"/>
  <c r="CQ13" i="9" s="1"/>
  <c r="CJ13" i="9"/>
  <c r="CK13" i="9" s="1"/>
  <c r="CH13" i="9"/>
  <c r="CF13" i="9"/>
  <c r="CD13" i="9"/>
  <c r="CB13" i="9"/>
  <c r="BZ13" i="9"/>
  <c r="BX13" i="9"/>
  <c r="BV13" i="9"/>
  <c r="BT13" i="9"/>
  <c r="BR13" i="9"/>
  <c r="BP13" i="9"/>
  <c r="BN13" i="9"/>
  <c r="BL13" i="9"/>
  <c r="BH13" i="9"/>
  <c r="DA13" i="9" s="1"/>
  <c r="BE13" i="9"/>
  <c r="AL13" i="9"/>
  <c r="AK13" i="9"/>
  <c r="AJ13" i="9"/>
  <c r="AI13" i="9"/>
  <c r="AH13" i="9"/>
  <c r="AB13" i="9"/>
  <c r="AA13" i="9"/>
  <c r="Z13" i="9"/>
  <c r="Y13" i="9"/>
  <c r="X13" i="9"/>
  <c r="DV44" i="9"/>
  <c r="DU44" i="9"/>
  <c r="DT44" i="9"/>
  <c r="DR44" i="9"/>
  <c r="DS44" i="9" s="1"/>
  <c r="DQ44" i="9"/>
  <c r="DE44" i="9"/>
  <c r="CP44" i="9"/>
  <c r="CO44" i="9"/>
  <c r="CK44" i="9"/>
  <c r="CN44" i="9" s="1"/>
  <c r="CJ44" i="9"/>
  <c r="CH44" i="9"/>
  <c r="CF44" i="9"/>
  <c r="CD44" i="9"/>
  <c r="CB44" i="9"/>
  <c r="BZ44" i="9"/>
  <c r="BX44" i="9"/>
  <c r="BV44" i="9"/>
  <c r="BT44" i="9"/>
  <c r="BR44" i="9"/>
  <c r="BP44" i="9"/>
  <c r="BN44" i="9"/>
  <c r="BL44" i="9"/>
  <c r="BH44" i="9"/>
  <c r="DD44" i="9" s="1"/>
  <c r="BE44" i="9"/>
  <c r="CW44" i="9" s="1"/>
  <c r="AL44" i="9"/>
  <c r="AK44" i="9"/>
  <c r="AJ44" i="9"/>
  <c r="AI44" i="9"/>
  <c r="AH44" i="9"/>
  <c r="AB44" i="9"/>
  <c r="AA44" i="9"/>
  <c r="Z44" i="9"/>
  <c r="Y44" i="9"/>
  <c r="X44" i="9"/>
  <c r="DV47" i="9"/>
  <c r="DU47" i="9"/>
  <c r="DT47" i="9"/>
  <c r="DQ47" i="9"/>
  <c r="DR47" i="9" s="1"/>
  <c r="DS47" i="9" s="1"/>
  <c r="CO47" i="9"/>
  <c r="CP47" i="9" s="1"/>
  <c r="CQ47" i="9" s="1"/>
  <c r="CJ47" i="9"/>
  <c r="CK47" i="9" s="1"/>
  <c r="CH47" i="9"/>
  <c r="CF47" i="9"/>
  <c r="CD47" i="9"/>
  <c r="CB47" i="9"/>
  <c r="BZ47" i="9"/>
  <c r="BX47" i="9"/>
  <c r="BV47" i="9"/>
  <c r="BT47" i="9"/>
  <c r="BR47" i="9"/>
  <c r="BP47" i="9"/>
  <c r="BN47" i="9"/>
  <c r="BL47" i="9"/>
  <c r="BH47" i="9"/>
  <c r="DD47" i="9" s="1"/>
  <c r="BE47" i="9"/>
  <c r="CV47" i="9" s="1"/>
  <c r="AL47" i="9"/>
  <c r="AK47" i="9"/>
  <c r="AJ47" i="9"/>
  <c r="AI47" i="9"/>
  <c r="AH47" i="9"/>
  <c r="AB47" i="9"/>
  <c r="AA47" i="9"/>
  <c r="Z47" i="9"/>
  <c r="Y47" i="9"/>
  <c r="X47" i="9"/>
  <c r="BF47" i="9" s="1"/>
  <c r="DV24" i="9"/>
  <c r="DU24" i="9"/>
  <c r="DT24" i="9"/>
  <c r="DQ24" i="9"/>
  <c r="DR24" i="9" s="1"/>
  <c r="DS24" i="9" s="1"/>
  <c r="DE24" i="9"/>
  <c r="DC24" i="9"/>
  <c r="CX24" i="9"/>
  <c r="CO24" i="9"/>
  <c r="CP24" i="9" s="1"/>
  <c r="CJ24" i="9"/>
  <c r="CK24" i="9" s="1"/>
  <c r="CH24" i="9"/>
  <c r="CF24" i="9"/>
  <c r="CD24" i="9"/>
  <c r="CB24" i="9"/>
  <c r="BZ24" i="9"/>
  <c r="BX24" i="9"/>
  <c r="BV24" i="9"/>
  <c r="BT24" i="9"/>
  <c r="BR24" i="9"/>
  <c r="BP24" i="9"/>
  <c r="BN24" i="9"/>
  <c r="BL24" i="9"/>
  <c r="BH24" i="9"/>
  <c r="DD24" i="9" s="1"/>
  <c r="BE24" i="9"/>
  <c r="CW24" i="9" s="1"/>
  <c r="AL24" i="9"/>
  <c r="AK24" i="9"/>
  <c r="AJ24" i="9"/>
  <c r="AI24" i="9"/>
  <c r="AH24" i="9"/>
  <c r="AB24" i="9"/>
  <c r="AA24" i="9"/>
  <c r="Z24" i="9"/>
  <c r="Y24" i="9"/>
  <c r="X24" i="9"/>
  <c r="DV39" i="9"/>
  <c r="DU39" i="9"/>
  <c r="DT39" i="9"/>
  <c r="DQ39" i="9"/>
  <c r="DR39" i="9" s="1"/>
  <c r="DS39" i="9" s="1"/>
  <c r="DD39" i="9"/>
  <c r="DA39" i="9"/>
  <c r="CO39" i="9"/>
  <c r="CP39" i="9" s="1"/>
  <c r="CQ39" i="9" s="1"/>
  <c r="CK39" i="9"/>
  <c r="CJ39" i="9"/>
  <c r="CH39" i="9"/>
  <c r="CF39" i="9"/>
  <c r="CD39" i="9"/>
  <c r="CB39" i="9"/>
  <c r="BZ39" i="9"/>
  <c r="BX39" i="9"/>
  <c r="BV39" i="9"/>
  <c r="BT39" i="9"/>
  <c r="BR39" i="9"/>
  <c r="BP39" i="9"/>
  <c r="BN39" i="9"/>
  <c r="BL39" i="9"/>
  <c r="BH39" i="9"/>
  <c r="DE39" i="9" s="1"/>
  <c r="BE39" i="9"/>
  <c r="CV39" i="9" s="1"/>
  <c r="AL39" i="9"/>
  <c r="AK39" i="9"/>
  <c r="AJ39" i="9"/>
  <c r="AI39" i="9"/>
  <c r="AH39" i="9"/>
  <c r="AB39" i="9"/>
  <c r="AA39" i="9"/>
  <c r="Z39" i="9"/>
  <c r="Y39" i="9"/>
  <c r="X39" i="9"/>
  <c r="DV59" i="9"/>
  <c r="DU59" i="9"/>
  <c r="DT59" i="9"/>
  <c r="DQ59" i="9"/>
  <c r="DR59" i="9" s="1"/>
  <c r="DS59" i="9" s="1"/>
  <c r="DC59" i="9"/>
  <c r="CX59" i="9"/>
  <c r="CU59" i="9"/>
  <c r="CO59" i="9"/>
  <c r="CP59" i="9" s="1"/>
  <c r="CJ59" i="9"/>
  <c r="CK59" i="9" s="1"/>
  <c r="CH59" i="9"/>
  <c r="CF59" i="9"/>
  <c r="CD59" i="9"/>
  <c r="CB59" i="9"/>
  <c r="BZ59" i="9"/>
  <c r="BX59" i="9"/>
  <c r="BV59" i="9"/>
  <c r="BT59" i="9"/>
  <c r="BR59" i="9"/>
  <c r="BP59" i="9"/>
  <c r="BN59" i="9"/>
  <c r="BL59" i="9"/>
  <c r="BK59" i="9"/>
  <c r="DO59" i="9" s="1"/>
  <c r="BH59" i="9"/>
  <c r="DE59" i="9" s="1"/>
  <c r="BE59" i="9"/>
  <c r="CW59" i="9" s="1"/>
  <c r="AL59" i="9"/>
  <c r="AK59" i="9"/>
  <c r="AJ59" i="9"/>
  <c r="AI59" i="9"/>
  <c r="AH59" i="9"/>
  <c r="AB59" i="9"/>
  <c r="AA59" i="9"/>
  <c r="Z59" i="9"/>
  <c r="Y59" i="9"/>
  <c r="X59" i="9"/>
  <c r="AS59" i="9" s="1"/>
  <c r="DX59" i="9" s="1"/>
  <c r="DV21" i="9"/>
  <c r="DU21" i="9"/>
  <c r="DT21" i="9"/>
  <c r="DQ21" i="9"/>
  <c r="DR21" i="9" s="1"/>
  <c r="DS21" i="9" s="1"/>
  <c r="CO21" i="9"/>
  <c r="CP21" i="9" s="1"/>
  <c r="CQ21" i="9" s="1"/>
  <c r="CJ21" i="9"/>
  <c r="CK21" i="9" s="1"/>
  <c r="CH21" i="9"/>
  <c r="CF21" i="9"/>
  <c r="CD21" i="9"/>
  <c r="CB21" i="9"/>
  <c r="BZ21" i="9"/>
  <c r="BX21" i="9"/>
  <c r="BV21" i="9"/>
  <c r="BT21" i="9"/>
  <c r="BR21" i="9"/>
  <c r="BP21" i="9"/>
  <c r="BN21" i="9"/>
  <c r="BL21" i="9"/>
  <c r="BH21" i="9"/>
  <c r="DE21" i="9" s="1"/>
  <c r="BE21" i="9"/>
  <c r="CW21" i="9" s="1"/>
  <c r="AL21" i="9"/>
  <c r="AK21" i="9"/>
  <c r="AJ21" i="9"/>
  <c r="AI21" i="9"/>
  <c r="AV21" i="9" s="1"/>
  <c r="AH21" i="9"/>
  <c r="AB21" i="9"/>
  <c r="AA21" i="9"/>
  <c r="Z21" i="9"/>
  <c r="Y21" i="9"/>
  <c r="X21" i="9"/>
  <c r="DV72" i="9"/>
  <c r="DU72" i="9"/>
  <c r="DT72" i="9"/>
  <c r="DQ72" i="9"/>
  <c r="DR72" i="9" s="1"/>
  <c r="DS72" i="9" s="1"/>
  <c r="CY72" i="9"/>
  <c r="CX72" i="9"/>
  <c r="CU72" i="9"/>
  <c r="CT72" i="9"/>
  <c r="CO72" i="9"/>
  <c r="CP72" i="9" s="1"/>
  <c r="CQ72" i="9" s="1"/>
  <c r="CM72" i="9"/>
  <c r="CL72" i="9"/>
  <c r="CJ72" i="9"/>
  <c r="CK72" i="9" s="1"/>
  <c r="CN72" i="9" s="1"/>
  <c r="CH72" i="9"/>
  <c r="CF72" i="9"/>
  <c r="CD72" i="9"/>
  <c r="CB72" i="9"/>
  <c r="BZ72" i="9"/>
  <c r="BX72" i="9"/>
  <c r="BV72" i="9"/>
  <c r="BT72" i="9"/>
  <c r="BR72" i="9"/>
  <c r="BP72" i="9"/>
  <c r="BN72" i="9"/>
  <c r="BL72" i="9"/>
  <c r="BH72" i="9"/>
  <c r="DE72" i="9" s="1"/>
  <c r="BE72" i="9"/>
  <c r="CW72" i="9" s="1"/>
  <c r="AL72" i="9"/>
  <c r="AK72" i="9"/>
  <c r="AJ72" i="9"/>
  <c r="AI72" i="9"/>
  <c r="AH72" i="9"/>
  <c r="AB72" i="9"/>
  <c r="AA72" i="9"/>
  <c r="BF72" i="9" s="1"/>
  <c r="Z72" i="9"/>
  <c r="Y72" i="9"/>
  <c r="X72" i="9"/>
  <c r="DV12" i="9"/>
  <c r="DU12" i="9"/>
  <c r="DT12" i="9"/>
  <c r="DQ12" i="9"/>
  <c r="DR12" i="9" s="1"/>
  <c r="DS12" i="9" s="1"/>
  <c r="DE12" i="9"/>
  <c r="CO12" i="9"/>
  <c r="CP12" i="9" s="1"/>
  <c r="CQ12" i="9" s="1"/>
  <c r="CJ12" i="9"/>
  <c r="CK12" i="9" s="1"/>
  <c r="CH12" i="9"/>
  <c r="CF12" i="9"/>
  <c r="CD12" i="9"/>
  <c r="CB12" i="9"/>
  <c r="BZ12" i="9"/>
  <c r="BX12" i="9"/>
  <c r="BV12" i="9"/>
  <c r="BT12" i="9"/>
  <c r="BR12" i="9"/>
  <c r="BP12" i="9"/>
  <c r="BN12" i="9"/>
  <c r="BL12" i="9"/>
  <c r="BH12" i="9"/>
  <c r="DA12" i="9" s="1"/>
  <c r="BE12" i="9"/>
  <c r="AL12" i="9"/>
  <c r="AK12" i="9"/>
  <c r="AJ12" i="9"/>
  <c r="AI12" i="9"/>
  <c r="AH12" i="9"/>
  <c r="AB12" i="9"/>
  <c r="AA12" i="9"/>
  <c r="Z12" i="9"/>
  <c r="Y12" i="9"/>
  <c r="X12" i="9"/>
  <c r="DV19" i="9"/>
  <c r="DU19" i="9"/>
  <c r="DT19" i="9"/>
  <c r="DQ19" i="9"/>
  <c r="DR19" i="9" s="1"/>
  <c r="DS19" i="9" s="1"/>
  <c r="CY19" i="9"/>
  <c r="CX19" i="9"/>
  <c r="CV19" i="9"/>
  <c r="CT19" i="9"/>
  <c r="CO19" i="9"/>
  <c r="CP19" i="9" s="1"/>
  <c r="CJ19" i="9"/>
  <c r="CK19" i="9" s="1"/>
  <c r="CN19" i="9" s="1"/>
  <c r="CH19" i="9"/>
  <c r="CF19" i="9"/>
  <c r="CD19" i="9"/>
  <c r="CB19" i="9"/>
  <c r="BZ19" i="9"/>
  <c r="BX19" i="9"/>
  <c r="BV19" i="9"/>
  <c r="BT19" i="9"/>
  <c r="BR19" i="9"/>
  <c r="BP19" i="9"/>
  <c r="BN19" i="9"/>
  <c r="BL19" i="9"/>
  <c r="BH19" i="9"/>
  <c r="DE19" i="9" s="1"/>
  <c r="BE19" i="9"/>
  <c r="CW19" i="9" s="1"/>
  <c r="AL19" i="9"/>
  <c r="AK19" i="9"/>
  <c r="AJ19" i="9"/>
  <c r="AI19" i="9"/>
  <c r="AH19" i="9"/>
  <c r="AB19" i="9"/>
  <c r="AA19" i="9"/>
  <c r="Z19" i="9"/>
  <c r="Y19" i="9"/>
  <c r="X19" i="9"/>
  <c r="DV33" i="9"/>
  <c r="DU33" i="9"/>
  <c r="DT33" i="9"/>
  <c r="DQ33" i="9"/>
  <c r="DR33" i="9" s="1"/>
  <c r="DS33" i="9" s="1"/>
  <c r="CV33" i="9"/>
  <c r="CO33" i="9"/>
  <c r="CP33" i="9" s="1"/>
  <c r="CQ33" i="9" s="1"/>
  <c r="CJ33" i="9"/>
  <c r="CK33" i="9" s="1"/>
  <c r="CH33" i="9"/>
  <c r="CF33" i="9"/>
  <c r="CD33" i="9"/>
  <c r="CB33" i="9"/>
  <c r="BZ33" i="9"/>
  <c r="BX33" i="9"/>
  <c r="BY33" i="9" s="1"/>
  <c r="BV33" i="9"/>
  <c r="BT33" i="9"/>
  <c r="BR33" i="9"/>
  <c r="BP33" i="9"/>
  <c r="BN33" i="9"/>
  <c r="BL33" i="9"/>
  <c r="BH33" i="9"/>
  <c r="BE33" i="9"/>
  <c r="AL33" i="9"/>
  <c r="AK33" i="9"/>
  <c r="AJ33" i="9"/>
  <c r="AI33" i="9"/>
  <c r="AH33" i="9"/>
  <c r="AV33" i="9" s="1"/>
  <c r="AB33" i="9"/>
  <c r="AA33" i="9"/>
  <c r="Z33" i="9"/>
  <c r="Y33" i="9"/>
  <c r="BF33" i="9" s="1"/>
  <c r="X33" i="9"/>
  <c r="DV40" i="9"/>
  <c r="DU40" i="9"/>
  <c r="DT40" i="9"/>
  <c r="DQ40" i="9"/>
  <c r="DR40" i="9" s="1"/>
  <c r="DS40" i="9" s="1"/>
  <c r="CX40" i="9"/>
  <c r="CP40" i="9"/>
  <c r="CQ40" i="9" s="1"/>
  <c r="CO40" i="9"/>
  <c r="CJ40" i="9"/>
  <c r="CK40" i="9" s="1"/>
  <c r="CN40" i="9" s="1"/>
  <c r="CH40" i="9"/>
  <c r="CI40" i="9" s="1"/>
  <c r="CF40" i="9"/>
  <c r="CD40" i="9"/>
  <c r="CB40" i="9"/>
  <c r="BZ40" i="9"/>
  <c r="BX40" i="9"/>
  <c r="BV40" i="9"/>
  <c r="BT40" i="9"/>
  <c r="BR40" i="9"/>
  <c r="BP40" i="9"/>
  <c r="BN40" i="9"/>
  <c r="BL40" i="9"/>
  <c r="BH40" i="9"/>
  <c r="DE40" i="9" s="1"/>
  <c r="BE40" i="9"/>
  <c r="CW40" i="9" s="1"/>
  <c r="AL40" i="9"/>
  <c r="AK40" i="9"/>
  <c r="AJ40" i="9"/>
  <c r="AI40" i="9"/>
  <c r="AH40" i="9"/>
  <c r="AB40" i="9"/>
  <c r="AA40" i="9"/>
  <c r="Z40" i="9"/>
  <c r="Y40" i="9"/>
  <c r="X40" i="9"/>
  <c r="DV35" i="9"/>
  <c r="DU35" i="9"/>
  <c r="DT35" i="9"/>
  <c r="DQ35" i="9"/>
  <c r="DR35" i="9" s="1"/>
  <c r="DS35" i="9" s="1"/>
  <c r="DA35" i="9"/>
  <c r="CO35" i="9"/>
  <c r="CP35" i="9" s="1"/>
  <c r="CQ35" i="9" s="1"/>
  <c r="CK35" i="9"/>
  <c r="CJ35" i="9"/>
  <c r="CH35" i="9"/>
  <c r="CF35" i="9"/>
  <c r="CD35" i="9"/>
  <c r="CB35" i="9"/>
  <c r="BZ35" i="9"/>
  <c r="BX35" i="9"/>
  <c r="BV35" i="9"/>
  <c r="BT35" i="9"/>
  <c r="BU35" i="9" s="1"/>
  <c r="BR35" i="9"/>
  <c r="BP35" i="9"/>
  <c r="BQ61" i="9" s="1"/>
  <c r="BN35" i="9"/>
  <c r="BL35" i="9"/>
  <c r="BH35" i="9"/>
  <c r="DD35" i="9" s="1"/>
  <c r="BE35" i="9"/>
  <c r="CV35" i="9" s="1"/>
  <c r="AL35" i="9"/>
  <c r="AK35" i="9"/>
  <c r="AJ35" i="9"/>
  <c r="AI35" i="9"/>
  <c r="AV35" i="9" s="1"/>
  <c r="AH35" i="9"/>
  <c r="AB35" i="9"/>
  <c r="AA35" i="9"/>
  <c r="Z35" i="9"/>
  <c r="AS35" i="9" s="1"/>
  <c r="Y35" i="9"/>
  <c r="X35" i="9"/>
  <c r="DV16" i="9"/>
  <c r="DU16" i="9"/>
  <c r="DT16" i="9"/>
  <c r="DQ16" i="9"/>
  <c r="DR16" i="9" s="1"/>
  <c r="DS16" i="9" s="1"/>
  <c r="CX16" i="9"/>
  <c r="CP16" i="9"/>
  <c r="CO16" i="9"/>
  <c r="CJ16" i="9"/>
  <c r="CK16" i="9" s="1"/>
  <c r="CN16" i="9" s="1"/>
  <c r="CH16" i="9"/>
  <c r="CF16" i="9"/>
  <c r="CD16" i="9"/>
  <c r="CE16" i="9" s="1"/>
  <c r="CB16" i="9"/>
  <c r="BZ16" i="9"/>
  <c r="BX16" i="9"/>
  <c r="BV16" i="9"/>
  <c r="BT16" i="9"/>
  <c r="BR16" i="9"/>
  <c r="BP16" i="9"/>
  <c r="BN16" i="9"/>
  <c r="BO16" i="9" s="1"/>
  <c r="BL16" i="9"/>
  <c r="BH16" i="9"/>
  <c r="DE16" i="9" s="1"/>
  <c r="BE16" i="9"/>
  <c r="CW16" i="9" s="1"/>
  <c r="AL16" i="9"/>
  <c r="AK16" i="9"/>
  <c r="AJ16" i="9"/>
  <c r="AI16" i="9"/>
  <c r="AH16" i="9"/>
  <c r="AB16" i="9"/>
  <c r="AA16" i="9"/>
  <c r="Z16" i="9"/>
  <c r="Y16" i="9"/>
  <c r="X16" i="9"/>
  <c r="DV6" i="9"/>
  <c r="DU6" i="9"/>
  <c r="DT6" i="9"/>
  <c r="DQ6" i="9"/>
  <c r="DR6" i="9" s="1"/>
  <c r="DS6" i="9" s="1"/>
  <c r="DE6" i="9"/>
  <c r="DD6" i="9"/>
  <c r="CV6" i="9"/>
  <c r="CO6" i="9"/>
  <c r="CP6" i="9" s="1"/>
  <c r="CQ6" i="9" s="1"/>
  <c r="CJ6" i="9"/>
  <c r="CK6" i="9" s="1"/>
  <c r="CH6" i="9"/>
  <c r="CG6" i="9"/>
  <c r="CF6" i="9"/>
  <c r="CD6" i="9"/>
  <c r="CB6" i="9"/>
  <c r="BZ6" i="9"/>
  <c r="BX6" i="9"/>
  <c r="BV6" i="9"/>
  <c r="BT6" i="9"/>
  <c r="BR6" i="9"/>
  <c r="BS40" i="9" s="1"/>
  <c r="BP6" i="9"/>
  <c r="BN6" i="9"/>
  <c r="BL6" i="9"/>
  <c r="BH6" i="9"/>
  <c r="BE6" i="9"/>
  <c r="AL6" i="9"/>
  <c r="AK6" i="9"/>
  <c r="AJ6" i="9"/>
  <c r="AI6" i="9"/>
  <c r="AH6" i="9"/>
  <c r="BI6" i="9" s="1"/>
  <c r="AB6" i="9"/>
  <c r="AA6" i="9"/>
  <c r="Z6" i="9"/>
  <c r="Y6" i="9"/>
  <c r="BF6" i="9" s="1"/>
  <c r="X6" i="9"/>
  <c r="DV55" i="9"/>
  <c r="DU55" i="9"/>
  <c r="DT55" i="9"/>
  <c r="DQ55" i="9"/>
  <c r="DR55" i="9" s="1"/>
  <c r="DS55" i="9" s="1"/>
  <c r="DC55" i="9"/>
  <c r="CY55" i="9"/>
  <c r="CX55" i="9"/>
  <c r="CV55" i="9"/>
  <c r="CT55" i="9"/>
  <c r="CP55" i="9"/>
  <c r="CQ55" i="9" s="1"/>
  <c r="CO55" i="9"/>
  <c r="CJ55" i="9"/>
  <c r="CK55" i="9" s="1"/>
  <c r="CN55" i="9" s="1"/>
  <c r="CH55" i="9"/>
  <c r="CF55" i="9"/>
  <c r="CD55" i="9"/>
  <c r="CB55" i="9"/>
  <c r="BZ55" i="9"/>
  <c r="BX55" i="9"/>
  <c r="BV55" i="9"/>
  <c r="BT55" i="9"/>
  <c r="BR55" i="9"/>
  <c r="BP55" i="9"/>
  <c r="BN55" i="9"/>
  <c r="BO90" i="9" s="1"/>
  <c r="BL55" i="9"/>
  <c r="BH55" i="9"/>
  <c r="DE55" i="9" s="1"/>
  <c r="BE55" i="9"/>
  <c r="CW55" i="9" s="1"/>
  <c r="AL55" i="9"/>
  <c r="AK55" i="9"/>
  <c r="AJ55" i="9"/>
  <c r="AI55" i="9"/>
  <c r="AH55" i="9"/>
  <c r="AB55" i="9"/>
  <c r="AA55" i="9"/>
  <c r="BF55" i="9" s="1"/>
  <c r="Z55" i="9"/>
  <c r="Y55" i="9"/>
  <c r="X55" i="9"/>
  <c r="AH64" i="8"/>
  <c r="BG122" i="12" l="1"/>
  <c r="BG112" i="12"/>
  <c r="DL70" i="12"/>
  <c r="AA206" i="12"/>
  <c r="DJ91" i="12"/>
  <c r="DK91" i="12"/>
  <c r="DI91" i="12"/>
  <c r="AT31" i="12"/>
  <c r="AU31" i="12" s="1"/>
  <c r="Z207" i="12"/>
  <c r="DK65" i="12"/>
  <c r="DN65" i="12"/>
  <c r="DP65" i="12"/>
  <c r="DX32" i="12"/>
  <c r="AY61" i="12"/>
  <c r="AY36" i="12"/>
  <c r="AY16" i="12"/>
  <c r="DO133" i="12"/>
  <c r="DH133" i="12"/>
  <c r="DJ133" i="12"/>
  <c r="DN133" i="12"/>
  <c r="DL133" i="12"/>
  <c r="DW133" i="12"/>
  <c r="DG133" i="12"/>
  <c r="DG164" i="12"/>
  <c r="DI164" i="12"/>
  <c r="DO155" i="12"/>
  <c r="DJ155" i="12"/>
  <c r="DG155" i="12"/>
  <c r="DK155" i="12"/>
  <c r="DW103" i="12"/>
  <c r="DO103" i="12"/>
  <c r="DG103" i="12"/>
  <c r="DF103" i="12"/>
  <c r="DP103" i="12"/>
  <c r="DN85" i="12"/>
  <c r="DF85" i="12"/>
  <c r="DH85" i="12"/>
  <c r="DG85" i="12"/>
  <c r="DP85" i="12"/>
  <c r="DL85" i="12"/>
  <c r="DW79" i="12"/>
  <c r="DL79" i="12"/>
  <c r="DG79" i="12"/>
  <c r="DN79" i="12"/>
  <c r="DH79" i="12"/>
  <c r="DJ95" i="12"/>
  <c r="DW95" i="12"/>
  <c r="DF95" i="12"/>
  <c r="DK29" i="12"/>
  <c r="DF29" i="12"/>
  <c r="DN29" i="12"/>
  <c r="DJ29" i="12"/>
  <c r="DN30" i="12"/>
  <c r="DL30" i="12"/>
  <c r="DJ30" i="12"/>
  <c r="DG30" i="12"/>
  <c r="DO30" i="12"/>
  <c r="AY42" i="12"/>
  <c r="DX42" i="12"/>
  <c r="DO22" i="12"/>
  <c r="DL22" i="12"/>
  <c r="DP32" i="12"/>
  <c r="DF32" i="12"/>
  <c r="DK32" i="12"/>
  <c r="DH32" i="12"/>
  <c r="DL32" i="12"/>
  <c r="DK15" i="12"/>
  <c r="DH15" i="12"/>
  <c r="BG139" i="12"/>
  <c r="BG118" i="12"/>
  <c r="BJ90" i="12"/>
  <c r="BG161" i="12"/>
  <c r="BG157" i="12"/>
  <c r="BG153" i="12"/>
  <c r="BG149" i="12"/>
  <c r="BG145" i="12"/>
  <c r="BG141" i="12"/>
  <c r="BJ196" i="12"/>
  <c r="BG191" i="12"/>
  <c r="BJ199" i="12"/>
  <c r="DO186" i="12"/>
  <c r="DK184" i="12"/>
  <c r="BJ171" i="12"/>
  <c r="BJ187" i="12"/>
  <c r="DN157" i="12"/>
  <c r="DF147" i="12"/>
  <c r="DJ170" i="12"/>
  <c r="BJ167" i="12"/>
  <c r="BJ154" i="12"/>
  <c r="DO172" i="12"/>
  <c r="BG147" i="12"/>
  <c r="DH109" i="12"/>
  <c r="DI109" i="12"/>
  <c r="DG192" i="12"/>
  <c r="DP192" i="12"/>
  <c r="DH192" i="12"/>
  <c r="BJ170" i="12"/>
  <c r="DW105" i="12"/>
  <c r="DI105" i="12"/>
  <c r="DP129" i="12"/>
  <c r="DW129" i="12"/>
  <c r="DJ129" i="12"/>
  <c r="DW97" i="12"/>
  <c r="DH97" i="12"/>
  <c r="DM97" i="12"/>
  <c r="DJ89" i="12"/>
  <c r="DK89" i="12"/>
  <c r="DI89" i="12"/>
  <c r="BG195" i="12"/>
  <c r="BJ70" i="12"/>
  <c r="DJ70" i="12"/>
  <c r="BG162" i="12"/>
  <c r="DN91" i="12"/>
  <c r="DH91" i="12"/>
  <c r="DM91" i="12"/>
  <c r="DO65" i="12"/>
  <c r="AA209" i="12"/>
  <c r="DJ65" i="12"/>
  <c r="DI65" i="12"/>
  <c r="AY22" i="12"/>
  <c r="DH190" i="12"/>
  <c r="DP190" i="12"/>
  <c r="DG190" i="12"/>
  <c r="DF190" i="12"/>
  <c r="DN190" i="12"/>
  <c r="DL190" i="12"/>
  <c r="DO171" i="12"/>
  <c r="DK171" i="12"/>
  <c r="DG161" i="12"/>
  <c r="DK161" i="12"/>
  <c r="DJ161" i="12"/>
  <c r="DO161" i="12"/>
  <c r="DG145" i="12"/>
  <c r="DJ145" i="12"/>
  <c r="DO145" i="12"/>
  <c r="DK145" i="12"/>
  <c r="DO176" i="12"/>
  <c r="DG176" i="12"/>
  <c r="DN176" i="12"/>
  <c r="DM176" i="12"/>
  <c r="DW176" i="12"/>
  <c r="DI176" i="12"/>
  <c r="DK153" i="12"/>
  <c r="DG153" i="12"/>
  <c r="DO153" i="12"/>
  <c r="DJ153" i="12"/>
  <c r="DO139" i="12"/>
  <c r="DG139" i="12"/>
  <c r="DJ139" i="12"/>
  <c r="DK139" i="12"/>
  <c r="DO87" i="12"/>
  <c r="DW87" i="12"/>
  <c r="DG87" i="12"/>
  <c r="DO131" i="12"/>
  <c r="DN131" i="12"/>
  <c r="DJ131" i="12"/>
  <c r="DW131" i="12"/>
  <c r="DH131" i="12"/>
  <c r="DL125" i="12"/>
  <c r="DK125" i="12"/>
  <c r="DW125" i="12"/>
  <c r="DG125" i="12"/>
  <c r="DO125" i="12"/>
  <c r="DW111" i="12"/>
  <c r="DG111" i="12"/>
  <c r="DO111" i="12"/>
  <c r="DL111" i="12"/>
  <c r="DO83" i="12"/>
  <c r="DH83" i="12"/>
  <c r="DJ83" i="12"/>
  <c r="DG83" i="12"/>
  <c r="DN83" i="12"/>
  <c r="DL83" i="12"/>
  <c r="DW83" i="12"/>
  <c r="DJ74" i="12"/>
  <c r="DW74" i="12"/>
  <c r="DF74" i="12"/>
  <c r="DJ37" i="12"/>
  <c r="DK37" i="12"/>
  <c r="DO37" i="12"/>
  <c r="DG37" i="12"/>
  <c r="DF81" i="12"/>
  <c r="DK81" i="12"/>
  <c r="DH63" i="12"/>
  <c r="DF63" i="12"/>
  <c r="DP63" i="12"/>
  <c r="AY44" i="12"/>
  <c r="DX44" i="12"/>
  <c r="BG174" i="12"/>
  <c r="BG200" i="12"/>
  <c r="DN184" i="12"/>
  <c r="DW184" i="12"/>
  <c r="DJ184" i="12"/>
  <c r="DI184" i="12"/>
  <c r="DI170" i="12"/>
  <c r="DO170" i="12"/>
  <c r="DO195" i="12"/>
  <c r="DG195" i="12"/>
  <c r="DN195" i="12"/>
  <c r="DM195" i="12"/>
  <c r="DI195" i="12"/>
  <c r="DW195" i="12"/>
  <c r="DI186" i="12"/>
  <c r="DG186" i="12"/>
  <c r="DW186" i="12"/>
  <c r="DM186" i="12"/>
  <c r="DN172" i="12"/>
  <c r="DW172" i="12"/>
  <c r="DM172" i="12"/>
  <c r="DO157" i="12"/>
  <c r="DJ157" i="12"/>
  <c r="DG157" i="12"/>
  <c r="DK157" i="12"/>
  <c r="DJ147" i="12"/>
  <c r="DK147" i="12"/>
  <c r="DO147" i="12"/>
  <c r="DG147" i="12"/>
  <c r="DO109" i="12"/>
  <c r="DL109" i="12"/>
  <c r="DW109" i="12"/>
  <c r="DK109" i="12"/>
  <c r="DG109" i="12"/>
  <c r="DP105" i="12"/>
  <c r="DH105" i="12"/>
  <c r="DG105" i="12"/>
  <c r="AY68" i="12"/>
  <c r="DX68" i="12"/>
  <c r="DH70" i="12"/>
  <c r="DF70" i="12"/>
  <c r="DP70" i="12"/>
  <c r="DF195" i="12"/>
  <c r="DP195" i="12"/>
  <c r="DN186" i="12"/>
  <c r="DK186" i="12"/>
  <c r="BJ181" i="12"/>
  <c r="DO184" i="12"/>
  <c r="DM184" i="12"/>
  <c r="BJ175" i="12"/>
  <c r="DH157" i="12"/>
  <c r="DM157" i="12"/>
  <c r="DW147" i="12"/>
  <c r="DL147" i="12"/>
  <c r="DK170" i="12"/>
  <c r="DL170" i="12"/>
  <c r="BG166" i="12"/>
  <c r="BJ162" i="12"/>
  <c r="BJ146" i="12"/>
  <c r="BJ188" i="12"/>
  <c r="BJ174" i="12"/>
  <c r="DI172" i="12"/>
  <c r="DK172" i="12"/>
  <c r="BJ165" i="12"/>
  <c r="BG163" i="12"/>
  <c r="BG124" i="12"/>
  <c r="DF109" i="12"/>
  <c r="DO192" i="12"/>
  <c r="DF192" i="12"/>
  <c r="DK105" i="12"/>
  <c r="DF105" i="12"/>
  <c r="DO129" i="12"/>
  <c r="DK129" i="12"/>
  <c r="DM129" i="12"/>
  <c r="DF97" i="12"/>
  <c r="DO97" i="12"/>
  <c r="DP97" i="12"/>
  <c r="AW17" i="12"/>
  <c r="AX17" i="12" s="1"/>
  <c r="DG89" i="12"/>
  <c r="DL89" i="12"/>
  <c r="BG51" i="12"/>
  <c r="Z206" i="12"/>
  <c r="AB206" i="12" s="1"/>
  <c r="DG65" i="12"/>
  <c r="Z204" i="12"/>
  <c r="DG70" i="12"/>
  <c r="Z208" i="12"/>
  <c r="DW91" i="12"/>
  <c r="DO91" i="12"/>
  <c r="DP91" i="12"/>
  <c r="DJ87" i="12"/>
  <c r="DH87" i="12"/>
  <c r="DG74" i="12"/>
  <c r="DL74" i="12"/>
  <c r="DF65" i="12"/>
  <c r="DG159" i="12"/>
  <c r="DK159" i="12"/>
  <c r="DJ159" i="12"/>
  <c r="DO159" i="12"/>
  <c r="DG143" i="12"/>
  <c r="DJ143" i="12"/>
  <c r="DK143" i="12"/>
  <c r="DO143" i="12"/>
  <c r="DW183" i="12"/>
  <c r="DP183" i="12"/>
  <c r="DL183" i="12"/>
  <c r="DK183" i="12"/>
  <c r="DG183" i="12"/>
  <c r="DK151" i="12"/>
  <c r="DG151" i="12"/>
  <c r="DO151" i="12"/>
  <c r="DJ151" i="12"/>
  <c r="DO141" i="12"/>
  <c r="DG141" i="12"/>
  <c r="DJ141" i="12"/>
  <c r="DK141" i="12"/>
  <c r="DJ149" i="12"/>
  <c r="DO149" i="12"/>
  <c r="DK149" i="12"/>
  <c r="DG149" i="12"/>
  <c r="DW117" i="12"/>
  <c r="DG117" i="12"/>
  <c r="DO117" i="12"/>
  <c r="DL117" i="12"/>
  <c r="DK117" i="12"/>
  <c r="DF101" i="12"/>
  <c r="DO101" i="12"/>
  <c r="DN101" i="12"/>
  <c r="DW101" i="12"/>
  <c r="DG101" i="12"/>
  <c r="DL119" i="12"/>
  <c r="DW119" i="12"/>
  <c r="DG119" i="12"/>
  <c r="DO119" i="12"/>
  <c r="DJ163" i="12"/>
  <c r="DP163" i="12"/>
  <c r="DK163" i="12"/>
  <c r="DG163" i="12"/>
  <c r="DO127" i="12"/>
  <c r="DL127" i="12"/>
  <c r="DW127" i="12"/>
  <c r="DG127" i="12"/>
  <c r="DH76" i="12"/>
  <c r="DF76" i="12"/>
  <c r="DL76" i="12"/>
  <c r="DJ4" i="12"/>
  <c r="DG4" i="12"/>
  <c r="DO4" i="12"/>
  <c r="DK4" i="12"/>
  <c r="DF67" i="12"/>
  <c r="DN67" i="12"/>
  <c r="DJ67" i="12"/>
  <c r="DO25" i="12"/>
  <c r="DK25" i="12"/>
  <c r="DJ25" i="12"/>
  <c r="DG25" i="12"/>
  <c r="DN77" i="12"/>
  <c r="DG77" i="12"/>
  <c r="DH77" i="12"/>
  <c r="DO77" i="12"/>
  <c r="DL77" i="12"/>
  <c r="DW77" i="12"/>
  <c r="DJ77" i="12"/>
  <c r="DP197" i="12"/>
  <c r="DL197" i="12"/>
  <c r="DH197" i="12"/>
  <c r="DO197" i="12"/>
  <c r="DJ197" i="12"/>
  <c r="DN197" i="12"/>
  <c r="DG197" i="12"/>
  <c r="DK197" i="12"/>
  <c r="DI197" i="12"/>
  <c r="DW197" i="12"/>
  <c r="DF197" i="12"/>
  <c r="DM197" i="12"/>
  <c r="DP188" i="12"/>
  <c r="DL188" i="12"/>
  <c r="DH188" i="12"/>
  <c r="DM188" i="12"/>
  <c r="DG188" i="12"/>
  <c r="DJ188" i="12"/>
  <c r="DO188" i="12"/>
  <c r="DI188" i="12"/>
  <c r="DN188" i="12"/>
  <c r="DW188" i="12"/>
  <c r="DF188" i="12"/>
  <c r="DK188" i="12"/>
  <c r="DW162" i="12"/>
  <c r="DO162" i="12"/>
  <c r="DK162" i="12"/>
  <c r="DG162" i="12"/>
  <c r="DN162" i="12"/>
  <c r="DJ162" i="12"/>
  <c r="DF162" i="12"/>
  <c r="DL162" i="12"/>
  <c r="DI162" i="12"/>
  <c r="DP162" i="12"/>
  <c r="DM162" i="12"/>
  <c r="DH162" i="12"/>
  <c r="DW154" i="12"/>
  <c r="DO154" i="12"/>
  <c r="DK154" i="12"/>
  <c r="DG154" i="12"/>
  <c r="DN154" i="12"/>
  <c r="DJ154" i="12"/>
  <c r="DF154" i="12"/>
  <c r="DL154" i="12"/>
  <c r="DI154" i="12"/>
  <c r="DP154" i="12"/>
  <c r="DM154" i="12"/>
  <c r="DH154" i="12"/>
  <c r="DW146" i="12"/>
  <c r="DO146" i="12"/>
  <c r="DK146" i="12"/>
  <c r="DG146" i="12"/>
  <c r="DN146" i="12"/>
  <c r="DJ146" i="12"/>
  <c r="DF146" i="12"/>
  <c r="DL146" i="12"/>
  <c r="DI146" i="12"/>
  <c r="DP146" i="12"/>
  <c r="DM146" i="12"/>
  <c r="DH146" i="12"/>
  <c r="DN181" i="12"/>
  <c r="DJ181" i="12"/>
  <c r="DF181" i="12"/>
  <c r="DP181" i="12"/>
  <c r="DK181" i="12"/>
  <c r="DO181" i="12"/>
  <c r="DI181" i="12"/>
  <c r="DM181" i="12"/>
  <c r="DW181" i="12"/>
  <c r="DH181" i="12"/>
  <c r="DG181" i="12"/>
  <c r="DL181" i="12"/>
  <c r="DP180" i="12"/>
  <c r="DL180" i="12"/>
  <c r="DH180" i="12"/>
  <c r="DO180" i="12"/>
  <c r="DJ180" i="12"/>
  <c r="DW180" i="12"/>
  <c r="DN180" i="12"/>
  <c r="DI180" i="12"/>
  <c r="DK180" i="12"/>
  <c r="DF180" i="12"/>
  <c r="DG180" i="12"/>
  <c r="DM180" i="12"/>
  <c r="DW130" i="12"/>
  <c r="DO130" i="12"/>
  <c r="DK130" i="12"/>
  <c r="DG130" i="12"/>
  <c r="DP130" i="12"/>
  <c r="DJ130" i="12"/>
  <c r="DN130" i="12"/>
  <c r="DI130" i="12"/>
  <c r="DL130" i="12"/>
  <c r="DH130" i="12"/>
  <c r="DM130" i="12"/>
  <c r="DF130" i="12"/>
  <c r="DN200" i="12"/>
  <c r="DJ200" i="12"/>
  <c r="DF200" i="12"/>
  <c r="DO200" i="12"/>
  <c r="DI200" i="12"/>
  <c r="DK200" i="12"/>
  <c r="DM200" i="12"/>
  <c r="DG200" i="12"/>
  <c r="DW200" i="12"/>
  <c r="DH200" i="12"/>
  <c r="DP200" i="12"/>
  <c r="DL200" i="12"/>
  <c r="DW193" i="12"/>
  <c r="DO193" i="12"/>
  <c r="DK193" i="12"/>
  <c r="DG193" i="12"/>
  <c r="DP193" i="12"/>
  <c r="DJ193" i="12"/>
  <c r="DL193" i="12"/>
  <c r="DI193" i="12"/>
  <c r="DM193" i="12"/>
  <c r="DH193" i="12"/>
  <c r="DF193" i="12"/>
  <c r="DN193" i="12"/>
  <c r="DN187" i="12"/>
  <c r="DJ187" i="12"/>
  <c r="DF187" i="12"/>
  <c r="DO187" i="12"/>
  <c r="DI187" i="12"/>
  <c r="DM187" i="12"/>
  <c r="DG187" i="12"/>
  <c r="DW187" i="12"/>
  <c r="DL187" i="12"/>
  <c r="DK187" i="12"/>
  <c r="DP187" i="12"/>
  <c r="DH187" i="12"/>
  <c r="DP174" i="12"/>
  <c r="DL174" i="12"/>
  <c r="DH174" i="12"/>
  <c r="DK174" i="12"/>
  <c r="DF174" i="12"/>
  <c r="DW174" i="12"/>
  <c r="DN174" i="12"/>
  <c r="DG174" i="12"/>
  <c r="DM174" i="12"/>
  <c r="DO174" i="12"/>
  <c r="DJ174" i="12"/>
  <c r="DI174" i="12"/>
  <c r="DN173" i="12"/>
  <c r="DJ173" i="12"/>
  <c r="DF173" i="12"/>
  <c r="DL173" i="12"/>
  <c r="DG173" i="12"/>
  <c r="DP173" i="12"/>
  <c r="DK173" i="12"/>
  <c r="DW173" i="12"/>
  <c r="DI173" i="12"/>
  <c r="DH173" i="12"/>
  <c r="DO173" i="12"/>
  <c r="DM173" i="12"/>
  <c r="DW158" i="12"/>
  <c r="DO158" i="12"/>
  <c r="DK158" i="12"/>
  <c r="DG158" i="12"/>
  <c r="DN158" i="12"/>
  <c r="DJ158" i="12"/>
  <c r="DF158" i="12"/>
  <c r="DL158" i="12"/>
  <c r="DI158" i="12"/>
  <c r="DP158" i="12"/>
  <c r="DM158" i="12"/>
  <c r="DH158" i="12"/>
  <c r="DW150" i="12"/>
  <c r="DO150" i="12"/>
  <c r="DK150" i="12"/>
  <c r="DG150" i="12"/>
  <c r="DN150" i="12"/>
  <c r="DJ150" i="12"/>
  <c r="DF150" i="12"/>
  <c r="DL150" i="12"/>
  <c r="DI150" i="12"/>
  <c r="DP150" i="12"/>
  <c r="DM150" i="12"/>
  <c r="DH150" i="12"/>
  <c r="DW142" i="12"/>
  <c r="DO142" i="12"/>
  <c r="DK142" i="12"/>
  <c r="DG142" i="12"/>
  <c r="DN142" i="12"/>
  <c r="DJ142" i="12"/>
  <c r="DF142" i="12"/>
  <c r="DL142" i="12"/>
  <c r="DI142" i="12"/>
  <c r="DP142" i="12"/>
  <c r="DM142" i="12"/>
  <c r="DH142" i="12"/>
  <c r="BG134" i="12"/>
  <c r="BJ142" i="12"/>
  <c r="BG159" i="12"/>
  <c r="BG151" i="12"/>
  <c r="BG143" i="12"/>
  <c r="BG138" i="12"/>
  <c r="DW138" i="12"/>
  <c r="DO138" i="12"/>
  <c r="DK138" i="12"/>
  <c r="DG138" i="12"/>
  <c r="DN138" i="12"/>
  <c r="DJ138" i="12"/>
  <c r="DL138" i="12"/>
  <c r="DI138" i="12"/>
  <c r="DP138" i="12"/>
  <c r="DM138" i="12"/>
  <c r="DF138" i="12"/>
  <c r="DH138" i="12"/>
  <c r="BJ117" i="12"/>
  <c r="DP116" i="12"/>
  <c r="DL116" i="12"/>
  <c r="DH116" i="12"/>
  <c r="DW116" i="12"/>
  <c r="DO116" i="12"/>
  <c r="DK116" i="12"/>
  <c r="DG116" i="12"/>
  <c r="DI116" i="12"/>
  <c r="DN116" i="12"/>
  <c r="DF116" i="12"/>
  <c r="DM116" i="12"/>
  <c r="DJ116" i="12"/>
  <c r="BJ134" i="12"/>
  <c r="DP128" i="12"/>
  <c r="DL128" i="12"/>
  <c r="DH128" i="12"/>
  <c r="DW128" i="12"/>
  <c r="DO128" i="12"/>
  <c r="DK128" i="12"/>
  <c r="DG128" i="12"/>
  <c r="DM128" i="12"/>
  <c r="DJ128" i="12"/>
  <c r="DF128" i="12"/>
  <c r="DN128" i="12"/>
  <c r="DI128" i="12"/>
  <c r="DP120" i="12"/>
  <c r="DL120" i="12"/>
  <c r="DH120" i="12"/>
  <c r="DW120" i="12"/>
  <c r="DO120" i="12"/>
  <c r="DK120" i="12"/>
  <c r="DG120" i="12"/>
  <c r="DM120" i="12"/>
  <c r="DJ120" i="12"/>
  <c r="DF120" i="12"/>
  <c r="DI120" i="12"/>
  <c r="DN120" i="12"/>
  <c r="BJ119" i="12"/>
  <c r="BJ116" i="12"/>
  <c r="BJ94" i="12"/>
  <c r="DW86" i="12"/>
  <c r="DO86" i="12"/>
  <c r="DK86" i="12"/>
  <c r="DG86" i="12"/>
  <c r="DL86" i="12"/>
  <c r="DF86" i="12"/>
  <c r="DM86" i="12"/>
  <c r="DJ86" i="12"/>
  <c r="DN86" i="12"/>
  <c r="DH86" i="12"/>
  <c r="DI86" i="12"/>
  <c r="DP86" i="12"/>
  <c r="DW94" i="12"/>
  <c r="DO94" i="12"/>
  <c r="DK94" i="12"/>
  <c r="DG94" i="12"/>
  <c r="DN94" i="12"/>
  <c r="DJ94" i="12"/>
  <c r="DF94" i="12"/>
  <c r="DI94" i="12"/>
  <c r="DM94" i="12"/>
  <c r="DL94" i="12"/>
  <c r="DH94" i="12"/>
  <c r="DP94" i="12"/>
  <c r="BG150" i="12"/>
  <c r="BG130" i="12"/>
  <c r="DP104" i="12"/>
  <c r="DL104" i="12"/>
  <c r="DH104" i="12"/>
  <c r="DW104" i="12"/>
  <c r="DO104" i="12"/>
  <c r="DK104" i="12"/>
  <c r="DG104" i="12"/>
  <c r="DN104" i="12"/>
  <c r="DF104" i="12"/>
  <c r="DM104" i="12"/>
  <c r="DJ104" i="12"/>
  <c r="DI104" i="12"/>
  <c r="BG103" i="12"/>
  <c r="AW67" i="12"/>
  <c r="AX67" i="12" s="1"/>
  <c r="AW6" i="12"/>
  <c r="AX6" i="12" s="1"/>
  <c r="AW4" i="12"/>
  <c r="AX4" i="12" s="1"/>
  <c r="BJ127" i="12"/>
  <c r="DW78" i="12"/>
  <c r="DO78" i="12"/>
  <c r="DK78" i="12"/>
  <c r="DG78" i="12"/>
  <c r="DN78" i="12"/>
  <c r="DI78" i="12"/>
  <c r="DM78" i="12"/>
  <c r="DH78" i="12"/>
  <c r="DF78" i="12"/>
  <c r="DL78" i="12"/>
  <c r="DP78" i="12"/>
  <c r="DJ78" i="12"/>
  <c r="DX24" i="12"/>
  <c r="AT24" i="12"/>
  <c r="AY24" i="12"/>
  <c r="BJ4" i="12"/>
  <c r="BG69" i="12"/>
  <c r="DO73" i="12"/>
  <c r="DK73" i="12"/>
  <c r="DG73" i="12"/>
  <c r="DL73" i="12"/>
  <c r="DF73" i="12"/>
  <c r="DN73" i="12"/>
  <c r="DI73" i="12"/>
  <c r="DM73" i="12"/>
  <c r="DJ73" i="12"/>
  <c r="DH73" i="12"/>
  <c r="DP73" i="12"/>
  <c r="BJ42" i="12"/>
  <c r="BG61" i="12"/>
  <c r="BG41" i="12"/>
  <c r="DX13" i="12"/>
  <c r="AT13" i="12"/>
  <c r="AY13" i="12"/>
  <c r="DM66" i="12"/>
  <c r="DI66" i="12"/>
  <c r="DN66" i="12"/>
  <c r="DH66" i="12"/>
  <c r="DP66" i="12"/>
  <c r="DK66" i="12"/>
  <c r="DF66" i="12"/>
  <c r="DL66" i="12"/>
  <c r="DJ66" i="12"/>
  <c r="DG66" i="12"/>
  <c r="DO66" i="12"/>
  <c r="BJ44" i="12"/>
  <c r="DO34" i="12"/>
  <c r="DK34" i="12"/>
  <c r="DG34" i="12"/>
  <c r="DL34" i="12"/>
  <c r="DF34" i="12"/>
  <c r="DM34" i="12"/>
  <c r="DJ34" i="12"/>
  <c r="DP34" i="12"/>
  <c r="DI34" i="12"/>
  <c r="DN34" i="12"/>
  <c r="DH34" i="12"/>
  <c r="DO59" i="12"/>
  <c r="DK59" i="12"/>
  <c r="DG59" i="12"/>
  <c r="DL59" i="12"/>
  <c r="DF59" i="12"/>
  <c r="DJ59" i="12"/>
  <c r="DP59" i="12"/>
  <c r="DI59" i="12"/>
  <c r="DN59" i="12"/>
  <c r="DH59" i="12"/>
  <c r="DM59" i="12"/>
  <c r="DX37" i="12"/>
  <c r="AY37" i="12"/>
  <c r="AT37" i="12"/>
  <c r="AW20" i="12"/>
  <c r="AX20" i="12" s="1"/>
  <c r="BG46" i="12"/>
  <c r="BJ7" i="12"/>
  <c r="DM68" i="12"/>
  <c r="DI68" i="12"/>
  <c r="DO68" i="12"/>
  <c r="DJ68" i="12"/>
  <c r="DL68" i="12"/>
  <c r="DG68" i="12"/>
  <c r="DN68" i="12"/>
  <c r="DK68" i="12"/>
  <c r="DH68" i="12"/>
  <c r="DP68" i="12"/>
  <c r="DF68" i="12"/>
  <c r="DM44" i="12"/>
  <c r="DI44" i="12"/>
  <c r="DO44" i="12"/>
  <c r="DJ44" i="12"/>
  <c r="DL44" i="12"/>
  <c r="DG44" i="12"/>
  <c r="DN44" i="12"/>
  <c r="DK44" i="12"/>
  <c r="DH44" i="12"/>
  <c r="DP44" i="12"/>
  <c r="DF44" i="12"/>
  <c r="AW56" i="12"/>
  <c r="AX56" i="12" s="1"/>
  <c r="BJ57" i="12"/>
  <c r="AW35" i="12"/>
  <c r="AX35" i="12" s="1"/>
  <c r="BJ11" i="12"/>
  <c r="BJ61" i="12"/>
  <c r="BG25" i="12"/>
  <c r="BJ20" i="12"/>
  <c r="BG65" i="12"/>
  <c r="AT70" i="12"/>
  <c r="BG26" i="12"/>
  <c r="AT40" i="12"/>
  <c r="AW39" i="12"/>
  <c r="AX39" i="12" s="1"/>
  <c r="AW48" i="12"/>
  <c r="AX48" i="12" s="1"/>
  <c r="DW92" i="12"/>
  <c r="DO92" i="12"/>
  <c r="DK92" i="12"/>
  <c r="DG92" i="12"/>
  <c r="DN92" i="12"/>
  <c r="DJ92" i="12"/>
  <c r="DF92" i="12"/>
  <c r="DI92" i="12"/>
  <c r="DM92" i="12"/>
  <c r="DP92" i="12"/>
  <c r="DH92" i="12"/>
  <c r="DL92" i="12"/>
  <c r="BJ35" i="12"/>
  <c r="AW64" i="12"/>
  <c r="AX64" i="12" s="1"/>
  <c r="BG44" i="12"/>
  <c r="DO72" i="12"/>
  <c r="DK72" i="12"/>
  <c r="DG72" i="12"/>
  <c r="DM72" i="12"/>
  <c r="DH72" i="12"/>
  <c r="DP72" i="12"/>
  <c r="DJ72" i="12"/>
  <c r="DL72" i="12"/>
  <c r="DI72" i="12"/>
  <c r="DF72" i="12"/>
  <c r="DN72" i="12"/>
  <c r="BG32" i="12"/>
  <c r="AW33" i="12"/>
  <c r="AX33" i="12" s="1"/>
  <c r="BJ3" i="12"/>
  <c r="Z205" i="12"/>
  <c r="AB216" i="12"/>
  <c r="DM38" i="12"/>
  <c r="DI38" i="12"/>
  <c r="DP38" i="12"/>
  <c r="DL38" i="12"/>
  <c r="DH38" i="12"/>
  <c r="DO38" i="12"/>
  <c r="DK38" i="12"/>
  <c r="DG38" i="12"/>
  <c r="DN38" i="12"/>
  <c r="DJ38" i="12"/>
  <c r="DF38" i="12"/>
  <c r="BJ166" i="12"/>
  <c r="BG8" i="12"/>
  <c r="BG12" i="12"/>
  <c r="BJ41" i="12"/>
  <c r="BJ13" i="12"/>
  <c r="BJ66" i="12"/>
  <c r="BJ30" i="12"/>
  <c r="BJ18" i="12"/>
  <c r="AY53" i="12"/>
  <c r="DX53" i="12"/>
  <c r="AT53" i="12"/>
  <c r="BG63" i="12"/>
  <c r="AW45" i="12"/>
  <c r="AX45" i="12" s="1"/>
  <c r="AW72" i="12"/>
  <c r="AX72" i="12" s="1"/>
  <c r="AW58" i="12"/>
  <c r="AX58" i="12" s="1"/>
  <c r="AY59" i="12"/>
  <c r="AT59" i="12"/>
  <c r="DX59" i="12"/>
  <c r="AW28" i="12"/>
  <c r="AX28" i="12" s="1"/>
  <c r="BG24" i="12"/>
  <c r="AT71" i="12"/>
  <c r="BG10" i="12"/>
  <c r="BJ60" i="12"/>
  <c r="BG31" i="12"/>
  <c r="AT43" i="12"/>
  <c r="BJ5" i="12"/>
  <c r="BJ110" i="12"/>
  <c r="BJ83" i="12"/>
  <c r="BJ81" i="12"/>
  <c r="BJ89" i="12"/>
  <c r="BJ93" i="12"/>
  <c r="BJ120" i="12"/>
  <c r="BJ131" i="12"/>
  <c r="BJ130" i="12"/>
  <c r="BJ139" i="12"/>
  <c r="BJ147" i="12"/>
  <c r="BJ155" i="12"/>
  <c r="BJ163" i="12"/>
  <c r="BJ176" i="12"/>
  <c r="BJ192" i="12"/>
  <c r="AT38" i="12"/>
  <c r="AT44" i="12"/>
  <c r="BG11" i="12"/>
  <c r="AW70" i="12"/>
  <c r="AX70" i="12" s="1"/>
  <c r="BJ59" i="12"/>
  <c r="AT5" i="12"/>
  <c r="AT69" i="12"/>
  <c r="AT73" i="12"/>
  <c r="AT49" i="12"/>
  <c r="AW15" i="12"/>
  <c r="AX15" i="12" s="1"/>
  <c r="AW59" i="12"/>
  <c r="AX59" i="12" s="1"/>
  <c r="AW54" i="12"/>
  <c r="AX54" i="12" s="1"/>
  <c r="BJ31" i="12"/>
  <c r="BG43" i="12"/>
  <c r="AT48" i="12"/>
  <c r="BG38" i="12"/>
  <c r="BG99" i="12"/>
  <c r="BG91" i="12"/>
  <c r="BG93" i="12"/>
  <c r="BG169" i="12"/>
  <c r="BG123" i="12"/>
  <c r="BG113" i="12"/>
  <c r="BG175" i="12"/>
  <c r="BG127" i="12"/>
  <c r="BG171" i="12"/>
  <c r="BG183" i="12"/>
  <c r="BG179" i="12"/>
  <c r="BG188" i="12"/>
  <c r="BG201" i="12"/>
  <c r="BJ201" i="12"/>
  <c r="DP199" i="12"/>
  <c r="DL199" i="12"/>
  <c r="DH199" i="12"/>
  <c r="DW199" i="12"/>
  <c r="DN199" i="12"/>
  <c r="DI199" i="12"/>
  <c r="DK199" i="12"/>
  <c r="DO199" i="12"/>
  <c r="DG199" i="12"/>
  <c r="DJ199" i="12"/>
  <c r="DF199" i="12"/>
  <c r="DM199" i="12"/>
  <c r="BG193" i="12"/>
  <c r="BJ185" i="12"/>
  <c r="BJ182" i="12"/>
  <c r="BJ197" i="12"/>
  <c r="DN177" i="12"/>
  <c r="DJ177" i="12"/>
  <c r="DF177" i="12"/>
  <c r="DL177" i="12"/>
  <c r="DG177" i="12"/>
  <c r="DK177" i="12"/>
  <c r="DO177" i="12"/>
  <c r="DW177" i="12"/>
  <c r="DM177" i="12"/>
  <c r="DP177" i="12"/>
  <c r="DI177" i="12"/>
  <c r="DH177" i="12"/>
  <c r="BG186" i="12"/>
  <c r="DN167" i="12"/>
  <c r="DJ167" i="12"/>
  <c r="DF167" i="12"/>
  <c r="DP167" i="12"/>
  <c r="DK167" i="12"/>
  <c r="DO167" i="12"/>
  <c r="DI167" i="12"/>
  <c r="DM167" i="12"/>
  <c r="DL167" i="12"/>
  <c r="DG167" i="12"/>
  <c r="DW167" i="12"/>
  <c r="DH167" i="12"/>
  <c r="DW160" i="12"/>
  <c r="DO160" i="12"/>
  <c r="DK160" i="12"/>
  <c r="DG160" i="12"/>
  <c r="DN160" i="12"/>
  <c r="DJ160" i="12"/>
  <c r="DF160" i="12"/>
  <c r="DL160" i="12"/>
  <c r="DI160" i="12"/>
  <c r="DM160" i="12"/>
  <c r="DH160" i="12"/>
  <c r="DP160" i="12"/>
  <c r="DW152" i="12"/>
  <c r="DO152" i="12"/>
  <c r="DK152" i="12"/>
  <c r="DG152" i="12"/>
  <c r="DN152" i="12"/>
  <c r="DJ152" i="12"/>
  <c r="DF152" i="12"/>
  <c r="DL152" i="12"/>
  <c r="DI152" i="12"/>
  <c r="DM152" i="12"/>
  <c r="DH152" i="12"/>
  <c r="DP152" i="12"/>
  <c r="DW144" i="12"/>
  <c r="DO144" i="12"/>
  <c r="DK144" i="12"/>
  <c r="DG144" i="12"/>
  <c r="DN144" i="12"/>
  <c r="DJ144" i="12"/>
  <c r="DF144" i="12"/>
  <c r="DL144" i="12"/>
  <c r="DI144" i="12"/>
  <c r="DM144" i="12"/>
  <c r="DH144" i="12"/>
  <c r="DP144" i="12"/>
  <c r="BJ156" i="12"/>
  <c r="BJ148" i="12"/>
  <c r="BJ140" i="12"/>
  <c r="DP166" i="12"/>
  <c r="DL166" i="12"/>
  <c r="DH166" i="12"/>
  <c r="DO166" i="12"/>
  <c r="DJ166" i="12"/>
  <c r="DW166" i="12"/>
  <c r="DN166" i="12"/>
  <c r="DI166" i="12"/>
  <c r="DM166" i="12"/>
  <c r="DK166" i="12"/>
  <c r="DF166" i="12"/>
  <c r="DG166" i="12"/>
  <c r="BJ123" i="12"/>
  <c r="DP122" i="12"/>
  <c r="DL122" i="12"/>
  <c r="DH122" i="12"/>
  <c r="DW122" i="12"/>
  <c r="DO122" i="12"/>
  <c r="DK122" i="12"/>
  <c r="DG122" i="12"/>
  <c r="DN122" i="12"/>
  <c r="DF122" i="12"/>
  <c r="DM122" i="12"/>
  <c r="DJ122" i="12"/>
  <c r="DI122" i="12"/>
  <c r="BJ115" i="12"/>
  <c r="DP114" i="12"/>
  <c r="DL114" i="12"/>
  <c r="DH114" i="12"/>
  <c r="DW114" i="12"/>
  <c r="DO114" i="12"/>
  <c r="DK114" i="12"/>
  <c r="DG114" i="12"/>
  <c r="DN114" i="12"/>
  <c r="DF114" i="12"/>
  <c r="DM114" i="12"/>
  <c r="DJ114" i="12"/>
  <c r="DI114" i="12"/>
  <c r="BJ107" i="12"/>
  <c r="BG156" i="12"/>
  <c r="BG148" i="12"/>
  <c r="BG140" i="12"/>
  <c r="BJ125" i="12"/>
  <c r="DP124" i="12"/>
  <c r="DL124" i="12"/>
  <c r="DH124" i="12"/>
  <c r="DW124" i="12"/>
  <c r="DO124" i="12"/>
  <c r="DK124" i="12"/>
  <c r="DG124" i="12"/>
  <c r="DI124" i="12"/>
  <c r="DN124" i="12"/>
  <c r="DF124" i="12"/>
  <c r="DM124" i="12"/>
  <c r="DJ124" i="12"/>
  <c r="BG110" i="12"/>
  <c r="BJ121" i="12"/>
  <c r="DP118" i="12"/>
  <c r="DL118" i="12"/>
  <c r="DH118" i="12"/>
  <c r="DW118" i="12"/>
  <c r="DO118" i="12"/>
  <c r="DK118" i="12"/>
  <c r="DG118" i="12"/>
  <c r="DJ118" i="12"/>
  <c r="DI118" i="12"/>
  <c r="DF118" i="12"/>
  <c r="DN118" i="12"/>
  <c r="DM118" i="12"/>
  <c r="BG164" i="12"/>
  <c r="BJ118" i="12"/>
  <c r="BJ114" i="12"/>
  <c r="BJ111" i="12"/>
  <c r="BJ92" i="12"/>
  <c r="BG114" i="12"/>
  <c r="BJ113" i="12"/>
  <c r="BG106" i="12"/>
  <c r="BJ100" i="12"/>
  <c r="BG96" i="12"/>
  <c r="BG92" i="12"/>
  <c r="BG84" i="12"/>
  <c r="BG128" i="12"/>
  <c r="BJ126" i="12"/>
  <c r="BJ122" i="12"/>
  <c r="DW90" i="12"/>
  <c r="DO90" i="12"/>
  <c r="DK90" i="12"/>
  <c r="DG90" i="12"/>
  <c r="DN90" i="12"/>
  <c r="DJ90" i="12"/>
  <c r="DF90" i="12"/>
  <c r="DI90" i="12"/>
  <c r="DM90" i="12"/>
  <c r="DL90" i="12"/>
  <c r="DH90" i="12"/>
  <c r="DP90" i="12"/>
  <c r="DW82" i="12"/>
  <c r="DO82" i="12"/>
  <c r="DK82" i="12"/>
  <c r="DG82" i="12"/>
  <c r="DN82" i="12"/>
  <c r="DI82" i="12"/>
  <c r="DM82" i="12"/>
  <c r="DF82" i="12"/>
  <c r="DL82" i="12"/>
  <c r="DJ82" i="12"/>
  <c r="DP82" i="12"/>
  <c r="DH82" i="12"/>
  <c r="BG142" i="12"/>
  <c r="BG83" i="12"/>
  <c r="AW29" i="12"/>
  <c r="AX29" i="12" s="1"/>
  <c r="AW37" i="12"/>
  <c r="AX37" i="12" s="1"/>
  <c r="AW24" i="12"/>
  <c r="AX24" i="12" s="1"/>
  <c r="BJ124" i="12"/>
  <c r="BJ80" i="12"/>
  <c r="DW75" i="12"/>
  <c r="DO75" i="12"/>
  <c r="DK75" i="12"/>
  <c r="DG75" i="12"/>
  <c r="DN75" i="12"/>
  <c r="DJ75" i="12"/>
  <c r="DF75" i="12"/>
  <c r="DL75" i="12"/>
  <c r="DP75" i="12"/>
  <c r="DH75" i="12"/>
  <c r="DM75" i="12"/>
  <c r="DI75" i="12"/>
  <c r="DO57" i="12"/>
  <c r="DK57" i="12"/>
  <c r="DG57" i="12"/>
  <c r="DN57" i="12"/>
  <c r="DJ57" i="12"/>
  <c r="DF57" i="12"/>
  <c r="DM57" i="12"/>
  <c r="DI57" i="12"/>
  <c r="DP57" i="12"/>
  <c r="DL57" i="12"/>
  <c r="DH57" i="12"/>
  <c r="BJ29" i="12"/>
  <c r="BG9" i="12"/>
  <c r="DO12" i="12"/>
  <c r="DK12" i="12"/>
  <c r="DG12" i="12"/>
  <c r="DN12" i="12"/>
  <c r="DJ12" i="12"/>
  <c r="DF12" i="12"/>
  <c r="DM12" i="12"/>
  <c r="DI12" i="12"/>
  <c r="DP12" i="12"/>
  <c r="DL12" i="12"/>
  <c r="DH12" i="12"/>
  <c r="DX27" i="12"/>
  <c r="AT27" i="12"/>
  <c r="AY27" i="12"/>
  <c r="BJ22" i="12"/>
  <c r="BG77" i="12"/>
  <c r="DO8" i="12"/>
  <c r="DK8" i="12"/>
  <c r="DG8" i="12"/>
  <c r="DN8" i="12"/>
  <c r="DJ8" i="12"/>
  <c r="DF8" i="12"/>
  <c r="DI8" i="12"/>
  <c r="DM8" i="12"/>
  <c r="DP8" i="12"/>
  <c r="DL8" i="12"/>
  <c r="DH8" i="12"/>
  <c r="DO20" i="12"/>
  <c r="DK20" i="12"/>
  <c r="DG20" i="12"/>
  <c r="DN20" i="12"/>
  <c r="DJ20" i="12"/>
  <c r="DF20" i="12"/>
  <c r="DI20" i="12"/>
  <c r="DM20" i="12"/>
  <c r="DH20" i="12"/>
  <c r="DP20" i="12"/>
  <c r="DL20" i="12"/>
  <c r="BG36" i="12"/>
  <c r="BG66" i="12"/>
  <c r="BJ68" i="12"/>
  <c r="BG58" i="12"/>
  <c r="BG33" i="12"/>
  <c r="DW88" i="12"/>
  <c r="DO88" i="12"/>
  <c r="DK88" i="12"/>
  <c r="DG88" i="12"/>
  <c r="DP88" i="12"/>
  <c r="DJ88" i="12"/>
  <c r="DL88" i="12"/>
  <c r="DI88" i="12"/>
  <c r="DF88" i="12"/>
  <c r="DM88" i="12"/>
  <c r="DH88" i="12"/>
  <c r="DN88" i="12"/>
  <c r="AT51" i="12"/>
  <c r="BG7" i="12"/>
  <c r="DM42" i="12"/>
  <c r="DI42" i="12"/>
  <c r="DL42" i="12"/>
  <c r="DG42" i="12"/>
  <c r="DO42" i="12"/>
  <c r="DJ42" i="12"/>
  <c r="DK42" i="12"/>
  <c r="DH42" i="12"/>
  <c r="DP42" i="12"/>
  <c r="DF42" i="12"/>
  <c r="DN42" i="12"/>
  <c r="BJ56" i="12"/>
  <c r="AY34" i="12"/>
  <c r="AT34" i="12"/>
  <c r="DX34" i="12"/>
  <c r="BJ54" i="12"/>
  <c r="DO21" i="12"/>
  <c r="DK21" i="12"/>
  <c r="DG21" i="12"/>
  <c r="DN21" i="12"/>
  <c r="DJ21" i="12"/>
  <c r="DF21" i="12"/>
  <c r="DM21" i="12"/>
  <c r="DI21" i="12"/>
  <c r="DP21" i="12"/>
  <c r="DL21" i="12"/>
  <c r="DH21" i="12"/>
  <c r="DO19" i="12"/>
  <c r="DK19" i="12"/>
  <c r="DG19" i="12"/>
  <c r="DN19" i="12"/>
  <c r="DJ19" i="12"/>
  <c r="DF19" i="12"/>
  <c r="DM19" i="12"/>
  <c r="DI19" i="12"/>
  <c r="DP19" i="12"/>
  <c r="DL19" i="12"/>
  <c r="DH19" i="12"/>
  <c r="DO5" i="12"/>
  <c r="DK5" i="12"/>
  <c r="DG5" i="12"/>
  <c r="DN5" i="12"/>
  <c r="DJ5" i="12"/>
  <c r="DF5" i="12"/>
  <c r="DM5" i="12"/>
  <c r="DI5" i="12"/>
  <c r="DP5" i="12"/>
  <c r="DL5" i="12"/>
  <c r="DH5" i="12"/>
  <c r="AY57" i="12"/>
  <c r="AT57" i="12"/>
  <c r="DX57" i="12"/>
  <c r="BG6" i="12"/>
  <c r="BJ14" i="12"/>
  <c r="DX25" i="12"/>
  <c r="AY25" i="12"/>
  <c r="AT25" i="12"/>
  <c r="AY20" i="12"/>
  <c r="AT20" i="12"/>
  <c r="DX20" i="12"/>
  <c r="BJ69" i="12"/>
  <c r="BJ71" i="12"/>
  <c r="AT22" i="12"/>
  <c r="BJ26" i="12"/>
  <c r="DM58" i="12"/>
  <c r="DI58" i="12"/>
  <c r="DP58" i="12"/>
  <c r="DK58" i="12"/>
  <c r="DF58" i="12"/>
  <c r="DL58" i="12"/>
  <c r="DJ58" i="12"/>
  <c r="DO58" i="12"/>
  <c r="DH58" i="12"/>
  <c r="DN58" i="12"/>
  <c r="DG58" i="12"/>
  <c r="AY47" i="12"/>
  <c r="AT47" i="12"/>
  <c r="DX47" i="12"/>
  <c r="BJ10" i="12"/>
  <c r="AT3" i="12"/>
  <c r="DM54" i="12"/>
  <c r="DI54" i="12"/>
  <c r="DL54" i="12"/>
  <c r="DG54" i="12"/>
  <c r="DP54" i="12"/>
  <c r="DK54" i="12"/>
  <c r="DF54" i="12"/>
  <c r="DO54" i="12"/>
  <c r="DJ54" i="12"/>
  <c r="DN54" i="12"/>
  <c r="DH54" i="12"/>
  <c r="AW60" i="12"/>
  <c r="AX60" i="12" s="1"/>
  <c r="AW38" i="12"/>
  <c r="AX38" i="12" s="1"/>
  <c r="AW61" i="12"/>
  <c r="AX61" i="12" s="1"/>
  <c r="AW9" i="12"/>
  <c r="AX9" i="12" s="1"/>
  <c r="AW41" i="12"/>
  <c r="AX41" i="12" s="1"/>
  <c r="AY35" i="12"/>
  <c r="AT35" i="12"/>
  <c r="DX35" i="12"/>
  <c r="AW12" i="12"/>
  <c r="AX12" i="12" s="1"/>
  <c r="BJ6" i="12"/>
  <c r="BJ36" i="12"/>
  <c r="BJ65" i="12"/>
  <c r="BG23" i="12"/>
  <c r="AY64" i="12"/>
  <c r="DX64" i="12"/>
  <c r="AT64" i="12"/>
  <c r="BJ32" i="12"/>
  <c r="BJ33" i="12"/>
  <c r="BG62" i="12"/>
  <c r="BJ52" i="12"/>
  <c r="BJ40" i="12"/>
  <c r="BG76" i="12"/>
  <c r="BG29" i="12"/>
  <c r="BJ27" i="12"/>
  <c r="AW46" i="12"/>
  <c r="AX46" i="12" s="1"/>
  <c r="BG18" i="12"/>
  <c r="AW68" i="12"/>
  <c r="AX68" i="12" s="1"/>
  <c r="BG53" i="12"/>
  <c r="BJ45" i="12"/>
  <c r="AY72" i="12"/>
  <c r="DX72" i="12"/>
  <c r="AT72" i="12"/>
  <c r="BG70" i="12"/>
  <c r="DO56" i="12"/>
  <c r="DK56" i="12"/>
  <c r="DG56" i="12"/>
  <c r="DP56" i="12"/>
  <c r="DJ56" i="12"/>
  <c r="DM56" i="12"/>
  <c r="DH56" i="12"/>
  <c r="DN56" i="12"/>
  <c r="DL56" i="12"/>
  <c r="DI56" i="12"/>
  <c r="DF56" i="12"/>
  <c r="BJ58" i="12"/>
  <c r="AW47" i="12"/>
  <c r="AX47" i="12" s="1"/>
  <c r="AW21" i="12"/>
  <c r="AX21" i="12" s="1"/>
  <c r="AW5" i="12"/>
  <c r="AX5" i="12" s="1"/>
  <c r="AW69" i="12"/>
  <c r="AX69" i="12" s="1"/>
  <c r="AT61" i="12"/>
  <c r="BG13" i="12"/>
  <c r="BJ62" i="12"/>
  <c r="AW52" i="12"/>
  <c r="AX52" i="12" s="1"/>
  <c r="BG39" i="12"/>
  <c r="AT60" i="12"/>
  <c r="BJ19" i="12"/>
  <c r="BG5" i="12"/>
  <c r="BJ76" i="12"/>
  <c r="BJ103" i="12"/>
  <c r="BJ82" i="12"/>
  <c r="BJ101" i="12"/>
  <c r="BJ95" i="12"/>
  <c r="BJ106" i="12"/>
  <c r="BJ164" i="12"/>
  <c r="BJ137" i="12"/>
  <c r="BJ141" i="12"/>
  <c r="BJ149" i="12"/>
  <c r="BJ157" i="12"/>
  <c r="BJ105" i="12"/>
  <c r="BJ178" i="12"/>
  <c r="BJ194" i="12"/>
  <c r="AT54" i="12"/>
  <c r="AT68" i="12"/>
  <c r="AT41" i="12"/>
  <c r="AW26" i="12"/>
  <c r="AX26" i="12" s="1"/>
  <c r="BG59" i="12"/>
  <c r="AY5" i="12"/>
  <c r="BG67" i="12"/>
  <c r="AT36" i="12"/>
  <c r="AT15" i="12"/>
  <c r="AW3" i="12"/>
  <c r="AX3" i="12" s="1"/>
  <c r="BJ16" i="12"/>
  <c r="BJ39" i="12"/>
  <c r="BG60" i="12"/>
  <c r="BJ50" i="12"/>
  <c r="AY48" i="12"/>
  <c r="BG74" i="12"/>
  <c r="BG115" i="12"/>
  <c r="BG75" i="12"/>
  <c r="BG97" i="12"/>
  <c r="BG105" i="12"/>
  <c r="BG137" i="12"/>
  <c r="BG121" i="12"/>
  <c r="BG177" i="12"/>
  <c r="BG184" i="12"/>
  <c r="BG165" i="12"/>
  <c r="BG185" i="12"/>
  <c r="BG187" i="12"/>
  <c r="BG196" i="12"/>
  <c r="DN169" i="12"/>
  <c r="DJ169" i="12"/>
  <c r="DF169" i="12"/>
  <c r="DO169" i="12"/>
  <c r="DI169" i="12"/>
  <c r="DW169" i="12"/>
  <c r="DM169" i="12"/>
  <c r="DH169" i="12"/>
  <c r="DG169" i="12"/>
  <c r="DP169" i="12"/>
  <c r="DL169" i="12"/>
  <c r="DK169" i="12"/>
  <c r="DN179" i="12"/>
  <c r="DJ179" i="12"/>
  <c r="DF179" i="12"/>
  <c r="DL179" i="12"/>
  <c r="DG179" i="12"/>
  <c r="DP179" i="12"/>
  <c r="DK179" i="12"/>
  <c r="DH179" i="12"/>
  <c r="DO179" i="12"/>
  <c r="DM179" i="12"/>
  <c r="DI179" i="12"/>
  <c r="DW179" i="12"/>
  <c r="DW134" i="12"/>
  <c r="DO134" i="12"/>
  <c r="DK134" i="12"/>
  <c r="DG134" i="12"/>
  <c r="DM134" i="12"/>
  <c r="DH134" i="12"/>
  <c r="DL134" i="12"/>
  <c r="DF134" i="12"/>
  <c r="DJ134" i="12"/>
  <c r="DI134" i="12"/>
  <c r="DP134" i="12"/>
  <c r="DN134" i="12"/>
  <c r="DW191" i="12"/>
  <c r="DO191" i="12"/>
  <c r="DK191" i="12"/>
  <c r="DG191" i="12"/>
  <c r="DL191" i="12"/>
  <c r="DF191" i="12"/>
  <c r="DM191" i="12"/>
  <c r="DJ191" i="12"/>
  <c r="DH191" i="12"/>
  <c r="DP191" i="12"/>
  <c r="DI191" i="12"/>
  <c r="DN191" i="12"/>
  <c r="DN198" i="12"/>
  <c r="DJ198" i="12"/>
  <c r="DF198" i="12"/>
  <c r="DP198" i="12"/>
  <c r="DK198" i="12"/>
  <c r="DW198" i="12"/>
  <c r="DL198" i="12"/>
  <c r="DO198" i="12"/>
  <c r="DH198" i="12"/>
  <c r="DM198" i="12"/>
  <c r="DI198" i="12"/>
  <c r="DG198" i="12"/>
  <c r="DP182" i="12"/>
  <c r="DL182" i="12"/>
  <c r="DH182" i="12"/>
  <c r="DW182" i="12"/>
  <c r="DN182" i="12"/>
  <c r="DI182" i="12"/>
  <c r="DM182" i="12"/>
  <c r="DG182" i="12"/>
  <c r="DK182" i="12"/>
  <c r="DF182" i="12"/>
  <c r="DJ182" i="12"/>
  <c r="DO182" i="12"/>
  <c r="DW136" i="12"/>
  <c r="DO136" i="12"/>
  <c r="DK136" i="12"/>
  <c r="DG136" i="12"/>
  <c r="DL136" i="12"/>
  <c r="DF136" i="12"/>
  <c r="DP136" i="12"/>
  <c r="DJ136" i="12"/>
  <c r="DI136" i="12"/>
  <c r="DH136" i="12"/>
  <c r="DM136" i="12"/>
  <c r="DN136" i="12"/>
  <c r="DP168" i="12"/>
  <c r="DL168" i="12"/>
  <c r="DH168" i="12"/>
  <c r="DW168" i="12"/>
  <c r="DN168" i="12"/>
  <c r="DI168" i="12"/>
  <c r="DM168" i="12"/>
  <c r="DG168" i="12"/>
  <c r="DK168" i="12"/>
  <c r="DJ168" i="12"/>
  <c r="DO168" i="12"/>
  <c r="DF168" i="12"/>
  <c r="DN165" i="12"/>
  <c r="DJ165" i="12"/>
  <c r="DF165" i="12"/>
  <c r="DL165" i="12"/>
  <c r="DG165" i="12"/>
  <c r="DP165" i="12"/>
  <c r="DK165" i="12"/>
  <c r="DO165" i="12"/>
  <c r="DM165" i="12"/>
  <c r="DI165" i="12"/>
  <c r="DW165" i="12"/>
  <c r="DH165" i="12"/>
  <c r="DP112" i="12"/>
  <c r="DL112" i="12"/>
  <c r="DH112" i="12"/>
  <c r="DW112" i="12"/>
  <c r="DO112" i="12"/>
  <c r="DK112" i="12"/>
  <c r="DG112" i="12"/>
  <c r="DM112" i="12"/>
  <c r="DJ112" i="12"/>
  <c r="DN112" i="12"/>
  <c r="DI112" i="12"/>
  <c r="DF112" i="12"/>
  <c r="DP106" i="12"/>
  <c r="DL106" i="12"/>
  <c r="DH106" i="12"/>
  <c r="DW106" i="12"/>
  <c r="DO106" i="12"/>
  <c r="DK106" i="12"/>
  <c r="DG106" i="12"/>
  <c r="DN106" i="12"/>
  <c r="DF106" i="12"/>
  <c r="DM106" i="12"/>
  <c r="DJ106" i="12"/>
  <c r="DI106" i="12"/>
  <c r="DW100" i="12"/>
  <c r="DO100" i="12"/>
  <c r="DK100" i="12"/>
  <c r="DG100" i="12"/>
  <c r="DN100" i="12"/>
  <c r="DJ100" i="12"/>
  <c r="DF100" i="12"/>
  <c r="DP100" i="12"/>
  <c r="DH100" i="12"/>
  <c r="DM100" i="12"/>
  <c r="DI100" i="12"/>
  <c r="DL100" i="12"/>
  <c r="AW11" i="12"/>
  <c r="AX11" i="12" s="1"/>
  <c r="AW27" i="12"/>
  <c r="AX27" i="12" s="1"/>
  <c r="AW65" i="12"/>
  <c r="AX65" i="12" s="1"/>
  <c r="DW102" i="12"/>
  <c r="DO102" i="12"/>
  <c r="DK102" i="12"/>
  <c r="DG102" i="12"/>
  <c r="DN102" i="12"/>
  <c r="DJ102" i="12"/>
  <c r="DF102" i="12"/>
  <c r="DP102" i="12"/>
  <c r="DH102" i="12"/>
  <c r="DM102" i="12"/>
  <c r="DI102" i="12"/>
  <c r="DL102" i="12"/>
  <c r="DO46" i="12"/>
  <c r="DK46" i="12"/>
  <c r="DG46" i="12"/>
  <c r="DN46" i="12"/>
  <c r="DJ46" i="12"/>
  <c r="DF46" i="12"/>
  <c r="DM46" i="12"/>
  <c r="DI46" i="12"/>
  <c r="DH46" i="12"/>
  <c r="DP46" i="12"/>
  <c r="DL46" i="12"/>
  <c r="BG30" i="12"/>
  <c r="BG88" i="12"/>
  <c r="BG82" i="12"/>
  <c r="AY66" i="12"/>
  <c r="AT66" i="12"/>
  <c r="DX66" i="12"/>
  <c r="BJ23" i="12"/>
  <c r="DX58" i="12"/>
  <c r="AT58" i="12"/>
  <c r="AY58" i="12"/>
  <c r="DX33" i="12"/>
  <c r="AT33" i="12"/>
  <c r="AY33" i="12"/>
  <c r="BJ86" i="12"/>
  <c r="AW57" i="12"/>
  <c r="AX57" i="12" s="1"/>
  <c r="DO36" i="12"/>
  <c r="DK36" i="12"/>
  <c r="DG36" i="12"/>
  <c r="DN36" i="12"/>
  <c r="DJ36" i="12"/>
  <c r="DF36" i="12"/>
  <c r="DL36" i="12"/>
  <c r="DP36" i="12"/>
  <c r="DH36" i="12"/>
  <c r="DM36" i="12"/>
  <c r="DI36" i="12"/>
  <c r="BJ46" i="12"/>
  <c r="AY7" i="12"/>
  <c r="DX7" i="12"/>
  <c r="AT7" i="12"/>
  <c r="DM23" i="12"/>
  <c r="DI23" i="12"/>
  <c r="DO23" i="12"/>
  <c r="DJ23" i="12"/>
  <c r="DL23" i="12"/>
  <c r="DG23" i="12"/>
  <c r="DP23" i="12"/>
  <c r="DF23" i="12"/>
  <c r="DN23" i="12"/>
  <c r="DK23" i="12"/>
  <c r="DH23" i="12"/>
  <c r="BG56" i="12"/>
  <c r="AA205" i="12"/>
  <c r="BJ78" i="12"/>
  <c r="BG57" i="12"/>
  <c r="DO9" i="12"/>
  <c r="DK9" i="12"/>
  <c r="DG9" i="12"/>
  <c r="DN9" i="12"/>
  <c r="DJ9" i="12"/>
  <c r="DF9" i="12"/>
  <c r="DP9" i="12"/>
  <c r="DH9" i="12"/>
  <c r="DL9" i="12"/>
  <c r="DM9" i="12"/>
  <c r="DI9" i="12"/>
  <c r="BG20" i="12"/>
  <c r="DO41" i="12"/>
  <c r="DK41" i="12"/>
  <c r="DG41" i="12"/>
  <c r="DN41" i="12"/>
  <c r="DJ41" i="12"/>
  <c r="DF41" i="12"/>
  <c r="DL41" i="12"/>
  <c r="DP41" i="12"/>
  <c r="DH41" i="12"/>
  <c r="DM41" i="12"/>
  <c r="DI41" i="12"/>
  <c r="BG4" i="12"/>
  <c r="DO64" i="12"/>
  <c r="DK64" i="12"/>
  <c r="DG64" i="12"/>
  <c r="DM64" i="12"/>
  <c r="DH64" i="12"/>
  <c r="DP64" i="12"/>
  <c r="DJ64" i="12"/>
  <c r="DL64" i="12"/>
  <c r="DI64" i="12"/>
  <c r="DF64" i="12"/>
  <c r="DN64" i="12"/>
  <c r="AT63" i="12"/>
  <c r="AY26" i="12"/>
  <c r="DX26" i="12"/>
  <c r="AT26" i="12"/>
  <c r="DO52" i="12"/>
  <c r="DK52" i="12"/>
  <c r="DG52" i="12"/>
  <c r="DM52" i="12"/>
  <c r="DH52" i="12"/>
  <c r="DL52" i="12"/>
  <c r="DF52" i="12"/>
  <c r="DP52" i="12"/>
  <c r="DJ52" i="12"/>
  <c r="DN52" i="12"/>
  <c r="DI52" i="12"/>
  <c r="BG54" i="12"/>
  <c r="AW31" i="12"/>
  <c r="AX31" i="12" s="1"/>
  <c r="AA208" i="12"/>
  <c r="AB208" i="12" s="1"/>
  <c r="BG35" i="12"/>
  <c r="BG73" i="12"/>
  <c r="BG64" i="12"/>
  <c r="BG42" i="12"/>
  <c r="DO18" i="12"/>
  <c r="DK18" i="12"/>
  <c r="DG18" i="12"/>
  <c r="DP18" i="12"/>
  <c r="DJ18" i="12"/>
  <c r="DM18" i="12"/>
  <c r="DH18" i="12"/>
  <c r="DL18" i="12"/>
  <c r="DI18" i="12"/>
  <c r="DF18" i="12"/>
  <c r="DN18" i="12"/>
  <c r="AY10" i="12"/>
  <c r="AT10" i="12"/>
  <c r="DX10" i="12"/>
  <c r="AW62" i="12"/>
  <c r="AX62" i="12" s="1"/>
  <c r="AY52" i="12"/>
  <c r="DX52" i="12"/>
  <c r="AT52" i="12"/>
  <c r="BG16" i="12"/>
  <c r="DO39" i="12"/>
  <c r="DM39" i="12"/>
  <c r="DI39" i="12"/>
  <c r="DL39" i="12"/>
  <c r="DH39" i="12"/>
  <c r="DP39" i="12"/>
  <c r="DK39" i="12"/>
  <c r="DG39" i="12"/>
  <c r="DN39" i="12"/>
  <c r="DJ39" i="12"/>
  <c r="DF39" i="12"/>
  <c r="DM60" i="12"/>
  <c r="DI60" i="12"/>
  <c r="DP60" i="12"/>
  <c r="DL60" i="12"/>
  <c r="DH60" i="12"/>
  <c r="DO60" i="12"/>
  <c r="DK60" i="12"/>
  <c r="DG60" i="12"/>
  <c r="DN60" i="12"/>
  <c r="DJ60" i="12"/>
  <c r="DF60" i="12"/>
  <c r="DM31" i="12"/>
  <c r="DI31" i="12"/>
  <c r="DP31" i="12"/>
  <c r="DL31" i="12"/>
  <c r="DH31" i="12"/>
  <c r="DO31" i="12"/>
  <c r="DK31" i="12"/>
  <c r="DG31" i="12"/>
  <c r="DN31" i="12"/>
  <c r="DJ31" i="12"/>
  <c r="DF31" i="12"/>
  <c r="DM43" i="12"/>
  <c r="DI43" i="12"/>
  <c r="DP43" i="12"/>
  <c r="DL43" i="12"/>
  <c r="DH43" i="12"/>
  <c r="DO43" i="12"/>
  <c r="DK43" i="12"/>
  <c r="DG43" i="12"/>
  <c r="DN43" i="12"/>
  <c r="DJ43" i="12"/>
  <c r="DF43" i="12"/>
  <c r="DM48" i="12"/>
  <c r="DI48" i="12"/>
  <c r="DP48" i="12"/>
  <c r="DL48" i="12"/>
  <c r="DH48" i="12"/>
  <c r="DO48" i="12"/>
  <c r="DK48" i="12"/>
  <c r="DG48" i="12"/>
  <c r="DN48" i="12"/>
  <c r="DJ48" i="12"/>
  <c r="DF48" i="12"/>
  <c r="AA207" i="12"/>
  <c r="AB207" i="12" s="1"/>
  <c r="BG101" i="12"/>
  <c r="BG17" i="12"/>
  <c r="DX29" i="12"/>
  <c r="AY29" i="12"/>
  <c r="AT29" i="12"/>
  <c r="BG55" i="12"/>
  <c r="BJ8" i="12"/>
  <c r="DO61" i="12"/>
  <c r="DK61" i="12"/>
  <c r="DG61" i="12"/>
  <c r="DN61" i="12"/>
  <c r="DJ61" i="12"/>
  <c r="DF61" i="12"/>
  <c r="DL61" i="12"/>
  <c r="DP61" i="12"/>
  <c r="DH61" i="12"/>
  <c r="DM61" i="12"/>
  <c r="DI61" i="12"/>
  <c r="BJ12" i="12"/>
  <c r="BG22" i="12"/>
  <c r="DO7" i="12"/>
  <c r="DK7" i="12"/>
  <c r="DG7" i="12"/>
  <c r="DP7" i="12"/>
  <c r="DJ7" i="12"/>
  <c r="DM7" i="12"/>
  <c r="DH7" i="12"/>
  <c r="DN7" i="12"/>
  <c r="DL7" i="12"/>
  <c r="DI7" i="12"/>
  <c r="DF7" i="12"/>
  <c r="AW42" i="12"/>
  <c r="AX42" i="12" s="1"/>
  <c r="AY18" i="12"/>
  <c r="DX18" i="12"/>
  <c r="AT18" i="12"/>
  <c r="BJ53" i="12"/>
  <c r="BG45" i="12"/>
  <c r="AW44" i="12"/>
  <c r="AX44" i="12" s="1"/>
  <c r="BG72" i="12"/>
  <c r="BG15" i="12"/>
  <c r="AT32" i="12"/>
  <c r="DO16" i="12"/>
  <c r="DK16" i="12"/>
  <c r="DG16" i="12"/>
  <c r="DP16" i="12"/>
  <c r="DJ16" i="12"/>
  <c r="DN16" i="12"/>
  <c r="DI16" i="12"/>
  <c r="DM16" i="12"/>
  <c r="DH16" i="12"/>
  <c r="DL16" i="12"/>
  <c r="DF16" i="12"/>
  <c r="BG40" i="12"/>
  <c r="AW50" i="12"/>
  <c r="AX50" i="12" s="1"/>
  <c r="AW63" i="12"/>
  <c r="AX63" i="12" s="1"/>
  <c r="AT28" i="12"/>
  <c r="AT9" i="12"/>
  <c r="AW71" i="12"/>
  <c r="AX71" i="12" s="1"/>
  <c r="AT62" i="12"/>
  <c r="BG52" i="12"/>
  <c r="BJ21" i="12"/>
  <c r="BG19" i="12"/>
  <c r="BJ38" i="12"/>
  <c r="BJ88" i="12"/>
  <c r="BJ79" i="12"/>
  <c r="BJ84" i="12"/>
  <c r="BJ85" i="12"/>
  <c r="BJ97" i="12"/>
  <c r="BJ112" i="12"/>
  <c r="BJ138" i="12"/>
  <c r="BJ180" i="12"/>
  <c r="BJ143" i="12"/>
  <c r="BJ151" i="12"/>
  <c r="BJ159" i="12"/>
  <c r="BJ135" i="12"/>
  <c r="BJ193" i="12"/>
  <c r="BJ195" i="12"/>
  <c r="AT42" i="12"/>
  <c r="AT14" i="12"/>
  <c r="BJ34" i="12"/>
  <c r="AT21" i="12"/>
  <c r="AW14" i="12"/>
  <c r="AX14" i="12" s="1"/>
  <c r="BJ73" i="12"/>
  <c r="BJ49" i="12"/>
  <c r="AW22" i="12"/>
  <c r="AX22" i="12" s="1"/>
  <c r="AW32" i="12"/>
  <c r="AX32" i="12" s="1"/>
  <c r="BG47" i="12"/>
  <c r="AT16" i="12"/>
  <c r="AT39" i="12"/>
  <c r="BJ28" i="12"/>
  <c r="AY31" i="12"/>
  <c r="BG50" i="12"/>
  <c r="BG89" i="12"/>
  <c r="BG81" i="12"/>
  <c r="BG79" i="12"/>
  <c r="BG109" i="12"/>
  <c r="BG107" i="12"/>
  <c r="BG172" i="12"/>
  <c r="BG129" i="12"/>
  <c r="BG111" i="12"/>
  <c r="BG189" i="12"/>
  <c r="BG173" i="12"/>
  <c r="BG192" i="12"/>
  <c r="BG181" i="12"/>
  <c r="BG190" i="12"/>
  <c r="BG202" i="12"/>
  <c r="BJ202" i="12"/>
  <c r="BJ200" i="12"/>
  <c r="DN196" i="12"/>
  <c r="DJ196" i="12"/>
  <c r="DF196" i="12"/>
  <c r="DL196" i="12"/>
  <c r="DG196" i="12"/>
  <c r="DK196" i="12"/>
  <c r="DO196" i="12"/>
  <c r="DH196" i="12"/>
  <c r="DM196" i="12"/>
  <c r="DW196" i="12"/>
  <c r="DI196" i="12"/>
  <c r="DP196" i="12"/>
  <c r="BJ189" i="12"/>
  <c r="BJ179" i="12"/>
  <c r="DN175" i="12"/>
  <c r="DJ175" i="12"/>
  <c r="DF175" i="12"/>
  <c r="DW175" i="12"/>
  <c r="DM175" i="12"/>
  <c r="DL175" i="12"/>
  <c r="DG175" i="12"/>
  <c r="DP175" i="12"/>
  <c r="DH175" i="12"/>
  <c r="DO175" i="12"/>
  <c r="DI175" i="12"/>
  <c r="DK175" i="12"/>
  <c r="BJ177" i="12"/>
  <c r="BJ169" i="12"/>
  <c r="BJ168" i="12"/>
  <c r="DW156" i="12"/>
  <c r="DO156" i="12"/>
  <c r="DK156" i="12"/>
  <c r="DG156" i="12"/>
  <c r="DN156" i="12"/>
  <c r="DJ156" i="12"/>
  <c r="DF156" i="12"/>
  <c r="DL156" i="12"/>
  <c r="DI156" i="12"/>
  <c r="DM156" i="12"/>
  <c r="DH156" i="12"/>
  <c r="DP156" i="12"/>
  <c r="DW148" i="12"/>
  <c r="DO148" i="12"/>
  <c r="DK148" i="12"/>
  <c r="DG148" i="12"/>
  <c r="DN148" i="12"/>
  <c r="DJ148" i="12"/>
  <c r="DF148" i="12"/>
  <c r="DL148" i="12"/>
  <c r="DI148" i="12"/>
  <c r="DM148" i="12"/>
  <c r="DH148" i="12"/>
  <c r="DP148" i="12"/>
  <c r="DW140" i="12"/>
  <c r="DO140" i="12"/>
  <c r="DK140" i="12"/>
  <c r="DG140" i="12"/>
  <c r="DN140" i="12"/>
  <c r="DJ140" i="12"/>
  <c r="DF140" i="12"/>
  <c r="DL140" i="12"/>
  <c r="DI140" i="12"/>
  <c r="DM140" i="12"/>
  <c r="DH140" i="12"/>
  <c r="DP140" i="12"/>
  <c r="BG180" i="12"/>
  <c r="BG176" i="12"/>
  <c r="BJ173" i="12"/>
  <c r="BJ160" i="12"/>
  <c r="BJ152" i="12"/>
  <c r="BJ144" i="12"/>
  <c r="BG132" i="12"/>
  <c r="BJ198" i="12"/>
  <c r="BG160" i="12"/>
  <c r="BG152" i="12"/>
  <c r="BG144" i="12"/>
  <c r="BJ136" i="12"/>
  <c r="DW132" i="12"/>
  <c r="DO132" i="12"/>
  <c r="DK132" i="12"/>
  <c r="DG132" i="12"/>
  <c r="DN132" i="12"/>
  <c r="DI132" i="12"/>
  <c r="DM132" i="12"/>
  <c r="DH132" i="12"/>
  <c r="DF132" i="12"/>
  <c r="DP132" i="12"/>
  <c r="DL132" i="12"/>
  <c r="DJ132" i="12"/>
  <c r="BG131" i="12"/>
  <c r="BG126" i="12"/>
  <c r="BJ109" i="12"/>
  <c r="DP108" i="12"/>
  <c r="DL108" i="12"/>
  <c r="DH108" i="12"/>
  <c r="DW108" i="12"/>
  <c r="DO108" i="12"/>
  <c r="DK108" i="12"/>
  <c r="DG108" i="12"/>
  <c r="DI108" i="12"/>
  <c r="DN108" i="12"/>
  <c r="DF108" i="12"/>
  <c r="DM108" i="12"/>
  <c r="DJ108" i="12"/>
  <c r="BJ129" i="12"/>
  <c r="DP126" i="12"/>
  <c r="DL126" i="12"/>
  <c r="DH126" i="12"/>
  <c r="DW126" i="12"/>
  <c r="DO126" i="12"/>
  <c r="DK126" i="12"/>
  <c r="DG126" i="12"/>
  <c r="DJ126" i="12"/>
  <c r="DI126" i="12"/>
  <c r="DM126" i="12"/>
  <c r="DF126" i="12"/>
  <c r="DN126" i="12"/>
  <c r="BJ108" i="12"/>
  <c r="BG104" i="12"/>
  <c r="BG102" i="12"/>
  <c r="BG100" i="12"/>
  <c r="BJ96" i="12"/>
  <c r="BJ132" i="12"/>
  <c r="BG98" i="12"/>
  <c r="BG94" i="12"/>
  <c r="BG90" i="12"/>
  <c r="BG136" i="12"/>
  <c r="DW98" i="12"/>
  <c r="DO98" i="12"/>
  <c r="DK98" i="12"/>
  <c r="DG98" i="12"/>
  <c r="DN98" i="12"/>
  <c r="DJ98" i="12"/>
  <c r="DF98" i="12"/>
  <c r="DI98" i="12"/>
  <c r="DM98" i="12"/>
  <c r="DL98" i="12"/>
  <c r="DH98" i="12"/>
  <c r="DP98" i="12"/>
  <c r="BG86" i="12"/>
  <c r="DW84" i="12"/>
  <c r="DO84" i="12"/>
  <c r="DK84" i="12"/>
  <c r="DG84" i="12"/>
  <c r="DM84" i="12"/>
  <c r="DH84" i="12"/>
  <c r="DJ84" i="12"/>
  <c r="DP84" i="12"/>
  <c r="DI84" i="12"/>
  <c r="DL84" i="12"/>
  <c r="DN84" i="12"/>
  <c r="DF84" i="12"/>
  <c r="BG80" i="12"/>
  <c r="BG158" i="12"/>
  <c r="BG120" i="12"/>
  <c r="DW80" i="12"/>
  <c r="DO80" i="12"/>
  <c r="DK80" i="12"/>
  <c r="DG80" i="12"/>
  <c r="DM80" i="12"/>
  <c r="DH80" i="12"/>
  <c r="DL80" i="12"/>
  <c r="DF80" i="12"/>
  <c r="DN80" i="12"/>
  <c r="DI80" i="12"/>
  <c r="DP80" i="12"/>
  <c r="DJ80" i="12"/>
  <c r="BG78" i="12"/>
  <c r="AW55" i="12"/>
  <c r="AX55" i="12" s="1"/>
  <c r="AW25" i="12"/>
  <c r="AX25" i="12" s="1"/>
  <c r="AW13" i="12"/>
  <c r="AX13" i="12" s="1"/>
  <c r="BG146" i="12"/>
  <c r="DW96" i="12"/>
  <c r="DO96" i="12"/>
  <c r="DK96" i="12"/>
  <c r="DG96" i="12"/>
  <c r="DN96" i="12"/>
  <c r="DJ96" i="12"/>
  <c r="DF96" i="12"/>
  <c r="DI96" i="12"/>
  <c r="DM96" i="12"/>
  <c r="DP96" i="12"/>
  <c r="DL96" i="12"/>
  <c r="DH96" i="12"/>
  <c r="DO51" i="12"/>
  <c r="DK51" i="12"/>
  <c r="DG51" i="12"/>
  <c r="DN51" i="12"/>
  <c r="DJ51" i="12"/>
  <c r="DF51" i="12"/>
  <c r="DM51" i="12"/>
  <c r="DI51" i="12"/>
  <c r="DH51" i="12"/>
  <c r="DP51" i="12"/>
  <c r="DL51" i="12"/>
  <c r="BJ17" i="12"/>
  <c r="DO35" i="12"/>
  <c r="DK35" i="12"/>
  <c r="DG35" i="12"/>
  <c r="DN35" i="12"/>
  <c r="DJ35" i="12"/>
  <c r="DF35" i="12"/>
  <c r="DM35" i="12"/>
  <c r="DI35" i="12"/>
  <c r="DP35" i="12"/>
  <c r="DL35" i="12"/>
  <c r="DH35" i="12"/>
  <c r="DX11" i="12"/>
  <c r="AT11" i="12"/>
  <c r="AY11" i="12"/>
  <c r="BJ37" i="12"/>
  <c r="BG14" i="12"/>
  <c r="DX30" i="12"/>
  <c r="AY30" i="12"/>
  <c r="AT30" i="12"/>
  <c r="BJ63" i="12"/>
  <c r="DX67" i="12"/>
  <c r="AT67" i="12"/>
  <c r="AY67" i="12"/>
  <c r="BJ55" i="12"/>
  <c r="DX6" i="12"/>
  <c r="AT6" i="12"/>
  <c r="AY6" i="12"/>
  <c r="BJ25" i="12"/>
  <c r="DX65" i="12"/>
  <c r="DX204" i="12" s="1"/>
  <c r="AT65" i="12"/>
  <c r="AY65" i="12"/>
  <c r="DO71" i="12"/>
  <c r="DK71" i="12"/>
  <c r="DG71" i="12"/>
  <c r="DN71" i="12"/>
  <c r="DP71" i="12"/>
  <c r="DI71" i="12"/>
  <c r="DL71" i="12"/>
  <c r="DF71" i="12"/>
  <c r="DM71" i="12"/>
  <c r="DJ71" i="12"/>
  <c r="DH71" i="12"/>
  <c r="DO49" i="12"/>
  <c r="DK49" i="12"/>
  <c r="DG49" i="12"/>
  <c r="DN49" i="12"/>
  <c r="DI49" i="12"/>
  <c r="DL49" i="12"/>
  <c r="DF49" i="12"/>
  <c r="DM49" i="12"/>
  <c r="DJ49" i="12"/>
  <c r="DH49" i="12"/>
  <c r="DP49" i="12"/>
  <c r="BJ15" i="12"/>
  <c r="BJ51" i="12"/>
  <c r="BG37" i="12"/>
  <c r="AY46" i="12"/>
  <c r="AT46" i="12"/>
  <c r="DX46" i="12"/>
  <c r="AW7" i="12"/>
  <c r="AX7" i="12" s="1"/>
  <c r="AY56" i="12"/>
  <c r="DX56" i="12"/>
  <c r="AT56" i="12"/>
  <c r="DM33" i="12"/>
  <c r="DI33" i="12"/>
  <c r="DP33" i="12"/>
  <c r="DK33" i="12"/>
  <c r="DF33" i="12"/>
  <c r="DJ33" i="12"/>
  <c r="DO33" i="12"/>
  <c r="DH33" i="12"/>
  <c r="DN33" i="12"/>
  <c r="DG33" i="12"/>
  <c r="DL33" i="12"/>
  <c r="DO28" i="12"/>
  <c r="DK28" i="12"/>
  <c r="DG28" i="12"/>
  <c r="DN28" i="12"/>
  <c r="DJ28" i="12"/>
  <c r="DF28" i="12"/>
  <c r="DM28" i="12"/>
  <c r="DI28" i="12"/>
  <c r="DP28" i="12"/>
  <c r="DL28" i="12"/>
  <c r="DH28" i="12"/>
  <c r="DO50" i="12"/>
  <c r="DK50" i="12"/>
  <c r="DG50" i="12"/>
  <c r="DN50" i="12"/>
  <c r="DJ50" i="12"/>
  <c r="DF50" i="12"/>
  <c r="DM50" i="12"/>
  <c r="DI50" i="12"/>
  <c r="DP50" i="12"/>
  <c r="DL50" i="12"/>
  <c r="DH50" i="12"/>
  <c r="BJ75" i="12"/>
  <c r="BJ67" i="12"/>
  <c r="DX4" i="12"/>
  <c r="AY4" i="12"/>
  <c r="AZ68" i="12" s="1"/>
  <c r="BA68" i="12" s="1"/>
  <c r="AT4" i="12"/>
  <c r="AW43" i="12"/>
  <c r="AX43" i="12" s="1"/>
  <c r="AA204" i="12"/>
  <c r="AB204" i="12" s="1"/>
  <c r="BG154" i="12"/>
  <c r="DP110" i="12"/>
  <c r="DL110" i="12"/>
  <c r="DH110" i="12"/>
  <c r="DW110" i="12"/>
  <c r="DO110" i="12"/>
  <c r="DK110" i="12"/>
  <c r="DG110" i="12"/>
  <c r="DJ110" i="12"/>
  <c r="DI110" i="12"/>
  <c r="DM110" i="12"/>
  <c r="DN110" i="12"/>
  <c r="DF110" i="12"/>
  <c r="AW8" i="12"/>
  <c r="AX8" i="12" s="1"/>
  <c r="BG49" i="12"/>
  <c r="BJ64" i="12"/>
  <c r="BG68" i="12"/>
  <c r="DO53" i="12"/>
  <c r="DK53" i="12"/>
  <c r="DG53" i="12"/>
  <c r="DM53" i="12"/>
  <c r="DH53" i="12"/>
  <c r="DP53" i="12"/>
  <c r="DJ53" i="12"/>
  <c r="DL53" i="12"/>
  <c r="DI53" i="12"/>
  <c r="DF53" i="12"/>
  <c r="DN53" i="12"/>
  <c r="DO45" i="12"/>
  <c r="DK45" i="12"/>
  <c r="DG45" i="12"/>
  <c r="DP45" i="12"/>
  <c r="DJ45" i="12"/>
  <c r="DM45" i="12"/>
  <c r="DH45" i="12"/>
  <c r="DN45" i="12"/>
  <c r="DL45" i="12"/>
  <c r="DI45" i="12"/>
  <c r="DF45" i="12"/>
  <c r="DO26" i="12"/>
  <c r="DK26" i="12"/>
  <c r="DG26" i="12"/>
  <c r="DP26" i="12"/>
  <c r="DJ26" i="12"/>
  <c r="DL26" i="12"/>
  <c r="DI26" i="12"/>
  <c r="DN26" i="12"/>
  <c r="DH26" i="12"/>
  <c r="DM26" i="12"/>
  <c r="DF26" i="12"/>
  <c r="DO47" i="12"/>
  <c r="DK47" i="12"/>
  <c r="DG47" i="12"/>
  <c r="DN47" i="12"/>
  <c r="DI47" i="12"/>
  <c r="DM47" i="12"/>
  <c r="DF47" i="12"/>
  <c r="DL47" i="12"/>
  <c r="DJ47" i="12"/>
  <c r="DP47" i="12"/>
  <c r="DH47" i="12"/>
  <c r="AW16" i="12"/>
  <c r="AX16" i="12" s="1"/>
  <c r="Z209" i="12"/>
  <c r="AW51" i="12"/>
  <c r="AX51" i="12" s="1"/>
  <c r="DX17" i="12"/>
  <c r="AY17" i="12"/>
  <c r="AT17" i="12"/>
  <c r="BJ9" i="12"/>
  <c r="DX55" i="12"/>
  <c r="AY55" i="12"/>
  <c r="AT55" i="12"/>
  <c r="AY8" i="12"/>
  <c r="AT8" i="12"/>
  <c r="DX8" i="12"/>
  <c r="AY12" i="12"/>
  <c r="AT12" i="12"/>
  <c r="DX12" i="12"/>
  <c r="DO14" i="12"/>
  <c r="DK14" i="12"/>
  <c r="DG14" i="12"/>
  <c r="DN14" i="12"/>
  <c r="DJ14" i="12"/>
  <c r="DF14" i="12"/>
  <c r="DP14" i="12"/>
  <c r="DH14" i="12"/>
  <c r="DL14" i="12"/>
  <c r="DM14" i="12"/>
  <c r="DI14" i="12"/>
  <c r="BJ24" i="12"/>
  <c r="DO69" i="12"/>
  <c r="DK69" i="12"/>
  <c r="DG69" i="12"/>
  <c r="DN69" i="12"/>
  <c r="DJ69" i="12"/>
  <c r="DF69" i="12"/>
  <c r="DP69" i="12"/>
  <c r="DH69" i="12"/>
  <c r="DL69" i="12"/>
  <c r="DM69" i="12"/>
  <c r="DI69" i="12"/>
  <c r="BG71" i="12"/>
  <c r="AW66" i="12"/>
  <c r="AX66" i="12" s="1"/>
  <c r="AW73" i="12"/>
  <c r="AX73" i="12" s="1"/>
  <c r="AW30" i="12"/>
  <c r="AX30" i="12" s="1"/>
  <c r="AW49" i="12"/>
  <c r="AX49" i="12" s="1"/>
  <c r="AW23" i="12"/>
  <c r="AX23" i="12" s="1"/>
  <c r="AW18" i="12"/>
  <c r="AX18" i="12" s="1"/>
  <c r="AW53" i="12"/>
  <c r="AX53" i="12" s="1"/>
  <c r="AY45" i="12"/>
  <c r="DX45" i="12"/>
  <c r="AT45" i="12"/>
  <c r="BJ72" i="12"/>
  <c r="DO62" i="12"/>
  <c r="DK62" i="12"/>
  <c r="DG62" i="12"/>
  <c r="DN62" i="12"/>
  <c r="DI62" i="12"/>
  <c r="DL62" i="12"/>
  <c r="DJ62" i="12"/>
  <c r="DP62" i="12"/>
  <c r="DH62" i="12"/>
  <c r="DM62" i="12"/>
  <c r="DF62" i="12"/>
  <c r="BG3" i="12"/>
  <c r="AW19" i="12"/>
  <c r="AX19" i="12" s="1"/>
  <c r="BJ47" i="12"/>
  <c r="AY28" i="12"/>
  <c r="AT50" i="12"/>
  <c r="BG27" i="12"/>
  <c r="AW34" i="12"/>
  <c r="AX34" i="12" s="1"/>
  <c r="AW40" i="12"/>
  <c r="AX40" i="12" s="1"/>
  <c r="BG21" i="12"/>
  <c r="BJ43" i="12"/>
  <c r="BG48" i="12"/>
  <c r="BJ77" i="12"/>
  <c r="BJ74" i="12"/>
  <c r="BJ104" i="12"/>
  <c r="BJ87" i="12"/>
  <c r="BJ91" i="12"/>
  <c r="BJ99" i="12"/>
  <c r="BJ128" i="12"/>
  <c r="BJ186" i="12"/>
  <c r="BJ133" i="12"/>
  <c r="BJ145" i="12"/>
  <c r="BJ153" i="12"/>
  <c r="BJ161" i="12"/>
  <c r="BJ172" i="12"/>
  <c r="BJ184" i="12"/>
  <c r="BJ190" i="12"/>
  <c r="AT23" i="12"/>
  <c r="BG34" i="12"/>
  <c r="AY21" i="12"/>
  <c r="AT19" i="12"/>
  <c r="AW36" i="12"/>
  <c r="AX36" i="12" s="1"/>
  <c r="AW10" i="12"/>
  <c r="AX10" i="12" s="1"/>
  <c r="AY39" i="12"/>
  <c r="BG28" i="12"/>
  <c r="BJ48" i="12"/>
  <c r="BG95" i="12"/>
  <c r="BG87" i="12"/>
  <c r="BG85" i="12"/>
  <c r="BG178" i="12"/>
  <c r="BG117" i="12"/>
  <c r="BG125" i="12"/>
  <c r="BG135" i="12"/>
  <c r="BG119" i="12"/>
  <c r="BG170" i="12"/>
  <c r="BG167" i="12"/>
  <c r="BG194" i="12"/>
  <c r="BG182" i="12"/>
  <c r="BG197" i="12"/>
  <c r="BG198" i="12"/>
  <c r="BG118" i="11"/>
  <c r="BG31" i="11"/>
  <c r="DN187" i="11"/>
  <c r="DF187" i="11"/>
  <c r="DJ187" i="11"/>
  <c r="DL187" i="11"/>
  <c r="DP187" i="11"/>
  <c r="DH187" i="11"/>
  <c r="DW179" i="11"/>
  <c r="DN179" i="11"/>
  <c r="DO179" i="11"/>
  <c r="DG179" i="11"/>
  <c r="DF179" i="11"/>
  <c r="DW121" i="11"/>
  <c r="DL121" i="11"/>
  <c r="DP121" i="11"/>
  <c r="DF121" i="11"/>
  <c r="DN121" i="11"/>
  <c r="DH121" i="11"/>
  <c r="DJ121" i="11"/>
  <c r="DJ147" i="11"/>
  <c r="DL147" i="11"/>
  <c r="DW147" i="11"/>
  <c r="DN147" i="11"/>
  <c r="DH147" i="11"/>
  <c r="DO147" i="11"/>
  <c r="DG147" i="11"/>
  <c r="DW115" i="11"/>
  <c r="DJ115" i="11"/>
  <c r="DH115" i="11"/>
  <c r="DP115" i="11"/>
  <c r="DF115" i="11"/>
  <c r="DL115" i="11"/>
  <c r="DN115" i="11"/>
  <c r="DW111" i="11"/>
  <c r="DP111" i="11"/>
  <c r="DH111" i="11"/>
  <c r="DN111" i="11"/>
  <c r="DF111" i="11"/>
  <c r="DJ111" i="11"/>
  <c r="DL111" i="11"/>
  <c r="DJ164" i="11"/>
  <c r="DK164" i="11"/>
  <c r="DW117" i="11"/>
  <c r="DP117" i="11"/>
  <c r="DH117" i="11"/>
  <c r="DL117" i="11"/>
  <c r="DJ117" i="11"/>
  <c r="DN117" i="11"/>
  <c r="DF117" i="11"/>
  <c r="DP99" i="11"/>
  <c r="DF99" i="11"/>
  <c r="DH99" i="11"/>
  <c r="DN99" i="11"/>
  <c r="DW107" i="11"/>
  <c r="DL107" i="11"/>
  <c r="DJ107" i="11"/>
  <c r="DN107" i="11"/>
  <c r="DF107" i="11"/>
  <c r="DH107" i="11"/>
  <c r="DP107" i="11"/>
  <c r="DG156" i="11"/>
  <c r="DF156" i="11"/>
  <c r="DP156" i="11"/>
  <c r="DK156" i="11"/>
  <c r="DM78" i="11"/>
  <c r="DI78" i="11"/>
  <c r="BG200" i="11"/>
  <c r="BG192" i="11"/>
  <c r="BG162" i="11"/>
  <c r="BG116" i="11"/>
  <c r="BJ100" i="11"/>
  <c r="AA209" i="11"/>
  <c r="DK90" i="11"/>
  <c r="AW64" i="11"/>
  <c r="AX64" i="11" s="1"/>
  <c r="BJ133" i="11"/>
  <c r="DM131" i="11"/>
  <c r="DW131" i="11"/>
  <c r="DH131" i="11"/>
  <c r="DL143" i="11"/>
  <c r="DW142" i="11"/>
  <c r="DH142" i="11"/>
  <c r="DJ142" i="11"/>
  <c r="DI138" i="11"/>
  <c r="DK99" i="11"/>
  <c r="DG99" i="11"/>
  <c r="DM89" i="11"/>
  <c r="DJ143" i="11"/>
  <c r="DK143" i="11"/>
  <c r="DM90" i="11"/>
  <c r="DL90" i="11"/>
  <c r="DN90" i="11"/>
  <c r="DJ89" i="11"/>
  <c r="DX10" i="11"/>
  <c r="DK78" i="11"/>
  <c r="DH78" i="11"/>
  <c r="DJ78" i="11"/>
  <c r="DO93" i="11"/>
  <c r="DJ93" i="11"/>
  <c r="DP93" i="11"/>
  <c r="DG82" i="11"/>
  <c r="DH82" i="11"/>
  <c r="DO70" i="11"/>
  <c r="DN70" i="11"/>
  <c r="DG74" i="11"/>
  <c r="DH74" i="11"/>
  <c r="DI94" i="11"/>
  <c r="DO94" i="11"/>
  <c r="DI60" i="11"/>
  <c r="DH60" i="11"/>
  <c r="DI52" i="11"/>
  <c r="DM27" i="11"/>
  <c r="DL27" i="11"/>
  <c r="DJ192" i="11"/>
  <c r="DO192" i="11"/>
  <c r="DG192" i="11"/>
  <c r="DK192" i="11"/>
  <c r="DI197" i="11"/>
  <c r="DM197" i="11"/>
  <c r="DG197" i="11"/>
  <c r="DO197" i="11"/>
  <c r="DJ166" i="11"/>
  <c r="DK166" i="11"/>
  <c r="DI198" i="11"/>
  <c r="DF198" i="11"/>
  <c r="DN198" i="11"/>
  <c r="DI171" i="11"/>
  <c r="DG171" i="11"/>
  <c r="DN171" i="11"/>
  <c r="DO125" i="11"/>
  <c r="DH125" i="11"/>
  <c r="DW125" i="11"/>
  <c r="DK125" i="11"/>
  <c r="DM125" i="11"/>
  <c r="DP125" i="11"/>
  <c r="DJ162" i="11"/>
  <c r="DK162" i="11"/>
  <c r="DN153" i="11"/>
  <c r="DJ153" i="11"/>
  <c r="DW153" i="11"/>
  <c r="DM62" i="11"/>
  <c r="DI62" i="11"/>
  <c r="AA205" i="11"/>
  <c r="AA208" i="11"/>
  <c r="BG164" i="11"/>
  <c r="BG121" i="11"/>
  <c r="AT42" i="11"/>
  <c r="Z207" i="11"/>
  <c r="DP191" i="11"/>
  <c r="DM191" i="11"/>
  <c r="DI191" i="11"/>
  <c r="DO185" i="11"/>
  <c r="DW185" i="11"/>
  <c r="DJ185" i="11"/>
  <c r="DN185" i="11"/>
  <c r="DH185" i="11"/>
  <c r="DN173" i="11"/>
  <c r="DW173" i="11"/>
  <c r="DG173" i="11"/>
  <c r="DO173" i="11"/>
  <c r="DK173" i="11"/>
  <c r="DF173" i="11"/>
  <c r="DI139" i="11"/>
  <c r="DM139" i="11"/>
  <c r="DW123" i="11"/>
  <c r="DP123" i="11"/>
  <c r="DH123" i="11"/>
  <c r="DL123" i="11"/>
  <c r="DJ123" i="11"/>
  <c r="DN123" i="11"/>
  <c r="DF123" i="11"/>
  <c r="DJ168" i="11"/>
  <c r="DK168" i="11"/>
  <c r="DP145" i="11"/>
  <c r="DF145" i="11"/>
  <c r="DW151" i="11"/>
  <c r="DJ151" i="11"/>
  <c r="DN151" i="11"/>
  <c r="DK128" i="11"/>
  <c r="DO128" i="11"/>
  <c r="DG128" i="11"/>
  <c r="DJ128" i="11"/>
  <c r="DM128" i="11"/>
  <c r="DW119" i="11"/>
  <c r="DJ119" i="11"/>
  <c r="DH119" i="11"/>
  <c r="DP119" i="11"/>
  <c r="DF119" i="11"/>
  <c r="DL119" i="11"/>
  <c r="DN119" i="11"/>
  <c r="DI127" i="11"/>
  <c r="DO127" i="11"/>
  <c r="DJ160" i="11"/>
  <c r="DK160" i="11"/>
  <c r="DG89" i="11"/>
  <c r="DO89" i="11"/>
  <c r="DW97" i="11"/>
  <c r="DL97" i="11"/>
  <c r="DO97" i="11"/>
  <c r="DJ97" i="11"/>
  <c r="DG97" i="11"/>
  <c r="DW101" i="11"/>
  <c r="DL101" i="11"/>
  <c r="DN101" i="11"/>
  <c r="DF101" i="11"/>
  <c r="DJ101" i="11"/>
  <c r="DH101" i="11"/>
  <c r="DP101" i="11"/>
  <c r="AA207" i="11"/>
  <c r="BG101" i="11"/>
  <c r="DW143" i="11"/>
  <c r="DN143" i="11"/>
  <c r="DG78" i="11"/>
  <c r="DP78" i="11"/>
  <c r="BJ75" i="11"/>
  <c r="BJ60" i="11"/>
  <c r="BJ44" i="11"/>
  <c r="DW189" i="11"/>
  <c r="DP189" i="11"/>
  <c r="DH189" i="11"/>
  <c r="DF189" i="11"/>
  <c r="DJ189" i="11"/>
  <c r="DL189" i="11"/>
  <c r="DN189" i="11"/>
  <c r="DJ177" i="11"/>
  <c r="DG177" i="11"/>
  <c r="DO199" i="11"/>
  <c r="DK199" i="11"/>
  <c r="DW138" i="11"/>
  <c r="DG138" i="11"/>
  <c r="DO138" i="11"/>
  <c r="DK181" i="11"/>
  <c r="DW181" i="11"/>
  <c r="DG181" i="11"/>
  <c r="DN181" i="11"/>
  <c r="DO181" i="11"/>
  <c r="DF181" i="11"/>
  <c r="DN149" i="11"/>
  <c r="DJ149" i="11"/>
  <c r="DW149" i="11"/>
  <c r="DW113" i="11"/>
  <c r="DP113" i="11"/>
  <c r="DH113" i="11"/>
  <c r="DL113" i="11"/>
  <c r="DJ113" i="11"/>
  <c r="DN113" i="11"/>
  <c r="DF113" i="11"/>
  <c r="DW109" i="11"/>
  <c r="DP109" i="11"/>
  <c r="DH109" i="11"/>
  <c r="DN109" i="11"/>
  <c r="DF109" i="11"/>
  <c r="DJ109" i="11"/>
  <c r="DL109" i="11"/>
  <c r="DW105" i="11"/>
  <c r="DP105" i="11"/>
  <c r="DH105" i="11"/>
  <c r="DN105" i="11"/>
  <c r="DF105" i="11"/>
  <c r="DJ105" i="11"/>
  <c r="DL105" i="11"/>
  <c r="DW103" i="11"/>
  <c r="DN103" i="11"/>
  <c r="DF103" i="11"/>
  <c r="DL103" i="11"/>
  <c r="DP103" i="11"/>
  <c r="DH103" i="11"/>
  <c r="DJ103" i="11"/>
  <c r="DM44" i="11"/>
  <c r="DG44" i="11"/>
  <c r="AU42" i="11"/>
  <c r="AB207" i="11"/>
  <c r="DM188" i="11"/>
  <c r="DI188" i="11"/>
  <c r="DW188" i="11"/>
  <c r="DO188" i="11"/>
  <c r="DK188" i="11"/>
  <c r="DG188" i="11"/>
  <c r="DJ188" i="11"/>
  <c r="DP188" i="11"/>
  <c r="DH188" i="11"/>
  <c r="DN188" i="11"/>
  <c r="DL188" i="11"/>
  <c r="DF188" i="11"/>
  <c r="DW176" i="11"/>
  <c r="DO176" i="11"/>
  <c r="DK176" i="11"/>
  <c r="DG176" i="11"/>
  <c r="DN176" i="11"/>
  <c r="DJ176" i="11"/>
  <c r="DF176" i="11"/>
  <c r="DP176" i="11"/>
  <c r="DH176" i="11"/>
  <c r="DM176" i="11"/>
  <c r="DI176" i="11"/>
  <c r="DL176" i="11"/>
  <c r="DW174" i="11"/>
  <c r="DO174" i="11"/>
  <c r="DK174" i="11"/>
  <c r="DG174" i="11"/>
  <c r="DN174" i="11"/>
  <c r="DJ174" i="11"/>
  <c r="DF174" i="11"/>
  <c r="DI174" i="11"/>
  <c r="DP174" i="11"/>
  <c r="DH174" i="11"/>
  <c r="DL174" i="11"/>
  <c r="DM174" i="11"/>
  <c r="DM124" i="11"/>
  <c r="DI124" i="11"/>
  <c r="DW124" i="11"/>
  <c r="DO124" i="11"/>
  <c r="DK124" i="11"/>
  <c r="DG124" i="11"/>
  <c r="DN124" i="11"/>
  <c r="DF124" i="11"/>
  <c r="DJ124" i="11"/>
  <c r="DH124" i="11"/>
  <c r="DP124" i="11"/>
  <c r="DL124" i="11"/>
  <c r="DM108" i="11"/>
  <c r="DI108" i="11"/>
  <c r="DW108" i="11"/>
  <c r="DO108" i="11"/>
  <c r="DK108" i="11"/>
  <c r="DG108" i="11"/>
  <c r="DN108" i="11"/>
  <c r="DF108" i="11"/>
  <c r="DJ108" i="11"/>
  <c r="DP108" i="11"/>
  <c r="DL108" i="11"/>
  <c r="DH108" i="11"/>
  <c r="DP141" i="11"/>
  <c r="DL141" i="11"/>
  <c r="DH141" i="11"/>
  <c r="DN141" i="11"/>
  <c r="DJ141" i="11"/>
  <c r="DF141" i="11"/>
  <c r="DM141" i="11"/>
  <c r="DI141" i="11"/>
  <c r="DW141" i="11"/>
  <c r="DG141" i="11"/>
  <c r="DO141" i="11"/>
  <c r="DK141" i="11"/>
  <c r="DP32" i="11"/>
  <c r="DL32" i="11"/>
  <c r="DH32" i="11"/>
  <c r="DN32" i="11"/>
  <c r="DJ32" i="11"/>
  <c r="DF32" i="11"/>
  <c r="DO32" i="11"/>
  <c r="DG32" i="11"/>
  <c r="DK32" i="11"/>
  <c r="DI32" i="11"/>
  <c r="DM32" i="11"/>
  <c r="DP61" i="11"/>
  <c r="DL61" i="11"/>
  <c r="DH61" i="11"/>
  <c r="DN61" i="11"/>
  <c r="DJ61" i="11"/>
  <c r="DF61" i="11"/>
  <c r="DM61" i="11"/>
  <c r="DI61" i="11"/>
  <c r="DK61" i="11"/>
  <c r="DG61" i="11"/>
  <c r="DO61" i="11"/>
  <c r="BG41" i="11"/>
  <c r="AW68" i="11"/>
  <c r="AX68" i="11" s="1"/>
  <c r="BG57" i="11"/>
  <c r="BG55" i="11"/>
  <c r="AW69" i="11"/>
  <c r="AX69" i="11" s="1"/>
  <c r="DN50" i="11"/>
  <c r="DJ50" i="11"/>
  <c r="DF50" i="11"/>
  <c r="DP50" i="11"/>
  <c r="DL50" i="11"/>
  <c r="DH50" i="11"/>
  <c r="DK50" i="11"/>
  <c r="DI50" i="11"/>
  <c r="DG50" i="11"/>
  <c r="DO50" i="11"/>
  <c r="DM50" i="11"/>
  <c r="BG14" i="11"/>
  <c r="BG97" i="11"/>
  <c r="DN49" i="11"/>
  <c r="DJ49" i="11"/>
  <c r="DF49" i="11"/>
  <c r="DP49" i="11"/>
  <c r="DL49" i="11"/>
  <c r="DH49" i="11"/>
  <c r="DM49" i="11"/>
  <c r="DK49" i="11"/>
  <c r="DG49" i="11"/>
  <c r="DI49" i="11"/>
  <c r="DO49" i="11"/>
  <c r="DP19" i="11"/>
  <c r="DL19" i="11"/>
  <c r="DH19" i="11"/>
  <c r="DN19" i="11"/>
  <c r="DJ19" i="11"/>
  <c r="DF19" i="11"/>
  <c r="DO19" i="11"/>
  <c r="DG19" i="11"/>
  <c r="DM19" i="11"/>
  <c r="DK19" i="11"/>
  <c r="DI19" i="11"/>
  <c r="AW60" i="11"/>
  <c r="AX60" i="11" s="1"/>
  <c r="AT30" i="11"/>
  <c r="DX30" i="11"/>
  <c r="AY30" i="11"/>
  <c r="AT58" i="11"/>
  <c r="DX58" i="11"/>
  <c r="AY58" i="11"/>
  <c r="DP26" i="11"/>
  <c r="DL26" i="11"/>
  <c r="DH26" i="11"/>
  <c r="DN26" i="11"/>
  <c r="DJ26" i="11"/>
  <c r="DF26" i="11"/>
  <c r="DK26" i="11"/>
  <c r="DI26" i="11"/>
  <c r="DO26" i="11"/>
  <c r="DG26" i="11"/>
  <c r="DM26" i="11"/>
  <c r="BG22" i="11"/>
  <c r="AT12" i="11"/>
  <c r="DX12" i="11"/>
  <c r="AY12" i="11"/>
  <c r="AW57" i="11"/>
  <c r="AX57" i="11" s="1"/>
  <c r="AW38" i="11"/>
  <c r="AX38" i="11" s="1"/>
  <c r="BG37" i="11"/>
  <c r="BG3" i="11"/>
  <c r="BG99" i="11"/>
  <c r="BG90" i="11"/>
  <c r="BG77" i="11"/>
  <c r="BG129" i="11"/>
  <c r="BG195" i="11"/>
  <c r="BG175" i="11"/>
  <c r="BG180" i="11"/>
  <c r="BG193" i="11"/>
  <c r="AT9" i="11"/>
  <c r="DX9" i="11"/>
  <c r="AY9" i="11"/>
  <c r="AW5" i="11"/>
  <c r="AX5" i="11" s="1"/>
  <c r="BG66" i="11"/>
  <c r="AT4" i="11"/>
  <c r="DX4" i="11"/>
  <c r="AY4" i="11"/>
  <c r="BG54" i="11"/>
  <c r="AT56" i="11"/>
  <c r="DX56" i="11"/>
  <c r="AY56" i="11"/>
  <c r="AW39" i="11"/>
  <c r="AX39" i="11" s="1"/>
  <c r="BG5" i="11"/>
  <c r="AT20" i="11"/>
  <c r="DX20" i="11"/>
  <c r="AY20" i="11"/>
  <c r="BJ55" i="11"/>
  <c r="BJ98" i="11"/>
  <c r="BJ112" i="11"/>
  <c r="BJ99" i="11"/>
  <c r="BJ186" i="11"/>
  <c r="BJ162" i="11"/>
  <c r="BJ153" i="11"/>
  <c r="BJ156" i="11"/>
  <c r="BJ183" i="11"/>
  <c r="AT31" i="11"/>
  <c r="BJ37" i="11"/>
  <c r="BJ68" i="11"/>
  <c r="AT35" i="11"/>
  <c r="BG44" i="11"/>
  <c r="AT68" i="11"/>
  <c r="AT69" i="11"/>
  <c r="BJ195" i="11"/>
  <c r="BJ198" i="11"/>
  <c r="DP193" i="11"/>
  <c r="DL193" i="11"/>
  <c r="DH193" i="11"/>
  <c r="DK193" i="11"/>
  <c r="DF193" i="11"/>
  <c r="DO193" i="11"/>
  <c r="DJ193" i="11"/>
  <c r="DI193" i="11"/>
  <c r="DN193" i="11"/>
  <c r="DM193" i="11"/>
  <c r="DG193" i="11"/>
  <c r="DW193" i="11"/>
  <c r="BG166" i="11"/>
  <c r="BJ148" i="11"/>
  <c r="DW146" i="11"/>
  <c r="DO146" i="11"/>
  <c r="DK146" i="11"/>
  <c r="DG146" i="11"/>
  <c r="DL146" i="11"/>
  <c r="DF146" i="11"/>
  <c r="DN146" i="11"/>
  <c r="DI146" i="11"/>
  <c r="DP146" i="11"/>
  <c r="DJ146" i="11"/>
  <c r="DH146" i="11"/>
  <c r="DM146" i="11"/>
  <c r="BG173" i="11"/>
  <c r="BJ131" i="11"/>
  <c r="BJ142" i="11"/>
  <c r="BJ134" i="11"/>
  <c r="DM114" i="11"/>
  <c r="DI114" i="11"/>
  <c r="DW114" i="11"/>
  <c r="DO114" i="11"/>
  <c r="DK114" i="11"/>
  <c r="DG114" i="11"/>
  <c r="DP114" i="11"/>
  <c r="DH114" i="11"/>
  <c r="DL114" i="11"/>
  <c r="DF114" i="11"/>
  <c r="DN114" i="11"/>
  <c r="DJ114" i="11"/>
  <c r="BJ126" i="11"/>
  <c r="BG119" i="11"/>
  <c r="BG120" i="11"/>
  <c r="BG115" i="11"/>
  <c r="BG104" i="11"/>
  <c r="BG146" i="11"/>
  <c r="BJ82" i="11"/>
  <c r="AA204" i="11"/>
  <c r="BG109" i="11"/>
  <c r="DX32" i="11"/>
  <c r="AT32" i="11"/>
  <c r="AY32" i="11"/>
  <c r="BG106" i="11"/>
  <c r="DW98" i="11"/>
  <c r="DO98" i="11"/>
  <c r="DK98" i="11"/>
  <c r="DG98" i="11"/>
  <c r="DP98" i="11"/>
  <c r="DJ98" i="11"/>
  <c r="DM98" i="11"/>
  <c r="DH98" i="11"/>
  <c r="DI98" i="11"/>
  <c r="DN98" i="11"/>
  <c r="DL98" i="11"/>
  <c r="DF98" i="11"/>
  <c r="BJ87" i="11"/>
  <c r="BJ5" i="11"/>
  <c r="AW71" i="11"/>
  <c r="AX71" i="11" s="1"/>
  <c r="AW7" i="11"/>
  <c r="AX7" i="11" s="1"/>
  <c r="AW34" i="11"/>
  <c r="AX34" i="11" s="1"/>
  <c r="AW70" i="11"/>
  <c r="AX70" i="11" s="1"/>
  <c r="DP17" i="11"/>
  <c r="DL17" i="11"/>
  <c r="DH17" i="11"/>
  <c r="DN17" i="11"/>
  <c r="DJ17" i="11"/>
  <c r="DF17" i="11"/>
  <c r="DO17" i="11"/>
  <c r="DG17" i="11"/>
  <c r="DM17" i="11"/>
  <c r="DK17" i="11"/>
  <c r="DI17" i="11"/>
  <c r="DP63" i="11"/>
  <c r="DL63" i="11"/>
  <c r="DH63" i="11"/>
  <c r="DN63" i="11"/>
  <c r="DJ63" i="11"/>
  <c r="DF63" i="11"/>
  <c r="DO63" i="11"/>
  <c r="DG63" i="11"/>
  <c r="DM63" i="11"/>
  <c r="DI63" i="11"/>
  <c r="DK63" i="11"/>
  <c r="DN71" i="11"/>
  <c r="DJ71" i="11"/>
  <c r="DF71" i="11"/>
  <c r="DP71" i="11"/>
  <c r="DL71" i="11"/>
  <c r="DH71" i="11"/>
  <c r="DM71" i="11"/>
  <c r="DK71" i="11"/>
  <c r="DI71" i="11"/>
  <c r="DG71" i="11"/>
  <c r="DO71" i="11"/>
  <c r="AW25" i="11"/>
  <c r="AX25" i="11" s="1"/>
  <c r="DP69" i="11"/>
  <c r="DL69" i="11"/>
  <c r="DH69" i="11"/>
  <c r="DN69" i="11"/>
  <c r="DJ69" i="11"/>
  <c r="DF69" i="11"/>
  <c r="DO69" i="11"/>
  <c r="DG69" i="11"/>
  <c r="DM69" i="11"/>
  <c r="DI69" i="11"/>
  <c r="DK69" i="11"/>
  <c r="AW15" i="11"/>
  <c r="AX15" i="11" s="1"/>
  <c r="BG33" i="11"/>
  <c r="BJ45" i="11"/>
  <c r="BG30" i="11"/>
  <c r="BG18" i="11"/>
  <c r="BG95" i="11"/>
  <c r="BG46" i="11"/>
  <c r="BG12" i="11"/>
  <c r="AT34" i="11"/>
  <c r="DX34" i="11"/>
  <c r="AY34" i="11"/>
  <c r="BJ73" i="11"/>
  <c r="BJ69" i="11"/>
  <c r="Z209" i="11"/>
  <c r="AB209" i="11" s="1"/>
  <c r="BG23" i="11"/>
  <c r="BG91" i="11"/>
  <c r="BG130" i="11"/>
  <c r="BG136" i="11"/>
  <c r="BG94" i="11"/>
  <c r="BG138" i="11"/>
  <c r="BG143" i="11"/>
  <c r="BG174" i="11"/>
  <c r="BG197" i="11"/>
  <c r="AW32" i="11"/>
  <c r="AX32" i="11" s="1"/>
  <c r="BJ43" i="11"/>
  <c r="AW35" i="11"/>
  <c r="AX35" i="11" s="1"/>
  <c r="BG9" i="11"/>
  <c r="BJ22" i="11"/>
  <c r="AW20" i="11"/>
  <c r="AX20" i="11" s="1"/>
  <c r="BG60" i="11"/>
  <c r="BJ26" i="11"/>
  <c r="AT27" i="11"/>
  <c r="DX27" i="11"/>
  <c r="AY27" i="11"/>
  <c r="BG4" i="11"/>
  <c r="AW14" i="11"/>
  <c r="AX14" i="11" s="1"/>
  <c r="AW21" i="11"/>
  <c r="AX21" i="11" s="1"/>
  <c r="AW66" i="11"/>
  <c r="AX66" i="11" s="1"/>
  <c r="AW72" i="11"/>
  <c r="AX72" i="11" s="1"/>
  <c r="AW51" i="11"/>
  <c r="AX51" i="11" s="1"/>
  <c r="AW4" i="11"/>
  <c r="AX4" i="11" s="1"/>
  <c r="AW54" i="11"/>
  <c r="AX54" i="11" s="1"/>
  <c r="AT24" i="11"/>
  <c r="BG20" i="11"/>
  <c r="BJ31" i="11"/>
  <c r="BJ103" i="11"/>
  <c r="BJ123" i="11"/>
  <c r="BJ101" i="11"/>
  <c r="BJ102" i="11"/>
  <c r="BJ144" i="11"/>
  <c r="BJ155" i="11"/>
  <c r="BJ188" i="11"/>
  <c r="BJ192" i="11"/>
  <c r="BJ16" i="11"/>
  <c r="BJ8" i="11"/>
  <c r="AT14" i="11"/>
  <c r="AT41" i="11"/>
  <c r="AY71" i="11"/>
  <c r="AT7" i="11"/>
  <c r="AT73" i="11"/>
  <c r="BJ193" i="11"/>
  <c r="BJ182" i="11"/>
  <c r="DW180" i="11"/>
  <c r="DO180" i="11"/>
  <c r="DK180" i="11"/>
  <c r="DG180" i="11"/>
  <c r="DN180" i="11"/>
  <c r="DJ180" i="11"/>
  <c r="DF180" i="11"/>
  <c r="DL180" i="11"/>
  <c r="DI180" i="11"/>
  <c r="DP180" i="11"/>
  <c r="DH180" i="11"/>
  <c r="DM180" i="11"/>
  <c r="BG188" i="11"/>
  <c r="BJ180" i="11"/>
  <c r="DW178" i="11"/>
  <c r="DO178" i="11"/>
  <c r="DK178" i="11"/>
  <c r="DG178" i="11"/>
  <c r="DN178" i="11"/>
  <c r="DJ178" i="11"/>
  <c r="DF178" i="11"/>
  <c r="DM178" i="11"/>
  <c r="DL178" i="11"/>
  <c r="DP178" i="11"/>
  <c r="DH178" i="11"/>
  <c r="DI178" i="11"/>
  <c r="BG185" i="11"/>
  <c r="BG169" i="11"/>
  <c r="BG167" i="11"/>
  <c r="BG165" i="11"/>
  <c r="BG163" i="11"/>
  <c r="BG161" i="11"/>
  <c r="BG159" i="11"/>
  <c r="DW167" i="11"/>
  <c r="DO167" i="11"/>
  <c r="DK167" i="11"/>
  <c r="DG167" i="11"/>
  <c r="DN167" i="11"/>
  <c r="DJ167" i="11"/>
  <c r="DF167" i="11"/>
  <c r="DM167" i="11"/>
  <c r="DL167" i="11"/>
  <c r="DP167" i="11"/>
  <c r="DH167" i="11"/>
  <c r="DI167" i="11"/>
  <c r="DW159" i="11"/>
  <c r="DO159" i="11"/>
  <c r="DK159" i="11"/>
  <c r="DG159" i="11"/>
  <c r="DN159" i="11"/>
  <c r="DJ159" i="11"/>
  <c r="DF159" i="11"/>
  <c r="DM159" i="11"/>
  <c r="DL159" i="11"/>
  <c r="DP159" i="11"/>
  <c r="DH159" i="11"/>
  <c r="DI159" i="11"/>
  <c r="BJ159" i="11"/>
  <c r="BJ154" i="11"/>
  <c r="BG144" i="11"/>
  <c r="BJ163" i="11"/>
  <c r="BG154" i="11"/>
  <c r="BG150" i="11"/>
  <c r="BG160" i="11"/>
  <c r="DM120" i="11"/>
  <c r="DI120" i="11"/>
  <c r="DW120" i="11"/>
  <c r="DO120" i="11"/>
  <c r="DK120" i="11"/>
  <c r="DG120" i="11"/>
  <c r="DJ120" i="11"/>
  <c r="DN120" i="11"/>
  <c r="DF120" i="11"/>
  <c r="DH120" i="11"/>
  <c r="DP120" i="11"/>
  <c r="DL120" i="11"/>
  <c r="DM112" i="11"/>
  <c r="DI112" i="11"/>
  <c r="DW112" i="11"/>
  <c r="DO112" i="11"/>
  <c r="DK112" i="11"/>
  <c r="DG112" i="11"/>
  <c r="DJ112" i="11"/>
  <c r="DN112" i="11"/>
  <c r="DF112" i="11"/>
  <c r="DP112" i="11"/>
  <c r="DL112" i="11"/>
  <c r="DH112" i="11"/>
  <c r="DM104" i="11"/>
  <c r="DI104" i="11"/>
  <c r="DW104" i="11"/>
  <c r="DO104" i="11"/>
  <c r="DK104" i="11"/>
  <c r="DG104" i="11"/>
  <c r="DJ104" i="11"/>
  <c r="DN104" i="11"/>
  <c r="DF104" i="11"/>
  <c r="DP104" i="11"/>
  <c r="DL104" i="11"/>
  <c r="DH104" i="11"/>
  <c r="BG157" i="11"/>
  <c r="DP137" i="11"/>
  <c r="DL137" i="11"/>
  <c r="DH137" i="11"/>
  <c r="DN137" i="11"/>
  <c r="DJ137" i="11"/>
  <c r="DF137" i="11"/>
  <c r="DI137" i="11"/>
  <c r="DM137" i="11"/>
  <c r="DW137" i="11"/>
  <c r="DG137" i="11"/>
  <c r="DO137" i="11"/>
  <c r="DK137" i="11"/>
  <c r="BG111" i="11"/>
  <c r="BG128" i="11"/>
  <c r="BG98" i="11"/>
  <c r="BJ141" i="11"/>
  <c r="DP130" i="11"/>
  <c r="DL130" i="11"/>
  <c r="DH130" i="11"/>
  <c r="DM130" i="11"/>
  <c r="DG130" i="11"/>
  <c r="DO130" i="11"/>
  <c r="DJ130" i="11"/>
  <c r="DN130" i="11"/>
  <c r="DW130" i="11"/>
  <c r="DI130" i="11"/>
  <c r="DK130" i="11"/>
  <c r="DF130" i="11"/>
  <c r="BJ90" i="11"/>
  <c r="BJ81" i="11"/>
  <c r="DP5" i="11"/>
  <c r="DL5" i="11"/>
  <c r="DH5" i="11"/>
  <c r="DN5" i="11"/>
  <c r="DJ5" i="11"/>
  <c r="DF5" i="11"/>
  <c r="DM5" i="11"/>
  <c r="DI5" i="11"/>
  <c r="DK5" i="11"/>
  <c r="DG5" i="11"/>
  <c r="DO5" i="11"/>
  <c r="DP23" i="11"/>
  <c r="DL23" i="11"/>
  <c r="DH23" i="11"/>
  <c r="DN23" i="11"/>
  <c r="DJ23" i="11"/>
  <c r="DF23" i="11"/>
  <c r="DM23" i="11"/>
  <c r="DI23" i="11"/>
  <c r="DG23" i="11"/>
  <c r="DK23" i="11"/>
  <c r="DO23" i="11"/>
  <c r="DP133" i="11"/>
  <c r="DL133" i="11"/>
  <c r="DH133" i="11"/>
  <c r="DN133" i="11"/>
  <c r="DJ133" i="11"/>
  <c r="DF133" i="11"/>
  <c r="DM133" i="11"/>
  <c r="DI133" i="11"/>
  <c r="DW133" i="11"/>
  <c r="DG133" i="11"/>
  <c r="DO133" i="11"/>
  <c r="DK133" i="11"/>
  <c r="BG122" i="11"/>
  <c r="BJ146" i="11"/>
  <c r="BJ140" i="11"/>
  <c r="BG105" i="11"/>
  <c r="BJ94" i="11"/>
  <c r="DN88" i="11"/>
  <c r="DJ88" i="11"/>
  <c r="DF88" i="11"/>
  <c r="DP88" i="11"/>
  <c r="DL88" i="11"/>
  <c r="DH88" i="11"/>
  <c r="DI88" i="11"/>
  <c r="DM88" i="11"/>
  <c r="DW88" i="11"/>
  <c r="DK88" i="11"/>
  <c r="DO88" i="11"/>
  <c r="DG88" i="11"/>
  <c r="DP87" i="11"/>
  <c r="DL87" i="11"/>
  <c r="DH87" i="11"/>
  <c r="DN87" i="11"/>
  <c r="DJ87" i="11"/>
  <c r="DF87" i="11"/>
  <c r="DO87" i="11"/>
  <c r="DG87" i="11"/>
  <c r="DW87" i="11"/>
  <c r="DK87" i="11"/>
  <c r="DI87" i="11"/>
  <c r="DM87" i="11"/>
  <c r="DP24" i="11"/>
  <c r="DL24" i="11"/>
  <c r="DH24" i="11"/>
  <c r="DN24" i="11"/>
  <c r="DJ24" i="11"/>
  <c r="DF24" i="11"/>
  <c r="DI24" i="11"/>
  <c r="DM24" i="11"/>
  <c r="DK24" i="11"/>
  <c r="DG24" i="11"/>
  <c r="DO24" i="11"/>
  <c r="BG24" i="11"/>
  <c r="DN13" i="11"/>
  <c r="DJ13" i="11"/>
  <c r="DF13" i="11"/>
  <c r="DP13" i="11"/>
  <c r="DL13" i="11"/>
  <c r="DH13" i="11"/>
  <c r="DI13" i="11"/>
  <c r="DM13" i="11"/>
  <c r="DO13" i="11"/>
  <c r="DK13" i="11"/>
  <c r="DG13" i="11"/>
  <c r="BG13" i="11"/>
  <c r="DP39" i="11"/>
  <c r="DL39" i="11"/>
  <c r="DH39" i="11"/>
  <c r="DN39" i="11"/>
  <c r="DJ39" i="11"/>
  <c r="DF39" i="11"/>
  <c r="DI39" i="11"/>
  <c r="DM39" i="11"/>
  <c r="DK39" i="11"/>
  <c r="DG39" i="11"/>
  <c r="DO39" i="11"/>
  <c r="BG39" i="11"/>
  <c r="DN10" i="11"/>
  <c r="DJ10" i="11"/>
  <c r="DF10" i="11"/>
  <c r="DP10" i="11"/>
  <c r="DL10" i="11"/>
  <c r="DH10" i="11"/>
  <c r="DI10" i="11"/>
  <c r="DM10" i="11"/>
  <c r="DG10" i="11"/>
  <c r="DO10" i="11"/>
  <c r="DK10" i="11"/>
  <c r="BG10" i="11"/>
  <c r="AT36" i="11"/>
  <c r="DX36" i="11"/>
  <c r="AY36" i="11"/>
  <c r="AT3" i="11"/>
  <c r="DX3" i="11"/>
  <c r="AY3" i="11"/>
  <c r="BJ136" i="11"/>
  <c r="BG113" i="11"/>
  <c r="DW96" i="11"/>
  <c r="DO96" i="11"/>
  <c r="DK96" i="11"/>
  <c r="DG96" i="11"/>
  <c r="DL96" i="11"/>
  <c r="DF96" i="11"/>
  <c r="DN96" i="11"/>
  <c r="DI96" i="11"/>
  <c r="DM96" i="11"/>
  <c r="DH96" i="11"/>
  <c r="DP96" i="11"/>
  <c r="DJ96" i="11"/>
  <c r="BJ95" i="11"/>
  <c r="AW24" i="11"/>
  <c r="AX24" i="11" s="1"/>
  <c r="AT10" i="11"/>
  <c r="BJ64" i="11"/>
  <c r="BJ15" i="11"/>
  <c r="DP43" i="11"/>
  <c r="DL43" i="11"/>
  <c r="DH43" i="11"/>
  <c r="DN43" i="11"/>
  <c r="DJ43" i="11"/>
  <c r="DF43" i="11"/>
  <c r="DM43" i="11"/>
  <c r="DK43" i="11"/>
  <c r="DG43" i="11"/>
  <c r="DO43" i="11"/>
  <c r="DI43" i="11"/>
  <c r="BG43" i="11"/>
  <c r="AW16" i="11"/>
  <c r="AX16" i="11" s="1"/>
  <c r="DP35" i="11"/>
  <c r="DL35" i="11"/>
  <c r="DH35" i="11"/>
  <c r="DN35" i="11"/>
  <c r="DJ35" i="11"/>
  <c r="DF35" i="11"/>
  <c r="DM35" i="11"/>
  <c r="DK35" i="11"/>
  <c r="DO35" i="11"/>
  <c r="DG35" i="11"/>
  <c r="DI35" i="11"/>
  <c r="BG35" i="11"/>
  <c r="AW63" i="11"/>
  <c r="AX63" i="11" s="1"/>
  <c r="DN67" i="11"/>
  <c r="DJ67" i="11"/>
  <c r="DF67" i="11"/>
  <c r="DP67" i="11"/>
  <c r="DL67" i="11"/>
  <c r="DH67" i="11"/>
  <c r="DK67" i="11"/>
  <c r="DI67" i="11"/>
  <c r="DM67" i="11"/>
  <c r="DO67" i="11"/>
  <c r="DG67" i="11"/>
  <c r="BG67" i="11"/>
  <c r="DP73" i="11"/>
  <c r="DL73" i="11"/>
  <c r="DH73" i="11"/>
  <c r="DN73" i="11"/>
  <c r="DJ73" i="11"/>
  <c r="DF73" i="11"/>
  <c r="DM73" i="11"/>
  <c r="DK73" i="11"/>
  <c r="DO73" i="11"/>
  <c r="DG73" i="11"/>
  <c r="DI73" i="11"/>
  <c r="BG73" i="11"/>
  <c r="DP48" i="11"/>
  <c r="DL48" i="11"/>
  <c r="DH48" i="11"/>
  <c r="DN48" i="11"/>
  <c r="DJ48" i="11"/>
  <c r="DF48" i="11"/>
  <c r="DM48" i="11"/>
  <c r="DK48" i="11"/>
  <c r="DG48" i="11"/>
  <c r="DO48" i="11"/>
  <c r="DI48" i="11"/>
  <c r="BG48" i="11"/>
  <c r="DP11" i="11"/>
  <c r="DL11" i="11"/>
  <c r="DH11" i="11"/>
  <c r="DN11" i="11"/>
  <c r="DJ11" i="11"/>
  <c r="DF11" i="11"/>
  <c r="DM11" i="11"/>
  <c r="DK11" i="11"/>
  <c r="DO11" i="11"/>
  <c r="DG11" i="11"/>
  <c r="DI11" i="11"/>
  <c r="BG11" i="11"/>
  <c r="AW18" i="11"/>
  <c r="AX18" i="11" s="1"/>
  <c r="DP42" i="11"/>
  <c r="DL42" i="11"/>
  <c r="DH42" i="11"/>
  <c r="DN42" i="11"/>
  <c r="DJ42" i="11"/>
  <c r="DF42" i="11"/>
  <c r="DM42" i="11"/>
  <c r="DG42" i="11"/>
  <c r="DK42" i="11"/>
  <c r="DI42" i="11"/>
  <c r="DO42" i="11"/>
  <c r="BG42" i="11"/>
  <c r="BJ84" i="11"/>
  <c r="BJ76" i="11"/>
  <c r="BJ24" i="11"/>
  <c r="AW33" i="11"/>
  <c r="AX33" i="11" s="1"/>
  <c r="DN16" i="11"/>
  <c r="DJ16" i="11"/>
  <c r="DF16" i="11"/>
  <c r="DP16" i="11"/>
  <c r="DL16" i="11"/>
  <c r="DH16" i="11"/>
  <c r="DM16" i="11"/>
  <c r="DK16" i="11"/>
  <c r="DO16" i="11"/>
  <c r="DG16" i="11"/>
  <c r="DI16" i="11"/>
  <c r="BG16" i="11"/>
  <c r="AW30" i="11"/>
  <c r="AX30" i="11" s="1"/>
  <c r="AW27" i="11"/>
  <c r="AX27" i="11" s="1"/>
  <c r="AT13" i="11"/>
  <c r="BJ36" i="11"/>
  <c r="AT37" i="11"/>
  <c r="DX37" i="11"/>
  <c r="AY37" i="11"/>
  <c r="DX29" i="11"/>
  <c r="AT29" i="11"/>
  <c r="AY29" i="11"/>
  <c r="DN53" i="11"/>
  <c r="DJ53" i="11"/>
  <c r="DF53" i="11"/>
  <c r="DP53" i="11"/>
  <c r="DL53" i="11"/>
  <c r="DH53" i="11"/>
  <c r="DM53" i="11"/>
  <c r="DG53" i="11"/>
  <c r="DK53" i="11"/>
  <c r="DI53" i="11"/>
  <c r="DO53" i="11"/>
  <c r="BG62" i="11"/>
  <c r="AW28" i="11"/>
  <c r="AX28" i="11" s="1"/>
  <c r="BG34" i="11"/>
  <c r="BJ71" i="11"/>
  <c r="BJ25" i="11"/>
  <c r="AW26" i="11"/>
  <c r="AX26" i="11" s="1"/>
  <c r="BJ27" i="11"/>
  <c r="AW50" i="11"/>
  <c r="AX50" i="11" s="1"/>
  <c r="DP29" i="11"/>
  <c r="DL29" i="11"/>
  <c r="DH29" i="11"/>
  <c r="DN29" i="11"/>
  <c r="DJ29" i="11"/>
  <c r="DF29" i="11"/>
  <c r="DI29" i="11"/>
  <c r="DM29" i="11"/>
  <c r="DG29" i="11"/>
  <c r="DK29" i="11"/>
  <c r="DO29" i="11"/>
  <c r="AW44" i="11"/>
  <c r="AX44" i="11" s="1"/>
  <c r="BG53" i="11"/>
  <c r="Z208" i="11"/>
  <c r="AB208" i="11" s="1"/>
  <c r="BG36" i="11"/>
  <c r="BG80" i="11"/>
  <c r="BG92" i="11"/>
  <c r="BG82" i="11"/>
  <c r="BG141" i="11"/>
  <c r="BG149" i="11"/>
  <c r="BG85" i="11"/>
  <c r="BG140" i="11"/>
  <c r="BG153" i="11"/>
  <c r="BG139" i="11"/>
  <c r="BG134" i="11"/>
  <c r="BG156" i="11"/>
  <c r="BG177" i="11"/>
  <c r="BG176" i="11"/>
  <c r="BG198" i="11"/>
  <c r="BG194" i="11"/>
  <c r="DP79" i="11"/>
  <c r="DL79" i="11"/>
  <c r="DH79" i="11"/>
  <c r="DN79" i="11"/>
  <c r="DJ79" i="11"/>
  <c r="DF79" i="11"/>
  <c r="DO79" i="11"/>
  <c r="DG79" i="11"/>
  <c r="DW79" i="11"/>
  <c r="DK79" i="11"/>
  <c r="DM79" i="11"/>
  <c r="DI79" i="11"/>
  <c r="BJ23" i="11"/>
  <c r="DX70" i="11"/>
  <c r="AT70" i="11"/>
  <c r="AY70" i="11"/>
  <c r="BJ66" i="11"/>
  <c r="AW73" i="11"/>
  <c r="AX73" i="11" s="1"/>
  <c r="AT38" i="11"/>
  <c r="DX38" i="11"/>
  <c r="AY38" i="11"/>
  <c r="DX59" i="11"/>
  <c r="AT59" i="11"/>
  <c r="AY59" i="11"/>
  <c r="BJ54" i="11"/>
  <c r="BJ29" i="11"/>
  <c r="BJ61" i="11"/>
  <c r="DX72" i="11"/>
  <c r="AT72" i="11"/>
  <c r="AY72" i="11"/>
  <c r="DX51" i="11"/>
  <c r="AT51" i="11"/>
  <c r="AY51" i="11"/>
  <c r="BJ38" i="11"/>
  <c r="BG27" i="11"/>
  <c r="AW42" i="11"/>
  <c r="AX42" i="11" s="1"/>
  <c r="BJ80" i="11"/>
  <c r="BG76" i="11"/>
  <c r="BG64" i="11"/>
  <c r="AW3" i="11"/>
  <c r="AX3" i="11" s="1"/>
  <c r="BJ49" i="11"/>
  <c r="DX26" i="11"/>
  <c r="AT26" i="11"/>
  <c r="AY26" i="11"/>
  <c r="BJ4" i="11"/>
  <c r="BJ12" i="11"/>
  <c r="BJ116" i="11"/>
  <c r="BJ97" i="11"/>
  <c r="BJ104" i="11"/>
  <c r="BJ111" i="11"/>
  <c r="BJ106" i="11"/>
  <c r="BJ122" i="11"/>
  <c r="BJ105" i="11"/>
  <c r="BJ121" i="11"/>
  <c r="BJ166" i="11"/>
  <c r="BJ149" i="11"/>
  <c r="BJ160" i="11"/>
  <c r="BJ177" i="11"/>
  <c r="BJ173" i="11"/>
  <c r="BJ184" i="11"/>
  <c r="BJ187" i="11"/>
  <c r="AY16" i="11"/>
  <c r="AW58" i="11"/>
  <c r="AX58" i="11" s="1"/>
  <c r="AT11" i="11"/>
  <c r="BJ14" i="11"/>
  <c r="BJ53" i="11"/>
  <c r="AT50" i="11"/>
  <c r="AT28" i="11"/>
  <c r="BG88" i="11"/>
  <c r="BJ33" i="11"/>
  <c r="BJ7" i="11"/>
  <c r="BJ59" i="11"/>
  <c r="AT62" i="11"/>
  <c r="AY68" i="11"/>
  <c r="AT63" i="11"/>
  <c r="AT49" i="11"/>
  <c r="AY18" i="11"/>
  <c r="DN200" i="11"/>
  <c r="DJ200" i="11"/>
  <c r="DF200" i="11"/>
  <c r="DW200" i="11"/>
  <c r="DO200" i="11"/>
  <c r="DK200" i="11"/>
  <c r="DG200" i="11"/>
  <c r="DM200" i="11"/>
  <c r="DI200" i="11"/>
  <c r="DH200" i="11"/>
  <c r="DL200" i="11"/>
  <c r="DP200" i="11"/>
  <c r="DW163" i="11"/>
  <c r="DO163" i="11"/>
  <c r="DK163" i="11"/>
  <c r="DG163" i="11"/>
  <c r="DN163" i="11"/>
  <c r="DJ163" i="11"/>
  <c r="DF163" i="11"/>
  <c r="DM163" i="11"/>
  <c r="DL163" i="11"/>
  <c r="DH163" i="11"/>
  <c r="DP163" i="11"/>
  <c r="DI163" i="11"/>
  <c r="DM116" i="11"/>
  <c r="DI116" i="11"/>
  <c r="DW116" i="11"/>
  <c r="DO116" i="11"/>
  <c r="DK116" i="11"/>
  <c r="DG116" i="11"/>
  <c r="DN116" i="11"/>
  <c r="DF116" i="11"/>
  <c r="DJ116" i="11"/>
  <c r="DP116" i="11"/>
  <c r="DL116" i="11"/>
  <c r="DH116" i="11"/>
  <c r="DM186" i="11"/>
  <c r="DI186" i="11"/>
  <c r="DW186" i="11"/>
  <c r="DO186" i="11"/>
  <c r="DK186" i="11"/>
  <c r="DG186" i="11"/>
  <c r="DL186" i="11"/>
  <c r="DJ186" i="11"/>
  <c r="DH186" i="11"/>
  <c r="DF186" i="11"/>
  <c r="DP186" i="11"/>
  <c r="DN186" i="11"/>
  <c r="DN140" i="11"/>
  <c r="DJ140" i="11"/>
  <c r="DF140" i="11"/>
  <c r="DP140" i="11"/>
  <c r="DL140" i="11"/>
  <c r="DH140" i="11"/>
  <c r="DW140" i="11"/>
  <c r="DK140" i="11"/>
  <c r="DO140" i="11"/>
  <c r="DG140" i="11"/>
  <c r="DM140" i="11"/>
  <c r="DI140" i="11"/>
  <c r="DX61" i="11"/>
  <c r="AT61" i="11"/>
  <c r="AY61" i="11"/>
  <c r="DX23" i="11"/>
  <c r="AT23" i="11"/>
  <c r="AY23" i="11"/>
  <c r="DN136" i="11"/>
  <c r="DJ136" i="11"/>
  <c r="DF136" i="11"/>
  <c r="DP136" i="11"/>
  <c r="DL136" i="11"/>
  <c r="DH136" i="11"/>
  <c r="DO136" i="11"/>
  <c r="DG136" i="11"/>
  <c r="DW136" i="11"/>
  <c r="DK136" i="11"/>
  <c r="DI136" i="11"/>
  <c r="DM136" i="11"/>
  <c r="DN31" i="11"/>
  <c r="DJ31" i="11"/>
  <c r="DF31" i="11"/>
  <c r="DP31" i="11"/>
  <c r="DL31" i="11"/>
  <c r="DH31" i="11"/>
  <c r="DK31" i="11"/>
  <c r="DI31" i="11"/>
  <c r="DM31" i="11"/>
  <c r="DO31" i="11"/>
  <c r="DG31" i="11"/>
  <c r="AW49" i="11"/>
  <c r="AX49" i="11" s="1"/>
  <c r="AW65" i="11"/>
  <c r="AX65" i="11" s="1"/>
  <c r="DN41" i="11"/>
  <c r="DJ41" i="11"/>
  <c r="DF41" i="11"/>
  <c r="DP41" i="11"/>
  <c r="DL41" i="11"/>
  <c r="DH41" i="11"/>
  <c r="DK41" i="11"/>
  <c r="DI41" i="11"/>
  <c r="DG41" i="11"/>
  <c r="DO41" i="11"/>
  <c r="DM41" i="11"/>
  <c r="AW8" i="11"/>
  <c r="AX8" i="11" s="1"/>
  <c r="DN57" i="11"/>
  <c r="DJ57" i="11"/>
  <c r="DF57" i="11"/>
  <c r="DP57" i="11"/>
  <c r="DL57" i="11"/>
  <c r="DH57" i="11"/>
  <c r="DK57" i="11"/>
  <c r="DI57" i="11"/>
  <c r="DG57" i="11"/>
  <c r="DO57" i="11"/>
  <c r="DM57" i="11"/>
  <c r="AW47" i="11"/>
  <c r="AX47" i="11" s="1"/>
  <c r="DN55" i="11"/>
  <c r="DJ55" i="11"/>
  <c r="DF55" i="11"/>
  <c r="DP55" i="11"/>
  <c r="DL55" i="11"/>
  <c r="DH55" i="11"/>
  <c r="DK55" i="11"/>
  <c r="DI55" i="11"/>
  <c r="DO55" i="11"/>
  <c r="DG55" i="11"/>
  <c r="DM55" i="11"/>
  <c r="BG50" i="11"/>
  <c r="DN14" i="11"/>
  <c r="DJ14" i="11"/>
  <c r="DF14" i="11"/>
  <c r="DP14" i="11"/>
  <c r="DL14" i="11"/>
  <c r="DH14" i="11"/>
  <c r="DK14" i="11"/>
  <c r="DO14" i="11"/>
  <c r="DI14" i="11"/>
  <c r="DM14" i="11"/>
  <c r="DG14" i="11"/>
  <c r="AW62" i="11"/>
  <c r="AX62" i="11" s="1"/>
  <c r="BG49" i="11"/>
  <c r="BG19" i="11"/>
  <c r="AW9" i="11"/>
  <c r="AX9" i="11" s="1"/>
  <c r="BG84" i="11"/>
  <c r="BG32" i="11"/>
  <c r="DX33" i="11"/>
  <c r="AT33" i="11"/>
  <c r="AY33" i="11"/>
  <c r="BG52" i="11"/>
  <c r="AW55" i="11"/>
  <c r="AX55" i="11" s="1"/>
  <c r="AW41" i="11"/>
  <c r="AX41" i="11" s="1"/>
  <c r="DX6" i="11"/>
  <c r="AT6" i="11"/>
  <c r="AY6" i="11"/>
  <c r="AB216" i="11"/>
  <c r="DP21" i="11"/>
  <c r="DL21" i="11"/>
  <c r="DH21" i="11"/>
  <c r="DN21" i="11"/>
  <c r="DJ21" i="11"/>
  <c r="DF21" i="11"/>
  <c r="DI21" i="11"/>
  <c r="DM21" i="11"/>
  <c r="DG21" i="11"/>
  <c r="DK21" i="11"/>
  <c r="DO21" i="11"/>
  <c r="BG79" i="11"/>
  <c r="BG74" i="11"/>
  <c r="BG132" i="11"/>
  <c r="BG93" i="11"/>
  <c r="BG131" i="11"/>
  <c r="BG142" i="11"/>
  <c r="BG183" i="11"/>
  <c r="BG196" i="11"/>
  <c r="AW31" i="11"/>
  <c r="AX31" i="11" s="1"/>
  <c r="AT60" i="11"/>
  <c r="DX60" i="11"/>
  <c r="AY60" i="11"/>
  <c r="DX25" i="11"/>
  <c r="AT25" i="11"/>
  <c r="AY25" i="11"/>
  <c r="BG21" i="11"/>
  <c r="BG45" i="11"/>
  <c r="BJ51" i="11"/>
  <c r="BJ128" i="11"/>
  <c r="BJ119" i="11"/>
  <c r="BJ114" i="11"/>
  <c r="BJ113" i="11"/>
  <c r="BJ164" i="11"/>
  <c r="BJ190" i="11"/>
  <c r="BJ175" i="11"/>
  <c r="BJ201" i="11"/>
  <c r="AT16" i="11"/>
  <c r="AT8" i="11"/>
  <c r="AY65" i="11"/>
  <c r="AT40" i="11"/>
  <c r="AT67" i="11"/>
  <c r="BG56" i="11"/>
  <c r="AT19" i="11"/>
  <c r="AY49" i="11"/>
  <c r="BG202" i="11"/>
  <c r="DN202" i="11"/>
  <c r="DJ202" i="11"/>
  <c r="DF202" i="11"/>
  <c r="DW202" i="11"/>
  <c r="DO202" i="11"/>
  <c r="DK202" i="11"/>
  <c r="DG202" i="11"/>
  <c r="DI202" i="11"/>
  <c r="DM202" i="11"/>
  <c r="DL202" i="11"/>
  <c r="DH202" i="11"/>
  <c r="DP202" i="11"/>
  <c r="DP194" i="11"/>
  <c r="DL194" i="11"/>
  <c r="DH194" i="11"/>
  <c r="DN194" i="11"/>
  <c r="DJ194" i="11"/>
  <c r="DF194" i="11"/>
  <c r="DI194" i="11"/>
  <c r="DO194" i="11"/>
  <c r="DG194" i="11"/>
  <c r="DM194" i="11"/>
  <c r="DW194" i="11"/>
  <c r="DK194" i="11"/>
  <c r="BG190" i="11"/>
  <c r="BG184" i="11"/>
  <c r="BJ174" i="11"/>
  <c r="DW182" i="11"/>
  <c r="DO182" i="11"/>
  <c r="DK182" i="11"/>
  <c r="DG182" i="11"/>
  <c r="DL182" i="11"/>
  <c r="DF182" i="11"/>
  <c r="DP182" i="11"/>
  <c r="DJ182" i="11"/>
  <c r="DI182" i="11"/>
  <c r="DH182" i="11"/>
  <c r="DM182" i="11"/>
  <c r="DN182" i="11"/>
  <c r="DW169" i="11"/>
  <c r="DO169" i="11"/>
  <c r="DK169" i="11"/>
  <c r="DG169" i="11"/>
  <c r="DN169" i="11"/>
  <c r="DJ169" i="11"/>
  <c r="DF169" i="11"/>
  <c r="DM169" i="11"/>
  <c r="DL169" i="11"/>
  <c r="DI169" i="11"/>
  <c r="DH169" i="11"/>
  <c r="DP169" i="11"/>
  <c r="DW161" i="11"/>
  <c r="DO161" i="11"/>
  <c r="DK161" i="11"/>
  <c r="DG161" i="11"/>
  <c r="DN161" i="11"/>
  <c r="DJ161" i="11"/>
  <c r="DF161" i="11"/>
  <c r="DM161" i="11"/>
  <c r="DL161" i="11"/>
  <c r="DI161" i="11"/>
  <c r="DP161" i="11"/>
  <c r="DH161" i="11"/>
  <c r="BG189" i="11"/>
  <c r="BG147" i="11"/>
  <c r="DM122" i="11"/>
  <c r="DI122" i="11"/>
  <c r="DW122" i="11"/>
  <c r="DO122" i="11"/>
  <c r="DK122" i="11"/>
  <c r="DG122" i="11"/>
  <c r="DP122" i="11"/>
  <c r="DH122" i="11"/>
  <c r="DL122" i="11"/>
  <c r="DJ122" i="11"/>
  <c r="DF122" i="11"/>
  <c r="DN122" i="11"/>
  <c r="DM106" i="11"/>
  <c r="DI106" i="11"/>
  <c r="DW106" i="11"/>
  <c r="DO106" i="11"/>
  <c r="DK106" i="11"/>
  <c r="DG106" i="11"/>
  <c r="DP106" i="11"/>
  <c r="DH106" i="11"/>
  <c r="DL106" i="11"/>
  <c r="DN106" i="11"/>
  <c r="DJ106" i="11"/>
  <c r="DF106" i="11"/>
  <c r="BJ137" i="11"/>
  <c r="DN129" i="11"/>
  <c r="DJ129" i="11"/>
  <c r="DF129" i="11"/>
  <c r="DO129" i="11"/>
  <c r="DI129" i="11"/>
  <c r="DL129" i="11"/>
  <c r="DG129" i="11"/>
  <c r="DW129" i="11"/>
  <c r="DK129" i="11"/>
  <c r="DP129" i="11"/>
  <c r="DM129" i="11"/>
  <c r="DH129" i="11"/>
  <c r="BG108" i="11"/>
  <c r="DW100" i="11"/>
  <c r="DO100" i="11"/>
  <c r="DK100" i="11"/>
  <c r="DG100" i="11"/>
  <c r="DN100" i="11"/>
  <c r="DI100" i="11"/>
  <c r="DL100" i="11"/>
  <c r="DF100" i="11"/>
  <c r="DM100" i="11"/>
  <c r="DH100" i="11"/>
  <c r="DP100" i="11"/>
  <c r="DJ100" i="11"/>
  <c r="BJ130" i="11"/>
  <c r="BG114" i="11"/>
  <c r="DN15" i="11"/>
  <c r="DJ15" i="11"/>
  <c r="DF15" i="11"/>
  <c r="DP15" i="11"/>
  <c r="DL15" i="11"/>
  <c r="DH15" i="11"/>
  <c r="DM15" i="11"/>
  <c r="DI15" i="11"/>
  <c r="DK15" i="11"/>
  <c r="DG15" i="11"/>
  <c r="DO15" i="11"/>
  <c r="DN3" i="11"/>
  <c r="DJ3" i="11"/>
  <c r="DF3" i="11"/>
  <c r="DP3" i="11"/>
  <c r="DL3" i="11"/>
  <c r="DH3" i="11"/>
  <c r="DM3" i="11"/>
  <c r="DI3" i="11"/>
  <c r="DG3" i="11"/>
  <c r="DK3" i="11"/>
  <c r="DO3" i="11"/>
  <c r="BJ85" i="11"/>
  <c r="BJ77" i="11"/>
  <c r="DX5" i="11"/>
  <c r="AT5" i="11"/>
  <c r="AY5" i="11"/>
  <c r="BJ132" i="11"/>
  <c r="BG117" i="11"/>
  <c r="DN92" i="11"/>
  <c r="DJ92" i="11"/>
  <c r="DF92" i="11"/>
  <c r="DP92" i="11"/>
  <c r="DL92" i="11"/>
  <c r="DH92" i="11"/>
  <c r="DM92" i="11"/>
  <c r="DI92" i="11"/>
  <c r="DO92" i="11"/>
  <c r="DG92" i="11"/>
  <c r="DW92" i="11"/>
  <c r="DK92" i="11"/>
  <c r="AW19" i="11"/>
  <c r="AX19" i="11" s="1"/>
  <c r="AW37" i="11"/>
  <c r="AX37" i="11" s="1"/>
  <c r="DP91" i="11"/>
  <c r="DL91" i="11"/>
  <c r="DH91" i="11"/>
  <c r="DN91" i="11"/>
  <c r="DJ91" i="11"/>
  <c r="DF91" i="11"/>
  <c r="DW91" i="11"/>
  <c r="DK91" i="11"/>
  <c r="DO91" i="11"/>
  <c r="DG91" i="11"/>
  <c r="DM91" i="11"/>
  <c r="DI91" i="11"/>
  <c r="DP83" i="11"/>
  <c r="DL83" i="11"/>
  <c r="DH83" i="11"/>
  <c r="DN83" i="11"/>
  <c r="DJ83" i="11"/>
  <c r="DF83" i="11"/>
  <c r="DW83" i="11"/>
  <c r="DK83" i="11"/>
  <c r="DO83" i="11"/>
  <c r="DG83" i="11"/>
  <c r="DM83" i="11"/>
  <c r="DI83" i="11"/>
  <c r="DP75" i="11"/>
  <c r="DL75" i="11"/>
  <c r="DH75" i="11"/>
  <c r="DN75" i="11"/>
  <c r="DJ75" i="11"/>
  <c r="DF75" i="11"/>
  <c r="DW75" i="11"/>
  <c r="DK75" i="11"/>
  <c r="DO75" i="11"/>
  <c r="DG75" i="11"/>
  <c r="DM75" i="11"/>
  <c r="DI75" i="11"/>
  <c r="AW10" i="11"/>
  <c r="AX10" i="11" s="1"/>
  <c r="BG17" i="11"/>
  <c r="BG63" i="11"/>
  <c r="BG71" i="11"/>
  <c r="BG69" i="11"/>
  <c r="DN37" i="11"/>
  <c r="DJ37" i="11"/>
  <c r="DF37" i="11"/>
  <c r="DP37" i="11"/>
  <c r="DL37" i="11"/>
  <c r="DH37" i="11"/>
  <c r="DM37" i="11"/>
  <c r="DK37" i="11"/>
  <c r="DI37" i="11"/>
  <c r="DO37" i="11"/>
  <c r="DG37" i="11"/>
  <c r="BJ40" i="11"/>
  <c r="BJ20" i="11"/>
  <c r="AW43" i="11"/>
  <c r="AX43" i="11" s="1"/>
  <c r="BG58" i="11"/>
  <c r="BJ67" i="11"/>
  <c r="BJ48" i="11"/>
  <c r="DX21" i="11"/>
  <c r="AT21" i="11"/>
  <c r="AY21" i="11"/>
  <c r="BJ35" i="11"/>
  <c r="BG6" i="11"/>
  <c r="DN12" i="11"/>
  <c r="DJ12" i="11"/>
  <c r="DF12" i="11"/>
  <c r="DP12" i="11"/>
  <c r="DL12" i="11"/>
  <c r="DH12" i="11"/>
  <c r="DO12" i="11"/>
  <c r="DG12" i="11"/>
  <c r="DK12" i="11"/>
  <c r="DI12" i="11"/>
  <c r="DM12" i="11"/>
  <c r="Z204" i="11"/>
  <c r="AB204" i="11" s="1"/>
  <c r="BG87" i="11"/>
  <c r="BG81" i="11"/>
  <c r="BG78" i="11"/>
  <c r="BG137" i="11"/>
  <c r="BG127" i="11"/>
  <c r="BG171" i="11"/>
  <c r="BG182" i="11"/>
  <c r="BJ91" i="11"/>
  <c r="BJ34" i="11"/>
  <c r="BJ72" i="11"/>
  <c r="DN80" i="11"/>
  <c r="DJ80" i="11"/>
  <c r="DF80" i="11"/>
  <c r="DP80" i="11"/>
  <c r="DL80" i="11"/>
  <c r="DH80" i="11"/>
  <c r="DI80" i="11"/>
  <c r="DM80" i="11"/>
  <c r="DO80" i="11"/>
  <c r="DK80" i="11"/>
  <c r="DW80" i="11"/>
  <c r="DG80" i="11"/>
  <c r="BG15" i="11"/>
  <c r="BG25" i="11"/>
  <c r="AW48" i="11"/>
  <c r="AX48" i="11" s="1"/>
  <c r="BJ50" i="11"/>
  <c r="BJ56" i="11"/>
  <c r="BG83" i="11"/>
  <c r="AT64" i="11"/>
  <c r="DX64" i="11"/>
  <c r="AY64" i="11"/>
  <c r="BJ3" i="11"/>
  <c r="BJ21" i="11"/>
  <c r="BJ107" i="11"/>
  <c r="BJ117" i="11"/>
  <c r="BJ118" i="11"/>
  <c r="BJ145" i="11"/>
  <c r="BJ171" i="11"/>
  <c r="BJ185" i="11"/>
  <c r="BJ199" i="11"/>
  <c r="BJ70" i="11"/>
  <c r="BJ30" i="11"/>
  <c r="AT57" i="11"/>
  <c r="AW29" i="11"/>
  <c r="AX29" i="11" s="1"/>
  <c r="BJ63" i="11"/>
  <c r="AT65" i="11"/>
  <c r="BJ42" i="11"/>
  <c r="BJ9" i="11"/>
  <c r="AT43" i="11"/>
  <c r="BJ202" i="11"/>
  <c r="BJ200" i="11"/>
  <c r="BJ197" i="11"/>
  <c r="DM190" i="11"/>
  <c r="DI190" i="11"/>
  <c r="DW190" i="11"/>
  <c r="DO190" i="11"/>
  <c r="DK190" i="11"/>
  <c r="DG190" i="11"/>
  <c r="DP190" i="11"/>
  <c r="DH190" i="11"/>
  <c r="DN190" i="11"/>
  <c r="DF190" i="11"/>
  <c r="DL190" i="11"/>
  <c r="DJ190" i="11"/>
  <c r="DW184" i="11"/>
  <c r="DO184" i="11"/>
  <c r="DK184" i="11"/>
  <c r="DG184" i="11"/>
  <c r="DP184" i="11"/>
  <c r="DJ184" i="11"/>
  <c r="DN184" i="11"/>
  <c r="DI184" i="11"/>
  <c r="DM184" i="11"/>
  <c r="DL184" i="11"/>
  <c r="DH184" i="11"/>
  <c r="DF184" i="11"/>
  <c r="BG181" i="11"/>
  <c r="BG179" i="11"/>
  <c r="DW157" i="11"/>
  <c r="DO157" i="11"/>
  <c r="DK157" i="11"/>
  <c r="DG157" i="11"/>
  <c r="DL157" i="11"/>
  <c r="DF157" i="11"/>
  <c r="DP157" i="11"/>
  <c r="DJ157" i="11"/>
  <c r="DN157" i="11"/>
  <c r="DI157" i="11"/>
  <c r="DM157" i="11"/>
  <c r="DH157" i="11"/>
  <c r="BJ178" i="11"/>
  <c r="DW172" i="11"/>
  <c r="DO172" i="11"/>
  <c r="DK172" i="11"/>
  <c r="DG172" i="11"/>
  <c r="DN172" i="11"/>
  <c r="DJ172" i="11"/>
  <c r="DF172" i="11"/>
  <c r="DL172" i="11"/>
  <c r="DI172" i="11"/>
  <c r="DH172" i="11"/>
  <c r="DP172" i="11"/>
  <c r="DM172" i="11"/>
  <c r="DW165" i="11"/>
  <c r="DO165" i="11"/>
  <c r="DK165" i="11"/>
  <c r="DG165" i="11"/>
  <c r="DN165" i="11"/>
  <c r="DJ165" i="11"/>
  <c r="DF165" i="11"/>
  <c r="DM165" i="11"/>
  <c r="DL165" i="11"/>
  <c r="DI165" i="11"/>
  <c r="DP165" i="11"/>
  <c r="DH165" i="11"/>
  <c r="BJ172" i="11"/>
  <c r="BJ167" i="11"/>
  <c r="BJ152" i="11"/>
  <c r="DW144" i="11"/>
  <c r="DO144" i="11"/>
  <c r="DK144" i="11"/>
  <c r="DG144" i="11"/>
  <c r="DM144" i="11"/>
  <c r="DH144" i="11"/>
  <c r="DP144" i="11"/>
  <c r="DJ144" i="11"/>
  <c r="DL144" i="11"/>
  <c r="DF144" i="11"/>
  <c r="DI144" i="11"/>
  <c r="DN144" i="11"/>
  <c r="BJ139" i="11"/>
  <c r="BJ127" i="11"/>
  <c r="DM118" i="11"/>
  <c r="DI118" i="11"/>
  <c r="DW118" i="11"/>
  <c r="DO118" i="11"/>
  <c r="DK118" i="11"/>
  <c r="DG118" i="11"/>
  <c r="DL118" i="11"/>
  <c r="DP118" i="11"/>
  <c r="DH118" i="11"/>
  <c r="DF118" i="11"/>
  <c r="DN118" i="11"/>
  <c r="DJ118" i="11"/>
  <c r="DM110" i="11"/>
  <c r="DI110" i="11"/>
  <c r="DW110" i="11"/>
  <c r="DO110" i="11"/>
  <c r="DK110" i="11"/>
  <c r="DG110" i="11"/>
  <c r="DL110" i="11"/>
  <c r="DP110" i="11"/>
  <c r="DH110" i="11"/>
  <c r="DN110" i="11"/>
  <c r="DJ110" i="11"/>
  <c r="DF110" i="11"/>
  <c r="DM102" i="11"/>
  <c r="DI102" i="11"/>
  <c r="DW102" i="11"/>
  <c r="DO102" i="11"/>
  <c r="DK102" i="11"/>
  <c r="DG102" i="11"/>
  <c r="DL102" i="11"/>
  <c r="DP102" i="11"/>
  <c r="DH102" i="11"/>
  <c r="DN102" i="11"/>
  <c r="DJ102" i="11"/>
  <c r="DF102" i="11"/>
  <c r="DW148" i="11"/>
  <c r="DO148" i="11"/>
  <c r="DK148" i="11"/>
  <c r="DG148" i="11"/>
  <c r="DN148" i="11"/>
  <c r="DJ148" i="11"/>
  <c r="DF148" i="11"/>
  <c r="DI148" i="11"/>
  <c r="DM148" i="11"/>
  <c r="DP148" i="11"/>
  <c r="DH148" i="11"/>
  <c r="DL148" i="11"/>
  <c r="BJ129" i="11"/>
  <c r="BG124" i="11"/>
  <c r="BG103" i="11"/>
  <c r="DW150" i="11"/>
  <c r="DO150" i="11"/>
  <c r="DK150" i="11"/>
  <c r="DG150" i="11"/>
  <c r="DN150" i="11"/>
  <c r="DJ150" i="11"/>
  <c r="DF150" i="11"/>
  <c r="DI150" i="11"/>
  <c r="DM150" i="11"/>
  <c r="DH150" i="11"/>
  <c r="DP150" i="11"/>
  <c r="DL150" i="11"/>
  <c r="BG123" i="11"/>
  <c r="BG112" i="11"/>
  <c r="BG107" i="11"/>
  <c r="BG125" i="11"/>
  <c r="BJ74" i="11"/>
  <c r="AW40" i="11"/>
  <c r="AX40" i="11" s="1"/>
  <c r="DN46" i="11"/>
  <c r="DJ46" i="11"/>
  <c r="DF46" i="11"/>
  <c r="DP46" i="11"/>
  <c r="DL46" i="11"/>
  <c r="DH46" i="11"/>
  <c r="DM46" i="11"/>
  <c r="DI46" i="11"/>
  <c r="DK46" i="11"/>
  <c r="DG46" i="11"/>
  <c r="DO46" i="11"/>
  <c r="DN36" i="11"/>
  <c r="DJ36" i="11"/>
  <c r="DF36" i="11"/>
  <c r="DP36" i="11"/>
  <c r="DL36" i="11"/>
  <c r="DH36" i="11"/>
  <c r="DM36" i="11"/>
  <c r="DI36" i="11"/>
  <c r="DG36" i="11"/>
  <c r="DO36" i="11"/>
  <c r="DK36" i="11"/>
  <c r="DW152" i="11"/>
  <c r="DO152" i="11"/>
  <c r="DK152" i="11"/>
  <c r="DG152" i="11"/>
  <c r="DN152" i="11"/>
  <c r="DJ152" i="11"/>
  <c r="DF152" i="11"/>
  <c r="DI152" i="11"/>
  <c r="DM152" i="11"/>
  <c r="DP152" i="11"/>
  <c r="DH152" i="11"/>
  <c r="DL152" i="11"/>
  <c r="BG102" i="11"/>
  <c r="BJ161" i="11"/>
  <c r="BG100" i="11"/>
  <c r="DP95" i="11"/>
  <c r="DL95" i="11"/>
  <c r="DH95" i="11"/>
  <c r="DN95" i="11"/>
  <c r="DJ95" i="11"/>
  <c r="DF95" i="11"/>
  <c r="DO95" i="11"/>
  <c r="DG95" i="11"/>
  <c r="DW95" i="11"/>
  <c r="DK95" i="11"/>
  <c r="DI95" i="11"/>
  <c r="DM95" i="11"/>
  <c r="AT46" i="11"/>
  <c r="DX46" i="11"/>
  <c r="AY46" i="11"/>
  <c r="AT15" i="11"/>
  <c r="DX15" i="11"/>
  <c r="AY15" i="11"/>
  <c r="AA206" i="11"/>
  <c r="DW154" i="11"/>
  <c r="DO154" i="11"/>
  <c r="DK154" i="11"/>
  <c r="DG154" i="11"/>
  <c r="DN154" i="11"/>
  <c r="DJ154" i="11"/>
  <c r="DF154" i="11"/>
  <c r="DI154" i="11"/>
  <c r="DM154" i="11"/>
  <c r="DH154" i="11"/>
  <c r="DP154" i="11"/>
  <c r="DL154" i="11"/>
  <c r="DN132" i="11"/>
  <c r="DJ132" i="11"/>
  <c r="DF132" i="11"/>
  <c r="DP132" i="11"/>
  <c r="DL132" i="11"/>
  <c r="DH132" i="11"/>
  <c r="DW132" i="11"/>
  <c r="DK132" i="11"/>
  <c r="DO132" i="11"/>
  <c r="DG132" i="11"/>
  <c r="DM132" i="11"/>
  <c r="DI132" i="11"/>
  <c r="BJ96" i="11"/>
  <c r="BJ13" i="11"/>
  <c r="BG40" i="11"/>
  <c r="BJ32" i="11"/>
  <c r="DP28" i="11"/>
  <c r="DL28" i="11"/>
  <c r="DH28" i="11"/>
  <c r="DN28" i="11"/>
  <c r="DJ28" i="11"/>
  <c r="DF28" i="11"/>
  <c r="DO28" i="11"/>
  <c r="DG28" i="11"/>
  <c r="DM28" i="11"/>
  <c r="DK28" i="11"/>
  <c r="DI28" i="11"/>
  <c r="BG28" i="11"/>
  <c r="AW17" i="11"/>
  <c r="AX17" i="11" s="1"/>
  <c r="AW53" i="11"/>
  <c r="AX53" i="11" s="1"/>
  <c r="BJ92" i="11"/>
  <c r="DN84" i="11"/>
  <c r="DJ84" i="11"/>
  <c r="DF84" i="11"/>
  <c r="DP84" i="11"/>
  <c r="DL84" i="11"/>
  <c r="DH84" i="11"/>
  <c r="DM84" i="11"/>
  <c r="DI84" i="11"/>
  <c r="DO84" i="11"/>
  <c r="DK84" i="11"/>
  <c r="DG84" i="11"/>
  <c r="DW84" i="11"/>
  <c r="DN76" i="11"/>
  <c r="DJ76" i="11"/>
  <c r="DF76" i="11"/>
  <c r="DP76" i="11"/>
  <c r="DL76" i="11"/>
  <c r="DH76" i="11"/>
  <c r="DM76" i="11"/>
  <c r="DI76" i="11"/>
  <c r="DO76" i="11"/>
  <c r="DK76" i="11"/>
  <c r="DW76" i="11"/>
  <c r="DG76" i="11"/>
  <c r="AT39" i="11"/>
  <c r="DP65" i="11"/>
  <c r="DL65" i="11"/>
  <c r="DH65" i="11"/>
  <c r="DN65" i="11"/>
  <c r="DJ65" i="11"/>
  <c r="DF65" i="11"/>
  <c r="DI65" i="11"/>
  <c r="DO65" i="11"/>
  <c r="DG65" i="11"/>
  <c r="DK65" i="11"/>
  <c r="DM65" i="11"/>
  <c r="BG65" i="11"/>
  <c r="DN68" i="11"/>
  <c r="DJ68" i="11"/>
  <c r="DF68" i="11"/>
  <c r="DP68" i="11"/>
  <c r="DL68" i="11"/>
  <c r="DH68" i="11"/>
  <c r="DM68" i="11"/>
  <c r="DK68" i="11"/>
  <c r="DI68" i="11"/>
  <c r="DG68" i="11"/>
  <c r="DO68" i="11"/>
  <c r="BG68" i="11"/>
  <c r="DN8" i="11"/>
  <c r="DJ8" i="11"/>
  <c r="DF8" i="11"/>
  <c r="DP8" i="11"/>
  <c r="DL8" i="11"/>
  <c r="DH8" i="11"/>
  <c r="DO8" i="11"/>
  <c r="DG8" i="11"/>
  <c r="DM8" i="11"/>
  <c r="DK8" i="11"/>
  <c r="DI8" i="11"/>
  <c r="BG8" i="11"/>
  <c r="AW6" i="11"/>
  <c r="AX6" i="11" s="1"/>
  <c r="DP47" i="11"/>
  <c r="DL47" i="11"/>
  <c r="DH47" i="11"/>
  <c r="DN47" i="11"/>
  <c r="DJ47" i="11"/>
  <c r="DF47" i="11"/>
  <c r="DO47" i="11"/>
  <c r="DG47" i="11"/>
  <c r="DM47" i="11"/>
  <c r="DI47" i="11"/>
  <c r="DK47" i="11"/>
  <c r="BG47" i="11"/>
  <c r="DN7" i="11"/>
  <c r="DJ7" i="11"/>
  <c r="DF7" i="11"/>
  <c r="DP7" i="11"/>
  <c r="DL7" i="11"/>
  <c r="DH7" i="11"/>
  <c r="DM7" i="11"/>
  <c r="DK7" i="11"/>
  <c r="DI7" i="11"/>
  <c r="DO7" i="11"/>
  <c r="DG7" i="11"/>
  <c r="BG7" i="11"/>
  <c r="AW59" i="11"/>
  <c r="AX59" i="11" s="1"/>
  <c r="BJ79" i="11"/>
  <c r="BG75" i="11"/>
  <c r="BJ10" i="11"/>
  <c r="AW36" i="11"/>
  <c r="AX36" i="11" s="1"/>
  <c r="DP33" i="11"/>
  <c r="DL33" i="11"/>
  <c r="DH33" i="11"/>
  <c r="DN33" i="11"/>
  <c r="DI33" i="11"/>
  <c r="DK33" i="11"/>
  <c r="DF33" i="11"/>
  <c r="DJ33" i="11"/>
  <c r="DG33" i="11"/>
  <c r="DO33" i="11"/>
  <c r="DM33" i="11"/>
  <c r="DN30" i="11"/>
  <c r="DJ30" i="11"/>
  <c r="DF30" i="11"/>
  <c r="DP30" i="11"/>
  <c r="DL30" i="11"/>
  <c r="DH30" i="11"/>
  <c r="DO30" i="11"/>
  <c r="DG30" i="11"/>
  <c r="DM30" i="11"/>
  <c r="DK30" i="11"/>
  <c r="DI30" i="11"/>
  <c r="DX52" i="11"/>
  <c r="AT52" i="11"/>
  <c r="AY52" i="11"/>
  <c r="DN38" i="11"/>
  <c r="DJ38" i="11"/>
  <c r="DF38" i="11"/>
  <c r="DP38" i="11"/>
  <c r="DL38" i="11"/>
  <c r="DH38" i="11"/>
  <c r="DI38" i="11"/>
  <c r="DO38" i="11"/>
  <c r="DG38" i="11"/>
  <c r="DM38" i="11"/>
  <c r="DK38" i="11"/>
  <c r="AT22" i="11"/>
  <c r="DX22" i="11"/>
  <c r="AY22" i="11"/>
  <c r="BG29" i="11"/>
  <c r="AT53" i="11"/>
  <c r="DX53" i="11"/>
  <c r="AY53" i="11"/>
  <c r="Z205" i="11"/>
  <c r="AB205" i="11" s="1"/>
  <c r="BJ65" i="11"/>
  <c r="BJ52" i="11"/>
  <c r="BJ11" i="11"/>
  <c r="DN22" i="11"/>
  <c r="DJ22" i="11"/>
  <c r="DF22" i="11"/>
  <c r="DP22" i="11"/>
  <c r="DL22" i="11"/>
  <c r="DH22" i="11"/>
  <c r="DO22" i="11"/>
  <c r="DG22" i="11"/>
  <c r="DK22" i="11"/>
  <c r="DM22" i="11"/>
  <c r="DI22" i="11"/>
  <c r="AW56" i="11"/>
  <c r="AX56" i="11" s="1"/>
  <c r="Z206" i="11"/>
  <c r="AB206" i="11" s="1"/>
  <c r="BG61" i="11"/>
  <c r="BG96" i="11"/>
  <c r="BG133" i="11"/>
  <c r="BG89" i="11"/>
  <c r="BG151" i="11"/>
  <c r="BG158" i="11"/>
  <c r="BG86" i="11"/>
  <c r="BG126" i="11"/>
  <c r="BG155" i="11"/>
  <c r="BG145" i="11"/>
  <c r="BG135" i="11"/>
  <c r="BG170" i="11"/>
  <c r="BG172" i="11"/>
  <c r="BG178" i="11"/>
  <c r="BG199" i="11"/>
  <c r="BG201" i="11"/>
  <c r="DP40" i="11"/>
  <c r="DL40" i="11"/>
  <c r="DH40" i="11"/>
  <c r="DN40" i="11"/>
  <c r="DJ40" i="11"/>
  <c r="DF40" i="11"/>
  <c r="DI40" i="11"/>
  <c r="DM40" i="11"/>
  <c r="DO40" i="11"/>
  <c r="DK40" i="11"/>
  <c r="DG40" i="11"/>
  <c r="AW23" i="11"/>
  <c r="AX23" i="11" s="1"/>
  <c r="BG70" i="11"/>
  <c r="BG38" i="11"/>
  <c r="BG59" i="11"/>
  <c r="AW11" i="11"/>
  <c r="AX11" i="11" s="1"/>
  <c r="BJ62" i="11"/>
  <c r="AW13" i="11"/>
  <c r="AX13" i="11" s="1"/>
  <c r="AW61" i="11"/>
  <c r="AX61" i="11" s="1"/>
  <c r="AW45" i="11"/>
  <c r="AX45" i="11" s="1"/>
  <c r="AT66" i="11"/>
  <c r="DX66" i="11"/>
  <c r="AY66" i="11"/>
  <c r="BG72" i="11"/>
  <c r="AW67" i="11"/>
  <c r="AX67" i="11" s="1"/>
  <c r="BG51" i="11"/>
  <c r="DX54" i="11"/>
  <c r="AT54" i="11"/>
  <c r="AY54" i="11"/>
  <c r="DX44" i="11"/>
  <c r="AT44" i="11"/>
  <c r="AY44" i="11"/>
  <c r="BJ39" i="11"/>
  <c r="AW46" i="11"/>
  <c r="AX46" i="11" s="1"/>
  <c r="DX45" i="11"/>
  <c r="AT45" i="11"/>
  <c r="AY45" i="11"/>
  <c r="BJ6" i="11"/>
  <c r="BG26" i="11"/>
  <c r="BJ120" i="11"/>
  <c r="BJ108" i="11"/>
  <c r="BJ115" i="11"/>
  <c r="BJ124" i="11"/>
  <c r="BJ109" i="11"/>
  <c r="BJ125" i="11"/>
  <c r="BJ110" i="11"/>
  <c r="BJ147" i="11"/>
  <c r="BJ158" i="11"/>
  <c r="BJ151" i="11"/>
  <c r="BJ168" i="11"/>
  <c r="BJ179" i="11"/>
  <c r="BJ181" i="11"/>
  <c r="BJ191" i="11"/>
  <c r="BJ189" i="11"/>
  <c r="AT17" i="11"/>
  <c r="AT48" i="11"/>
  <c r="AY14" i="11"/>
  <c r="AW12" i="11"/>
  <c r="AX12" i="11" s="1"/>
  <c r="AT47" i="11"/>
  <c r="AT55" i="11"/>
  <c r="AW22" i="11"/>
  <c r="AX22" i="11" s="1"/>
  <c r="AW52" i="11"/>
  <c r="AX52" i="11" s="1"/>
  <c r="AY40" i="11"/>
  <c r="AT71" i="11"/>
  <c r="AY7" i="11"/>
  <c r="AY19" i="11"/>
  <c r="BJ47" i="11"/>
  <c r="AY69" i="11"/>
  <c r="AT18" i="11"/>
  <c r="CN59" i="9"/>
  <c r="CL59" i="9"/>
  <c r="CM59" i="9"/>
  <c r="CN24" i="9"/>
  <c r="CM24" i="9"/>
  <c r="CL24" i="9"/>
  <c r="CN22" i="9"/>
  <c r="CM22" i="9"/>
  <c r="CL22" i="9"/>
  <c r="CN32" i="9"/>
  <c r="CM32" i="9"/>
  <c r="CL32" i="9"/>
  <c r="CN51" i="9"/>
  <c r="CL51" i="9"/>
  <c r="CM51" i="9"/>
  <c r="CC33" i="9"/>
  <c r="BQ12" i="9"/>
  <c r="BO72" i="9"/>
  <c r="CA59" i="9"/>
  <c r="CY44" i="9"/>
  <c r="CS56" i="9"/>
  <c r="CQ56" i="9"/>
  <c r="CR56" i="9"/>
  <c r="CC49" i="9"/>
  <c r="BU16" i="9"/>
  <c r="BY35" i="9"/>
  <c r="CA19" i="9"/>
  <c r="BY21" i="9"/>
  <c r="DK59" i="9"/>
  <c r="BI39" i="9"/>
  <c r="BQ39" i="9"/>
  <c r="BY39" i="9"/>
  <c r="CG39" i="9"/>
  <c r="BO24" i="9"/>
  <c r="BW24" i="9"/>
  <c r="CE24" i="9"/>
  <c r="CY24" i="9"/>
  <c r="AS47" i="9"/>
  <c r="BI47" i="9"/>
  <c r="BM47" i="9"/>
  <c r="BU47" i="9"/>
  <c r="CC47" i="9"/>
  <c r="DE47" i="9"/>
  <c r="CL44" i="9"/>
  <c r="CT44" i="9"/>
  <c r="DA44" i="9"/>
  <c r="AS13" i="9"/>
  <c r="DX13" i="9" s="1"/>
  <c r="AV13" i="9"/>
  <c r="BI51" i="9"/>
  <c r="CW51" i="9"/>
  <c r="CY51" i="9"/>
  <c r="BF41" i="9"/>
  <c r="DD22" i="9"/>
  <c r="DB22" i="9"/>
  <c r="BI43" i="9"/>
  <c r="CW43" i="9"/>
  <c r="CY43" i="9"/>
  <c r="CL43" i="9"/>
  <c r="CU43" i="9"/>
  <c r="CW56" i="9"/>
  <c r="CV56" i="9"/>
  <c r="CU56" i="9"/>
  <c r="CX56" i="9"/>
  <c r="CT56" i="9"/>
  <c r="CW64" i="9"/>
  <c r="CT64" i="9"/>
  <c r="CX64" i="9"/>
  <c r="CN68" i="9"/>
  <c r="CM68" i="9"/>
  <c r="CL68" i="9"/>
  <c r="CQ63" i="9"/>
  <c r="CR63" i="9"/>
  <c r="CW8" i="9"/>
  <c r="CY8" i="9"/>
  <c r="CT8" i="9"/>
  <c r="BK8" i="9"/>
  <c r="CX8" i="9"/>
  <c r="CU8" i="9"/>
  <c r="CV8" i="9"/>
  <c r="CW52" i="9"/>
  <c r="CY52" i="9"/>
  <c r="CT52" i="9"/>
  <c r="CX52" i="9"/>
  <c r="CU52" i="9"/>
  <c r="CV52" i="9"/>
  <c r="CT17" i="9"/>
  <c r="CW17" i="9"/>
  <c r="CN62" i="9"/>
  <c r="CM62" i="9"/>
  <c r="CL62" i="9"/>
  <c r="DA14" i="9"/>
  <c r="DE14" i="9"/>
  <c r="DO9" i="9"/>
  <c r="DK9" i="9"/>
  <c r="DJ9" i="9"/>
  <c r="DG9" i="9"/>
  <c r="CA40" i="9"/>
  <c r="BY12" i="9"/>
  <c r="BW72" i="9"/>
  <c r="BS59" i="9"/>
  <c r="BW44" i="9"/>
  <c r="BS51" i="9"/>
  <c r="BI63" i="9"/>
  <c r="AV63" i="9"/>
  <c r="CM17" i="9"/>
  <c r="CN17" i="9"/>
  <c r="CL17" i="9"/>
  <c r="CN81" i="9"/>
  <c r="CM81" i="9"/>
  <c r="CL81" i="9"/>
  <c r="CG141" i="9"/>
  <c r="BO109" i="9"/>
  <c r="BQ33" i="9"/>
  <c r="CI85" i="9"/>
  <c r="CA67" i="9"/>
  <c r="CM55" i="9"/>
  <c r="BM35" i="9"/>
  <c r="DE35" i="9"/>
  <c r="BW40" i="9"/>
  <c r="BI72" i="9"/>
  <c r="BK72" i="9"/>
  <c r="DB72" i="9"/>
  <c r="CY59" i="9"/>
  <c r="CT24" i="9"/>
  <c r="AS44" i="9"/>
  <c r="DX44" i="9" s="1"/>
  <c r="BK44" i="9"/>
  <c r="BS44" i="9"/>
  <c r="CA44" i="9"/>
  <c r="CI44" i="9"/>
  <c r="CM44" i="9"/>
  <c r="CU44" i="9"/>
  <c r="DB44" i="9"/>
  <c r="BQ13" i="9"/>
  <c r="BY13" i="9"/>
  <c r="CG13" i="9"/>
  <c r="BO51" i="9"/>
  <c r="BW51" i="9"/>
  <c r="CE51" i="9"/>
  <c r="CT51" i="9"/>
  <c r="AS41" i="9"/>
  <c r="BI41" i="9"/>
  <c r="DA22" i="9"/>
  <c r="CV30" i="9"/>
  <c r="CW32" i="9"/>
  <c r="CU32" i="9"/>
  <c r="BK32" i="9"/>
  <c r="CX32" i="9"/>
  <c r="BF53" i="9"/>
  <c r="DD53" i="9"/>
  <c r="CZ53" i="9"/>
  <c r="CV53" i="9"/>
  <c r="DD43" i="9"/>
  <c r="DE43" i="9"/>
  <c r="CM43" i="9"/>
  <c r="CX43" i="9"/>
  <c r="CN29" i="9"/>
  <c r="CL29" i="9"/>
  <c r="CM29" i="9"/>
  <c r="CY56" i="9"/>
  <c r="AV68" i="9"/>
  <c r="CS54" i="9"/>
  <c r="CQ54" i="9"/>
  <c r="CR54" i="9"/>
  <c r="DC63" i="9"/>
  <c r="DB63" i="9"/>
  <c r="CS63" i="9"/>
  <c r="CQ17" i="9"/>
  <c r="CS17" i="9"/>
  <c r="CR17" i="9"/>
  <c r="CW71" i="9"/>
  <c r="CU71" i="9"/>
  <c r="BK71" i="9"/>
  <c r="CY71" i="9"/>
  <c r="CT71" i="9"/>
  <c r="CV71" i="9"/>
  <c r="CX71" i="9"/>
  <c r="DE36" i="9"/>
  <c r="DC36" i="9"/>
  <c r="DB36" i="9"/>
  <c r="BK36" i="9"/>
  <c r="DF36" i="9" s="1"/>
  <c r="BS16" i="9"/>
  <c r="CA48" i="9"/>
  <c r="DC19" i="9"/>
  <c r="CG12" i="9"/>
  <c r="CE72" i="9"/>
  <c r="CI59" i="9"/>
  <c r="BF13" i="9"/>
  <c r="BU13" i="9"/>
  <c r="CI51" i="9"/>
  <c r="DD41" i="9"/>
  <c r="CS28" i="9"/>
  <c r="CQ28" i="9"/>
  <c r="CR28" i="9"/>
  <c r="DF46" i="9"/>
  <c r="DP46" i="9"/>
  <c r="DC3" i="9"/>
  <c r="DE3" i="9"/>
  <c r="CZ3" i="9"/>
  <c r="AV20" i="9"/>
  <c r="CN79" i="9"/>
  <c r="CL79" i="9"/>
  <c r="CM79" i="9"/>
  <c r="CL55" i="9"/>
  <c r="AV6" i="9"/>
  <c r="CI16" i="9"/>
  <c r="CT16" i="9"/>
  <c r="CY16" i="9"/>
  <c r="CT40" i="9"/>
  <c r="CY40" i="9"/>
  <c r="BK19" i="9"/>
  <c r="BS19" i="9"/>
  <c r="CV21" i="9"/>
  <c r="AS39" i="9"/>
  <c r="BI55" i="9"/>
  <c r="BK55" i="9"/>
  <c r="DJ55" i="9" s="1"/>
  <c r="BQ17" i="9"/>
  <c r="BW16" i="9"/>
  <c r="CU16" i="9"/>
  <c r="DB16" i="9"/>
  <c r="CS35" i="9"/>
  <c r="CE11" i="9"/>
  <c r="CU40" i="9"/>
  <c r="DB40" i="9"/>
  <c r="CG33" i="9"/>
  <c r="CR33" i="9"/>
  <c r="BU12" i="9"/>
  <c r="BS72" i="9"/>
  <c r="CI72" i="9"/>
  <c r="DD21" i="9"/>
  <c r="BW59" i="9"/>
  <c r="CS39" i="9"/>
  <c r="DA24" i="9"/>
  <c r="AV47" i="9"/>
  <c r="CA55" i="9"/>
  <c r="CU55" i="9"/>
  <c r="DB55" i="9"/>
  <c r="BQ6" i="9"/>
  <c r="BY151" i="9"/>
  <c r="CG172" i="9"/>
  <c r="AS16" i="9"/>
  <c r="DX16" i="9" s="1"/>
  <c r="BK16" i="9"/>
  <c r="DK16" i="9" s="1"/>
  <c r="CV16" i="9"/>
  <c r="DC16" i="9"/>
  <c r="CC35" i="9"/>
  <c r="BK40" i="9"/>
  <c r="BY40" i="9"/>
  <c r="CV40" i="9"/>
  <c r="DC40" i="9"/>
  <c r="BM33" i="9"/>
  <c r="BU33" i="9"/>
  <c r="CS33" i="9"/>
  <c r="BO19" i="9"/>
  <c r="CE19" i="9"/>
  <c r="CM19" i="9"/>
  <c r="CU19" i="9"/>
  <c r="DB19" i="9"/>
  <c r="BF12" i="9"/>
  <c r="AV12" i="9"/>
  <c r="CV72" i="9"/>
  <c r="DC72" i="9"/>
  <c r="BF21" i="9"/>
  <c r="BI21" i="9"/>
  <c r="BM21" i="9"/>
  <c r="BU21" i="9"/>
  <c r="CC21" i="9"/>
  <c r="CT59" i="9"/>
  <c r="DB59" i="9"/>
  <c r="BM39" i="9"/>
  <c r="CC39" i="9"/>
  <c r="BF24" i="9"/>
  <c r="BK24" i="9"/>
  <c r="DI24" i="9" s="1"/>
  <c r="CA24" i="9"/>
  <c r="CU24" i="9"/>
  <c r="DB24" i="9"/>
  <c r="BY47" i="9"/>
  <c r="CX44" i="9"/>
  <c r="DC44" i="9"/>
  <c r="DD51" i="9"/>
  <c r="DE51" i="9"/>
  <c r="CU51" i="9"/>
  <c r="DC51" i="9"/>
  <c r="BI22" i="9"/>
  <c r="CW22" i="9"/>
  <c r="CU22" i="9"/>
  <c r="BK22" i="9"/>
  <c r="CT22" i="9"/>
  <c r="DC22" i="9"/>
  <c r="BF32" i="9"/>
  <c r="DD32" i="9"/>
  <c r="DB32" i="9"/>
  <c r="CY32" i="9"/>
  <c r="AS43" i="9"/>
  <c r="BF43" i="9"/>
  <c r="BK43" i="9"/>
  <c r="DA43" i="9"/>
  <c r="CW68" i="9"/>
  <c r="CU68" i="9"/>
  <c r="CY68" i="9"/>
  <c r="CT68" i="9"/>
  <c r="CV68" i="9"/>
  <c r="BK68" i="9"/>
  <c r="CW54" i="9"/>
  <c r="CV54" i="9"/>
  <c r="CU54" i="9"/>
  <c r="CX54" i="9"/>
  <c r="CT54" i="9"/>
  <c r="CW49" i="9"/>
  <c r="CT49" i="9"/>
  <c r="CX49" i="9"/>
  <c r="CW60" i="9"/>
  <c r="CY60" i="9"/>
  <c r="CT60" i="9"/>
  <c r="BK60" i="9"/>
  <c r="CX60" i="9"/>
  <c r="CU60" i="9"/>
  <c r="CV60" i="9"/>
  <c r="BF63" i="9"/>
  <c r="CM63" i="9"/>
  <c r="CL63" i="9"/>
  <c r="BF17" i="9"/>
  <c r="CX17" i="9"/>
  <c r="CS70" i="9"/>
  <c r="CQ70" i="9"/>
  <c r="AS36" i="9"/>
  <c r="DX36" i="9" s="1"/>
  <c r="BF36" i="9"/>
  <c r="CN66" i="9"/>
  <c r="CL66" i="9"/>
  <c r="CM66" i="9"/>
  <c r="CN77" i="9"/>
  <c r="CL77" i="9"/>
  <c r="CM77" i="9"/>
  <c r="CV41" i="9"/>
  <c r="AV22" i="9"/>
  <c r="AS30" i="9"/>
  <c r="BI30" i="9"/>
  <c r="AS53" i="9"/>
  <c r="BI53" i="9"/>
  <c r="AS29" i="9"/>
  <c r="DX29" i="9" s="1"/>
  <c r="BK29" i="9"/>
  <c r="DO29" i="9" s="1"/>
  <c r="CU29" i="9"/>
  <c r="DB29" i="9"/>
  <c r="BI38" i="9"/>
  <c r="DA38" i="9"/>
  <c r="AV56" i="9"/>
  <c r="CN56" i="9"/>
  <c r="DB68" i="9"/>
  <c r="BF18" i="9"/>
  <c r="AV18" i="9"/>
  <c r="DE18" i="9"/>
  <c r="CX28" i="9"/>
  <c r="CW42" i="9"/>
  <c r="CM46" i="9"/>
  <c r="CU46" i="9"/>
  <c r="DA69" i="9"/>
  <c r="AV54" i="9"/>
  <c r="CN54" i="9"/>
  <c r="AS3" i="9"/>
  <c r="BI3" i="9"/>
  <c r="DO73" i="9"/>
  <c r="CV70" i="9"/>
  <c r="CX61" i="9"/>
  <c r="DO62" i="9"/>
  <c r="BF5" i="9"/>
  <c r="AV5" i="9"/>
  <c r="CU45" i="9"/>
  <c r="DD34" i="9"/>
  <c r="CX10" i="9"/>
  <c r="CV26" i="9"/>
  <c r="DC26" i="9"/>
  <c r="CX4" i="9"/>
  <c r="DF4" i="9"/>
  <c r="CY31" i="9"/>
  <c r="DE31" i="9"/>
  <c r="BF66" i="9"/>
  <c r="BK66" i="9"/>
  <c r="DI66" i="9" s="1"/>
  <c r="CY66" i="9"/>
  <c r="DE66" i="9"/>
  <c r="BF25" i="9"/>
  <c r="BI67" i="9"/>
  <c r="CX67" i="9"/>
  <c r="DC67" i="9"/>
  <c r="CR74" i="9"/>
  <c r="CX75" i="9"/>
  <c r="DC75" i="9"/>
  <c r="BK77" i="9"/>
  <c r="CT77" i="9"/>
  <c r="DA77" i="9"/>
  <c r="BK79" i="9"/>
  <c r="CT79" i="9"/>
  <c r="DA79" i="9"/>
  <c r="DD81" i="9"/>
  <c r="DB81" i="9"/>
  <c r="DE81" i="9"/>
  <c r="CW85" i="9"/>
  <c r="CY85" i="9"/>
  <c r="CU85" i="9"/>
  <c r="BK85" i="9"/>
  <c r="CS92" i="9"/>
  <c r="CR92" i="9"/>
  <c r="CW98" i="9"/>
  <c r="CV98" i="9"/>
  <c r="CY98" i="9"/>
  <c r="CT98" i="9"/>
  <c r="BK98" i="9"/>
  <c r="CS98" i="9"/>
  <c r="CQ98" i="9"/>
  <c r="CQ111" i="9"/>
  <c r="CR111" i="9"/>
  <c r="CU112" i="9"/>
  <c r="CS113" i="9"/>
  <c r="CR113" i="9"/>
  <c r="CQ113" i="9"/>
  <c r="CW124" i="9"/>
  <c r="CU124" i="9"/>
  <c r="CT124" i="9"/>
  <c r="CX124" i="9"/>
  <c r="CY124" i="9"/>
  <c r="BK124" i="9"/>
  <c r="CN138" i="9"/>
  <c r="CM138" i="9"/>
  <c r="CL138" i="9"/>
  <c r="CN152" i="9"/>
  <c r="CM152" i="9"/>
  <c r="CL152" i="9"/>
  <c r="BF10" i="9"/>
  <c r="CT10" i="9"/>
  <c r="CY10" i="9"/>
  <c r="BI48" i="9"/>
  <c r="BK48" i="9"/>
  <c r="DE15" i="9"/>
  <c r="CX26" i="9"/>
  <c r="DN4" i="9"/>
  <c r="DK31" i="9"/>
  <c r="DE75" i="9"/>
  <c r="CT87" i="9"/>
  <c r="CW87" i="9"/>
  <c r="BK87" i="9"/>
  <c r="CW88" i="9"/>
  <c r="CX88" i="9"/>
  <c r="CU88" i="9"/>
  <c r="BK88" i="9"/>
  <c r="CV88" i="9"/>
  <c r="CN94" i="9"/>
  <c r="CL94" i="9"/>
  <c r="CQ95" i="9"/>
  <c r="CR95" i="9"/>
  <c r="CW100" i="9"/>
  <c r="CV100" i="9"/>
  <c r="CY100" i="9"/>
  <c r="CT100" i="9"/>
  <c r="BK100" i="9"/>
  <c r="DI100" i="9" s="1"/>
  <c r="CX100" i="9"/>
  <c r="CZ104" i="9"/>
  <c r="CW106" i="9"/>
  <c r="CV106" i="9"/>
  <c r="CY106" i="9"/>
  <c r="CU106" i="9"/>
  <c r="BK106" i="9"/>
  <c r="CS106" i="9"/>
  <c r="CQ106" i="9"/>
  <c r="CR106" i="9"/>
  <c r="CS108" i="9"/>
  <c r="CR108" i="9"/>
  <c r="CQ108" i="9"/>
  <c r="CV109" i="9"/>
  <c r="CY109" i="9"/>
  <c r="CU109" i="9"/>
  <c r="BK109" i="9"/>
  <c r="DP109" i="9" s="1"/>
  <c r="CY118" i="9"/>
  <c r="CU118" i="9"/>
  <c r="BK118" i="9"/>
  <c r="DM118" i="9" s="1"/>
  <c r="CN120" i="9"/>
  <c r="CM120" i="9"/>
  <c r="CL120" i="9"/>
  <c r="CN122" i="9"/>
  <c r="CM122" i="9"/>
  <c r="CL122" i="9"/>
  <c r="CN136" i="9"/>
  <c r="CM136" i="9"/>
  <c r="CL136" i="9"/>
  <c r="CS167" i="9"/>
  <c r="CR167" i="9"/>
  <c r="CQ167" i="9"/>
  <c r="AS27" i="9"/>
  <c r="BI27" i="9"/>
  <c r="CY29" i="9"/>
  <c r="DE29" i="9"/>
  <c r="DE38" i="9"/>
  <c r="AS68" i="9"/>
  <c r="BF68" i="9"/>
  <c r="AV28" i="9"/>
  <c r="CU28" i="9"/>
  <c r="CX46" i="9"/>
  <c r="BF69" i="9"/>
  <c r="AV69" i="9"/>
  <c r="AY69" i="9" s="1"/>
  <c r="DE69" i="9"/>
  <c r="CM60" i="9"/>
  <c r="CW63" i="9"/>
  <c r="AV8" i="9"/>
  <c r="CR52" i="9"/>
  <c r="DB17" i="9"/>
  <c r="CV73" i="9"/>
  <c r="DD73" i="9"/>
  <c r="CT70" i="9"/>
  <c r="CY70" i="9"/>
  <c r="AS61" i="9"/>
  <c r="AY61" i="9" s="1"/>
  <c r="BI61" i="9"/>
  <c r="CN61" i="9"/>
  <c r="AV71" i="9"/>
  <c r="DA7" i="9"/>
  <c r="CX62" i="9"/>
  <c r="DG62" i="9"/>
  <c r="AS45" i="9"/>
  <c r="DX45" i="9" s="1"/>
  <c r="CX45" i="9"/>
  <c r="BI36" i="9"/>
  <c r="CU36" i="9"/>
  <c r="DD20" i="9"/>
  <c r="CV11" i="9"/>
  <c r="DC11" i="9"/>
  <c r="DB9" i="9"/>
  <c r="BK10" i="9"/>
  <c r="CU10" i="9"/>
  <c r="DB10" i="9"/>
  <c r="BF37" i="9"/>
  <c r="AV37" i="9"/>
  <c r="CU48" i="9"/>
  <c r="DB48" i="9"/>
  <c r="AS26" i="9"/>
  <c r="DX26" i="9" s="1"/>
  <c r="CT26" i="9"/>
  <c r="CY26" i="9"/>
  <c r="AS50" i="9"/>
  <c r="DX50" i="9" s="1"/>
  <c r="BI50" i="9"/>
  <c r="AS65" i="9"/>
  <c r="BI65" i="9"/>
  <c r="DA58" i="9"/>
  <c r="CU66" i="9"/>
  <c r="AS67" i="9"/>
  <c r="DX67" i="9" s="1"/>
  <c r="CL67" i="9"/>
  <c r="DA67" i="9"/>
  <c r="CL75" i="9"/>
  <c r="DA75" i="9"/>
  <c r="CR76" i="9"/>
  <c r="DC77" i="9"/>
  <c r="DC79" i="9"/>
  <c r="DA80" i="9"/>
  <c r="CN83" i="9"/>
  <c r="CM83" i="9"/>
  <c r="DD85" i="9"/>
  <c r="DE85" i="9"/>
  <c r="DB85" i="9"/>
  <c r="CN85" i="9"/>
  <c r="CL85" i="9"/>
  <c r="DA86" i="9"/>
  <c r="DE86" i="9"/>
  <c r="CQ87" i="9"/>
  <c r="CR87" i="9"/>
  <c r="CY88" i="9"/>
  <c r="CS90" i="9"/>
  <c r="CR90" i="9"/>
  <c r="CN92" i="9"/>
  <c r="CL92" i="9"/>
  <c r="CM94" i="9"/>
  <c r="CM95" i="9"/>
  <c r="CL95" i="9"/>
  <c r="CS95" i="9"/>
  <c r="CW96" i="9"/>
  <c r="CV96" i="9"/>
  <c r="CY96" i="9"/>
  <c r="CT96" i="9"/>
  <c r="BK96" i="9"/>
  <c r="DC97" i="9"/>
  <c r="DE97" i="9"/>
  <c r="DA97" i="9"/>
  <c r="CZ98" i="9"/>
  <c r="DD98" i="9"/>
  <c r="DC99" i="9"/>
  <c r="CZ99" i="9"/>
  <c r="DE99" i="9"/>
  <c r="DA99" i="9"/>
  <c r="CS100" i="9"/>
  <c r="CQ100" i="9"/>
  <c r="CX101" i="9"/>
  <c r="CT101" i="9"/>
  <c r="DD104" i="9"/>
  <c r="CT106" i="9"/>
  <c r="CN110" i="9"/>
  <c r="CL110" i="9"/>
  <c r="CM110" i="9"/>
  <c r="DD124" i="9"/>
  <c r="DB124" i="9"/>
  <c r="DC124" i="9"/>
  <c r="DE124" i="9"/>
  <c r="CN124" i="9"/>
  <c r="CM124" i="9"/>
  <c r="CL124" i="9"/>
  <c r="DA124" i="9"/>
  <c r="DA127" i="9"/>
  <c r="CZ127" i="9"/>
  <c r="CQ127" i="9"/>
  <c r="CS127" i="9"/>
  <c r="CR127" i="9"/>
  <c r="DD130" i="9"/>
  <c r="DB130" i="9"/>
  <c r="DA130" i="9"/>
  <c r="DC130" i="9"/>
  <c r="DE130" i="9"/>
  <c r="DD138" i="9"/>
  <c r="DA138" i="9"/>
  <c r="DE138" i="9"/>
  <c r="DC138" i="9"/>
  <c r="DB138" i="9"/>
  <c r="CN144" i="9"/>
  <c r="CM144" i="9"/>
  <c r="CL144" i="9"/>
  <c r="CN154" i="9"/>
  <c r="CM154" i="9"/>
  <c r="CL154" i="9"/>
  <c r="CV27" i="9"/>
  <c r="BF29" i="9"/>
  <c r="CT29" i="9"/>
  <c r="DA29" i="9"/>
  <c r="CZ38" i="9"/>
  <c r="AS18" i="9"/>
  <c r="AY18" i="9" s="1"/>
  <c r="BI18" i="9"/>
  <c r="CV28" i="9"/>
  <c r="AS46" i="9"/>
  <c r="DX46" i="9" s="1"/>
  <c r="BF46" i="9"/>
  <c r="CL46" i="9"/>
  <c r="CT46" i="9"/>
  <c r="CY46" i="9"/>
  <c r="CZ69" i="9"/>
  <c r="AS60" i="9"/>
  <c r="AV60" i="9"/>
  <c r="CX63" i="9"/>
  <c r="CT3" i="9"/>
  <c r="AS17" i="9"/>
  <c r="BI17" i="9"/>
  <c r="AV73" i="9"/>
  <c r="CX73" i="9"/>
  <c r="DJ73" i="9"/>
  <c r="CZ57" i="9"/>
  <c r="CU70" i="9"/>
  <c r="AV61" i="9"/>
  <c r="CW61" i="9"/>
  <c r="CZ71" i="9"/>
  <c r="AS7" i="9"/>
  <c r="AY7" i="9" s="1"/>
  <c r="DE7" i="9"/>
  <c r="CT62" i="9"/>
  <c r="CY62" i="9"/>
  <c r="DJ62" i="9"/>
  <c r="BI45" i="9"/>
  <c r="BK45" i="9"/>
  <c r="CT45" i="9"/>
  <c r="CY45" i="9"/>
  <c r="BF14" i="9"/>
  <c r="AV14" i="9"/>
  <c r="CV36" i="9"/>
  <c r="CX11" i="9"/>
  <c r="AS34" i="9"/>
  <c r="DX34" i="9" s="1"/>
  <c r="AV34" i="9"/>
  <c r="DA34" i="9"/>
  <c r="CV9" i="9"/>
  <c r="DC9" i="9"/>
  <c r="CR23" i="9"/>
  <c r="CV10" i="9"/>
  <c r="DC10" i="9"/>
  <c r="BF48" i="9"/>
  <c r="CL48" i="9"/>
  <c r="CV48" i="9"/>
  <c r="DC48" i="9"/>
  <c r="BF15" i="9"/>
  <c r="AV15" i="9"/>
  <c r="BI26" i="9"/>
  <c r="BK26" i="9"/>
  <c r="DF26" i="9" s="1"/>
  <c r="CU26" i="9"/>
  <c r="DB26" i="9"/>
  <c r="CV4" i="9"/>
  <c r="CX31" i="9"/>
  <c r="DD58" i="9"/>
  <c r="CX66" i="9"/>
  <c r="DC66" i="9"/>
  <c r="AV67" i="9"/>
  <c r="BK67" i="9"/>
  <c r="DL67" i="9" s="1"/>
  <c r="CM67" i="9"/>
  <c r="DB67" i="9"/>
  <c r="DD74" i="9"/>
  <c r="BK75" i="9"/>
  <c r="DP75" i="9" s="1"/>
  <c r="CM75" i="9"/>
  <c r="CU75" i="9"/>
  <c r="DB75" i="9"/>
  <c r="CS76" i="9"/>
  <c r="DE77" i="9"/>
  <c r="DE79" i="9"/>
  <c r="DE80" i="9"/>
  <c r="CL83" i="9"/>
  <c r="CM85" i="9"/>
  <c r="DC87" i="9"/>
  <c r="DA87" i="9"/>
  <c r="DD87" i="9"/>
  <c r="CM87" i="9"/>
  <c r="CL87" i="9"/>
  <c r="CS87" i="9"/>
  <c r="DD88" i="9"/>
  <c r="CZ88" i="9"/>
  <c r="DC88" i="9"/>
  <c r="CQ90" i="9"/>
  <c r="CM92" i="9"/>
  <c r="CN95" i="9"/>
  <c r="CU96" i="9"/>
  <c r="CN102" i="9"/>
  <c r="CM102" i="9"/>
  <c r="CL102" i="9"/>
  <c r="CW104" i="9"/>
  <c r="CY104" i="9"/>
  <c r="CT104" i="9"/>
  <c r="CX104" i="9"/>
  <c r="CU104" i="9"/>
  <c r="BK104" i="9"/>
  <c r="CX106" i="9"/>
  <c r="DB109" i="9"/>
  <c r="DE109" i="9"/>
  <c r="DD109" i="9"/>
  <c r="DC109" i="9"/>
  <c r="CR110" i="9"/>
  <c r="CS110" i="9"/>
  <c r="CQ110" i="9"/>
  <c r="CL111" i="9"/>
  <c r="CN111" i="9"/>
  <c r="CM111" i="9"/>
  <c r="CV116" i="9"/>
  <c r="CT116" i="9"/>
  <c r="CY116" i="9"/>
  <c r="CX116" i="9"/>
  <c r="BK116" i="9"/>
  <c r="DL116" i="9" s="1"/>
  <c r="CW116" i="9"/>
  <c r="DD120" i="9"/>
  <c r="DA120" i="9"/>
  <c r="DB120" i="9"/>
  <c r="DC120" i="9"/>
  <c r="CN126" i="9"/>
  <c r="CL126" i="9"/>
  <c r="CM126" i="9"/>
  <c r="CQ133" i="9"/>
  <c r="CS133" i="9"/>
  <c r="CR133" i="9"/>
  <c r="DE83" i="9"/>
  <c r="DB89" i="9"/>
  <c r="BK90" i="9"/>
  <c r="CU90" i="9"/>
  <c r="DC90" i="9"/>
  <c r="CU92" i="9"/>
  <c r="BK94" i="9"/>
  <c r="CV94" i="9"/>
  <c r="CW95" i="9"/>
  <c r="CW102" i="9"/>
  <c r="CY102" i="9"/>
  <c r="CT102" i="9"/>
  <c r="BK102" i="9"/>
  <c r="CX102" i="9"/>
  <c r="DC105" i="9"/>
  <c r="DA105" i="9"/>
  <c r="CZ105" i="9"/>
  <c r="CW108" i="9"/>
  <c r="CY108" i="9"/>
  <c r="CT108" i="9"/>
  <c r="BK108" i="9"/>
  <c r="CV110" i="9"/>
  <c r="CX110" i="9"/>
  <c r="BK110" i="9"/>
  <c r="DB117" i="9"/>
  <c r="DD117" i="9"/>
  <c r="CZ117" i="9"/>
  <c r="DE133" i="9"/>
  <c r="DD133" i="9"/>
  <c r="DA133" i="9"/>
  <c r="CN142" i="9"/>
  <c r="CL142" i="9"/>
  <c r="CM156" i="9"/>
  <c r="CN156" i="9"/>
  <c r="CL156" i="9"/>
  <c r="DC158" i="9"/>
  <c r="DA158" i="9"/>
  <c r="CZ158" i="9"/>
  <c r="DE158" i="9"/>
  <c r="DB158" i="9"/>
  <c r="CL169" i="9"/>
  <c r="CN169" i="9"/>
  <c r="CM169" i="9"/>
  <c r="BK81" i="9"/>
  <c r="CU81" i="9"/>
  <c r="DD82" i="9"/>
  <c r="BK83" i="9"/>
  <c r="CU83" i="9"/>
  <c r="DB83" i="9"/>
  <c r="CS84" i="9"/>
  <c r="CZ89" i="9"/>
  <c r="CX90" i="9"/>
  <c r="DA91" i="9"/>
  <c r="BK92" i="9"/>
  <c r="DJ92" i="9" s="1"/>
  <c r="CX92" i="9"/>
  <c r="CT94" i="9"/>
  <c r="CY94" i="9"/>
  <c r="CU102" i="9"/>
  <c r="CN103" i="9"/>
  <c r="CS103" i="9"/>
  <c r="DE105" i="9"/>
  <c r="CL106" i="9"/>
  <c r="CM106" i="9"/>
  <c r="CV108" i="9"/>
  <c r="DD114" i="9"/>
  <c r="DA114" i="9"/>
  <c r="DC114" i="9"/>
  <c r="CN116" i="9"/>
  <c r="CM116" i="9"/>
  <c r="DC117" i="9"/>
  <c r="DD122" i="9"/>
  <c r="DA122" i="9"/>
  <c r="DE122" i="9"/>
  <c r="CN128" i="9"/>
  <c r="CM128" i="9"/>
  <c r="CW140" i="9"/>
  <c r="CX140" i="9"/>
  <c r="CU140" i="9"/>
  <c r="CT140" i="9"/>
  <c r="BK140" i="9"/>
  <c r="CY140" i="9"/>
  <c r="CW144" i="9"/>
  <c r="CX144" i="9"/>
  <c r="CU144" i="9"/>
  <c r="CT144" i="9"/>
  <c r="BK144" i="9"/>
  <c r="DM144" i="9" s="1"/>
  <c r="CY144" i="9"/>
  <c r="CQ149" i="9"/>
  <c r="CS149" i="9"/>
  <c r="CR149" i="9"/>
  <c r="CN150" i="9"/>
  <c r="CM150" i="9"/>
  <c r="CL150" i="9"/>
  <c r="DD154" i="9"/>
  <c r="DB154" i="9"/>
  <c r="DA154" i="9"/>
  <c r="DE154" i="9"/>
  <c r="CW103" i="9"/>
  <c r="DE107" i="9"/>
  <c r="DB111" i="9"/>
  <c r="DC111" i="9"/>
  <c r="BK115" i="9"/>
  <c r="DH115" i="9" s="1"/>
  <c r="CV115" i="9"/>
  <c r="DD118" i="9"/>
  <c r="DA118" i="9"/>
  <c r="DC118" i="9"/>
  <c r="CQ119" i="9"/>
  <c r="CR119" i="9"/>
  <c r="DD123" i="9"/>
  <c r="DA125" i="9"/>
  <c r="CW126" i="9"/>
  <c r="CT126" i="9"/>
  <c r="CY126" i="9"/>
  <c r="BK126" i="9"/>
  <c r="DM126" i="9" s="1"/>
  <c r="CU126" i="9"/>
  <c r="CW128" i="9"/>
  <c r="CX128" i="9"/>
  <c r="CU128" i="9"/>
  <c r="BK128" i="9"/>
  <c r="DE129" i="9"/>
  <c r="CZ129" i="9"/>
  <c r="CN130" i="9"/>
  <c r="CM130" i="9"/>
  <c r="DD132" i="9"/>
  <c r="DB132" i="9"/>
  <c r="DA132" i="9"/>
  <c r="DD134" i="9"/>
  <c r="DC134" i="9"/>
  <c r="DB134" i="9"/>
  <c r="CL140" i="9"/>
  <c r="CW142" i="9"/>
  <c r="CT142" i="9"/>
  <c r="CY142" i="9"/>
  <c r="BK142" i="9"/>
  <c r="DP142" i="9" s="1"/>
  <c r="CU142" i="9"/>
  <c r="CN146" i="9"/>
  <c r="CM146" i="9"/>
  <c r="CN148" i="9"/>
  <c r="CM148" i="9"/>
  <c r="CL148" i="9"/>
  <c r="DE155" i="9"/>
  <c r="DD155" i="9"/>
  <c r="CS165" i="9"/>
  <c r="CQ165" i="9"/>
  <c r="CR165" i="9"/>
  <c r="CT178" i="9"/>
  <c r="CX178" i="9"/>
  <c r="CW178" i="9"/>
  <c r="CM178" i="9"/>
  <c r="CN178" i="9"/>
  <c r="CL178" i="9"/>
  <c r="CQ125" i="9"/>
  <c r="CS125" i="9"/>
  <c r="CR125" i="9"/>
  <c r="CN132" i="9"/>
  <c r="CM132" i="9"/>
  <c r="CN134" i="9"/>
  <c r="CM134" i="9"/>
  <c r="DD136" i="9"/>
  <c r="DB136" i="9"/>
  <c r="DA136" i="9"/>
  <c r="DD152" i="9"/>
  <c r="DB152" i="9"/>
  <c r="DA152" i="9"/>
  <c r="DE152" i="9"/>
  <c r="CW167" i="9"/>
  <c r="CX167" i="9"/>
  <c r="CV167" i="9"/>
  <c r="CY167" i="9"/>
  <c r="CU167" i="9"/>
  <c r="BK167" i="9"/>
  <c r="CW180" i="9"/>
  <c r="CV180" i="9"/>
  <c r="CM183" i="9"/>
  <c r="CL183" i="9"/>
  <c r="CN183" i="9"/>
  <c r="CY195" i="9"/>
  <c r="CV195" i="9"/>
  <c r="BK195" i="9"/>
  <c r="CU195" i="9"/>
  <c r="BK146" i="9"/>
  <c r="CT146" i="9"/>
  <c r="DE148" i="9"/>
  <c r="DE150" i="9"/>
  <c r="CZ151" i="9"/>
  <c r="CY152" i="9"/>
  <c r="CY154" i="9"/>
  <c r="DC156" i="9"/>
  <c r="DD156" i="9"/>
  <c r="DB156" i="9"/>
  <c r="DD162" i="9"/>
  <c r="DA162" i="9"/>
  <c r="CS163" i="9"/>
  <c r="CR163" i="9"/>
  <c r="CW165" i="9"/>
  <c r="CV165" i="9"/>
  <c r="CU165" i="9"/>
  <c r="BK165" i="9"/>
  <c r="DH165" i="9" s="1"/>
  <c r="DD168" i="9"/>
  <c r="DE168" i="9"/>
  <c r="DB168" i="9"/>
  <c r="CW175" i="9"/>
  <c r="CY175" i="9"/>
  <c r="CT175" i="9"/>
  <c r="CX175" i="9"/>
  <c r="CV175" i="9"/>
  <c r="BK175" i="9"/>
  <c r="DP175" i="9" s="1"/>
  <c r="CU175" i="9"/>
  <c r="DE126" i="9"/>
  <c r="BK130" i="9"/>
  <c r="DG130" i="9" s="1"/>
  <c r="CT130" i="9"/>
  <c r="BK132" i="9"/>
  <c r="CT132" i="9"/>
  <c r="BK134" i="9"/>
  <c r="DO134" i="9" s="1"/>
  <c r="CU134" i="9"/>
  <c r="BK136" i="9"/>
  <c r="CT136" i="9"/>
  <c r="DE142" i="9"/>
  <c r="CU146" i="9"/>
  <c r="DA148" i="9"/>
  <c r="DA150" i="9"/>
  <c r="BK152" i="9"/>
  <c r="DP152" i="9" s="1"/>
  <c r="CT152" i="9"/>
  <c r="BK154" i="9"/>
  <c r="CT154" i="9"/>
  <c r="CV155" i="9"/>
  <c r="CW157" i="9"/>
  <c r="CU157" i="9"/>
  <c r="CY157" i="9"/>
  <c r="CT157" i="9"/>
  <c r="BK157" i="9"/>
  <c r="CV157" i="9"/>
  <c r="CZ159" i="9"/>
  <c r="DD159" i="9"/>
  <c r="CS159" i="9"/>
  <c r="CR159" i="9"/>
  <c r="CQ159" i="9"/>
  <c r="DC159" i="9"/>
  <c r="DC160" i="9"/>
  <c r="DA160" i="9"/>
  <c r="CZ160" i="9"/>
  <c r="CS161" i="9"/>
  <c r="CR161" i="9"/>
  <c r="CW163" i="9"/>
  <c r="CY163" i="9"/>
  <c r="CT163" i="9"/>
  <c r="CX163" i="9"/>
  <c r="BK163" i="9"/>
  <c r="CQ163" i="9"/>
  <c r="CX164" i="9"/>
  <c r="CW164" i="9"/>
  <c r="CT165" i="9"/>
  <c r="CS171" i="9"/>
  <c r="CQ171" i="9"/>
  <c r="CS173" i="9"/>
  <c r="CR173" i="9"/>
  <c r="DB173" i="9"/>
  <c r="CQ178" i="9"/>
  <c r="CS178" i="9"/>
  <c r="CR178" i="9"/>
  <c r="CN196" i="9"/>
  <c r="CL196" i="9"/>
  <c r="CM196" i="9"/>
  <c r="DE110" i="9"/>
  <c r="DE112" i="9"/>
  <c r="DA116" i="9"/>
  <c r="BK117" i="9"/>
  <c r="DP117" i="9" s="1"/>
  <c r="CU117" i="9"/>
  <c r="BK120" i="9"/>
  <c r="CT120" i="9"/>
  <c r="BK122" i="9"/>
  <c r="CT122" i="9"/>
  <c r="DA126" i="9"/>
  <c r="DC128" i="9"/>
  <c r="CU130" i="9"/>
  <c r="CU132" i="9"/>
  <c r="CX134" i="9"/>
  <c r="CU136" i="9"/>
  <c r="BK138" i="9"/>
  <c r="CT138" i="9"/>
  <c r="DC140" i="9"/>
  <c r="DA141" i="9"/>
  <c r="DA142" i="9"/>
  <c r="CR143" i="9"/>
  <c r="DC144" i="9"/>
  <c r="CX146" i="9"/>
  <c r="DC146" i="9"/>
  <c r="BK148" i="9"/>
  <c r="CU148" i="9"/>
  <c r="DB148" i="9"/>
  <c r="DA149" i="9"/>
  <c r="BK150" i="9"/>
  <c r="CU150" i="9"/>
  <c r="DB150" i="9"/>
  <c r="CS151" i="9"/>
  <c r="CU152" i="9"/>
  <c r="CU154" i="9"/>
  <c r="CQ156" i="9"/>
  <c r="CS156" i="9"/>
  <c r="CX157" i="9"/>
  <c r="CL161" i="9"/>
  <c r="CN161" i="9"/>
  <c r="CQ161" i="9"/>
  <c r="DE162" i="9"/>
  <c r="CU163" i="9"/>
  <c r="CX165" i="9"/>
  <c r="DD166" i="9"/>
  <c r="DE166" i="9"/>
  <c r="CS169" i="9"/>
  <c r="CR169" i="9"/>
  <c r="DD171" i="9"/>
  <c r="DC171" i="9"/>
  <c r="CZ171" i="9"/>
  <c r="CR171" i="9"/>
  <c r="CL173" i="9"/>
  <c r="CN173" i="9"/>
  <c r="CQ173" i="9"/>
  <c r="DC173" i="9"/>
  <c r="CS181" i="9"/>
  <c r="CQ181" i="9"/>
  <c r="CR181" i="9"/>
  <c r="CW183" i="9"/>
  <c r="CV183" i="9"/>
  <c r="CU183" i="9"/>
  <c r="CY183" i="9"/>
  <c r="CX183" i="9"/>
  <c r="BK183" i="9"/>
  <c r="CT183" i="9"/>
  <c r="CT186" i="9"/>
  <c r="CX186" i="9"/>
  <c r="CM186" i="9"/>
  <c r="CL186" i="9"/>
  <c r="CN186" i="9"/>
  <c r="CS199" i="9"/>
  <c r="CR199" i="9"/>
  <c r="CQ199" i="9"/>
  <c r="CQ187" i="9"/>
  <c r="CS187" i="9"/>
  <c r="CW188" i="9"/>
  <c r="CV188" i="9"/>
  <c r="CU188" i="9"/>
  <c r="BK188" i="9"/>
  <c r="DI188" i="9" s="1"/>
  <c r="CT188" i="9"/>
  <c r="CQ189" i="9"/>
  <c r="CR189" i="9"/>
  <c r="DC190" i="9"/>
  <c r="CZ190" i="9"/>
  <c r="CW192" i="9"/>
  <c r="CU192" i="9"/>
  <c r="CY192" i="9"/>
  <c r="CT192" i="9"/>
  <c r="BK192" i="9"/>
  <c r="CV196" i="9"/>
  <c r="CW196" i="9"/>
  <c r="CT196" i="9"/>
  <c r="BK196" i="9"/>
  <c r="CX196" i="9"/>
  <c r="DB197" i="9"/>
  <c r="CZ197" i="9"/>
  <c r="DE197" i="9"/>
  <c r="DD198" i="9"/>
  <c r="DC198" i="9"/>
  <c r="DB198" i="9"/>
  <c r="DE198" i="9"/>
  <c r="CL199" i="9"/>
  <c r="CN199" i="9"/>
  <c r="CM199" i="9"/>
  <c r="BK156" i="9"/>
  <c r="DM156" i="9" s="1"/>
  <c r="BK159" i="9"/>
  <c r="CV159" i="9"/>
  <c r="CX161" i="9"/>
  <c r="DC167" i="9"/>
  <c r="CX169" i="9"/>
  <c r="DA170" i="9"/>
  <c r="CU171" i="9"/>
  <c r="DB172" i="9"/>
  <c r="CX173" i="9"/>
  <c r="CZ181" i="9"/>
  <c r="DD181" i="9"/>
  <c r="DC181" i="9"/>
  <c r="BK187" i="9"/>
  <c r="CW187" i="9"/>
  <c r="CY188" i="9"/>
  <c r="CM189" i="9"/>
  <c r="CL189" i="9"/>
  <c r="DD190" i="9"/>
  <c r="CX192" i="9"/>
  <c r="CW194" i="9"/>
  <c r="CY194" i="9"/>
  <c r="CT194" i="9"/>
  <c r="CX194" i="9"/>
  <c r="BK194" i="9"/>
  <c r="CU194" i="9"/>
  <c r="DD197" i="9"/>
  <c r="DE201" i="9"/>
  <c r="DA201" i="9"/>
  <c r="CS201" i="9"/>
  <c r="CR201" i="9"/>
  <c r="CQ201" i="9"/>
  <c r="DD202" i="9"/>
  <c r="DE202" i="9"/>
  <c r="DC202" i="9"/>
  <c r="DA202" i="9"/>
  <c r="CW156" i="9"/>
  <c r="CX159" i="9"/>
  <c r="BK161" i="9"/>
  <c r="DF161" i="9" s="1"/>
  <c r="CT161" i="9"/>
  <c r="CY161" i="9"/>
  <c r="DA164" i="9"/>
  <c r="CM165" i="9"/>
  <c r="CT168" i="9"/>
  <c r="BK169" i="9"/>
  <c r="CT169" i="9"/>
  <c r="CY169" i="9"/>
  <c r="DB170" i="9"/>
  <c r="BK171" i="9"/>
  <c r="CV171" i="9"/>
  <c r="BK173" i="9"/>
  <c r="CT173" i="9"/>
  <c r="CY173" i="9"/>
  <c r="CS175" i="9"/>
  <c r="CR175" i="9"/>
  <c r="DE176" i="9"/>
  <c r="DD176" i="9"/>
  <c r="DB176" i="9"/>
  <c r="CW177" i="9"/>
  <c r="CU177" i="9"/>
  <c r="CY177" i="9"/>
  <c r="CT177" i="9"/>
  <c r="BK177" i="9"/>
  <c r="DM177" i="9" s="1"/>
  <c r="DC179" i="9"/>
  <c r="DC182" i="9"/>
  <c r="CZ182" i="9"/>
  <c r="CS183" i="9"/>
  <c r="CQ183" i="9"/>
  <c r="CQ186" i="9"/>
  <c r="CR186" i="9"/>
  <c r="CM187" i="9"/>
  <c r="CN187" i="9"/>
  <c r="CL187" i="9"/>
  <c r="CX187" i="9"/>
  <c r="CX193" i="9"/>
  <c r="CM194" i="9"/>
  <c r="CL194" i="9"/>
  <c r="CV194" i="9"/>
  <c r="CQ197" i="9"/>
  <c r="CS197" i="9"/>
  <c r="DA198" i="9"/>
  <c r="CU200" i="9"/>
  <c r="CT200" i="9"/>
  <c r="DB202" i="9"/>
  <c r="BK179" i="9"/>
  <c r="CX179" i="9"/>
  <c r="DE180" i="9"/>
  <c r="CU181" i="9"/>
  <c r="BK185" i="9"/>
  <c r="CV185" i="9"/>
  <c r="CZ187" i="9"/>
  <c r="BK190" i="9"/>
  <c r="CU190" i="9"/>
  <c r="CZ191" i="9"/>
  <c r="DA196" i="9"/>
  <c r="DB177" i="9"/>
  <c r="CT179" i="9"/>
  <c r="CY179" i="9"/>
  <c r="CZ180" i="9"/>
  <c r="BK181" i="9"/>
  <c r="CV181" i="9"/>
  <c r="CX185" i="9"/>
  <c r="CV190" i="9"/>
  <c r="DA191" i="9"/>
  <c r="DB192" i="9"/>
  <c r="DB196" i="9"/>
  <c r="DC200" i="9"/>
  <c r="BK202" i="9"/>
  <c r="DX39" i="9"/>
  <c r="AY47" i="9"/>
  <c r="DX47" i="9"/>
  <c r="CM47" i="9"/>
  <c r="CL47" i="9"/>
  <c r="CN47" i="9"/>
  <c r="AY13" i="9"/>
  <c r="DX7" i="9"/>
  <c r="AY34" i="9"/>
  <c r="CM12" i="9"/>
  <c r="CL12" i="9"/>
  <c r="CN12" i="9"/>
  <c r="DX3" i="9"/>
  <c r="AY35" i="9"/>
  <c r="DX35" i="9"/>
  <c r="CM33" i="9"/>
  <c r="CL33" i="9"/>
  <c r="CN33" i="9"/>
  <c r="CM13" i="9"/>
  <c r="CL13" i="9"/>
  <c r="CN13" i="9"/>
  <c r="CM6" i="9"/>
  <c r="CL6" i="9"/>
  <c r="CN6" i="9"/>
  <c r="CM21" i="9"/>
  <c r="CL21" i="9"/>
  <c r="CN21" i="9"/>
  <c r="AY57" i="9"/>
  <c r="DX57" i="9"/>
  <c r="BW201" i="9"/>
  <c r="BW197" i="9"/>
  <c r="BW195" i="9"/>
  <c r="BW202" i="9"/>
  <c r="BW192" i="9"/>
  <c r="BW198" i="9"/>
  <c r="BW196" i="9"/>
  <c r="BW181" i="9"/>
  <c r="BW199" i="9"/>
  <c r="BW177" i="9"/>
  <c r="BW173" i="9"/>
  <c r="BW175" i="9"/>
  <c r="BW159" i="9"/>
  <c r="BW155" i="9"/>
  <c r="BW153" i="9"/>
  <c r="BW151" i="9"/>
  <c r="BW149" i="9"/>
  <c r="BW147" i="9"/>
  <c r="BW145" i="9"/>
  <c r="BW143" i="9"/>
  <c r="BW141" i="9"/>
  <c r="BW139" i="9"/>
  <c r="BW137" i="9"/>
  <c r="BW135" i="9"/>
  <c r="BW133" i="9"/>
  <c r="BW131" i="9"/>
  <c r="BW129" i="9"/>
  <c r="BW127" i="9"/>
  <c r="BW125" i="9"/>
  <c r="BW123" i="9"/>
  <c r="BW121" i="9"/>
  <c r="BW119" i="9"/>
  <c r="BW183" i="9"/>
  <c r="BW171" i="9"/>
  <c r="BW167" i="9"/>
  <c r="BW163" i="9"/>
  <c r="BW165" i="9"/>
  <c r="BW152" i="9"/>
  <c r="BW144" i="9"/>
  <c r="BW136" i="9"/>
  <c r="BW128" i="9"/>
  <c r="BW120" i="9"/>
  <c r="BW115" i="9"/>
  <c r="BW114" i="9"/>
  <c r="BW169" i="9"/>
  <c r="BW113" i="9"/>
  <c r="BW140" i="9"/>
  <c r="BW138" i="9"/>
  <c r="BW111" i="9"/>
  <c r="BW98" i="9"/>
  <c r="BW90" i="9"/>
  <c r="BW86" i="9"/>
  <c r="BW84" i="9"/>
  <c r="BW82" i="9"/>
  <c r="BW80" i="9"/>
  <c r="BW78" i="9"/>
  <c r="BW76" i="9"/>
  <c r="BW74" i="9"/>
  <c r="BW25" i="9"/>
  <c r="BW58" i="9"/>
  <c r="BW185" i="9"/>
  <c r="BW161" i="9"/>
  <c r="BW130" i="9"/>
  <c r="BW116" i="9"/>
  <c r="BW109" i="9"/>
  <c r="BW108" i="9"/>
  <c r="BW154" i="9"/>
  <c r="BW148" i="9"/>
  <c r="BW124" i="9"/>
  <c r="BW122" i="9"/>
  <c r="BW85" i="9"/>
  <c r="BW77" i="9"/>
  <c r="BW66" i="9"/>
  <c r="BW9" i="9"/>
  <c r="BW54" i="9"/>
  <c r="BW28" i="9"/>
  <c r="BW56" i="9"/>
  <c r="BW27" i="9"/>
  <c r="BW53" i="9"/>
  <c r="BW30" i="9"/>
  <c r="BW41" i="9"/>
  <c r="BW13" i="9"/>
  <c r="BW47" i="9"/>
  <c r="BW39" i="9"/>
  <c r="BW117" i="9"/>
  <c r="BW92" i="9"/>
  <c r="BW106" i="9"/>
  <c r="BW100" i="9"/>
  <c r="BW118" i="9"/>
  <c r="BW146" i="9"/>
  <c r="BW79" i="9"/>
  <c r="BM186" i="9"/>
  <c r="BM113" i="9"/>
  <c r="BM93" i="9"/>
  <c r="BM114" i="9"/>
  <c r="BM86" i="9"/>
  <c r="BM25" i="9"/>
  <c r="CS16" i="9"/>
  <c r="CR16" i="9"/>
  <c r="CA35" i="9"/>
  <c r="CM35" i="9"/>
  <c r="CL35" i="9"/>
  <c r="DC33" i="9"/>
  <c r="DB33" i="9"/>
  <c r="BO33" i="9"/>
  <c r="CE33" i="9"/>
  <c r="CZ33" i="9"/>
  <c r="BM19" i="9"/>
  <c r="CY12" i="9"/>
  <c r="CU12" i="9"/>
  <c r="BK12" i="9"/>
  <c r="CX12" i="9"/>
  <c r="CT12" i="9"/>
  <c r="BM12" i="9"/>
  <c r="BS12" i="9"/>
  <c r="DM72" i="9"/>
  <c r="DI72" i="9"/>
  <c r="DP72" i="9"/>
  <c r="DL72" i="9"/>
  <c r="DH72" i="9"/>
  <c r="BQ72" i="9"/>
  <c r="CA72" i="9"/>
  <c r="DF72" i="9"/>
  <c r="DN72" i="9"/>
  <c r="BU39" i="9"/>
  <c r="CM39" i="9"/>
  <c r="CL39" i="9"/>
  <c r="BS24" i="9"/>
  <c r="CI24" i="9"/>
  <c r="CY13" i="9"/>
  <c r="CU13" i="9"/>
  <c r="BK13" i="9"/>
  <c r="CX13" i="9"/>
  <c r="CT13" i="9"/>
  <c r="BM13" i="9"/>
  <c r="CW13" i="9"/>
  <c r="DM51" i="9"/>
  <c r="DI51" i="9"/>
  <c r="DO51" i="9"/>
  <c r="DG51" i="9"/>
  <c r="DP51" i="9"/>
  <c r="DL51" i="9"/>
  <c r="DH51" i="9"/>
  <c r="DK51" i="9"/>
  <c r="CA51" i="9"/>
  <c r="CS51" i="9"/>
  <c r="CR51" i="9"/>
  <c r="CQ51" i="9"/>
  <c r="BU41" i="9"/>
  <c r="CM41" i="9"/>
  <c r="CL41" i="9"/>
  <c r="BS22" i="9"/>
  <c r="CI22" i="9"/>
  <c r="BY30" i="9"/>
  <c r="CQ30" i="9"/>
  <c r="CS30" i="9"/>
  <c r="BO32" i="9"/>
  <c r="CE32" i="9"/>
  <c r="BM53" i="9"/>
  <c r="CC53" i="9"/>
  <c r="BS43" i="9"/>
  <c r="CA43" i="9"/>
  <c r="BQ27" i="9"/>
  <c r="CG27" i="9"/>
  <c r="AY29" i="9"/>
  <c r="BU38" i="9"/>
  <c r="CE56" i="9"/>
  <c r="BY64" i="9"/>
  <c r="CG18" i="9"/>
  <c r="CA28" i="9"/>
  <c r="CM42" i="9"/>
  <c r="CL42" i="9"/>
  <c r="BQ69" i="9"/>
  <c r="CM69" i="9"/>
  <c r="CN69" i="9"/>
  <c r="CL69" i="9"/>
  <c r="DE54" i="9"/>
  <c r="DA54" i="9"/>
  <c r="DB54" i="9"/>
  <c r="CZ54" i="9"/>
  <c r="BK54" i="9"/>
  <c r="DD54" i="9"/>
  <c r="BS49" i="9"/>
  <c r="DM60" i="9"/>
  <c r="DI60" i="9"/>
  <c r="DP60" i="9"/>
  <c r="DK60" i="9"/>
  <c r="DF60" i="9"/>
  <c r="DO60" i="9"/>
  <c r="DJ60" i="9"/>
  <c r="DN60" i="9"/>
  <c r="DH60" i="9"/>
  <c r="BS60" i="9"/>
  <c r="BM63" i="9"/>
  <c r="CE8" i="9"/>
  <c r="BQ3" i="9"/>
  <c r="BW52" i="9"/>
  <c r="CE52" i="9"/>
  <c r="CA73" i="9"/>
  <c r="BY57" i="9"/>
  <c r="BS70" i="9"/>
  <c r="BW61" i="9"/>
  <c r="BY7" i="9"/>
  <c r="BW62" i="9"/>
  <c r="CM5" i="9"/>
  <c r="CL5" i="9"/>
  <c r="CN5" i="9"/>
  <c r="CI45" i="9"/>
  <c r="BW36" i="9"/>
  <c r="BM20" i="9"/>
  <c r="CG20" i="9"/>
  <c r="BO11" i="9"/>
  <c r="CC34" i="9"/>
  <c r="BY9" i="9"/>
  <c r="BO23" i="9"/>
  <c r="BO10" i="9"/>
  <c r="CC10" i="9"/>
  <c r="BM37" i="9"/>
  <c r="DM48" i="9"/>
  <c r="DI48" i="9"/>
  <c r="DP48" i="9"/>
  <c r="DL48" i="9"/>
  <c r="DH48" i="9"/>
  <c r="DN48" i="9"/>
  <c r="DF48" i="9"/>
  <c r="DK48" i="9"/>
  <c r="DJ48" i="9"/>
  <c r="BY15" i="9"/>
  <c r="CQ15" i="9"/>
  <c r="CS15" i="9"/>
  <c r="CR15" i="9"/>
  <c r="BM50" i="9"/>
  <c r="CE4" i="9"/>
  <c r="BQ65" i="9"/>
  <c r="BY65" i="9"/>
  <c r="BY25" i="9"/>
  <c r="CG76" i="9"/>
  <c r="BS77" i="9"/>
  <c r="CQ78" i="9"/>
  <c r="CR78" i="9"/>
  <c r="CS78" i="9"/>
  <c r="BM80" i="9"/>
  <c r="DM81" i="9"/>
  <c r="DI81" i="9"/>
  <c r="DP81" i="9"/>
  <c r="DL81" i="9"/>
  <c r="DH81" i="9"/>
  <c r="DO81" i="9"/>
  <c r="DG81" i="9"/>
  <c r="DK81" i="9"/>
  <c r="DW81" i="9"/>
  <c r="DN81" i="9"/>
  <c r="DF81" i="9"/>
  <c r="CM82" i="9"/>
  <c r="CL82" i="9"/>
  <c r="CN82" i="9"/>
  <c r="BU96" i="9"/>
  <c r="BQ97" i="9"/>
  <c r="BO98" i="9"/>
  <c r="BU99" i="9"/>
  <c r="CC101" i="9"/>
  <c r="DH116" i="9"/>
  <c r="DM116" i="9"/>
  <c r="DF116" i="9"/>
  <c r="DJ116" i="9"/>
  <c r="DW116" i="9"/>
  <c r="DN116" i="9"/>
  <c r="BW132" i="9"/>
  <c r="BS201" i="9"/>
  <c r="BS197" i="9"/>
  <c r="BS195" i="9"/>
  <c r="BS202" i="9"/>
  <c r="BS194" i="9"/>
  <c r="BS199" i="9"/>
  <c r="BS190" i="9"/>
  <c r="BS192" i="9"/>
  <c r="BS187" i="9"/>
  <c r="BS179" i="9"/>
  <c r="BS173" i="9"/>
  <c r="BS198" i="9"/>
  <c r="BS181" i="9"/>
  <c r="BS183" i="9"/>
  <c r="BS171" i="9"/>
  <c r="BS167" i="9"/>
  <c r="BS163" i="9"/>
  <c r="BS157" i="9"/>
  <c r="BS155" i="9"/>
  <c r="BS153" i="9"/>
  <c r="BS151" i="9"/>
  <c r="BS149" i="9"/>
  <c r="BS147" i="9"/>
  <c r="BS145" i="9"/>
  <c r="BS143" i="9"/>
  <c r="BS141" i="9"/>
  <c r="BS139" i="9"/>
  <c r="BS137" i="9"/>
  <c r="BS135" i="9"/>
  <c r="BS133" i="9"/>
  <c r="BS131" i="9"/>
  <c r="BS129" i="9"/>
  <c r="BS127" i="9"/>
  <c r="BS125" i="9"/>
  <c r="BS123" i="9"/>
  <c r="BS121" i="9"/>
  <c r="BS119" i="9"/>
  <c r="BS169" i="9"/>
  <c r="BS150" i="9"/>
  <c r="BS142" i="9"/>
  <c r="BS134" i="9"/>
  <c r="BS126" i="9"/>
  <c r="BS115" i="9"/>
  <c r="BS114" i="9"/>
  <c r="BS159" i="9"/>
  <c r="BS113" i="9"/>
  <c r="BS165" i="9"/>
  <c r="BS161" i="9"/>
  <c r="BS152" i="9"/>
  <c r="BS130" i="9"/>
  <c r="BS120" i="9"/>
  <c r="BS116" i="9"/>
  <c r="BS109" i="9"/>
  <c r="BS108" i="9"/>
  <c r="BS104" i="9"/>
  <c r="BS96" i="9"/>
  <c r="BS88" i="9"/>
  <c r="BS86" i="9"/>
  <c r="BS84" i="9"/>
  <c r="BS82" i="9"/>
  <c r="BS80" i="9"/>
  <c r="BS78" i="9"/>
  <c r="BS76" i="9"/>
  <c r="BS74" i="9"/>
  <c r="BS25" i="9"/>
  <c r="BS58" i="9"/>
  <c r="BS144" i="9"/>
  <c r="BS117" i="9"/>
  <c r="BS138" i="9"/>
  <c r="BS106" i="9"/>
  <c r="BS100" i="9"/>
  <c r="BS90" i="9"/>
  <c r="BS83" i="9"/>
  <c r="BS75" i="9"/>
  <c r="BS31" i="9"/>
  <c r="BS4" i="9"/>
  <c r="BS11" i="9"/>
  <c r="BS71" i="9"/>
  <c r="BS73" i="9"/>
  <c r="BS8" i="9"/>
  <c r="BS27" i="9"/>
  <c r="BS53" i="9"/>
  <c r="BS30" i="9"/>
  <c r="BS41" i="9"/>
  <c r="BS13" i="9"/>
  <c r="BS47" i="9"/>
  <c r="BS39" i="9"/>
  <c r="BS111" i="9"/>
  <c r="BS136" i="9"/>
  <c r="BS98" i="9"/>
  <c r="BS85" i="9"/>
  <c r="CI201" i="9"/>
  <c r="CI197" i="9"/>
  <c r="CI195" i="9"/>
  <c r="CI202" i="9"/>
  <c r="CI192" i="9"/>
  <c r="CI179" i="9"/>
  <c r="CI199" i="9"/>
  <c r="CI183" i="9"/>
  <c r="CI190" i="9"/>
  <c r="CI175" i="9"/>
  <c r="CI171" i="9"/>
  <c r="CI167" i="9"/>
  <c r="CI163" i="9"/>
  <c r="CI157" i="9"/>
  <c r="CI155" i="9"/>
  <c r="CI153" i="9"/>
  <c r="CI151" i="9"/>
  <c r="CI149" i="9"/>
  <c r="CI147" i="9"/>
  <c r="CI145" i="9"/>
  <c r="CI143" i="9"/>
  <c r="CI141" i="9"/>
  <c r="CI139" i="9"/>
  <c r="CI137" i="9"/>
  <c r="CI135" i="9"/>
  <c r="CI133" i="9"/>
  <c r="CI131" i="9"/>
  <c r="CI129" i="9"/>
  <c r="CI127" i="9"/>
  <c r="CI125" i="9"/>
  <c r="CI123" i="9"/>
  <c r="CI121" i="9"/>
  <c r="CI119" i="9"/>
  <c r="CI181" i="9"/>
  <c r="CI161" i="9"/>
  <c r="CI150" i="9"/>
  <c r="CI142" i="9"/>
  <c r="CI134" i="9"/>
  <c r="CI126" i="9"/>
  <c r="CI118" i="9"/>
  <c r="CI115" i="9"/>
  <c r="CI114" i="9"/>
  <c r="CI165" i="9"/>
  <c r="CI113" i="9"/>
  <c r="CI169" i="9"/>
  <c r="CI146" i="9"/>
  <c r="CI136" i="9"/>
  <c r="CI116" i="9"/>
  <c r="CI109" i="9"/>
  <c r="CI108" i="9"/>
  <c r="CI104" i="9"/>
  <c r="CI96" i="9"/>
  <c r="CI88" i="9"/>
  <c r="CI86" i="9"/>
  <c r="CI84" i="9"/>
  <c r="CI82" i="9"/>
  <c r="CI80" i="9"/>
  <c r="CI78" i="9"/>
  <c r="CI76" i="9"/>
  <c r="CI74" i="9"/>
  <c r="CI25" i="9"/>
  <c r="CI58" i="9"/>
  <c r="CI65" i="9"/>
  <c r="CI159" i="9"/>
  <c r="CI128" i="9"/>
  <c r="CI117" i="9"/>
  <c r="CI83" i="9"/>
  <c r="CI75" i="9"/>
  <c r="CI31" i="9"/>
  <c r="CI4" i="9"/>
  <c r="CI11" i="9"/>
  <c r="CI71" i="9"/>
  <c r="CI73" i="9"/>
  <c r="CI8" i="9"/>
  <c r="CI27" i="9"/>
  <c r="CI53" i="9"/>
  <c r="CI30" i="9"/>
  <c r="CI41" i="9"/>
  <c r="CI13" i="9"/>
  <c r="CI47" i="9"/>
  <c r="CI39" i="9"/>
  <c r="CI120" i="9"/>
  <c r="CI90" i="9"/>
  <c r="CI154" i="9"/>
  <c r="CI122" i="9"/>
  <c r="CI98" i="9"/>
  <c r="CI198" i="9"/>
  <c r="CI152" i="9"/>
  <c r="CI106" i="9"/>
  <c r="CI111" i="9"/>
  <c r="CI92" i="9"/>
  <c r="CI77" i="9"/>
  <c r="CI144" i="9"/>
  <c r="BF16" i="9"/>
  <c r="DM16" i="9"/>
  <c r="DI16" i="9"/>
  <c r="DP16" i="9"/>
  <c r="DL16" i="9"/>
  <c r="DH16" i="9"/>
  <c r="BQ16" i="9"/>
  <c r="CG16" i="9"/>
  <c r="BQ35" i="9"/>
  <c r="BW35" i="9"/>
  <c r="CG35" i="9"/>
  <c r="AS40" i="9"/>
  <c r="BO40" i="9"/>
  <c r="BU40" i="9"/>
  <c r="AS33" i="9"/>
  <c r="BI33" i="9"/>
  <c r="DA33" i="9"/>
  <c r="CI19" i="9"/>
  <c r="CE12" i="9"/>
  <c r="CR12" i="9"/>
  <c r="BM72" i="9"/>
  <c r="DG72" i="9"/>
  <c r="CI21" i="9"/>
  <c r="CG59" i="9"/>
  <c r="CS59" i="9"/>
  <c r="CR59" i="9"/>
  <c r="DN59" i="9"/>
  <c r="AV39" i="9"/>
  <c r="CY47" i="9"/>
  <c r="CU47" i="9"/>
  <c r="BK47" i="9"/>
  <c r="CX47" i="9"/>
  <c r="CT47" i="9"/>
  <c r="CW47" i="9"/>
  <c r="CS44" i="9"/>
  <c r="CR44" i="9"/>
  <c r="CR13" i="9"/>
  <c r="CN41" i="9"/>
  <c r="DC30" i="9"/>
  <c r="DA30" i="9"/>
  <c r="DB30" i="9"/>
  <c r="DE30" i="9"/>
  <c r="AS32" i="9"/>
  <c r="DC27" i="9"/>
  <c r="DA27" i="9"/>
  <c r="DB27" i="9"/>
  <c r="DE27" i="9"/>
  <c r="BS29" i="9"/>
  <c r="CI29" i="9"/>
  <c r="BQ38" i="9"/>
  <c r="BY56" i="9"/>
  <c r="CQ64" i="9"/>
  <c r="CR64" i="9"/>
  <c r="CG68" i="9"/>
  <c r="DK68" i="9"/>
  <c r="DX68" i="9"/>
  <c r="BM18" i="9"/>
  <c r="CQ18" i="9"/>
  <c r="CS18" i="9"/>
  <c r="CR18" i="9"/>
  <c r="CI28" i="9"/>
  <c r="BF42" i="9"/>
  <c r="AS42" i="9"/>
  <c r="AV42" i="9"/>
  <c r="BI42" i="9"/>
  <c r="DC42" i="9"/>
  <c r="DB42" i="9"/>
  <c r="DE42" i="9"/>
  <c r="CZ42" i="9"/>
  <c r="DA42" i="9"/>
  <c r="BQ46" i="9"/>
  <c r="DX69" i="9"/>
  <c r="CA54" i="9"/>
  <c r="BM49" i="9"/>
  <c r="BU49" i="9"/>
  <c r="DX60" i="9"/>
  <c r="AY60" i="9"/>
  <c r="CA60" i="9"/>
  <c r="CA8" i="9"/>
  <c r="CG3" i="9"/>
  <c r="BS52" i="9"/>
  <c r="AY17" i="9"/>
  <c r="BW17" i="9"/>
  <c r="BU57" i="9"/>
  <c r="BM70" i="9"/>
  <c r="BY61" i="9"/>
  <c r="BU7" i="9"/>
  <c r="BY5" i="9"/>
  <c r="CQ5" i="9"/>
  <c r="CR5" i="9"/>
  <c r="CS5" i="9"/>
  <c r="BQ36" i="9"/>
  <c r="BQ34" i="9"/>
  <c r="CM34" i="9"/>
  <c r="CL34" i="9"/>
  <c r="CN34" i="9"/>
  <c r="BS9" i="9"/>
  <c r="CE23" i="9"/>
  <c r="BW10" i="9"/>
  <c r="CM37" i="9"/>
  <c r="CL37" i="9"/>
  <c r="CN37" i="9"/>
  <c r="CI48" i="9"/>
  <c r="DO48" i="9"/>
  <c r="BS15" i="9"/>
  <c r="BQ26" i="9"/>
  <c r="AY58" i="9"/>
  <c r="BU58" i="9"/>
  <c r="CA66" i="9"/>
  <c r="AY67" i="9"/>
  <c r="BU74" i="9"/>
  <c r="BY78" i="9"/>
  <c r="BS79" i="9"/>
  <c r="BQ82" i="9"/>
  <c r="BO85" i="9"/>
  <c r="BW87" i="9"/>
  <c r="BW89" i="9"/>
  <c r="BW103" i="9"/>
  <c r="CA128" i="9"/>
  <c r="CE136" i="9"/>
  <c r="CC139" i="9"/>
  <c r="BU143" i="9"/>
  <c r="CE201" i="9"/>
  <c r="CE199" i="9"/>
  <c r="CE195" i="9"/>
  <c r="CE202" i="9"/>
  <c r="CE188" i="9"/>
  <c r="CE197" i="9"/>
  <c r="CE185" i="9"/>
  <c r="CE192" i="9"/>
  <c r="CE173" i="9"/>
  <c r="CE181" i="9"/>
  <c r="CE179" i="9"/>
  <c r="CE155" i="9"/>
  <c r="CE153" i="9"/>
  <c r="CE151" i="9"/>
  <c r="CE149" i="9"/>
  <c r="CE147" i="9"/>
  <c r="CE145" i="9"/>
  <c r="CE143" i="9"/>
  <c r="CE141" i="9"/>
  <c r="CE139" i="9"/>
  <c r="CE137" i="9"/>
  <c r="CE135" i="9"/>
  <c r="CE133" i="9"/>
  <c r="CE131" i="9"/>
  <c r="CE129" i="9"/>
  <c r="CE127" i="9"/>
  <c r="CE125" i="9"/>
  <c r="CE123" i="9"/>
  <c r="CE121" i="9"/>
  <c r="CE119" i="9"/>
  <c r="CE198" i="9"/>
  <c r="CE169" i="9"/>
  <c r="CE165" i="9"/>
  <c r="CE161" i="9"/>
  <c r="CE167" i="9"/>
  <c r="CE148" i="9"/>
  <c r="CE140" i="9"/>
  <c r="CE132" i="9"/>
  <c r="CE124" i="9"/>
  <c r="CE115" i="9"/>
  <c r="CE114" i="9"/>
  <c r="CE171" i="9"/>
  <c r="CE113" i="9"/>
  <c r="CE177" i="9"/>
  <c r="CE163" i="9"/>
  <c r="CE159" i="9"/>
  <c r="CE157" i="9"/>
  <c r="CE142" i="9"/>
  <c r="CE128" i="9"/>
  <c r="CE117" i="9"/>
  <c r="CE110" i="9"/>
  <c r="CE102" i="9"/>
  <c r="CE94" i="9"/>
  <c r="CE86" i="9"/>
  <c r="CE84" i="9"/>
  <c r="CE82" i="9"/>
  <c r="CE80" i="9"/>
  <c r="CE78" i="9"/>
  <c r="CE76" i="9"/>
  <c r="CE74" i="9"/>
  <c r="CE25" i="9"/>
  <c r="CE58" i="9"/>
  <c r="CE65" i="9"/>
  <c r="CE134" i="9"/>
  <c r="CE118" i="9"/>
  <c r="CE106" i="9"/>
  <c r="CE98" i="9"/>
  <c r="CE96" i="9"/>
  <c r="CE81" i="9"/>
  <c r="CE67" i="9"/>
  <c r="CE26" i="9"/>
  <c r="CE48" i="9"/>
  <c r="CE36" i="9"/>
  <c r="CE45" i="9"/>
  <c r="CE60" i="9"/>
  <c r="CE46" i="9"/>
  <c r="CE68" i="9"/>
  <c r="CE27" i="9"/>
  <c r="CE53" i="9"/>
  <c r="CE30" i="9"/>
  <c r="CE41" i="9"/>
  <c r="CE13" i="9"/>
  <c r="CE47" i="9"/>
  <c r="CE39" i="9"/>
  <c r="CE111" i="9"/>
  <c r="CE150" i="9"/>
  <c r="CE126" i="9"/>
  <c r="CE109" i="9"/>
  <c r="CE108" i="9"/>
  <c r="CE88" i="9"/>
  <c r="CE116" i="9"/>
  <c r="CE104" i="9"/>
  <c r="CE83" i="9"/>
  <c r="CI55" i="9"/>
  <c r="DC6" i="9"/>
  <c r="DB6" i="9"/>
  <c r="BO6" i="9"/>
  <c r="BU162" i="9"/>
  <c r="BU141" i="9"/>
  <c r="BU133" i="9"/>
  <c r="BU105" i="9"/>
  <c r="BU115" i="9"/>
  <c r="BU97" i="9"/>
  <c r="BU82" i="9"/>
  <c r="BY6" i="9"/>
  <c r="CE6" i="9"/>
  <c r="CR6" i="9"/>
  <c r="CZ6" i="9"/>
  <c r="BM16" i="9"/>
  <c r="CC16" i="9"/>
  <c r="CM16" i="9"/>
  <c r="DG16" i="9"/>
  <c r="DO16" i="9"/>
  <c r="CY35" i="9"/>
  <c r="CU35" i="9"/>
  <c r="BK35" i="9"/>
  <c r="CX35" i="9"/>
  <c r="CT35" i="9"/>
  <c r="BS35" i="9"/>
  <c r="CI35" i="9"/>
  <c r="CW35" i="9"/>
  <c r="BI40" i="9"/>
  <c r="BF40" i="9"/>
  <c r="DM40" i="9"/>
  <c r="DI40" i="9"/>
  <c r="DP40" i="9"/>
  <c r="DL40" i="9"/>
  <c r="DH40" i="9"/>
  <c r="BQ40" i="9"/>
  <c r="CG40" i="9"/>
  <c r="CL40" i="9"/>
  <c r="DF40" i="9"/>
  <c r="DN40" i="9"/>
  <c r="BW33" i="9"/>
  <c r="DD33" i="9"/>
  <c r="AS19" i="9"/>
  <c r="BU19" i="9"/>
  <c r="CS19" i="9"/>
  <c r="CR19" i="9"/>
  <c r="AS12" i="9"/>
  <c r="BI12" i="9"/>
  <c r="CA12" i="9"/>
  <c r="CS12" i="9"/>
  <c r="BY72" i="9"/>
  <c r="DJ72" i="9"/>
  <c r="DC21" i="9"/>
  <c r="DB21" i="9"/>
  <c r="BO21" i="9"/>
  <c r="CE21" i="9"/>
  <c r="CR21" i="9"/>
  <c r="CZ21" i="9"/>
  <c r="BM59" i="9"/>
  <c r="CC59" i="9"/>
  <c r="CQ59" i="9"/>
  <c r="DG59" i="9"/>
  <c r="BF39" i="9"/>
  <c r="CY39" i="9"/>
  <c r="CU39" i="9"/>
  <c r="BK39" i="9"/>
  <c r="CX39" i="9"/>
  <c r="CT39" i="9"/>
  <c r="CW39" i="9"/>
  <c r="AV24" i="9"/>
  <c r="DM24" i="9"/>
  <c r="DH24" i="9"/>
  <c r="CS24" i="9"/>
  <c r="CR24" i="9"/>
  <c r="DC47" i="9"/>
  <c r="DB47" i="9"/>
  <c r="CR47" i="9"/>
  <c r="CZ47" i="9"/>
  <c r="BI44" i="9"/>
  <c r="CQ44" i="9"/>
  <c r="BI13" i="9"/>
  <c r="CS13" i="9"/>
  <c r="DJ51" i="9"/>
  <c r="BQ41" i="9"/>
  <c r="BY41" i="9"/>
  <c r="CG41" i="9"/>
  <c r="CQ41" i="9"/>
  <c r="CS41" i="9"/>
  <c r="DX41" i="9"/>
  <c r="BO22" i="9"/>
  <c r="BW22" i="9"/>
  <c r="CE22" i="9"/>
  <c r="CS22" i="9"/>
  <c r="CQ22" i="9"/>
  <c r="CR22" i="9"/>
  <c r="BM30" i="9"/>
  <c r="BU30" i="9"/>
  <c r="CC30" i="9"/>
  <c r="CM30" i="9"/>
  <c r="CL30" i="9"/>
  <c r="AV32" i="9"/>
  <c r="BS32" i="9"/>
  <c r="CA32" i="9"/>
  <c r="CI32" i="9"/>
  <c r="AY53" i="9"/>
  <c r="BQ53" i="9"/>
  <c r="BY53" i="9"/>
  <c r="CG53" i="9"/>
  <c r="CQ53" i="9"/>
  <c r="CS53" i="9"/>
  <c r="DX53" i="9"/>
  <c r="BO43" i="9"/>
  <c r="BW43" i="9"/>
  <c r="CE43" i="9"/>
  <c r="CS43" i="9"/>
  <c r="CR43" i="9"/>
  <c r="CQ43" i="9"/>
  <c r="BM27" i="9"/>
  <c r="BU27" i="9"/>
  <c r="CC27" i="9"/>
  <c r="CM27" i="9"/>
  <c r="CL27" i="9"/>
  <c r="CZ27" i="9"/>
  <c r="BI29" i="9"/>
  <c r="AV38" i="9"/>
  <c r="CG38" i="9"/>
  <c r="BS56" i="9"/>
  <c r="CA56" i="9"/>
  <c r="BM64" i="9"/>
  <c r="BU64" i="9"/>
  <c r="CI64" i="9"/>
  <c r="CS64" i="9"/>
  <c r="AY68" i="9"/>
  <c r="CA68" i="9"/>
  <c r="CI68" i="9"/>
  <c r="CY18" i="9"/>
  <c r="CU18" i="9"/>
  <c r="BK18" i="9"/>
  <c r="CT18" i="9"/>
  <c r="CX18" i="9"/>
  <c r="CW18" i="9"/>
  <c r="BU18" i="9"/>
  <c r="CC18" i="9"/>
  <c r="CV18" i="9"/>
  <c r="CE28" i="9"/>
  <c r="BS42" i="9"/>
  <c r="CQ42" i="9"/>
  <c r="CR42" i="9"/>
  <c r="DM46" i="9"/>
  <c r="DI46" i="9"/>
  <c r="DO46" i="9"/>
  <c r="DJ46" i="9"/>
  <c r="DG46" i="9"/>
  <c r="DN46" i="9"/>
  <c r="DH46" i="9"/>
  <c r="DL46" i="9"/>
  <c r="BS46" i="9"/>
  <c r="CG46" i="9"/>
  <c r="DK46" i="9"/>
  <c r="BM69" i="9"/>
  <c r="CA69" i="9"/>
  <c r="CQ69" i="9"/>
  <c r="CS69" i="9"/>
  <c r="CR69" i="9"/>
  <c r="BO54" i="9"/>
  <c r="CI54" i="9"/>
  <c r="DC54" i="9"/>
  <c r="CM49" i="9"/>
  <c r="CL49" i="9"/>
  <c r="BF60" i="9"/>
  <c r="BW60" i="9"/>
  <c r="DG60" i="9"/>
  <c r="AY63" i="9"/>
  <c r="BW63" i="9"/>
  <c r="BU8" i="9"/>
  <c r="BU3" i="9"/>
  <c r="BM52" i="9"/>
  <c r="CI52" i="9"/>
  <c r="BY17" i="9"/>
  <c r="BO73" i="9"/>
  <c r="BW73" i="9"/>
  <c r="CN73" i="9"/>
  <c r="CM73" i="9"/>
  <c r="CL73" i="9"/>
  <c r="BF57" i="9"/>
  <c r="AV57" i="9"/>
  <c r="BO57" i="9"/>
  <c r="CM57" i="9"/>
  <c r="CN57" i="9"/>
  <c r="CL57" i="9"/>
  <c r="BO70" i="9"/>
  <c r="CC70" i="9"/>
  <c r="BM61" i="9"/>
  <c r="CG61" i="9"/>
  <c r="BO71" i="9"/>
  <c r="BW71" i="9"/>
  <c r="BF7" i="9"/>
  <c r="AV7" i="9"/>
  <c r="BO7" i="9"/>
  <c r="CM7" i="9"/>
  <c r="CN7" i="9"/>
  <c r="CL7" i="9"/>
  <c r="BM62" i="9"/>
  <c r="CI62" i="9"/>
  <c r="BS5" i="9"/>
  <c r="BQ45" i="9"/>
  <c r="BM14" i="9"/>
  <c r="BU14" i="9"/>
  <c r="CI14" i="9"/>
  <c r="DM36" i="9"/>
  <c r="DI36" i="9"/>
  <c r="DP36" i="9"/>
  <c r="DL36" i="9"/>
  <c r="DH36" i="9"/>
  <c r="DK36" i="9"/>
  <c r="DO36" i="9"/>
  <c r="DJ36" i="9"/>
  <c r="DG36" i="9"/>
  <c r="BS36" i="9"/>
  <c r="CG36" i="9"/>
  <c r="DN36" i="9"/>
  <c r="BW20" i="9"/>
  <c r="CA11" i="9"/>
  <c r="CS11" i="9"/>
  <c r="CR11" i="9"/>
  <c r="CQ11" i="9"/>
  <c r="BI34" i="9"/>
  <c r="CG34" i="9"/>
  <c r="BO9" i="9"/>
  <c r="CI9" i="9"/>
  <c r="DC23" i="9"/>
  <c r="DB23" i="9"/>
  <c r="DE23" i="9"/>
  <c r="DD23" i="9"/>
  <c r="DA23" i="9"/>
  <c r="BY23" i="9"/>
  <c r="CG23" i="9"/>
  <c r="BS10" i="9"/>
  <c r="BY37" i="9"/>
  <c r="CQ37" i="9"/>
  <c r="CR37" i="9"/>
  <c r="CS37" i="9"/>
  <c r="BW48" i="9"/>
  <c r="BM15" i="9"/>
  <c r="BU15" i="9"/>
  <c r="CI15" i="9"/>
  <c r="DM26" i="9"/>
  <c r="DI26" i="9"/>
  <c r="DP26" i="9"/>
  <c r="DL26" i="9"/>
  <c r="DH26" i="9"/>
  <c r="DK26" i="9"/>
  <c r="DG26" i="9"/>
  <c r="DJ26" i="9"/>
  <c r="DO26" i="9"/>
  <c r="BS26" i="9"/>
  <c r="CG26" i="9"/>
  <c r="DN26" i="9"/>
  <c r="BW50" i="9"/>
  <c r="AS4" i="9"/>
  <c r="BF4" i="9"/>
  <c r="BU4" i="9"/>
  <c r="CC65" i="9"/>
  <c r="BQ58" i="9"/>
  <c r="CM58" i="9"/>
  <c r="CL58" i="9"/>
  <c r="CN58" i="9"/>
  <c r="DX58" i="9"/>
  <c r="BO66" i="9"/>
  <c r="CI66" i="9"/>
  <c r="CI67" i="9"/>
  <c r="BQ74" i="9"/>
  <c r="CM74" i="9"/>
  <c r="CL74" i="9"/>
  <c r="CN74" i="9"/>
  <c r="CE75" i="9"/>
  <c r="CM76" i="9"/>
  <c r="CL76" i="9"/>
  <c r="CN76" i="9"/>
  <c r="CE77" i="9"/>
  <c r="BW81" i="9"/>
  <c r="BO83" i="9"/>
  <c r="BW83" i="9"/>
  <c r="CE90" i="9"/>
  <c r="BU91" i="9"/>
  <c r="BS92" i="9"/>
  <c r="CQ99" i="9"/>
  <c r="CS99" i="9"/>
  <c r="CR99" i="9"/>
  <c r="DE100" i="9"/>
  <c r="DA100" i="9"/>
  <c r="CZ100" i="9"/>
  <c r="DD100" i="9"/>
  <c r="DB100" i="9"/>
  <c r="BO100" i="9"/>
  <c r="DC100" i="9"/>
  <c r="BY119" i="9"/>
  <c r="CG119" i="9"/>
  <c r="BM121" i="9"/>
  <c r="BU121" i="9"/>
  <c r="BU127" i="9"/>
  <c r="CM135" i="9"/>
  <c r="CL135" i="9"/>
  <c r="CN135" i="9"/>
  <c r="CG151" i="9"/>
  <c r="BM153" i="9"/>
  <c r="BU153" i="9"/>
  <c r="DL55" i="9"/>
  <c r="BW6" i="9"/>
  <c r="CC172" i="9"/>
  <c r="CC112" i="9"/>
  <c r="CC78" i="9"/>
  <c r="BI35" i="9"/>
  <c r="BW19" i="9"/>
  <c r="CC19" i="9"/>
  <c r="CC12" i="9"/>
  <c r="CI12" i="9"/>
  <c r="CW12" i="9"/>
  <c r="CG72" i="9"/>
  <c r="BQ21" i="9"/>
  <c r="BW21" i="9"/>
  <c r="CG21" i="9"/>
  <c r="BO59" i="9"/>
  <c r="BU59" i="9"/>
  <c r="CE59" i="9"/>
  <c r="BQ47" i="9"/>
  <c r="CG47" i="9"/>
  <c r="BO44" i="9"/>
  <c r="CE44" i="9"/>
  <c r="CC13" i="9"/>
  <c r="BM41" i="9"/>
  <c r="CC41" i="9"/>
  <c r="CA22" i="9"/>
  <c r="BQ30" i="9"/>
  <c r="CG30" i="9"/>
  <c r="DX30" i="9"/>
  <c r="BW32" i="9"/>
  <c r="CS32" i="9"/>
  <c r="CQ32" i="9"/>
  <c r="CR32" i="9"/>
  <c r="BU53" i="9"/>
  <c r="CM53" i="9"/>
  <c r="CL53" i="9"/>
  <c r="CI43" i="9"/>
  <c r="AY27" i="9"/>
  <c r="BY27" i="9"/>
  <c r="CY38" i="9"/>
  <c r="CU38" i="9"/>
  <c r="BK38" i="9"/>
  <c r="CT38" i="9"/>
  <c r="CW38" i="9"/>
  <c r="CX38" i="9"/>
  <c r="CC38" i="9"/>
  <c r="CV38" i="9"/>
  <c r="BF64" i="9"/>
  <c r="AS64" i="9"/>
  <c r="AV64" i="9"/>
  <c r="BI64" i="9"/>
  <c r="DC64" i="9"/>
  <c r="DB64" i="9"/>
  <c r="CZ64" i="9"/>
  <c r="DA64" i="9"/>
  <c r="DE64" i="9"/>
  <c r="BQ68" i="9"/>
  <c r="BS28" i="9"/>
  <c r="CC42" i="9"/>
  <c r="BW46" i="9"/>
  <c r="CS46" i="9"/>
  <c r="CR46" i="9"/>
  <c r="CQ46" i="9"/>
  <c r="BY54" i="9"/>
  <c r="CQ49" i="9"/>
  <c r="CR49" i="9"/>
  <c r="CG60" i="9"/>
  <c r="CG63" i="9"/>
  <c r="CE3" i="9"/>
  <c r="BI52" i="9"/>
  <c r="AV52" i="9"/>
  <c r="CC17" i="9"/>
  <c r="CG57" i="9"/>
  <c r="CA71" i="9"/>
  <c r="CG7" i="9"/>
  <c r="CE62" i="9"/>
  <c r="CY5" i="9"/>
  <c r="CU5" i="9"/>
  <c r="BK5" i="9"/>
  <c r="CX5" i="9"/>
  <c r="CT5" i="9"/>
  <c r="CV5" i="9"/>
  <c r="CC5" i="9"/>
  <c r="CA45" i="9"/>
  <c r="BY14" i="9"/>
  <c r="AY20" i="9"/>
  <c r="DX20" i="9"/>
  <c r="BW11" i="9"/>
  <c r="CN11" i="9"/>
  <c r="CL11" i="9"/>
  <c r="CM11" i="9"/>
  <c r="BU34" i="9"/>
  <c r="CM23" i="9"/>
  <c r="CL23" i="9"/>
  <c r="CN23" i="9"/>
  <c r="BU37" i="9"/>
  <c r="CI37" i="9"/>
  <c r="BS48" i="9"/>
  <c r="CG48" i="9"/>
  <c r="DG48" i="9"/>
  <c r="BW26" i="9"/>
  <c r="CG50" i="9"/>
  <c r="CA31" i="9"/>
  <c r="BM58" i="9"/>
  <c r="CY25" i="9"/>
  <c r="CU25" i="9"/>
  <c r="BK25" i="9"/>
  <c r="CX25" i="9"/>
  <c r="CT25" i="9"/>
  <c r="CV25" i="9"/>
  <c r="CS67" i="9"/>
  <c r="CR67" i="9"/>
  <c r="CQ67" i="9"/>
  <c r="BY76" i="9"/>
  <c r="CA77" i="9"/>
  <c r="CY80" i="9"/>
  <c r="CU80" i="9"/>
  <c r="BK80" i="9"/>
  <c r="CX80" i="9"/>
  <c r="CT80" i="9"/>
  <c r="CW80" i="9"/>
  <c r="BS81" i="9"/>
  <c r="CA83" i="9"/>
  <c r="CA96" i="9"/>
  <c r="CI100" i="9"/>
  <c r="CM101" i="9"/>
  <c r="CL101" i="9"/>
  <c r="CN101" i="9"/>
  <c r="CA104" i="9"/>
  <c r="CX113" i="9"/>
  <c r="CT113" i="9"/>
  <c r="CU113" i="9"/>
  <c r="CY113" i="9"/>
  <c r="BK113" i="9"/>
  <c r="CW113" i="9"/>
  <c r="CV113" i="9"/>
  <c r="BQ133" i="9"/>
  <c r="BW55" i="9"/>
  <c r="CY6" i="9"/>
  <c r="CU6" i="9"/>
  <c r="BK6" i="9"/>
  <c r="CT6" i="9"/>
  <c r="CX6" i="9"/>
  <c r="BM6" i="9"/>
  <c r="BS6" i="9"/>
  <c r="BY107" i="9"/>
  <c r="BY99" i="9"/>
  <c r="BY91" i="9"/>
  <c r="BY84" i="9"/>
  <c r="CC6" i="9"/>
  <c r="CI6" i="9"/>
  <c r="CW6" i="9"/>
  <c r="BI16" i="9"/>
  <c r="CA16" i="9"/>
  <c r="CL16" i="9"/>
  <c r="CQ16" i="9"/>
  <c r="DF16" i="9"/>
  <c r="DN16" i="9"/>
  <c r="CN35" i="9"/>
  <c r="CE40" i="9"/>
  <c r="CS40" i="9"/>
  <c r="CR40" i="9"/>
  <c r="CA33" i="9"/>
  <c r="BY19" i="9"/>
  <c r="DC12" i="9"/>
  <c r="DB12" i="9"/>
  <c r="BO12" i="9"/>
  <c r="CZ12" i="9"/>
  <c r="CC72" i="9"/>
  <c r="DO72" i="9"/>
  <c r="CY21" i="9"/>
  <c r="CU21" i="9"/>
  <c r="BK21" i="9"/>
  <c r="CX21" i="9"/>
  <c r="CT21" i="9"/>
  <c r="BS21" i="9"/>
  <c r="BI59" i="9"/>
  <c r="BF59" i="9"/>
  <c r="DM59" i="9"/>
  <c r="DI59" i="9"/>
  <c r="DP59" i="9"/>
  <c r="DL59" i="9"/>
  <c r="DH59" i="9"/>
  <c r="BQ59" i="9"/>
  <c r="DF59" i="9"/>
  <c r="CN39" i="9"/>
  <c r="AS24" i="9"/>
  <c r="AV44" i="9"/>
  <c r="AY44" i="9"/>
  <c r="BF44" i="9"/>
  <c r="DM44" i="9"/>
  <c r="DI44" i="9"/>
  <c r="DP44" i="9"/>
  <c r="DL44" i="9"/>
  <c r="DH44" i="9"/>
  <c r="DJ44" i="9"/>
  <c r="DC13" i="9"/>
  <c r="DB13" i="9"/>
  <c r="CZ13" i="9"/>
  <c r="DF51" i="9"/>
  <c r="AV30" i="9"/>
  <c r="CR30" i="9"/>
  <c r="CN53" i="9"/>
  <c r="AV27" i="9"/>
  <c r="CA29" i="9"/>
  <c r="BF38" i="9"/>
  <c r="AS38" i="9"/>
  <c r="CM38" i="9"/>
  <c r="CL38" i="9"/>
  <c r="CN38" i="9"/>
  <c r="DE56" i="9"/>
  <c r="DA56" i="9"/>
  <c r="DB56" i="9"/>
  <c r="CZ56" i="9"/>
  <c r="BK56" i="9"/>
  <c r="DD56" i="9"/>
  <c r="BS64" i="9"/>
  <c r="DM68" i="9"/>
  <c r="DI68" i="9"/>
  <c r="DO68" i="9"/>
  <c r="DJ68" i="9"/>
  <c r="DL68" i="9"/>
  <c r="DN68" i="9"/>
  <c r="DH68" i="9"/>
  <c r="DG68" i="9"/>
  <c r="BS68" i="9"/>
  <c r="CA18" i="9"/>
  <c r="BO28" i="9"/>
  <c r="BY42" i="9"/>
  <c r="CN42" i="9"/>
  <c r="CG69" i="9"/>
  <c r="BS54" i="9"/>
  <c r="CI49" i="9"/>
  <c r="CS49" i="9"/>
  <c r="CI60" i="9"/>
  <c r="CC63" i="9"/>
  <c r="BY3" i="9"/>
  <c r="BU73" i="9"/>
  <c r="CI70" i="9"/>
  <c r="BU71" i="9"/>
  <c r="BS62" i="9"/>
  <c r="BW45" i="9"/>
  <c r="BS14" i="9"/>
  <c r="CC20" i="9"/>
  <c r="CA9" i="9"/>
  <c r="BQ23" i="9"/>
  <c r="CE10" i="9"/>
  <c r="CY37" i="9"/>
  <c r="CU37" i="9"/>
  <c r="BK37" i="9"/>
  <c r="CX37" i="9"/>
  <c r="CT37" i="9"/>
  <c r="CV37" i="9"/>
  <c r="CC37" i="9"/>
  <c r="CC50" i="9"/>
  <c r="CC58" i="9"/>
  <c r="BS66" i="9"/>
  <c r="CW25" i="9"/>
  <c r="CC74" i="9"/>
  <c r="CV80" i="9"/>
  <c r="BU84" i="9"/>
  <c r="CE87" i="9"/>
  <c r="CC103" i="9"/>
  <c r="CE107" i="9"/>
  <c r="CN107" i="9"/>
  <c r="CM107" i="9"/>
  <c r="CL107" i="9"/>
  <c r="BS118" i="9"/>
  <c r="BS128" i="9"/>
  <c r="CM143" i="9"/>
  <c r="CL143" i="9"/>
  <c r="CN143" i="9"/>
  <c r="BS146" i="9"/>
  <c r="BO201" i="9"/>
  <c r="BO199" i="9"/>
  <c r="BO195" i="9"/>
  <c r="BO202" i="9"/>
  <c r="BO197" i="9"/>
  <c r="BO185" i="9"/>
  <c r="BO198" i="9"/>
  <c r="BO190" i="9"/>
  <c r="BO181" i="9"/>
  <c r="BO179" i="9"/>
  <c r="BO177" i="9"/>
  <c r="BO188" i="9"/>
  <c r="BO155" i="9"/>
  <c r="BO153" i="9"/>
  <c r="BO151" i="9"/>
  <c r="BO149" i="9"/>
  <c r="BO147" i="9"/>
  <c r="BO145" i="9"/>
  <c r="BO143" i="9"/>
  <c r="BO141" i="9"/>
  <c r="BO139" i="9"/>
  <c r="BO137" i="9"/>
  <c r="BO135" i="9"/>
  <c r="BO133" i="9"/>
  <c r="BO131" i="9"/>
  <c r="BO129" i="9"/>
  <c r="BO127" i="9"/>
  <c r="BO125" i="9"/>
  <c r="BO123" i="9"/>
  <c r="BO121" i="9"/>
  <c r="BO119" i="9"/>
  <c r="BO169" i="9"/>
  <c r="BO165" i="9"/>
  <c r="BO161" i="9"/>
  <c r="BO159" i="9"/>
  <c r="BO157" i="9"/>
  <c r="BO156" i="9"/>
  <c r="BO148" i="9"/>
  <c r="BO140" i="9"/>
  <c r="BO132" i="9"/>
  <c r="BO124" i="9"/>
  <c r="BO115" i="9"/>
  <c r="BO114" i="9"/>
  <c r="BO192" i="9"/>
  <c r="BO187" i="9"/>
  <c r="BO173" i="9"/>
  <c r="BO163" i="9"/>
  <c r="BO113" i="9"/>
  <c r="BO171" i="9"/>
  <c r="BO144" i="9"/>
  <c r="BO126" i="9"/>
  <c r="BO117" i="9"/>
  <c r="BO110" i="9"/>
  <c r="BO102" i="9"/>
  <c r="BO94" i="9"/>
  <c r="BO86" i="9"/>
  <c r="BO84" i="9"/>
  <c r="BO82" i="9"/>
  <c r="BO80" i="9"/>
  <c r="BO78" i="9"/>
  <c r="BO76" i="9"/>
  <c r="BO74" i="9"/>
  <c r="BO25" i="9"/>
  <c r="BO58" i="9"/>
  <c r="BO150" i="9"/>
  <c r="BO106" i="9"/>
  <c r="BO167" i="9"/>
  <c r="BO142" i="9"/>
  <c r="BO116" i="9"/>
  <c r="BO111" i="9"/>
  <c r="BO81" i="9"/>
  <c r="BO67" i="9"/>
  <c r="BO26" i="9"/>
  <c r="BO48" i="9"/>
  <c r="BO36" i="9"/>
  <c r="BO45" i="9"/>
  <c r="BO60" i="9"/>
  <c r="BO46" i="9"/>
  <c r="BO68" i="9"/>
  <c r="BO27" i="9"/>
  <c r="BO53" i="9"/>
  <c r="BO30" i="9"/>
  <c r="BO41" i="9"/>
  <c r="BO13" i="9"/>
  <c r="BO47" i="9"/>
  <c r="BO39" i="9"/>
  <c r="BO96" i="9"/>
  <c r="BO152" i="9"/>
  <c r="BO134" i="9"/>
  <c r="BO120" i="9"/>
  <c r="BO104" i="9"/>
  <c r="BO75" i="9"/>
  <c r="BO31" i="9"/>
  <c r="BS55" i="9"/>
  <c r="AS55" i="9"/>
  <c r="BO55" i="9"/>
  <c r="BU107" i="9"/>
  <c r="CA201" i="9"/>
  <c r="CA195" i="9"/>
  <c r="CA202" i="9"/>
  <c r="CA197" i="9"/>
  <c r="CA194" i="9"/>
  <c r="CA190" i="9"/>
  <c r="CA183" i="9"/>
  <c r="CA198" i="9"/>
  <c r="CA185" i="9"/>
  <c r="CA199" i="9"/>
  <c r="CA169" i="9"/>
  <c r="CA165" i="9"/>
  <c r="CA161" i="9"/>
  <c r="CA155" i="9"/>
  <c r="CA153" i="9"/>
  <c r="CA151" i="9"/>
  <c r="CA149" i="9"/>
  <c r="CA147" i="9"/>
  <c r="CA145" i="9"/>
  <c r="CA143" i="9"/>
  <c r="CA141" i="9"/>
  <c r="CA139" i="9"/>
  <c r="CA137" i="9"/>
  <c r="CA135" i="9"/>
  <c r="CA133" i="9"/>
  <c r="CA131" i="9"/>
  <c r="CA129" i="9"/>
  <c r="CA127" i="9"/>
  <c r="CA125" i="9"/>
  <c r="CA123" i="9"/>
  <c r="CA121" i="9"/>
  <c r="CA119" i="9"/>
  <c r="CA188" i="9"/>
  <c r="CA175" i="9"/>
  <c r="CA171" i="9"/>
  <c r="CA154" i="9"/>
  <c r="CA146" i="9"/>
  <c r="CA138" i="9"/>
  <c r="CA130" i="9"/>
  <c r="CA122" i="9"/>
  <c r="CA115" i="9"/>
  <c r="CA114" i="9"/>
  <c r="CA113" i="9"/>
  <c r="CA148" i="9"/>
  <c r="CA134" i="9"/>
  <c r="CA118" i="9"/>
  <c r="CA106" i="9"/>
  <c r="CA100" i="9"/>
  <c r="CA92" i="9"/>
  <c r="CA86" i="9"/>
  <c r="CA84" i="9"/>
  <c r="CA82" i="9"/>
  <c r="CA80" i="9"/>
  <c r="CA78" i="9"/>
  <c r="CA76" i="9"/>
  <c r="CA74" i="9"/>
  <c r="CA25" i="9"/>
  <c r="CA58" i="9"/>
  <c r="CA140" i="9"/>
  <c r="CA111" i="9"/>
  <c r="CA150" i="9"/>
  <c r="CA132" i="9"/>
  <c r="CA109" i="9"/>
  <c r="CA108" i="9"/>
  <c r="CA88" i="9"/>
  <c r="CA87" i="9"/>
  <c r="CA79" i="9"/>
  <c r="CA10" i="9"/>
  <c r="CA62" i="9"/>
  <c r="CA70" i="9"/>
  <c r="CA52" i="9"/>
  <c r="CA27" i="9"/>
  <c r="CA53" i="9"/>
  <c r="CA30" i="9"/>
  <c r="CA41" i="9"/>
  <c r="CA13" i="9"/>
  <c r="CA47" i="9"/>
  <c r="CA39" i="9"/>
  <c r="CA167" i="9"/>
  <c r="CA142" i="9"/>
  <c r="CA124" i="9"/>
  <c r="CA116" i="9"/>
  <c r="CA163" i="9"/>
  <c r="CA102" i="9"/>
  <c r="CA117" i="9"/>
  <c r="CA81" i="9"/>
  <c r="CE55" i="9"/>
  <c r="CS55" i="9"/>
  <c r="CR55" i="9"/>
  <c r="AS6" i="9"/>
  <c r="BQ103" i="9"/>
  <c r="BQ95" i="9"/>
  <c r="BQ89" i="9"/>
  <c r="BQ131" i="9"/>
  <c r="BQ113" i="9"/>
  <c r="BQ80" i="9"/>
  <c r="BU6" i="9"/>
  <c r="CA6" i="9"/>
  <c r="CG114" i="9"/>
  <c r="CG65" i="9"/>
  <c r="CS6" i="9"/>
  <c r="DA6" i="9"/>
  <c r="BY16" i="9"/>
  <c r="DJ16" i="9"/>
  <c r="BF35" i="9"/>
  <c r="DC35" i="9"/>
  <c r="DB35" i="9"/>
  <c r="BO35" i="9"/>
  <c r="CE35" i="9"/>
  <c r="CR35" i="9"/>
  <c r="CZ35" i="9"/>
  <c r="BM40" i="9"/>
  <c r="CC40" i="9"/>
  <c r="CM40" i="9"/>
  <c r="DG40" i="9"/>
  <c r="DO40" i="9"/>
  <c r="CY33" i="9"/>
  <c r="CU33" i="9"/>
  <c r="BK33" i="9"/>
  <c r="CT33" i="9"/>
  <c r="CX33" i="9"/>
  <c r="BS33" i="9"/>
  <c r="CI33" i="9"/>
  <c r="CW33" i="9"/>
  <c r="DE33" i="9"/>
  <c r="BI19" i="9"/>
  <c r="BF19" i="9"/>
  <c r="DM19" i="9"/>
  <c r="DI19" i="9"/>
  <c r="DP19" i="9"/>
  <c r="DL19" i="9"/>
  <c r="DH19" i="9"/>
  <c r="BQ19" i="9"/>
  <c r="CG19" i="9"/>
  <c r="CL19" i="9"/>
  <c r="CQ19" i="9"/>
  <c r="DF19" i="9"/>
  <c r="DN19" i="9"/>
  <c r="BW12" i="9"/>
  <c r="CV12" i="9"/>
  <c r="DD12" i="9"/>
  <c r="AS72" i="9"/>
  <c r="BU72" i="9"/>
  <c r="CS72" i="9"/>
  <c r="CR72" i="9"/>
  <c r="DK72" i="9"/>
  <c r="AS21" i="9"/>
  <c r="CA21" i="9"/>
  <c r="CS21" i="9"/>
  <c r="DA21" i="9"/>
  <c r="BY59" i="9"/>
  <c r="DJ59" i="9"/>
  <c r="DC39" i="9"/>
  <c r="DB39" i="9"/>
  <c r="CR39" i="9"/>
  <c r="CZ39" i="9"/>
  <c r="BI24" i="9"/>
  <c r="CQ24" i="9"/>
  <c r="CS47" i="9"/>
  <c r="DA47" i="9"/>
  <c r="DF44" i="9"/>
  <c r="DN44" i="9"/>
  <c r="CV13" i="9"/>
  <c r="DD13" i="9"/>
  <c r="AS51" i="9"/>
  <c r="DN51" i="9"/>
  <c r="AV41" i="9"/>
  <c r="DC41" i="9"/>
  <c r="DA41" i="9"/>
  <c r="DB41" i="9"/>
  <c r="DE41" i="9"/>
  <c r="CR41" i="9"/>
  <c r="AS22" i="9"/>
  <c r="BF30" i="9"/>
  <c r="CZ30" i="9"/>
  <c r="BI32" i="9"/>
  <c r="DC53" i="9"/>
  <c r="DE53" i="9"/>
  <c r="DB53" i="9"/>
  <c r="DA53" i="9"/>
  <c r="AY43" i="9"/>
  <c r="DX43" i="9"/>
  <c r="BF27" i="9"/>
  <c r="BG99" i="9" s="1"/>
  <c r="DD27" i="9"/>
  <c r="DX27" i="9"/>
  <c r="BO29" i="9"/>
  <c r="BW29" i="9"/>
  <c r="CE29" i="9"/>
  <c r="CS29" i="9"/>
  <c r="CQ29" i="9"/>
  <c r="CR29" i="9"/>
  <c r="BM38" i="9"/>
  <c r="CA38" i="9"/>
  <c r="CQ38" i="9"/>
  <c r="CR38" i="9"/>
  <c r="CS38" i="9"/>
  <c r="BO56" i="9"/>
  <c r="CI56" i="9"/>
  <c r="DC56" i="9"/>
  <c r="CC64" i="9"/>
  <c r="CM64" i="9"/>
  <c r="CL64" i="9"/>
  <c r="BW68" i="9"/>
  <c r="CS68" i="9"/>
  <c r="CQ68" i="9"/>
  <c r="CR68" i="9"/>
  <c r="BQ18" i="9"/>
  <c r="CM18" i="9"/>
  <c r="CN18" i="9"/>
  <c r="CL18" i="9"/>
  <c r="DE28" i="9"/>
  <c r="DA28" i="9"/>
  <c r="DB28" i="9"/>
  <c r="CZ28" i="9"/>
  <c r="BK28" i="9"/>
  <c r="DD28" i="9"/>
  <c r="BY28" i="9"/>
  <c r="BM42" i="9"/>
  <c r="BU42" i="9"/>
  <c r="CI42" i="9"/>
  <c r="DD42" i="9"/>
  <c r="AY46" i="9"/>
  <c r="CA46" i="9"/>
  <c r="CI46" i="9"/>
  <c r="CY69" i="9"/>
  <c r="CU69" i="9"/>
  <c r="BK69" i="9"/>
  <c r="CT69" i="9"/>
  <c r="CX69" i="9"/>
  <c r="CW69" i="9"/>
  <c r="BU69" i="9"/>
  <c r="CC69" i="9"/>
  <c r="CV69" i="9"/>
  <c r="CE54" i="9"/>
  <c r="BF49" i="9"/>
  <c r="AS49" i="9"/>
  <c r="AV49" i="9"/>
  <c r="BI49" i="9"/>
  <c r="DC49" i="9"/>
  <c r="DB49" i="9"/>
  <c r="CZ49" i="9"/>
  <c r="DA49" i="9"/>
  <c r="DE49" i="9"/>
  <c r="BY49" i="9"/>
  <c r="BQ60" i="9"/>
  <c r="DL60" i="9"/>
  <c r="BQ63" i="9"/>
  <c r="BY63" i="9"/>
  <c r="BO8" i="9"/>
  <c r="BW8" i="9"/>
  <c r="CN8" i="9"/>
  <c r="CL8" i="9"/>
  <c r="CM8" i="9"/>
  <c r="BF3" i="9"/>
  <c r="BG93" i="9" s="1"/>
  <c r="AV3" i="9"/>
  <c r="BO3" i="9"/>
  <c r="CM3" i="9"/>
  <c r="CN3" i="9"/>
  <c r="CL3" i="9"/>
  <c r="BO52" i="9"/>
  <c r="CC52" i="9"/>
  <c r="BM17" i="9"/>
  <c r="CG17" i="9"/>
  <c r="DX17" i="9"/>
  <c r="CE73" i="9"/>
  <c r="BQ57" i="9"/>
  <c r="CE57" i="9"/>
  <c r="CQ57" i="9"/>
  <c r="CS57" i="9"/>
  <c r="CR57" i="9"/>
  <c r="BI70" i="9"/>
  <c r="AV70" i="9"/>
  <c r="BW70" i="9"/>
  <c r="CE70" i="9"/>
  <c r="CC61" i="9"/>
  <c r="DX61" i="9"/>
  <c r="CE71" i="9"/>
  <c r="BQ7" i="9"/>
  <c r="CE7" i="9"/>
  <c r="CQ7" i="9"/>
  <c r="CS7" i="9"/>
  <c r="CR7" i="9"/>
  <c r="BI62" i="9"/>
  <c r="AV62" i="9"/>
  <c r="BO62" i="9"/>
  <c r="CC62" i="9"/>
  <c r="BM5" i="9"/>
  <c r="BU5" i="9"/>
  <c r="CI5" i="9"/>
  <c r="DM45" i="9"/>
  <c r="DI45" i="9"/>
  <c r="DP45" i="9"/>
  <c r="DL45" i="9"/>
  <c r="DH45" i="9"/>
  <c r="DN45" i="9"/>
  <c r="DF45" i="9"/>
  <c r="DK45" i="9"/>
  <c r="DJ45" i="9"/>
  <c r="BS45" i="9"/>
  <c r="CG45" i="9"/>
  <c r="CY14" i="9"/>
  <c r="CU14" i="9"/>
  <c r="BK14" i="9"/>
  <c r="CX14" i="9"/>
  <c r="CT14" i="9"/>
  <c r="CV14" i="9"/>
  <c r="CC14" i="9"/>
  <c r="CM14" i="9"/>
  <c r="CL14" i="9"/>
  <c r="CN14" i="9"/>
  <c r="CA36" i="9"/>
  <c r="CI36" i="9"/>
  <c r="BQ20" i="9"/>
  <c r="BY20" i="9"/>
  <c r="AS11" i="9"/>
  <c r="BF11" i="9"/>
  <c r="BU11" i="9"/>
  <c r="BM34" i="9"/>
  <c r="CA34" i="9"/>
  <c r="CE9" i="9"/>
  <c r="BF23" i="9"/>
  <c r="AS23" i="9"/>
  <c r="AV23" i="9"/>
  <c r="BI23" i="9"/>
  <c r="BU23" i="9"/>
  <c r="BM10" i="9"/>
  <c r="CI10" i="9"/>
  <c r="BS37" i="9"/>
  <c r="CW37" i="9"/>
  <c r="BQ48" i="9"/>
  <c r="CY15" i="9"/>
  <c r="CU15" i="9"/>
  <c r="BK15" i="9"/>
  <c r="CX15" i="9"/>
  <c r="CT15" i="9"/>
  <c r="CV15" i="9"/>
  <c r="CC15" i="9"/>
  <c r="CM15" i="9"/>
  <c r="CL15" i="9"/>
  <c r="CN15" i="9"/>
  <c r="CA26" i="9"/>
  <c r="CI26" i="9"/>
  <c r="BQ50" i="9"/>
  <c r="BY50" i="9"/>
  <c r="BO4" i="9"/>
  <c r="BW4" i="9"/>
  <c r="BW65" i="9"/>
  <c r="AS31" i="9"/>
  <c r="BF31" i="9"/>
  <c r="CE31" i="9"/>
  <c r="CE66" i="9"/>
  <c r="AY25" i="9"/>
  <c r="DX25" i="9"/>
  <c r="CC25" i="9"/>
  <c r="CM25" i="9"/>
  <c r="CL25" i="9"/>
  <c r="CN25" i="9"/>
  <c r="BW67" i="9"/>
  <c r="CG74" i="9"/>
  <c r="CA75" i="9"/>
  <c r="BM78" i="9"/>
  <c r="BU78" i="9"/>
  <c r="BO79" i="9"/>
  <c r="CG80" i="9"/>
  <c r="DJ81" i="9"/>
  <c r="BM82" i="9"/>
  <c r="DC84" i="9"/>
  <c r="DB84" i="9"/>
  <c r="DE84" i="9"/>
  <c r="DD84" i="9"/>
  <c r="DA84" i="9"/>
  <c r="BQ84" i="9"/>
  <c r="CC86" i="9"/>
  <c r="CM86" i="9"/>
  <c r="CL86" i="9"/>
  <c r="CN86" i="9"/>
  <c r="CI87" i="9"/>
  <c r="BO88" i="9"/>
  <c r="BW88" i="9"/>
  <c r="CQ89" i="9"/>
  <c r="CS89" i="9"/>
  <c r="CR89" i="9"/>
  <c r="BS93" i="9"/>
  <c r="BY93" i="9"/>
  <c r="CA94" i="9"/>
  <c r="CI94" i="9"/>
  <c r="BM95" i="9"/>
  <c r="BW102" i="9"/>
  <c r="CA105" i="9"/>
  <c r="CG105" i="9"/>
  <c r="DB106" i="9"/>
  <c r="DE106" i="9"/>
  <c r="DA106" i="9"/>
  <c r="DC106" i="9"/>
  <c r="CZ106" i="9"/>
  <c r="DD106" i="9"/>
  <c r="CV107" i="9"/>
  <c r="CY107" i="9"/>
  <c r="CU107" i="9"/>
  <c r="BK107" i="9"/>
  <c r="CW107" i="9"/>
  <c r="CT107" i="9"/>
  <c r="BO108" i="9"/>
  <c r="CA110" i="9"/>
  <c r="CI110" i="9"/>
  <c r="BQ115" i="9"/>
  <c r="CE144" i="9"/>
  <c r="DM148" i="9"/>
  <c r="DI148" i="9"/>
  <c r="DP148" i="9"/>
  <c r="DL148" i="9"/>
  <c r="DH148" i="9"/>
  <c r="DO148" i="9"/>
  <c r="DG148" i="9"/>
  <c r="DW148" i="9"/>
  <c r="DN148" i="9"/>
  <c r="DF148" i="9"/>
  <c r="DJ148" i="9"/>
  <c r="DK148" i="9"/>
  <c r="BS148" i="9"/>
  <c r="CA4" i="9"/>
  <c r="AY65" i="9"/>
  <c r="DX65" i="9"/>
  <c r="BM65" i="9"/>
  <c r="BW31" i="9"/>
  <c r="BI58" i="9"/>
  <c r="CG58" i="9"/>
  <c r="BU25" i="9"/>
  <c r="DI67" i="9"/>
  <c r="DO67" i="9"/>
  <c r="DK67" i="9"/>
  <c r="BS67" i="9"/>
  <c r="BM74" i="9"/>
  <c r="BW75" i="9"/>
  <c r="BU76" i="9"/>
  <c r="CE79" i="9"/>
  <c r="BY80" i="9"/>
  <c r="CI81" i="9"/>
  <c r="CC82" i="9"/>
  <c r="CM84" i="9"/>
  <c r="CL84" i="9"/>
  <c r="CN84" i="9"/>
  <c r="CA85" i="9"/>
  <c r="BU86" i="9"/>
  <c r="BS87" i="9"/>
  <c r="DE94" i="9"/>
  <c r="DA94" i="9"/>
  <c r="DD94" i="9"/>
  <c r="DC94" i="9"/>
  <c r="DB94" i="9"/>
  <c r="BW94" i="9"/>
  <c r="CG96" i="9"/>
  <c r="CC97" i="9"/>
  <c r="CY99" i="9"/>
  <c r="CU99" i="9"/>
  <c r="BK99" i="9"/>
  <c r="CX99" i="9"/>
  <c r="CW99" i="9"/>
  <c r="CT99" i="9"/>
  <c r="CV99" i="9"/>
  <c r="BY101" i="9"/>
  <c r="CG102" i="9"/>
  <c r="BM103" i="9"/>
  <c r="CI103" i="9"/>
  <c r="BQ105" i="9"/>
  <c r="BO112" i="9"/>
  <c r="CR114" i="9"/>
  <c r="CS114" i="9"/>
  <c r="CQ114" i="9"/>
  <c r="BS122" i="9"/>
  <c r="BY131" i="9"/>
  <c r="BO138" i="9"/>
  <c r="DC145" i="9"/>
  <c r="DB145" i="9"/>
  <c r="DD145" i="9"/>
  <c r="DA145" i="9"/>
  <c r="DE145" i="9"/>
  <c r="CZ145" i="9"/>
  <c r="BY145" i="9"/>
  <c r="CE146" i="9"/>
  <c r="CY149" i="9"/>
  <c r="CU149" i="9"/>
  <c r="BK149" i="9"/>
  <c r="CX149" i="9"/>
  <c r="CT149" i="9"/>
  <c r="CW149" i="9"/>
  <c r="CV149" i="9"/>
  <c r="BM149" i="9"/>
  <c r="BS154" i="9"/>
  <c r="CG163" i="9"/>
  <c r="DM179" i="9"/>
  <c r="DI179" i="9"/>
  <c r="DN179" i="9"/>
  <c r="DH179" i="9"/>
  <c r="DL179" i="9"/>
  <c r="DG179" i="9"/>
  <c r="DW179" i="9"/>
  <c r="DO179" i="9"/>
  <c r="DK179" i="9"/>
  <c r="DJ179" i="9"/>
  <c r="DF179" i="9"/>
  <c r="DP179" i="9"/>
  <c r="CA179" i="9"/>
  <c r="DC76" i="9"/>
  <c r="DB76" i="9"/>
  <c r="DE76" i="9"/>
  <c r="DA76" i="9"/>
  <c r="DD76" i="9"/>
  <c r="BQ76" i="9"/>
  <c r="CZ76" i="9"/>
  <c r="BO77" i="9"/>
  <c r="CM78" i="9"/>
  <c r="CL78" i="9"/>
  <c r="CN78" i="9"/>
  <c r="CI79" i="9"/>
  <c r="CC80" i="9"/>
  <c r="CS81" i="9"/>
  <c r="CR81" i="9"/>
  <c r="CQ81" i="9"/>
  <c r="CG82" i="9"/>
  <c r="CG84" i="9"/>
  <c r="CE85" i="9"/>
  <c r="BY86" i="9"/>
  <c r="CQ86" i="9"/>
  <c r="CS86" i="9"/>
  <c r="CR86" i="9"/>
  <c r="BO87" i="9"/>
  <c r="CS88" i="9"/>
  <c r="CR88" i="9"/>
  <c r="CQ88" i="9"/>
  <c r="CY89" i="9"/>
  <c r="CU89" i="9"/>
  <c r="BK89" i="9"/>
  <c r="CT89" i="9"/>
  <c r="CX89" i="9"/>
  <c r="CW89" i="9"/>
  <c r="CV89" i="9"/>
  <c r="CG89" i="9"/>
  <c r="BU90" i="9"/>
  <c r="CG91" i="9"/>
  <c r="CQ91" i="9"/>
  <c r="CS91" i="9"/>
  <c r="CR91" i="9"/>
  <c r="CC92" i="9"/>
  <c r="CE93" i="9"/>
  <c r="BY95" i="9"/>
  <c r="CA98" i="9"/>
  <c r="CE99" i="9"/>
  <c r="CM99" i="9"/>
  <c r="CN99" i="9"/>
  <c r="CL99" i="9"/>
  <c r="BM102" i="9"/>
  <c r="BW110" i="9"/>
  <c r="CI112" i="9"/>
  <c r="CC115" i="9"/>
  <c r="CR116" i="9"/>
  <c r="CQ116" i="9"/>
  <c r="CS116" i="9"/>
  <c r="BU119" i="9"/>
  <c r="BO128" i="9"/>
  <c r="CI130" i="9"/>
  <c r="CQ139" i="9"/>
  <c r="CS139" i="9"/>
  <c r="CR139" i="9"/>
  <c r="BU151" i="9"/>
  <c r="CW41" i="9"/>
  <c r="DK22" i="9"/>
  <c r="DO22" i="9"/>
  <c r="CW30" i="9"/>
  <c r="DG32" i="9"/>
  <c r="DO32" i="9"/>
  <c r="DK43" i="9"/>
  <c r="CW27" i="9"/>
  <c r="DG29" i="9"/>
  <c r="BW38" i="9"/>
  <c r="BU56" i="9"/>
  <c r="BM46" i="9"/>
  <c r="CC46" i="9"/>
  <c r="BS63" i="9"/>
  <c r="CI63" i="9"/>
  <c r="AS8" i="9"/>
  <c r="BF8" i="9"/>
  <c r="DM8" i="9"/>
  <c r="DI8" i="9"/>
  <c r="DK8" i="9"/>
  <c r="DP8" i="9"/>
  <c r="BS17" i="9"/>
  <c r="CI17" i="9"/>
  <c r="BQ73" i="9"/>
  <c r="CG73" i="9"/>
  <c r="DK73" i="9"/>
  <c r="DP73" i="9"/>
  <c r="CY57" i="9"/>
  <c r="CU57" i="9"/>
  <c r="BK57" i="9"/>
  <c r="CA57" i="9"/>
  <c r="CV57" i="9"/>
  <c r="DE70" i="9"/>
  <c r="DA70" i="9"/>
  <c r="BY70" i="9"/>
  <c r="DC70" i="9"/>
  <c r="BS61" i="9"/>
  <c r="CI61" i="9"/>
  <c r="DD61" i="9"/>
  <c r="BQ71" i="9"/>
  <c r="CG71" i="9"/>
  <c r="DF71" i="9"/>
  <c r="DP71" i="9"/>
  <c r="CE5" i="9"/>
  <c r="BM45" i="9"/>
  <c r="CE14" i="9"/>
  <c r="BM36" i="9"/>
  <c r="CY20" i="9"/>
  <c r="CU20" i="9"/>
  <c r="BK20" i="9"/>
  <c r="CX20" i="9"/>
  <c r="CT20" i="9"/>
  <c r="BS20" i="9"/>
  <c r="BI11" i="9"/>
  <c r="DM11" i="9"/>
  <c r="DI11" i="9"/>
  <c r="DP11" i="9"/>
  <c r="DL11" i="9"/>
  <c r="DH11" i="9"/>
  <c r="BQ11" i="9"/>
  <c r="DN11" i="9"/>
  <c r="BW34" i="9"/>
  <c r="AS9" i="9"/>
  <c r="BU9" i="9"/>
  <c r="BY10" i="9"/>
  <c r="DC37" i="9"/>
  <c r="DB37" i="9"/>
  <c r="BO37" i="9"/>
  <c r="CZ37" i="9"/>
  <c r="BM48" i="9"/>
  <c r="CE15" i="9"/>
  <c r="CZ15" i="9"/>
  <c r="CC26" i="9"/>
  <c r="CY50" i="9"/>
  <c r="CU50" i="9"/>
  <c r="BK50" i="9"/>
  <c r="CX50" i="9"/>
  <c r="CT50" i="9"/>
  <c r="BS50" i="9"/>
  <c r="CW50" i="9"/>
  <c r="DG4" i="9"/>
  <c r="DF31" i="9"/>
  <c r="DN31" i="9"/>
  <c r="CZ25" i="9"/>
  <c r="CY74" i="9"/>
  <c r="CU74" i="9"/>
  <c r="BK74" i="9"/>
  <c r="CX74" i="9"/>
  <c r="CT74" i="9"/>
  <c r="CV74" i="9"/>
  <c r="DM75" i="9"/>
  <c r="DI75" i="9"/>
  <c r="DH75" i="9"/>
  <c r="DC78" i="9"/>
  <c r="DB78" i="9"/>
  <c r="CZ78" i="9"/>
  <c r="DM83" i="9"/>
  <c r="DI83" i="9"/>
  <c r="DP83" i="9"/>
  <c r="DL83" i="9"/>
  <c r="DH83" i="9"/>
  <c r="DM88" i="9"/>
  <c r="DI88" i="9"/>
  <c r="DN88" i="9"/>
  <c r="DH88" i="9"/>
  <c r="DL88" i="9"/>
  <c r="DG88" i="9"/>
  <c r="CN88" i="9"/>
  <c r="CM88" i="9"/>
  <c r="BM89" i="9"/>
  <c r="CM89" i="9"/>
  <c r="CN89" i="9"/>
  <c r="BO91" i="9"/>
  <c r="CE92" i="9"/>
  <c r="CQ93" i="9"/>
  <c r="CR93" i="9"/>
  <c r="BQ94" i="9"/>
  <c r="BW96" i="9"/>
  <c r="CS96" i="9"/>
  <c r="CR96" i="9"/>
  <c r="CQ96" i="9"/>
  <c r="CY97" i="9"/>
  <c r="CU97" i="9"/>
  <c r="BK97" i="9"/>
  <c r="CT97" i="9"/>
  <c r="CX97" i="9"/>
  <c r="BW97" i="9"/>
  <c r="CG99" i="9"/>
  <c r="BS101" i="9"/>
  <c r="CZ102" i="9"/>
  <c r="BU104" i="9"/>
  <c r="DP108" i="9"/>
  <c r="DL108" i="9"/>
  <c r="DH108" i="9"/>
  <c r="DM108" i="9"/>
  <c r="DG108" i="9"/>
  <c r="DK108" i="9"/>
  <c r="DF108" i="9"/>
  <c r="DI108" i="9"/>
  <c r="DO108" i="9"/>
  <c r="CL108" i="9"/>
  <c r="CN108" i="9"/>
  <c r="DN109" i="9"/>
  <c r="DJ109" i="9"/>
  <c r="DF109" i="9"/>
  <c r="DW109" i="9"/>
  <c r="DM109" i="9"/>
  <c r="DH109" i="9"/>
  <c r="DL109" i="9"/>
  <c r="DG109" i="9"/>
  <c r="DK109" i="9"/>
  <c r="DI109" i="9"/>
  <c r="CL109" i="9"/>
  <c r="CM109" i="9"/>
  <c r="CC117" i="9"/>
  <c r="DC121" i="9"/>
  <c r="DB121" i="9"/>
  <c r="DD121" i="9"/>
  <c r="DA121" i="9"/>
  <c r="DE121" i="9"/>
  <c r="CZ121" i="9"/>
  <c r="BM131" i="9"/>
  <c r="BS140" i="9"/>
  <c r="BQ143" i="9"/>
  <c r="DC153" i="9"/>
  <c r="DB153" i="9"/>
  <c r="DD153" i="9"/>
  <c r="DA153" i="9"/>
  <c r="DE153" i="9"/>
  <c r="CZ153" i="9"/>
  <c r="DM157" i="9"/>
  <c r="DI157" i="9"/>
  <c r="DN157" i="9"/>
  <c r="DH157" i="9"/>
  <c r="DL157" i="9"/>
  <c r="DG157" i="9"/>
  <c r="DW157" i="9"/>
  <c r="DO157" i="9"/>
  <c r="DK157" i="9"/>
  <c r="DJ157" i="9"/>
  <c r="DF157" i="9"/>
  <c r="BQ171" i="9"/>
  <c r="CI172" i="9"/>
  <c r="AV55" i="9"/>
  <c r="BM196" i="9"/>
  <c r="BM199" i="9"/>
  <c r="BM195" i="9"/>
  <c r="BM198" i="9"/>
  <c r="BM193" i="9"/>
  <c r="BM182" i="9"/>
  <c r="BM200" i="9"/>
  <c r="BM178" i="9"/>
  <c r="BM202" i="9"/>
  <c r="BM170" i="9"/>
  <c r="BM166" i="9"/>
  <c r="BM162" i="9"/>
  <c r="BM160" i="9"/>
  <c r="BM156" i="9"/>
  <c r="BM154" i="9"/>
  <c r="BM152" i="9"/>
  <c r="BM150" i="9"/>
  <c r="BM148" i="9"/>
  <c r="BM146" i="9"/>
  <c r="BM144" i="9"/>
  <c r="BM142" i="9"/>
  <c r="BM140" i="9"/>
  <c r="BM138" i="9"/>
  <c r="BM136" i="9"/>
  <c r="BM134" i="9"/>
  <c r="BM132" i="9"/>
  <c r="BM130" i="9"/>
  <c r="BM128" i="9"/>
  <c r="BM126" i="9"/>
  <c r="BM124" i="9"/>
  <c r="BM122" i="9"/>
  <c r="BM120" i="9"/>
  <c r="BM174" i="9"/>
  <c r="BM172" i="9"/>
  <c r="BM151" i="9"/>
  <c r="BM143" i="9"/>
  <c r="BM135" i="9"/>
  <c r="BM127" i="9"/>
  <c r="BM119" i="9"/>
  <c r="BM118" i="9"/>
  <c r="BM111" i="9"/>
  <c r="BM110" i="9"/>
  <c r="BM116" i="9"/>
  <c r="BM168" i="9"/>
  <c r="BM164" i="9"/>
  <c r="BM145" i="9"/>
  <c r="BM139" i="9"/>
  <c r="BM107" i="9"/>
  <c r="BM99" i="9"/>
  <c r="BM91" i="9"/>
  <c r="BM87" i="9"/>
  <c r="BM85" i="9"/>
  <c r="BM83" i="9"/>
  <c r="BM81" i="9"/>
  <c r="BM79" i="9"/>
  <c r="BM77" i="9"/>
  <c r="BM75" i="9"/>
  <c r="BM67" i="9"/>
  <c r="BM66" i="9"/>
  <c r="BM31" i="9"/>
  <c r="BM184" i="9"/>
  <c r="BM137" i="9"/>
  <c r="BQ196" i="9"/>
  <c r="BQ199" i="9"/>
  <c r="BQ200" i="9"/>
  <c r="BQ201" i="9"/>
  <c r="BQ198" i="9"/>
  <c r="BQ195" i="9"/>
  <c r="BQ184" i="9"/>
  <c r="BQ186" i="9"/>
  <c r="BQ180" i="9"/>
  <c r="BQ178" i="9"/>
  <c r="BQ189" i="9"/>
  <c r="BQ156" i="9"/>
  <c r="BQ154" i="9"/>
  <c r="BQ152" i="9"/>
  <c r="BQ150" i="9"/>
  <c r="BQ148" i="9"/>
  <c r="BQ146" i="9"/>
  <c r="BQ144" i="9"/>
  <c r="BQ142" i="9"/>
  <c r="BQ140" i="9"/>
  <c r="BQ138" i="9"/>
  <c r="BQ136" i="9"/>
  <c r="BQ134" i="9"/>
  <c r="BQ132" i="9"/>
  <c r="BQ130" i="9"/>
  <c r="BQ128" i="9"/>
  <c r="BQ126" i="9"/>
  <c r="BQ124" i="9"/>
  <c r="BQ122" i="9"/>
  <c r="BQ120" i="9"/>
  <c r="BQ202" i="9"/>
  <c r="BQ170" i="9"/>
  <c r="BQ166" i="9"/>
  <c r="BQ162" i="9"/>
  <c r="BQ168" i="9"/>
  <c r="BQ158" i="9"/>
  <c r="BQ153" i="9"/>
  <c r="BQ145" i="9"/>
  <c r="BQ137" i="9"/>
  <c r="BQ129" i="9"/>
  <c r="BQ121" i="9"/>
  <c r="BQ118" i="9"/>
  <c r="BQ111" i="9"/>
  <c r="BQ110" i="9"/>
  <c r="BQ172" i="9"/>
  <c r="BQ116" i="9"/>
  <c r="BQ176" i="9"/>
  <c r="BQ149" i="9"/>
  <c r="BQ147" i="9"/>
  <c r="BQ112" i="9"/>
  <c r="BQ101" i="9"/>
  <c r="BQ93" i="9"/>
  <c r="BQ87" i="9"/>
  <c r="BQ85" i="9"/>
  <c r="BQ83" i="9"/>
  <c r="BQ81" i="9"/>
  <c r="BQ79" i="9"/>
  <c r="BQ77" i="9"/>
  <c r="BQ75" i="9"/>
  <c r="BQ67" i="9"/>
  <c r="BQ66" i="9"/>
  <c r="BQ31" i="9"/>
  <c r="BQ164" i="9"/>
  <c r="BQ139" i="9"/>
  <c r="BQ107" i="9"/>
  <c r="BY196" i="9"/>
  <c r="BY199" i="9"/>
  <c r="BY200" i="9"/>
  <c r="BY191" i="9"/>
  <c r="BY198" i="9"/>
  <c r="BY195" i="9"/>
  <c r="BY187" i="9"/>
  <c r="BY180" i="9"/>
  <c r="BY202" i="9"/>
  <c r="BY201" i="9"/>
  <c r="BY184" i="9"/>
  <c r="BY182" i="9"/>
  <c r="BY158" i="9"/>
  <c r="BY154" i="9"/>
  <c r="BY152" i="9"/>
  <c r="BY150" i="9"/>
  <c r="BY148" i="9"/>
  <c r="BY146" i="9"/>
  <c r="BY144" i="9"/>
  <c r="BY142" i="9"/>
  <c r="BY140" i="9"/>
  <c r="BY138" i="9"/>
  <c r="BY136" i="9"/>
  <c r="BY134" i="9"/>
  <c r="BY132" i="9"/>
  <c r="BY130" i="9"/>
  <c r="BY128" i="9"/>
  <c r="BY126" i="9"/>
  <c r="BY124" i="9"/>
  <c r="BY122" i="9"/>
  <c r="BY120" i="9"/>
  <c r="BY174" i="9"/>
  <c r="BY172" i="9"/>
  <c r="BY168" i="9"/>
  <c r="BY164" i="9"/>
  <c r="BY162" i="9"/>
  <c r="BY160" i="9"/>
  <c r="BY149" i="9"/>
  <c r="BY141" i="9"/>
  <c r="BY133" i="9"/>
  <c r="BY125" i="9"/>
  <c r="BY118" i="9"/>
  <c r="BY111" i="9"/>
  <c r="BY110" i="9"/>
  <c r="BY166" i="9"/>
  <c r="BY116" i="9"/>
  <c r="BY153" i="9"/>
  <c r="BY143" i="9"/>
  <c r="BY121" i="9"/>
  <c r="BY115" i="9"/>
  <c r="BY105" i="9"/>
  <c r="BY97" i="9"/>
  <c r="BY89" i="9"/>
  <c r="BY87" i="9"/>
  <c r="BY85" i="9"/>
  <c r="BY83" i="9"/>
  <c r="BY81" i="9"/>
  <c r="BY79" i="9"/>
  <c r="BY77" i="9"/>
  <c r="BY75" i="9"/>
  <c r="BY67" i="9"/>
  <c r="BY66" i="9"/>
  <c r="BY31" i="9"/>
  <c r="BY135" i="9"/>
  <c r="BY114" i="9"/>
  <c r="BY113" i="9"/>
  <c r="CC196" i="9"/>
  <c r="CC199" i="9"/>
  <c r="CC200" i="9"/>
  <c r="CC195" i="9"/>
  <c r="CC198" i="9"/>
  <c r="CC182" i="9"/>
  <c r="CC202" i="9"/>
  <c r="CC174" i="9"/>
  <c r="CC184" i="9"/>
  <c r="CC189" i="9"/>
  <c r="CC170" i="9"/>
  <c r="CC166" i="9"/>
  <c r="CC162" i="9"/>
  <c r="CC160" i="9"/>
  <c r="CC154" i="9"/>
  <c r="CC152" i="9"/>
  <c r="CC150" i="9"/>
  <c r="CC148" i="9"/>
  <c r="CC146" i="9"/>
  <c r="CC144" i="9"/>
  <c r="CC142" i="9"/>
  <c r="CC140" i="9"/>
  <c r="CC138" i="9"/>
  <c r="CC136" i="9"/>
  <c r="CC134" i="9"/>
  <c r="CC132" i="9"/>
  <c r="CC130" i="9"/>
  <c r="CC128" i="9"/>
  <c r="CC126" i="9"/>
  <c r="CC124" i="9"/>
  <c r="CC122" i="9"/>
  <c r="CC120" i="9"/>
  <c r="CC118" i="9"/>
  <c r="CC164" i="9"/>
  <c r="CC151" i="9"/>
  <c r="CC143" i="9"/>
  <c r="CC135" i="9"/>
  <c r="CC127" i="9"/>
  <c r="CC119" i="9"/>
  <c r="CC111" i="9"/>
  <c r="CC110" i="9"/>
  <c r="CC193" i="9"/>
  <c r="CC168" i="9"/>
  <c r="CC116" i="9"/>
  <c r="CC155" i="9"/>
  <c r="CC129" i="9"/>
  <c r="CC123" i="9"/>
  <c r="CC107" i="9"/>
  <c r="CC99" i="9"/>
  <c r="CC91" i="9"/>
  <c r="CC87" i="9"/>
  <c r="CC85" i="9"/>
  <c r="CC83" i="9"/>
  <c r="CC81" i="9"/>
  <c r="CC79" i="9"/>
  <c r="CC77" i="9"/>
  <c r="CC75" i="9"/>
  <c r="CC67" i="9"/>
  <c r="CC66" i="9"/>
  <c r="CC31" i="9"/>
  <c r="CC178" i="9"/>
  <c r="CC176" i="9"/>
  <c r="CC153" i="9"/>
  <c r="CC121" i="9"/>
  <c r="CG196" i="9"/>
  <c r="CG199" i="9"/>
  <c r="CG198" i="9"/>
  <c r="CG195" i="9"/>
  <c r="CG191" i="9"/>
  <c r="CG184" i="9"/>
  <c r="CG202" i="9"/>
  <c r="CG187" i="9"/>
  <c r="CG178" i="9"/>
  <c r="CG176" i="9"/>
  <c r="CG154" i="9"/>
  <c r="CG152" i="9"/>
  <c r="CG150" i="9"/>
  <c r="CG148" i="9"/>
  <c r="CG146" i="9"/>
  <c r="CG144" i="9"/>
  <c r="CG142" i="9"/>
  <c r="CG140" i="9"/>
  <c r="CG138" i="9"/>
  <c r="CG136" i="9"/>
  <c r="CG134" i="9"/>
  <c r="CG132" i="9"/>
  <c r="CG130" i="9"/>
  <c r="CG128" i="9"/>
  <c r="CG126" i="9"/>
  <c r="CG124" i="9"/>
  <c r="CG122" i="9"/>
  <c r="CG120" i="9"/>
  <c r="CG118" i="9"/>
  <c r="CG189" i="9"/>
  <c r="CG170" i="9"/>
  <c r="CG166" i="9"/>
  <c r="CG162" i="9"/>
  <c r="CG200" i="9"/>
  <c r="CG186" i="9"/>
  <c r="CG180" i="9"/>
  <c r="CG156" i="9"/>
  <c r="CG153" i="9"/>
  <c r="CG145" i="9"/>
  <c r="CG137" i="9"/>
  <c r="CG129" i="9"/>
  <c r="CG121" i="9"/>
  <c r="CG111" i="9"/>
  <c r="CG110" i="9"/>
  <c r="CG164" i="9"/>
  <c r="CG116" i="9"/>
  <c r="CG133" i="9"/>
  <c r="CG131" i="9"/>
  <c r="CG112" i="9"/>
  <c r="CG101" i="9"/>
  <c r="CG93" i="9"/>
  <c r="CG87" i="9"/>
  <c r="CG85" i="9"/>
  <c r="CG83" i="9"/>
  <c r="CG81" i="9"/>
  <c r="CG79" i="9"/>
  <c r="CG77" i="9"/>
  <c r="CG75" i="9"/>
  <c r="CG67" i="9"/>
  <c r="CG66" i="9"/>
  <c r="CG31" i="9"/>
  <c r="CG168" i="9"/>
  <c r="CG155" i="9"/>
  <c r="CG123" i="9"/>
  <c r="CG107" i="9"/>
  <c r="DD55" i="9"/>
  <c r="AV16" i="9"/>
  <c r="CZ16" i="9"/>
  <c r="CZ40" i="9"/>
  <c r="AV19" i="9"/>
  <c r="CZ19" i="9"/>
  <c r="DD19" i="9"/>
  <c r="AV72" i="9"/>
  <c r="CZ72" i="9"/>
  <c r="DD72" i="9"/>
  <c r="AV59" i="9"/>
  <c r="AY59" i="9" s="1"/>
  <c r="CV59" i="9"/>
  <c r="CZ59" i="9"/>
  <c r="DD59" i="9"/>
  <c r="CV24" i="9"/>
  <c r="CZ24" i="9"/>
  <c r="CV44" i="9"/>
  <c r="CZ44" i="9"/>
  <c r="CV51" i="9"/>
  <c r="CZ51" i="9"/>
  <c r="CT41" i="9"/>
  <c r="CX41" i="9"/>
  <c r="CV22" i="9"/>
  <c r="CZ22" i="9"/>
  <c r="DH22" i="9"/>
  <c r="DL22" i="9"/>
  <c r="DP22" i="9"/>
  <c r="CT30" i="9"/>
  <c r="CX30" i="9"/>
  <c r="CV32" i="9"/>
  <c r="CZ32" i="9"/>
  <c r="DH32" i="9"/>
  <c r="DL32" i="9"/>
  <c r="DP32" i="9"/>
  <c r="CT53" i="9"/>
  <c r="CX53" i="9"/>
  <c r="CV43" i="9"/>
  <c r="CZ43" i="9"/>
  <c r="DH43" i="9"/>
  <c r="DL43" i="9"/>
  <c r="DP43" i="9"/>
  <c r="CT27" i="9"/>
  <c r="CX27" i="9"/>
  <c r="CV29" i="9"/>
  <c r="CZ29" i="9"/>
  <c r="DL29" i="9"/>
  <c r="DP29" i="9"/>
  <c r="BS38" i="9"/>
  <c r="CI38" i="9"/>
  <c r="DD38" i="9"/>
  <c r="AS56" i="9"/>
  <c r="BF56" i="9"/>
  <c r="BQ56" i="9"/>
  <c r="CG56" i="9"/>
  <c r="CL56" i="9"/>
  <c r="CY64" i="9"/>
  <c r="CU64" i="9"/>
  <c r="BK64" i="9"/>
  <c r="CA64" i="9"/>
  <c r="CV64" i="9"/>
  <c r="DE68" i="9"/>
  <c r="DA68" i="9"/>
  <c r="BY68" i="9"/>
  <c r="DC68" i="9"/>
  <c r="BS18" i="9"/>
  <c r="CI18" i="9"/>
  <c r="DD18" i="9"/>
  <c r="AS28" i="9"/>
  <c r="BF28" i="9"/>
  <c r="BQ28" i="9"/>
  <c r="CG28" i="9"/>
  <c r="CY42" i="9"/>
  <c r="CU42" i="9"/>
  <c r="BK42" i="9"/>
  <c r="CA42" i="9"/>
  <c r="CV42" i="9"/>
  <c r="DE46" i="9"/>
  <c r="DA46" i="9"/>
  <c r="BY46" i="9"/>
  <c r="DC46" i="9"/>
  <c r="BS69" i="9"/>
  <c r="CI69" i="9"/>
  <c r="DD69" i="9"/>
  <c r="AS54" i="9"/>
  <c r="BF54" i="9"/>
  <c r="BQ54" i="9"/>
  <c r="CG54" i="9"/>
  <c r="CL54" i="9"/>
  <c r="CY49" i="9"/>
  <c r="CU49" i="9"/>
  <c r="BK49" i="9"/>
  <c r="CA49" i="9"/>
  <c r="CV49" i="9"/>
  <c r="DE60" i="9"/>
  <c r="DA60" i="9"/>
  <c r="BY60" i="9"/>
  <c r="DD60" i="9"/>
  <c r="BO63" i="9"/>
  <c r="CE63" i="9"/>
  <c r="CZ63" i="9"/>
  <c r="DE63" i="9"/>
  <c r="BI8" i="9"/>
  <c r="BJ141" i="9" s="1"/>
  <c r="BM8" i="9"/>
  <c r="CC8" i="9"/>
  <c r="CQ8" i="9"/>
  <c r="DG8" i="9"/>
  <c r="DL8" i="9"/>
  <c r="BW3" i="9"/>
  <c r="DB3" i="9"/>
  <c r="BU52" i="9"/>
  <c r="BO17" i="9"/>
  <c r="CE17" i="9"/>
  <c r="CZ17" i="9"/>
  <c r="DE17" i="9"/>
  <c r="BI73" i="9"/>
  <c r="BM73" i="9"/>
  <c r="CC73" i="9"/>
  <c r="CQ73" i="9"/>
  <c r="DG73" i="9"/>
  <c r="BW57" i="9"/>
  <c r="CW57" i="9"/>
  <c r="DB57" i="9"/>
  <c r="BU70" i="9"/>
  <c r="DD70" i="9"/>
  <c r="BO61" i="9"/>
  <c r="CE61" i="9"/>
  <c r="CZ61" i="9"/>
  <c r="DE61" i="9"/>
  <c r="BI71" i="9"/>
  <c r="BM71" i="9"/>
  <c r="CC71" i="9"/>
  <c r="CQ71" i="9"/>
  <c r="DG71" i="9"/>
  <c r="BW7" i="9"/>
  <c r="DB7" i="9"/>
  <c r="BU62" i="9"/>
  <c r="CS62" i="9"/>
  <c r="CR62" i="9"/>
  <c r="AS5" i="9"/>
  <c r="AT25" i="9" s="1"/>
  <c r="BI5" i="9"/>
  <c r="CA5" i="9"/>
  <c r="BY45" i="9"/>
  <c r="CS45" i="9"/>
  <c r="CR45" i="9"/>
  <c r="AS14" i="9"/>
  <c r="BI14" i="9"/>
  <c r="CA14" i="9"/>
  <c r="BY36" i="9"/>
  <c r="BF20" i="9"/>
  <c r="DC20" i="9"/>
  <c r="DB20" i="9"/>
  <c r="BO20" i="9"/>
  <c r="CE20" i="9"/>
  <c r="CR20" i="9"/>
  <c r="CZ20" i="9"/>
  <c r="BM11" i="9"/>
  <c r="CC11" i="9"/>
  <c r="DG11" i="9"/>
  <c r="DO11" i="9"/>
  <c r="CY34" i="9"/>
  <c r="CU34" i="9"/>
  <c r="BK34" i="9"/>
  <c r="CX34" i="9"/>
  <c r="CT34" i="9"/>
  <c r="BS34" i="9"/>
  <c r="CI34" i="9"/>
  <c r="CW34" i="9"/>
  <c r="BI9" i="9"/>
  <c r="BF9" i="9"/>
  <c r="DM9" i="9"/>
  <c r="DI9" i="9"/>
  <c r="DP9" i="9"/>
  <c r="DL9" i="9"/>
  <c r="DH9" i="9"/>
  <c r="BQ9" i="9"/>
  <c r="CG9" i="9"/>
  <c r="CL9" i="9"/>
  <c r="DF9" i="9"/>
  <c r="DN9" i="9"/>
  <c r="BW23" i="9"/>
  <c r="AS10" i="9"/>
  <c r="BU10" i="9"/>
  <c r="CS10" i="9"/>
  <c r="CR10" i="9"/>
  <c r="AS37" i="9"/>
  <c r="BI37" i="9"/>
  <c r="CA37" i="9"/>
  <c r="DA37" i="9"/>
  <c r="BY48" i="9"/>
  <c r="AS15" i="9"/>
  <c r="BI15" i="9"/>
  <c r="BJ153" i="9" s="1"/>
  <c r="CA15" i="9"/>
  <c r="BY26" i="9"/>
  <c r="BF50" i="9"/>
  <c r="DC50" i="9"/>
  <c r="DB50" i="9"/>
  <c r="BO50" i="9"/>
  <c r="CE50" i="9"/>
  <c r="CR50" i="9"/>
  <c r="CZ50" i="9"/>
  <c r="BM4" i="9"/>
  <c r="CC4" i="9"/>
  <c r="BF65" i="9"/>
  <c r="DC65" i="9"/>
  <c r="DB65" i="9"/>
  <c r="BO65" i="9"/>
  <c r="CR65" i="9"/>
  <c r="CZ65" i="9"/>
  <c r="BI31" i="9"/>
  <c r="DG31" i="9"/>
  <c r="BF58" i="9"/>
  <c r="CY58" i="9"/>
  <c r="CU58" i="9"/>
  <c r="BK58" i="9"/>
  <c r="CX58" i="9"/>
  <c r="CT58" i="9"/>
  <c r="CW58" i="9"/>
  <c r="AV66" i="9"/>
  <c r="DM66" i="9"/>
  <c r="DP66" i="9"/>
  <c r="DL66" i="9"/>
  <c r="DH66" i="9"/>
  <c r="BI25" i="9"/>
  <c r="CW74" i="9"/>
  <c r="DK75" i="9"/>
  <c r="CY76" i="9"/>
  <c r="CU76" i="9"/>
  <c r="BK76" i="9"/>
  <c r="CX76" i="9"/>
  <c r="CT76" i="9"/>
  <c r="CV76" i="9"/>
  <c r="DM77" i="9"/>
  <c r="DI77" i="9"/>
  <c r="DP77" i="9"/>
  <c r="DL77" i="9"/>
  <c r="DH77" i="9"/>
  <c r="CS77" i="9"/>
  <c r="CR77" i="9"/>
  <c r="DJ77" i="9"/>
  <c r="DA78" i="9"/>
  <c r="DG79" i="9"/>
  <c r="DC80" i="9"/>
  <c r="DB80" i="9"/>
  <c r="CR80" i="9"/>
  <c r="CZ80" i="9"/>
  <c r="DK83" i="9"/>
  <c r="CY84" i="9"/>
  <c r="CU84" i="9"/>
  <c r="BK84" i="9"/>
  <c r="CX84" i="9"/>
  <c r="CT84" i="9"/>
  <c r="CV84" i="9"/>
  <c r="DM85" i="9"/>
  <c r="DI85" i="9"/>
  <c r="DP85" i="9"/>
  <c r="DL85" i="9"/>
  <c r="DH85" i="9"/>
  <c r="CS85" i="9"/>
  <c r="CR85" i="9"/>
  <c r="DJ85" i="9"/>
  <c r="CL88" i="9"/>
  <c r="DJ88" i="9"/>
  <c r="CA89" i="9"/>
  <c r="CL89" i="9"/>
  <c r="BY90" i="9"/>
  <c r="CM90" i="9"/>
  <c r="CL90" i="9"/>
  <c r="BQ91" i="9"/>
  <c r="BM92" i="9"/>
  <c r="BY92" i="9"/>
  <c r="DC93" i="9"/>
  <c r="DB93" i="9"/>
  <c r="DA93" i="9"/>
  <c r="BO93" i="9"/>
  <c r="CI93" i="9"/>
  <c r="CS93" i="9"/>
  <c r="CZ93" i="9"/>
  <c r="DM94" i="9"/>
  <c r="DI94" i="9"/>
  <c r="DW94" i="9"/>
  <c r="DO94" i="9"/>
  <c r="DJ94" i="9"/>
  <c r="DN94" i="9"/>
  <c r="DH94" i="9"/>
  <c r="BS94" i="9"/>
  <c r="DF94" i="9"/>
  <c r="DP94" i="9"/>
  <c r="DC95" i="9"/>
  <c r="DA95" i="9"/>
  <c r="DE95" i="9"/>
  <c r="CZ95" i="9"/>
  <c r="CG95" i="9"/>
  <c r="DB95" i="9"/>
  <c r="DM96" i="9"/>
  <c r="DI96" i="9"/>
  <c r="DN96" i="9"/>
  <c r="DH96" i="9"/>
  <c r="DL96" i="9"/>
  <c r="DG96" i="9"/>
  <c r="BQ96" i="9"/>
  <c r="CN96" i="9"/>
  <c r="CM96" i="9"/>
  <c r="DF96" i="9"/>
  <c r="DP96" i="9"/>
  <c r="BM97" i="9"/>
  <c r="CM97" i="9"/>
  <c r="CN97" i="9"/>
  <c r="BO99" i="9"/>
  <c r="CA99" i="9"/>
  <c r="CE100" i="9"/>
  <c r="BM101" i="9"/>
  <c r="BU101" i="9"/>
  <c r="CQ101" i="9"/>
  <c r="CR101" i="9"/>
  <c r="BQ102" i="9"/>
  <c r="CC102" i="9"/>
  <c r="CS102" i="9"/>
  <c r="CR102" i="9"/>
  <c r="BS103" i="9"/>
  <c r="BW104" i="9"/>
  <c r="CS104" i="9"/>
  <c r="CR104" i="9"/>
  <c r="CQ104" i="9"/>
  <c r="DO104" i="9"/>
  <c r="CY105" i="9"/>
  <c r="CU105" i="9"/>
  <c r="BK105" i="9"/>
  <c r="CT105" i="9"/>
  <c r="CX105" i="9"/>
  <c r="BW105" i="9"/>
  <c r="CQ105" i="9"/>
  <c r="CS105" i="9"/>
  <c r="BO107" i="9"/>
  <c r="CA107" i="9"/>
  <c r="CR107" i="9"/>
  <c r="CQ107" i="9"/>
  <c r="CM108" i="9"/>
  <c r="DJ108" i="9"/>
  <c r="DW108" i="9"/>
  <c r="CN109" i="9"/>
  <c r="DP110" i="9"/>
  <c r="DL110" i="9"/>
  <c r="DH110" i="9"/>
  <c r="DK110" i="9"/>
  <c r="DF110" i="9"/>
  <c r="DO110" i="9"/>
  <c r="DJ110" i="9"/>
  <c r="DW110" i="9"/>
  <c r="DM110" i="9"/>
  <c r="DI110" i="9"/>
  <c r="BS110" i="9"/>
  <c r="BS112" i="9"/>
  <c r="BY112" i="9"/>
  <c r="CE112" i="9"/>
  <c r="CG113" i="9"/>
  <c r="CC114" i="9"/>
  <c r="BM115" i="9"/>
  <c r="CL115" i="9"/>
  <c r="CN115" i="9"/>
  <c r="CM115" i="9"/>
  <c r="DN117" i="9"/>
  <c r="DJ117" i="9"/>
  <c r="DF117" i="9"/>
  <c r="DW117" i="9"/>
  <c r="DM117" i="9"/>
  <c r="DH117" i="9"/>
  <c r="DL117" i="9"/>
  <c r="DG117" i="9"/>
  <c r="DO117" i="9"/>
  <c r="DK117" i="9"/>
  <c r="DI117" i="9"/>
  <c r="BO118" i="9"/>
  <c r="CE120" i="9"/>
  <c r="CY123" i="9"/>
  <c r="CU123" i="9"/>
  <c r="BK123" i="9"/>
  <c r="CX123" i="9"/>
  <c r="CT123" i="9"/>
  <c r="BQ123" i="9"/>
  <c r="BY123" i="9"/>
  <c r="CI124" i="9"/>
  <c r="BQ125" i="9"/>
  <c r="CG125" i="9"/>
  <c r="CS126" i="9"/>
  <c r="CR126" i="9"/>
  <c r="CQ126" i="9"/>
  <c r="CM127" i="9"/>
  <c r="CL127" i="9"/>
  <c r="CN127" i="9"/>
  <c r="BY129" i="9"/>
  <c r="CQ131" i="9"/>
  <c r="CS131" i="9"/>
  <c r="CR131" i="9"/>
  <c r="BW134" i="9"/>
  <c r="BO136" i="9"/>
  <c r="CC137" i="9"/>
  <c r="CM137" i="9"/>
  <c r="CL137" i="9"/>
  <c r="CN137" i="9"/>
  <c r="BQ141" i="9"/>
  <c r="CG147" i="9"/>
  <c r="CM149" i="9"/>
  <c r="CL149" i="9"/>
  <c r="CS150" i="9"/>
  <c r="CR150" i="9"/>
  <c r="CQ150" i="9"/>
  <c r="CE152" i="9"/>
  <c r="CY155" i="9"/>
  <c r="CU155" i="9"/>
  <c r="BK155" i="9"/>
  <c r="CX155" i="9"/>
  <c r="CT155" i="9"/>
  <c r="BQ155" i="9"/>
  <c r="BY155" i="9"/>
  <c r="BW156" i="9"/>
  <c r="CC156" i="9"/>
  <c r="DP157" i="9"/>
  <c r="CM158" i="9"/>
  <c r="CN158" i="9"/>
  <c r="BQ160" i="9"/>
  <c r="CQ160" i="9"/>
  <c r="CS160" i="9"/>
  <c r="CR160" i="9"/>
  <c r="BU167" i="9"/>
  <c r="CE170" i="9"/>
  <c r="CN170" i="9"/>
  <c r="CM170" i="9"/>
  <c r="CL170" i="9"/>
  <c r="DN171" i="9"/>
  <c r="DJ171" i="9"/>
  <c r="DF171" i="9"/>
  <c r="DM171" i="9"/>
  <c r="DI171" i="9"/>
  <c r="DW171" i="9"/>
  <c r="DO171" i="9"/>
  <c r="DG171" i="9"/>
  <c r="DL171" i="9"/>
  <c r="DK171" i="9"/>
  <c r="DH171" i="9"/>
  <c r="DP171" i="9"/>
  <c r="CC185" i="9"/>
  <c r="CS185" i="9"/>
  <c r="CR185" i="9"/>
  <c r="CQ185" i="9"/>
  <c r="DG22" i="9"/>
  <c r="DK32" i="9"/>
  <c r="CW53" i="9"/>
  <c r="DG43" i="9"/>
  <c r="DO43" i="9"/>
  <c r="BO64" i="9"/>
  <c r="CE64" i="9"/>
  <c r="BI68" i="9"/>
  <c r="BM68" i="9"/>
  <c r="CC68" i="9"/>
  <c r="BW18" i="9"/>
  <c r="BU28" i="9"/>
  <c r="BO42" i="9"/>
  <c r="CE42" i="9"/>
  <c r="BI46" i="9"/>
  <c r="BW69" i="9"/>
  <c r="BU54" i="9"/>
  <c r="BO49" i="9"/>
  <c r="CE49" i="9"/>
  <c r="BI60" i="9"/>
  <c r="BM60" i="9"/>
  <c r="CC60" i="9"/>
  <c r="DD63" i="9"/>
  <c r="BQ8" i="9"/>
  <c r="CG8" i="9"/>
  <c r="DF8" i="9"/>
  <c r="CY3" i="9"/>
  <c r="CU3" i="9"/>
  <c r="BK3" i="9"/>
  <c r="CA3" i="9"/>
  <c r="CV3" i="9"/>
  <c r="DE52" i="9"/>
  <c r="DA52" i="9"/>
  <c r="BY52" i="9"/>
  <c r="DC52" i="9"/>
  <c r="DD17" i="9"/>
  <c r="AS73" i="9"/>
  <c r="BF73" i="9"/>
  <c r="DM73" i="9"/>
  <c r="DI73" i="9"/>
  <c r="DF73" i="9"/>
  <c r="AS71" i="9"/>
  <c r="BF71" i="9"/>
  <c r="DM71" i="9"/>
  <c r="DI71" i="9"/>
  <c r="DK71" i="9"/>
  <c r="CY7" i="9"/>
  <c r="CU7" i="9"/>
  <c r="BK7" i="9"/>
  <c r="CA7" i="9"/>
  <c r="CV7" i="9"/>
  <c r="BY62" i="9"/>
  <c r="DC5" i="9"/>
  <c r="DB5" i="9"/>
  <c r="BO5" i="9"/>
  <c r="CZ5" i="9"/>
  <c r="CC45" i="9"/>
  <c r="DC14" i="9"/>
  <c r="DB14" i="9"/>
  <c r="BO14" i="9"/>
  <c r="CZ14" i="9"/>
  <c r="CC36" i="9"/>
  <c r="CI20" i="9"/>
  <c r="CW20" i="9"/>
  <c r="CG11" i="9"/>
  <c r="DF11" i="9"/>
  <c r="CS9" i="9"/>
  <c r="CR9" i="9"/>
  <c r="CA23" i="9"/>
  <c r="CE37" i="9"/>
  <c r="CC48" i="9"/>
  <c r="DC15" i="9"/>
  <c r="DB15" i="9"/>
  <c r="BO15" i="9"/>
  <c r="BM26" i="9"/>
  <c r="CI50" i="9"/>
  <c r="BI4" i="9"/>
  <c r="DM4" i="9"/>
  <c r="DI4" i="9"/>
  <c r="DP4" i="9"/>
  <c r="DL4" i="9"/>
  <c r="DH4" i="9"/>
  <c r="BQ4" i="9"/>
  <c r="CG4" i="9"/>
  <c r="DO4" i="9"/>
  <c r="CY65" i="9"/>
  <c r="CU65" i="9"/>
  <c r="BK65" i="9"/>
  <c r="CX65" i="9"/>
  <c r="CT65" i="9"/>
  <c r="BS65" i="9"/>
  <c r="CW65" i="9"/>
  <c r="AV31" i="9"/>
  <c r="DM31" i="9"/>
  <c r="DI31" i="9"/>
  <c r="DP31" i="9"/>
  <c r="DL31" i="9"/>
  <c r="DH31" i="9"/>
  <c r="AS66" i="9"/>
  <c r="DC25" i="9"/>
  <c r="DB25" i="9"/>
  <c r="CS75" i="9"/>
  <c r="CR75" i="9"/>
  <c r="DJ75" i="9"/>
  <c r="CY82" i="9"/>
  <c r="CU82" i="9"/>
  <c r="BK82" i="9"/>
  <c r="CX82" i="9"/>
  <c r="CT82" i="9"/>
  <c r="CV82" i="9"/>
  <c r="CS83" i="9"/>
  <c r="CR83" i="9"/>
  <c r="DJ83" i="9"/>
  <c r="DC86" i="9"/>
  <c r="DB86" i="9"/>
  <c r="CZ86" i="9"/>
  <c r="BQ88" i="9"/>
  <c r="DF88" i="9"/>
  <c r="DP88" i="9"/>
  <c r="CA91" i="9"/>
  <c r="BU93" i="9"/>
  <c r="CC94" i="9"/>
  <c r="CS94" i="9"/>
  <c r="CR94" i="9"/>
  <c r="BS95" i="9"/>
  <c r="CQ97" i="9"/>
  <c r="CS97" i="9"/>
  <c r="BU98" i="9"/>
  <c r="CC100" i="9"/>
  <c r="CE101" i="9"/>
  <c r="DE102" i="9"/>
  <c r="DA102" i="9"/>
  <c r="DD102" i="9"/>
  <c r="DC102" i="9"/>
  <c r="CI102" i="9"/>
  <c r="BY103" i="9"/>
  <c r="CG104" i="9"/>
  <c r="CC105" i="9"/>
  <c r="CC106" i="9"/>
  <c r="BQ108" i="9"/>
  <c r="BQ109" i="9"/>
  <c r="CR112" i="9"/>
  <c r="CS112" i="9"/>
  <c r="CQ112" i="9"/>
  <c r="BQ117" i="9"/>
  <c r="CM125" i="9"/>
  <c r="CL125" i="9"/>
  <c r="CN125" i="9"/>
  <c r="CQ129" i="9"/>
  <c r="CS129" i="9"/>
  <c r="CY131" i="9"/>
  <c r="CU131" i="9"/>
  <c r="BK131" i="9"/>
  <c r="CX131" i="9"/>
  <c r="CT131" i="9"/>
  <c r="CW131" i="9"/>
  <c r="CC133" i="9"/>
  <c r="CA136" i="9"/>
  <c r="DM140" i="9"/>
  <c r="DI140" i="9"/>
  <c r="DP140" i="9"/>
  <c r="DL140" i="9"/>
  <c r="DH140" i="9"/>
  <c r="DO140" i="9"/>
  <c r="DG140" i="9"/>
  <c r="DW140" i="9"/>
  <c r="DN140" i="9"/>
  <c r="DF140" i="9"/>
  <c r="DK140" i="9"/>
  <c r="DJ140" i="9"/>
  <c r="CC141" i="9"/>
  <c r="DC143" i="9"/>
  <c r="DB143" i="9"/>
  <c r="DE143" i="9"/>
  <c r="DD143" i="9"/>
  <c r="CZ143" i="9"/>
  <c r="DA143" i="9"/>
  <c r="CA157" i="9"/>
  <c r="BO162" i="9"/>
  <c r="BU163" i="9"/>
  <c r="DB165" i="9"/>
  <c r="DE165" i="9"/>
  <c r="DA165" i="9"/>
  <c r="DC165" i="9"/>
  <c r="CZ165" i="9"/>
  <c r="DD165" i="9"/>
  <c r="CV166" i="9"/>
  <c r="CY166" i="9"/>
  <c r="CU166" i="9"/>
  <c r="BK166" i="9"/>
  <c r="CW166" i="9"/>
  <c r="CT166" i="9"/>
  <c r="CX166" i="9"/>
  <c r="BW172" i="9"/>
  <c r="CC186" i="9"/>
  <c r="BQ191" i="9"/>
  <c r="BU196" i="9"/>
  <c r="BU200" i="9"/>
  <c r="BU199" i="9"/>
  <c r="BU198" i="9"/>
  <c r="BU202" i="9"/>
  <c r="BU186" i="9"/>
  <c r="BU178" i="9"/>
  <c r="BU195" i="9"/>
  <c r="BU180" i="9"/>
  <c r="BU182" i="9"/>
  <c r="BU174" i="9"/>
  <c r="BU172" i="9"/>
  <c r="BU168" i="9"/>
  <c r="BU164" i="9"/>
  <c r="BU156" i="9"/>
  <c r="BU154" i="9"/>
  <c r="BU152" i="9"/>
  <c r="BU150" i="9"/>
  <c r="BU148" i="9"/>
  <c r="BU146" i="9"/>
  <c r="BU144" i="9"/>
  <c r="BU142" i="9"/>
  <c r="BU140" i="9"/>
  <c r="BU138" i="9"/>
  <c r="BU136" i="9"/>
  <c r="BU134" i="9"/>
  <c r="BU132" i="9"/>
  <c r="BU130" i="9"/>
  <c r="BU128" i="9"/>
  <c r="BU126" i="9"/>
  <c r="BU124" i="9"/>
  <c r="BU122" i="9"/>
  <c r="BU120" i="9"/>
  <c r="BU189" i="9"/>
  <c r="BU191" i="9"/>
  <c r="BU166" i="9"/>
  <c r="BU155" i="9"/>
  <c r="BU147" i="9"/>
  <c r="BU139" i="9"/>
  <c r="BU131" i="9"/>
  <c r="BU123" i="9"/>
  <c r="BU118" i="9"/>
  <c r="BU111" i="9"/>
  <c r="BU110" i="9"/>
  <c r="BU170" i="9"/>
  <c r="BU158" i="9"/>
  <c r="BU116" i="9"/>
  <c r="BU160" i="9"/>
  <c r="BU135" i="9"/>
  <c r="BU125" i="9"/>
  <c r="BU114" i="9"/>
  <c r="BU113" i="9"/>
  <c r="BU103" i="9"/>
  <c r="BU95" i="9"/>
  <c r="BU87" i="9"/>
  <c r="BU85" i="9"/>
  <c r="BU83" i="9"/>
  <c r="BU81" i="9"/>
  <c r="BU79" i="9"/>
  <c r="BU77" i="9"/>
  <c r="BU75" i="9"/>
  <c r="BU67" i="9"/>
  <c r="BU66" i="9"/>
  <c r="BU31" i="9"/>
  <c r="BU149" i="9"/>
  <c r="BU112" i="9"/>
  <c r="CZ55" i="9"/>
  <c r="DD16" i="9"/>
  <c r="AV40" i="9"/>
  <c r="DD40" i="9"/>
  <c r="BM55" i="9"/>
  <c r="BQ55" i="9"/>
  <c r="BU55" i="9"/>
  <c r="BY55" i="9"/>
  <c r="CC55" i="9"/>
  <c r="CG55" i="9"/>
  <c r="DA55" i="9"/>
  <c r="DA16" i="9"/>
  <c r="DA40" i="9"/>
  <c r="DA19" i="9"/>
  <c r="DA72" i="9"/>
  <c r="DA59" i="9"/>
  <c r="BM24" i="9"/>
  <c r="BQ24" i="9"/>
  <c r="BU24" i="9"/>
  <c r="BY24" i="9"/>
  <c r="CC24" i="9"/>
  <c r="CG24" i="9"/>
  <c r="BM44" i="9"/>
  <c r="BQ44" i="9"/>
  <c r="BU44" i="9"/>
  <c r="BY44" i="9"/>
  <c r="CC44" i="9"/>
  <c r="CG44" i="9"/>
  <c r="BM51" i="9"/>
  <c r="BQ51" i="9"/>
  <c r="BU51" i="9"/>
  <c r="BY51" i="9"/>
  <c r="CC51" i="9"/>
  <c r="CG51" i="9"/>
  <c r="BK41" i="9"/>
  <c r="CU41" i="9"/>
  <c r="BM22" i="9"/>
  <c r="BQ22" i="9"/>
  <c r="BU22" i="9"/>
  <c r="BY22" i="9"/>
  <c r="CC22" i="9"/>
  <c r="CG22" i="9"/>
  <c r="DI22" i="9"/>
  <c r="BK30" i="9"/>
  <c r="CU30" i="9"/>
  <c r="BM32" i="9"/>
  <c r="BQ32" i="9"/>
  <c r="BU32" i="9"/>
  <c r="BY32" i="9"/>
  <c r="CC32" i="9"/>
  <c r="CG32" i="9"/>
  <c r="DI32" i="9"/>
  <c r="BK53" i="9"/>
  <c r="CU53" i="9"/>
  <c r="BM43" i="9"/>
  <c r="BQ43" i="9"/>
  <c r="BU43" i="9"/>
  <c r="BY43" i="9"/>
  <c r="CC43" i="9"/>
  <c r="CG43" i="9"/>
  <c r="DI43" i="9"/>
  <c r="BK27" i="9"/>
  <c r="CU27" i="9"/>
  <c r="BM29" i="9"/>
  <c r="BQ29" i="9"/>
  <c r="BU29" i="9"/>
  <c r="BY29" i="9"/>
  <c r="CC29" i="9"/>
  <c r="CG29" i="9"/>
  <c r="DI29" i="9"/>
  <c r="BO38" i="9"/>
  <c r="BY38" i="9"/>
  <c r="CE38" i="9"/>
  <c r="BI56" i="9"/>
  <c r="BM56" i="9"/>
  <c r="CC56" i="9"/>
  <c r="BQ64" i="9"/>
  <c r="BW64" i="9"/>
  <c r="CG64" i="9"/>
  <c r="BU68" i="9"/>
  <c r="BO18" i="9"/>
  <c r="BY18" i="9"/>
  <c r="CE18" i="9"/>
  <c r="BI28" i="9"/>
  <c r="BM28" i="9"/>
  <c r="CC28" i="9"/>
  <c r="BQ42" i="9"/>
  <c r="BW42" i="9"/>
  <c r="CG42" i="9"/>
  <c r="BU46" i="9"/>
  <c r="BO69" i="9"/>
  <c r="BY69" i="9"/>
  <c r="CE69" i="9"/>
  <c r="BI54" i="9"/>
  <c r="BM54" i="9"/>
  <c r="CC54" i="9"/>
  <c r="BQ49" i="9"/>
  <c r="BW49" i="9"/>
  <c r="CG49" i="9"/>
  <c r="BU60" i="9"/>
  <c r="CY63" i="9"/>
  <c r="CU63" i="9"/>
  <c r="BK63" i="9"/>
  <c r="BU63" i="9"/>
  <c r="CA63" i="9"/>
  <c r="CV63" i="9"/>
  <c r="DA63" i="9"/>
  <c r="DE8" i="9"/>
  <c r="DA8" i="9"/>
  <c r="BY8" i="9"/>
  <c r="CR8" i="9"/>
  <c r="DC8" i="9"/>
  <c r="DH8" i="9"/>
  <c r="DN8" i="9"/>
  <c r="BM3" i="9"/>
  <c r="BS3" i="9"/>
  <c r="CC3" i="9"/>
  <c r="CI3" i="9"/>
  <c r="CX3" i="9"/>
  <c r="DD3" i="9"/>
  <c r="AS52" i="9"/>
  <c r="BF52" i="9"/>
  <c r="BK52" i="9"/>
  <c r="BQ52" i="9"/>
  <c r="CG52" i="9"/>
  <c r="CZ52" i="9"/>
  <c r="CY17" i="9"/>
  <c r="CU17" i="9"/>
  <c r="BK17" i="9"/>
  <c r="BU17" i="9"/>
  <c r="CA17" i="9"/>
  <c r="CV17" i="9"/>
  <c r="DA17" i="9"/>
  <c r="DE73" i="9"/>
  <c r="DA73" i="9"/>
  <c r="BY73" i="9"/>
  <c r="CR73" i="9"/>
  <c r="DC73" i="9"/>
  <c r="DH73" i="9"/>
  <c r="DN73" i="9"/>
  <c r="BM57" i="9"/>
  <c r="BS57" i="9"/>
  <c r="CC57" i="9"/>
  <c r="CI57" i="9"/>
  <c r="CX57" i="9"/>
  <c r="DD57" i="9"/>
  <c r="AS70" i="9"/>
  <c r="BF70" i="9"/>
  <c r="BK70" i="9"/>
  <c r="BQ70" i="9"/>
  <c r="CG70" i="9"/>
  <c r="CZ70" i="9"/>
  <c r="CY61" i="9"/>
  <c r="CU61" i="9"/>
  <c r="BK61" i="9"/>
  <c r="BU61" i="9"/>
  <c r="CA61" i="9"/>
  <c r="CV61" i="9"/>
  <c r="DA61" i="9"/>
  <c r="DE71" i="9"/>
  <c r="DA71" i="9"/>
  <c r="BY71" i="9"/>
  <c r="CR71" i="9"/>
  <c r="DC71" i="9"/>
  <c r="DH71" i="9"/>
  <c r="DN71" i="9"/>
  <c r="BM7" i="9"/>
  <c r="BS7" i="9"/>
  <c r="CC7" i="9"/>
  <c r="CI7" i="9"/>
  <c r="CX7" i="9"/>
  <c r="DD7" i="9"/>
  <c r="AS62" i="9"/>
  <c r="BF62" i="9"/>
  <c r="DM62" i="9"/>
  <c r="DI62" i="9"/>
  <c r="DP62" i="9"/>
  <c r="DL62" i="9"/>
  <c r="DH62" i="9"/>
  <c r="BQ62" i="9"/>
  <c r="CG62" i="9"/>
  <c r="DF62" i="9"/>
  <c r="DN62" i="9"/>
  <c r="BQ5" i="9"/>
  <c r="BW5" i="9"/>
  <c r="CG5" i="9"/>
  <c r="DD5" i="9"/>
  <c r="BU45" i="9"/>
  <c r="BQ14" i="9"/>
  <c r="BW14" i="9"/>
  <c r="CG14" i="9"/>
  <c r="DD14" i="9"/>
  <c r="BU36" i="9"/>
  <c r="CS36" i="9"/>
  <c r="CR36" i="9"/>
  <c r="BU20" i="9"/>
  <c r="CA20" i="9"/>
  <c r="CM20" i="9"/>
  <c r="CL20" i="9"/>
  <c r="CS20" i="9"/>
  <c r="BY11" i="9"/>
  <c r="DJ11" i="9"/>
  <c r="BF34" i="9"/>
  <c r="DC34" i="9"/>
  <c r="DB34" i="9"/>
  <c r="BO34" i="9"/>
  <c r="BY34" i="9"/>
  <c r="CE34" i="9"/>
  <c r="CZ34" i="9"/>
  <c r="BM9" i="9"/>
  <c r="CC9" i="9"/>
  <c r="CM9" i="9"/>
  <c r="CY23" i="9"/>
  <c r="CU23" i="9"/>
  <c r="BK23" i="9"/>
  <c r="CX23" i="9"/>
  <c r="CT23" i="9"/>
  <c r="BM23" i="9"/>
  <c r="BS23" i="9"/>
  <c r="CC23" i="9"/>
  <c r="CI23" i="9"/>
  <c r="CW23" i="9"/>
  <c r="BI10" i="9"/>
  <c r="DM10" i="9"/>
  <c r="DI10" i="9"/>
  <c r="DP10" i="9"/>
  <c r="DL10" i="9"/>
  <c r="DH10" i="9"/>
  <c r="BQ10" i="9"/>
  <c r="CG10" i="9"/>
  <c r="DF10" i="9"/>
  <c r="DN10" i="9"/>
  <c r="BQ37" i="9"/>
  <c r="BW37" i="9"/>
  <c r="CG37" i="9"/>
  <c r="DD37" i="9"/>
  <c r="BU48" i="9"/>
  <c r="BQ15" i="9"/>
  <c r="BW15" i="9"/>
  <c r="CG15" i="9"/>
  <c r="DD15" i="9"/>
  <c r="BU26" i="9"/>
  <c r="CS26" i="9"/>
  <c r="CR26" i="9"/>
  <c r="BU50" i="9"/>
  <c r="CA50" i="9"/>
  <c r="CM50" i="9"/>
  <c r="CL50" i="9"/>
  <c r="CS50" i="9"/>
  <c r="BY4" i="9"/>
  <c r="CS4" i="9"/>
  <c r="CR4" i="9"/>
  <c r="DK4" i="9"/>
  <c r="BU65" i="9"/>
  <c r="CA65" i="9"/>
  <c r="CM65" i="9"/>
  <c r="CL65" i="9"/>
  <c r="CS65" i="9"/>
  <c r="CS31" i="9"/>
  <c r="CR31" i="9"/>
  <c r="DJ31" i="9"/>
  <c r="DC58" i="9"/>
  <c r="DB58" i="9"/>
  <c r="BY58" i="9"/>
  <c r="CZ58" i="9"/>
  <c r="BI66" i="9"/>
  <c r="BQ25" i="9"/>
  <c r="CG25" i="9"/>
  <c r="DD25" i="9"/>
  <c r="DC74" i="9"/>
  <c r="DB74" i="9"/>
  <c r="BY74" i="9"/>
  <c r="CZ74" i="9"/>
  <c r="DF75" i="9"/>
  <c r="DW75" i="9"/>
  <c r="BM76" i="9"/>
  <c r="CC76" i="9"/>
  <c r="CY78" i="9"/>
  <c r="CU78" i="9"/>
  <c r="BK78" i="9"/>
  <c r="CX78" i="9"/>
  <c r="CT78" i="9"/>
  <c r="BQ78" i="9"/>
  <c r="CG78" i="9"/>
  <c r="CV78" i="9"/>
  <c r="DD78" i="9"/>
  <c r="DM79" i="9"/>
  <c r="DI79" i="9"/>
  <c r="DP79" i="9"/>
  <c r="DL79" i="9"/>
  <c r="DH79" i="9"/>
  <c r="CS79" i="9"/>
  <c r="CR79" i="9"/>
  <c r="DJ79" i="9"/>
  <c r="BU80" i="9"/>
  <c r="CM80" i="9"/>
  <c r="CL80" i="9"/>
  <c r="CS80" i="9"/>
  <c r="DC82" i="9"/>
  <c r="DB82" i="9"/>
  <c r="BY82" i="9"/>
  <c r="CZ82" i="9"/>
  <c r="DF83" i="9"/>
  <c r="DN83" i="9"/>
  <c r="DW83" i="9"/>
  <c r="BM84" i="9"/>
  <c r="CC84" i="9"/>
  <c r="CY86" i="9"/>
  <c r="CU86" i="9"/>
  <c r="BK86" i="9"/>
  <c r="CX86" i="9"/>
  <c r="CT86" i="9"/>
  <c r="BQ86" i="9"/>
  <c r="CG86" i="9"/>
  <c r="CV86" i="9"/>
  <c r="DD86" i="9"/>
  <c r="DW87" i="9"/>
  <c r="DO87" i="9"/>
  <c r="DK87" i="9"/>
  <c r="DG87" i="9"/>
  <c r="DL87" i="9"/>
  <c r="DF87" i="9"/>
  <c r="DP87" i="9"/>
  <c r="DJ87" i="9"/>
  <c r="DH87" i="9"/>
  <c r="BU88" i="9"/>
  <c r="CG88" i="9"/>
  <c r="DK88" i="9"/>
  <c r="BU89" i="9"/>
  <c r="CC89" i="9"/>
  <c r="CA90" i="9"/>
  <c r="CY91" i="9"/>
  <c r="CU91" i="9"/>
  <c r="BK91" i="9"/>
  <c r="CX91" i="9"/>
  <c r="CW91" i="9"/>
  <c r="CE91" i="9"/>
  <c r="CM91" i="9"/>
  <c r="CN91" i="9"/>
  <c r="CL91" i="9"/>
  <c r="CV91" i="9"/>
  <c r="DE92" i="9"/>
  <c r="DA92" i="9"/>
  <c r="CZ92" i="9"/>
  <c r="DD92" i="9"/>
  <c r="BO92" i="9"/>
  <c r="DC92" i="9"/>
  <c r="CC93" i="9"/>
  <c r="CM93" i="9"/>
  <c r="CL93" i="9"/>
  <c r="BM94" i="9"/>
  <c r="CG94" i="9"/>
  <c r="BW95" i="9"/>
  <c r="CC95" i="9"/>
  <c r="CI95" i="9"/>
  <c r="CA97" i="9"/>
  <c r="CG97" i="9"/>
  <c r="CV97" i="9"/>
  <c r="BY98" i="9"/>
  <c r="CM98" i="9"/>
  <c r="CL98" i="9"/>
  <c r="BQ99" i="9"/>
  <c r="BM100" i="9"/>
  <c r="BY100" i="9"/>
  <c r="DC101" i="9"/>
  <c r="DB101" i="9"/>
  <c r="DA101" i="9"/>
  <c r="BO101" i="9"/>
  <c r="CI101" i="9"/>
  <c r="CZ101" i="9"/>
  <c r="DM102" i="9"/>
  <c r="DI102" i="9"/>
  <c r="DW102" i="9"/>
  <c r="DO102" i="9"/>
  <c r="DJ102" i="9"/>
  <c r="DN102" i="9"/>
  <c r="DH102" i="9"/>
  <c r="BS102" i="9"/>
  <c r="DF102" i="9"/>
  <c r="DP102" i="9"/>
  <c r="DC103" i="9"/>
  <c r="DA103" i="9"/>
  <c r="DE103" i="9"/>
  <c r="CZ103" i="9"/>
  <c r="CG103" i="9"/>
  <c r="DB103" i="9"/>
  <c r="DM104" i="9"/>
  <c r="DI104" i="9"/>
  <c r="DN104" i="9"/>
  <c r="DH104" i="9"/>
  <c r="DL104" i="9"/>
  <c r="DG104" i="9"/>
  <c r="BQ104" i="9"/>
  <c r="CN104" i="9"/>
  <c r="CM104" i="9"/>
  <c r="DF104" i="9"/>
  <c r="DP104" i="9"/>
  <c r="BM105" i="9"/>
  <c r="CM105" i="9"/>
  <c r="CN105" i="9"/>
  <c r="BM106" i="9"/>
  <c r="BY106" i="9"/>
  <c r="BU108" i="9"/>
  <c r="CG108" i="9"/>
  <c r="DN108" i="9"/>
  <c r="BU109" i="9"/>
  <c r="CG109" i="9"/>
  <c r="DO109" i="9"/>
  <c r="BM112" i="9"/>
  <c r="CC113" i="9"/>
  <c r="CV114" i="9"/>
  <c r="CX114" i="9"/>
  <c r="BK114" i="9"/>
  <c r="CW114" i="9"/>
  <c r="CU114" i="9"/>
  <c r="CT114" i="9"/>
  <c r="BQ114" i="9"/>
  <c r="CY114" i="9"/>
  <c r="CG115" i="9"/>
  <c r="CS115" i="9"/>
  <c r="CR115" i="9"/>
  <c r="CQ115" i="9"/>
  <c r="BM117" i="9"/>
  <c r="CG117" i="9"/>
  <c r="CR117" i="9"/>
  <c r="CQ117" i="9"/>
  <c r="CS117" i="9"/>
  <c r="CE122" i="9"/>
  <c r="BM123" i="9"/>
  <c r="CY125" i="9"/>
  <c r="CU125" i="9"/>
  <c r="BK125" i="9"/>
  <c r="CX125" i="9"/>
  <c r="CT125" i="9"/>
  <c r="CW125" i="9"/>
  <c r="CV125" i="9"/>
  <c r="BM125" i="9"/>
  <c r="DI126" i="9"/>
  <c r="DP126" i="9"/>
  <c r="DL126" i="9"/>
  <c r="DW126" i="9"/>
  <c r="DN126" i="9"/>
  <c r="DF126" i="9"/>
  <c r="DJ126" i="9"/>
  <c r="DG126" i="9"/>
  <c r="CA126" i="9"/>
  <c r="BY127" i="9"/>
  <c r="CG127" i="9"/>
  <c r="BM129" i="9"/>
  <c r="BU129" i="9"/>
  <c r="BO130" i="9"/>
  <c r="CC131" i="9"/>
  <c r="CV131" i="9"/>
  <c r="CI132" i="9"/>
  <c r="DM134" i="9"/>
  <c r="DI134" i="9"/>
  <c r="DP134" i="9"/>
  <c r="DH134" i="9"/>
  <c r="DW134" i="9"/>
  <c r="DN134" i="9"/>
  <c r="DK134" i="9"/>
  <c r="DG134" i="9"/>
  <c r="DJ134" i="9"/>
  <c r="DC135" i="9"/>
  <c r="DB135" i="9"/>
  <c r="DE135" i="9"/>
  <c r="DD135" i="9"/>
  <c r="DA135" i="9"/>
  <c r="CZ135" i="9"/>
  <c r="BQ135" i="9"/>
  <c r="BY137" i="9"/>
  <c r="CQ137" i="9"/>
  <c r="CS137" i="9"/>
  <c r="CR137" i="9"/>
  <c r="CI138" i="9"/>
  <c r="CG139" i="9"/>
  <c r="CS140" i="9"/>
  <c r="CR140" i="9"/>
  <c r="BW142" i="9"/>
  <c r="CC145" i="9"/>
  <c r="CM145" i="9"/>
  <c r="CL145" i="9"/>
  <c r="CN145" i="9"/>
  <c r="BM147" i="9"/>
  <c r="CC147" i="9"/>
  <c r="CS148" i="9"/>
  <c r="CR148" i="9"/>
  <c r="CQ148" i="9"/>
  <c r="CG149" i="9"/>
  <c r="CE154" i="9"/>
  <c r="BM155" i="9"/>
  <c r="BY156" i="9"/>
  <c r="CA158" i="9"/>
  <c r="CG158" i="9"/>
  <c r="DB169" i="9"/>
  <c r="DE169" i="9"/>
  <c r="DA169" i="9"/>
  <c r="DC169" i="9"/>
  <c r="CZ169" i="9"/>
  <c r="DD169" i="9"/>
  <c r="CV170" i="9"/>
  <c r="CY170" i="9"/>
  <c r="CU170" i="9"/>
  <c r="BK170" i="9"/>
  <c r="CW170" i="9"/>
  <c r="CT170" i="9"/>
  <c r="BY170" i="9"/>
  <c r="CZ62" i="9"/>
  <c r="DD62" i="9"/>
  <c r="AV45" i="9"/>
  <c r="CZ45" i="9"/>
  <c r="DD45" i="9"/>
  <c r="AV36" i="9"/>
  <c r="CZ36" i="9"/>
  <c r="DD36" i="9"/>
  <c r="AV11" i="9"/>
  <c r="CZ11" i="9"/>
  <c r="DD11" i="9"/>
  <c r="AV9" i="9"/>
  <c r="CZ9" i="9"/>
  <c r="DD9" i="9"/>
  <c r="AV10" i="9"/>
  <c r="CZ10" i="9"/>
  <c r="DD10" i="9"/>
  <c r="AV48" i="9"/>
  <c r="CZ48" i="9"/>
  <c r="DD48" i="9"/>
  <c r="AV26" i="9"/>
  <c r="CZ26" i="9"/>
  <c r="DD26" i="9"/>
  <c r="AV4" i="9"/>
  <c r="CZ4" i="9"/>
  <c r="DD4" i="9"/>
  <c r="CV31" i="9"/>
  <c r="CZ31" i="9"/>
  <c r="CV66" i="9"/>
  <c r="CZ66" i="9"/>
  <c r="CV67" i="9"/>
  <c r="CZ67" i="9"/>
  <c r="CV75" i="9"/>
  <c r="CZ75" i="9"/>
  <c r="CV77" i="9"/>
  <c r="CZ77" i="9"/>
  <c r="CV79" i="9"/>
  <c r="CZ79" i="9"/>
  <c r="CV81" i="9"/>
  <c r="CZ81" i="9"/>
  <c r="CV83" i="9"/>
  <c r="CZ83" i="9"/>
  <c r="CV85" i="9"/>
  <c r="CZ85" i="9"/>
  <c r="CZ87" i="9"/>
  <c r="DE87" i="9"/>
  <c r="DE88" i="9"/>
  <c r="DA88" i="9"/>
  <c r="BM88" i="9"/>
  <c r="CC88" i="9"/>
  <c r="DB88" i="9"/>
  <c r="BS89" i="9"/>
  <c r="CI89" i="9"/>
  <c r="DD89" i="9"/>
  <c r="DM90" i="9"/>
  <c r="DI90" i="9"/>
  <c r="BQ90" i="9"/>
  <c r="CG90" i="9"/>
  <c r="DF90" i="9"/>
  <c r="DK90" i="9"/>
  <c r="DP90" i="9"/>
  <c r="BW91" i="9"/>
  <c r="DB91" i="9"/>
  <c r="BU92" i="9"/>
  <c r="DO92" i="9"/>
  <c r="CY93" i="9"/>
  <c r="CU93" i="9"/>
  <c r="BK93" i="9"/>
  <c r="CA93" i="9"/>
  <c r="CV93" i="9"/>
  <c r="BY94" i="9"/>
  <c r="BO95" i="9"/>
  <c r="CE95" i="9"/>
  <c r="DE96" i="9"/>
  <c r="DA96" i="9"/>
  <c r="BM96" i="9"/>
  <c r="CC96" i="9"/>
  <c r="DB96" i="9"/>
  <c r="BS97" i="9"/>
  <c r="CI97" i="9"/>
  <c r="DD97" i="9"/>
  <c r="DM98" i="9"/>
  <c r="DI98" i="9"/>
  <c r="BQ98" i="9"/>
  <c r="CG98" i="9"/>
  <c r="DF98" i="9"/>
  <c r="DK98" i="9"/>
  <c r="DP98" i="9"/>
  <c r="BW99" i="9"/>
  <c r="DB99" i="9"/>
  <c r="BU100" i="9"/>
  <c r="DJ100" i="9"/>
  <c r="DO100" i="9"/>
  <c r="CY101" i="9"/>
  <c r="CU101" i="9"/>
  <c r="BK101" i="9"/>
  <c r="CA101" i="9"/>
  <c r="CV101" i="9"/>
  <c r="BY102" i="9"/>
  <c r="BO103" i="9"/>
  <c r="CE103" i="9"/>
  <c r="DE104" i="9"/>
  <c r="DA104" i="9"/>
  <c r="BM104" i="9"/>
  <c r="CC104" i="9"/>
  <c r="DB104" i="9"/>
  <c r="BS105" i="9"/>
  <c r="CI105" i="9"/>
  <c r="DD105" i="9"/>
  <c r="BU106" i="9"/>
  <c r="DH106" i="9"/>
  <c r="BW107" i="9"/>
  <c r="BM108" i="9"/>
  <c r="CC108" i="9"/>
  <c r="BM109" i="9"/>
  <c r="CC109" i="9"/>
  <c r="CR109" i="9"/>
  <c r="CQ109" i="9"/>
  <c r="CX111" i="9"/>
  <c r="CT111" i="9"/>
  <c r="CV111" i="9"/>
  <c r="CU111" i="9"/>
  <c r="BK111" i="9"/>
  <c r="CY111" i="9"/>
  <c r="CV112" i="9"/>
  <c r="CY112" i="9"/>
  <c r="CT112" i="9"/>
  <c r="CX112" i="9"/>
  <c r="BK112" i="9"/>
  <c r="CA112" i="9"/>
  <c r="CN112" i="9"/>
  <c r="CM112" i="9"/>
  <c r="DB113" i="9"/>
  <c r="DE113" i="9"/>
  <c r="CZ113" i="9"/>
  <c r="DD113" i="9"/>
  <c r="DA113" i="9"/>
  <c r="DB115" i="9"/>
  <c r="DD115" i="9"/>
  <c r="DC115" i="9"/>
  <c r="CZ115" i="9"/>
  <c r="BY117" i="9"/>
  <c r="CS118" i="9"/>
  <c r="CR118" i="9"/>
  <c r="CQ118" i="9"/>
  <c r="DC119" i="9"/>
  <c r="DB119" i="9"/>
  <c r="DE119" i="9"/>
  <c r="DD119" i="9"/>
  <c r="BQ119" i="9"/>
  <c r="CM121" i="9"/>
  <c r="CL121" i="9"/>
  <c r="CN121" i="9"/>
  <c r="DM124" i="9"/>
  <c r="DI124" i="9"/>
  <c r="DP124" i="9"/>
  <c r="DL124" i="9"/>
  <c r="DH124" i="9"/>
  <c r="DO124" i="9"/>
  <c r="DG124" i="9"/>
  <c r="DW124" i="9"/>
  <c r="DN124" i="9"/>
  <c r="DF124" i="9"/>
  <c r="BS124" i="9"/>
  <c r="CS124" i="9"/>
  <c r="CR124" i="9"/>
  <c r="DC129" i="9"/>
  <c r="DB129" i="9"/>
  <c r="DD129" i="9"/>
  <c r="DA129" i="9"/>
  <c r="CE130" i="9"/>
  <c r="CY133" i="9"/>
  <c r="CU133" i="9"/>
  <c r="BK133" i="9"/>
  <c r="CX133" i="9"/>
  <c r="CT133" i="9"/>
  <c r="CW133" i="9"/>
  <c r="BM133" i="9"/>
  <c r="CM133" i="9"/>
  <c r="CL133" i="9"/>
  <c r="CS134" i="9"/>
  <c r="CR134" i="9"/>
  <c r="CQ134" i="9"/>
  <c r="CG135" i="9"/>
  <c r="BU137" i="9"/>
  <c r="CY139" i="9"/>
  <c r="CU139" i="9"/>
  <c r="BK139" i="9"/>
  <c r="CX139" i="9"/>
  <c r="CT139" i="9"/>
  <c r="BY139" i="9"/>
  <c r="CV139" i="9"/>
  <c r="CI140" i="9"/>
  <c r="DM142" i="9"/>
  <c r="DI142" i="9"/>
  <c r="DL142" i="9"/>
  <c r="DH142" i="9"/>
  <c r="DW142" i="9"/>
  <c r="DF142" i="9"/>
  <c r="DK142" i="9"/>
  <c r="DO142" i="9"/>
  <c r="CA144" i="9"/>
  <c r="CQ145" i="9"/>
  <c r="CS145" i="9"/>
  <c r="BO146" i="9"/>
  <c r="CQ147" i="9"/>
  <c r="CS147" i="9"/>
  <c r="CR147" i="9"/>
  <c r="CC149" i="9"/>
  <c r="BW150" i="9"/>
  <c r="DC151" i="9"/>
  <c r="DB151" i="9"/>
  <c r="DE151" i="9"/>
  <c r="DD151" i="9"/>
  <c r="BQ151" i="9"/>
  <c r="CM153" i="9"/>
  <c r="CL153" i="9"/>
  <c r="CN153" i="9"/>
  <c r="DW156" i="9"/>
  <c r="DO156" i="9"/>
  <c r="DK156" i="9"/>
  <c r="DG156" i="9"/>
  <c r="DL156" i="9"/>
  <c r="DF156" i="9"/>
  <c r="DP156" i="9"/>
  <c r="DJ156" i="9"/>
  <c r="DI156" i="9"/>
  <c r="DH156" i="9"/>
  <c r="BS156" i="9"/>
  <c r="DN156" i="9"/>
  <c r="CN157" i="9"/>
  <c r="CM157" i="9"/>
  <c r="BM158" i="9"/>
  <c r="CA160" i="9"/>
  <c r="BY165" i="9"/>
  <c r="BS168" i="9"/>
  <c r="CL171" i="9"/>
  <c r="CN171" i="9"/>
  <c r="CM171" i="9"/>
  <c r="CE174" i="9"/>
  <c r="CM174" i="9"/>
  <c r="CL174" i="9"/>
  <c r="CN174" i="9"/>
  <c r="DM175" i="9"/>
  <c r="DI175" i="9"/>
  <c r="DW175" i="9"/>
  <c r="DO175" i="9"/>
  <c r="DJ175" i="9"/>
  <c r="DN175" i="9"/>
  <c r="DG175" i="9"/>
  <c r="DL175" i="9"/>
  <c r="DF175" i="9"/>
  <c r="DH175" i="9"/>
  <c r="BS175" i="9"/>
  <c r="DK175" i="9"/>
  <c r="BW176" i="9"/>
  <c r="BW178" i="9"/>
  <c r="BU184" i="9"/>
  <c r="BQ185" i="9"/>
  <c r="BS196" i="9"/>
  <c r="CI196" i="9"/>
  <c r="DA62" i="9"/>
  <c r="DA45" i="9"/>
  <c r="DA36" i="9"/>
  <c r="DA11" i="9"/>
  <c r="DA9" i="9"/>
  <c r="DA10" i="9"/>
  <c r="DA48" i="9"/>
  <c r="DA26" i="9"/>
  <c r="DA4" i="9"/>
  <c r="CY87" i="9"/>
  <c r="CU87" i="9"/>
  <c r="CV87" i="9"/>
  <c r="BY88" i="9"/>
  <c r="BO89" i="9"/>
  <c r="CE89" i="9"/>
  <c r="DE90" i="9"/>
  <c r="DA90" i="9"/>
  <c r="BM90" i="9"/>
  <c r="CC90" i="9"/>
  <c r="DB90" i="9"/>
  <c r="BS91" i="9"/>
  <c r="CI91" i="9"/>
  <c r="DD91" i="9"/>
  <c r="DM92" i="9"/>
  <c r="DI92" i="9"/>
  <c r="BQ92" i="9"/>
  <c r="CG92" i="9"/>
  <c r="DF92" i="9"/>
  <c r="DK92" i="9"/>
  <c r="DP92" i="9"/>
  <c r="BW93" i="9"/>
  <c r="BU94" i="9"/>
  <c r="CY95" i="9"/>
  <c r="CU95" i="9"/>
  <c r="BK95" i="9"/>
  <c r="CA95" i="9"/>
  <c r="CV95" i="9"/>
  <c r="BY96" i="9"/>
  <c r="BO97" i="9"/>
  <c r="CE97" i="9"/>
  <c r="DE98" i="9"/>
  <c r="DA98" i="9"/>
  <c r="BM98" i="9"/>
  <c r="CC98" i="9"/>
  <c r="DB98" i="9"/>
  <c r="BS99" i="9"/>
  <c r="CI99" i="9"/>
  <c r="DD99" i="9"/>
  <c r="DM100" i="9"/>
  <c r="BQ100" i="9"/>
  <c r="CG100" i="9"/>
  <c r="DF100" i="9"/>
  <c r="DP100" i="9"/>
  <c r="BW101" i="9"/>
  <c r="BU102" i="9"/>
  <c r="CY103" i="9"/>
  <c r="CU103" i="9"/>
  <c r="BK103" i="9"/>
  <c r="CA103" i="9"/>
  <c r="CV103" i="9"/>
  <c r="BY104" i="9"/>
  <c r="BO105" i="9"/>
  <c r="CE105" i="9"/>
  <c r="DN106" i="9"/>
  <c r="DJ106" i="9"/>
  <c r="DF106" i="9"/>
  <c r="DM106" i="9"/>
  <c r="DI106" i="9"/>
  <c r="BQ106" i="9"/>
  <c r="CG106" i="9"/>
  <c r="DK106" i="9"/>
  <c r="BS107" i="9"/>
  <c r="CI107" i="9"/>
  <c r="DD108" i="9"/>
  <c r="DB108" i="9"/>
  <c r="DA108" i="9"/>
  <c r="BY108" i="9"/>
  <c r="BY109" i="9"/>
  <c r="BW112" i="9"/>
  <c r="CL113" i="9"/>
  <c r="CN113" i="9"/>
  <c r="CN114" i="9"/>
  <c r="CM114" i="9"/>
  <c r="CL114" i="9"/>
  <c r="BU117" i="9"/>
  <c r="CL117" i="9"/>
  <c r="CM117" i="9"/>
  <c r="DI118" i="9"/>
  <c r="DP118" i="9"/>
  <c r="DL118" i="9"/>
  <c r="DW118" i="9"/>
  <c r="DN118" i="9"/>
  <c r="DF118" i="9"/>
  <c r="DO118" i="9"/>
  <c r="CM119" i="9"/>
  <c r="CL119" i="9"/>
  <c r="CN119" i="9"/>
  <c r="CA120" i="9"/>
  <c r="CQ121" i="9"/>
  <c r="CS121" i="9"/>
  <c r="BO122" i="9"/>
  <c r="CQ123" i="9"/>
  <c r="CS123" i="9"/>
  <c r="CR123" i="9"/>
  <c r="CC125" i="9"/>
  <c r="BW126" i="9"/>
  <c r="DC127" i="9"/>
  <c r="DB127" i="9"/>
  <c r="DE127" i="9"/>
  <c r="DD127" i="9"/>
  <c r="BQ127" i="9"/>
  <c r="CM129" i="9"/>
  <c r="CL129" i="9"/>
  <c r="CN129" i="9"/>
  <c r="DM132" i="9"/>
  <c r="DI132" i="9"/>
  <c r="DP132" i="9"/>
  <c r="DL132" i="9"/>
  <c r="DH132" i="9"/>
  <c r="DO132" i="9"/>
  <c r="DG132" i="9"/>
  <c r="DW132" i="9"/>
  <c r="DN132" i="9"/>
  <c r="DF132" i="9"/>
  <c r="BS132" i="9"/>
  <c r="CS132" i="9"/>
  <c r="CR132" i="9"/>
  <c r="BG136" i="9"/>
  <c r="DC137" i="9"/>
  <c r="DB137" i="9"/>
  <c r="DD137" i="9"/>
  <c r="DA137" i="9"/>
  <c r="CE138" i="9"/>
  <c r="CY141" i="9"/>
  <c r="CU141" i="9"/>
  <c r="BK141" i="9"/>
  <c r="CX141" i="9"/>
  <c r="CT141" i="9"/>
  <c r="CW141" i="9"/>
  <c r="BM141" i="9"/>
  <c r="CM141" i="9"/>
  <c r="CL141" i="9"/>
  <c r="CS142" i="9"/>
  <c r="CR142" i="9"/>
  <c r="CQ142" i="9"/>
  <c r="CG143" i="9"/>
  <c r="BU145" i="9"/>
  <c r="CY147" i="9"/>
  <c r="CU147" i="9"/>
  <c r="BK147" i="9"/>
  <c r="CX147" i="9"/>
  <c r="CT147" i="9"/>
  <c r="BY147" i="9"/>
  <c r="CV147" i="9"/>
  <c r="CI148" i="9"/>
  <c r="BJ149" i="9"/>
  <c r="DM150" i="9"/>
  <c r="DI150" i="9"/>
  <c r="DP150" i="9"/>
  <c r="DL150" i="9"/>
  <c r="DH150" i="9"/>
  <c r="DW150" i="9"/>
  <c r="DN150" i="9"/>
  <c r="DF150" i="9"/>
  <c r="DK150" i="9"/>
  <c r="DO150" i="9"/>
  <c r="CM151" i="9"/>
  <c r="CL151" i="9"/>
  <c r="CN151" i="9"/>
  <c r="CA152" i="9"/>
  <c r="CQ153" i="9"/>
  <c r="CS153" i="9"/>
  <c r="BO154" i="9"/>
  <c r="CQ155" i="9"/>
  <c r="CS155" i="9"/>
  <c r="CR155" i="9"/>
  <c r="CI156" i="9"/>
  <c r="BQ157" i="9"/>
  <c r="BY159" i="9"/>
  <c r="CM159" i="9"/>
  <c r="CL159" i="9"/>
  <c r="CN159" i="9"/>
  <c r="BO160" i="9"/>
  <c r="CM160" i="9"/>
  <c r="CN160" i="9"/>
  <c r="CL160" i="9"/>
  <c r="BM161" i="9"/>
  <c r="BY161" i="9"/>
  <c r="CA162" i="9"/>
  <c r="CR162" i="9"/>
  <c r="CQ162" i="9"/>
  <c r="BS164" i="9"/>
  <c r="BM165" i="9"/>
  <c r="CE166" i="9"/>
  <c r="CN166" i="9"/>
  <c r="CM166" i="9"/>
  <c r="CL166" i="9"/>
  <c r="CG167" i="9"/>
  <c r="CC169" i="9"/>
  <c r="BY176" i="9"/>
  <c r="DC178" i="9"/>
  <c r="DA178" i="9"/>
  <c r="DE178" i="9"/>
  <c r="CZ178" i="9"/>
  <c r="DB178" i="9"/>
  <c r="DD178" i="9"/>
  <c r="BU192" i="9"/>
  <c r="CL192" i="9"/>
  <c r="CN192" i="9"/>
  <c r="CM192" i="9"/>
  <c r="DC107" i="9"/>
  <c r="DA109" i="9"/>
  <c r="CT110" i="9"/>
  <c r="CY110" i="9"/>
  <c r="CZ111" i="9"/>
  <c r="DE111" i="9"/>
  <c r="CX115" i="9"/>
  <c r="CT115" i="9"/>
  <c r="CW115" i="9"/>
  <c r="DM115" i="9"/>
  <c r="CU116" i="9"/>
  <c r="DA117" i="9"/>
  <c r="CY119" i="9"/>
  <c r="CU119" i="9"/>
  <c r="BK119" i="9"/>
  <c r="CX119" i="9"/>
  <c r="CT119" i="9"/>
  <c r="CV119" i="9"/>
  <c r="DM120" i="9"/>
  <c r="DI120" i="9"/>
  <c r="DP120" i="9"/>
  <c r="DL120" i="9"/>
  <c r="DH120" i="9"/>
  <c r="CS120" i="9"/>
  <c r="CR120" i="9"/>
  <c r="DJ120" i="9"/>
  <c r="DG122" i="9"/>
  <c r="DC123" i="9"/>
  <c r="DB123" i="9"/>
  <c r="CZ123" i="9"/>
  <c r="CY127" i="9"/>
  <c r="CU127" i="9"/>
  <c r="BK127" i="9"/>
  <c r="CX127" i="9"/>
  <c r="CT127" i="9"/>
  <c r="CV127" i="9"/>
  <c r="DM128" i="9"/>
  <c r="DI128" i="9"/>
  <c r="DP128" i="9"/>
  <c r="DL128" i="9"/>
  <c r="DH128" i="9"/>
  <c r="CS128" i="9"/>
  <c r="CR128" i="9"/>
  <c r="DJ128" i="9"/>
  <c r="DC131" i="9"/>
  <c r="DB131" i="9"/>
  <c r="CZ131" i="9"/>
  <c r="CY135" i="9"/>
  <c r="CU135" i="9"/>
  <c r="BK135" i="9"/>
  <c r="CX135" i="9"/>
  <c r="CT135" i="9"/>
  <c r="CV135" i="9"/>
  <c r="DM136" i="9"/>
  <c r="DI136" i="9"/>
  <c r="DP136" i="9"/>
  <c r="DL136" i="9"/>
  <c r="DH136" i="9"/>
  <c r="CS136" i="9"/>
  <c r="CR136" i="9"/>
  <c r="DJ136" i="9"/>
  <c r="DG138" i="9"/>
  <c r="DC139" i="9"/>
  <c r="DB139" i="9"/>
  <c r="CZ139" i="9"/>
  <c r="CY143" i="9"/>
  <c r="CU143" i="9"/>
  <c r="BK143" i="9"/>
  <c r="CX143" i="9"/>
  <c r="CT143" i="9"/>
  <c r="CV143" i="9"/>
  <c r="DI144" i="9"/>
  <c r="DP144" i="9"/>
  <c r="DL144" i="9"/>
  <c r="CS144" i="9"/>
  <c r="CR144" i="9"/>
  <c r="DJ144" i="9"/>
  <c r="DG146" i="9"/>
  <c r="DC147" i="9"/>
  <c r="DB147" i="9"/>
  <c r="CZ147" i="9"/>
  <c r="CY151" i="9"/>
  <c r="CU151" i="9"/>
  <c r="BK151" i="9"/>
  <c r="CX151" i="9"/>
  <c r="CT151" i="9"/>
  <c r="CV151" i="9"/>
  <c r="DM152" i="9"/>
  <c r="DI152" i="9"/>
  <c r="DL152" i="9"/>
  <c r="DH152" i="9"/>
  <c r="CS152" i="9"/>
  <c r="CR152" i="9"/>
  <c r="DJ152" i="9"/>
  <c r="DG154" i="9"/>
  <c r="DC155" i="9"/>
  <c r="DB155" i="9"/>
  <c r="CZ155" i="9"/>
  <c r="BU157" i="9"/>
  <c r="CG157" i="9"/>
  <c r="CC158" i="9"/>
  <c r="CA159" i="9"/>
  <c r="CY160" i="9"/>
  <c r="CU160" i="9"/>
  <c r="BK160" i="9"/>
  <c r="CX160" i="9"/>
  <c r="CW160" i="9"/>
  <c r="CE160" i="9"/>
  <c r="CV160" i="9"/>
  <c r="DB161" i="9"/>
  <c r="DE161" i="9"/>
  <c r="DA161" i="9"/>
  <c r="DC161" i="9"/>
  <c r="CZ161" i="9"/>
  <c r="CV162" i="9"/>
  <c r="CY162" i="9"/>
  <c r="CU162" i="9"/>
  <c r="BK162" i="9"/>
  <c r="CW162" i="9"/>
  <c r="CT162" i="9"/>
  <c r="CE162" i="9"/>
  <c r="CN162" i="9"/>
  <c r="CM162" i="9"/>
  <c r="CL162" i="9"/>
  <c r="CX162" i="9"/>
  <c r="CC165" i="9"/>
  <c r="DN167" i="9"/>
  <c r="DJ167" i="9"/>
  <c r="DF167" i="9"/>
  <c r="DM167" i="9"/>
  <c r="DI167" i="9"/>
  <c r="DW167" i="9"/>
  <c r="DO167" i="9"/>
  <c r="DG167" i="9"/>
  <c r="DL167" i="9"/>
  <c r="BQ167" i="9"/>
  <c r="CL167" i="9"/>
  <c r="CN167" i="9"/>
  <c r="BW168" i="9"/>
  <c r="CI168" i="9"/>
  <c r="CR168" i="9"/>
  <c r="CQ168" i="9"/>
  <c r="CS168" i="9"/>
  <c r="BO170" i="9"/>
  <c r="CA170" i="9"/>
  <c r="CR170" i="9"/>
  <c r="CQ170" i="9"/>
  <c r="BS177" i="9"/>
  <c r="CA177" i="9"/>
  <c r="CM180" i="9"/>
  <c r="CN180" i="9"/>
  <c r="BQ182" i="9"/>
  <c r="CQ182" i="9"/>
  <c r="CS182" i="9"/>
  <c r="CR182" i="9"/>
  <c r="DC184" i="9"/>
  <c r="DB184" i="9"/>
  <c r="DA184" i="9"/>
  <c r="DE184" i="9"/>
  <c r="DD184" i="9"/>
  <c r="CZ184" i="9"/>
  <c r="BO184" i="9"/>
  <c r="BW187" i="9"/>
  <c r="CM193" i="9"/>
  <c r="CL193" i="9"/>
  <c r="CN193" i="9"/>
  <c r="CZ107" i="9"/>
  <c r="CX109" i="9"/>
  <c r="CT109" i="9"/>
  <c r="CW109" i="9"/>
  <c r="CU110" i="9"/>
  <c r="DA111" i="9"/>
  <c r="DN115" i="9"/>
  <c r="DJ115" i="9"/>
  <c r="DF115" i="9"/>
  <c r="DO115" i="9"/>
  <c r="CX117" i="9"/>
  <c r="CT117" i="9"/>
  <c r="CW117" i="9"/>
  <c r="CW118" i="9"/>
  <c r="CV118" i="9"/>
  <c r="CT118" i="9"/>
  <c r="CY121" i="9"/>
  <c r="CU121" i="9"/>
  <c r="BK121" i="9"/>
  <c r="CX121" i="9"/>
  <c r="CT121" i="9"/>
  <c r="CV121" i="9"/>
  <c r="DM122" i="9"/>
  <c r="DI122" i="9"/>
  <c r="DP122" i="9"/>
  <c r="DL122" i="9"/>
  <c r="DH122" i="9"/>
  <c r="CS122" i="9"/>
  <c r="CR122" i="9"/>
  <c r="DJ122" i="9"/>
  <c r="CM123" i="9"/>
  <c r="CL123" i="9"/>
  <c r="DC125" i="9"/>
  <c r="DB125" i="9"/>
  <c r="CZ125" i="9"/>
  <c r="CY129" i="9"/>
  <c r="CU129" i="9"/>
  <c r="BK129" i="9"/>
  <c r="CX129" i="9"/>
  <c r="CT129" i="9"/>
  <c r="CV129" i="9"/>
  <c r="DM130" i="9"/>
  <c r="DI130" i="9"/>
  <c r="DP130" i="9"/>
  <c r="DH130" i="9"/>
  <c r="CS130" i="9"/>
  <c r="CR130" i="9"/>
  <c r="CM131" i="9"/>
  <c r="CL131" i="9"/>
  <c r="DC133" i="9"/>
  <c r="DB133" i="9"/>
  <c r="CZ133" i="9"/>
  <c r="CY137" i="9"/>
  <c r="CU137" i="9"/>
  <c r="BK137" i="9"/>
  <c r="CX137" i="9"/>
  <c r="CT137" i="9"/>
  <c r="CV137" i="9"/>
  <c r="DM138" i="9"/>
  <c r="DI138" i="9"/>
  <c r="DP138" i="9"/>
  <c r="DL138" i="9"/>
  <c r="DH138" i="9"/>
  <c r="CS138" i="9"/>
  <c r="CR138" i="9"/>
  <c r="DJ138" i="9"/>
  <c r="CM139" i="9"/>
  <c r="CL139" i="9"/>
  <c r="DC141" i="9"/>
  <c r="DB141" i="9"/>
  <c r="CZ141" i="9"/>
  <c r="CY145" i="9"/>
  <c r="CU145" i="9"/>
  <c r="BK145" i="9"/>
  <c r="CX145" i="9"/>
  <c r="CT145" i="9"/>
  <c r="CV145" i="9"/>
  <c r="DM146" i="9"/>
  <c r="DI146" i="9"/>
  <c r="DP146" i="9"/>
  <c r="DL146" i="9"/>
  <c r="DH146" i="9"/>
  <c r="CS146" i="9"/>
  <c r="CR146" i="9"/>
  <c r="DJ146" i="9"/>
  <c r="CM147" i="9"/>
  <c r="CL147" i="9"/>
  <c r="DC149" i="9"/>
  <c r="DB149" i="9"/>
  <c r="CZ149" i="9"/>
  <c r="CY153" i="9"/>
  <c r="CU153" i="9"/>
  <c r="BK153" i="9"/>
  <c r="CX153" i="9"/>
  <c r="CT153" i="9"/>
  <c r="CV153" i="9"/>
  <c r="DM154" i="9"/>
  <c r="DI154" i="9"/>
  <c r="DP154" i="9"/>
  <c r="DL154" i="9"/>
  <c r="DH154" i="9"/>
  <c r="CS154" i="9"/>
  <c r="CR154" i="9"/>
  <c r="DJ154" i="9"/>
  <c r="CM155" i="9"/>
  <c r="CL155" i="9"/>
  <c r="BW157" i="9"/>
  <c r="CS157" i="9"/>
  <c r="CR157" i="9"/>
  <c r="CQ157" i="9"/>
  <c r="CY158" i="9"/>
  <c r="CU158" i="9"/>
  <c r="BK158" i="9"/>
  <c r="CT158" i="9"/>
  <c r="CX158" i="9"/>
  <c r="BW158" i="9"/>
  <c r="CQ158" i="9"/>
  <c r="CS158" i="9"/>
  <c r="BU159" i="9"/>
  <c r="CG160" i="9"/>
  <c r="CC161" i="9"/>
  <c r="DN163" i="9"/>
  <c r="DJ163" i="9"/>
  <c r="DF163" i="9"/>
  <c r="DM163" i="9"/>
  <c r="DI163" i="9"/>
  <c r="DW163" i="9"/>
  <c r="DO163" i="9"/>
  <c r="DG163" i="9"/>
  <c r="DL163" i="9"/>
  <c r="BQ163" i="9"/>
  <c r="CL163" i="9"/>
  <c r="CN163" i="9"/>
  <c r="BW164" i="9"/>
  <c r="CI164" i="9"/>
  <c r="CR164" i="9"/>
  <c r="CQ164" i="9"/>
  <c r="CS164" i="9"/>
  <c r="BO166" i="9"/>
  <c r="CA166" i="9"/>
  <c r="CR166" i="9"/>
  <c r="CQ166" i="9"/>
  <c r="BM169" i="9"/>
  <c r="BY169" i="9"/>
  <c r="BU171" i="9"/>
  <c r="CG171" i="9"/>
  <c r="BS172" i="9"/>
  <c r="CI176" i="9"/>
  <c r="CQ176" i="9"/>
  <c r="CS176" i="9"/>
  <c r="CR176" i="9"/>
  <c r="CI178" i="9"/>
  <c r="CA180" i="9"/>
  <c r="BJ182" i="9"/>
  <c r="BS186" i="9"/>
  <c r="DW187" i="9"/>
  <c r="DO187" i="9"/>
  <c r="DK187" i="9"/>
  <c r="DG187" i="9"/>
  <c r="DL187" i="9"/>
  <c r="DF187" i="9"/>
  <c r="DJ187" i="9"/>
  <c r="DP187" i="9"/>
  <c r="DH187" i="9"/>
  <c r="DN187" i="9"/>
  <c r="DI187" i="9"/>
  <c r="DM187" i="9"/>
  <c r="BQ187" i="9"/>
  <c r="DM190" i="9"/>
  <c r="DI190" i="9"/>
  <c r="DL190" i="9"/>
  <c r="DG190" i="9"/>
  <c r="DK190" i="9"/>
  <c r="DP190" i="9"/>
  <c r="DJ190" i="9"/>
  <c r="DF190" i="9"/>
  <c r="DO190" i="9"/>
  <c r="DN190" i="9"/>
  <c r="DH190" i="9"/>
  <c r="DW190" i="9"/>
  <c r="CC191" i="9"/>
  <c r="CZ110" i="9"/>
  <c r="CZ112" i="9"/>
  <c r="CZ114" i="9"/>
  <c r="CZ116" i="9"/>
  <c r="CZ118" i="9"/>
  <c r="CV120" i="9"/>
  <c r="CZ120" i="9"/>
  <c r="CV122" i="9"/>
  <c r="CZ122" i="9"/>
  <c r="CV124" i="9"/>
  <c r="CZ124" i="9"/>
  <c r="CV126" i="9"/>
  <c r="CZ126" i="9"/>
  <c r="CV128" i="9"/>
  <c r="CZ128" i="9"/>
  <c r="CV130" i="9"/>
  <c r="CZ130" i="9"/>
  <c r="CV132" i="9"/>
  <c r="CZ132" i="9"/>
  <c r="CV134" i="9"/>
  <c r="CZ134" i="9"/>
  <c r="CV136" i="9"/>
  <c r="CZ136" i="9"/>
  <c r="CV138" i="9"/>
  <c r="CZ138" i="9"/>
  <c r="CV140" i="9"/>
  <c r="CZ140" i="9"/>
  <c r="CV142" i="9"/>
  <c r="CZ142" i="9"/>
  <c r="CV144" i="9"/>
  <c r="CZ144" i="9"/>
  <c r="CV146" i="9"/>
  <c r="CZ146" i="9"/>
  <c r="CV148" i="9"/>
  <c r="CZ148" i="9"/>
  <c r="CV150" i="9"/>
  <c r="CZ150" i="9"/>
  <c r="CV152" i="9"/>
  <c r="CZ152" i="9"/>
  <c r="CV154" i="9"/>
  <c r="CZ154" i="9"/>
  <c r="CE156" i="9"/>
  <c r="CZ156" i="9"/>
  <c r="DE156" i="9"/>
  <c r="DE157" i="9"/>
  <c r="DA157" i="9"/>
  <c r="BM157" i="9"/>
  <c r="CC157" i="9"/>
  <c r="DB157" i="9"/>
  <c r="BS158" i="9"/>
  <c r="CI158" i="9"/>
  <c r="DD158" i="9"/>
  <c r="DM159" i="9"/>
  <c r="DI159" i="9"/>
  <c r="BQ159" i="9"/>
  <c r="CG159" i="9"/>
  <c r="DF159" i="9"/>
  <c r="DK159" i="9"/>
  <c r="DP159" i="9"/>
  <c r="BW160" i="9"/>
  <c r="DB160" i="9"/>
  <c r="BU161" i="9"/>
  <c r="DH161" i="9"/>
  <c r="BW162" i="9"/>
  <c r="BM163" i="9"/>
  <c r="CC163" i="9"/>
  <c r="BO164" i="9"/>
  <c r="CE164" i="9"/>
  <c r="BU165" i="9"/>
  <c r="BW166" i="9"/>
  <c r="BM167" i="9"/>
  <c r="CC167" i="9"/>
  <c r="BO168" i="9"/>
  <c r="CE168" i="9"/>
  <c r="BU169" i="9"/>
  <c r="DH169" i="9"/>
  <c r="BW170" i="9"/>
  <c r="BM171" i="9"/>
  <c r="CC171" i="9"/>
  <c r="BO172" i="9"/>
  <c r="CE172" i="9"/>
  <c r="CQ172" i="9"/>
  <c r="CS172" i="9"/>
  <c r="CA173" i="9"/>
  <c r="CI173" i="9"/>
  <c r="CG174" i="9"/>
  <c r="BM176" i="9"/>
  <c r="BM177" i="9"/>
  <c r="BU177" i="9"/>
  <c r="CS177" i="9"/>
  <c r="CR177" i="9"/>
  <c r="CN179" i="9"/>
  <c r="CM179" i="9"/>
  <c r="BM180" i="9"/>
  <c r="CA182" i="9"/>
  <c r="CE183" i="9"/>
  <c r="CQ184" i="9"/>
  <c r="CR184" i="9"/>
  <c r="DM185" i="9"/>
  <c r="DI185" i="9"/>
  <c r="DW185" i="9"/>
  <c r="DO185" i="9"/>
  <c r="DJ185" i="9"/>
  <c r="DN185" i="9"/>
  <c r="DH185" i="9"/>
  <c r="DK185" i="9"/>
  <c r="DG185" i="9"/>
  <c r="BS185" i="9"/>
  <c r="DP185" i="9"/>
  <c r="DC186" i="9"/>
  <c r="DA186" i="9"/>
  <c r="DE186" i="9"/>
  <c r="CZ186" i="9"/>
  <c r="DD186" i="9"/>
  <c r="CI188" i="9"/>
  <c r="CS188" i="9"/>
  <c r="CR188" i="9"/>
  <c r="CQ188" i="9"/>
  <c r="CY191" i="9"/>
  <c r="CU191" i="9"/>
  <c r="BK191" i="9"/>
  <c r="CX191" i="9"/>
  <c r="CW191" i="9"/>
  <c r="CV191" i="9"/>
  <c r="BW191" i="9"/>
  <c r="DE194" i="9"/>
  <c r="DA194" i="9"/>
  <c r="DD194" i="9"/>
  <c r="DC194" i="9"/>
  <c r="DB194" i="9"/>
  <c r="CZ194" i="9"/>
  <c r="BO194" i="9"/>
  <c r="BW194" i="9"/>
  <c r="CS194" i="9"/>
  <c r="CR194" i="9"/>
  <c r="CQ194" i="9"/>
  <c r="CR198" i="9"/>
  <c r="CQ198" i="9"/>
  <c r="CS198" i="9"/>
  <c r="CY156" i="9"/>
  <c r="CU156" i="9"/>
  <c r="CA156" i="9"/>
  <c r="CV156" i="9"/>
  <c r="BY157" i="9"/>
  <c r="BO158" i="9"/>
  <c r="CE158" i="9"/>
  <c r="DE159" i="9"/>
  <c r="DA159" i="9"/>
  <c r="BM159" i="9"/>
  <c r="CC159" i="9"/>
  <c r="DB159" i="9"/>
  <c r="BS160" i="9"/>
  <c r="CI160" i="9"/>
  <c r="DD160" i="9"/>
  <c r="DN161" i="9"/>
  <c r="DJ161" i="9"/>
  <c r="DM161" i="9"/>
  <c r="DI161" i="9"/>
  <c r="BQ161" i="9"/>
  <c r="CG161" i="9"/>
  <c r="DK161" i="9"/>
  <c r="BS162" i="9"/>
  <c r="CI162" i="9"/>
  <c r="DB163" i="9"/>
  <c r="DE163" i="9"/>
  <c r="DA163" i="9"/>
  <c r="BY163" i="9"/>
  <c r="CV164" i="9"/>
  <c r="CY164" i="9"/>
  <c r="CU164" i="9"/>
  <c r="BK164" i="9"/>
  <c r="CA164" i="9"/>
  <c r="CN164" i="9"/>
  <c r="CM164" i="9"/>
  <c r="DN165" i="9"/>
  <c r="DF165" i="9"/>
  <c r="DM165" i="9"/>
  <c r="DI165" i="9"/>
  <c r="BQ165" i="9"/>
  <c r="CG165" i="9"/>
  <c r="DK165" i="9"/>
  <c r="BS166" i="9"/>
  <c r="CI166" i="9"/>
  <c r="DB167" i="9"/>
  <c r="DE167" i="9"/>
  <c r="DA167" i="9"/>
  <c r="BY167" i="9"/>
  <c r="CV168" i="9"/>
  <c r="CY168" i="9"/>
  <c r="CU168" i="9"/>
  <c r="BK168" i="9"/>
  <c r="CA168" i="9"/>
  <c r="CN168" i="9"/>
  <c r="CM168" i="9"/>
  <c r="DN169" i="9"/>
  <c r="DJ169" i="9"/>
  <c r="DF169" i="9"/>
  <c r="DM169" i="9"/>
  <c r="DI169" i="9"/>
  <c r="BQ169" i="9"/>
  <c r="CG169" i="9"/>
  <c r="DK169" i="9"/>
  <c r="BS170" i="9"/>
  <c r="CI170" i="9"/>
  <c r="DB171" i="9"/>
  <c r="DE171" i="9"/>
  <c r="DA171" i="9"/>
  <c r="BY171" i="9"/>
  <c r="CY172" i="9"/>
  <c r="CU172" i="9"/>
  <c r="CT172" i="9"/>
  <c r="CX172" i="9"/>
  <c r="BK172" i="9"/>
  <c r="CA172" i="9"/>
  <c r="CM172" i="9"/>
  <c r="CN172" i="9"/>
  <c r="BU173" i="9"/>
  <c r="CC173" i="9"/>
  <c r="DC174" i="9"/>
  <c r="DB174" i="9"/>
  <c r="DE174" i="9"/>
  <c r="DD174" i="9"/>
  <c r="BO174" i="9"/>
  <c r="CA174" i="9"/>
  <c r="BQ175" i="9"/>
  <c r="CC175" i="9"/>
  <c r="DE177" i="9"/>
  <c r="DA177" i="9"/>
  <c r="DC177" i="9"/>
  <c r="CZ177" i="9"/>
  <c r="CN177" i="9"/>
  <c r="CM177" i="9"/>
  <c r="BQ179" i="9"/>
  <c r="BY181" i="9"/>
  <c r="CM181" i="9"/>
  <c r="CL181" i="9"/>
  <c r="CN181" i="9"/>
  <c r="BO182" i="9"/>
  <c r="CM182" i="9"/>
  <c r="CN182" i="9"/>
  <c r="CL182" i="9"/>
  <c r="BM183" i="9"/>
  <c r="BY183" i="9"/>
  <c r="CI184" i="9"/>
  <c r="BW188" i="9"/>
  <c r="CY189" i="9"/>
  <c r="CU189" i="9"/>
  <c r="BK189" i="9"/>
  <c r="CT189" i="9"/>
  <c r="CV189" i="9"/>
  <c r="CX189" i="9"/>
  <c r="CW189" i="9"/>
  <c r="BW189" i="9"/>
  <c r="CI189" i="9"/>
  <c r="BQ190" i="9"/>
  <c r="BY190" i="9"/>
  <c r="BQ194" i="9"/>
  <c r="CX197" i="9"/>
  <c r="CT197" i="9"/>
  <c r="CV197" i="9"/>
  <c r="CW197" i="9"/>
  <c r="CY197" i="9"/>
  <c r="BK197" i="9"/>
  <c r="CU197" i="9"/>
  <c r="BM197" i="9"/>
  <c r="DC162" i="9"/>
  <c r="DC164" i="9"/>
  <c r="DC166" i="9"/>
  <c r="DC168" i="9"/>
  <c r="DC170" i="9"/>
  <c r="DD172" i="9"/>
  <c r="DE173" i="9"/>
  <c r="DA173" i="9"/>
  <c r="CZ173" i="9"/>
  <c r="BM173" i="9"/>
  <c r="CY174" i="9"/>
  <c r="CU174" i="9"/>
  <c r="BK174" i="9"/>
  <c r="CW174" i="9"/>
  <c r="BQ174" i="9"/>
  <c r="CI174" i="9"/>
  <c r="CV174" i="9"/>
  <c r="BM175" i="9"/>
  <c r="BY175" i="9"/>
  <c r="CE175" i="9"/>
  <c r="BG176" i="9"/>
  <c r="BS176" i="9"/>
  <c r="CE176" i="9"/>
  <c r="CG177" i="9"/>
  <c r="DF177" i="9"/>
  <c r="BY178" i="9"/>
  <c r="BU179" i="9"/>
  <c r="CG179" i="9"/>
  <c r="CC180" i="9"/>
  <c r="CA181" i="9"/>
  <c r="CY182" i="9"/>
  <c r="CU182" i="9"/>
  <c r="BK182" i="9"/>
  <c r="CX182" i="9"/>
  <c r="CW182" i="9"/>
  <c r="CE182" i="9"/>
  <c r="CV182" i="9"/>
  <c r="DE183" i="9"/>
  <c r="DA183" i="9"/>
  <c r="CZ183" i="9"/>
  <c r="DD183" i="9"/>
  <c r="BO183" i="9"/>
  <c r="DC183" i="9"/>
  <c r="CM184" i="9"/>
  <c r="CL184" i="9"/>
  <c r="BM185" i="9"/>
  <c r="CG185" i="9"/>
  <c r="BW186" i="9"/>
  <c r="CI186" i="9"/>
  <c r="DC193" i="9"/>
  <c r="DB193" i="9"/>
  <c r="DD193" i="9"/>
  <c r="DA193" i="9"/>
  <c r="CZ193" i="9"/>
  <c r="BY193" i="9"/>
  <c r="DE193" i="9"/>
  <c r="CL201" i="9"/>
  <c r="CN201" i="9"/>
  <c r="CM201" i="9"/>
  <c r="CZ162" i="9"/>
  <c r="CZ164" i="9"/>
  <c r="CZ166" i="9"/>
  <c r="CZ168" i="9"/>
  <c r="CZ170" i="9"/>
  <c r="CZ172" i="9"/>
  <c r="DE172" i="9"/>
  <c r="BY173" i="9"/>
  <c r="BS174" i="9"/>
  <c r="CQ174" i="9"/>
  <c r="CR174" i="9"/>
  <c r="DE175" i="9"/>
  <c r="DA175" i="9"/>
  <c r="DD175" i="9"/>
  <c r="BO175" i="9"/>
  <c r="CG175" i="9"/>
  <c r="CZ175" i="9"/>
  <c r="DC176" i="9"/>
  <c r="DA176" i="9"/>
  <c r="BO176" i="9"/>
  <c r="BU176" i="9"/>
  <c r="CZ176" i="9"/>
  <c r="DI177" i="9"/>
  <c r="DW177" i="9"/>
  <c r="DN177" i="9"/>
  <c r="BQ177" i="9"/>
  <c r="CC177" i="9"/>
  <c r="CI177" i="9"/>
  <c r="DO177" i="9"/>
  <c r="BS178" i="9"/>
  <c r="BW179" i="9"/>
  <c r="CS179" i="9"/>
  <c r="CR179" i="9"/>
  <c r="CQ179" i="9"/>
  <c r="CY180" i="9"/>
  <c r="CU180" i="9"/>
  <c r="BK180" i="9"/>
  <c r="CT180" i="9"/>
  <c r="CX180" i="9"/>
  <c r="BW180" i="9"/>
  <c r="CQ180" i="9"/>
  <c r="CS180" i="9"/>
  <c r="BU181" i="9"/>
  <c r="CG182" i="9"/>
  <c r="CC183" i="9"/>
  <c r="BS184" i="9"/>
  <c r="CE184" i="9"/>
  <c r="DE185" i="9"/>
  <c r="DA185" i="9"/>
  <c r="DD185" i="9"/>
  <c r="DC185" i="9"/>
  <c r="CI185" i="9"/>
  <c r="CZ185" i="9"/>
  <c r="BY186" i="9"/>
  <c r="BU187" i="9"/>
  <c r="CC187" i="9"/>
  <c r="CG188" i="9"/>
  <c r="BW190" i="9"/>
  <c r="CE190" i="9"/>
  <c r="CQ191" i="9"/>
  <c r="CS191" i="9"/>
  <c r="CR191" i="9"/>
  <c r="CQ193" i="9"/>
  <c r="CR193" i="9"/>
  <c r="DM173" i="9"/>
  <c r="DI173" i="9"/>
  <c r="BQ173" i="9"/>
  <c r="CG173" i="9"/>
  <c r="DF173" i="9"/>
  <c r="DK173" i="9"/>
  <c r="DP173" i="9"/>
  <c r="BW174" i="9"/>
  <c r="BU175" i="9"/>
  <c r="CY176" i="9"/>
  <c r="CU176" i="9"/>
  <c r="BK176" i="9"/>
  <c r="CA176" i="9"/>
  <c r="CV176" i="9"/>
  <c r="BY177" i="9"/>
  <c r="BO178" i="9"/>
  <c r="CE178" i="9"/>
  <c r="DE179" i="9"/>
  <c r="DA179" i="9"/>
  <c r="BM179" i="9"/>
  <c r="CC179" i="9"/>
  <c r="DB179" i="9"/>
  <c r="BS180" i="9"/>
  <c r="CI180" i="9"/>
  <c r="DD180" i="9"/>
  <c r="DM181" i="9"/>
  <c r="DI181" i="9"/>
  <c r="BQ181" i="9"/>
  <c r="CG181" i="9"/>
  <c r="DF181" i="9"/>
  <c r="DK181" i="9"/>
  <c r="DP181" i="9"/>
  <c r="BW182" i="9"/>
  <c r="DB182" i="9"/>
  <c r="BU183" i="9"/>
  <c r="DJ183" i="9"/>
  <c r="DO183" i="9"/>
  <c r="CY184" i="9"/>
  <c r="CU184" i="9"/>
  <c r="BK184" i="9"/>
  <c r="CA184" i="9"/>
  <c r="CV184" i="9"/>
  <c r="BY185" i="9"/>
  <c r="BO186" i="9"/>
  <c r="CE186" i="9"/>
  <c r="DC187" i="9"/>
  <c r="DA187" i="9"/>
  <c r="DD187" i="9"/>
  <c r="BM187" i="9"/>
  <c r="DE187" i="9"/>
  <c r="DM188" i="9"/>
  <c r="DN188" i="9"/>
  <c r="DH188" i="9"/>
  <c r="DK188" i="9"/>
  <c r="BQ188" i="9"/>
  <c r="CC188" i="9"/>
  <c r="CN188" i="9"/>
  <c r="CL188" i="9"/>
  <c r="DP188" i="9"/>
  <c r="BM189" i="9"/>
  <c r="BY192" i="9"/>
  <c r="BS193" i="9"/>
  <c r="CE193" i="9"/>
  <c r="CG194" i="9"/>
  <c r="CL195" i="9"/>
  <c r="CM195" i="9"/>
  <c r="CN195" i="9"/>
  <c r="CL197" i="9"/>
  <c r="CN197" i="9"/>
  <c r="DP198" i="9"/>
  <c r="DL198" i="9"/>
  <c r="DH198" i="9"/>
  <c r="DO198" i="9"/>
  <c r="DJ198" i="9"/>
  <c r="DN198" i="9"/>
  <c r="DG198" i="9"/>
  <c r="DF198" i="9"/>
  <c r="DM198" i="9"/>
  <c r="DW198" i="9"/>
  <c r="DK198" i="9"/>
  <c r="CG201" i="9"/>
  <c r="CY178" i="9"/>
  <c r="CU178" i="9"/>
  <c r="BK178" i="9"/>
  <c r="CA178" i="9"/>
  <c r="CV178" i="9"/>
  <c r="BY179" i="9"/>
  <c r="BO180" i="9"/>
  <c r="CE180" i="9"/>
  <c r="DE181" i="9"/>
  <c r="DA181" i="9"/>
  <c r="BM181" i="9"/>
  <c r="CC181" i="9"/>
  <c r="DB181" i="9"/>
  <c r="BS182" i="9"/>
  <c r="CI182" i="9"/>
  <c r="DD182" i="9"/>
  <c r="DM183" i="9"/>
  <c r="DI183" i="9"/>
  <c r="BQ183" i="9"/>
  <c r="CG183" i="9"/>
  <c r="DF183" i="9"/>
  <c r="DK183" i="9"/>
  <c r="DP183" i="9"/>
  <c r="BW184" i="9"/>
  <c r="BU185" i="9"/>
  <c r="CY186" i="9"/>
  <c r="CU186" i="9"/>
  <c r="BK186" i="9"/>
  <c r="CA186" i="9"/>
  <c r="CV186" i="9"/>
  <c r="CE187" i="9"/>
  <c r="DE188" i="9"/>
  <c r="DA188" i="9"/>
  <c r="DC188" i="9"/>
  <c r="DD188" i="9"/>
  <c r="BM188" i="9"/>
  <c r="BS188" i="9"/>
  <c r="CZ188" i="9"/>
  <c r="CA189" i="9"/>
  <c r="BU190" i="9"/>
  <c r="CA191" i="9"/>
  <c r="CA192" i="9"/>
  <c r="BU193" i="9"/>
  <c r="CI194" i="9"/>
  <c r="CE196" i="9"/>
  <c r="CM197" i="9"/>
  <c r="DI198" i="9"/>
  <c r="CX199" i="9"/>
  <c r="CT199" i="9"/>
  <c r="CU199" i="9"/>
  <c r="CW199" i="9"/>
  <c r="CV199" i="9"/>
  <c r="CY199" i="9"/>
  <c r="BK199" i="9"/>
  <c r="BO200" i="9"/>
  <c r="BW200" i="9"/>
  <c r="BU201" i="9"/>
  <c r="CN202" i="9"/>
  <c r="CL202" i="9"/>
  <c r="CM202" i="9"/>
  <c r="CI187" i="9"/>
  <c r="BU188" i="9"/>
  <c r="DC189" i="9"/>
  <c r="DE189" i="9"/>
  <c r="CZ189" i="9"/>
  <c r="BS189" i="9"/>
  <c r="BY189" i="9"/>
  <c r="DB189" i="9"/>
  <c r="CS190" i="9"/>
  <c r="CQ190" i="9"/>
  <c r="BM191" i="9"/>
  <c r="CE191" i="9"/>
  <c r="CC192" i="9"/>
  <c r="BO193" i="9"/>
  <c r="CA193" i="9"/>
  <c r="CG193" i="9"/>
  <c r="DP194" i="9"/>
  <c r="DM194" i="9"/>
  <c r="DN194" i="9"/>
  <c r="DI194" i="9"/>
  <c r="DJ194" i="9"/>
  <c r="CC194" i="9"/>
  <c r="DK194" i="9"/>
  <c r="DW194" i="9"/>
  <c r="CR196" i="9"/>
  <c r="CQ196" i="9"/>
  <c r="CS196" i="9"/>
  <c r="BU197" i="9"/>
  <c r="CG197" i="9"/>
  <c r="CN198" i="9"/>
  <c r="CL198" i="9"/>
  <c r="CE200" i="9"/>
  <c r="CR200" i="9"/>
  <c r="CS200" i="9"/>
  <c r="CQ200" i="9"/>
  <c r="DB201" i="9"/>
  <c r="DD201" i="9"/>
  <c r="DC201" i="9"/>
  <c r="CZ201" i="9"/>
  <c r="CG190" i="9"/>
  <c r="BO191" i="9"/>
  <c r="CM191" i="9"/>
  <c r="CN191" i="9"/>
  <c r="DE192" i="9"/>
  <c r="DA192" i="9"/>
  <c r="CZ192" i="9"/>
  <c r="BM192" i="9"/>
  <c r="CY193" i="9"/>
  <c r="CU193" i="9"/>
  <c r="BK193" i="9"/>
  <c r="CW193" i="9"/>
  <c r="BQ193" i="9"/>
  <c r="CI193" i="9"/>
  <c r="CV193" i="9"/>
  <c r="BM194" i="9"/>
  <c r="BY194" i="9"/>
  <c r="CE194" i="9"/>
  <c r="DB195" i="9"/>
  <c r="DC195" i="9"/>
  <c r="DE195" i="9"/>
  <c r="BO196" i="9"/>
  <c r="CV198" i="9"/>
  <c r="CY198" i="9"/>
  <c r="CT198" i="9"/>
  <c r="CU198" i="9"/>
  <c r="CW198" i="9"/>
  <c r="BS200" i="9"/>
  <c r="CC201" i="9"/>
  <c r="DP202" i="9"/>
  <c r="DL202" i="9"/>
  <c r="DH202" i="9"/>
  <c r="DM202" i="9"/>
  <c r="DG202" i="9"/>
  <c r="DN202" i="9"/>
  <c r="DF202" i="9"/>
  <c r="DK202" i="9"/>
  <c r="DO202" i="9"/>
  <c r="DW202" i="9"/>
  <c r="CR202" i="9"/>
  <c r="CQ202" i="9"/>
  <c r="CY187" i="9"/>
  <c r="CU187" i="9"/>
  <c r="CA187" i="9"/>
  <c r="CV187" i="9"/>
  <c r="BY188" i="9"/>
  <c r="BO189" i="9"/>
  <c r="CE189" i="9"/>
  <c r="DE190" i="9"/>
  <c r="DA190" i="9"/>
  <c r="BM190" i="9"/>
  <c r="CC190" i="9"/>
  <c r="DB190" i="9"/>
  <c r="BS191" i="9"/>
  <c r="CI191" i="9"/>
  <c r="DD191" i="9"/>
  <c r="DM192" i="9"/>
  <c r="DI192" i="9"/>
  <c r="BQ192" i="9"/>
  <c r="CG192" i="9"/>
  <c r="DF192" i="9"/>
  <c r="DK192" i="9"/>
  <c r="DP192" i="9"/>
  <c r="BW193" i="9"/>
  <c r="BU194" i="9"/>
  <c r="DN195" i="9"/>
  <c r="DJ195" i="9"/>
  <c r="DF195" i="9"/>
  <c r="DW195" i="9"/>
  <c r="DM195" i="9"/>
  <c r="DH195" i="9"/>
  <c r="DL195" i="9"/>
  <c r="CR195" i="9"/>
  <c r="CQ195" i="9"/>
  <c r="DG195" i="9"/>
  <c r="DP195" i="9"/>
  <c r="CA196" i="9"/>
  <c r="BQ197" i="9"/>
  <c r="CC197" i="9"/>
  <c r="CI200" i="9"/>
  <c r="CX201" i="9"/>
  <c r="CT201" i="9"/>
  <c r="CY201" i="9"/>
  <c r="BK201" i="9"/>
  <c r="CV201" i="9"/>
  <c r="BM201" i="9"/>
  <c r="DP196" i="9"/>
  <c r="DL196" i="9"/>
  <c r="DH196" i="9"/>
  <c r="DK196" i="9"/>
  <c r="DF196" i="9"/>
  <c r="DJ196" i="9"/>
  <c r="BY197" i="9"/>
  <c r="DB199" i="9"/>
  <c r="DE199" i="9"/>
  <c r="CZ199" i="9"/>
  <c r="DD199" i="9"/>
  <c r="CV200" i="9"/>
  <c r="CX200" i="9"/>
  <c r="BK200" i="9"/>
  <c r="CA200" i="9"/>
  <c r="CN200" i="9"/>
  <c r="CM200" i="9"/>
  <c r="CY200" i="9"/>
  <c r="CV202" i="9"/>
  <c r="CW202" i="9"/>
  <c r="CT202" i="9"/>
  <c r="CX195" i="9"/>
  <c r="CT195" i="9"/>
  <c r="CW195" i="9"/>
  <c r="CU196" i="9"/>
  <c r="DA197" i="9"/>
  <c r="CZ196" i="9"/>
  <c r="CZ198" i="9"/>
  <c r="CZ200" i="9"/>
  <c r="CZ202" i="9"/>
  <c r="DT3" i="8"/>
  <c r="BI202" i="8"/>
  <c r="BI201" i="8"/>
  <c r="BI200" i="8"/>
  <c r="BI199" i="8"/>
  <c r="BI198" i="8"/>
  <c r="BI197" i="8"/>
  <c r="BI196" i="8"/>
  <c r="BI195" i="8"/>
  <c r="BI194" i="8"/>
  <c r="BI193" i="8"/>
  <c r="BI192" i="8"/>
  <c r="BI191" i="8"/>
  <c r="BI190" i="8"/>
  <c r="BI189" i="8"/>
  <c r="BI188" i="8"/>
  <c r="BI187" i="8"/>
  <c r="BI186" i="8"/>
  <c r="BI185" i="8"/>
  <c r="BI184" i="8"/>
  <c r="BI183" i="8"/>
  <c r="BI182" i="8"/>
  <c r="BI181" i="8"/>
  <c r="BI180" i="8"/>
  <c r="BI179" i="8"/>
  <c r="BI178" i="8"/>
  <c r="BI177" i="8"/>
  <c r="BI176" i="8"/>
  <c r="BI175" i="8"/>
  <c r="BI174" i="8"/>
  <c r="BI173" i="8"/>
  <c r="BI172" i="8"/>
  <c r="BI171" i="8"/>
  <c r="BI170" i="8"/>
  <c r="BI169" i="8"/>
  <c r="BI168" i="8"/>
  <c r="BI167" i="8"/>
  <c r="BI166" i="8"/>
  <c r="BI165" i="8"/>
  <c r="BI164" i="8"/>
  <c r="BI163" i="8"/>
  <c r="BI162" i="8"/>
  <c r="BI161" i="8"/>
  <c r="BI160" i="8"/>
  <c r="BI159" i="8"/>
  <c r="BI158" i="8"/>
  <c r="BI157" i="8"/>
  <c r="BI156" i="8"/>
  <c r="BI155" i="8"/>
  <c r="BI154" i="8"/>
  <c r="BI153" i="8"/>
  <c r="BI152" i="8"/>
  <c r="BI151" i="8"/>
  <c r="BI150" i="8"/>
  <c r="BI149" i="8"/>
  <c r="BI148" i="8"/>
  <c r="BI147" i="8"/>
  <c r="BI146" i="8"/>
  <c r="BI145" i="8"/>
  <c r="BI144" i="8"/>
  <c r="BI143" i="8"/>
  <c r="BI142" i="8"/>
  <c r="BI141" i="8"/>
  <c r="BI140" i="8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49" i="8"/>
  <c r="BI39" i="8"/>
  <c r="BI36" i="8"/>
  <c r="BF202" i="8"/>
  <c r="BF201" i="8"/>
  <c r="BF200" i="8"/>
  <c r="BF199" i="8"/>
  <c r="BF198" i="8"/>
  <c r="BF197" i="8"/>
  <c r="BF196" i="8"/>
  <c r="BF195" i="8"/>
  <c r="BF194" i="8"/>
  <c r="BF193" i="8"/>
  <c r="BF192" i="8"/>
  <c r="BF191" i="8"/>
  <c r="BF190" i="8"/>
  <c r="BF189" i="8"/>
  <c r="BF188" i="8"/>
  <c r="BF187" i="8"/>
  <c r="BF186" i="8"/>
  <c r="BF185" i="8"/>
  <c r="BF184" i="8"/>
  <c r="BF183" i="8"/>
  <c r="BF182" i="8"/>
  <c r="BF181" i="8"/>
  <c r="BF180" i="8"/>
  <c r="BF179" i="8"/>
  <c r="BF178" i="8"/>
  <c r="BF177" i="8"/>
  <c r="BF176" i="8"/>
  <c r="BF175" i="8"/>
  <c r="BF174" i="8"/>
  <c r="BF173" i="8"/>
  <c r="BF172" i="8"/>
  <c r="BF171" i="8"/>
  <c r="BF170" i="8"/>
  <c r="BF169" i="8"/>
  <c r="BF168" i="8"/>
  <c r="BF167" i="8"/>
  <c r="BF166" i="8"/>
  <c r="BF165" i="8"/>
  <c r="BF164" i="8"/>
  <c r="BF163" i="8"/>
  <c r="BF162" i="8"/>
  <c r="BF161" i="8"/>
  <c r="BF160" i="8"/>
  <c r="BF159" i="8"/>
  <c r="BF158" i="8"/>
  <c r="BF157" i="8"/>
  <c r="BF156" i="8"/>
  <c r="BF155" i="8"/>
  <c r="BF154" i="8"/>
  <c r="BF153" i="8"/>
  <c r="BF152" i="8"/>
  <c r="BF151" i="8"/>
  <c r="BF150" i="8"/>
  <c r="BF149" i="8"/>
  <c r="BF148" i="8"/>
  <c r="BF147" i="8"/>
  <c r="BF146" i="8"/>
  <c r="BF145" i="8"/>
  <c r="BF144" i="8"/>
  <c r="BF143" i="8"/>
  <c r="BF142" i="8"/>
  <c r="BF141" i="8"/>
  <c r="BF140" i="8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68" i="8"/>
  <c r="BF46" i="8"/>
  <c r="BF45" i="8"/>
  <c r="AV202" i="8"/>
  <c r="AV201" i="8"/>
  <c r="AV200" i="8"/>
  <c r="AV199" i="8"/>
  <c r="AV198" i="8"/>
  <c r="AV197" i="8"/>
  <c r="AV196" i="8"/>
  <c r="AV195" i="8"/>
  <c r="AV194" i="8"/>
  <c r="AV193" i="8"/>
  <c r="AV192" i="8"/>
  <c r="AV191" i="8"/>
  <c r="AV190" i="8"/>
  <c r="AV189" i="8"/>
  <c r="AV188" i="8"/>
  <c r="AV187" i="8"/>
  <c r="AV186" i="8"/>
  <c r="AV185" i="8"/>
  <c r="AV184" i="8"/>
  <c r="AV183" i="8"/>
  <c r="AV182" i="8"/>
  <c r="AV181" i="8"/>
  <c r="AV180" i="8"/>
  <c r="AV179" i="8"/>
  <c r="AV178" i="8"/>
  <c r="AV177" i="8"/>
  <c r="AV176" i="8"/>
  <c r="AV175" i="8"/>
  <c r="AV174" i="8"/>
  <c r="AV173" i="8"/>
  <c r="AV172" i="8"/>
  <c r="AV171" i="8"/>
  <c r="AV170" i="8"/>
  <c r="AV169" i="8"/>
  <c r="AV168" i="8"/>
  <c r="AV167" i="8"/>
  <c r="AV166" i="8"/>
  <c r="AV165" i="8"/>
  <c r="AV164" i="8"/>
  <c r="AV163" i="8"/>
  <c r="AV162" i="8"/>
  <c r="AV161" i="8"/>
  <c r="AV160" i="8"/>
  <c r="AV159" i="8"/>
  <c r="AV158" i="8"/>
  <c r="AV157" i="8"/>
  <c r="AV156" i="8"/>
  <c r="AV155" i="8"/>
  <c r="AV154" i="8"/>
  <c r="AV153" i="8"/>
  <c r="AV152" i="8"/>
  <c r="AV151" i="8"/>
  <c r="AV150" i="8"/>
  <c r="AV149" i="8"/>
  <c r="AV148" i="8"/>
  <c r="AV147" i="8"/>
  <c r="AV146" i="8"/>
  <c r="AV145" i="8"/>
  <c r="AV144" i="8"/>
  <c r="AV143" i="8"/>
  <c r="AV142" i="8"/>
  <c r="AV141" i="8"/>
  <c r="AV140" i="8"/>
  <c r="AV139" i="8"/>
  <c r="AV138" i="8"/>
  <c r="AV137" i="8"/>
  <c r="AV136" i="8"/>
  <c r="AV135" i="8"/>
  <c r="AV134" i="8"/>
  <c r="AV133" i="8"/>
  <c r="AV132" i="8"/>
  <c r="AV131" i="8"/>
  <c r="AV130" i="8"/>
  <c r="AV129" i="8"/>
  <c r="AV128" i="8"/>
  <c r="AV127" i="8"/>
  <c r="AV126" i="8"/>
  <c r="AV125" i="8"/>
  <c r="AV124" i="8"/>
  <c r="AV123" i="8"/>
  <c r="AV122" i="8"/>
  <c r="AV121" i="8"/>
  <c r="AV120" i="8"/>
  <c r="AV119" i="8"/>
  <c r="AV118" i="8"/>
  <c r="AV117" i="8"/>
  <c r="AV116" i="8"/>
  <c r="AV115" i="8"/>
  <c r="AV114" i="8"/>
  <c r="AV113" i="8"/>
  <c r="AV112" i="8"/>
  <c r="AV111" i="8"/>
  <c r="AV110" i="8"/>
  <c r="AV109" i="8"/>
  <c r="AV108" i="8"/>
  <c r="AV107" i="8"/>
  <c r="AV106" i="8"/>
  <c r="AV105" i="8"/>
  <c r="AV104" i="8"/>
  <c r="AV103" i="8"/>
  <c r="AV102" i="8"/>
  <c r="AV101" i="8"/>
  <c r="AV100" i="8"/>
  <c r="AV99" i="8"/>
  <c r="AV98" i="8"/>
  <c r="AV97" i="8"/>
  <c r="AV96" i="8"/>
  <c r="AV95" i="8"/>
  <c r="AV94" i="8"/>
  <c r="AV93" i="8"/>
  <c r="AV92" i="8"/>
  <c r="AV91" i="8"/>
  <c r="AV90" i="8"/>
  <c r="AV89" i="8"/>
  <c r="AV88" i="8"/>
  <c r="AV87" i="8"/>
  <c r="AV86" i="8"/>
  <c r="AV85" i="8"/>
  <c r="AV84" i="8"/>
  <c r="AV83" i="8"/>
  <c r="AV82" i="8"/>
  <c r="AV81" i="8"/>
  <c r="AV80" i="8"/>
  <c r="AV79" i="8"/>
  <c r="AV78" i="8"/>
  <c r="AV77" i="8"/>
  <c r="AV76" i="8"/>
  <c r="AV75" i="8"/>
  <c r="AV74" i="8"/>
  <c r="AV68" i="8"/>
  <c r="AS202" i="8"/>
  <c r="DX202" i="8" s="1"/>
  <c r="AS201" i="8"/>
  <c r="DX201" i="8" s="1"/>
  <c r="AS200" i="8"/>
  <c r="DX200" i="8" s="1"/>
  <c r="AS199" i="8"/>
  <c r="DX199" i="8" s="1"/>
  <c r="AS198" i="8"/>
  <c r="DX198" i="8" s="1"/>
  <c r="AS197" i="8"/>
  <c r="DX197" i="8" s="1"/>
  <c r="AS196" i="8"/>
  <c r="DX196" i="8" s="1"/>
  <c r="AS195" i="8"/>
  <c r="DX195" i="8" s="1"/>
  <c r="AS194" i="8"/>
  <c r="DX194" i="8" s="1"/>
  <c r="AS193" i="8"/>
  <c r="DX193" i="8" s="1"/>
  <c r="AS192" i="8"/>
  <c r="DX192" i="8" s="1"/>
  <c r="AS191" i="8"/>
  <c r="DX191" i="8" s="1"/>
  <c r="AS190" i="8"/>
  <c r="DX190" i="8" s="1"/>
  <c r="AS189" i="8"/>
  <c r="DX189" i="8" s="1"/>
  <c r="AS188" i="8"/>
  <c r="DX188" i="8" s="1"/>
  <c r="AS187" i="8"/>
  <c r="DX187" i="8" s="1"/>
  <c r="AS186" i="8"/>
  <c r="DX186" i="8" s="1"/>
  <c r="AS185" i="8"/>
  <c r="DX185" i="8" s="1"/>
  <c r="AS184" i="8"/>
  <c r="DX184" i="8" s="1"/>
  <c r="AS183" i="8"/>
  <c r="DX183" i="8" s="1"/>
  <c r="AS182" i="8"/>
  <c r="DX182" i="8" s="1"/>
  <c r="AS181" i="8"/>
  <c r="DX181" i="8" s="1"/>
  <c r="AS180" i="8"/>
  <c r="DX180" i="8" s="1"/>
  <c r="AS179" i="8"/>
  <c r="DX179" i="8" s="1"/>
  <c r="AS178" i="8"/>
  <c r="DX178" i="8" s="1"/>
  <c r="AS177" i="8"/>
  <c r="DX177" i="8" s="1"/>
  <c r="AS176" i="8"/>
  <c r="DX176" i="8" s="1"/>
  <c r="AS175" i="8"/>
  <c r="DX175" i="8" s="1"/>
  <c r="AS174" i="8"/>
  <c r="DX174" i="8" s="1"/>
  <c r="AS173" i="8"/>
  <c r="DX173" i="8" s="1"/>
  <c r="AS172" i="8"/>
  <c r="DX172" i="8" s="1"/>
  <c r="AS171" i="8"/>
  <c r="DX171" i="8" s="1"/>
  <c r="AS170" i="8"/>
  <c r="DX170" i="8" s="1"/>
  <c r="AS169" i="8"/>
  <c r="DX169" i="8" s="1"/>
  <c r="AS168" i="8"/>
  <c r="DX168" i="8" s="1"/>
  <c r="AS167" i="8"/>
  <c r="DX167" i="8" s="1"/>
  <c r="AS166" i="8"/>
  <c r="DX166" i="8" s="1"/>
  <c r="AS165" i="8"/>
  <c r="DX165" i="8" s="1"/>
  <c r="AS164" i="8"/>
  <c r="DX164" i="8" s="1"/>
  <c r="AS163" i="8"/>
  <c r="DX163" i="8" s="1"/>
  <c r="AS162" i="8"/>
  <c r="DX162" i="8" s="1"/>
  <c r="AS161" i="8"/>
  <c r="DX161" i="8" s="1"/>
  <c r="AS160" i="8"/>
  <c r="DX160" i="8" s="1"/>
  <c r="AS159" i="8"/>
  <c r="DX159" i="8" s="1"/>
  <c r="AS158" i="8"/>
  <c r="DX158" i="8" s="1"/>
  <c r="AS157" i="8"/>
  <c r="DX157" i="8" s="1"/>
  <c r="AS156" i="8"/>
  <c r="DX156" i="8" s="1"/>
  <c r="AS155" i="8"/>
  <c r="DX155" i="8" s="1"/>
  <c r="AS154" i="8"/>
  <c r="DX154" i="8" s="1"/>
  <c r="AS153" i="8"/>
  <c r="DX153" i="8" s="1"/>
  <c r="AS152" i="8"/>
  <c r="DX152" i="8" s="1"/>
  <c r="AS151" i="8"/>
  <c r="DX151" i="8" s="1"/>
  <c r="AS150" i="8"/>
  <c r="DX150" i="8" s="1"/>
  <c r="AS149" i="8"/>
  <c r="DX149" i="8" s="1"/>
  <c r="AS148" i="8"/>
  <c r="DX148" i="8" s="1"/>
  <c r="AS147" i="8"/>
  <c r="DX147" i="8" s="1"/>
  <c r="AS146" i="8"/>
  <c r="DX146" i="8" s="1"/>
  <c r="AS145" i="8"/>
  <c r="DX145" i="8" s="1"/>
  <c r="AS144" i="8"/>
  <c r="DX144" i="8" s="1"/>
  <c r="AS143" i="8"/>
  <c r="DX143" i="8" s="1"/>
  <c r="AS142" i="8"/>
  <c r="DX142" i="8" s="1"/>
  <c r="AS141" i="8"/>
  <c r="DX141" i="8" s="1"/>
  <c r="AS140" i="8"/>
  <c r="DX140" i="8" s="1"/>
  <c r="AS139" i="8"/>
  <c r="DX139" i="8" s="1"/>
  <c r="AS138" i="8"/>
  <c r="DX138" i="8" s="1"/>
  <c r="AS137" i="8"/>
  <c r="DX137" i="8" s="1"/>
  <c r="AS136" i="8"/>
  <c r="DX136" i="8" s="1"/>
  <c r="AS135" i="8"/>
  <c r="DX135" i="8" s="1"/>
  <c r="AS134" i="8"/>
  <c r="DX134" i="8" s="1"/>
  <c r="AS133" i="8"/>
  <c r="DX133" i="8" s="1"/>
  <c r="AS132" i="8"/>
  <c r="DX132" i="8" s="1"/>
  <c r="AS131" i="8"/>
  <c r="DX131" i="8" s="1"/>
  <c r="AS130" i="8"/>
  <c r="DX130" i="8" s="1"/>
  <c r="AS129" i="8"/>
  <c r="DX129" i="8" s="1"/>
  <c r="AS128" i="8"/>
  <c r="DX128" i="8" s="1"/>
  <c r="AS127" i="8"/>
  <c r="DX127" i="8" s="1"/>
  <c r="AS126" i="8"/>
  <c r="DX126" i="8" s="1"/>
  <c r="AS125" i="8"/>
  <c r="DX125" i="8" s="1"/>
  <c r="AS124" i="8"/>
  <c r="DX124" i="8" s="1"/>
  <c r="AS123" i="8"/>
  <c r="DX123" i="8" s="1"/>
  <c r="AS122" i="8"/>
  <c r="DX122" i="8" s="1"/>
  <c r="AS121" i="8"/>
  <c r="DX121" i="8" s="1"/>
  <c r="AS120" i="8"/>
  <c r="DX120" i="8" s="1"/>
  <c r="AS119" i="8"/>
  <c r="DX119" i="8" s="1"/>
  <c r="AS118" i="8"/>
  <c r="DX118" i="8" s="1"/>
  <c r="AS117" i="8"/>
  <c r="DX117" i="8" s="1"/>
  <c r="AS116" i="8"/>
  <c r="DX116" i="8" s="1"/>
  <c r="AS115" i="8"/>
  <c r="DX115" i="8" s="1"/>
  <c r="AS114" i="8"/>
  <c r="DX114" i="8" s="1"/>
  <c r="AS113" i="8"/>
  <c r="DX113" i="8" s="1"/>
  <c r="AS112" i="8"/>
  <c r="DX112" i="8" s="1"/>
  <c r="AS111" i="8"/>
  <c r="DX111" i="8" s="1"/>
  <c r="AS110" i="8"/>
  <c r="DX110" i="8" s="1"/>
  <c r="AS109" i="8"/>
  <c r="DX109" i="8" s="1"/>
  <c r="AS108" i="8"/>
  <c r="DX108" i="8" s="1"/>
  <c r="AS107" i="8"/>
  <c r="DX107" i="8" s="1"/>
  <c r="AS106" i="8"/>
  <c r="DX106" i="8" s="1"/>
  <c r="AS105" i="8"/>
  <c r="DX105" i="8" s="1"/>
  <c r="AS104" i="8"/>
  <c r="DX104" i="8" s="1"/>
  <c r="AS103" i="8"/>
  <c r="DX103" i="8" s="1"/>
  <c r="AS102" i="8"/>
  <c r="DX102" i="8" s="1"/>
  <c r="AS101" i="8"/>
  <c r="DX101" i="8" s="1"/>
  <c r="AS100" i="8"/>
  <c r="DX100" i="8" s="1"/>
  <c r="AS99" i="8"/>
  <c r="DX99" i="8" s="1"/>
  <c r="AS98" i="8"/>
  <c r="DX98" i="8" s="1"/>
  <c r="AS97" i="8"/>
  <c r="DX97" i="8" s="1"/>
  <c r="AS96" i="8"/>
  <c r="DX96" i="8" s="1"/>
  <c r="AS95" i="8"/>
  <c r="DX95" i="8" s="1"/>
  <c r="AS94" i="8"/>
  <c r="DX94" i="8" s="1"/>
  <c r="AS93" i="8"/>
  <c r="DX93" i="8" s="1"/>
  <c r="AS92" i="8"/>
  <c r="DX92" i="8" s="1"/>
  <c r="AS91" i="8"/>
  <c r="DX91" i="8" s="1"/>
  <c r="AS90" i="8"/>
  <c r="DX90" i="8" s="1"/>
  <c r="AS89" i="8"/>
  <c r="DX89" i="8" s="1"/>
  <c r="AS88" i="8"/>
  <c r="DX88" i="8" s="1"/>
  <c r="AS87" i="8"/>
  <c r="DX87" i="8" s="1"/>
  <c r="AS86" i="8"/>
  <c r="DX86" i="8" s="1"/>
  <c r="AS85" i="8"/>
  <c r="DX85" i="8" s="1"/>
  <c r="AS84" i="8"/>
  <c r="DX84" i="8" s="1"/>
  <c r="AS83" i="8"/>
  <c r="DX83" i="8" s="1"/>
  <c r="AS82" i="8"/>
  <c r="DX82" i="8" s="1"/>
  <c r="AS81" i="8"/>
  <c r="DX81" i="8" s="1"/>
  <c r="AS80" i="8"/>
  <c r="DX80" i="8" s="1"/>
  <c r="AS79" i="8"/>
  <c r="DX79" i="8" s="1"/>
  <c r="AS78" i="8"/>
  <c r="DX78" i="8" s="1"/>
  <c r="AS77" i="8"/>
  <c r="DX77" i="8" s="1"/>
  <c r="AS76" i="8"/>
  <c r="DX76" i="8" s="1"/>
  <c r="AS75" i="8"/>
  <c r="DX75" i="8" s="1"/>
  <c r="AS74" i="8"/>
  <c r="DX74" i="8" s="1"/>
  <c r="AS47" i="8"/>
  <c r="DX47" i="8" s="1"/>
  <c r="AL203" i="8"/>
  <c r="AK203" i="8"/>
  <c r="AJ203" i="8"/>
  <c r="AI203" i="8"/>
  <c r="AH203" i="8"/>
  <c r="AL202" i="8"/>
  <c r="AK202" i="8"/>
  <c r="AJ202" i="8"/>
  <c r="AI202" i="8"/>
  <c r="AH202" i="8"/>
  <c r="AL201" i="8"/>
  <c r="AK201" i="8"/>
  <c r="AJ201" i="8"/>
  <c r="AI201" i="8"/>
  <c r="AH201" i="8"/>
  <c r="AL200" i="8"/>
  <c r="AK200" i="8"/>
  <c r="AJ200" i="8"/>
  <c r="AI200" i="8"/>
  <c r="AH200" i="8"/>
  <c r="AL199" i="8"/>
  <c r="AK199" i="8"/>
  <c r="AJ199" i="8"/>
  <c r="AI199" i="8"/>
  <c r="AH199" i="8"/>
  <c r="AL198" i="8"/>
  <c r="AK198" i="8"/>
  <c r="AJ198" i="8"/>
  <c r="AI198" i="8"/>
  <c r="AH198" i="8"/>
  <c r="AL197" i="8"/>
  <c r="AK197" i="8"/>
  <c r="AJ197" i="8"/>
  <c r="AI197" i="8"/>
  <c r="AH197" i="8"/>
  <c r="AL196" i="8"/>
  <c r="AK196" i="8"/>
  <c r="AJ196" i="8"/>
  <c r="AI196" i="8"/>
  <c r="AH196" i="8"/>
  <c r="AL195" i="8"/>
  <c r="AK195" i="8"/>
  <c r="AJ195" i="8"/>
  <c r="AI195" i="8"/>
  <c r="AH195" i="8"/>
  <c r="AL194" i="8"/>
  <c r="AK194" i="8"/>
  <c r="AJ194" i="8"/>
  <c r="AI194" i="8"/>
  <c r="AH194" i="8"/>
  <c r="AL193" i="8"/>
  <c r="AK193" i="8"/>
  <c r="AJ193" i="8"/>
  <c r="AI193" i="8"/>
  <c r="AH193" i="8"/>
  <c r="AL192" i="8"/>
  <c r="AK192" i="8"/>
  <c r="AJ192" i="8"/>
  <c r="AI192" i="8"/>
  <c r="AH192" i="8"/>
  <c r="AL191" i="8"/>
  <c r="AK191" i="8"/>
  <c r="AJ191" i="8"/>
  <c r="AI191" i="8"/>
  <c r="AH191" i="8"/>
  <c r="AL190" i="8"/>
  <c r="AK190" i="8"/>
  <c r="AJ190" i="8"/>
  <c r="AI190" i="8"/>
  <c r="AH190" i="8"/>
  <c r="AL189" i="8"/>
  <c r="AK189" i="8"/>
  <c r="AJ189" i="8"/>
  <c r="AI189" i="8"/>
  <c r="AH189" i="8"/>
  <c r="AL188" i="8"/>
  <c r="AK188" i="8"/>
  <c r="AJ188" i="8"/>
  <c r="AI188" i="8"/>
  <c r="AH188" i="8"/>
  <c r="AL187" i="8"/>
  <c r="AK187" i="8"/>
  <c r="AJ187" i="8"/>
  <c r="AI187" i="8"/>
  <c r="AH187" i="8"/>
  <c r="AL186" i="8"/>
  <c r="AK186" i="8"/>
  <c r="AJ186" i="8"/>
  <c r="AI186" i="8"/>
  <c r="AH186" i="8"/>
  <c r="AL185" i="8"/>
  <c r="AK185" i="8"/>
  <c r="AJ185" i="8"/>
  <c r="AI185" i="8"/>
  <c r="AH185" i="8"/>
  <c r="AL184" i="8"/>
  <c r="AK184" i="8"/>
  <c r="AJ184" i="8"/>
  <c r="AI184" i="8"/>
  <c r="AH184" i="8"/>
  <c r="AL183" i="8"/>
  <c r="AK183" i="8"/>
  <c r="AJ183" i="8"/>
  <c r="AI183" i="8"/>
  <c r="AH183" i="8"/>
  <c r="AL182" i="8"/>
  <c r="AK182" i="8"/>
  <c r="AJ182" i="8"/>
  <c r="AI182" i="8"/>
  <c r="AH182" i="8"/>
  <c r="AL181" i="8"/>
  <c r="AK181" i="8"/>
  <c r="AJ181" i="8"/>
  <c r="AI181" i="8"/>
  <c r="AH181" i="8"/>
  <c r="AL180" i="8"/>
  <c r="AK180" i="8"/>
  <c r="AJ180" i="8"/>
  <c r="AI180" i="8"/>
  <c r="AH180" i="8"/>
  <c r="AL179" i="8"/>
  <c r="AK179" i="8"/>
  <c r="AJ179" i="8"/>
  <c r="AI179" i="8"/>
  <c r="AH179" i="8"/>
  <c r="AL178" i="8"/>
  <c r="AK178" i="8"/>
  <c r="AJ178" i="8"/>
  <c r="AI178" i="8"/>
  <c r="AH178" i="8"/>
  <c r="AL177" i="8"/>
  <c r="AK177" i="8"/>
  <c r="AJ177" i="8"/>
  <c r="AI177" i="8"/>
  <c r="AH177" i="8"/>
  <c r="AL176" i="8"/>
  <c r="AK176" i="8"/>
  <c r="AJ176" i="8"/>
  <c r="AI176" i="8"/>
  <c r="AH176" i="8"/>
  <c r="AL175" i="8"/>
  <c r="AK175" i="8"/>
  <c r="AJ175" i="8"/>
  <c r="AI175" i="8"/>
  <c r="AH175" i="8"/>
  <c r="AL174" i="8"/>
  <c r="AK174" i="8"/>
  <c r="AJ174" i="8"/>
  <c r="AI174" i="8"/>
  <c r="AH174" i="8"/>
  <c r="AL173" i="8"/>
  <c r="AK173" i="8"/>
  <c r="AJ173" i="8"/>
  <c r="AI173" i="8"/>
  <c r="AH173" i="8"/>
  <c r="AL172" i="8"/>
  <c r="AK172" i="8"/>
  <c r="AJ172" i="8"/>
  <c r="AI172" i="8"/>
  <c r="AH172" i="8"/>
  <c r="AL171" i="8"/>
  <c r="AK171" i="8"/>
  <c r="AJ171" i="8"/>
  <c r="AI171" i="8"/>
  <c r="AH171" i="8"/>
  <c r="AL170" i="8"/>
  <c r="AK170" i="8"/>
  <c r="AJ170" i="8"/>
  <c r="AI170" i="8"/>
  <c r="AH170" i="8"/>
  <c r="AL169" i="8"/>
  <c r="AK169" i="8"/>
  <c r="AJ169" i="8"/>
  <c r="AI169" i="8"/>
  <c r="AH169" i="8"/>
  <c r="AL168" i="8"/>
  <c r="AK168" i="8"/>
  <c r="AJ168" i="8"/>
  <c r="AI168" i="8"/>
  <c r="AH168" i="8"/>
  <c r="AL167" i="8"/>
  <c r="AK167" i="8"/>
  <c r="AJ167" i="8"/>
  <c r="AI167" i="8"/>
  <c r="AH167" i="8"/>
  <c r="AL166" i="8"/>
  <c r="AK166" i="8"/>
  <c r="AJ166" i="8"/>
  <c r="AI166" i="8"/>
  <c r="AH166" i="8"/>
  <c r="AL165" i="8"/>
  <c r="AK165" i="8"/>
  <c r="AJ165" i="8"/>
  <c r="AI165" i="8"/>
  <c r="AH165" i="8"/>
  <c r="AL164" i="8"/>
  <c r="AK164" i="8"/>
  <c r="AJ164" i="8"/>
  <c r="AI164" i="8"/>
  <c r="AH164" i="8"/>
  <c r="AL163" i="8"/>
  <c r="AK163" i="8"/>
  <c r="AJ163" i="8"/>
  <c r="AI163" i="8"/>
  <c r="AH163" i="8"/>
  <c r="AL162" i="8"/>
  <c r="AK162" i="8"/>
  <c r="AJ162" i="8"/>
  <c r="AI162" i="8"/>
  <c r="AH162" i="8"/>
  <c r="AL161" i="8"/>
  <c r="AK161" i="8"/>
  <c r="AJ161" i="8"/>
  <c r="AI161" i="8"/>
  <c r="AH161" i="8"/>
  <c r="AL160" i="8"/>
  <c r="AK160" i="8"/>
  <c r="AJ160" i="8"/>
  <c r="AI160" i="8"/>
  <c r="AH160" i="8"/>
  <c r="AL159" i="8"/>
  <c r="AK159" i="8"/>
  <c r="AJ159" i="8"/>
  <c r="AI159" i="8"/>
  <c r="AH159" i="8"/>
  <c r="AL158" i="8"/>
  <c r="AK158" i="8"/>
  <c r="AJ158" i="8"/>
  <c r="AI158" i="8"/>
  <c r="AH158" i="8"/>
  <c r="AL157" i="8"/>
  <c r="AK157" i="8"/>
  <c r="AJ157" i="8"/>
  <c r="AI157" i="8"/>
  <c r="AH157" i="8"/>
  <c r="AL156" i="8"/>
  <c r="AK156" i="8"/>
  <c r="AJ156" i="8"/>
  <c r="AI156" i="8"/>
  <c r="AH156" i="8"/>
  <c r="AL155" i="8"/>
  <c r="AK155" i="8"/>
  <c r="AJ155" i="8"/>
  <c r="AI155" i="8"/>
  <c r="AH155" i="8"/>
  <c r="AL154" i="8"/>
  <c r="AK154" i="8"/>
  <c r="AJ154" i="8"/>
  <c r="AI154" i="8"/>
  <c r="AH154" i="8"/>
  <c r="AL153" i="8"/>
  <c r="AK153" i="8"/>
  <c r="AJ153" i="8"/>
  <c r="AI153" i="8"/>
  <c r="AH153" i="8"/>
  <c r="AL152" i="8"/>
  <c r="AK152" i="8"/>
  <c r="AJ152" i="8"/>
  <c r="AI152" i="8"/>
  <c r="AH152" i="8"/>
  <c r="AL151" i="8"/>
  <c r="AK151" i="8"/>
  <c r="AJ151" i="8"/>
  <c r="AI151" i="8"/>
  <c r="AH151" i="8"/>
  <c r="AL150" i="8"/>
  <c r="AK150" i="8"/>
  <c r="AJ150" i="8"/>
  <c r="AI150" i="8"/>
  <c r="AH150" i="8"/>
  <c r="AL149" i="8"/>
  <c r="AK149" i="8"/>
  <c r="AJ149" i="8"/>
  <c r="AI149" i="8"/>
  <c r="AH149" i="8"/>
  <c r="AL148" i="8"/>
  <c r="AK148" i="8"/>
  <c r="AJ148" i="8"/>
  <c r="AI148" i="8"/>
  <c r="AH148" i="8"/>
  <c r="AL147" i="8"/>
  <c r="AK147" i="8"/>
  <c r="AJ147" i="8"/>
  <c r="AI147" i="8"/>
  <c r="AH147" i="8"/>
  <c r="AL146" i="8"/>
  <c r="AK146" i="8"/>
  <c r="AJ146" i="8"/>
  <c r="AI146" i="8"/>
  <c r="AH146" i="8"/>
  <c r="AL145" i="8"/>
  <c r="AK145" i="8"/>
  <c r="AJ145" i="8"/>
  <c r="AI145" i="8"/>
  <c r="AH145" i="8"/>
  <c r="AL144" i="8"/>
  <c r="AK144" i="8"/>
  <c r="AJ144" i="8"/>
  <c r="AI144" i="8"/>
  <c r="AH144" i="8"/>
  <c r="AL143" i="8"/>
  <c r="AK143" i="8"/>
  <c r="AJ143" i="8"/>
  <c r="AI143" i="8"/>
  <c r="AH143" i="8"/>
  <c r="AL142" i="8"/>
  <c r="AK142" i="8"/>
  <c r="AJ142" i="8"/>
  <c r="AI142" i="8"/>
  <c r="AH142" i="8"/>
  <c r="AL141" i="8"/>
  <c r="AK141" i="8"/>
  <c r="AJ141" i="8"/>
  <c r="AI141" i="8"/>
  <c r="AH141" i="8"/>
  <c r="AL140" i="8"/>
  <c r="AK140" i="8"/>
  <c r="AJ140" i="8"/>
  <c r="AI140" i="8"/>
  <c r="AH140" i="8"/>
  <c r="AL139" i="8"/>
  <c r="AK139" i="8"/>
  <c r="AJ139" i="8"/>
  <c r="AI139" i="8"/>
  <c r="AH139" i="8"/>
  <c r="AL138" i="8"/>
  <c r="AK138" i="8"/>
  <c r="AJ138" i="8"/>
  <c r="AI138" i="8"/>
  <c r="AH138" i="8"/>
  <c r="AL137" i="8"/>
  <c r="AK137" i="8"/>
  <c r="AJ137" i="8"/>
  <c r="AI137" i="8"/>
  <c r="AH137" i="8"/>
  <c r="AL136" i="8"/>
  <c r="AK136" i="8"/>
  <c r="AJ136" i="8"/>
  <c r="AI136" i="8"/>
  <c r="AH136" i="8"/>
  <c r="AL135" i="8"/>
  <c r="AK135" i="8"/>
  <c r="AJ135" i="8"/>
  <c r="AI135" i="8"/>
  <c r="AH135" i="8"/>
  <c r="AL134" i="8"/>
  <c r="AK134" i="8"/>
  <c r="AJ134" i="8"/>
  <c r="AI134" i="8"/>
  <c r="AH134" i="8"/>
  <c r="AL133" i="8"/>
  <c r="AK133" i="8"/>
  <c r="AJ133" i="8"/>
  <c r="AI133" i="8"/>
  <c r="AH133" i="8"/>
  <c r="AL132" i="8"/>
  <c r="AK132" i="8"/>
  <c r="AJ132" i="8"/>
  <c r="AI132" i="8"/>
  <c r="AH132" i="8"/>
  <c r="AL131" i="8"/>
  <c r="AK131" i="8"/>
  <c r="AJ131" i="8"/>
  <c r="AI131" i="8"/>
  <c r="AH131" i="8"/>
  <c r="AL130" i="8"/>
  <c r="AK130" i="8"/>
  <c r="AJ130" i="8"/>
  <c r="AI130" i="8"/>
  <c r="AH130" i="8"/>
  <c r="AL129" i="8"/>
  <c r="AK129" i="8"/>
  <c r="AJ129" i="8"/>
  <c r="AI129" i="8"/>
  <c r="AH129" i="8"/>
  <c r="AL128" i="8"/>
  <c r="AK128" i="8"/>
  <c r="AJ128" i="8"/>
  <c r="AI128" i="8"/>
  <c r="AH128" i="8"/>
  <c r="AL127" i="8"/>
  <c r="AK127" i="8"/>
  <c r="AJ127" i="8"/>
  <c r="AI127" i="8"/>
  <c r="AH127" i="8"/>
  <c r="AL126" i="8"/>
  <c r="AK126" i="8"/>
  <c r="AJ126" i="8"/>
  <c r="AI126" i="8"/>
  <c r="AH126" i="8"/>
  <c r="AL125" i="8"/>
  <c r="AK125" i="8"/>
  <c r="AJ125" i="8"/>
  <c r="AI125" i="8"/>
  <c r="AH125" i="8"/>
  <c r="AL124" i="8"/>
  <c r="AK124" i="8"/>
  <c r="AJ124" i="8"/>
  <c r="AI124" i="8"/>
  <c r="AH124" i="8"/>
  <c r="AL123" i="8"/>
  <c r="AK123" i="8"/>
  <c r="AJ123" i="8"/>
  <c r="AI123" i="8"/>
  <c r="AH123" i="8"/>
  <c r="AL122" i="8"/>
  <c r="AK122" i="8"/>
  <c r="AJ122" i="8"/>
  <c r="AI122" i="8"/>
  <c r="AH122" i="8"/>
  <c r="AL121" i="8"/>
  <c r="AK121" i="8"/>
  <c r="AJ121" i="8"/>
  <c r="AI121" i="8"/>
  <c r="AH121" i="8"/>
  <c r="AL120" i="8"/>
  <c r="AK120" i="8"/>
  <c r="AJ120" i="8"/>
  <c r="AI120" i="8"/>
  <c r="AH120" i="8"/>
  <c r="AL119" i="8"/>
  <c r="AK119" i="8"/>
  <c r="AJ119" i="8"/>
  <c r="AI119" i="8"/>
  <c r="AH119" i="8"/>
  <c r="AL118" i="8"/>
  <c r="AK118" i="8"/>
  <c r="AJ118" i="8"/>
  <c r="AI118" i="8"/>
  <c r="AH118" i="8"/>
  <c r="AL117" i="8"/>
  <c r="AK117" i="8"/>
  <c r="AJ117" i="8"/>
  <c r="AI117" i="8"/>
  <c r="AH117" i="8"/>
  <c r="AL116" i="8"/>
  <c r="AK116" i="8"/>
  <c r="AJ116" i="8"/>
  <c r="AI116" i="8"/>
  <c r="AH116" i="8"/>
  <c r="AL115" i="8"/>
  <c r="AK115" i="8"/>
  <c r="AJ115" i="8"/>
  <c r="AI115" i="8"/>
  <c r="AH115" i="8"/>
  <c r="AL114" i="8"/>
  <c r="AK114" i="8"/>
  <c r="AJ114" i="8"/>
  <c r="AI114" i="8"/>
  <c r="AH114" i="8"/>
  <c r="AL113" i="8"/>
  <c r="AK113" i="8"/>
  <c r="AJ113" i="8"/>
  <c r="AI113" i="8"/>
  <c r="AH113" i="8"/>
  <c r="AL112" i="8"/>
  <c r="AK112" i="8"/>
  <c r="AJ112" i="8"/>
  <c r="AI112" i="8"/>
  <c r="AH112" i="8"/>
  <c r="AL111" i="8"/>
  <c r="AK111" i="8"/>
  <c r="AJ111" i="8"/>
  <c r="AI111" i="8"/>
  <c r="AH111" i="8"/>
  <c r="AL110" i="8"/>
  <c r="AK110" i="8"/>
  <c r="AJ110" i="8"/>
  <c r="AI110" i="8"/>
  <c r="AH110" i="8"/>
  <c r="AL109" i="8"/>
  <c r="AK109" i="8"/>
  <c r="AJ109" i="8"/>
  <c r="AI109" i="8"/>
  <c r="AH109" i="8"/>
  <c r="AL108" i="8"/>
  <c r="AK108" i="8"/>
  <c r="AJ108" i="8"/>
  <c r="AI108" i="8"/>
  <c r="AH108" i="8"/>
  <c r="AL107" i="8"/>
  <c r="AK107" i="8"/>
  <c r="AJ107" i="8"/>
  <c r="AI107" i="8"/>
  <c r="AH107" i="8"/>
  <c r="AL106" i="8"/>
  <c r="AK106" i="8"/>
  <c r="AJ106" i="8"/>
  <c r="AI106" i="8"/>
  <c r="AH106" i="8"/>
  <c r="AL105" i="8"/>
  <c r="AK105" i="8"/>
  <c r="AJ105" i="8"/>
  <c r="AI105" i="8"/>
  <c r="AH105" i="8"/>
  <c r="AL104" i="8"/>
  <c r="AK104" i="8"/>
  <c r="AJ104" i="8"/>
  <c r="AI104" i="8"/>
  <c r="AH104" i="8"/>
  <c r="AL103" i="8"/>
  <c r="AK103" i="8"/>
  <c r="AJ103" i="8"/>
  <c r="AI103" i="8"/>
  <c r="AH103" i="8"/>
  <c r="AL102" i="8"/>
  <c r="AK102" i="8"/>
  <c r="AJ102" i="8"/>
  <c r="AI102" i="8"/>
  <c r="AH102" i="8"/>
  <c r="AL101" i="8"/>
  <c r="AK101" i="8"/>
  <c r="AJ101" i="8"/>
  <c r="AI101" i="8"/>
  <c r="AH101" i="8"/>
  <c r="AL100" i="8"/>
  <c r="AK100" i="8"/>
  <c r="AJ100" i="8"/>
  <c r="AI100" i="8"/>
  <c r="AH100" i="8"/>
  <c r="AL99" i="8"/>
  <c r="AK99" i="8"/>
  <c r="AJ99" i="8"/>
  <c r="AI99" i="8"/>
  <c r="AH99" i="8"/>
  <c r="AL98" i="8"/>
  <c r="AK98" i="8"/>
  <c r="AJ98" i="8"/>
  <c r="AI98" i="8"/>
  <c r="AH98" i="8"/>
  <c r="AL97" i="8"/>
  <c r="AK97" i="8"/>
  <c r="AJ97" i="8"/>
  <c r="AI97" i="8"/>
  <c r="AH97" i="8"/>
  <c r="AL96" i="8"/>
  <c r="AK96" i="8"/>
  <c r="AJ96" i="8"/>
  <c r="AI96" i="8"/>
  <c r="AH96" i="8"/>
  <c r="AL95" i="8"/>
  <c r="AK95" i="8"/>
  <c r="AJ95" i="8"/>
  <c r="AI95" i="8"/>
  <c r="AH95" i="8"/>
  <c r="AL94" i="8"/>
  <c r="AK94" i="8"/>
  <c r="AJ94" i="8"/>
  <c r="AI94" i="8"/>
  <c r="AH94" i="8"/>
  <c r="AL93" i="8"/>
  <c r="AK93" i="8"/>
  <c r="AJ93" i="8"/>
  <c r="AI93" i="8"/>
  <c r="AH93" i="8"/>
  <c r="AL92" i="8"/>
  <c r="AK92" i="8"/>
  <c r="AJ92" i="8"/>
  <c r="AI92" i="8"/>
  <c r="AH92" i="8"/>
  <c r="AL91" i="8"/>
  <c r="AK91" i="8"/>
  <c r="AJ91" i="8"/>
  <c r="AI91" i="8"/>
  <c r="AH91" i="8"/>
  <c r="AL90" i="8"/>
  <c r="AK90" i="8"/>
  <c r="AJ90" i="8"/>
  <c r="AI90" i="8"/>
  <c r="AH90" i="8"/>
  <c r="AL89" i="8"/>
  <c r="AK89" i="8"/>
  <c r="AJ89" i="8"/>
  <c r="AI89" i="8"/>
  <c r="AH89" i="8"/>
  <c r="AL88" i="8"/>
  <c r="AK88" i="8"/>
  <c r="AJ88" i="8"/>
  <c r="AI88" i="8"/>
  <c r="AH88" i="8"/>
  <c r="AL87" i="8"/>
  <c r="AK87" i="8"/>
  <c r="AJ87" i="8"/>
  <c r="AI87" i="8"/>
  <c r="AH87" i="8"/>
  <c r="AL86" i="8"/>
  <c r="AK86" i="8"/>
  <c r="AJ86" i="8"/>
  <c r="AI86" i="8"/>
  <c r="AH86" i="8"/>
  <c r="AL85" i="8"/>
  <c r="AK85" i="8"/>
  <c r="AJ85" i="8"/>
  <c r="AI85" i="8"/>
  <c r="AH85" i="8"/>
  <c r="AL84" i="8"/>
  <c r="AK84" i="8"/>
  <c r="AJ84" i="8"/>
  <c r="AI84" i="8"/>
  <c r="AH84" i="8"/>
  <c r="AL83" i="8"/>
  <c r="AK83" i="8"/>
  <c r="AJ83" i="8"/>
  <c r="AI83" i="8"/>
  <c r="AH83" i="8"/>
  <c r="AL82" i="8"/>
  <c r="AK82" i="8"/>
  <c r="AJ82" i="8"/>
  <c r="AI82" i="8"/>
  <c r="AH82" i="8"/>
  <c r="AL81" i="8"/>
  <c r="AK81" i="8"/>
  <c r="AJ81" i="8"/>
  <c r="AI81" i="8"/>
  <c r="AH81" i="8"/>
  <c r="AL80" i="8"/>
  <c r="AK80" i="8"/>
  <c r="AJ80" i="8"/>
  <c r="AI80" i="8"/>
  <c r="AH80" i="8"/>
  <c r="AL79" i="8"/>
  <c r="AK79" i="8"/>
  <c r="AJ79" i="8"/>
  <c r="AI79" i="8"/>
  <c r="AH79" i="8"/>
  <c r="AL78" i="8"/>
  <c r="AK78" i="8"/>
  <c r="AJ78" i="8"/>
  <c r="AI78" i="8"/>
  <c r="AH78" i="8"/>
  <c r="AL77" i="8"/>
  <c r="AK77" i="8"/>
  <c r="AJ77" i="8"/>
  <c r="AI77" i="8"/>
  <c r="AH77" i="8"/>
  <c r="AL76" i="8"/>
  <c r="AK76" i="8"/>
  <c r="AJ76" i="8"/>
  <c r="AI76" i="8"/>
  <c r="AH76" i="8"/>
  <c r="AL75" i="8"/>
  <c r="AK75" i="8"/>
  <c r="AJ75" i="8"/>
  <c r="AI75" i="8"/>
  <c r="AH75" i="8"/>
  <c r="AL74" i="8"/>
  <c r="AK74" i="8"/>
  <c r="AJ74" i="8"/>
  <c r="AI74" i="8"/>
  <c r="AH74" i="8"/>
  <c r="AL73" i="8"/>
  <c r="AK73" i="8"/>
  <c r="AJ73" i="8"/>
  <c r="AI73" i="8"/>
  <c r="AH73" i="8"/>
  <c r="BI73" i="8" s="1"/>
  <c r="AL72" i="8"/>
  <c r="AK72" i="8"/>
  <c r="AJ72" i="8"/>
  <c r="AI72" i="8"/>
  <c r="AH72" i="8"/>
  <c r="AL71" i="8"/>
  <c r="AK71" i="8"/>
  <c r="AJ71" i="8"/>
  <c r="AI71" i="8"/>
  <c r="AH71" i="8"/>
  <c r="AL70" i="8"/>
  <c r="AK70" i="8"/>
  <c r="AJ70" i="8"/>
  <c r="AI70" i="8"/>
  <c r="AH70" i="8"/>
  <c r="AL69" i="8"/>
  <c r="AK69" i="8"/>
  <c r="AJ69" i="8"/>
  <c r="AI69" i="8"/>
  <c r="AH69" i="8"/>
  <c r="AL68" i="8"/>
  <c r="AK68" i="8"/>
  <c r="AJ68" i="8"/>
  <c r="BI68" i="8" s="1"/>
  <c r="AI68" i="8"/>
  <c r="AH68" i="8"/>
  <c r="AL67" i="8"/>
  <c r="AK67" i="8"/>
  <c r="AJ67" i="8"/>
  <c r="AI67" i="8"/>
  <c r="AH67" i="8"/>
  <c r="AL66" i="8"/>
  <c r="AK66" i="8"/>
  <c r="AJ66" i="8"/>
  <c r="AI66" i="8"/>
  <c r="AH66" i="8"/>
  <c r="BI66" i="8" s="1"/>
  <c r="AL65" i="8"/>
  <c r="AK65" i="8"/>
  <c r="AJ65" i="8"/>
  <c r="AI65" i="8"/>
  <c r="AH65" i="8"/>
  <c r="AL64" i="8"/>
  <c r="AK64" i="8"/>
  <c r="AJ64" i="8"/>
  <c r="AI64" i="8"/>
  <c r="AL63" i="8"/>
  <c r="AK63" i="8"/>
  <c r="AJ63" i="8"/>
  <c r="AI63" i="8"/>
  <c r="AH63" i="8"/>
  <c r="AL62" i="8"/>
  <c r="AK62" i="8"/>
  <c r="AJ62" i="8"/>
  <c r="AI62" i="8"/>
  <c r="AH62" i="8"/>
  <c r="AL61" i="8"/>
  <c r="AK61" i="8"/>
  <c r="AJ61" i="8"/>
  <c r="AI61" i="8"/>
  <c r="AH61" i="8"/>
  <c r="BI61" i="8" s="1"/>
  <c r="AL60" i="8"/>
  <c r="AK60" i="8"/>
  <c r="AJ60" i="8"/>
  <c r="AI60" i="8"/>
  <c r="AH60" i="8"/>
  <c r="AL59" i="8"/>
  <c r="AK59" i="8"/>
  <c r="AJ59" i="8"/>
  <c r="AI59" i="8"/>
  <c r="AH59" i="8"/>
  <c r="AL58" i="8"/>
  <c r="AK58" i="8"/>
  <c r="AJ58" i="8"/>
  <c r="AI58" i="8"/>
  <c r="AV58" i="8" s="1"/>
  <c r="AH58" i="8"/>
  <c r="AL57" i="8"/>
  <c r="AK57" i="8"/>
  <c r="AJ57" i="8"/>
  <c r="AI57" i="8"/>
  <c r="AH57" i="8"/>
  <c r="AL56" i="8"/>
  <c r="AK56" i="8"/>
  <c r="AJ56" i="8"/>
  <c r="AI56" i="8"/>
  <c r="AH56" i="8"/>
  <c r="AL55" i="8"/>
  <c r="AK55" i="8"/>
  <c r="AJ55" i="8"/>
  <c r="AI55" i="8"/>
  <c r="AH55" i="8"/>
  <c r="AL54" i="8"/>
  <c r="AK54" i="8"/>
  <c r="AJ54" i="8"/>
  <c r="AI54" i="8"/>
  <c r="AH54" i="8"/>
  <c r="AL53" i="8"/>
  <c r="AK53" i="8"/>
  <c r="AJ53" i="8"/>
  <c r="AI53" i="8"/>
  <c r="AH53" i="8"/>
  <c r="AL52" i="8"/>
  <c r="AK52" i="8"/>
  <c r="AJ52" i="8"/>
  <c r="AI52" i="8"/>
  <c r="AH52" i="8"/>
  <c r="AV52" i="8" s="1"/>
  <c r="AL51" i="8"/>
  <c r="AK51" i="8"/>
  <c r="AJ51" i="8"/>
  <c r="AI51" i="8"/>
  <c r="AH51" i="8"/>
  <c r="AL50" i="8"/>
  <c r="AK50" i="8"/>
  <c r="AJ50" i="8"/>
  <c r="AI50" i="8"/>
  <c r="AH50" i="8"/>
  <c r="AL49" i="8"/>
  <c r="AK49" i="8"/>
  <c r="AJ49" i="8"/>
  <c r="AI49" i="8"/>
  <c r="AH49" i="8"/>
  <c r="AL48" i="8"/>
  <c r="AK48" i="8"/>
  <c r="AJ48" i="8"/>
  <c r="AI48" i="8"/>
  <c r="AH48" i="8"/>
  <c r="AL47" i="8"/>
  <c r="AK47" i="8"/>
  <c r="AJ47" i="8"/>
  <c r="AI47" i="8"/>
  <c r="AH47" i="8"/>
  <c r="AV47" i="8" s="1"/>
  <c r="AL46" i="8"/>
  <c r="AK46" i="8"/>
  <c r="AJ46" i="8"/>
  <c r="AI46" i="8"/>
  <c r="AH46" i="8"/>
  <c r="AL45" i="8"/>
  <c r="AK45" i="8"/>
  <c r="AJ45" i="8"/>
  <c r="AI45" i="8"/>
  <c r="AH45" i="8"/>
  <c r="AV45" i="8" s="1"/>
  <c r="AL44" i="8"/>
  <c r="AK44" i="8"/>
  <c r="AJ44" i="8"/>
  <c r="AI44" i="8"/>
  <c r="AH44" i="8"/>
  <c r="AL43" i="8"/>
  <c r="AK43" i="8"/>
  <c r="AJ43" i="8"/>
  <c r="AI43" i="8"/>
  <c r="AH43" i="8"/>
  <c r="AL42" i="8"/>
  <c r="AK42" i="8"/>
  <c r="AJ42" i="8"/>
  <c r="AI42" i="8"/>
  <c r="AH42" i="8"/>
  <c r="AL41" i="8"/>
  <c r="AK41" i="8"/>
  <c r="AJ41" i="8"/>
  <c r="AI41" i="8"/>
  <c r="AH41" i="8"/>
  <c r="AL40" i="8"/>
  <c r="AK40" i="8"/>
  <c r="AJ40" i="8"/>
  <c r="AI40" i="8"/>
  <c r="AH40" i="8"/>
  <c r="AL39" i="8"/>
  <c r="AK39" i="8"/>
  <c r="AJ39" i="8"/>
  <c r="AI39" i="8"/>
  <c r="AH39" i="8"/>
  <c r="AV39" i="8" s="1"/>
  <c r="AL38" i="8"/>
  <c r="AK38" i="8"/>
  <c r="AJ38" i="8"/>
  <c r="AI38" i="8"/>
  <c r="AH38" i="8"/>
  <c r="AL37" i="8"/>
  <c r="AK37" i="8"/>
  <c r="AJ37" i="8"/>
  <c r="AI37" i="8"/>
  <c r="AH37" i="8"/>
  <c r="AL36" i="8"/>
  <c r="AK36" i="8"/>
  <c r="AJ36" i="8"/>
  <c r="AI36" i="8"/>
  <c r="AH36" i="8"/>
  <c r="AV36" i="8" s="1"/>
  <c r="AL35" i="8"/>
  <c r="AK35" i="8"/>
  <c r="AJ35" i="8"/>
  <c r="AI35" i="8"/>
  <c r="AH35" i="8"/>
  <c r="AL34" i="8"/>
  <c r="AK34" i="8"/>
  <c r="AJ34" i="8"/>
  <c r="AV34" i="8" s="1"/>
  <c r="AI34" i="8"/>
  <c r="AH34" i="8"/>
  <c r="AL33" i="8"/>
  <c r="AK33" i="8"/>
  <c r="AJ33" i="8"/>
  <c r="AI33" i="8"/>
  <c r="AH33" i="8"/>
  <c r="AV33" i="8" s="1"/>
  <c r="AL32" i="8"/>
  <c r="AK32" i="8"/>
  <c r="AJ32" i="8"/>
  <c r="AI32" i="8"/>
  <c r="AH32" i="8"/>
  <c r="AL31" i="8"/>
  <c r="AK31" i="8"/>
  <c r="AJ31" i="8"/>
  <c r="AI31" i="8"/>
  <c r="AV31" i="8" s="1"/>
  <c r="AH31" i="8"/>
  <c r="AL30" i="8"/>
  <c r="AK30" i="8"/>
  <c r="AJ30" i="8"/>
  <c r="BI30" i="8" s="1"/>
  <c r="AI30" i="8"/>
  <c r="AH30" i="8"/>
  <c r="AL29" i="8"/>
  <c r="AK29" i="8"/>
  <c r="AJ29" i="8"/>
  <c r="AI29" i="8"/>
  <c r="AH29" i="8"/>
  <c r="AL28" i="8"/>
  <c r="AK28" i="8"/>
  <c r="AV28" i="8" s="1"/>
  <c r="AJ28" i="8"/>
  <c r="AI28" i="8"/>
  <c r="AH28" i="8"/>
  <c r="AL27" i="8"/>
  <c r="AK27" i="8"/>
  <c r="AJ27" i="8"/>
  <c r="AI27" i="8"/>
  <c r="AH27" i="8"/>
  <c r="AL26" i="8"/>
  <c r="AK26" i="8"/>
  <c r="AJ26" i="8"/>
  <c r="AI26" i="8"/>
  <c r="AH26" i="8"/>
  <c r="AL25" i="8"/>
  <c r="AK25" i="8"/>
  <c r="AJ25" i="8"/>
  <c r="AV25" i="8" s="1"/>
  <c r="AI25" i="8"/>
  <c r="AH25" i="8"/>
  <c r="AL24" i="8"/>
  <c r="AK24" i="8"/>
  <c r="AJ24" i="8"/>
  <c r="AI24" i="8"/>
  <c r="AH24" i="8"/>
  <c r="AL23" i="8"/>
  <c r="AK23" i="8"/>
  <c r="AJ23" i="8"/>
  <c r="AI23" i="8"/>
  <c r="AH23" i="8"/>
  <c r="AL22" i="8"/>
  <c r="AK22" i="8"/>
  <c r="AJ22" i="8"/>
  <c r="AI22" i="8"/>
  <c r="AH22" i="8"/>
  <c r="AL21" i="8"/>
  <c r="AK21" i="8"/>
  <c r="AJ21" i="8"/>
  <c r="AI21" i="8"/>
  <c r="AH21" i="8"/>
  <c r="AL20" i="8"/>
  <c r="AK20" i="8"/>
  <c r="AJ20" i="8"/>
  <c r="AI20" i="8"/>
  <c r="AH20" i="8"/>
  <c r="AL19" i="8"/>
  <c r="AK19" i="8"/>
  <c r="AJ19" i="8"/>
  <c r="AI19" i="8"/>
  <c r="AH19" i="8"/>
  <c r="AL18" i="8"/>
  <c r="AK18" i="8"/>
  <c r="AJ18" i="8"/>
  <c r="AI18" i="8"/>
  <c r="AH18" i="8"/>
  <c r="AL17" i="8"/>
  <c r="AK17" i="8"/>
  <c r="AJ17" i="8"/>
  <c r="AI17" i="8"/>
  <c r="AH17" i="8"/>
  <c r="AL16" i="8"/>
  <c r="AK16" i="8"/>
  <c r="AJ16" i="8"/>
  <c r="AI16" i="8"/>
  <c r="AH16" i="8"/>
  <c r="AL15" i="8"/>
  <c r="AK15" i="8"/>
  <c r="AJ15" i="8"/>
  <c r="AI15" i="8"/>
  <c r="AH15" i="8"/>
  <c r="AL14" i="8"/>
  <c r="AK14" i="8"/>
  <c r="AJ14" i="8"/>
  <c r="AI14" i="8"/>
  <c r="AH14" i="8"/>
  <c r="AL13" i="8"/>
  <c r="AK13" i="8"/>
  <c r="AJ13" i="8"/>
  <c r="AI13" i="8"/>
  <c r="AV13" i="8" s="1"/>
  <c r="AH13" i="8"/>
  <c r="AL12" i="8"/>
  <c r="AK12" i="8"/>
  <c r="AJ12" i="8"/>
  <c r="AI12" i="8"/>
  <c r="AH12" i="8"/>
  <c r="AL11" i="8"/>
  <c r="AK11" i="8"/>
  <c r="AJ11" i="8"/>
  <c r="AI11" i="8"/>
  <c r="AH11" i="8"/>
  <c r="AV11" i="8" s="1"/>
  <c r="AL10" i="8"/>
  <c r="AK10" i="8"/>
  <c r="AJ10" i="8"/>
  <c r="AI10" i="8"/>
  <c r="AH10" i="8"/>
  <c r="AL9" i="8"/>
  <c r="AK9" i="8"/>
  <c r="AJ9" i="8"/>
  <c r="BI9" i="8" s="1"/>
  <c r="AI9" i="8"/>
  <c r="AH9" i="8"/>
  <c r="AL8" i="8"/>
  <c r="AK8" i="8"/>
  <c r="AJ8" i="8"/>
  <c r="AI8" i="8"/>
  <c r="AH8" i="8"/>
  <c r="AL7" i="8"/>
  <c r="AK7" i="8"/>
  <c r="AJ7" i="8"/>
  <c r="AI7" i="8"/>
  <c r="AH7" i="8"/>
  <c r="AL6" i="8"/>
  <c r="AK6" i="8"/>
  <c r="AJ6" i="8"/>
  <c r="AI6" i="8"/>
  <c r="AH6" i="8"/>
  <c r="AL5" i="8"/>
  <c r="AK5" i="8"/>
  <c r="AJ5" i="8"/>
  <c r="AI5" i="8"/>
  <c r="AH5" i="8"/>
  <c r="AL4" i="8"/>
  <c r="AK4" i="8"/>
  <c r="AJ4" i="8"/>
  <c r="AI4" i="8"/>
  <c r="AH4" i="8"/>
  <c r="AL3" i="8"/>
  <c r="AK3" i="8"/>
  <c r="AJ3" i="8"/>
  <c r="AI3" i="8"/>
  <c r="AH3" i="8"/>
  <c r="AB202" i="8"/>
  <c r="AA202" i="8"/>
  <c r="Z202" i="8"/>
  <c r="Y202" i="8"/>
  <c r="X202" i="8"/>
  <c r="AB201" i="8"/>
  <c r="AA201" i="8"/>
  <c r="Z201" i="8"/>
  <c r="Y201" i="8"/>
  <c r="X201" i="8"/>
  <c r="AB200" i="8"/>
  <c r="AA200" i="8"/>
  <c r="Z200" i="8"/>
  <c r="Y200" i="8"/>
  <c r="X200" i="8"/>
  <c r="AB199" i="8"/>
  <c r="AA199" i="8"/>
  <c r="Z199" i="8"/>
  <c r="Y199" i="8"/>
  <c r="X199" i="8"/>
  <c r="AB198" i="8"/>
  <c r="AA198" i="8"/>
  <c r="Z198" i="8"/>
  <c r="Y198" i="8"/>
  <c r="X198" i="8"/>
  <c r="AB197" i="8"/>
  <c r="AA197" i="8"/>
  <c r="Z197" i="8"/>
  <c r="Y197" i="8"/>
  <c r="X197" i="8"/>
  <c r="AB196" i="8"/>
  <c r="AA196" i="8"/>
  <c r="Z196" i="8"/>
  <c r="Y196" i="8"/>
  <c r="X196" i="8"/>
  <c r="AB195" i="8"/>
  <c r="AA195" i="8"/>
  <c r="Z195" i="8"/>
  <c r="Y195" i="8"/>
  <c r="X195" i="8"/>
  <c r="AB194" i="8"/>
  <c r="AA194" i="8"/>
  <c r="Z194" i="8"/>
  <c r="Y194" i="8"/>
  <c r="X194" i="8"/>
  <c r="AB193" i="8"/>
  <c r="AA193" i="8"/>
  <c r="Z193" i="8"/>
  <c r="Y193" i="8"/>
  <c r="X193" i="8"/>
  <c r="AB192" i="8"/>
  <c r="AA192" i="8"/>
  <c r="Z192" i="8"/>
  <c r="Y192" i="8"/>
  <c r="X192" i="8"/>
  <c r="AB191" i="8"/>
  <c r="AA191" i="8"/>
  <c r="Z191" i="8"/>
  <c r="Y191" i="8"/>
  <c r="X191" i="8"/>
  <c r="AB190" i="8"/>
  <c r="AA190" i="8"/>
  <c r="Z190" i="8"/>
  <c r="Y190" i="8"/>
  <c r="X190" i="8"/>
  <c r="AB189" i="8"/>
  <c r="AA189" i="8"/>
  <c r="Z189" i="8"/>
  <c r="Y189" i="8"/>
  <c r="X189" i="8"/>
  <c r="AB188" i="8"/>
  <c r="AA188" i="8"/>
  <c r="Z188" i="8"/>
  <c r="Y188" i="8"/>
  <c r="X188" i="8"/>
  <c r="AB187" i="8"/>
  <c r="AA187" i="8"/>
  <c r="Z187" i="8"/>
  <c r="Y187" i="8"/>
  <c r="X187" i="8"/>
  <c r="AB186" i="8"/>
  <c r="AA186" i="8"/>
  <c r="Z186" i="8"/>
  <c r="Y186" i="8"/>
  <c r="X186" i="8"/>
  <c r="AB185" i="8"/>
  <c r="AA185" i="8"/>
  <c r="Z185" i="8"/>
  <c r="Y185" i="8"/>
  <c r="X185" i="8"/>
  <c r="AB184" i="8"/>
  <c r="AA184" i="8"/>
  <c r="Z184" i="8"/>
  <c r="Y184" i="8"/>
  <c r="X184" i="8"/>
  <c r="AB183" i="8"/>
  <c r="AA183" i="8"/>
  <c r="Z183" i="8"/>
  <c r="Y183" i="8"/>
  <c r="X183" i="8"/>
  <c r="AB182" i="8"/>
  <c r="AA182" i="8"/>
  <c r="Z182" i="8"/>
  <c r="Y182" i="8"/>
  <c r="X182" i="8"/>
  <c r="AB181" i="8"/>
  <c r="AA181" i="8"/>
  <c r="Z181" i="8"/>
  <c r="Y181" i="8"/>
  <c r="X181" i="8"/>
  <c r="AB180" i="8"/>
  <c r="AA180" i="8"/>
  <c r="Z180" i="8"/>
  <c r="Y180" i="8"/>
  <c r="X180" i="8"/>
  <c r="AB179" i="8"/>
  <c r="AA179" i="8"/>
  <c r="Z179" i="8"/>
  <c r="Y179" i="8"/>
  <c r="X179" i="8"/>
  <c r="AB178" i="8"/>
  <c r="AA178" i="8"/>
  <c r="Z178" i="8"/>
  <c r="Y178" i="8"/>
  <c r="X178" i="8"/>
  <c r="AB177" i="8"/>
  <c r="AA177" i="8"/>
  <c r="Z177" i="8"/>
  <c r="Y177" i="8"/>
  <c r="X177" i="8"/>
  <c r="AB176" i="8"/>
  <c r="AA176" i="8"/>
  <c r="Z176" i="8"/>
  <c r="Y176" i="8"/>
  <c r="X176" i="8"/>
  <c r="AB175" i="8"/>
  <c r="AA175" i="8"/>
  <c r="Z175" i="8"/>
  <c r="Y175" i="8"/>
  <c r="X175" i="8"/>
  <c r="AB174" i="8"/>
  <c r="AA174" i="8"/>
  <c r="Z174" i="8"/>
  <c r="Y174" i="8"/>
  <c r="X174" i="8"/>
  <c r="AB173" i="8"/>
  <c r="AA173" i="8"/>
  <c r="Z173" i="8"/>
  <c r="Y173" i="8"/>
  <c r="X173" i="8"/>
  <c r="AB172" i="8"/>
  <c r="AA172" i="8"/>
  <c r="Z172" i="8"/>
  <c r="Y172" i="8"/>
  <c r="X172" i="8"/>
  <c r="AB171" i="8"/>
  <c r="AA171" i="8"/>
  <c r="Z171" i="8"/>
  <c r="Y171" i="8"/>
  <c r="X171" i="8"/>
  <c r="AB170" i="8"/>
  <c r="AA170" i="8"/>
  <c r="Z170" i="8"/>
  <c r="Y170" i="8"/>
  <c r="X170" i="8"/>
  <c r="AB169" i="8"/>
  <c r="AA169" i="8"/>
  <c r="Z169" i="8"/>
  <c r="Y169" i="8"/>
  <c r="X169" i="8"/>
  <c r="AB168" i="8"/>
  <c r="AA168" i="8"/>
  <c r="Z168" i="8"/>
  <c r="Y168" i="8"/>
  <c r="X168" i="8"/>
  <c r="AB167" i="8"/>
  <c r="AA167" i="8"/>
  <c r="Z167" i="8"/>
  <c r="Y167" i="8"/>
  <c r="X167" i="8"/>
  <c r="AB166" i="8"/>
  <c r="AA166" i="8"/>
  <c r="Z166" i="8"/>
  <c r="Y166" i="8"/>
  <c r="X166" i="8"/>
  <c r="AB165" i="8"/>
  <c r="AA165" i="8"/>
  <c r="Z165" i="8"/>
  <c r="Y165" i="8"/>
  <c r="X165" i="8"/>
  <c r="AB164" i="8"/>
  <c r="AA164" i="8"/>
  <c r="Z164" i="8"/>
  <c r="Y164" i="8"/>
  <c r="X164" i="8"/>
  <c r="AB163" i="8"/>
  <c r="AA163" i="8"/>
  <c r="Z163" i="8"/>
  <c r="Y163" i="8"/>
  <c r="X163" i="8"/>
  <c r="AB162" i="8"/>
  <c r="AA162" i="8"/>
  <c r="Z162" i="8"/>
  <c r="Y162" i="8"/>
  <c r="X162" i="8"/>
  <c r="AB161" i="8"/>
  <c r="AA161" i="8"/>
  <c r="Z161" i="8"/>
  <c r="Y161" i="8"/>
  <c r="X161" i="8"/>
  <c r="AB160" i="8"/>
  <c r="AA160" i="8"/>
  <c r="Z160" i="8"/>
  <c r="Y160" i="8"/>
  <c r="X160" i="8"/>
  <c r="AB159" i="8"/>
  <c r="AA159" i="8"/>
  <c r="Z159" i="8"/>
  <c r="Y159" i="8"/>
  <c r="X159" i="8"/>
  <c r="AB158" i="8"/>
  <c r="AA158" i="8"/>
  <c r="Z158" i="8"/>
  <c r="Y158" i="8"/>
  <c r="X158" i="8"/>
  <c r="AB157" i="8"/>
  <c r="AA157" i="8"/>
  <c r="Z157" i="8"/>
  <c r="Y157" i="8"/>
  <c r="X157" i="8"/>
  <c r="AB156" i="8"/>
  <c r="AA156" i="8"/>
  <c r="Z156" i="8"/>
  <c r="Y156" i="8"/>
  <c r="X156" i="8"/>
  <c r="AB155" i="8"/>
  <c r="AA155" i="8"/>
  <c r="Z155" i="8"/>
  <c r="Y155" i="8"/>
  <c r="X155" i="8"/>
  <c r="AB154" i="8"/>
  <c r="AA154" i="8"/>
  <c r="Z154" i="8"/>
  <c r="Y154" i="8"/>
  <c r="X154" i="8"/>
  <c r="AB153" i="8"/>
  <c r="AA153" i="8"/>
  <c r="Z153" i="8"/>
  <c r="Y153" i="8"/>
  <c r="X153" i="8"/>
  <c r="AB152" i="8"/>
  <c r="AA152" i="8"/>
  <c r="Z152" i="8"/>
  <c r="Y152" i="8"/>
  <c r="X152" i="8"/>
  <c r="AB151" i="8"/>
  <c r="AA151" i="8"/>
  <c r="Z151" i="8"/>
  <c r="Y151" i="8"/>
  <c r="X151" i="8"/>
  <c r="AB150" i="8"/>
  <c r="AA150" i="8"/>
  <c r="Z150" i="8"/>
  <c r="Y150" i="8"/>
  <c r="X150" i="8"/>
  <c r="AB149" i="8"/>
  <c r="AA149" i="8"/>
  <c r="Z149" i="8"/>
  <c r="Y149" i="8"/>
  <c r="X149" i="8"/>
  <c r="AB148" i="8"/>
  <c r="AA148" i="8"/>
  <c r="Z148" i="8"/>
  <c r="Y148" i="8"/>
  <c r="X148" i="8"/>
  <c r="AB147" i="8"/>
  <c r="AA147" i="8"/>
  <c r="Z147" i="8"/>
  <c r="Y147" i="8"/>
  <c r="X147" i="8"/>
  <c r="AB146" i="8"/>
  <c r="AA146" i="8"/>
  <c r="Z146" i="8"/>
  <c r="Y146" i="8"/>
  <c r="X146" i="8"/>
  <c r="AB145" i="8"/>
  <c r="AA145" i="8"/>
  <c r="Z145" i="8"/>
  <c r="Y145" i="8"/>
  <c r="X145" i="8"/>
  <c r="AB144" i="8"/>
  <c r="AA144" i="8"/>
  <c r="Z144" i="8"/>
  <c r="Y144" i="8"/>
  <c r="X144" i="8"/>
  <c r="AB143" i="8"/>
  <c r="AA143" i="8"/>
  <c r="Z143" i="8"/>
  <c r="Y143" i="8"/>
  <c r="X143" i="8"/>
  <c r="AB142" i="8"/>
  <c r="AA142" i="8"/>
  <c r="Z142" i="8"/>
  <c r="Y142" i="8"/>
  <c r="X142" i="8"/>
  <c r="AB141" i="8"/>
  <c r="AA141" i="8"/>
  <c r="Z141" i="8"/>
  <c r="Y141" i="8"/>
  <c r="X141" i="8"/>
  <c r="AB140" i="8"/>
  <c r="AA140" i="8"/>
  <c r="Z140" i="8"/>
  <c r="Y140" i="8"/>
  <c r="X140" i="8"/>
  <c r="AB139" i="8"/>
  <c r="AA139" i="8"/>
  <c r="Z139" i="8"/>
  <c r="Y139" i="8"/>
  <c r="X139" i="8"/>
  <c r="AB138" i="8"/>
  <c r="AA138" i="8"/>
  <c r="Z138" i="8"/>
  <c r="Y138" i="8"/>
  <c r="X138" i="8"/>
  <c r="AB137" i="8"/>
  <c r="AA137" i="8"/>
  <c r="Z137" i="8"/>
  <c r="Y137" i="8"/>
  <c r="X137" i="8"/>
  <c r="AB136" i="8"/>
  <c r="AA136" i="8"/>
  <c r="Z136" i="8"/>
  <c r="Y136" i="8"/>
  <c r="X136" i="8"/>
  <c r="AB135" i="8"/>
  <c r="AA135" i="8"/>
  <c r="Z135" i="8"/>
  <c r="Y135" i="8"/>
  <c r="X135" i="8"/>
  <c r="AB134" i="8"/>
  <c r="AA134" i="8"/>
  <c r="Z134" i="8"/>
  <c r="Y134" i="8"/>
  <c r="X134" i="8"/>
  <c r="AB133" i="8"/>
  <c r="AA133" i="8"/>
  <c r="Z133" i="8"/>
  <c r="Y133" i="8"/>
  <c r="X133" i="8"/>
  <c r="AB132" i="8"/>
  <c r="AA132" i="8"/>
  <c r="Z132" i="8"/>
  <c r="Y132" i="8"/>
  <c r="X132" i="8"/>
  <c r="AB131" i="8"/>
  <c r="AA131" i="8"/>
  <c r="Z131" i="8"/>
  <c r="Y131" i="8"/>
  <c r="X131" i="8"/>
  <c r="AB130" i="8"/>
  <c r="AA130" i="8"/>
  <c r="Z130" i="8"/>
  <c r="Y130" i="8"/>
  <c r="X130" i="8"/>
  <c r="AB129" i="8"/>
  <c r="AA129" i="8"/>
  <c r="Z129" i="8"/>
  <c r="Y129" i="8"/>
  <c r="X129" i="8"/>
  <c r="AB128" i="8"/>
  <c r="AA128" i="8"/>
  <c r="Z128" i="8"/>
  <c r="Y128" i="8"/>
  <c r="X128" i="8"/>
  <c r="AB127" i="8"/>
  <c r="AA127" i="8"/>
  <c r="Z127" i="8"/>
  <c r="Y127" i="8"/>
  <c r="X127" i="8"/>
  <c r="AB126" i="8"/>
  <c r="AA126" i="8"/>
  <c r="Z126" i="8"/>
  <c r="Y126" i="8"/>
  <c r="X126" i="8"/>
  <c r="AB125" i="8"/>
  <c r="AA125" i="8"/>
  <c r="Z125" i="8"/>
  <c r="Y125" i="8"/>
  <c r="X125" i="8"/>
  <c r="AB124" i="8"/>
  <c r="AA124" i="8"/>
  <c r="Z124" i="8"/>
  <c r="Y124" i="8"/>
  <c r="X124" i="8"/>
  <c r="AB123" i="8"/>
  <c r="AA123" i="8"/>
  <c r="Z123" i="8"/>
  <c r="Y123" i="8"/>
  <c r="X123" i="8"/>
  <c r="AB122" i="8"/>
  <c r="AA122" i="8"/>
  <c r="Z122" i="8"/>
  <c r="Y122" i="8"/>
  <c r="X122" i="8"/>
  <c r="AB121" i="8"/>
  <c r="AA121" i="8"/>
  <c r="Z121" i="8"/>
  <c r="Y121" i="8"/>
  <c r="X121" i="8"/>
  <c r="AB120" i="8"/>
  <c r="AA120" i="8"/>
  <c r="Z120" i="8"/>
  <c r="Y120" i="8"/>
  <c r="X120" i="8"/>
  <c r="AB119" i="8"/>
  <c r="AA119" i="8"/>
  <c r="Z119" i="8"/>
  <c r="Y119" i="8"/>
  <c r="X119" i="8"/>
  <c r="AB118" i="8"/>
  <c r="AA118" i="8"/>
  <c r="Z118" i="8"/>
  <c r="Y118" i="8"/>
  <c r="X118" i="8"/>
  <c r="AB117" i="8"/>
  <c r="AA117" i="8"/>
  <c r="Z117" i="8"/>
  <c r="Y117" i="8"/>
  <c r="X117" i="8"/>
  <c r="AB116" i="8"/>
  <c r="AA116" i="8"/>
  <c r="Z116" i="8"/>
  <c r="Y116" i="8"/>
  <c r="X116" i="8"/>
  <c r="AB115" i="8"/>
  <c r="AA115" i="8"/>
  <c r="Z115" i="8"/>
  <c r="Y115" i="8"/>
  <c r="X115" i="8"/>
  <c r="AB114" i="8"/>
  <c r="AA114" i="8"/>
  <c r="Z114" i="8"/>
  <c r="Y114" i="8"/>
  <c r="X114" i="8"/>
  <c r="AB113" i="8"/>
  <c r="AA113" i="8"/>
  <c r="Z113" i="8"/>
  <c r="Y113" i="8"/>
  <c r="X113" i="8"/>
  <c r="AB112" i="8"/>
  <c r="AA112" i="8"/>
  <c r="Z112" i="8"/>
  <c r="Y112" i="8"/>
  <c r="X112" i="8"/>
  <c r="AB111" i="8"/>
  <c r="AA111" i="8"/>
  <c r="Z111" i="8"/>
  <c r="Y111" i="8"/>
  <c r="X111" i="8"/>
  <c r="AB110" i="8"/>
  <c r="AA110" i="8"/>
  <c r="Z110" i="8"/>
  <c r="Y110" i="8"/>
  <c r="X110" i="8"/>
  <c r="AB109" i="8"/>
  <c r="AA109" i="8"/>
  <c r="Z109" i="8"/>
  <c r="Y109" i="8"/>
  <c r="X109" i="8"/>
  <c r="AB108" i="8"/>
  <c r="AA108" i="8"/>
  <c r="Z108" i="8"/>
  <c r="Y108" i="8"/>
  <c r="X108" i="8"/>
  <c r="AB107" i="8"/>
  <c r="AA107" i="8"/>
  <c r="Z107" i="8"/>
  <c r="Y107" i="8"/>
  <c r="X107" i="8"/>
  <c r="AB106" i="8"/>
  <c r="AA106" i="8"/>
  <c r="Z106" i="8"/>
  <c r="Y106" i="8"/>
  <c r="X106" i="8"/>
  <c r="AB105" i="8"/>
  <c r="AA105" i="8"/>
  <c r="Z105" i="8"/>
  <c r="Y105" i="8"/>
  <c r="X105" i="8"/>
  <c r="AB104" i="8"/>
  <c r="AA104" i="8"/>
  <c r="Z104" i="8"/>
  <c r="Y104" i="8"/>
  <c r="X104" i="8"/>
  <c r="AB103" i="8"/>
  <c r="AA103" i="8"/>
  <c r="Z103" i="8"/>
  <c r="Y103" i="8"/>
  <c r="X103" i="8"/>
  <c r="AB102" i="8"/>
  <c r="AA102" i="8"/>
  <c r="Z102" i="8"/>
  <c r="Y102" i="8"/>
  <c r="X102" i="8"/>
  <c r="AB101" i="8"/>
  <c r="AA101" i="8"/>
  <c r="Z101" i="8"/>
  <c r="Y101" i="8"/>
  <c r="X101" i="8"/>
  <c r="AB100" i="8"/>
  <c r="AA100" i="8"/>
  <c r="Z100" i="8"/>
  <c r="Y100" i="8"/>
  <c r="X100" i="8"/>
  <c r="AB99" i="8"/>
  <c r="AA99" i="8"/>
  <c r="Z99" i="8"/>
  <c r="Y99" i="8"/>
  <c r="X99" i="8"/>
  <c r="AB98" i="8"/>
  <c r="AA98" i="8"/>
  <c r="Z98" i="8"/>
  <c r="Y98" i="8"/>
  <c r="X98" i="8"/>
  <c r="AB97" i="8"/>
  <c r="AA97" i="8"/>
  <c r="Z97" i="8"/>
  <c r="Y97" i="8"/>
  <c r="X97" i="8"/>
  <c r="AB96" i="8"/>
  <c r="AA96" i="8"/>
  <c r="Z96" i="8"/>
  <c r="Y96" i="8"/>
  <c r="X96" i="8"/>
  <c r="AB95" i="8"/>
  <c r="AA95" i="8"/>
  <c r="Z95" i="8"/>
  <c r="Y95" i="8"/>
  <c r="X95" i="8"/>
  <c r="AB94" i="8"/>
  <c r="AA94" i="8"/>
  <c r="Z94" i="8"/>
  <c r="Y94" i="8"/>
  <c r="X94" i="8"/>
  <c r="AB93" i="8"/>
  <c r="AA93" i="8"/>
  <c r="Z93" i="8"/>
  <c r="Y93" i="8"/>
  <c r="X93" i="8"/>
  <c r="AB92" i="8"/>
  <c r="AA92" i="8"/>
  <c r="Z92" i="8"/>
  <c r="Y92" i="8"/>
  <c r="X92" i="8"/>
  <c r="AB91" i="8"/>
  <c r="AA91" i="8"/>
  <c r="Z91" i="8"/>
  <c r="Y91" i="8"/>
  <c r="X91" i="8"/>
  <c r="AB90" i="8"/>
  <c r="AA90" i="8"/>
  <c r="Z90" i="8"/>
  <c r="Y90" i="8"/>
  <c r="X90" i="8"/>
  <c r="AB89" i="8"/>
  <c r="AA89" i="8"/>
  <c r="Z89" i="8"/>
  <c r="Y89" i="8"/>
  <c r="X89" i="8"/>
  <c r="AB88" i="8"/>
  <c r="AA88" i="8"/>
  <c r="Z88" i="8"/>
  <c r="Y88" i="8"/>
  <c r="X88" i="8"/>
  <c r="AB87" i="8"/>
  <c r="AA87" i="8"/>
  <c r="Z87" i="8"/>
  <c r="Y87" i="8"/>
  <c r="X87" i="8"/>
  <c r="AB86" i="8"/>
  <c r="AA86" i="8"/>
  <c r="Z86" i="8"/>
  <c r="Y86" i="8"/>
  <c r="X86" i="8"/>
  <c r="AB85" i="8"/>
  <c r="AA85" i="8"/>
  <c r="Z85" i="8"/>
  <c r="Y85" i="8"/>
  <c r="X85" i="8"/>
  <c r="AB84" i="8"/>
  <c r="AA84" i="8"/>
  <c r="Z84" i="8"/>
  <c r="Y84" i="8"/>
  <c r="X84" i="8"/>
  <c r="AB83" i="8"/>
  <c r="AA83" i="8"/>
  <c r="Z83" i="8"/>
  <c r="Y83" i="8"/>
  <c r="X83" i="8"/>
  <c r="AB82" i="8"/>
  <c r="AA82" i="8"/>
  <c r="Z82" i="8"/>
  <c r="Y82" i="8"/>
  <c r="X82" i="8"/>
  <c r="AB81" i="8"/>
  <c r="AA81" i="8"/>
  <c r="Z81" i="8"/>
  <c r="Y81" i="8"/>
  <c r="X81" i="8"/>
  <c r="AB80" i="8"/>
  <c r="AA80" i="8"/>
  <c r="Z80" i="8"/>
  <c r="Y80" i="8"/>
  <c r="X80" i="8"/>
  <c r="AB79" i="8"/>
  <c r="AA79" i="8"/>
  <c r="Z79" i="8"/>
  <c r="Y79" i="8"/>
  <c r="X79" i="8"/>
  <c r="AB78" i="8"/>
  <c r="AA78" i="8"/>
  <c r="Z78" i="8"/>
  <c r="Y78" i="8"/>
  <c r="X78" i="8"/>
  <c r="AB77" i="8"/>
  <c r="AA77" i="8"/>
  <c r="Z77" i="8"/>
  <c r="Y77" i="8"/>
  <c r="X77" i="8"/>
  <c r="AB76" i="8"/>
  <c r="AA76" i="8"/>
  <c r="Z76" i="8"/>
  <c r="Y76" i="8"/>
  <c r="X76" i="8"/>
  <c r="AB75" i="8"/>
  <c r="AA75" i="8"/>
  <c r="Z75" i="8"/>
  <c r="Y75" i="8"/>
  <c r="X75" i="8"/>
  <c r="AB74" i="8"/>
  <c r="AA74" i="8"/>
  <c r="Z74" i="8"/>
  <c r="Y74" i="8"/>
  <c r="X74" i="8"/>
  <c r="AB73" i="8"/>
  <c r="AA73" i="8"/>
  <c r="Z73" i="8"/>
  <c r="Y73" i="8"/>
  <c r="X73" i="8"/>
  <c r="AB72" i="8"/>
  <c r="AA72" i="8"/>
  <c r="Z72" i="8"/>
  <c r="BF72" i="8" s="1"/>
  <c r="Y72" i="8"/>
  <c r="X72" i="8"/>
  <c r="AB71" i="8"/>
  <c r="AA71" i="8"/>
  <c r="Z71" i="8"/>
  <c r="Y71" i="8"/>
  <c r="X71" i="8"/>
  <c r="AB70" i="8"/>
  <c r="AA70" i="8"/>
  <c r="Z70" i="8"/>
  <c r="Y70" i="8"/>
  <c r="X70" i="8"/>
  <c r="AB69" i="8"/>
  <c r="AA69" i="8"/>
  <c r="Z69" i="8"/>
  <c r="Y69" i="8"/>
  <c r="X69" i="8"/>
  <c r="AB68" i="8"/>
  <c r="AA68" i="8"/>
  <c r="Z68" i="8"/>
  <c r="Y68" i="8"/>
  <c r="X68" i="8"/>
  <c r="AS68" i="8" s="1"/>
  <c r="AY68" i="8" s="1"/>
  <c r="AB67" i="8"/>
  <c r="AA67" i="8"/>
  <c r="Z67" i="8"/>
  <c r="Y67" i="8"/>
  <c r="X67" i="8"/>
  <c r="AS67" i="8" s="1"/>
  <c r="AB66" i="8"/>
  <c r="AA66" i="8"/>
  <c r="Z66" i="8"/>
  <c r="Y66" i="8"/>
  <c r="AS66" i="8" s="1"/>
  <c r="X66" i="8"/>
  <c r="AB65" i="8"/>
  <c r="AA65" i="8"/>
  <c r="Z65" i="8"/>
  <c r="Y65" i="8"/>
  <c r="X65" i="8"/>
  <c r="AB64" i="8"/>
  <c r="AA64" i="8"/>
  <c r="Z64" i="8"/>
  <c r="Y64" i="8"/>
  <c r="X64" i="8"/>
  <c r="AB63" i="8"/>
  <c r="AA63" i="8"/>
  <c r="Z63" i="8"/>
  <c r="Y63" i="8"/>
  <c r="X63" i="8"/>
  <c r="AB62" i="8"/>
  <c r="AA62" i="8"/>
  <c r="Z62" i="8"/>
  <c r="Y62" i="8"/>
  <c r="X62" i="8"/>
  <c r="AB61" i="8"/>
  <c r="AA61" i="8"/>
  <c r="Z61" i="8"/>
  <c r="Y61" i="8"/>
  <c r="X61" i="8"/>
  <c r="AB60" i="8"/>
  <c r="AA60" i="8"/>
  <c r="Z60" i="8"/>
  <c r="Y60" i="8"/>
  <c r="X60" i="8"/>
  <c r="AB59" i="8"/>
  <c r="AA59" i="8"/>
  <c r="Z59" i="8"/>
  <c r="Y59" i="8"/>
  <c r="X59" i="8"/>
  <c r="AB58" i="8"/>
  <c r="AA58" i="8"/>
  <c r="Z58" i="8"/>
  <c r="Y58" i="8"/>
  <c r="X58" i="8"/>
  <c r="AB57" i="8"/>
  <c r="AA57" i="8"/>
  <c r="Z57" i="8"/>
  <c r="Y57" i="8"/>
  <c r="X57" i="8"/>
  <c r="AB56" i="8"/>
  <c r="AA56" i="8"/>
  <c r="Z56" i="8"/>
  <c r="Y56" i="8"/>
  <c r="X56" i="8"/>
  <c r="AB55" i="8"/>
  <c r="AA55" i="8"/>
  <c r="Z55" i="8"/>
  <c r="Y55" i="8"/>
  <c r="X55" i="8"/>
  <c r="AS55" i="8" s="1"/>
  <c r="AB54" i="8"/>
  <c r="AA54" i="8"/>
  <c r="Z54" i="8"/>
  <c r="Y54" i="8"/>
  <c r="X54" i="8"/>
  <c r="AB53" i="8"/>
  <c r="AA53" i="8"/>
  <c r="Z53" i="8"/>
  <c r="Y53" i="8"/>
  <c r="X53" i="8"/>
  <c r="AB52" i="8"/>
  <c r="AA52" i="8"/>
  <c r="Z52" i="8"/>
  <c r="Y52" i="8"/>
  <c r="X52" i="8"/>
  <c r="AB51" i="8"/>
  <c r="AA51" i="8"/>
  <c r="Z51" i="8"/>
  <c r="Y51" i="8"/>
  <c r="X51" i="8"/>
  <c r="AB50" i="8"/>
  <c r="AA50" i="8"/>
  <c r="Z50" i="8"/>
  <c r="Y50" i="8"/>
  <c r="X50" i="8"/>
  <c r="AB49" i="8"/>
  <c r="AA49" i="8"/>
  <c r="Z49" i="8"/>
  <c r="Y49" i="8"/>
  <c r="X49" i="8"/>
  <c r="AB48" i="8"/>
  <c r="AA48" i="8"/>
  <c r="Z48" i="8"/>
  <c r="Y48" i="8"/>
  <c r="X48" i="8"/>
  <c r="AB47" i="8"/>
  <c r="AA47" i="8"/>
  <c r="Z47" i="8"/>
  <c r="Y47" i="8"/>
  <c r="X47" i="8"/>
  <c r="BF47" i="8" s="1"/>
  <c r="AB46" i="8"/>
  <c r="AA46" i="8"/>
  <c r="Z46" i="8"/>
  <c r="Y46" i="8"/>
  <c r="X46" i="8"/>
  <c r="AS46" i="8" s="1"/>
  <c r="AB45" i="8"/>
  <c r="AA45" i="8"/>
  <c r="Z45" i="8"/>
  <c r="Y45" i="8"/>
  <c r="X45" i="8"/>
  <c r="AS45" i="8" s="1"/>
  <c r="AB44" i="8"/>
  <c r="AA44" i="8"/>
  <c r="Z44" i="8"/>
  <c r="Y44" i="8"/>
  <c r="BF44" i="8" s="1"/>
  <c r="X44" i="8"/>
  <c r="AB43" i="8"/>
  <c r="AA43" i="8"/>
  <c r="Z43" i="8"/>
  <c r="Y43" i="8"/>
  <c r="X43" i="8"/>
  <c r="AB42" i="8"/>
  <c r="AA42" i="8"/>
  <c r="Z42" i="8"/>
  <c r="Y42" i="8"/>
  <c r="X42" i="8"/>
  <c r="BF42" i="8" s="1"/>
  <c r="AB41" i="8"/>
  <c r="AA41" i="8"/>
  <c r="Z41" i="8"/>
  <c r="Y41" i="8"/>
  <c r="X41" i="8"/>
  <c r="BF41" i="8" s="1"/>
  <c r="AB40" i="8"/>
  <c r="AA40" i="8"/>
  <c r="Z40" i="8"/>
  <c r="Y40" i="8"/>
  <c r="X40" i="8"/>
  <c r="AB39" i="8"/>
  <c r="AA39" i="8"/>
  <c r="Z39" i="8"/>
  <c r="Y39" i="8"/>
  <c r="X39" i="8"/>
  <c r="AB38" i="8"/>
  <c r="AA38" i="8"/>
  <c r="Z38" i="8"/>
  <c r="BF38" i="8" s="1"/>
  <c r="Y38" i="8"/>
  <c r="X38" i="8"/>
  <c r="AB37" i="8"/>
  <c r="AA37" i="8"/>
  <c r="Z37" i="8"/>
  <c r="Y37" i="8"/>
  <c r="X37" i="8"/>
  <c r="AB36" i="8"/>
  <c r="AA36" i="8"/>
  <c r="Z36" i="8"/>
  <c r="Y36" i="8"/>
  <c r="X36" i="8"/>
  <c r="AB35" i="8"/>
  <c r="AA35" i="8"/>
  <c r="Z35" i="8"/>
  <c r="Y35" i="8"/>
  <c r="X35" i="8"/>
  <c r="AB34" i="8"/>
  <c r="AA34" i="8"/>
  <c r="Z34" i="8"/>
  <c r="Y34" i="8"/>
  <c r="X34" i="8"/>
  <c r="AB33" i="8"/>
  <c r="AA33" i="8"/>
  <c r="Z33" i="8"/>
  <c r="Y33" i="8"/>
  <c r="X33" i="8"/>
  <c r="AB32" i="8"/>
  <c r="AA32" i="8"/>
  <c r="Z32" i="8"/>
  <c r="Y32" i="8"/>
  <c r="X32" i="8"/>
  <c r="AB31" i="8"/>
  <c r="AA31" i="8"/>
  <c r="Z31" i="8"/>
  <c r="Y31" i="8"/>
  <c r="X31" i="8"/>
  <c r="AS31" i="8" s="1"/>
  <c r="AB30" i="8"/>
  <c r="AA30" i="8"/>
  <c r="Z30" i="8"/>
  <c r="Y30" i="8"/>
  <c r="X30" i="8"/>
  <c r="AS30" i="8" s="1"/>
  <c r="AB29" i="8"/>
  <c r="AA29" i="8"/>
  <c r="Z29" i="8"/>
  <c r="Y29" i="8"/>
  <c r="X29" i="8"/>
  <c r="AB28" i="8"/>
  <c r="AA28" i="8"/>
  <c r="Z28" i="8"/>
  <c r="Y28" i="8"/>
  <c r="X28" i="8"/>
  <c r="AB27" i="8"/>
  <c r="AA27" i="8"/>
  <c r="Z27" i="8"/>
  <c r="Y27" i="8"/>
  <c r="X27" i="8"/>
  <c r="AB26" i="8"/>
  <c r="AA26" i="8"/>
  <c r="Z26" i="8"/>
  <c r="Y26" i="8"/>
  <c r="X26" i="8"/>
  <c r="AB25" i="8"/>
  <c r="AA25" i="8"/>
  <c r="Z25" i="8"/>
  <c r="Y25" i="8"/>
  <c r="X25" i="8"/>
  <c r="AB24" i="8"/>
  <c r="AA24" i="8"/>
  <c r="Z24" i="8"/>
  <c r="Y24" i="8"/>
  <c r="X24" i="8"/>
  <c r="AB23" i="8"/>
  <c r="AA23" i="8"/>
  <c r="Z23" i="8"/>
  <c r="Y23" i="8"/>
  <c r="X23" i="8"/>
  <c r="AB22" i="8"/>
  <c r="AA22" i="8"/>
  <c r="Z22" i="8"/>
  <c r="Y22" i="8"/>
  <c r="X22" i="8"/>
  <c r="AB21" i="8"/>
  <c r="AA21" i="8"/>
  <c r="Z21" i="8"/>
  <c r="Y21" i="8"/>
  <c r="X21" i="8"/>
  <c r="AB20" i="8"/>
  <c r="AA20" i="8"/>
  <c r="Z20" i="8"/>
  <c r="Y20" i="8"/>
  <c r="X20" i="8"/>
  <c r="AB19" i="8"/>
  <c r="AA19" i="8"/>
  <c r="Z19" i="8"/>
  <c r="Y19" i="8"/>
  <c r="X19" i="8"/>
  <c r="AB18" i="8"/>
  <c r="AA18" i="8"/>
  <c r="Z18" i="8"/>
  <c r="Y18" i="8"/>
  <c r="X18" i="8"/>
  <c r="BF18" i="8" s="1"/>
  <c r="AB17" i="8"/>
  <c r="AA17" i="8"/>
  <c r="Z17" i="8"/>
  <c r="Y17" i="8"/>
  <c r="X17" i="8"/>
  <c r="AB16" i="8"/>
  <c r="AA16" i="8"/>
  <c r="Z16" i="8"/>
  <c r="Y16" i="8"/>
  <c r="X16" i="8"/>
  <c r="AB15" i="8"/>
  <c r="AA15" i="8"/>
  <c r="Z15" i="8"/>
  <c r="Y15" i="8"/>
  <c r="X15" i="8"/>
  <c r="AB14" i="8"/>
  <c r="AA14" i="8"/>
  <c r="Z14" i="8"/>
  <c r="Y14" i="8"/>
  <c r="X14" i="8"/>
  <c r="AB13" i="8"/>
  <c r="BF13" i="8" s="1"/>
  <c r="AA13" i="8"/>
  <c r="Z13" i="8"/>
  <c r="Y13" i="8"/>
  <c r="X13" i="8"/>
  <c r="AB12" i="8"/>
  <c r="AA12" i="8"/>
  <c r="Z12" i="8"/>
  <c r="Y12" i="8"/>
  <c r="X12" i="8"/>
  <c r="AB11" i="8"/>
  <c r="AA11" i="8"/>
  <c r="Z11" i="8"/>
  <c r="Y11" i="8"/>
  <c r="X11" i="8"/>
  <c r="AB10" i="8"/>
  <c r="AA10" i="8"/>
  <c r="AS10" i="8" s="1"/>
  <c r="DX10" i="8" s="1"/>
  <c r="Z10" i="8"/>
  <c r="Y10" i="8"/>
  <c r="X10" i="8"/>
  <c r="AB9" i="8"/>
  <c r="AA9" i="8"/>
  <c r="Z9" i="8"/>
  <c r="Y9" i="8"/>
  <c r="BF9" i="8" s="1"/>
  <c r="X9" i="8"/>
  <c r="AB8" i="8"/>
  <c r="AA8" i="8"/>
  <c r="Z8" i="8"/>
  <c r="Y8" i="8"/>
  <c r="BF8" i="8" s="1"/>
  <c r="X8" i="8"/>
  <c r="AB7" i="8"/>
  <c r="AA7" i="8"/>
  <c r="AS7" i="8" s="1"/>
  <c r="Z7" i="8"/>
  <c r="Y7" i="8"/>
  <c r="X7" i="8"/>
  <c r="AB6" i="8"/>
  <c r="AA6" i="8"/>
  <c r="Z6" i="8"/>
  <c r="Y6" i="8"/>
  <c r="X6" i="8"/>
  <c r="BF6" i="8" s="1"/>
  <c r="AB5" i="8"/>
  <c r="AA5" i="8"/>
  <c r="Z5" i="8"/>
  <c r="Y5" i="8"/>
  <c r="X5" i="8"/>
  <c r="AB4" i="8"/>
  <c r="AA4" i="8"/>
  <c r="Z4" i="8"/>
  <c r="Y4" i="8"/>
  <c r="X4" i="8"/>
  <c r="AB3" i="8"/>
  <c r="AA3" i="8"/>
  <c r="Z3" i="8"/>
  <c r="Y3" i="8"/>
  <c r="X3" i="8"/>
  <c r="D203" i="8"/>
  <c r="DV202" i="8"/>
  <c r="DU202" i="8"/>
  <c r="DT202" i="8"/>
  <c r="DQ202" i="8"/>
  <c r="DR202" i="8" s="1"/>
  <c r="DS202" i="8" s="1"/>
  <c r="CO202" i="8"/>
  <c r="CP202" i="8" s="1"/>
  <c r="CS202" i="8" s="1"/>
  <c r="CJ202" i="8"/>
  <c r="CK202" i="8" s="1"/>
  <c r="CN202" i="8" s="1"/>
  <c r="CH202" i="8"/>
  <c r="CF202" i="8"/>
  <c r="CD202" i="8"/>
  <c r="CB202" i="8"/>
  <c r="BZ202" i="8"/>
  <c r="BX202" i="8"/>
  <c r="BV202" i="8"/>
  <c r="BT202" i="8"/>
  <c r="BR202" i="8"/>
  <c r="BP202" i="8"/>
  <c r="BN202" i="8"/>
  <c r="BL202" i="8"/>
  <c r="BH202" i="8"/>
  <c r="DC202" i="8" s="1"/>
  <c r="BE202" i="8"/>
  <c r="BK202" i="8" s="1"/>
  <c r="DO202" i="8" s="1"/>
  <c r="BD202" i="8"/>
  <c r="BC202" i="8"/>
  <c r="BB202" i="8"/>
  <c r="BA202" i="8"/>
  <c r="AZ202" i="8"/>
  <c r="AY202" i="8"/>
  <c r="AX202" i="8"/>
  <c r="AW202" i="8"/>
  <c r="AU202" i="8"/>
  <c r="AT202" i="8"/>
  <c r="DV201" i="8"/>
  <c r="DU201" i="8"/>
  <c r="DT201" i="8"/>
  <c r="DQ201" i="8"/>
  <c r="DR201" i="8" s="1"/>
  <c r="DS201" i="8" s="1"/>
  <c r="CO201" i="8"/>
  <c r="CP201" i="8" s="1"/>
  <c r="CJ201" i="8"/>
  <c r="CK201" i="8" s="1"/>
  <c r="CL201" i="8" s="1"/>
  <c r="CH201" i="8"/>
  <c r="CF201" i="8"/>
  <c r="CD201" i="8"/>
  <c r="CB201" i="8"/>
  <c r="BZ201" i="8"/>
  <c r="BX201" i="8"/>
  <c r="BV201" i="8"/>
  <c r="BT201" i="8"/>
  <c r="BR201" i="8"/>
  <c r="BP201" i="8"/>
  <c r="BN201" i="8"/>
  <c r="BL201" i="8"/>
  <c r="BH201" i="8"/>
  <c r="BE201" i="8"/>
  <c r="CY201" i="8"/>
  <c r="BD201" i="8"/>
  <c r="BC201" i="8"/>
  <c r="BB201" i="8"/>
  <c r="BA201" i="8"/>
  <c r="AZ201" i="8"/>
  <c r="AY201" i="8"/>
  <c r="AX201" i="8"/>
  <c r="AW201" i="8"/>
  <c r="AU201" i="8"/>
  <c r="AT201" i="8"/>
  <c r="DV200" i="8"/>
  <c r="DU200" i="8"/>
  <c r="DT200" i="8"/>
  <c r="DQ200" i="8"/>
  <c r="DR200" i="8" s="1"/>
  <c r="DS200" i="8" s="1"/>
  <c r="CO200" i="8"/>
  <c r="CP200" i="8" s="1"/>
  <c r="CS200" i="8" s="1"/>
  <c r="CJ200" i="8"/>
  <c r="CK200" i="8" s="1"/>
  <c r="CL200" i="8" s="1"/>
  <c r="CH200" i="8"/>
  <c r="CF200" i="8"/>
  <c r="CD200" i="8"/>
  <c r="CB200" i="8"/>
  <c r="BZ200" i="8"/>
  <c r="BX200" i="8"/>
  <c r="BV200" i="8"/>
  <c r="BT200" i="8"/>
  <c r="BR200" i="8"/>
  <c r="BP200" i="8"/>
  <c r="BN200" i="8"/>
  <c r="BL200" i="8"/>
  <c r="BH200" i="8"/>
  <c r="DA200" i="8" s="1"/>
  <c r="BE200" i="8"/>
  <c r="CW200" i="8"/>
  <c r="BD200" i="8"/>
  <c r="BC200" i="8"/>
  <c r="BB200" i="8"/>
  <c r="BA200" i="8"/>
  <c r="AZ200" i="8"/>
  <c r="AY200" i="8"/>
  <c r="AX200" i="8"/>
  <c r="AW200" i="8"/>
  <c r="AU200" i="8"/>
  <c r="AT200" i="8"/>
  <c r="DV199" i="8"/>
  <c r="DU199" i="8"/>
  <c r="DT199" i="8"/>
  <c r="DQ199" i="8"/>
  <c r="DR199" i="8" s="1"/>
  <c r="DS199" i="8" s="1"/>
  <c r="CO199" i="8"/>
  <c r="CP199" i="8" s="1"/>
  <c r="CR199" i="8" s="1"/>
  <c r="CJ199" i="8"/>
  <c r="CK199" i="8" s="1"/>
  <c r="CL199" i="8" s="1"/>
  <c r="CH199" i="8"/>
  <c r="CF199" i="8"/>
  <c r="CD199" i="8"/>
  <c r="CB199" i="8"/>
  <c r="BZ199" i="8"/>
  <c r="BX199" i="8"/>
  <c r="BV199" i="8"/>
  <c r="BT199" i="8"/>
  <c r="BR199" i="8"/>
  <c r="BP199" i="8"/>
  <c r="BN199" i="8"/>
  <c r="BL199" i="8"/>
  <c r="BH199" i="8"/>
  <c r="DC199" i="8" s="1"/>
  <c r="BE199" i="8"/>
  <c r="CU199" i="8"/>
  <c r="BD199" i="8"/>
  <c r="BC199" i="8"/>
  <c r="BB199" i="8"/>
  <c r="BA199" i="8"/>
  <c r="AZ199" i="8"/>
  <c r="AY199" i="8"/>
  <c r="AX199" i="8"/>
  <c r="AW199" i="8"/>
  <c r="AU199" i="8"/>
  <c r="AT199" i="8"/>
  <c r="DV198" i="8"/>
  <c r="DU198" i="8"/>
  <c r="DT198" i="8"/>
  <c r="DQ198" i="8"/>
  <c r="DR198" i="8" s="1"/>
  <c r="DS198" i="8" s="1"/>
  <c r="CO198" i="8"/>
  <c r="CP198" i="8" s="1"/>
  <c r="CQ198" i="8" s="1"/>
  <c r="CJ198" i="8"/>
  <c r="CK198" i="8" s="1"/>
  <c r="CM198" i="8" s="1"/>
  <c r="CH198" i="8"/>
  <c r="CF198" i="8"/>
  <c r="CD198" i="8"/>
  <c r="CB198" i="8"/>
  <c r="BZ198" i="8"/>
  <c r="BX198" i="8"/>
  <c r="BV198" i="8"/>
  <c r="BT198" i="8"/>
  <c r="BR198" i="8"/>
  <c r="BP198" i="8"/>
  <c r="BN198" i="8"/>
  <c r="BL198" i="8"/>
  <c r="BH198" i="8"/>
  <c r="DE198" i="8" s="1"/>
  <c r="BE198" i="8"/>
  <c r="CW198" i="8" s="1"/>
  <c r="BD198" i="8"/>
  <c r="BC198" i="8"/>
  <c r="BB198" i="8"/>
  <c r="BA198" i="8"/>
  <c r="AZ198" i="8"/>
  <c r="AY198" i="8"/>
  <c r="AX198" i="8"/>
  <c r="AW198" i="8"/>
  <c r="AU198" i="8"/>
  <c r="AT198" i="8"/>
  <c r="DV197" i="8"/>
  <c r="DU197" i="8"/>
  <c r="DT197" i="8"/>
  <c r="DQ197" i="8"/>
  <c r="DR197" i="8" s="1"/>
  <c r="DS197" i="8" s="1"/>
  <c r="CO197" i="8"/>
  <c r="CP197" i="8" s="1"/>
  <c r="CJ197" i="8"/>
  <c r="CK197" i="8" s="1"/>
  <c r="CL197" i="8" s="1"/>
  <c r="CH197" i="8"/>
  <c r="CF197" i="8"/>
  <c r="CD197" i="8"/>
  <c r="CB197" i="8"/>
  <c r="BZ197" i="8"/>
  <c r="BX197" i="8"/>
  <c r="BV197" i="8"/>
  <c r="BT197" i="8"/>
  <c r="BR197" i="8"/>
  <c r="BP197" i="8"/>
  <c r="BN197" i="8"/>
  <c r="BL197" i="8"/>
  <c r="BH197" i="8"/>
  <c r="CZ197" i="8"/>
  <c r="BE197" i="8"/>
  <c r="BD197" i="8"/>
  <c r="BC197" i="8"/>
  <c r="BB197" i="8"/>
  <c r="BA197" i="8"/>
  <c r="AZ197" i="8"/>
  <c r="AY197" i="8"/>
  <c r="AX197" i="8"/>
  <c r="AW197" i="8"/>
  <c r="AU197" i="8"/>
  <c r="AT197" i="8"/>
  <c r="DV196" i="8"/>
  <c r="DU196" i="8"/>
  <c r="DT196" i="8"/>
  <c r="DQ196" i="8"/>
  <c r="DR196" i="8" s="1"/>
  <c r="DS196" i="8" s="1"/>
  <c r="CO196" i="8"/>
  <c r="CP196" i="8" s="1"/>
  <c r="CJ196" i="8"/>
  <c r="CK196" i="8" s="1"/>
  <c r="CN196" i="8" s="1"/>
  <c r="CH196" i="8"/>
  <c r="CF196" i="8"/>
  <c r="CD196" i="8"/>
  <c r="CB196" i="8"/>
  <c r="BZ196" i="8"/>
  <c r="BX196" i="8"/>
  <c r="BV196" i="8"/>
  <c r="BT196" i="8"/>
  <c r="BR196" i="8"/>
  <c r="BP196" i="8"/>
  <c r="BN196" i="8"/>
  <c r="BL196" i="8"/>
  <c r="BH196" i="8"/>
  <c r="DE196" i="8"/>
  <c r="BE196" i="8"/>
  <c r="BD196" i="8"/>
  <c r="BC196" i="8"/>
  <c r="BB196" i="8"/>
  <c r="BA196" i="8"/>
  <c r="AZ196" i="8"/>
  <c r="AY196" i="8"/>
  <c r="AX196" i="8"/>
  <c r="AW196" i="8"/>
  <c r="AU196" i="8"/>
  <c r="AT196" i="8"/>
  <c r="DV195" i="8"/>
  <c r="DU195" i="8"/>
  <c r="DT195" i="8"/>
  <c r="DQ195" i="8"/>
  <c r="DR195" i="8" s="1"/>
  <c r="DS195" i="8" s="1"/>
  <c r="CO195" i="8"/>
  <c r="CP195" i="8" s="1"/>
  <c r="CQ195" i="8" s="1"/>
  <c r="CJ195" i="8"/>
  <c r="CK195" i="8" s="1"/>
  <c r="CL195" i="8" s="1"/>
  <c r="CH195" i="8"/>
  <c r="CF195" i="8"/>
  <c r="CD195" i="8"/>
  <c r="CB195" i="8"/>
  <c r="BZ195" i="8"/>
  <c r="BX195" i="8"/>
  <c r="BV195" i="8"/>
  <c r="BT195" i="8"/>
  <c r="BR195" i="8"/>
  <c r="BP195" i="8"/>
  <c r="BN195" i="8"/>
  <c r="BL195" i="8"/>
  <c r="BH195" i="8"/>
  <c r="DD195" i="8" s="1"/>
  <c r="BE195" i="8"/>
  <c r="CV195" i="8"/>
  <c r="BD195" i="8"/>
  <c r="BC195" i="8"/>
  <c r="BB195" i="8"/>
  <c r="BA195" i="8"/>
  <c r="AZ195" i="8"/>
  <c r="AY195" i="8"/>
  <c r="AX195" i="8"/>
  <c r="AW195" i="8"/>
  <c r="AU195" i="8"/>
  <c r="AT195" i="8"/>
  <c r="DV194" i="8"/>
  <c r="DU194" i="8"/>
  <c r="DT194" i="8"/>
  <c r="DQ194" i="8"/>
  <c r="DR194" i="8" s="1"/>
  <c r="DS194" i="8" s="1"/>
  <c r="CO194" i="8"/>
  <c r="CP194" i="8" s="1"/>
  <c r="CJ194" i="8"/>
  <c r="CK194" i="8" s="1"/>
  <c r="CN194" i="8" s="1"/>
  <c r="CH194" i="8"/>
  <c r="CF194" i="8"/>
  <c r="CD194" i="8"/>
  <c r="CB194" i="8"/>
  <c r="BZ194" i="8"/>
  <c r="BX194" i="8"/>
  <c r="BV194" i="8"/>
  <c r="BT194" i="8"/>
  <c r="BR194" i="8"/>
  <c r="BP194" i="8"/>
  <c r="BN194" i="8"/>
  <c r="BL194" i="8"/>
  <c r="BH194" i="8"/>
  <c r="DC194" i="8" s="1"/>
  <c r="BE194" i="8"/>
  <c r="BD194" i="8"/>
  <c r="BC194" i="8"/>
  <c r="BB194" i="8"/>
  <c r="BA194" i="8"/>
  <c r="AZ194" i="8"/>
  <c r="AY194" i="8"/>
  <c r="AX194" i="8"/>
  <c r="AW194" i="8"/>
  <c r="AU194" i="8"/>
  <c r="AT194" i="8"/>
  <c r="DV193" i="8"/>
  <c r="DU193" i="8"/>
  <c r="DT193" i="8"/>
  <c r="DQ193" i="8"/>
  <c r="DR193" i="8" s="1"/>
  <c r="DS193" i="8" s="1"/>
  <c r="CO193" i="8"/>
  <c r="CP193" i="8" s="1"/>
  <c r="CJ193" i="8"/>
  <c r="CK193" i="8" s="1"/>
  <c r="CL193" i="8" s="1"/>
  <c r="CH193" i="8"/>
  <c r="CF193" i="8"/>
  <c r="CD193" i="8"/>
  <c r="CB193" i="8"/>
  <c r="BZ193" i="8"/>
  <c r="BX193" i="8"/>
  <c r="BV193" i="8"/>
  <c r="BT193" i="8"/>
  <c r="BR193" i="8"/>
  <c r="BP193" i="8"/>
  <c r="BN193" i="8"/>
  <c r="BL193" i="8"/>
  <c r="BH193" i="8"/>
  <c r="BE193" i="8"/>
  <c r="CY193" i="8" s="1"/>
  <c r="BD193" i="8"/>
  <c r="BC193" i="8"/>
  <c r="BB193" i="8"/>
  <c r="BA193" i="8"/>
  <c r="AZ193" i="8"/>
  <c r="AY193" i="8"/>
  <c r="AX193" i="8"/>
  <c r="AW193" i="8"/>
  <c r="AU193" i="8"/>
  <c r="AT193" i="8"/>
  <c r="DV192" i="8"/>
  <c r="DU192" i="8"/>
  <c r="DT192" i="8"/>
  <c r="DQ192" i="8"/>
  <c r="DR192" i="8" s="1"/>
  <c r="DS192" i="8" s="1"/>
  <c r="CO192" i="8"/>
  <c r="CP192" i="8" s="1"/>
  <c r="CS192" i="8" s="1"/>
  <c r="CJ192" i="8"/>
  <c r="CK192" i="8" s="1"/>
  <c r="CN192" i="8" s="1"/>
  <c r="CH192" i="8"/>
  <c r="CF192" i="8"/>
  <c r="CD192" i="8"/>
  <c r="CB192" i="8"/>
  <c r="BZ192" i="8"/>
  <c r="BX192" i="8"/>
  <c r="BV192" i="8"/>
  <c r="BT192" i="8"/>
  <c r="BR192" i="8"/>
  <c r="BP192" i="8"/>
  <c r="BN192" i="8"/>
  <c r="BL192" i="8"/>
  <c r="BH192" i="8"/>
  <c r="DE192" i="8" s="1"/>
  <c r="BE192" i="8"/>
  <c r="CT192" i="8"/>
  <c r="BD192" i="8"/>
  <c r="BC192" i="8"/>
  <c r="BB192" i="8"/>
  <c r="BA192" i="8"/>
  <c r="AZ192" i="8"/>
  <c r="AY192" i="8"/>
  <c r="AX192" i="8"/>
  <c r="AW192" i="8"/>
  <c r="AU192" i="8"/>
  <c r="AT192" i="8"/>
  <c r="DV191" i="8"/>
  <c r="DU191" i="8"/>
  <c r="DT191" i="8"/>
  <c r="DQ191" i="8"/>
  <c r="DR191" i="8" s="1"/>
  <c r="DS191" i="8" s="1"/>
  <c r="CO191" i="8"/>
  <c r="CP191" i="8" s="1"/>
  <c r="CS191" i="8" s="1"/>
  <c r="CJ191" i="8"/>
  <c r="CK191" i="8" s="1"/>
  <c r="CH191" i="8"/>
  <c r="CF191" i="8"/>
  <c r="CD191" i="8"/>
  <c r="CB191" i="8"/>
  <c r="BZ191" i="8"/>
  <c r="BX191" i="8"/>
  <c r="BV191" i="8"/>
  <c r="BT191" i="8"/>
  <c r="BR191" i="8"/>
  <c r="BP191" i="8"/>
  <c r="BN191" i="8"/>
  <c r="BL191" i="8"/>
  <c r="BH191" i="8"/>
  <c r="DD191" i="8" s="1"/>
  <c r="BE191" i="8"/>
  <c r="CW191" i="8" s="1"/>
  <c r="BD191" i="8"/>
  <c r="BC191" i="8"/>
  <c r="BB191" i="8"/>
  <c r="BA191" i="8"/>
  <c r="AZ191" i="8"/>
  <c r="AY191" i="8"/>
  <c r="AX191" i="8"/>
  <c r="AW191" i="8"/>
  <c r="AU191" i="8"/>
  <c r="AT191" i="8"/>
  <c r="DV190" i="8"/>
  <c r="DU190" i="8"/>
  <c r="DT190" i="8"/>
  <c r="DQ190" i="8"/>
  <c r="DR190" i="8" s="1"/>
  <c r="DS190" i="8" s="1"/>
  <c r="CO190" i="8"/>
  <c r="CP190" i="8" s="1"/>
  <c r="CR190" i="8" s="1"/>
  <c r="CJ190" i="8"/>
  <c r="CK190" i="8" s="1"/>
  <c r="CN190" i="8" s="1"/>
  <c r="CH190" i="8"/>
  <c r="CF190" i="8"/>
  <c r="CD190" i="8"/>
  <c r="CB190" i="8"/>
  <c r="BZ190" i="8"/>
  <c r="BX190" i="8"/>
  <c r="BV190" i="8"/>
  <c r="BT190" i="8"/>
  <c r="BR190" i="8"/>
  <c r="BP190" i="8"/>
  <c r="BN190" i="8"/>
  <c r="BL190" i="8"/>
  <c r="BH190" i="8"/>
  <c r="DE190" i="8" s="1"/>
  <c r="BE190" i="8"/>
  <c r="CW190" i="8"/>
  <c r="BD190" i="8"/>
  <c r="BC190" i="8"/>
  <c r="BB190" i="8"/>
  <c r="BA190" i="8"/>
  <c r="AZ190" i="8"/>
  <c r="AY190" i="8"/>
  <c r="AX190" i="8"/>
  <c r="AW190" i="8"/>
  <c r="AU190" i="8"/>
  <c r="AT190" i="8"/>
  <c r="DV189" i="8"/>
  <c r="DU189" i="8"/>
  <c r="DT189" i="8"/>
  <c r="DQ189" i="8"/>
  <c r="DR189" i="8" s="1"/>
  <c r="DS189" i="8" s="1"/>
  <c r="CO189" i="8"/>
  <c r="CP189" i="8" s="1"/>
  <c r="CS189" i="8" s="1"/>
  <c r="CJ189" i="8"/>
  <c r="CK189" i="8" s="1"/>
  <c r="CM189" i="8" s="1"/>
  <c r="CH189" i="8"/>
  <c r="CF189" i="8"/>
  <c r="CD189" i="8"/>
  <c r="CB189" i="8"/>
  <c r="BZ189" i="8"/>
  <c r="BX189" i="8"/>
  <c r="BV189" i="8"/>
  <c r="BT189" i="8"/>
  <c r="BR189" i="8"/>
  <c r="BP189" i="8"/>
  <c r="BN189" i="8"/>
  <c r="BL189" i="8"/>
  <c r="BH189" i="8"/>
  <c r="BE189" i="8"/>
  <c r="CU189" i="8"/>
  <c r="BD189" i="8"/>
  <c r="BC189" i="8"/>
  <c r="BB189" i="8"/>
  <c r="BA189" i="8"/>
  <c r="AZ189" i="8"/>
  <c r="AY189" i="8"/>
  <c r="AX189" i="8"/>
  <c r="AW189" i="8"/>
  <c r="AU189" i="8"/>
  <c r="AT189" i="8"/>
  <c r="DV188" i="8"/>
  <c r="DU188" i="8"/>
  <c r="DT188" i="8"/>
  <c r="DQ188" i="8"/>
  <c r="DR188" i="8" s="1"/>
  <c r="DS188" i="8" s="1"/>
  <c r="CO188" i="8"/>
  <c r="CP188" i="8" s="1"/>
  <c r="CJ188" i="8"/>
  <c r="CK188" i="8" s="1"/>
  <c r="CH188" i="8"/>
  <c r="CF188" i="8"/>
  <c r="CD188" i="8"/>
  <c r="CB188" i="8"/>
  <c r="BZ188" i="8"/>
  <c r="BX188" i="8"/>
  <c r="BV188" i="8"/>
  <c r="BT188" i="8"/>
  <c r="BR188" i="8"/>
  <c r="BP188" i="8"/>
  <c r="BN188" i="8"/>
  <c r="BL188" i="8"/>
  <c r="BH188" i="8"/>
  <c r="CZ188" i="8"/>
  <c r="BE188" i="8"/>
  <c r="CY188" i="8" s="1"/>
  <c r="BD188" i="8"/>
  <c r="BC188" i="8"/>
  <c r="BB188" i="8"/>
  <c r="BA188" i="8"/>
  <c r="AZ188" i="8"/>
  <c r="AY188" i="8"/>
  <c r="AX188" i="8"/>
  <c r="AW188" i="8"/>
  <c r="AU188" i="8"/>
  <c r="AT188" i="8"/>
  <c r="DV187" i="8"/>
  <c r="DU187" i="8"/>
  <c r="DT187" i="8"/>
  <c r="DQ187" i="8"/>
  <c r="DR187" i="8" s="1"/>
  <c r="DS187" i="8" s="1"/>
  <c r="CO187" i="8"/>
  <c r="CP187" i="8" s="1"/>
  <c r="CR187" i="8" s="1"/>
  <c r="CJ187" i="8"/>
  <c r="CK187" i="8" s="1"/>
  <c r="CL187" i="8" s="1"/>
  <c r="CH187" i="8"/>
  <c r="CF187" i="8"/>
  <c r="CD187" i="8"/>
  <c r="CB187" i="8"/>
  <c r="BZ187" i="8"/>
  <c r="BX187" i="8"/>
  <c r="BV187" i="8"/>
  <c r="BT187" i="8"/>
  <c r="BR187" i="8"/>
  <c r="BP187" i="8"/>
  <c r="BN187" i="8"/>
  <c r="BL187" i="8"/>
  <c r="BH187" i="8"/>
  <c r="DE187" i="8"/>
  <c r="BE187" i="8"/>
  <c r="BK187" i="8" s="1"/>
  <c r="DP187" i="8" s="1"/>
  <c r="BD187" i="8"/>
  <c r="BC187" i="8"/>
  <c r="BB187" i="8"/>
  <c r="BA187" i="8"/>
  <c r="AZ187" i="8"/>
  <c r="AY187" i="8"/>
  <c r="AX187" i="8"/>
  <c r="AW187" i="8"/>
  <c r="AU187" i="8"/>
  <c r="AT187" i="8"/>
  <c r="DV186" i="8"/>
  <c r="DU186" i="8"/>
  <c r="DT186" i="8"/>
  <c r="DQ186" i="8"/>
  <c r="DR186" i="8" s="1"/>
  <c r="DS186" i="8" s="1"/>
  <c r="CO186" i="8"/>
  <c r="CP186" i="8" s="1"/>
  <c r="CJ186" i="8"/>
  <c r="CK186" i="8" s="1"/>
  <c r="CH186" i="8"/>
  <c r="CF186" i="8"/>
  <c r="CD186" i="8"/>
  <c r="CB186" i="8"/>
  <c r="BZ186" i="8"/>
  <c r="BX186" i="8"/>
  <c r="BV186" i="8"/>
  <c r="BT186" i="8"/>
  <c r="BR186" i="8"/>
  <c r="BP186" i="8"/>
  <c r="BN186" i="8"/>
  <c r="BL186" i="8"/>
  <c r="BH186" i="8"/>
  <c r="DC186" i="8" s="1"/>
  <c r="BE186" i="8"/>
  <c r="CV186" i="8"/>
  <c r="BD186" i="8"/>
  <c r="BC186" i="8"/>
  <c r="BB186" i="8"/>
  <c r="BA186" i="8"/>
  <c r="AZ186" i="8"/>
  <c r="AY186" i="8"/>
  <c r="AX186" i="8"/>
  <c r="AW186" i="8"/>
  <c r="AU186" i="8"/>
  <c r="AT186" i="8"/>
  <c r="DV185" i="8"/>
  <c r="DU185" i="8"/>
  <c r="DT185" i="8"/>
  <c r="DQ185" i="8"/>
  <c r="DR185" i="8" s="1"/>
  <c r="DS185" i="8" s="1"/>
  <c r="CO185" i="8"/>
  <c r="CP185" i="8" s="1"/>
  <c r="CQ185" i="8" s="1"/>
  <c r="CJ185" i="8"/>
  <c r="CK185" i="8" s="1"/>
  <c r="CL185" i="8" s="1"/>
  <c r="CH185" i="8"/>
  <c r="CF185" i="8"/>
  <c r="CD185" i="8"/>
  <c r="CB185" i="8"/>
  <c r="BZ185" i="8"/>
  <c r="BX185" i="8"/>
  <c r="BV185" i="8"/>
  <c r="BT185" i="8"/>
  <c r="BR185" i="8"/>
  <c r="BP185" i="8"/>
  <c r="BN185" i="8"/>
  <c r="BL185" i="8"/>
  <c r="BH185" i="8"/>
  <c r="BE185" i="8"/>
  <c r="BD185" i="8"/>
  <c r="BC185" i="8"/>
  <c r="BB185" i="8"/>
  <c r="BA185" i="8"/>
  <c r="AZ185" i="8"/>
  <c r="AY185" i="8"/>
  <c r="AX185" i="8"/>
  <c r="AW185" i="8"/>
  <c r="AU185" i="8"/>
  <c r="AT185" i="8"/>
  <c r="DV184" i="8"/>
  <c r="DU184" i="8"/>
  <c r="DT184" i="8"/>
  <c r="DQ184" i="8"/>
  <c r="DR184" i="8" s="1"/>
  <c r="DS184" i="8" s="1"/>
  <c r="CO184" i="8"/>
  <c r="CP184" i="8" s="1"/>
  <c r="CS184" i="8" s="1"/>
  <c r="CJ184" i="8"/>
  <c r="CK184" i="8" s="1"/>
  <c r="CN184" i="8" s="1"/>
  <c r="CH184" i="8"/>
  <c r="CF184" i="8"/>
  <c r="CD184" i="8"/>
  <c r="CB184" i="8"/>
  <c r="BZ184" i="8"/>
  <c r="BX184" i="8"/>
  <c r="BV184" i="8"/>
  <c r="BT184" i="8"/>
  <c r="BR184" i="8"/>
  <c r="BP184" i="8"/>
  <c r="BN184" i="8"/>
  <c r="BL184" i="8"/>
  <c r="BH184" i="8"/>
  <c r="BE184" i="8"/>
  <c r="BD184" i="8"/>
  <c r="BC184" i="8"/>
  <c r="BB184" i="8"/>
  <c r="BA184" i="8"/>
  <c r="AZ184" i="8"/>
  <c r="AY184" i="8"/>
  <c r="AX184" i="8"/>
  <c r="AW184" i="8"/>
  <c r="AU184" i="8"/>
  <c r="AT184" i="8"/>
  <c r="DV183" i="8"/>
  <c r="DU183" i="8"/>
  <c r="DT183" i="8"/>
  <c r="DQ183" i="8"/>
  <c r="DR183" i="8" s="1"/>
  <c r="DS183" i="8" s="1"/>
  <c r="CO183" i="8"/>
  <c r="CP183" i="8" s="1"/>
  <c r="CR183" i="8" s="1"/>
  <c r="CJ183" i="8"/>
  <c r="CK183" i="8" s="1"/>
  <c r="CM183" i="8" s="1"/>
  <c r="CH183" i="8"/>
  <c r="CF183" i="8"/>
  <c r="CD183" i="8"/>
  <c r="CB183" i="8"/>
  <c r="BZ183" i="8"/>
  <c r="BX183" i="8"/>
  <c r="BV183" i="8"/>
  <c r="BT183" i="8"/>
  <c r="BR183" i="8"/>
  <c r="BP183" i="8"/>
  <c r="BN183" i="8"/>
  <c r="BL183" i="8"/>
  <c r="BH183" i="8"/>
  <c r="DB183" i="8"/>
  <c r="BE183" i="8"/>
  <c r="CV183" i="8" s="1"/>
  <c r="BD183" i="8"/>
  <c r="BC183" i="8"/>
  <c r="BB183" i="8"/>
  <c r="BA183" i="8"/>
  <c r="AZ183" i="8"/>
  <c r="AY183" i="8"/>
  <c r="AX183" i="8"/>
  <c r="AW183" i="8"/>
  <c r="AU183" i="8"/>
  <c r="AT183" i="8"/>
  <c r="DV182" i="8"/>
  <c r="DU182" i="8"/>
  <c r="DT182" i="8"/>
  <c r="DQ182" i="8"/>
  <c r="DR182" i="8" s="1"/>
  <c r="DS182" i="8" s="1"/>
  <c r="CO182" i="8"/>
  <c r="CP182" i="8" s="1"/>
  <c r="CJ182" i="8"/>
  <c r="CK182" i="8" s="1"/>
  <c r="CH182" i="8"/>
  <c r="CF182" i="8"/>
  <c r="CD182" i="8"/>
  <c r="CB182" i="8"/>
  <c r="BZ182" i="8"/>
  <c r="BX182" i="8"/>
  <c r="BV182" i="8"/>
  <c r="BT182" i="8"/>
  <c r="BR182" i="8"/>
  <c r="BP182" i="8"/>
  <c r="BN182" i="8"/>
  <c r="BL182" i="8"/>
  <c r="BH182" i="8"/>
  <c r="BE182" i="8"/>
  <c r="CX182" i="8" s="1"/>
  <c r="BD182" i="8"/>
  <c r="BC182" i="8"/>
  <c r="BB182" i="8"/>
  <c r="BA182" i="8"/>
  <c r="AZ182" i="8"/>
  <c r="AY182" i="8"/>
  <c r="AX182" i="8"/>
  <c r="AW182" i="8"/>
  <c r="AU182" i="8"/>
  <c r="AT182" i="8"/>
  <c r="DV181" i="8"/>
  <c r="DU181" i="8"/>
  <c r="DT181" i="8"/>
  <c r="DQ181" i="8"/>
  <c r="DR181" i="8" s="1"/>
  <c r="DS181" i="8" s="1"/>
  <c r="CO181" i="8"/>
  <c r="CP181" i="8" s="1"/>
  <c r="CJ181" i="8"/>
  <c r="CK181" i="8" s="1"/>
  <c r="CN181" i="8" s="1"/>
  <c r="CH181" i="8"/>
  <c r="CF181" i="8"/>
  <c r="CD181" i="8"/>
  <c r="CB181" i="8"/>
  <c r="BZ181" i="8"/>
  <c r="BX181" i="8"/>
  <c r="BV181" i="8"/>
  <c r="BT181" i="8"/>
  <c r="BR181" i="8"/>
  <c r="BP181" i="8"/>
  <c r="BN181" i="8"/>
  <c r="BL181" i="8"/>
  <c r="BH181" i="8"/>
  <c r="BE181" i="8"/>
  <c r="CW181" i="8"/>
  <c r="BD181" i="8"/>
  <c r="BC181" i="8"/>
  <c r="BB181" i="8"/>
  <c r="BA181" i="8"/>
  <c r="AZ181" i="8"/>
  <c r="AY181" i="8"/>
  <c r="AX181" i="8"/>
  <c r="AW181" i="8"/>
  <c r="AU181" i="8"/>
  <c r="AT181" i="8"/>
  <c r="DV180" i="8"/>
  <c r="DU180" i="8"/>
  <c r="DT180" i="8"/>
  <c r="DQ180" i="8"/>
  <c r="DR180" i="8" s="1"/>
  <c r="DS180" i="8" s="1"/>
  <c r="CO180" i="8"/>
  <c r="CP180" i="8" s="1"/>
  <c r="CS180" i="8" s="1"/>
  <c r="CJ180" i="8"/>
  <c r="CK180" i="8" s="1"/>
  <c r="CH180" i="8"/>
  <c r="CF180" i="8"/>
  <c r="CD180" i="8"/>
  <c r="CB180" i="8"/>
  <c r="BZ180" i="8"/>
  <c r="BX180" i="8"/>
  <c r="BV180" i="8"/>
  <c r="BT180" i="8"/>
  <c r="BR180" i="8"/>
  <c r="BP180" i="8"/>
  <c r="BN180" i="8"/>
  <c r="BL180" i="8"/>
  <c r="BH180" i="8"/>
  <c r="DC180" i="8" s="1"/>
  <c r="BE180" i="8"/>
  <c r="BD180" i="8"/>
  <c r="BC180" i="8"/>
  <c r="BB180" i="8"/>
  <c r="BA180" i="8"/>
  <c r="AZ180" i="8"/>
  <c r="AY180" i="8"/>
  <c r="AX180" i="8"/>
  <c r="AW180" i="8"/>
  <c r="AU180" i="8"/>
  <c r="AT180" i="8"/>
  <c r="DV179" i="8"/>
  <c r="DU179" i="8"/>
  <c r="DT179" i="8"/>
  <c r="DQ179" i="8"/>
  <c r="DR179" i="8" s="1"/>
  <c r="DS179" i="8" s="1"/>
  <c r="CO179" i="8"/>
  <c r="CP179" i="8" s="1"/>
  <c r="CQ179" i="8" s="1"/>
  <c r="CJ179" i="8"/>
  <c r="CK179" i="8" s="1"/>
  <c r="CN179" i="8" s="1"/>
  <c r="CH179" i="8"/>
  <c r="CF179" i="8"/>
  <c r="CD179" i="8"/>
  <c r="CB179" i="8"/>
  <c r="BZ179" i="8"/>
  <c r="BX179" i="8"/>
  <c r="BV179" i="8"/>
  <c r="BT179" i="8"/>
  <c r="BR179" i="8"/>
  <c r="BP179" i="8"/>
  <c r="BN179" i="8"/>
  <c r="BL179" i="8"/>
  <c r="BH179" i="8"/>
  <c r="DE179" i="8" s="1"/>
  <c r="BE179" i="8"/>
  <c r="CY179" i="8"/>
  <c r="BD179" i="8"/>
  <c r="BC179" i="8"/>
  <c r="BB179" i="8"/>
  <c r="BA179" i="8"/>
  <c r="AZ179" i="8"/>
  <c r="AY179" i="8"/>
  <c r="AX179" i="8"/>
  <c r="AW179" i="8"/>
  <c r="AU179" i="8"/>
  <c r="AT179" i="8"/>
  <c r="DV178" i="8"/>
  <c r="DU178" i="8"/>
  <c r="DT178" i="8"/>
  <c r="DQ178" i="8"/>
  <c r="DR178" i="8" s="1"/>
  <c r="DS178" i="8" s="1"/>
  <c r="CO178" i="8"/>
  <c r="CP178" i="8" s="1"/>
  <c r="CJ178" i="8"/>
  <c r="CK178" i="8" s="1"/>
  <c r="CL178" i="8" s="1"/>
  <c r="CH178" i="8"/>
  <c r="CF178" i="8"/>
  <c r="CD178" i="8"/>
  <c r="CB178" i="8"/>
  <c r="BZ178" i="8"/>
  <c r="BX178" i="8"/>
  <c r="BV178" i="8"/>
  <c r="BT178" i="8"/>
  <c r="BR178" i="8"/>
  <c r="BP178" i="8"/>
  <c r="BN178" i="8"/>
  <c r="BL178" i="8"/>
  <c r="BH178" i="8"/>
  <c r="DC178" i="8"/>
  <c r="BE178" i="8"/>
  <c r="CX178" i="8"/>
  <c r="BD178" i="8"/>
  <c r="BC178" i="8"/>
  <c r="BB178" i="8"/>
  <c r="BA178" i="8"/>
  <c r="AZ178" i="8"/>
  <c r="AY178" i="8"/>
  <c r="AX178" i="8"/>
  <c r="AW178" i="8"/>
  <c r="AU178" i="8"/>
  <c r="AT178" i="8"/>
  <c r="DV177" i="8"/>
  <c r="DU177" i="8"/>
  <c r="DT177" i="8"/>
  <c r="DQ177" i="8"/>
  <c r="DR177" i="8" s="1"/>
  <c r="DS177" i="8" s="1"/>
  <c r="CO177" i="8"/>
  <c r="CP177" i="8" s="1"/>
  <c r="CR177" i="8" s="1"/>
  <c r="CJ177" i="8"/>
  <c r="CK177" i="8" s="1"/>
  <c r="CH177" i="8"/>
  <c r="CF177" i="8"/>
  <c r="CD177" i="8"/>
  <c r="CB177" i="8"/>
  <c r="BZ177" i="8"/>
  <c r="BX177" i="8"/>
  <c r="BV177" i="8"/>
  <c r="BT177" i="8"/>
  <c r="BR177" i="8"/>
  <c r="BP177" i="8"/>
  <c r="BN177" i="8"/>
  <c r="BL177" i="8"/>
  <c r="BH177" i="8"/>
  <c r="BE177" i="8"/>
  <c r="CV177" i="8" s="1"/>
  <c r="BD177" i="8"/>
  <c r="BC177" i="8"/>
  <c r="BB177" i="8"/>
  <c r="BA177" i="8"/>
  <c r="AZ177" i="8"/>
  <c r="AY177" i="8"/>
  <c r="AX177" i="8"/>
  <c r="AW177" i="8"/>
  <c r="AU177" i="8"/>
  <c r="AT177" i="8"/>
  <c r="DV176" i="8"/>
  <c r="DU176" i="8"/>
  <c r="DT176" i="8"/>
  <c r="DQ176" i="8"/>
  <c r="DR176" i="8" s="1"/>
  <c r="DS176" i="8" s="1"/>
  <c r="CO176" i="8"/>
  <c r="CP176" i="8" s="1"/>
  <c r="CJ176" i="8"/>
  <c r="CK176" i="8" s="1"/>
  <c r="CH176" i="8"/>
  <c r="CF176" i="8"/>
  <c r="CD176" i="8"/>
  <c r="CB176" i="8"/>
  <c r="BZ176" i="8"/>
  <c r="BX176" i="8"/>
  <c r="BV176" i="8"/>
  <c r="BT176" i="8"/>
  <c r="BR176" i="8"/>
  <c r="BP176" i="8"/>
  <c r="BN176" i="8"/>
  <c r="BL176" i="8"/>
  <c r="BH176" i="8"/>
  <c r="BE176" i="8"/>
  <c r="CY176" i="8"/>
  <c r="BD176" i="8"/>
  <c r="BC176" i="8"/>
  <c r="BB176" i="8"/>
  <c r="BA176" i="8"/>
  <c r="AZ176" i="8"/>
  <c r="AY176" i="8"/>
  <c r="AX176" i="8"/>
  <c r="AW176" i="8"/>
  <c r="AU176" i="8"/>
  <c r="AT176" i="8"/>
  <c r="DV175" i="8"/>
  <c r="DU175" i="8"/>
  <c r="DT175" i="8"/>
  <c r="DQ175" i="8"/>
  <c r="DR175" i="8" s="1"/>
  <c r="DS175" i="8" s="1"/>
  <c r="CO175" i="8"/>
  <c r="CP175" i="8" s="1"/>
  <c r="CJ175" i="8"/>
  <c r="CK175" i="8" s="1"/>
  <c r="CN175" i="8" s="1"/>
  <c r="CH175" i="8"/>
  <c r="CF175" i="8"/>
  <c r="CD175" i="8"/>
  <c r="CB175" i="8"/>
  <c r="BZ175" i="8"/>
  <c r="BX175" i="8"/>
  <c r="BV175" i="8"/>
  <c r="BT175" i="8"/>
  <c r="BR175" i="8"/>
  <c r="BP175" i="8"/>
  <c r="BN175" i="8"/>
  <c r="BL175" i="8"/>
  <c r="BH175" i="8"/>
  <c r="BE175" i="8"/>
  <c r="CY175" i="8" s="1"/>
  <c r="BD175" i="8"/>
  <c r="BC175" i="8"/>
  <c r="BB175" i="8"/>
  <c r="BA175" i="8"/>
  <c r="AZ175" i="8"/>
  <c r="AY175" i="8"/>
  <c r="AX175" i="8"/>
  <c r="AW175" i="8"/>
  <c r="AU175" i="8"/>
  <c r="AT175" i="8"/>
  <c r="DV174" i="8"/>
  <c r="DU174" i="8"/>
  <c r="DT174" i="8"/>
  <c r="DQ174" i="8"/>
  <c r="DR174" i="8" s="1"/>
  <c r="DS174" i="8" s="1"/>
  <c r="CO174" i="8"/>
  <c r="CP174" i="8" s="1"/>
  <c r="CJ174" i="8"/>
  <c r="CK174" i="8" s="1"/>
  <c r="CM174" i="8" s="1"/>
  <c r="CH174" i="8"/>
  <c r="CF174" i="8"/>
  <c r="CD174" i="8"/>
  <c r="CB174" i="8"/>
  <c r="BZ174" i="8"/>
  <c r="BX174" i="8"/>
  <c r="BV174" i="8"/>
  <c r="BT174" i="8"/>
  <c r="BR174" i="8"/>
  <c r="BP174" i="8"/>
  <c r="BN174" i="8"/>
  <c r="BL174" i="8"/>
  <c r="BH174" i="8"/>
  <c r="DE174" i="8"/>
  <c r="BE174" i="8"/>
  <c r="CT174" i="8"/>
  <c r="BD174" i="8"/>
  <c r="BC174" i="8"/>
  <c r="BB174" i="8"/>
  <c r="BA174" i="8"/>
  <c r="AZ174" i="8"/>
  <c r="AY174" i="8"/>
  <c r="AX174" i="8"/>
  <c r="AW174" i="8"/>
  <c r="AU174" i="8"/>
  <c r="AT174" i="8"/>
  <c r="DV173" i="8"/>
  <c r="DU173" i="8"/>
  <c r="DT173" i="8"/>
  <c r="DQ173" i="8"/>
  <c r="DR173" i="8" s="1"/>
  <c r="DS173" i="8" s="1"/>
  <c r="CO173" i="8"/>
  <c r="CP173" i="8" s="1"/>
  <c r="CS173" i="8" s="1"/>
  <c r="CJ173" i="8"/>
  <c r="CK173" i="8" s="1"/>
  <c r="CM173" i="8" s="1"/>
  <c r="CH173" i="8"/>
  <c r="CF173" i="8"/>
  <c r="CD173" i="8"/>
  <c r="CB173" i="8"/>
  <c r="BZ173" i="8"/>
  <c r="BX173" i="8"/>
  <c r="BV173" i="8"/>
  <c r="BT173" i="8"/>
  <c r="BR173" i="8"/>
  <c r="BP173" i="8"/>
  <c r="BN173" i="8"/>
  <c r="BL173" i="8"/>
  <c r="BH173" i="8"/>
  <c r="DE173" i="8"/>
  <c r="BE173" i="8"/>
  <c r="BD173" i="8"/>
  <c r="BC173" i="8"/>
  <c r="BB173" i="8"/>
  <c r="BA173" i="8"/>
  <c r="AZ173" i="8"/>
  <c r="AY173" i="8"/>
  <c r="AX173" i="8"/>
  <c r="AW173" i="8"/>
  <c r="AU173" i="8"/>
  <c r="AT173" i="8"/>
  <c r="DV172" i="8"/>
  <c r="DU172" i="8"/>
  <c r="DT172" i="8"/>
  <c r="DQ172" i="8"/>
  <c r="DR172" i="8" s="1"/>
  <c r="DS172" i="8" s="1"/>
  <c r="CO172" i="8"/>
  <c r="CP172" i="8" s="1"/>
  <c r="CQ172" i="8" s="1"/>
  <c r="CJ172" i="8"/>
  <c r="CK172" i="8" s="1"/>
  <c r="CH172" i="8"/>
  <c r="CF172" i="8"/>
  <c r="CD172" i="8"/>
  <c r="CB172" i="8"/>
  <c r="BZ172" i="8"/>
  <c r="BX172" i="8"/>
  <c r="BV172" i="8"/>
  <c r="BT172" i="8"/>
  <c r="BR172" i="8"/>
  <c r="BP172" i="8"/>
  <c r="BN172" i="8"/>
  <c r="BL172" i="8"/>
  <c r="BH172" i="8"/>
  <c r="BE172" i="8"/>
  <c r="CU172" i="8"/>
  <c r="BD172" i="8"/>
  <c r="BC172" i="8"/>
  <c r="BB172" i="8"/>
  <c r="BA172" i="8"/>
  <c r="AZ172" i="8"/>
  <c r="AY172" i="8"/>
  <c r="AX172" i="8"/>
  <c r="AW172" i="8"/>
  <c r="AU172" i="8"/>
  <c r="AT172" i="8"/>
  <c r="DV171" i="8"/>
  <c r="DU171" i="8"/>
  <c r="DT171" i="8"/>
  <c r="DQ171" i="8"/>
  <c r="DR171" i="8" s="1"/>
  <c r="DS171" i="8" s="1"/>
  <c r="CO171" i="8"/>
  <c r="CP171" i="8" s="1"/>
  <c r="CQ171" i="8" s="1"/>
  <c r="CJ171" i="8"/>
  <c r="CK171" i="8" s="1"/>
  <c r="CL171" i="8" s="1"/>
  <c r="CH171" i="8"/>
  <c r="CF171" i="8"/>
  <c r="CD171" i="8"/>
  <c r="CB171" i="8"/>
  <c r="BZ171" i="8"/>
  <c r="BX171" i="8"/>
  <c r="BV171" i="8"/>
  <c r="BT171" i="8"/>
  <c r="BR171" i="8"/>
  <c r="BP171" i="8"/>
  <c r="BN171" i="8"/>
  <c r="BL171" i="8"/>
  <c r="BH171" i="8"/>
  <c r="DC171" i="8" s="1"/>
  <c r="BE171" i="8"/>
  <c r="CY171" i="8"/>
  <c r="BD171" i="8"/>
  <c r="BC171" i="8"/>
  <c r="BB171" i="8"/>
  <c r="BA171" i="8"/>
  <c r="AZ171" i="8"/>
  <c r="AY171" i="8"/>
  <c r="AX171" i="8"/>
  <c r="AW171" i="8"/>
  <c r="AU171" i="8"/>
  <c r="AT171" i="8"/>
  <c r="DV170" i="8"/>
  <c r="DU170" i="8"/>
  <c r="DT170" i="8"/>
  <c r="DQ170" i="8"/>
  <c r="DR170" i="8" s="1"/>
  <c r="DS170" i="8" s="1"/>
  <c r="CO170" i="8"/>
  <c r="CP170" i="8" s="1"/>
  <c r="CJ170" i="8"/>
  <c r="CK170" i="8" s="1"/>
  <c r="CN170" i="8" s="1"/>
  <c r="CH170" i="8"/>
  <c r="CF170" i="8"/>
  <c r="CD170" i="8"/>
  <c r="CB170" i="8"/>
  <c r="BZ170" i="8"/>
  <c r="BX170" i="8"/>
  <c r="BV170" i="8"/>
  <c r="BT170" i="8"/>
  <c r="BR170" i="8"/>
  <c r="BP170" i="8"/>
  <c r="BN170" i="8"/>
  <c r="BL170" i="8"/>
  <c r="BH170" i="8"/>
  <c r="DA170" i="8"/>
  <c r="BE170" i="8"/>
  <c r="CW170" i="8" s="1"/>
  <c r="BD170" i="8"/>
  <c r="BC170" i="8"/>
  <c r="BB170" i="8"/>
  <c r="BA170" i="8"/>
  <c r="AZ170" i="8"/>
  <c r="AY170" i="8"/>
  <c r="AX170" i="8"/>
  <c r="AW170" i="8"/>
  <c r="AU170" i="8"/>
  <c r="AT170" i="8"/>
  <c r="DV169" i="8"/>
  <c r="DU169" i="8"/>
  <c r="DT169" i="8"/>
  <c r="DQ169" i="8"/>
  <c r="DR169" i="8" s="1"/>
  <c r="DS169" i="8" s="1"/>
  <c r="CO169" i="8"/>
  <c r="CP169" i="8" s="1"/>
  <c r="CR169" i="8" s="1"/>
  <c r="CJ169" i="8"/>
  <c r="CK169" i="8" s="1"/>
  <c r="CM169" i="8" s="1"/>
  <c r="CH169" i="8"/>
  <c r="CF169" i="8"/>
  <c r="CD169" i="8"/>
  <c r="CB169" i="8"/>
  <c r="BZ169" i="8"/>
  <c r="BX169" i="8"/>
  <c r="BV169" i="8"/>
  <c r="BT169" i="8"/>
  <c r="BR169" i="8"/>
  <c r="BP169" i="8"/>
  <c r="BN169" i="8"/>
  <c r="BL169" i="8"/>
  <c r="BH169" i="8"/>
  <c r="CZ169" i="8" s="1"/>
  <c r="BE169" i="8"/>
  <c r="BD169" i="8"/>
  <c r="BC169" i="8"/>
  <c r="BB169" i="8"/>
  <c r="BA169" i="8"/>
  <c r="AZ169" i="8"/>
  <c r="AY169" i="8"/>
  <c r="AX169" i="8"/>
  <c r="AW169" i="8"/>
  <c r="AU169" i="8"/>
  <c r="AT169" i="8"/>
  <c r="DV168" i="8"/>
  <c r="DU168" i="8"/>
  <c r="DT168" i="8"/>
  <c r="DQ168" i="8"/>
  <c r="DR168" i="8" s="1"/>
  <c r="DS168" i="8" s="1"/>
  <c r="CO168" i="8"/>
  <c r="CP168" i="8" s="1"/>
  <c r="CQ168" i="8" s="1"/>
  <c r="CJ168" i="8"/>
  <c r="CK168" i="8" s="1"/>
  <c r="CH168" i="8"/>
  <c r="CF168" i="8"/>
  <c r="CD168" i="8"/>
  <c r="CB168" i="8"/>
  <c r="BZ168" i="8"/>
  <c r="BX168" i="8"/>
  <c r="BV168" i="8"/>
  <c r="BT168" i="8"/>
  <c r="BR168" i="8"/>
  <c r="BP168" i="8"/>
  <c r="BN168" i="8"/>
  <c r="BL168" i="8"/>
  <c r="BH168" i="8"/>
  <c r="DB168" i="8"/>
  <c r="BE168" i="8"/>
  <c r="BD168" i="8"/>
  <c r="BC168" i="8"/>
  <c r="BB168" i="8"/>
  <c r="BA168" i="8"/>
  <c r="AZ168" i="8"/>
  <c r="AY168" i="8"/>
  <c r="AX168" i="8"/>
  <c r="AW168" i="8"/>
  <c r="AU168" i="8"/>
  <c r="AT168" i="8"/>
  <c r="DV167" i="8"/>
  <c r="DU167" i="8"/>
  <c r="DT167" i="8"/>
  <c r="DQ167" i="8"/>
  <c r="DR167" i="8" s="1"/>
  <c r="DS167" i="8" s="1"/>
  <c r="CO167" i="8"/>
  <c r="CP167" i="8" s="1"/>
  <c r="CJ167" i="8"/>
  <c r="CK167" i="8" s="1"/>
  <c r="CN167" i="8" s="1"/>
  <c r="CH167" i="8"/>
  <c r="CF167" i="8"/>
  <c r="CD167" i="8"/>
  <c r="CB167" i="8"/>
  <c r="BZ167" i="8"/>
  <c r="BX167" i="8"/>
  <c r="BV167" i="8"/>
  <c r="BT167" i="8"/>
  <c r="BR167" i="8"/>
  <c r="BP167" i="8"/>
  <c r="BN167" i="8"/>
  <c r="BL167" i="8"/>
  <c r="BH167" i="8"/>
  <c r="DB167" i="8" s="1"/>
  <c r="BE167" i="8"/>
  <c r="CX167" i="8" s="1"/>
  <c r="BD167" i="8"/>
  <c r="BC167" i="8"/>
  <c r="BB167" i="8"/>
  <c r="BA167" i="8"/>
  <c r="AZ167" i="8"/>
  <c r="AY167" i="8"/>
  <c r="AX167" i="8"/>
  <c r="AW167" i="8"/>
  <c r="AU167" i="8"/>
  <c r="AT167" i="8"/>
  <c r="DV166" i="8"/>
  <c r="DU166" i="8"/>
  <c r="DT166" i="8"/>
  <c r="DQ166" i="8"/>
  <c r="DR166" i="8" s="1"/>
  <c r="DS166" i="8" s="1"/>
  <c r="CO166" i="8"/>
  <c r="CP166" i="8" s="1"/>
  <c r="CR166" i="8" s="1"/>
  <c r="CJ166" i="8"/>
  <c r="CK166" i="8" s="1"/>
  <c r="CN166" i="8" s="1"/>
  <c r="CH166" i="8"/>
  <c r="CF166" i="8"/>
  <c r="CD166" i="8"/>
  <c r="CB166" i="8"/>
  <c r="BZ166" i="8"/>
  <c r="BX166" i="8"/>
  <c r="BV166" i="8"/>
  <c r="BT166" i="8"/>
  <c r="BR166" i="8"/>
  <c r="BP166" i="8"/>
  <c r="BN166" i="8"/>
  <c r="BL166" i="8"/>
  <c r="BH166" i="8"/>
  <c r="DB166" i="8" s="1"/>
  <c r="BE166" i="8"/>
  <c r="BK166" i="8"/>
  <c r="CY166" i="8"/>
  <c r="BD166" i="8"/>
  <c r="BC166" i="8"/>
  <c r="BB166" i="8"/>
  <c r="BA166" i="8"/>
  <c r="AZ166" i="8"/>
  <c r="AY166" i="8"/>
  <c r="AX166" i="8"/>
  <c r="AW166" i="8"/>
  <c r="AU166" i="8"/>
  <c r="AT166" i="8"/>
  <c r="DV165" i="8"/>
  <c r="DU165" i="8"/>
  <c r="DT165" i="8"/>
  <c r="DQ165" i="8"/>
  <c r="DR165" i="8" s="1"/>
  <c r="DS165" i="8" s="1"/>
  <c r="CO165" i="8"/>
  <c r="CP165" i="8" s="1"/>
  <c r="CR165" i="8" s="1"/>
  <c r="CJ165" i="8"/>
  <c r="CK165" i="8" s="1"/>
  <c r="CL165" i="8" s="1"/>
  <c r="CH165" i="8"/>
  <c r="CF165" i="8"/>
  <c r="CD165" i="8"/>
  <c r="CB165" i="8"/>
  <c r="BZ165" i="8"/>
  <c r="BX165" i="8"/>
  <c r="BV165" i="8"/>
  <c r="BT165" i="8"/>
  <c r="BR165" i="8"/>
  <c r="BP165" i="8"/>
  <c r="BN165" i="8"/>
  <c r="BL165" i="8"/>
  <c r="BH165" i="8"/>
  <c r="DD165" i="8"/>
  <c r="BE165" i="8"/>
  <c r="CY165" i="8"/>
  <c r="BD165" i="8"/>
  <c r="BC165" i="8"/>
  <c r="BB165" i="8"/>
  <c r="BA165" i="8"/>
  <c r="AZ165" i="8"/>
  <c r="AY165" i="8"/>
  <c r="AX165" i="8"/>
  <c r="AW165" i="8"/>
  <c r="AU165" i="8"/>
  <c r="AT165" i="8"/>
  <c r="DV164" i="8"/>
  <c r="DU164" i="8"/>
  <c r="DT164" i="8"/>
  <c r="DQ164" i="8"/>
  <c r="DR164" i="8" s="1"/>
  <c r="DS164" i="8" s="1"/>
  <c r="CO164" i="8"/>
  <c r="CP164" i="8" s="1"/>
  <c r="CJ164" i="8"/>
  <c r="CK164" i="8" s="1"/>
  <c r="CN164" i="8" s="1"/>
  <c r="CH164" i="8"/>
  <c r="CF164" i="8"/>
  <c r="CD164" i="8"/>
  <c r="CB164" i="8"/>
  <c r="BZ164" i="8"/>
  <c r="BX164" i="8"/>
  <c r="BV164" i="8"/>
  <c r="BT164" i="8"/>
  <c r="BR164" i="8"/>
  <c r="BP164" i="8"/>
  <c r="BN164" i="8"/>
  <c r="BL164" i="8"/>
  <c r="BH164" i="8"/>
  <c r="DC164" i="8"/>
  <c r="BE164" i="8"/>
  <c r="CT164" i="8" s="1"/>
  <c r="BD164" i="8"/>
  <c r="BC164" i="8"/>
  <c r="BB164" i="8"/>
  <c r="BA164" i="8"/>
  <c r="AZ164" i="8"/>
  <c r="AY164" i="8"/>
  <c r="AX164" i="8"/>
  <c r="AW164" i="8"/>
  <c r="AU164" i="8"/>
  <c r="AT164" i="8"/>
  <c r="DV163" i="8"/>
  <c r="DU163" i="8"/>
  <c r="DT163" i="8"/>
  <c r="DQ163" i="8"/>
  <c r="DR163" i="8" s="1"/>
  <c r="DS163" i="8" s="1"/>
  <c r="CO163" i="8"/>
  <c r="CP163" i="8" s="1"/>
  <c r="CJ163" i="8"/>
  <c r="CK163" i="8" s="1"/>
  <c r="CH163" i="8"/>
  <c r="CF163" i="8"/>
  <c r="CD163" i="8"/>
  <c r="CB163" i="8"/>
  <c r="BZ163" i="8"/>
  <c r="BX163" i="8"/>
  <c r="BV163" i="8"/>
  <c r="BT163" i="8"/>
  <c r="BR163" i="8"/>
  <c r="BP163" i="8"/>
  <c r="BN163" i="8"/>
  <c r="BL163" i="8"/>
  <c r="BH163" i="8"/>
  <c r="DA163" i="8" s="1"/>
  <c r="BE163" i="8"/>
  <c r="CX163" i="8" s="1"/>
  <c r="BD163" i="8"/>
  <c r="BC163" i="8"/>
  <c r="BB163" i="8"/>
  <c r="BA163" i="8"/>
  <c r="AZ163" i="8"/>
  <c r="AY163" i="8"/>
  <c r="AX163" i="8"/>
  <c r="AW163" i="8"/>
  <c r="AU163" i="8"/>
  <c r="AT163" i="8"/>
  <c r="DV162" i="8"/>
  <c r="DU162" i="8"/>
  <c r="DT162" i="8"/>
  <c r="DQ162" i="8"/>
  <c r="DR162" i="8" s="1"/>
  <c r="DS162" i="8" s="1"/>
  <c r="CO162" i="8"/>
  <c r="CP162" i="8" s="1"/>
  <c r="CR162" i="8" s="1"/>
  <c r="CJ162" i="8"/>
  <c r="CK162" i="8" s="1"/>
  <c r="CH162" i="8"/>
  <c r="CF162" i="8"/>
  <c r="CD162" i="8"/>
  <c r="CB162" i="8"/>
  <c r="BZ162" i="8"/>
  <c r="BX162" i="8"/>
  <c r="BV162" i="8"/>
  <c r="BT162" i="8"/>
  <c r="BR162" i="8"/>
  <c r="BP162" i="8"/>
  <c r="BN162" i="8"/>
  <c r="BL162" i="8"/>
  <c r="BH162" i="8"/>
  <c r="DD162" i="8" s="1"/>
  <c r="BE162" i="8"/>
  <c r="BD162" i="8"/>
  <c r="BC162" i="8"/>
  <c r="BB162" i="8"/>
  <c r="BA162" i="8"/>
  <c r="AZ162" i="8"/>
  <c r="AY162" i="8"/>
  <c r="AX162" i="8"/>
  <c r="AW162" i="8"/>
  <c r="AU162" i="8"/>
  <c r="AT162" i="8"/>
  <c r="DV161" i="8"/>
  <c r="DU161" i="8"/>
  <c r="DT161" i="8"/>
  <c r="DQ161" i="8"/>
  <c r="DR161" i="8" s="1"/>
  <c r="DS161" i="8" s="1"/>
  <c r="CO161" i="8"/>
  <c r="CP161" i="8" s="1"/>
  <c r="CJ161" i="8"/>
  <c r="CK161" i="8" s="1"/>
  <c r="CM161" i="8" s="1"/>
  <c r="CH161" i="8"/>
  <c r="CF161" i="8"/>
  <c r="CD161" i="8"/>
  <c r="CB161" i="8"/>
  <c r="BZ161" i="8"/>
  <c r="BX161" i="8"/>
  <c r="BV161" i="8"/>
  <c r="BT161" i="8"/>
  <c r="BR161" i="8"/>
  <c r="BP161" i="8"/>
  <c r="BN161" i="8"/>
  <c r="BL161" i="8"/>
  <c r="BH161" i="8"/>
  <c r="DC161" i="8" s="1"/>
  <c r="BE161" i="8"/>
  <c r="BD161" i="8"/>
  <c r="BC161" i="8"/>
  <c r="BB161" i="8"/>
  <c r="BA161" i="8"/>
  <c r="AZ161" i="8"/>
  <c r="AY161" i="8"/>
  <c r="AX161" i="8"/>
  <c r="AW161" i="8"/>
  <c r="AU161" i="8"/>
  <c r="AT161" i="8"/>
  <c r="DV160" i="8"/>
  <c r="DU160" i="8"/>
  <c r="DT160" i="8"/>
  <c r="DQ160" i="8"/>
  <c r="DR160" i="8" s="1"/>
  <c r="DS160" i="8" s="1"/>
  <c r="CO160" i="8"/>
  <c r="CP160" i="8" s="1"/>
  <c r="CR160" i="8" s="1"/>
  <c r="CJ160" i="8"/>
  <c r="CK160" i="8" s="1"/>
  <c r="CM160" i="8" s="1"/>
  <c r="CH160" i="8"/>
  <c r="CF160" i="8"/>
  <c r="CD160" i="8"/>
  <c r="CB160" i="8"/>
  <c r="BZ160" i="8"/>
  <c r="BX160" i="8"/>
  <c r="BV160" i="8"/>
  <c r="BT160" i="8"/>
  <c r="BR160" i="8"/>
  <c r="BP160" i="8"/>
  <c r="BN160" i="8"/>
  <c r="BL160" i="8"/>
  <c r="BH160" i="8"/>
  <c r="DA160" i="8"/>
  <c r="BE160" i="8"/>
  <c r="CY160" i="8" s="1"/>
  <c r="BD160" i="8"/>
  <c r="BC160" i="8"/>
  <c r="BB160" i="8"/>
  <c r="BA160" i="8"/>
  <c r="AZ160" i="8"/>
  <c r="AY160" i="8"/>
  <c r="AX160" i="8"/>
  <c r="AW160" i="8"/>
  <c r="AU160" i="8"/>
  <c r="AT160" i="8"/>
  <c r="DV159" i="8"/>
  <c r="DU159" i="8"/>
  <c r="DT159" i="8"/>
  <c r="DQ159" i="8"/>
  <c r="DR159" i="8" s="1"/>
  <c r="DS159" i="8" s="1"/>
  <c r="CO159" i="8"/>
  <c r="CP159" i="8" s="1"/>
  <c r="CJ159" i="8"/>
  <c r="CK159" i="8" s="1"/>
  <c r="CN159" i="8" s="1"/>
  <c r="CH159" i="8"/>
  <c r="CF159" i="8"/>
  <c r="CD159" i="8"/>
  <c r="CB159" i="8"/>
  <c r="BZ159" i="8"/>
  <c r="BX159" i="8"/>
  <c r="BV159" i="8"/>
  <c r="BT159" i="8"/>
  <c r="BR159" i="8"/>
  <c r="BP159" i="8"/>
  <c r="BN159" i="8"/>
  <c r="BL159" i="8"/>
  <c r="BH159" i="8"/>
  <c r="BE159" i="8"/>
  <c r="CY159" i="8"/>
  <c r="BD159" i="8"/>
  <c r="BC159" i="8"/>
  <c r="BB159" i="8"/>
  <c r="BA159" i="8"/>
  <c r="AZ159" i="8"/>
  <c r="AY159" i="8"/>
  <c r="AX159" i="8"/>
  <c r="AW159" i="8"/>
  <c r="AU159" i="8"/>
  <c r="AT159" i="8"/>
  <c r="DV158" i="8"/>
  <c r="DU158" i="8"/>
  <c r="DT158" i="8"/>
  <c r="DQ158" i="8"/>
  <c r="DR158" i="8" s="1"/>
  <c r="DS158" i="8" s="1"/>
  <c r="CO158" i="8"/>
  <c r="CP158" i="8" s="1"/>
  <c r="CR158" i="8" s="1"/>
  <c r="CJ158" i="8"/>
  <c r="CK158" i="8" s="1"/>
  <c r="CH158" i="8"/>
  <c r="CF158" i="8"/>
  <c r="CD158" i="8"/>
  <c r="CB158" i="8"/>
  <c r="BZ158" i="8"/>
  <c r="BX158" i="8"/>
  <c r="BV158" i="8"/>
  <c r="BT158" i="8"/>
  <c r="BR158" i="8"/>
  <c r="BP158" i="8"/>
  <c r="BN158" i="8"/>
  <c r="BL158" i="8"/>
  <c r="BH158" i="8"/>
  <c r="DD158" i="8" s="1"/>
  <c r="BE158" i="8"/>
  <c r="CW158" i="8"/>
  <c r="BD158" i="8"/>
  <c r="BC158" i="8"/>
  <c r="BB158" i="8"/>
  <c r="BA158" i="8"/>
  <c r="AZ158" i="8"/>
  <c r="AY158" i="8"/>
  <c r="AX158" i="8"/>
  <c r="AW158" i="8"/>
  <c r="AU158" i="8"/>
  <c r="AT158" i="8"/>
  <c r="DV157" i="8"/>
  <c r="DU157" i="8"/>
  <c r="DT157" i="8"/>
  <c r="DQ157" i="8"/>
  <c r="DR157" i="8" s="1"/>
  <c r="DS157" i="8" s="1"/>
  <c r="CO157" i="8"/>
  <c r="CP157" i="8" s="1"/>
  <c r="CS157" i="8" s="1"/>
  <c r="CJ157" i="8"/>
  <c r="CK157" i="8" s="1"/>
  <c r="CN157" i="8" s="1"/>
  <c r="CH157" i="8"/>
  <c r="CF157" i="8"/>
  <c r="CD157" i="8"/>
  <c r="CB157" i="8"/>
  <c r="BZ157" i="8"/>
  <c r="BX157" i="8"/>
  <c r="BV157" i="8"/>
  <c r="BT157" i="8"/>
  <c r="BR157" i="8"/>
  <c r="BP157" i="8"/>
  <c r="BN157" i="8"/>
  <c r="BL157" i="8"/>
  <c r="BH157" i="8"/>
  <c r="DA157" i="8" s="1"/>
  <c r="BE157" i="8"/>
  <c r="CT157" i="8" s="1"/>
  <c r="BD157" i="8"/>
  <c r="BC157" i="8"/>
  <c r="BB157" i="8"/>
  <c r="BA157" i="8"/>
  <c r="AZ157" i="8"/>
  <c r="AY157" i="8"/>
  <c r="AX157" i="8"/>
  <c r="AW157" i="8"/>
  <c r="AU157" i="8"/>
  <c r="AT157" i="8"/>
  <c r="DV156" i="8"/>
  <c r="DU156" i="8"/>
  <c r="DT156" i="8"/>
  <c r="DQ156" i="8"/>
  <c r="DR156" i="8" s="1"/>
  <c r="DS156" i="8" s="1"/>
  <c r="CO156" i="8"/>
  <c r="CP156" i="8" s="1"/>
  <c r="CR156" i="8" s="1"/>
  <c r="CJ156" i="8"/>
  <c r="CK156" i="8" s="1"/>
  <c r="CL156" i="8" s="1"/>
  <c r="CH156" i="8"/>
  <c r="CF156" i="8"/>
  <c r="CD156" i="8"/>
  <c r="CB156" i="8"/>
  <c r="BZ156" i="8"/>
  <c r="BX156" i="8"/>
  <c r="BV156" i="8"/>
  <c r="BT156" i="8"/>
  <c r="BR156" i="8"/>
  <c r="BP156" i="8"/>
  <c r="BN156" i="8"/>
  <c r="BL156" i="8"/>
  <c r="BH156" i="8"/>
  <c r="DE156" i="8" s="1"/>
  <c r="BE156" i="8"/>
  <c r="CV156" i="8" s="1"/>
  <c r="BD156" i="8"/>
  <c r="BC156" i="8"/>
  <c r="BB156" i="8"/>
  <c r="BA156" i="8"/>
  <c r="AZ156" i="8"/>
  <c r="AY156" i="8"/>
  <c r="AX156" i="8"/>
  <c r="AW156" i="8"/>
  <c r="AU156" i="8"/>
  <c r="AT156" i="8"/>
  <c r="DV155" i="8"/>
  <c r="DU155" i="8"/>
  <c r="DT155" i="8"/>
  <c r="DQ155" i="8"/>
  <c r="DR155" i="8" s="1"/>
  <c r="DS155" i="8" s="1"/>
  <c r="CO155" i="8"/>
  <c r="CP155" i="8" s="1"/>
  <c r="CQ155" i="8" s="1"/>
  <c r="CJ155" i="8"/>
  <c r="CK155" i="8" s="1"/>
  <c r="CM155" i="8" s="1"/>
  <c r="CH155" i="8"/>
  <c r="CF155" i="8"/>
  <c r="CD155" i="8"/>
  <c r="CB155" i="8"/>
  <c r="BZ155" i="8"/>
  <c r="BX155" i="8"/>
  <c r="BV155" i="8"/>
  <c r="BT155" i="8"/>
  <c r="BR155" i="8"/>
  <c r="BP155" i="8"/>
  <c r="BN155" i="8"/>
  <c r="BL155" i="8"/>
  <c r="BH155" i="8"/>
  <c r="DA155" i="8"/>
  <c r="BE155" i="8"/>
  <c r="BD155" i="8"/>
  <c r="BC155" i="8"/>
  <c r="BB155" i="8"/>
  <c r="BA155" i="8"/>
  <c r="AZ155" i="8"/>
  <c r="AY155" i="8"/>
  <c r="AX155" i="8"/>
  <c r="AW155" i="8"/>
  <c r="AU155" i="8"/>
  <c r="AT155" i="8"/>
  <c r="DV154" i="8"/>
  <c r="DU154" i="8"/>
  <c r="DT154" i="8"/>
  <c r="DQ154" i="8"/>
  <c r="DR154" i="8" s="1"/>
  <c r="DS154" i="8" s="1"/>
  <c r="CO154" i="8"/>
  <c r="CP154" i="8" s="1"/>
  <c r="CQ154" i="8" s="1"/>
  <c r="CJ154" i="8"/>
  <c r="CK154" i="8" s="1"/>
  <c r="CL154" i="8" s="1"/>
  <c r="CH154" i="8"/>
  <c r="CF154" i="8"/>
  <c r="CD154" i="8"/>
  <c r="CB154" i="8"/>
  <c r="BZ154" i="8"/>
  <c r="BX154" i="8"/>
  <c r="BV154" i="8"/>
  <c r="BT154" i="8"/>
  <c r="BR154" i="8"/>
  <c r="BP154" i="8"/>
  <c r="BN154" i="8"/>
  <c r="BL154" i="8"/>
  <c r="BH154" i="8"/>
  <c r="DA154" i="8"/>
  <c r="BE154" i="8"/>
  <c r="BD154" i="8"/>
  <c r="BC154" i="8"/>
  <c r="BB154" i="8"/>
  <c r="BA154" i="8"/>
  <c r="AZ154" i="8"/>
  <c r="AY154" i="8"/>
  <c r="AX154" i="8"/>
  <c r="AW154" i="8"/>
  <c r="AU154" i="8"/>
  <c r="AT154" i="8"/>
  <c r="DV153" i="8"/>
  <c r="DU153" i="8"/>
  <c r="DT153" i="8"/>
  <c r="DQ153" i="8"/>
  <c r="DR153" i="8" s="1"/>
  <c r="DS153" i="8" s="1"/>
  <c r="CO153" i="8"/>
  <c r="CP153" i="8" s="1"/>
  <c r="CJ153" i="8"/>
  <c r="CK153" i="8" s="1"/>
  <c r="CN153" i="8" s="1"/>
  <c r="CH153" i="8"/>
  <c r="CF153" i="8"/>
  <c r="CD153" i="8"/>
  <c r="CB153" i="8"/>
  <c r="BZ153" i="8"/>
  <c r="BX153" i="8"/>
  <c r="BV153" i="8"/>
  <c r="BT153" i="8"/>
  <c r="BR153" i="8"/>
  <c r="BP153" i="8"/>
  <c r="BN153" i="8"/>
  <c r="BL153" i="8"/>
  <c r="BH153" i="8"/>
  <c r="DB153" i="8"/>
  <c r="BE153" i="8"/>
  <c r="CY153" i="8" s="1"/>
  <c r="BD153" i="8"/>
  <c r="BC153" i="8"/>
  <c r="BB153" i="8"/>
  <c r="BA153" i="8"/>
  <c r="AZ153" i="8"/>
  <c r="AY153" i="8"/>
  <c r="AX153" i="8"/>
  <c r="AW153" i="8"/>
  <c r="AU153" i="8"/>
  <c r="AT153" i="8"/>
  <c r="DV152" i="8"/>
  <c r="DU152" i="8"/>
  <c r="DT152" i="8"/>
  <c r="DQ152" i="8"/>
  <c r="DR152" i="8" s="1"/>
  <c r="DS152" i="8" s="1"/>
  <c r="CO152" i="8"/>
  <c r="CP152" i="8" s="1"/>
  <c r="CS152" i="8" s="1"/>
  <c r="CJ152" i="8"/>
  <c r="CK152" i="8" s="1"/>
  <c r="CL152" i="8" s="1"/>
  <c r="CH152" i="8"/>
  <c r="CF152" i="8"/>
  <c r="CD152" i="8"/>
  <c r="CB152" i="8"/>
  <c r="BZ152" i="8"/>
  <c r="BX152" i="8"/>
  <c r="BV152" i="8"/>
  <c r="BT152" i="8"/>
  <c r="BR152" i="8"/>
  <c r="BP152" i="8"/>
  <c r="BN152" i="8"/>
  <c r="BL152" i="8"/>
  <c r="BH152" i="8"/>
  <c r="BE152" i="8"/>
  <c r="CY152" i="8"/>
  <c r="BD152" i="8"/>
  <c r="BC152" i="8"/>
  <c r="BB152" i="8"/>
  <c r="BA152" i="8"/>
  <c r="AZ152" i="8"/>
  <c r="AY152" i="8"/>
  <c r="AX152" i="8"/>
  <c r="AW152" i="8"/>
  <c r="AU152" i="8"/>
  <c r="AT152" i="8"/>
  <c r="DV151" i="8"/>
  <c r="DU151" i="8"/>
  <c r="DT151" i="8"/>
  <c r="DQ151" i="8"/>
  <c r="DR151" i="8" s="1"/>
  <c r="DS151" i="8" s="1"/>
  <c r="CO151" i="8"/>
  <c r="CP151" i="8" s="1"/>
  <c r="CR151" i="8" s="1"/>
  <c r="CJ151" i="8"/>
  <c r="CK151" i="8" s="1"/>
  <c r="CH151" i="8"/>
  <c r="CF151" i="8"/>
  <c r="CD151" i="8"/>
  <c r="CB151" i="8"/>
  <c r="BZ151" i="8"/>
  <c r="BX151" i="8"/>
  <c r="BV151" i="8"/>
  <c r="BT151" i="8"/>
  <c r="BR151" i="8"/>
  <c r="BP151" i="8"/>
  <c r="BN151" i="8"/>
  <c r="BL151" i="8"/>
  <c r="BH151" i="8"/>
  <c r="DA151" i="8"/>
  <c r="BE151" i="8"/>
  <c r="BD151" i="8"/>
  <c r="BC151" i="8"/>
  <c r="BB151" i="8"/>
  <c r="BA151" i="8"/>
  <c r="AZ151" i="8"/>
  <c r="AY151" i="8"/>
  <c r="AX151" i="8"/>
  <c r="AW151" i="8"/>
  <c r="AU151" i="8"/>
  <c r="AT151" i="8"/>
  <c r="DV150" i="8"/>
  <c r="DU150" i="8"/>
  <c r="DT150" i="8"/>
  <c r="DQ150" i="8"/>
  <c r="DR150" i="8" s="1"/>
  <c r="DS150" i="8" s="1"/>
  <c r="CO150" i="8"/>
  <c r="CP150" i="8" s="1"/>
  <c r="CJ150" i="8"/>
  <c r="CK150" i="8" s="1"/>
  <c r="CN150" i="8" s="1"/>
  <c r="CH150" i="8"/>
  <c r="CF150" i="8"/>
  <c r="CD150" i="8"/>
  <c r="CB150" i="8"/>
  <c r="BZ150" i="8"/>
  <c r="BX150" i="8"/>
  <c r="BV150" i="8"/>
  <c r="BT150" i="8"/>
  <c r="BR150" i="8"/>
  <c r="BP150" i="8"/>
  <c r="BN150" i="8"/>
  <c r="BL150" i="8"/>
  <c r="BH150" i="8"/>
  <c r="BE150" i="8"/>
  <c r="BD150" i="8"/>
  <c r="BC150" i="8"/>
  <c r="BB150" i="8"/>
  <c r="BA150" i="8"/>
  <c r="AZ150" i="8"/>
  <c r="AY150" i="8"/>
  <c r="AX150" i="8"/>
  <c r="AW150" i="8"/>
  <c r="AU150" i="8"/>
  <c r="AT150" i="8"/>
  <c r="DV149" i="8"/>
  <c r="DU149" i="8"/>
  <c r="DT149" i="8"/>
  <c r="DQ149" i="8"/>
  <c r="DR149" i="8" s="1"/>
  <c r="DS149" i="8" s="1"/>
  <c r="CO149" i="8"/>
  <c r="CP149" i="8" s="1"/>
  <c r="CS149" i="8" s="1"/>
  <c r="CJ149" i="8"/>
  <c r="CK149" i="8" s="1"/>
  <c r="CH149" i="8"/>
  <c r="CF149" i="8"/>
  <c r="CD149" i="8"/>
  <c r="CB149" i="8"/>
  <c r="BZ149" i="8"/>
  <c r="BX149" i="8"/>
  <c r="BV149" i="8"/>
  <c r="BT149" i="8"/>
  <c r="BR149" i="8"/>
  <c r="BP149" i="8"/>
  <c r="BN149" i="8"/>
  <c r="BL149" i="8"/>
  <c r="BH149" i="8"/>
  <c r="DA149" i="8" s="1"/>
  <c r="BE149" i="8"/>
  <c r="CX149" i="8" s="1"/>
  <c r="BD149" i="8"/>
  <c r="BC149" i="8"/>
  <c r="BB149" i="8"/>
  <c r="BA149" i="8"/>
  <c r="AZ149" i="8"/>
  <c r="AY149" i="8"/>
  <c r="AX149" i="8"/>
  <c r="AW149" i="8"/>
  <c r="AU149" i="8"/>
  <c r="AT149" i="8"/>
  <c r="DV148" i="8"/>
  <c r="DU148" i="8"/>
  <c r="DT148" i="8"/>
  <c r="DQ148" i="8"/>
  <c r="DR148" i="8" s="1"/>
  <c r="DS148" i="8" s="1"/>
  <c r="CO148" i="8"/>
  <c r="CP148" i="8" s="1"/>
  <c r="CR148" i="8" s="1"/>
  <c r="CJ148" i="8"/>
  <c r="CK148" i="8" s="1"/>
  <c r="CL148" i="8" s="1"/>
  <c r="CH148" i="8"/>
  <c r="CF148" i="8"/>
  <c r="CD148" i="8"/>
  <c r="CB148" i="8"/>
  <c r="BZ148" i="8"/>
  <c r="BX148" i="8"/>
  <c r="BV148" i="8"/>
  <c r="BT148" i="8"/>
  <c r="BR148" i="8"/>
  <c r="BP148" i="8"/>
  <c r="BN148" i="8"/>
  <c r="BL148" i="8"/>
  <c r="BH148" i="8"/>
  <c r="BE148" i="8"/>
  <c r="CT148" i="8"/>
  <c r="BD148" i="8"/>
  <c r="BC148" i="8"/>
  <c r="BB148" i="8"/>
  <c r="BA148" i="8"/>
  <c r="AZ148" i="8"/>
  <c r="AY148" i="8"/>
  <c r="AX148" i="8"/>
  <c r="AW148" i="8"/>
  <c r="AU148" i="8"/>
  <c r="AT148" i="8"/>
  <c r="DV147" i="8"/>
  <c r="DU147" i="8"/>
  <c r="DT147" i="8"/>
  <c r="DQ147" i="8"/>
  <c r="DR147" i="8" s="1"/>
  <c r="DS147" i="8" s="1"/>
  <c r="CO147" i="8"/>
  <c r="CP147" i="8" s="1"/>
  <c r="CJ147" i="8"/>
  <c r="CK147" i="8" s="1"/>
  <c r="CN147" i="8" s="1"/>
  <c r="CH147" i="8"/>
  <c r="CF147" i="8"/>
  <c r="CD147" i="8"/>
  <c r="CB147" i="8"/>
  <c r="BZ147" i="8"/>
  <c r="BX147" i="8"/>
  <c r="BV147" i="8"/>
  <c r="BT147" i="8"/>
  <c r="BR147" i="8"/>
  <c r="BP147" i="8"/>
  <c r="BN147" i="8"/>
  <c r="BL147" i="8"/>
  <c r="BH147" i="8"/>
  <c r="DB147" i="8"/>
  <c r="BE147" i="8"/>
  <c r="CY147" i="8" s="1"/>
  <c r="BD147" i="8"/>
  <c r="BC147" i="8"/>
  <c r="BB147" i="8"/>
  <c r="BA147" i="8"/>
  <c r="AZ147" i="8"/>
  <c r="AY147" i="8"/>
  <c r="AX147" i="8"/>
  <c r="AW147" i="8"/>
  <c r="AU147" i="8"/>
  <c r="AT147" i="8"/>
  <c r="DV146" i="8"/>
  <c r="DU146" i="8"/>
  <c r="DT146" i="8"/>
  <c r="DQ146" i="8"/>
  <c r="DR146" i="8" s="1"/>
  <c r="DS146" i="8" s="1"/>
  <c r="CO146" i="8"/>
  <c r="CP146" i="8" s="1"/>
  <c r="CQ146" i="8" s="1"/>
  <c r="CJ146" i="8"/>
  <c r="CK146" i="8" s="1"/>
  <c r="CN146" i="8" s="1"/>
  <c r="CH146" i="8"/>
  <c r="CF146" i="8"/>
  <c r="CD146" i="8"/>
  <c r="CB146" i="8"/>
  <c r="BZ146" i="8"/>
  <c r="BX146" i="8"/>
  <c r="BV146" i="8"/>
  <c r="BT146" i="8"/>
  <c r="BR146" i="8"/>
  <c r="BP146" i="8"/>
  <c r="BN146" i="8"/>
  <c r="BL146" i="8"/>
  <c r="BH146" i="8"/>
  <c r="DD146" i="8"/>
  <c r="BE146" i="8"/>
  <c r="CW146" i="8" s="1"/>
  <c r="BD146" i="8"/>
  <c r="BC146" i="8"/>
  <c r="BB146" i="8"/>
  <c r="BA146" i="8"/>
  <c r="AZ146" i="8"/>
  <c r="AY146" i="8"/>
  <c r="AX146" i="8"/>
  <c r="AW146" i="8"/>
  <c r="AU146" i="8"/>
  <c r="AT146" i="8"/>
  <c r="DV145" i="8"/>
  <c r="DU145" i="8"/>
  <c r="DT145" i="8"/>
  <c r="DQ145" i="8"/>
  <c r="DR145" i="8" s="1"/>
  <c r="DS145" i="8" s="1"/>
  <c r="CO145" i="8"/>
  <c r="CP145" i="8" s="1"/>
  <c r="CS145" i="8" s="1"/>
  <c r="CJ145" i="8"/>
  <c r="CK145" i="8" s="1"/>
  <c r="CL145" i="8" s="1"/>
  <c r="CH145" i="8"/>
  <c r="CF145" i="8"/>
  <c r="CD145" i="8"/>
  <c r="CB145" i="8"/>
  <c r="BZ145" i="8"/>
  <c r="BX145" i="8"/>
  <c r="BV145" i="8"/>
  <c r="BT145" i="8"/>
  <c r="BR145" i="8"/>
  <c r="BP145" i="8"/>
  <c r="BN145" i="8"/>
  <c r="BL145" i="8"/>
  <c r="BH145" i="8"/>
  <c r="BE145" i="8"/>
  <c r="CV145" i="8" s="1"/>
  <c r="BD145" i="8"/>
  <c r="BC145" i="8"/>
  <c r="BB145" i="8"/>
  <c r="BA145" i="8"/>
  <c r="AZ145" i="8"/>
  <c r="AY145" i="8"/>
  <c r="AX145" i="8"/>
  <c r="AW145" i="8"/>
  <c r="AU145" i="8"/>
  <c r="AT145" i="8"/>
  <c r="DV144" i="8"/>
  <c r="DU144" i="8"/>
  <c r="DT144" i="8"/>
  <c r="DQ144" i="8"/>
  <c r="DR144" i="8" s="1"/>
  <c r="DS144" i="8" s="1"/>
  <c r="CO144" i="8"/>
  <c r="CP144" i="8" s="1"/>
  <c r="CS144" i="8" s="1"/>
  <c r="CJ144" i="8"/>
  <c r="CK144" i="8" s="1"/>
  <c r="CH144" i="8"/>
  <c r="CF144" i="8"/>
  <c r="CD144" i="8"/>
  <c r="CB144" i="8"/>
  <c r="BZ144" i="8"/>
  <c r="BX144" i="8"/>
  <c r="BV144" i="8"/>
  <c r="BT144" i="8"/>
  <c r="BR144" i="8"/>
  <c r="BP144" i="8"/>
  <c r="BN144" i="8"/>
  <c r="BL144" i="8"/>
  <c r="BH144" i="8"/>
  <c r="BE144" i="8"/>
  <c r="CW144" i="8" s="1"/>
  <c r="BD144" i="8"/>
  <c r="BC144" i="8"/>
  <c r="BB144" i="8"/>
  <c r="BA144" i="8"/>
  <c r="AZ144" i="8"/>
  <c r="AY144" i="8"/>
  <c r="AX144" i="8"/>
  <c r="AW144" i="8"/>
  <c r="AU144" i="8"/>
  <c r="AT144" i="8"/>
  <c r="DV143" i="8"/>
  <c r="DU143" i="8"/>
  <c r="DT143" i="8"/>
  <c r="DQ143" i="8"/>
  <c r="DR143" i="8" s="1"/>
  <c r="DS143" i="8" s="1"/>
  <c r="CO143" i="8"/>
  <c r="CP143" i="8" s="1"/>
  <c r="CS143" i="8" s="1"/>
  <c r="CJ143" i="8"/>
  <c r="CK143" i="8" s="1"/>
  <c r="CN143" i="8" s="1"/>
  <c r="CH143" i="8"/>
  <c r="CF143" i="8"/>
  <c r="CD143" i="8"/>
  <c r="CB143" i="8"/>
  <c r="BZ143" i="8"/>
  <c r="BX143" i="8"/>
  <c r="BV143" i="8"/>
  <c r="BT143" i="8"/>
  <c r="BR143" i="8"/>
  <c r="BP143" i="8"/>
  <c r="BN143" i="8"/>
  <c r="BL143" i="8"/>
  <c r="BH143" i="8"/>
  <c r="DB143" i="8" s="1"/>
  <c r="BE143" i="8"/>
  <c r="BK143" i="8" s="1"/>
  <c r="DK143" i="8"/>
  <c r="BD143" i="8"/>
  <c r="BC143" i="8"/>
  <c r="BB143" i="8"/>
  <c r="BA143" i="8"/>
  <c r="AZ143" i="8"/>
  <c r="AY143" i="8"/>
  <c r="AX143" i="8"/>
  <c r="AW143" i="8"/>
  <c r="AU143" i="8"/>
  <c r="AT143" i="8"/>
  <c r="DV142" i="8"/>
  <c r="DU142" i="8"/>
  <c r="DT142" i="8"/>
  <c r="DQ142" i="8"/>
  <c r="DR142" i="8" s="1"/>
  <c r="DS142" i="8" s="1"/>
  <c r="CO142" i="8"/>
  <c r="CP142" i="8" s="1"/>
  <c r="CR142" i="8" s="1"/>
  <c r="CJ142" i="8"/>
  <c r="CK142" i="8" s="1"/>
  <c r="CM142" i="8" s="1"/>
  <c r="CH142" i="8"/>
  <c r="CF142" i="8"/>
  <c r="CD142" i="8"/>
  <c r="CB142" i="8"/>
  <c r="BZ142" i="8"/>
  <c r="BX142" i="8"/>
  <c r="BV142" i="8"/>
  <c r="BT142" i="8"/>
  <c r="BR142" i="8"/>
  <c r="BP142" i="8"/>
  <c r="BN142" i="8"/>
  <c r="BL142" i="8"/>
  <c r="BH142" i="8"/>
  <c r="BE142" i="8"/>
  <c r="BD142" i="8"/>
  <c r="BC142" i="8"/>
  <c r="BB142" i="8"/>
  <c r="BA142" i="8"/>
  <c r="AZ142" i="8"/>
  <c r="AY142" i="8"/>
  <c r="AX142" i="8"/>
  <c r="AW142" i="8"/>
  <c r="AU142" i="8"/>
  <c r="AT142" i="8"/>
  <c r="DV141" i="8"/>
  <c r="DU141" i="8"/>
  <c r="DT141" i="8"/>
  <c r="DQ141" i="8"/>
  <c r="DR141" i="8" s="1"/>
  <c r="DS141" i="8" s="1"/>
  <c r="CO141" i="8"/>
  <c r="CP141" i="8" s="1"/>
  <c r="CQ141" i="8" s="1"/>
  <c r="CJ141" i="8"/>
  <c r="CK141" i="8" s="1"/>
  <c r="CM141" i="8" s="1"/>
  <c r="CH141" i="8"/>
  <c r="CF141" i="8"/>
  <c r="CD141" i="8"/>
  <c r="CB141" i="8"/>
  <c r="BZ141" i="8"/>
  <c r="BX141" i="8"/>
  <c r="BV141" i="8"/>
  <c r="BT141" i="8"/>
  <c r="BR141" i="8"/>
  <c r="BP141" i="8"/>
  <c r="BN141" i="8"/>
  <c r="BL141" i="8"/>
  <c r="BH141" i="8"/>
  <c r="DD141" i="8"/>
  <c r="BE141" i="8"/>
  <c r="CY141" i="8" s="1"/>
  <c r="BD141" i="8"/>
  <c r="BC141" i="8"/>
  <c r="BB141" i="8"/>
  <c r="BA141" i="8"/>
  <c r="AZ141" i="8"/>
  <c r="AY141" i="8"/>
  <c r="AX141" i="8"/>
  <c r="AW141" i="8"/>
  <c r="AU141" i="8"/>
  <c r="AT141" i="8"/>
  <c r="DV140" i="8"/>
  <c r="DU140" i="8"/>
  <c r="DT140" i="8"/>
  <c r="DQ140" i="8"/>
  <c r="DR140" i="8" s="1"/>
  <c r="DS140" i="8" s="1"/>
  <c r="CO140" i="8"/>
  <c r="CP140" i="8" s="1"/>
  <c r="CS140" i="8" s="1"/>
  <c r="CJ140" i="8"/>
  <c r="CK140" i="8" s="1"/>
  <c r="CM140" i="8" s="1"/>
  <c r="CH140" i="8"/>
  <c r="CF140" i="8"/>
  <c r="CD140" i="8"/>
  <c r="CB140" i="8"/>
  <c r="BZ140" i="8"/>
  <c r="BX140" i="8"/>
  <c r="BV140" i="8"/>
  <c r="BT140" i="8"/>
  <c r="BR140" i="8"/>
  <c r="BP140" i="8"/>
  <c r="BN140" i="8"/>
  <c r="BL140" i="8"/>
  <c r="BH140" i="8"/>
  <c r="CZ140" i="8"/>
  <c r="BE140" i="8"/>
  <c r="BK140" i="8" s="1"/>
  <c r="DL140" i="8" s="1"/>
  <c r="BD140" i="8"/>
  <c r="BC140" i="8"/>
  <c r="BB140" i="8"/>
  <c r="BA140" i="8"/>
  <c r="AZ140" i="8"/>
  <c r="AY140" i="8"/>
  <c r="AX140" i="8"/>
  <c r="AW140" i="8"/>
  <c r="AU140" i="8"/>
  <c r="AT140" i="8"/>
  <c r="DV139" i="8"/>
  <c r="DU139" i="8"/>
  <c r="DT139" i="8"/>
  <c r="DQ139" i="8"/>
  <c r="DR139" i="8" s="1"/>
  <c r="DS139" i="8" s="1"/>
  <c r="CO139" i="8"/>
  <c r="CP139" i="8" s="1"/>
  <c r="CR139" i="8" s="1"/>
  <c r="CJ139" i="8"/>
  <c r="CK139" i="8" s="1"/>
  <c r="CN139" i="8" s="1"/>
  <c r="CH139" i="8"/>
  <c r="CF139" i="8"/>
  <c r="CD139" i="8"/>
  <c r="CB139" i="8"/>
  <c r="BZ139" i="8"/>
  <c r="BX139" i="8"/>
  <c r="BV139" i="8"/>
  <c r="BT139" i="8"/>
  <c r="BR139" i="8"/>
  <c r="BP139" i="8"/>
  <c r="BN139" i="8"/>
  <c r="BL139" i="8"/>
  <c r="BH139" i="8"/>
  <c r="DB139" i="8" s="1"/>
  <c r="BE139" i="8"/>
  <c r="CW139" i="8" s="1"/>
  <c r="BD139" i="8"/>
  <c r="BC139" i="8"/>
  <c r="BB139" i="8"/>
  <c r="BA139" i="8"/>
  <c r="AZ139" i="8"/>
  <c r="AY139" i="8"/>
  <c r="AX139" i="8"/>
  <c r="AW139" i="8"/>
  <c r="AU139" i="8"/>
  <c r="AT139" i="8"/>
  <c r="DV138" i="8"/>
  <c r="DU138" i="8"/>
  <c r="DT138" i="8"/>
  <c r="DQ138" i="8"/>
  <c r="DR138" i="8" s="1"/>
  <c r="DS138" i="8" s="1"/>
  <c r="CO138" i="8"/>
  <c r="CP138" i="8" s="1"/>
  <c r="CQ138" i="8" s="1"/>
  <c r="CJ138" i="8"/>
  <c r="CK138" i="8" s="1"/>
  <c r="CL138" i="8" s="1"/>
  <c r="CH138" i="8"/>
  <c r="CF138" i="8"/>
  <c r="CD138" i="8"/>
  <c r="CB138" i="8"/>
  <c r="BZ138" i="8"/>
  <c r="BX138" i="8"/>
  <c r="BV138" i="8"/>
  <c r="BT138" i="8"/>
  <c r="BR138" i="8"/>
  <c r="BP138" i="8"/>
  <c r="BN138" i="8"/>
  <c r="BL138" i="8"/>
  <c r="BH138" i="8"/>
  <c r="BE138" i="8"/>
  <c r="BD138" i="8"/>
  <c r="BC138" i="8"/>
  <c r="BB138" i="8"/>
  <c r="BA138" i="8"/>
  <c r="AZ138" i="8"/>
  <c r="AY138" i="8"/>
  <c r="AX138" i="8"/>
  <c r="AW138" i="8"/>
  <c r="AU138" i="8"/>
  <c r="AT138" i="8"/>
  <c r="DV137" i="8"/>
  <c r="DU137" i="8"/>
  <c r="DT137" i="8"/>
  <c r="DQ137" i="8"/>
  <c r="DR137" i="8" s="1"/>
  <c r="DS137" i="8" s="1"/>
  <c r="CO137" i="8"/>
  <c r="CP137" i="8" s="1"/>
  <c r="CR137" i="8" s="1"/>
  <c r="CJ137" i="8"/>
  <c r="CK137" i="8" s="1"/>
  <c r="CL137" i="8" s="1"/>
  <c r="CH137" i="8"/>
  <c r="CF137" i="8"/>
  <c r="CD137" i="8"/>
  <c r="CB137" i="8"/>
  <c r="BZ137" i="8"/>
  <c r="BX137" i="8"/>
  <c r="BV137" i="8"/>
  <c r="BT137" i="8"/>
  <c r="BR137" i="8"/>
  <c r="BP137" i="8"/>
  <c r="BN137" i="8"/>
  <c r="BL137" i="8"/>
  <c r="BH137" i="8"/>
  <c r="DC137" i="8"/>
  <c r="BE137" i="8"/>
  <c r="CX137" i="8" s="1"/>
  <c r="CY137" i="8"/>
  <c r="BD137" i="8"/>
  <c r="BC137" i="8"/>
  <c r="BB137" i="8"/>
  <c r="BA137" i="8"/>
  <c r="AZ137" i="8"/>
  <c r="AY137" i="8"/>
  <c r="AX137" i="8"/>
  <c r="AW137" i="8"/>
  <c r="AU137" i="8"/>
  <c r="AT137" i="8"/>
  <c r="DV136" i="8"/>
  <c r="DU136" i="8"/>
  <c r="DT136" i="8"/>
  <c r="DQ136" i="8"/>
  <c r="DR136" i="8" s="1"/>
  <c r="DS136" i="8" s="1"/>
  <c r="CO136" i="8"/>
  <c r="CP136" i="8" s="1"/>
  <c r="CJ136" i="8"/>
  <c r="CK136" i="8" s="1"/>
  <c r="CN136" i="8" s="1"/>
  <c r="CH136" i="8"/>
  <c r="CF136" i="8"/>
  <c r="CD136" i="8"/>
  <c r="CB136" i="8"/>
  <c r="BZ136" i="8"/>
  <c r="BX136" i="8"/>
  <c r="BV136" i="8"/>
  <c r="BT136" i="8"/>
  <c r="BR136" i="8"/>
  <c r="BP136" i="8"/>
  <c r="BN136" i="8"/>
  <c r="BL136" i="8"/>
  <c r="BH136" i="8"/>
  <c r="BE136" i="8"/>
  <c r="CT136" i="8" s="1"/>
  <c r="BD136" i="8"/>
  <c r="BC136" i="8"/>
  <c r="BB136" i="8"/>
  <c r="BA136" i="8"/>
  <c r="AZ136" i="8"/>
  <c r="AY136" i="8"/>
  <c r="AX136" i="8"/>
  <c r="AW136" i="8"/>
  <c r="AU136" i="8"/>
  <c r="AT136" i="8"/>
  <c r="DV135" i="8"/>
  <c r="DU135" i="8"/>
  <c r="DT135" i="8"/>
  <c r="DQ135" i="8"/>
  <c r="DR135" i="8" s="1"/>
  <c r="DS135" i="8" s="1"/>
  <c r="CO135" i="8"/>
  <c r="CP135" i="8" s="1"/>
  <c r="CS135" i="8" s="1"/>
  <c r="CJ135" i="8"/>
  <c r="CK135" i="8" s="1"/>
  <c r="CM135" i="8" s="1"/>
  <c r="CH135" i="8"/>
  <c r="CF135" i="8"/>
  <c r="CD135" i="8"/>
  <c r="CB135" i="8"/>
  <c r="BZ135" i="8"/>
  <c r="BX135" i="8"/>
  <c r="BV135" i="8"/>
  <c r="BT135" i="8"/>
  <c r="BR135" i="8"/>
  <c r="BP135" i="8"/>
  <c r="BN135" i="8"/>
  <c r="BL135" i="8"/>
  <c r="BH135" i="8"/>
  <c r="DE135" i="8" s="1"/>
  <c r="BE135" i="8"/>
  <c r="BD135" i="8"/>
  <c r="BC135" i="8"/>
  <c r="BB135" i="8"/>
  <c r="BA135" i="8"/>
  <c r="AZ135" i="8"/>
  <c r="AY135" i="8"/>
  <c r="AX135" i="8"/>
  <c r="AW135" i="8"/>
  <c r="AU135" i="8"/>
  <c r="AT135" i="8"/>
  <c r="DV134" i="8"/>
  <c r="DU134" i="8"/>
  <c r="DT134" i="8"/>
  <c r="DQ134" i="8"/>
  <c r="DR134" i="8" s="1"/>
  <c r="DS134" i="8" s="1"/>
  <c r="CO134" i="8"/>
  <c r="CP134" i="8" s="1"/>
  <c r="CJ134" i="8"/>
  <c r="CK134" i="8" s="1"/>
  <c r="CN134" i="8" s="1"/>
  <c r="CH134" i="8"/>
  <c r="CF134" i="8"/>
  <c r="CD134" i="8"/>
  <c r="CB134" i="8"/>
  <c r="BZ134" i="8"/>
  <c r="BX134" i="8"/>
  <c r="BV134" i="8"/>
  <c r="BT134" i="8"/>
  <c r="BR134" i="8"/>
  <c r="BP134" i="8"/>
  <c r="BN134" i="8"/>
  <c r="BL134" i="8"/>
  <c r="BH134" i="8"/>
  <c r="DA134" i="8"/>
  <c r="BE134" i="8"/>
  <c r="CT134" i="8" s="1"/>
  <c r="BD134" i="8"/>
  <c r="BC134" i="8"/>
  <c r="BB134" i="8"/>
  <c r="BA134" i="8"/>
  <c r="AZ134" i="8"/>
  <c r="AY134" i="8"/>
  <c r="AX134" i="8"/>
  <c r="AW134" i="8"/>
  <c r="AU134" i="8"/>
  <c r="AT134" i="8"/>
  <c r="DV133" i="8"/>
  <c r="DU133" i="8"/>
  <c r="DT133" i="8"/>
  <c r="DQ133" i="8"/>
  <c r="DR133" i="8" s="1"/>
  <c r="DS133" i="8" s="1"/>
  <c r="CO133" i="8"/>
  <c r="CP133" i="8" s="1"/>
  <c r="CQ133" i="8" s="1"/>
  <c r="CJ133" i="8"/>
  <c r="CK133" i="8" s="1"/>
  <c r="CM133" i="8" s="1"/>
  <c r="CH133" i="8"/>
  <c r="CF133" i="8"/>
  <c r="CD133" i="8"/>
  <c r="CB133" i="8"/>
  <c r="BZ133" i="8"/>
  <c r="BX133" i="8"/>
  <c r="BV133" i="8"/>
  <c r="BT133" i="8"/>
  <c r="BR133" i="8"/>
  <c r="BP133" i="8"/>
  <c r="BN133" i="8"/>
  <c r="BL133" i="8"/>
  <c r="BH133" i="8"/>
  <c r="BE133" i="8"/>
  <c r="CW133" i="8" s="1"/>
  <c r="BD133" i="8"/>
  <c r="BC133" i="8"/>
  <c r="BB133" i="8"/>
  <c r="BA133" i="8"/>
  <c r="AZ133" i="8"/>
  <c r="AY133" i="8"/>
  <c r="AX133" i="8"/>
  <c r="AW133" i="8"/>
  <c r="AU133" i="8"/>
  <c r="AT133" i="8"/>
  <c r="DV132" i="8"/>
  <c r="DU132" i="8"/>
  <c r="DT132" i="8"/>
  <c r="DQ132" i="8"/>
  <c r="DR132" i="8" s="1"/>
  <c r="DS132" i="8" s="1"/>
  <c r="CO132" i="8"/>
  <c r="CP132" i="8" s="1"/>
  <c r="CR132" i="8" s="1"/>
  <c r="CJ132" i="8"/>
  <c r="CK132" i="8" s="1"/>
  <c r="CN132" i="8" s="1"/>
  <c r="CH132" i="8"/>
  <c r="CF132" i="8"/>
  <c r="CD132" i="8"/>
  <c r="CB132" i="8"/>
  <c r="BZ132" i="8"/>
  <c r="BX132" i="8"/>
  <c r="BV132" i="8"/>
  <c r="BT132" i="8"/>
  <c r="BR132" i="8"/>
  <c r="BP132" i="8"/>
  <c r="BN132" i="8"/>
  <c r="BL132" i="8"/>
  <c r="BH132" i="8"/>
  <c r="DE132" i="8"/>
  <c r="BE132" i="8"/>
  <c r="CT132" i="8" s="1"/>
  <c r="BD132" i="8"/>
  <c r="BC132" i="8"/>
  <c r="BB132" i="8"/>
  <c r="BA132" i="8"/>
  <c r="AZ132" i="8"/>
  <c r="AY132" i="8"/>
  <c r="AX132" i="8"/>
  <c r="AW132" i="8"/>
  <c r="AU132" i="8"/>
  <c r="AT132" i="8"/>
  <c r="DV131" i="8"/>
  <c r="DU131" i="8"/>
  <c r="DT131" i="8"/>
  <c r="DQ131" i="8"/>
  <c r="DR131" i="8" s="1"/>
  <c r="DS131" i="8" s="1"/>
  <c r="CO131" i="8"/>
  <c r="CP131" i="8" s="1"/>
  <c r="CJ131" i="8"/>
  <c r="CK131" i="8" s="1"/>
  <c r="CM131" i="8" s="1"/>
  <c r="CH131" i="8"/>
  <c r="CF131" i="8"/>
  <c r="CD131" i="8"/>
  <c r="CB131" i="8"/>
  <c r="BZ131" i="8"/>
  <c r="BX131" i="8"/>
  <c r="BV131" i="8"/>
  <c r="BT131" i="8"/>
  <c r="BR131" i="8"/>
  <c r="BP131" i="8"/>
  <c r="BN131" i="8"/>
  <c r="BL131" i="8"/>
  <c r="BH131" i="8"/>
  <c r="DC131" i="8" s="1"/>
  <c r="BE131" i="8"/>
  <c r="BD131" i="8"/>
  <c r="BC131" i="8"/>
  <c r="BB131" i="8"/>
  <c r="BA131" i="8"/>
  <c r="AZ131" i="8"/>
  <c r="AY131" i="8"/>
  <c r="AX131" i="8"/>
  <c r="AW131" i="8"/>
  <c r="AU131" i="8"/>
  <c r="AT131" i="8"/>
  <c r="DV130" i="8"/>
  <c r="DU130" i="8"/>
  <c r="DT130" i="8"/>
  <c r="DQ130" i="8"/>
  <c r="DR130" i="8" s="1"/>
  <c r="DS130" i="8" s="1"/>
  <c r="CO130" i="8"/>
  <c r="CP130" i="8" s="1"/>
  <c r="CQ130" i="8" s="1"/>
  <c r="CJ130" i="8"/>
  <c r="CK130" i="8" s="1"/>
  <c r="CN130" i="8" s="1"/>
  <c r="CH130" i="8"/>
  <c r="CF130" i="8"/>
  <c r="CD130" i="8"/>
  <c r="CB130" i="8"/>
  <c r="BZ130" i="8"/>
  <c r="BX130" i="8"/>
  <c r="BV130" i="8"/>
  <c r="BT130" i="8"/>
  <c r="BR130" i="8"/>
  <c r="BP130" i="8"/>
  <c r="BN130" i="8"/>
  <c r="BL130" i="8"/>
  <c r="BH130" i="8"/>
  <c r="BE130" i="8"/>
  <c r="CV130" i="8" s="1"/>
  <c r="BD130" i="8"/>
  <c r="BC130" i="8"/>
  <c r="BB130" i="8"/>
  <c r="BA130" i="8"/>
  <c r="AZ130" i="8"/>
  <c r="AY130" i="8"/>
  <c r="AX130" i="8"/>
  <c r="AW130" i="8"/>
  <c r="AU130" i="8"/>
  <c r="AT130" i="8"/>
  <c r="DV129" i="8"/>
  <c r="DU129" i="8"/>
  <c r="DT129" i="8"/>
  <c r="DQ129" i="8"/>
  <c r="DR129" i="8" s="1"/>
  <c r="DS129" i="8" s="1"/>
  <c r="CO129" i="8"/>
  <c r="CP129" i="8" s="1"/>
  <c r="CQ129" i="8" s="1"/>
  <c r="CJ129" i="8"/>
  <c r="CK129" i="8" s="1"/>
  <c r="CN129" i="8" s="1"/>
  <c r="CH129" i="8"/>
  <c r="CF129" i="8"/>
  <c r="CD129" i="8"/>
  <c r="CB129" i="8"/>
  <c r="BZ129" i="8"/>
  <c r="BX129" i="8"/>
  <c r="BV129" i="8"/>
  <c r="BT129" i="8"/>
  <c r="BR129" i="8"/>
  <c r="BP129" i="8"/>
  <c r="BN129" i="8"/>
  <c r="BL129" i="8"/>
  <c r="BH129" i="8"/>
  <c r="DE129" i="8"/>
  <c r="BE129" i="8"/>
  <c r="CX129" i="8" s="1"/>
  <c r="BD129" i="8"/>
  <c r="BC129" i="8"/>
  <c r="BB129" i="8"/>
  <c r="BA129" i="8"/>
  <c r="AZ129" i="8"/>
  <c r="AY129" i="8"/>
  <c r="AX129" i="8"/>
  <c r="AW129" i="8"/>
  <c r="AU129" i="8"/>
  <c r="AT129" i="8"/>
  <c r="DV128" i="8"/>
  <c r="DU128" i="8"/>
  <c r="DT128" i="8"/>
  <c r="DQ128" i="8"/>
  <c r="DR128" i="8" s="1"/>
  <c r="DS128" i="8" s="1"/>
  <c r="CO128" i="8"/>
  <c r="CP128" i="8" s="1"/>
  <c r="CR128" i="8" s="1"/>
  <c r="CJ128" i="8"/>
  <c r="CK128" i="8" s="1"/>
  <c r="CM128" i="8" s="1"/>
  <c r="CH128" i="8"/>
  <c r="CF128" i="8"/>
  <c r="CD128" i="8"/>
  <c r="CB128" i="8"/>
  <c r="BZ128" i="8"/>
  <c r="BX128" i="8"/>
  <c r="BV128" i="8"/>
  <c r="BT128" i="8"/>
  <c r="BR128" i="8"/>
  <c r="BP128" i="8"/>
  <c r="BN128" i="8"/>
  <c r="BL128" i="8"/>
  <c r="BH128" i="8"/>
  <c r="DB128" i="8" s="1"/>
  <c r="BE128" i="8"/>
  <c r="BD128" i="8"/>
  <c r="BC128" i="8"/>
  <c r="BB128" i="8"/>
  <c r="BA128" i="8"/>
  <c r="AZ128" i="8"/>
  <c r="AY128" i="8"/>
  <c r="AX128" i="8"/>
  <c r="AW128" i="8"/>
  <c r="AU128" i="8"/>
  <c r="AT128" i="8"/>
  <c r="DV127" i="8"/>
  <c r="DU127" i="8"/>
  <c r="DT127" i="8"/>
  <c r="DQ127" i="8"/>
  <c r="DR127" i="8" s="1"/>
  <c r="DS127" i="8" s="1"/>
  <c r="CO127" i="8"/>
  <c r="CP127" i="8" s="1"/>
  <c r="CR127" i="8" s="1"/>
  <c r="CJ127" i="8"/>
  <c r="CK127" i="8" s="1"/>
  <c r="CL127" i="8" s="1"/>
  <c r="CH127" i="8"/>
  <c r="CF127" i="8"/>
  <c r="CD127" i="8"/>
  <c r="CB127" i="8"/>
  <c r="BZ127" i="8"/>
  <c r="BX127" i="8"/>
  <c r="BV127" i="8"/>
  <c r="BT127" i="8"/>
  <c r="BR127" i="8"/>
  <c r="BP127" i="8"/>
  <c r="BN127" i="8"/>
  <c r="BL127" i="8"/>
  <c r="BH127" i="8"/>
  <c r="DC127" i="8" s="1"/>
  <c r="BE127" i="8"/>
  <c r="BD127" i="8"/>
  <c r="BC127" i="8"/>
  <c r="BB127" i="8"/>
  <c r="BA127" i="8"/>
  <c r="AZ127" i="8"/>
  <c r="AY127" i="8"/>
  <c r="AX127" i="8"/>
  <c r="AW127" i="8"/>
  <c r="AU127" i="8"/>
  <c r="AT127" i="8"/>
  <c r="DV126" i="8"/>
  <c r="DU126" i="8"/>
  <c r="DT126" i="8"/>
  <c r="DQ126" i="8"/>
  <c r="DR126" i="8" s="1"/>
  <c r="DS126" i="8" s="1"/>
  <c r="CO126" i="8"/>
  <c r="CP126" i="8" s="1"/>
  <c r="CJ126" i="8"/>
  <c r="CK126" i="8" s="1"/>
  <c r="CN126" i="8" s="1"/>
  <c r="CH126" i="8"/>
  <c r="CF126" i="8"/>
  <c r="CD126" i="8"/>
  <c r="CB126" i="8"/>
  <c r="BZ126" i="8"/>
  <c r="BX126" i="8"/>
  <c r="BV126" i="8"/>
  <c r="BT126" i="8"/>
  <c r="BR126" i="8"/>
  <c r="BP126" i="8"/>
  <c r="BN126" i="8"/>
  <c r="BL126" i="8"/>
  <c r="BH126" i="8"/>
  <c r="BE126" i="8"/>
  <c r="CV126" i="8"/>
  <c r="BD126" i="8"/>
  <c r="BC126" i="8"/>
  <c r="BB126" i="8"/>
  <c r="BA126" i="8"/>
  <c r="AZ126" i="8"/>
  <c r="AY126" i="8"/>
  <c r="AX126" i="8"/>
  <c r="AW126" i="8"/>
  <c r="AU126" i="8"/>
  <c r="AT126" i="8"/>
  <c r="DV125" i="8"/>
  <c r="DU125" i="8"/>
  <c r="DT125" i="8"/>
  <c r="DQ125" i="8"/>
  <c r="DR125" i="8" s="1"/>
  <c r="DS125" i="8" s="1"/>
  <c r="CO125" i="8"/>
  <c r="CP125" i="8" s="1"/>
  <c r="CQ125" i="8" s="1"/>
  <c r="CJ125" i="8"/>
  <c r="CK125" i="8" s="1"/>
  <c r="CN125" i="8" s="1"/>
  <c r="CH125" i="8"/>
  <c r="CF125" i="8"/>
  <c r="CD125" i="8"/>
  <c r="CB125" i="8"/>
  <c r="BZ125" i="8"/>
  <c r="BX125" i="8"/>
  <c r="BV125" i="8"/>
  <c r="BT125" i="8"/>
  <c r="BR125" i="8"/>
  <c r="BP125" i="8"/>
  <c r="BN125" i="8"/>
  <c r="BL125" i="8"/>
  <c r="BH125" i="8"/>
  <c r="DA125" i="8"/>
  <c r="BE125" i="8"/>
  <c r="BD125" i="8"/>
  <c r="BC125" i="8"/>
  <c r="BB125" i="8"/>
  <c r="BA125" i="8"/>
  <c r="AZ125" i="8"/>
  <c r="AY125" i="8"/>
  <c r="AX125" i="8"/>
  <c r="AW125" i="8"/>
  <c r="AU125" i="8"/>
  <c r="AT125" i="8"/>
  <c r="DV124" i="8"/>
  <c r="DU124" i="8"/>
  <c r="DT124" i="8"/>
  <c r="DQ124" i="8"/>
  <c r="DR124" i="8" s="1"/>
  <c r="DS124" i="8" s="1"/>
  <c r="CO124" i="8"/>
  <c r="CP124" i="8" s="1"/>
  <c r="CQ124" i="8" s="1"/>
  <c r="CJ124" i="8"/>
  <c r="CK124" i="8" s="1"/>
  <c r="CH124" i="8"/>
  <c r="CF124" i="8"/>
  <c r="CD124" i="8"/>
  <c r="CB124" i="8"/>
  <c r="BZ124" i="8"/>
  <c r="BX124" i="8"/>
  <c r="BV124" i="8"/>
  <c r="BT124" i="8"/>
  <c r="BR124" i="8"/>
  <c r="BP124" i="8"/>
  <c r="BN124" i="8"/>
  <c r="BL124" i="8"/>
  <c r="BH124" i="8"/>
  <c r="CZ124" i="8"/>
  <c r="BE124" i="8"/>
  <c r="BD124" i="8"/>
  <c r="BC124" i="8"/>
  <c r="BB124" i="8"/>
  <c r="BA124" i="8"/>
  <c r="AZ124" i="8"/>
  <c r="AY124" i="8"/>
  <c r="AX124" i="8"/>
  <c r="AW124" i="8"/>
  <c r="AU124" i="8"/>
  <c r="AT124" i="8"/>
  <c r="DV123" i="8"/>
  <c r="DU123" i="8"/>
  <c r="DT123" i="8"/>
  <c r="DQ123" i="8"/>
  <c r="DR123" i="8" s="1"/>
  <c r="DS123" i="8" s="1"/>
  <c r="CO123" i="8"/>
  <c r="CP123" i="8" s="1"/>
  <c r="CS123" i="8" s="1"/>
  <c r="CJ123" i="8"/>
  <c r="CK123" i="8" s="1"/>
  <c r="CM123" i="8" s="1"/>
  <c r="CH123" i="8"/>
  <c r="CF123" i="8"/>
  <c r="CD123" i="8"/>
  <c r="CB123" i="8"/>
  <c r="BZ123" i="8"/>
  <c r="BX123" i="8"/>
  <c r="BV123" i="8"/>
  <c r="BT123" i="8"/>
  <c r="BR123" i="8"/>
  <c r="BP123" i="8"/>
  <c r="BN123" i="8"/>
  <c r="BL123" i="8"/>
  <c r="BH123" i="8"/>
  <c r="BE123" i="8"/>
  <c r="CW123" i="8"/>
  <c r="BD123" i="8"/>
  <c r="BC123" i="8"/>
  <c r="BB123" i="8"/>
  <c r="BA123" i="8"/>
  <c r="AZ123" i="8"/>
  <c r="AY123" i="8"/>
  <c r="AX123" i="8"/>
  <c r="AW123" i="8"/>
  <c r="AU123" i="8"/>
  <c r="AT123" i="8"/>
  <c r="DV122" i="8"/>
  <c r="DU122" i="8"/>
  <c r="DT122" i="8"/>
  <c r="DQ122" i="8"/>
  <c r="DR122" i="8" s="1"/>
  <c r="DS122" i="8" s="1"/>
  <c r="CO122" i="8"/>
  <c r="CP122" i="8" s="1"/>
  <c r="CR122" i="8" s="1"/>
  <c r="CJ122" i="8"/>
  <c r="CK122" i="8" s="1"/>
  <c r="CL122" i="8" s="1"/>
  <c r="CH122" i="8"/>
  <c r="CF122" i="8"/>
  <c r="CD122" i="8"/>
  <c r="CB122" i="8"/>
  <c r="BZ122" i="8"/>
  <c r="BX122" i="8"/>
  <c r="BV122" i="8"/>
  <c r="BT122" i="8"/>
  <c r="BR122" i="8"/>
  <c r="BP122" i="8"/>
  <c r="BN122" i="8"/>
  <c r="BL122" i="8"/>
  <c r="BH122" i="8"/>
  <c r="BE122" i="8"/>
  <c r="CW122" i="8" s="1"/>
  <c r="BD122" i="8"/>
  <c r="BC122" i="8"/>
  <c r="BB122" i="8"/>
  <c r="BA122" i="8"/>
  <c r="AZ122" i="8"/>
  <c r="AY122" i="8"/>
  <c r="AX122" i="8"/>
  <c r="AW122" i="8"/>
  <c r="AU122" i="8"/>
  <c r="AT122" i="8"/>
  <c r="DV121" i="8"/>
  <c r="DU121" i="8"/>
  <c r="DT121" i="8"/>
  <c r="DQ121" i="8"/>
  <c r="DR121" i="8" s="1"/>
  <c r="DS121" i="8" s="1"/>
  <c r="CO121" i="8"/>
  <c r="CP121" i="8" s="1"/>
  <c r="CS121" i="8" s="1"/>
  <c r="CJ121" i="8"/>
  <c r="CK121" i="8" s="1"/>
  <c r="CN121" i="8" s="1"/>
  <c r="CH121" i="8"/>
  <c r="CF121" i="8"/>
  <c r="CD121" i="8"/>
  <c r="CB121" i="8"/>
  <c r="BZ121" i="8"/>
  <c r="BX121" i="8"/>
  <c r="BV121" i="8"/>
  <c r="BT121" i="8"/>
  <c r="BR121" i="8"/>
  <c r="BP121" i="8"/>
  <c r="BN121" i="8"/>
  <c r="BL121" i="8"/>
  <c r="BH121" i="8"/>
  <c r="BE121" i="8"/>
  <c r="CU121" i="8" s="1"/>
  <c r="BD121" i="8"/>
  <c r="BC121" i="8"/>
  <c r="BB121" i="8"/>
  <c r="BA121" i="8"/>
  <c r="AZ121" i="8"/>
  <c r="AY121" i="8"/>
  <c r="AX121" i="8"/>
  <c r="AW121" i="8"/>
  <c r="AU121" i="8"/>
  <c r="AT121" i="8"/>
  <c r="DV120" i="8"/>
  <c r="DU120" i="8"/>
  <c r="DT120" i="8"/>
  <c r="DQ120" i="8"/>
  <c r="DR120" i="8" s="1"/>
  <c r="DS120" i="8" s="1"/>
  <c r="CO120" i="8"/>
  <c r="CP120" i="8" s="1"/>
  <c r="CR120" i="8" s="1"/>
  <c r="CJ120" i="8"/>
  <c r="CK120" i="8" s="1"/>
  <c r="CH120" i="8"/>
  <c r="CF120" i="8"/>
  <c r="CD120" i="8"/>
  <c r="CB120" i="8"/>
  <c r="BZ120" i="8"/>
  <c r="BX120" i="8"/>
  <c r="BV120" i="8"/>
  <c r="BT120" i="8"/>
  <c r="BR120" i="8"/>
  <c r="BP120" i="8"/>
  <c r="BN120" i="8"/>
  <c r="BL120" i="8"/>
  <c r="BH120" i="8"/>
  <c r="BE120" i="8"/>
  <c r="BK120" i="8"/>
  <c r="DI120" i="8"/>
  <c r="BD120" i="8"/>
  <c r="BC120" i="8"/>
  <c r="BB120" i="8"/>
  <c r="BA120" i="8"/>
  <c r="AZ120" i="8"/>
  <c r="AY120" i="8"/>
  <c r="AX120" i="8"/>
  <c r="AW120" i="8"/>
  <c r="AU120" i="8"/>
  <c r="AT120" i="8"/>
  <c r="DV119" i="8"/>
  <c r="DU119" i="8"/>
  <c r="DT119" i="8"/>
  <c r="DQ119" i="8"/>
  <c r="DR119" i="8" s="1"/>
  <c r="DS119" i="8" s="1"/>
  <c r="CO119" i="8"/>
  <c r="CP119" i="8" s="1"/>
  <c r="CS119" i="8" s="1"/>
  <c r="CJ119" i="8"/>
  <c r="CK119" i="8" s="1"/>
  <c r="CM119" i="8" s="1"/>
  <c r="CH119" i="8"/>
  <c r="CF119" i="8"/>
  <c r="CD119" i="8"/>
  <c r="CB119" i="8"/>
  <c r="BZ119" i="8"/>
  <c r="BX119" i="8"/>
  <c r="BV119" i="8"/>
  <c r="BT119" i="8"/>
  <c r="BR119" i="8"/>
  <c r="BP119" i="8"/>
  <c r="BN119" i="8"/>
  <c r="BL119" i="8"/>
  <c r="BH119" i="8"/>
  <c r="DD119" i="8"/>
  <c r="BE119" i="8"/>
  <c r="CV119" i="8"/>
  <c r="BD119" i="8"/>
  <c r="BC119" i="8"/>
  <c r="BB119" i="8"/>
  <c r="BA119" i="8"/>
  <c r="AZ119" i="8"/>
  <c r="AY119" i="8"/>
  <c r="AX119" i="8"/>
  <c r="AW119" i="8"/>
  <c r="AU119" i="8"/>
  <c r="AT119" i="8"/>
  <c r="DV118" i="8"/>
  <c r="DU118" i="8"/>
  <c r="DT118" i="8"/>
  <c r="DQ118" i="8"/>
  <c r="DR118" i="8" s="1"/>
  <c r="DS118" i="8" s="1"/>
  <c r="CO118" i="8"/>
  <c r="CP118" i="8" s="1"/>
  <c r="CR118" i="8" s="1"/>
  <c r="CJ118" i="8"/>
  <c r="CK118" i="8" s="1"/>
  <c r="CL118" i="8" s="1"/>
  <c r="CH118" i="8"/>
  <c r="CF118" i="8"/>
  <c r="CD118" i="8"/>
  <c r="CB118" i="8"/>
  <c r="BZ118" i="8"/>
  <c r="BX118" i="8"/>
  <c r="BV118" i="8"/>
  <c r="BT118" i="8"/>
  <c r="BR118" i="8"/>
  <c r="BP118" i="8"/>
  <c r="BN118" i="8"/>
  <c r="BL118" i="8"/>
  <c r="BH118" i="8"/>
  <c r="BE118" i="8"/>
  <c r="BK118" i="8"/>
  <c r="DH118" i="8" s="1"/>
  <c r="BD118" i="8"/>
  <c r="BC118" i="8"/>
  <c r="BB118" i="8"/>
  <c r="BA118" i="8"/>
  <c r="AZ118" i="8"/>
  <c r="AY118" i="8"/>
  <c r="AX118" i="8"/>
  <c r="AW118" i="8"/>
  <c r="AU118" i="8"/>
  <c r="AT118" i="8"/>
  <c r="DV117" i="8"/>
  <c r="DU117" i="8"/>
  <c r="DT117" i="8"/>
  <c r="DQ117" i="8"/>
  <c r="DR117" i="8" s="1"/>
  <c r="DS117" i="8" s="1"/>
  <c r="CO117" i="8"/>
  <c r="CP117" i="8" s="1"/>
  <c r="CS117" i="8" s="1"/>
  <c r="CJ117" i="8"/>
  <c r="CK117" i="8" s="1"/>
  <c r="CN117" i="8" s="1"/>
  <c r="CH117" i="8"/>
  <c r="CF117" i="8"/>
  <c r="CD117" i="8"/>
  <c r="CB117" i="8"/>
  <c r="BZ117" i="8"/>
  <c r="BX117" i="8"/>
  <c r="BV117" i="8"/>
  <c r="BT117" i="8"/>
  <c r="BR117" i="8"/>
  <c r="BP117" i="8"/>
  <c r="BN117" i="8"/>
  <c r="BL117" i="8"/>
  <c r="BH117" i="8"/>
  <c r="DE117" i="8" s="1"/>
  <c r="BE117" i="8"/>
  <c r="CY117" i="8"/>
  <c r="BD117" i="8"/>
  <c r="BC117" i="8"/>
  <c r="BB117" i="8"/>
  <c r="BA117" i="8"/>
  <c r="AZ117" i="8"/>
  <c r="AY117" i="8"/>
  <c r="AX117" i="8"/>
  <c r="AW117" i="8"/>
  <c r="AU117" i="8"/>
  <c r="AT117" i="8"/>
  <c r="DV116" i="8"/>
  <c r="DU116" i="8"/>
  <c r="DT116" i="8"/>
  <c r="DQ116" i="8"/>
  <c r="DR116" i="8" s="1"/>
  <c r="DS116" i="8" s="1"/>
  <c r="CO116" i="8"/>
  <c r="CP116" i="8" s="1"/>
  <c r="CQ116" i="8" s="1"/>
  <c r="CJ116" i="8"/>
  <c r="CK116" i="8" s="1"/>
  <c r="CM116" i="8" s="1"/>
  <c r="CH116" i="8"/>
  <c r="CF116" i="8"/>
  <c r="CD116" i="8"/>
  <c r="CB116" i="8"/>
  <c r="BZ116" i="8"/>
  <c r="BX116" i="8"/>
  <c r="BV116" i="8"/>
  <c r="BT116" i="8"/>
  <c r="BR116" i="8"/>
  <c r="BP116" i="8"/>
  <c r="BN116" i="8"/>
  <c r="BL116" i="8"/>
  <c r="BH116" i="8"/>
  <c r="DD116" i="8"/>
  <c r="BE116" i="8"/>
  <c r="CW116" i="8"/>
  <c r="BD116" i="8"/>
  <c r="BC116" i="8"/>
  <c r="BB116" i="8"/>
  <c r="BA116" i="8"/>
  <c r="AZ116" i="8"/>
  <c r="AY116" i="8"/>
  <c r="AX116" i="8"/>
  <c r="AW116" i="8"/>
  <c r="AU116" i="8"/>
  <c r="AT116" i="8"/>
  <c r="DV115" i="8"/>
  <c r="DU115" i="8"/>
  <c r="DT115" i="8"/>
  <c r="DQ115" i="8"/>
  <c r="DR115" i="8" s="1"/>
  <c r="DS115" i="8" s="1"/>
  <c r="CO115" i="8"/>
  <c r="CP115" i="8" s="1"/>
  <c r="CJ115" i="8"/>
  <c r="CK115" i="8" s="1"/>
  <c r="CN115" i="8" s="1"/>
  <c r="CH115" i="8"/>
  <c r="CF115" i="8"/>
  <c r="CD115" i="8"/>
  <c r="CB115" i="8"/>
  <c r="BZ115" i="8"/>
  <c r="BX115" i="8"/>
  <c r="BV115" i="8"/>
  <c r="BT115" i="8"/>
  <c r="BR115" i="8"/>
  <c r="BP115" i="8"/>
  <c r="BN115" i="8"/>
  <c r="BL115" i="8"/>
  <c r="BH115" i="8"/>
  <c r="BE115" i="8"/>
  <c r="BD115" i="8"/>
  <c r="BC115" i="8"/>
  <c r="BB115" i="8"/>
  <c r="BA115" i="8"/>
  <c r="AZ115" i="8"/>
  <c r="AY115" i="8"/>
  <c r="AX115" i="8"/>
  <c r="AW115" i="8"/>
  <c r="AU115" i="8"/>
  <c r="AT115" i="8"/>
  <c r="DV114" i="8"/>
  <c r="DU114" i="8"/>
  <c r="DT114" i="8"/>
  <c r="DQ114" i="8"/>
  <c r="DR114" i="8" s="1"/>
  <c r="DS114" i="8" s="1"/>
  <c r="CO114" i="8"/>
  <c r="CP114" i="8" s="1"/>
  <c r="CJ114" i="8"/>
  <c r="CK114" i="8" s="1"/>
  <c r="CM114" i="8" s="1"/>
  <c r="CH114" i="8"/>
  <c r="CF114" i="8"/>
  <c r="CD114" i="8"/>
  <c r="CB114" i="8"/>
  <c r="BZ114" i="8"/>
  <c r="BX114" i="8"/>
  <c r="BV114" i="8"/>
  <c r="BT114" i="8"/>
  <c r="BR114" i="8"/>
  <c r="BP114" i="8"/>
  <c r="BN114" i="8"/>
  <c r="BL114" i="8"/>
  <c r="BH114" i="8"/>
  <c r="BE114" i="8"/>
  <c r="CY114" i="8" s="1"/>
  <c r="BD114" i="8"/>
  <c r="BC114" i="8"/>
  <c r="BB114" i="8"/>
  <c r="BA114" i="8"/>
  <c r="AZ114" i="8"/>
  <c r="AY114" i="8"/>
  <c r="AX114" i="8"/>
  <c r="AW114" i="8"/>
  <c r="AU114" i="8"/>
  <c r="AT114" i="8"/>
  <c r="DV113" i="8"/>
  <c r="DU113" i="8"/>
  <c r="DT113" i="8"/>
  <c r="DQ113" i="8"/>
  <c r="DR113" i="8" s="1"/>
  <c r="DS113" i="8" s="1"/>
  <c r="CO113" i="8"/>
  <c r="CP113" i="8" s="1"/>
  <c r="CR113" i="8" s="1"/>
  <c r="CJ113" i="8"/>
  <c r="CK113" i="8" s="1"/>
  <c r="CN113" i="8" s="1"/>
  <c r="CH113" i="8"/>
  <c r="CF113" i="8"/>
  <c r="CD113" i="8"/>
  <c r="CB113" i="8"/>
  <c r="BZ113" i="8"/>
  <c r="BX113" i="8"/>
  <c r="BV113" i="8"/>
  <c r="BT113" i="8"/>
  <c r="BR113" i="8"/>
  <c r="BP113" i="8"/>
  <c r="BN113" i="8"/>
  <c r="BL113" i="8"/>
  <c r="BH113" i="8"/>
  <c r="DA113" i="8"/>
  <c r="BE113" i="8"/>
  <c r="BD113" i="8"/>
  <c r="BC113" i="8"/>
  <c r="BB113" i="8"/>
  <c r="BA113" i="8"/>
  <c r="AZ113" i="8"/>
  <c r="AY113" i="8"/>
  <c r="AX113" i="8"/>
  <c r="AW113" i="8"/>
  <c r="AU113" i="8"/>
  <c r="AT113" i="8"/>
  <c r="DV112" i="8"/>
  <c r="DU112" i="8"/>
  <c r="DT112" i="8"/>
  <c r="DQ112" i="8"/>
  <c r="DR112" i="8" s="1"/>
  <c r="DS112" i="8" s="1"/>
  <c r="CO112" i="8"/>
  <c r="CP112" i="8" s="1"/>
  <c r="CS112" i="8" s="1"/>
  <c r="CJ112" i="8"/>
  <c r="CK112" i="8" s="1"/>
  <c r="CN112" i="8" s="1"/>
  <c r="CH112" i="8"/>
  <c r="CF112" i="8"/>
  <c r="CD112" i="8"/>
  <c r="CB112" i="8"/>
  <c r="BZ112" i="8"/>
  <c r="BX112" i="8"/>
  <c r="BV112" i="8"/>
  <c r="BT112" i="8"/>
  <c r="BR112" i="8"/>
  <c r="BP112" i="8"/>
  <c r="BN112" i="8"/>
  <c r="BL112" i="8"/>
  <c r="BH112" i="8"/>
  <c r="BE112" i="8"/>
  <c r="CV112" i="8"/>
  <c r="BD112" i="8"/>
  <c r="BC112" i="8"/>
  <c r="BB112" i="8"/>
  <c r="BA112" i="8"/>
  <c r="AZ112" i="8"/>
  <c r="AY112" i="8"/>
  <c r="AX112" i="8"/>
  <c r="AW112" i="8"/>
  <c r="AU112" i="8"/>
  <c r="AT112" i="8"/>
  <c r="DV111" i="8"/>
  <c r="DU111" i="8"/>
  <c r="DT111" i="8"/>
  <c r="DQ111" i="8"/>
  <c r="DR111" i="8" s="1"/>
  <c r="DS111" i="8" s="1"/>
  <c r="CO111" i="8"/>
  <c r="CP111" i="8" s="1"/>
  <c r="CQ111" i="8" s="1"/>
  <c r="CJ111" i="8"/>
  <c r="CK111" i="8" s="1"/>
  <c r="CH111" i="8"/>
  <c r="CF111" i="8"/>
  <c r="CD111" i="8"/>
  <c r="CB111" i="8"/>
  <c r="BZ111" i="8"/>
  <c r="BX111" i="8"/>
  <c r="BV111" i="8"/>
  <c r="BT111" i="8"/>
  <c r="BR111" i="8"/>
  <c r="BP111" i="8"/>
  <c r="BN111" i="8"/>
  <c r="BL111" i="8"/>
  <c r="BH111" i="8"/>
  <c r="DA111" i="8" s="1"/>
  <c r="BE111" i="8"/>
  <c r="BD111" i="8"/>
  <c r="BC111" i="8"/>
  <c r="BB111" i="8"/>
  <c r="BA111" i="8"/>
  <c r="AZ111" i="8"/>
  <c r="AY111" i="8"/>
  <c r="AX111" i="8"/>
  <c r="AW111" i="8"/>
  <c r="AU111" i="8"/>
  <c r="AT111" i="8"/>
  <c r="DV110" i="8"/>
  <c r="DU110" i="8"/>
  <c r="DT110" i="8"/>
  <c r="DQ110" i="8"/>
  <c r="DR110" i="8" s="1"/>
  <c r="DS110" i="8" s="1"/>
  <c r="CO110" i="8"/>
  <c r="CP110" i="8" s="1"/>
  <c r="CR110" i="8" s="1"/>
  <c r="CJ110" i="8"/>
  <c r="CK110" i="8" s="1"/>
  <c r="CM110" i="8" s="1"/>
  <c r="CH110" i="8"/>
  <c r="CF110" i="8"/>
  <c r="CD110" i="8"/>
  <c r="CB110" i="8"/>
  <c r="BZ110" i="8"/>
  <c r="BX110" i="8"/>
  <c r="BV110" i="8"/>
  <c r="BT110" i="8"/>
  <c r="BR110" i="8"/>
  <c r="BP110" i="8"/>
  <c r="BN110" i="8"/>
  <c r="BL110" i="8"/>
  <c r="BH110" i="8"/>
  <c r="CZ110" i="8" s="1"/>
  <c r="BE110" i="8"/>
  <c r="CX110" i="8"/>
  <c r="BD110" i="8"/>
  <c r="BC110" i="8"/>
  <c r="BB110" i="8"/>
  <c r="BA110" i="8"/>
  <c r="AZ110" i="8"/>
  <c r="AY110" i="8"/>
  <c r="AX110" i="8"/>
  <c r="AW110" i="8"/>
  <c r="AU110" i="8"/>
  <c r="AT110" i="8"/>
  <c r="DV109" i="8"/>
  <c r="DU109" i="8"/>
  <c r="DT109" i="8"/>
  <c r="DQ109" i="8"/>
  <c r="DR109" i="8" s="1"/>
  <c r="DS109" i="8" s="1"/>
  <c r="CO109" i="8"/>
  <c r="CP109" i="8" s="1"/>
  <c r="CR109" i="8" s="1"/>
  <c r="CJ109" i="8"/>
  <c r="CK109" i="8" s="1"/>
  <c r="CM109" i="8" s="1"/>
  <c r="CH109" i="8"/>
  <c r="CF109" i="8"/>
  <c r="CD109" i="8"/>
  <c r="CB109" i="8"/>
  <c r="BZ109" i="8"/>
  <c r="BX109" i="8"/>
  <c r="BV109" i="8"/>
  <c r="BT109" i="8"/>
  <c r="BR109" i="8"/>
  <c r="BP109" i="8"/>
  <c r="BN109" i="8"/>
  <c r="BL109" i="8"/>
  <c r="BH109" i="8"/>
  <c r="DE109" i="8" s="1"/>
  <c r="BE109" i="8"/>
  <c r="CT109" i="8" s="1"/>
  <c r="BD109" i="8"/>
  <c r="BC109" i="8"/>
  <c r="BB109" i="8"/>
  <c r="BA109" i="8"/>
  <c r="AZ109" i="8"/>
  <c r="AY109" i="8"/>
  <c r="AX109" i="8"/>
  <c r="AW109" i="8"/>
  <c r="AU109" i="8"/>
  <c r="AT109" i="8"/>
  <c r="DV108" i="8"/>
  <c r="DU108" i="8"/>
  <c r="DT108" i="8"/>
  <c r="DQ108" i="8"/>
  <c r="DR108" i="8" s="1"/>
  <c r="DS108" i="8" s="1"/>
  <c r="CO108" i="8"/>
  <c r="CP108" i="8" s="1"/>
  <c r="CQ108" i="8" s="1"/>
  <c r="CJ108" i="8"/>
  <c r="CK108" i="8" s="1"/>
  <c r="CM108" i="8" s="1"/>
  <c r="CH108" i="8"/>
  <c r="CF108" i="8"/>
  <c r="CD108" i="8"/>
  <c r="CB108" i="8"/>
  <c r="BZ108" i="8"/>
  <c r="BX108" i="8"/>
  <c r="BV108" i="8"/>
  <c r="BT108" i="8"/>
  <c r="BR108" i="8"/>
  <c r="BP108" i="8"/>
  <c r="BN108" i="8"/>
  <c r="BL108" i="8"/>
  <c r="BH108" i="8"/>
  <c r="DE108" i="8" s="1"/>
  <c r="BE108" i="8"/>
  <c r="BD108" i="8"/>
  <c r="BC108" i="8"/>
  <c r="BB108" i="8"/>
  <c r="BA108" i="8"/>
  <c r="AZ108" i="8"/>
  <c r="AY108" i="8"/>
  <c r="AX108" i="8"/>
  <c r="AW108" i="8"/>
  <c r="AU108" i="8"/>
  <c r="AT108" i="8"/>
  <c r="DV107" i="8"/>
  <c r="DU107" i="8"/>
  <c r="DT107" i="8"/>
  <c r="DQ107" i="8"/>
  <c r="DR107" i="8" s="1"/>
  <c r="DS107" i="8" s="1"/>
  <c r="CO107" i="8"/>
  <c r="CP107" i="8" s="1"/>
  <c r="CJ107" i="8"/>
  <c r="CK107" i="8" s="1"/>
  <c r="CM107" i="8" s="1"/>
  <c r="CH107" i="8"/>
  <c r="CF107" i="8"/>
  <c r="CD107" i="8"/>
  <c r="CB107" i="8"/>
  <c r="BZ107" i="8"/>
  <c r="BX107" i="8"/>
  <c r="BV107" i="8"/>
  <c r="BT107" i="8"/>
  <c r="BR107" i="8"/>
  <c r="BP107" i="8"/>
  <c r="BN107" i="8"/>
  <c r="BL107" i="8"/>
  <c r="BH107" i="8"/>
  <c r="DA107" i="8" s="1"/>
  <c r="BE107" i="8"/>
  <c r="CY107" i="8"/>
  <c r="BD107" i="8"/>
  <c r="BC107" i="8"/>
  <c r="BB107" i="8"/>
  <c r="BA107" i="8"/>
  <c r="AZ107" i="8"/>
  <c r="AY107" i="8"/>
  <c r="AX107" i="8"/>
  <c r="AW107" i="8"/>
  <c r="AU107" i="8"/>
  <c r="AT107" i="8"/>
  <c r="DV106" i="8"/>
  <c r="DU106" i="8"/>
  <c r="DT106" i="8"/>
  <c r="DQ106" i="8"/>
  <c r="DR106" i="8" s="1"/>
  <c r="DS106" i="8" s="1"/>
  <c r="CO106" i="8"/>
  <c r="CP106" i="8" s="1"/>
  <c r="CS106" i="8" s="1"/>
  <c r="CJ106" i="8"/>
  <c r="CK106" i="8" s="1"/>
  <c r="CN106" i="8" s="1"/>
  <c r="CH106" i="8"/>
  <c r="CF106" i="8"/>
  <c r="CD106" i="8"/>
  <c r="CB106" i="8"/>
  <c r="BZ106" i="8"/>
  <c r="BX106" i="8"/>
  <c r="BV106" i="8"/>
  <c r="BT106" i="8"/>
  <c r="BR106" i="8"/>
  <c r="BP106" i="8"/>
  <c r="BN106" i="8"/>
  <c r="BL106" i="8"/>
  <c r="BH106" i="8"/>
  <c r="DB106" i="8"/>
  <c r="BE106" i="8"/>
  <c r="CU106" i="8"/>
  <c r="BD106" i="8"/>
  <c r="BC106" i="8"/>
  <c r="BB106" i="8"/>
  <c r="BA106" i="8"/>
  <c r="AZ106" i="8"/>
  <c r="AY106" i="8"/>
  <c r="AX106" i="8"/>
  <c r="AW106" i="8"/>
  <c r="AU106" i="8"/>
  <c r="AT106" i="8"/>
  <c r="DV105" i="8"/>
  <c r="DU105" i="8"/>
  <c r="DT105" i="8"/>
  <c r="DQ105" i="8"/>
  <c r="DR105" i="8" s="1"/>
  <c r="DS105" i="8" s="1"/>
  <c r="CO105" i="8"/>
  <c r="CP105" i="8" s="1"/>
  <c r="CR105" i="8" s="1"/>
  <c r="CJ105" i="8"/>
  <c r="CK105" i="8" s="1"/>
  <c r="CN105" i="8" s="1"/>
  <c r="CH105" i="8"/>
  <c r="CF105" i="8"/>
  <c r="CD105" i="8"/>
  <c r="CB105" i="8"/>
  <c r="BZ105" i="8"/>
  <c r="BX105" i="8"/>
  <c r="BV105" i="8"/>
  <c r="BT105" i="8"/>
  <c r="BR105" i="8"/>
  <c r="BP105" i="8"/>
  <c r="BN105" i="8"/>
  <c r="BL105" i="8"/>
  <c r="BH105" i="8"/>
  <c r="DE105" i="8" s="1"/>
  <c r="BE105" i="8"/>
  <c r="BD105" i="8"/>
  <c r="BC105" i="8"/>
  <c r="BB105" i="8"/>
  <c r="BA105" i="8"/>
  <c r="AZ105" i="8"/>
  <c r="AY105" i="8"/>
  <c r="AX105" i="8"/>
  <c r="AW105" i="8"/>
  <c r="AU105" i="8"/>
  <c r="AT105" i="8"/>
  <c r="DV104" i="8"/>
  <c r="DU104" i="8"/>
  <c r="DT104" i="8"/>
  <c r="DQ104" i="8"/>
  <c r="DR104" i="8" s="1"/>
  <c r="DS104" i="8" s="1"/>
  <c r="CO104" i="8"/>
  <c r="CP104" i="8" s="1"/>
  <c r="CS104" i="8" s="1"/>
  <c r="CJ104" i="8"/>
  <c r="CK104" i="8" s="1"/>
  <c r="CN104" i="8" s="1"/>
  <c r="CH104" i="8"/>
  <c r="CF104" i="8"/>
  <c r="CD104" i="8"/>
  <c r="CB104" i="8"/>
  <c r="BZ104" i="8"/>
  <c r="BX104" i="8"/>
  <c r="BV104" i="8"/>
  <c r="BT104" i="8"/>
  <c r="BR104" i="8"/>
  <c r="BP104" i="8"/>
  <c r="BN104" i="8"/>
  <c r="BL104" i="8"/>
  <c r="BH104" i="8"/>
  <c r="DA104" i="8" s="1"/>
  <c r="BE104" i="8"/>
  <c r="CY104" i="8"/>
  <c r="BD104" i="8"/>
  <c r="BC104" i="8"/>
  <c r="BB104" i="8"/>
  <c r="BA104" i="8"/>
  <c r="AZ104" i="8"/>
  <c r="AY104" i="8"/>
  <c r="AX104" i="8"/>
  <c r="AW104" i="8"/>
  <c r="AU104" i="8"/>
  <c r="AT104" i="8"/>
  <c r="DV103" i="8"/>
  <c r="DU103" i="8"/>
  <c r="DT103" i="8"/>
  <c r="DQ103" i="8"/>
  <c r="DR103" i="8" s="1"/>
  <c r="DS103" i="8" s="1"/>
  <c r="CO103" i="8"/>
  <c r="CP103" i="8" s="1"/>
  <c r="CR103" i="8" s="1"/>
  <c r="CJ103" i="8"/>
  <c r="CK103" i="8" s="1"/>
  <c r="CM103" i="8" s="1"/>
  <c r="CH103" i="8"/>
  <c r="CF103" i="8"/>
  <c r="CD103" i="8"/>
  <c r="CB103" i="8"/>
  <c r="BZ103" i="8"/>
  <c r="BX103" i="8"/>
  <c r="BV103" i="8"/>
  <c r="BT103" i="8"/>
  <c r="BR103" i="8"/>
  <c r="BP103" i="8"/>
  <c r="BN103" i="8"/>
  <c r="BL103" i="8"/>
  <c r="BH103" i="8"/>
  <c r="DE103" i="8" s="1"/>
  <c r="BE103" i="8"/>
  <c r="CU103" i="8"/>
  <c r="BD103" i="8"/>
  <c r="BC103" i="8"/>
  <c r="BB103" i="8"/>
  <c r="BA103" i="8"/>
  <c r="AZ103" i="8"/>
  <c r="AY103" i="8"/>
  <c r="AX103" i="8"/>
  <c r="AW103" i="8"/>
  <c r="AU103" i="8"/>
  <c r="AT103" i="8"/>
  <c r="DV102" i="8"/>
  <c r="DU102" i="8"/>
  <c r="DT102" i="8"/>
  <c r="DQ102" i="8"/>
  <c r="DR102" i="8" s="1"/>
  <c r="DS102" i="8" s="1"/>
  <c r="CO102" i="8"/>
  <c r="CP102" i="8" s="1"/>
  <c r="CQ102" i="8" s="1"/>
  <c r="CJ102" i="8"/>
  <c r="CK102" i="8" s="1"/>
  <c r="CN102" i="8" s="1"/>
  <c r="CH102" i="8"/>
  <c r="CF102" i="8"/>
  <c r="CD102" i="8"/>
  <c r="CB102" i="8"/>
  <c r="BZ102" i="8"/>
  <c r="BX102" i="8"/>
  <c r="BV102" i="8"/>
  <c r="BT102" i="8"/>
  <c r="BR102" i="8"/>
  <c r="BP102" i="8"/>
  <c r="BN102" i="8"/>
  <c r="BL102" i="8"/>
  <c r="BH102" i="8"/>
  <c r="DD102" i="8" s="1"/>
  <c r="BE102" i="8"/>
  <c r="BD102" i="8"/>
  <c r="BC102" i="8"/>
  <c r="BB102" i="8"/>
  <c r="BA102" i="8"/>
  <c r="AZ102" i="8"/>
  <c r="AY102" i="8"/>
  <c r="AX102" i="8"/>
  <c r="AW102" i="8"/>
  <c r="AU102" i="8"/>
  <c r="AT102" i="8"/>
  <c r="DV101" i="8"/>
  <c r="DU101" i="8"/>
  <c r="DT101" i="8"/>
  <c r="DQ101" i="8"/>
  <c r="DR101" i="8" s="1"/>
  <c r="DS101" i="8" s="1"/>
  <c r="CO101" i="8"/>
  <c r="CP101" i="8" s="1"/>
  <c r="CQ101" i="8" s="1"/>
  <c r="CJ101" i="8"/>
  <c r="CK101" i="8" s="1"/>
  <c r="CH101" i="8"/>
  <c r="CF101" i="8"/>
  <c r="CD101" i="8"/>
  <c r="CB101" i="8"/>
  <c r="BZ101" i="8"/>
  <c r="BX101" i="8"/>
  <c r="BV101" i="8"/>
  <c r="BT101" i="8"/>
  <c r="BR101" i="8"/>
  <c r="BP101" i="8"/>
  <c r="BN101" i="8"/>
  <c r="BL101" i="8"/>
  <c r="BH101" i="8"/>
  <c r="DE101" i="8"/>
  <c r="BE101" i="8"/>
  <c r="CV101" i="8" s="1"/>
  <c r="BD101" i="8"/>
  <c r="BC101" i="8"/>
  <c r="BB101" i="8"/>
  <c r="BA101" i="8"/>
  <c r="AZ101" i="8"/>
  <c r="AY101" i="8"/>
  <c r="AX101" i="8"/>
  <c r="AW101" i="8"/>
  <c r="AU101" i="8"/>
  <c r="AT101" i="8"/>
  <c r="DV100" i="8"/>
  <c r="DU100" i="8"/>
  <c r="DT100" i="8"/>
  <c r="DQ100" i="8"/>
  <c r="DR100" i="8" s="1"/>
  <c r="DS100" i="8" s="1"/>
  <c r="CO100" i="8"/>
  <c r="CP100" i="8" s="1"/>
  <c r="CS100" i="8" s="1"/>
  <c r="CJ100" i="8"/>
  <c r="CK100" i="8" s="1"/>
  <c r="CL100" i="8" s="1"/>
  <c r="CH100" i="8"/>
  <c r="CF100" i="8"/>
  <c r="CD100" i="8"/>
  <c r="CB100" i="8"/>
  <c r="BZ100" i="8"/>
  <c r="BX100" i="8"/>
  <c r="BV100" i="8"/>
  <c r="BT100" i="8"/>
  <c r="BR100" i="8"/>
  <c r="BP100" i="8"/>
  <c r="BN100" i="8"/>
  <c r="BL100" i="8"/>
  <c r="BH100" i="8"/>
  <c r="BE100" i="8"/>
  <c r="CW100" i="8"/>
  <c r="BD100" i="8"/>
  <c r="BC100" i="8"/>
  <c r="BB100" i="8"/>
  <c r="BA100" i="8"/>
  <c r="AZ100" i="8"/>
  <c r="AY100" i="8"/>
  <c r="AX100" i="8"/>
  <c r="AW100" i="8"/>
  <c r="AU100" i="8"/>
  <c r="AT100" i="8"/>
  <c r="DV99" i="8"/>
  <c r="DU99" i="8"/>
  <c r="DT99" i="8"/>
  <c r="DQ99" i="8"/>
  <c r="DR99" i="8" s="1"/>
  <c r="DS99" i="8" s="1"/>
  <c r="CO99" i="8"/>
  <c r="CP99" i="8" s="1"/>
  <c r="CR99" i="8" s="1"/>
  <c r="CJ99" i="8"/>
  <c r="CK99" i="8" s="1"/>
  <c r="CL99" i="8" s="1"/>
  <c r="CH99" i="8"/>
  <c r="CF99" i="8"/>
  <c r="CD99" i="8"/>
  <c r="CB99" i="8"/>
  <c r="BZ99" i="8"/>
  <c r="BX99" i="8"/>
  <c r="BV99" i="8"/>
  <c r="BT99" i="8"/>
  <c r="BR99" i="8"/>
  <c r="BP99" i="8"/>
  <c r="BN99" i="8"/>
  <c r="BL99" i="8"/>
  <c r="BH99" i="8"/>
  <c r="DC99" i="8" s="1"/>
  <c r="BE99" i="8"/>
  <c r="CX99" i="8"/>
  <c r="BD99" i="8"/>
  <c r="BC99" i="8"/>
  <c r="BB99" i="8"/>
  <c r="BA99" i="8"/>
  <c r="AZ99" i="8"/>
  <c r="AY99" i="8"/>
  <c r="AX99" i="8"/>
  <c r="AW99" i="8"/>
  <c r="AU99" i="8"/>
  <c r="AT99" i="8"/>
  <c r="DV98" i="8"/>
  <c r="DU98" i="8"/>
  <c r="DT98" i="8"/>
  <c r="DQ98" i="8"/>
  <c r="DR98" i="8" s="1"/>
  <c r="DS98" i="8" s="1"/>
  <c r="CO98" i="8"/>
  <c r="CP98" i="8" s="1"/>
  <c r="CR98" i="8" s="1"/>
  <c r="CJ98" i="8"/>
  <c r="CK98" i="8" s="1"/>
  <c r="CL98" i="8" s="1"/>
  <c r="CH98" i="8"/>
  <c r="CF98" i="8"/>
  <c r="CD98" i="8"/>
  <c r="CB98" i="8"/>
  <c r="BZ98" i="8"/>
  <c r="BX98" i="8"/>
  <c r="BV98" i="8"/>
  <c r="BT98" i="8"/>
  <c r="BR98" i="8"/>
  <c r="BP98" i="8"/>
  <c r="BN98" i="8"/>
  <c r="BL98" i="8"/>
  <c r="BH98" i="8"/>
  <c r="BE98" i="8"/>
  <c r="BK98" i="8"/>
  <c r="BD98" i="8"/>
  <c r="BC98" i="8"/>
  <c r="BB98" i="8"/>
  <c r="BA98" i="8"/>
  <c r="AZ98" i="8"/>
  <c r="AY98" i="8"/>
  <c r="AX98" i="8"/>
  <c r="AW98" i="8"/>
  <c r="AU98" i="8"/>
  <c r="AT98" i="8"/>
  <c r="DV97" i="8"/>
  <c r="DU97" i="8"/>
  <c r="DT97" i="8"/>
  <c r="DQ97" i="8"/>
  <c r="DR97" i="8" s="1"/>
  <c r="DS97" i="8" s="1"/>
  <c r="CO97" i="8"/>
  <c r="CP97" i="8" s="1"/>
  <c r="CJ97" i="8"/>
  <c r="CK97" i="8" s="1"/>
  <c r="CN97" i="8" s="1"/>
  <c r="CH97" i="8"/>
  <c r="CF97" i="8"/>
  <c r="CD97" i="8"/>
  <c r="CB97" i="8"/>
  <c r="BZ97" i="8"/>
  <c r="BX97" i="8"/>
  <c r="BV97" i="8"/>
  <c r="BT97" i="8"/>
  <c r="BR97" i="8"/>
  <c r="BP97" i="8"/>
  <c r="BN97" i="8"/>
  <c r="BL97" i="8"/>
  <c r="BH97" i="8"/>
  <c r="DC97" i="8"/>
  <c r="BE97" i="8"/>
  <c r="CY97" i="8" s="1"/>
  <c r="BD97" i="8"/>
  <c r="BC97" i="8"/>
  <c r="BB97" i="8"/>
  <c r="BA97" i="8"/>
  <c r="AZ97" i="8"/>
  <c r="AY97" i="8"/>
  <c r="AX97" i="8"/>
  <c r="AW97" i="8"/>
  <c r="AU97" i="8"/>
  <c r="AT97" i="8"/>
  <c r="DV96" i="8"/>
  <c r="DU96" i="8"/>
  <c r="DT96" i="8"/>
  <c r="DQ96" i="8"/>
  <c r="DR96" i="8" s="1"/>
  <c r="DS96" i="8" s="1"/>
  <c r="CO96" i="8"/>
  <c r="CP96" i="8" s="1"/>
  <c r="CQ96" i="8" s="1"/>
  <c r="CJ96" i="8"/>
  <c r="CK96" i="8" s="1"/>
  <c r="CL96" i="8" s="1"/>
  <c r="CH96" i="8"/>
  <c r="CF96" i="8"/>
  <c r="CD96" i="8"/>
  <c r="CB96" i="8"/>
  <c r="BZ96" i="8"/>
  <c r="BX96" i="8"/>
  <c r="BV96" i="8"/>
  <c r="BT96" i="8"/>
  <c r="BR96" i="8"/>
  <c r="BP96" i="8"/>
  <c r="BN96" i="8"/>
  <c r="BL96" i="8"/>
  <c r="BH96" i="8"/>
  <c r="BE96" i="8"/>
  <c r="CW96" i="8" s="1"/>
  <c r="BD96" i="8"/>
  <c r="BC96" i="8"/>
  <c r="BB96" i="8"/>
  <c r="BA96" i="8"/>
  <c r="AZ96" i="8"/>
  <c r="AY96" i="8"/>
  <c r="AX96" i="8"/>
  <c r="AW96" i="8"/>
  <c r="AU96" i="8"/>
  <c r="AT96" i="8"/>
  <c r="DV95" i="8"/>
  <c r="DU95" i="8"/>
  <c r="DT95" i="8"/>
  <c r="DQ95" i="8"/>
  <c r="DR95" i="8" s="1"/>
  <c r="DS95" i="8" s="1"/>
  <c r="CO95" i="8"/>
  <c r="CP95" i="8" s="1"/>
  <c r="CS95" i="8" s="1"/>
  <c r="CJ95" i="8"/>
  <c r="CK95" i="8" s="1"/>
  <c r="CH95" i="8"/>
  <c r="CF95" i="8"/>
  <c r="CD95" i="8"/>
  <c r="CB95" i="8"/>
  <c r="BZ95" i="8"/>
  <c r="BX95" i="8"/>
  <c r="BV95" i="8"/>
  <c r="BT95" i="8"/>
  <c r="BR95" i="8"/>
  <c r="BP95" i="8"/>
  <c r="BN95" i="8"/>
  <c r="BL95" i="8"/>
  <c r="BH95" i="8"/>
  <c r="BE95" i="8"/>
  <c r="BD95" i="8"/>
  <c r="BC95" i="8"/>
  <c r="BB95" i="8"/>
  <c r="BA95" i="8"/>
  <c r="AZ95" i="8"/>
  <c r="AY95" i="8"/>
  <c r="AX95" i="8"/>
  <c r="AW95" i="8"/>
  <c r="AU95" i="8"/>
  <c r="AT95" i="8"/>
  <c r="DV94" i="8"/>
  <c r="DU94" i="8"/>
  <c r="DT94" i="8"/>
  <c r="DQ94" i="8"/>
  <c r="DR94" i="8" s="1"/>
  <c r="DS94" i="8" s="1"/>
  <c r="CO94" i="8"/>
  <c r="CP94" i="8" s="1"/>
  <c r="CQ94" i="8" s="1"/>
  <c r="CJ94" i="8"/>
  <c r="CK94" i="8" s="1"/>
  <c r="CL94" i="8" s="1"/>
  <c r="CH94" i="8"/>
  <c r="CF94" i="8"/>
  <c r="CD94" i="8"/>
  <c r="CB94" i="8"/>
  <c r="BZ94" i="8"/>
  <c r="BX94" i="8"/>
  <c r="BV94" i="8"/>
  <c r="BT94" i="8"/>
  <c r="BR94" i="8"/>
  <c r="BP94" i="8"/>
  <c r="BN94" i="8"/>
  <c r="BL94" i="8"/>
  <c r="BH94" i="8"/>
  <c r="DD94" i="8"/>
  <c r="BE94" i="8"/>
  <c r="BD94" i="8"/>
  <c r="BC94" i="8"/>
  <c r="BB94" i="8"/>
  <c r="BA94" i="8"/>
  <c r="AZ94" i="8"/>
  <c r="AY94" i="8"/>
  <c r="AX94" i="8"/>
  <c r="AW94" i="8"/>
  <c r="AU94" i="8"/>
  <c r="AT94" i="8"/>
  <c r="DV93" i="8"/>
  <c r="DU93" i="8"/>
  <c r="DT93" i="8"/>
  <c r="DQ93" i="8"/>
  <c r="DR93" i="8" s="1"/>
  <c r="DS93" i="8" s="1"/>
  <c r="CO93" i="8"/>
  <c r="CP93" i="8" s="1"/>
  <c r="CS93" i="8" s="1"/>
  <c r="CJ93" i="8"/>
  <c r="CK93" i="8" s="1"/>
  <c r="CN93" i="8" s="1"/>
  <c r="CH93" i="8"/>
  <c r="CF93" i="8"/>
  <c r="CD93" i="8"/>
  <c r="CB93" i="8"/>
  <c r="BZ93" i="8"/>
  <c r="BX93" i="8"/>
  <c r="BV93" i="8"/>
  <c r="BT93" i="8"/>
  <c r="BR93" i="8"/>
  <c r="BP93" i="8"/>
  <c r="BN93" i="8"/>
  <c r="BL93" i="8"/>
  <c r="BH93" i="8"/>
  <c r="CZ93" i="8"/>
  <c r="BE93" i="8"/>
  <c r="CT93" i="8" s="1"/>
  <c r="BD93" i="8"/>
  <c r="BC93" i="8"/>
  <c r="BB93" i="8"/>
  <c r="BA93" i="8"/>
  <c r="AZ93" i="8"/>
  <c r="AY93" i="8"/>
  <c r="AX93" i="8"/>
  <c r="AW93" i="8"/>
  <c r="AU93" i="8"/>
  <c r="AT93" i="8"/>
  <c r="DV92" i="8"/>
  <c r="DU92" i="8"/>
  <c r="DT92" i="8"/>
  <c r="DQ92" i="8"/>
  <c r="DR92" i="8" s="1"/>
  <c r="DS92" i="8" s="1"/>
  <c r="CO92" i="8"/>
  <c r="CP92" i="8" s="1"/>
  <c r="CQ92" i="8" s="1"/>
  <c r="CJ92" i="8"/>
  <c r="CK92" i="8" s="1"/>
  <c r="CL92" i="8" s="1"/>
  <c r="CH92" i="8"/>
  <c r="CF92" i="8"/>
  <c r="CD92" i="8"/>
  <c r="CB92" i="8"/>
  <c r="BZ92" i="8"/>
  <c r="BX92" i="8"/>
  <c r="BV92" i="8"/>
  <c r="BT92" i="8"/>
  <c r="BR92" i="8"/>
  <c r="BP92" i="8"/>
  <c r="BN92" i="8"/>
  <c r="BL92" i="8"/>
  <c r="BH92" i="8"/>
  <c r="DA92" i="8" s="1"/>
  <c r="BE92" i="8"/>
  <c r="BD92" i="8"/>
  <c r="BC92" i="8"/>
  <c r="BB92" i="8"/>
  <c r="BA92" i="8"/>
  <c r="AZ92" i="8"/>
  <c r="AY92" i="8"/>
  <c r="AX92" i="8"/>
  <c r="AW92" i="8"/>
  <c r="AU92" i="8"/>
  <c r="AT92" i="8"/>
  <c r="DV91" i="8"/>
  <c r="DU91" i="8"/>
  <c r="DT91" i="8"/>
  <c r="DQ91" i="8"/>
  <c r="DR91" i="8" s="1"/>
  <c r="DS91" i="8" s="1"/>
  <c r="CO91" i="8"/>
  <c r="CP91" i="8" s="1"/>
  <c r="CQ91" i="8" s="1"/>
  <c r="CJ91" i="8"/>
  <c r="CK91" i="8" s="1"/>
  <c r="CM91" i="8" s="1"/>
  <c r="CH91" i="8"/>
  <c r="CF91" i="8"/>
  <c r="CD91" i="8"/>
  <c r="CB91" i="8"/>
  <c r="BZ91" i="8"/>
  <c r="BX91" i="8"/>
  <c r="BV91" i="8"/>
  <c r="BT91" i="8"/>
  <c r="BR91" i="8"/>
  <c r="BP91" i="8"/>
  <c r="BN91" i="8"/>
  <c r="BL91" i="8"/>
  <c r="BH91" i="8"/>
  <c r="DE91" i="8" s="1"/>
  <c r="BE91" i="8"/>
  <c r="BD91" i="8"/>
  <c r="BC91" i="8"/>
  <c r="BB91" i="8"/>
  <c r="BA91" i="8"/>
  <c r="AZ91" i="8"/>
  <c r="AY91" i="8"/>
  <c r="AX91" i="8"/>
  <c r="AW91" i="8"/>
  <c r="AU91" i="8"/>
  <c r="AT91" i="8"/>
  <c r="DV90" i="8"/>
  <c r="DU90" i="8"/>
  <c r="DT90" i="8"/>
  <c r="DQ90" i="8"/>
  <c r="DR90" i="8" s="1"/>
  <c r="DS90" i="8" s="1"/>
  <c r="CO90" i="8"/>
  <c r="CP90" i="8" s="1"/>
  <c r="CS90" i="8" s="1"/>
  <c r="CJ90" i="8"/>
  <c r="CK90" i="8" s="1"/>
  <c r="CN90" i="8" s="1"/>
  <c r="CH90" i="8"/>
  <c r="CF90" i="8"/>
  <c r="CD90" i="8"/>
  <c r="CB90" i="8"/>
  <c r="BZ90" i="8"/>
  <c r="BX90" i="8"/>
  <c r="BV90" i="8"/>
  <c r="BT90" i="8"/>
  <c r="BR90" i="8"/>
  <c r="BP90" i="8"/>
  <c r="BN90" i="8"/>
  <c r="BL90" i="8"/>
  <c r="BH90" i="8"/>
  <c r="BE90" i="8"/>
  <c r="BD90" i="8"/>
  <c r="BC90" i="8"/>
  <c r="BB90" i="8"/>
  <c r="BA90" i="8"/>
  <c r="AZ90" i="8"/>
  <c r="AY90" i="8"/>
  <c r="AX90" i="8"/>
  <c r="AW90" i="8"/>
  <c r="AU90" i="8"/>
  <c r="AT90" i="8"/>
  <c r="DV89" i="8"/>
  <c r="DU89" i="8"/>
  <c r="DT89" i="8"/>
  <c r="DQ89" i="8"/>
  <c r="DR89" i="8" s="1"/>
  <c r="DS89" i="8" s="1"/>
  <c r="CO89" i="8"/>
  <c r="CP89" i="8" s="1"/>
  <c r="CR89" i="8" s="1"/>
  <c r="CJ89" i="8"/>
  <c r="CK89" i="8" s="1"/>
  <c r="CM89" i="8" s="1"/>
  <c r="CH89" i="8"/>
  <c r="CF89" i="8"/>
  <c r="CD89" i="8"/>
  <c r="CB89" i="8"/>
  <c r="BZ89" i="8"/>
  <c r="BX89" i="8"/>
  <c r="BV89" i="8"/>
  <c r="BT89" i="8"/>
  <c r="BR89" i="8"/>
  <c r="BP89" i="8"/>
  <c r="BN89" i="8"/>
  <c r="BL89" i="8"/>
  <c r="BH89" i="8"/>
  <c r="BE89" i="8"/>
  <c r="CY89" i="8"/>
  <c r="BD89" i="8"/>
  <c r="BC89" i="8"/>
  <c r="BB89" i="8"/>
  <c r="BA89" i="8"/>
  <c r="AZ89" i="8"/>
  <c r="AY89" i="8"/>
  <c r="AX89" i="8"/>
  <c r="AW89" i="8"/>
  <c r="AU89" i="8"/>
  <c r="AT89" i="8"/>
  <c r="DV88" i="8"/>
  <c r="DU88" i="8"/>
  <c r="DT88" i="8"/>
  <c r="DQ88" i="8"/>
  <c r="DR88" i="8" s="1"/>
  <c r="DS88" i="8" s="1"/>
  <c r="CO88" i="8"/>
  <c r="CP88" i="8" s="1"/>
  <c r="CR88" i="8" s="1"/>
  <c r="CJ88" i="8"/>
  <c r="CK88" i="8" s="1"/>
  <c r="CM88" i="8" s="1"/>
  <c r="CH88" i="8"/>
  <c r="CF88" i="8"/>
  <c r="CD88" i="8"/>
  <c r="CB88" i="8"/>
  <c r="BZ88" i="8"/>
  <c r="BX88" i="8"/>
  <c r="BV88" i="8"/>
  <c r="BT88" i="8"/>
  <c r="BR88" i="8"/>
  <c r="BP88" i="8"/>
  <c r="BN88" i="8"/>
  <c r="BL88" i="8"/>
  <c r="BH88" i="8"/>
  <c r="BE88" i="8"/>
  <c r="BD88" i="8"/>
  <c r="BC88" i="8"/>
  <c r="BB88" i="8"/>
  <c r="BA88" i="8"/>
  <c r="AZ88" i="8"/>
  <c r="AY88" i="8"/>
  <c r="AX88" i="8"/>
  <c r="AW88" i="8"/>
  <c r="AU88" i="8"/>
  <c r="AT88" i="8"/>
  <c r="DV87" i="8"/>
  <c r="DU87" i="8"/>
  <c r="DT87" i="8"/>
  <c r="DQ87" i="8"/>
  <c r="DR87" i="8" s="1"/>
  <c r="DS87" i="8" s="1"/>
  <c r="CO87" i="8"/>
  <c r="CP87" i="8" s="1"/>
  <c r="CS87" i="8" s="1"/>
  <c r="CJ87" i="8"/>
  <c r="CK87" i="8" s="1"/>
  <c r="CN87" i="8" s="1"/>
  <c r="CH87" i="8"/>
  <c r="CF87" i="8"/>
  <c r="CD87" i="8"/>
  <c r="CB87" i="8"/>
  <c r="BZ87" i="8"/>
  <c r="BX87" i="8"/>
  <c r="BV87" i="8"/>
  <c r="BT87" i="8"/>
  <c r="BR87" i="8"/>
  <c r="BP87" i="8"/>
  <c r="BN87" i="8"/>
  <c r="BL87" i="8"/>
  <c r="BH87" i="8"/>
  <c r="DC87" i="8"/>
  <c r="BE87" i="8"/>
  <c r="BD87" i="8"/>
  <c r="BC87" i="8"/>
  <c r="BB87" i="8"/>
  <c r="BA87" i="8"/>
  <c r="AZ87" i="8"/>
  <c r="AY87" i="8"/>
  <c r="AX87" i="8"/>
  <c r="AW87" i="8"/>
  <c r="AU87" i="8"/>
  <c r="AT87" i="8"/>
  <c r="DV86" i="8"/>
  <c r="DU86" i="8"/>
  <c r="DT86" i="8"/>
  <c r="DQ86" i="8"/>
  <c r="DR86" i="8" s="1"/>
  <c r="DS86" i="8" s="1"/>
  <c r="CO86" i="8"/>
  <c r="CP86" i="8" s="1"/>
  <c r="CQ86" i="8" s="1"/>
  <c r="CJ86" i="8"/>
  <c r="CK86" i="8" s="1"/>
  <c r="CH86" i="8"/>
  <c r="CF86" i="8"/>
  <c r="CD86" i="8"/>
  <c r="CB86" i="8"/>
  <c r="BZ86" i="8"/>
  <c r="BX86" i="8"/>
  <c r="BV86" i="8"/>
  <c r="BT86" i="8"/>
  <c r="BR86" i="8"/>
  <c r="BP86" i="8"/>
  <c r="BN86" i="8"/>
  <c r="BL86" i="8"/>
  <c r="BH86" i="8"/>
  <c r="BE86" i="8"/>
  <c r="BD86" i="8"/>
  <c r="BC86" i="8"/>
  <c r="BB86" i="8"/>
  <c r="BA86" i="8"/>
  <c r="AZ86" i="8"/>
  <c r="AY86" i="8"/>
  <c r="AX86" i="8"/>
  <c r="AW86" i="8"/>
  <c r="AU86" i="8"/>
  <c r="AT86" i="8"/>
  <c r="DV85" i="8"/>
  <c r="DU85" i="8"/>
  <c r="DT85" i="8"/>
  <c r="DQ85" i="8"/>
  <c r="DR85" i="8" s="1"/>
  <c r="DS85" i="8" s="1"/>
  <c r="CO85" i="8"/>
  <c r="CP85" i="8" s="1"/>
  <c r="CQ85" i="8" s="1"/>
  <c r="CJ85" i="8"/>
  <c r="CK85" i="8" s="1"/>
  <c r="CL85" i="8" s="1"/>
  <c r="CH85" i="8"/>
  <c r="CF85" i="8"/>
  <c r="CD85" i="8"/>
  <c r="CB85" i="8"/>
  <c r="BZ85" i="8"/>
  <c r="BX85" i="8"/>
  <c r="BV85" i="8"/>
  <c r="BT85" i="8"/>
  <c r="BR85" i="8"/>
  <c r="BP85" i="8"/>
  <c r="BN85" i="8"/>
  <c r="BL85" i="8"/>
  <c r="BH85" i="8"/>
  <c r="DC85" i="8" s="1"/>
  <c r="BE85" i="8"/>
  <c r="CW85" i="8" s="1"/>
  <c r="BD85" i="8"/>
  <c r="BC85" i="8"/>
  <c r="BB85" i="8"/>
  <c r="BA85" i="8"/>
  <c r="AZ85" i="8"/>
  <c r="AY85" i="8"/>
  <c r="AX85" i="8"/>
  <c r="AW85" i="8"/>
  <c r="AU85" i="8"/>
  <c r="AT85" i="8"/>
  <c r="DV84" i="8"/>
  <c r="DU84" i="8"/>
  <c r="DT84" i="8"/>
  <c r="DQ84" i="8"/>
  <c r="DR84" i="8" s="1"/>
  <c r="DS84" i="8" s="1"/>
  <c r="CO84" i="8"/>
  <c r="CP84" i="8" s="1"/>
  <c r="CR84" i="8" s="1"/>
  <c r="CJ84" i="8"/>
  <c r="CK84" i="8" s="1"/>
  <c r="CL84" i="8" s="1"/>
  <c r="CH84" i="8"/>
  <c r="CF84" i="8"/>
  <c r="CD84" i="8"/>
  <c r="CB84" i="8"/>
  <c r="BZ84" i="8"/>
  <c r="BX84" i="8"/>
  <c r="BV84" i="8"/>
  <c r="BT84" i="8"/>
  <c r="BR84" i="8"/>
  <c r="BP84" i="8"/>
  <c r="BN84" i="8"/>
  <c r="BL84" i="8"/>
  <c r="BH84" i="8"/>
  <c r="DC84" i="8"/>
  <c r="BE84" i="8"/>
  <c r="CU84" i="8" s="1"/>
  <c r="BD84" i="8"/>
  <c r="BC84" i="8"/>
  <c r="BB84" i="8"/>
  <c r="BA84" i="8"/>
  <c r="AZ84" i="8"/>
  <c r="AY84" i="8"/>
  <c r="AX84" i="8"/>
  <c r="AW84" i="8"/>
  <c r="AU84" i="8"/>
  <c r="AT84" i="8"/>
  <c r="DV83" i="8"/>
  <c r="DU83" i="8"/>
  <c r="DT83" i="8"/>
  <c r="DQ83" i="8"/>
  <c r="DR83" i="8" s="1"/>
  <c r="DS83" i="8" s="1"/>
  <c r="CO83" i="8"/>
  <c r="CP83" i="8" s="1"/>
  <c r="CQ83" i="8" s="1"/>
  <c r="CJ83" i="8"/>
  <c r="CK83" i="8" s="1"/>
  <c r="CN83" i="8" s="1"/>
  <c r="CH83" i="8"/>
  <c r="CF83" i="8"/>
  <c r="CD83" i="8"/>
  <c r="CB83" i="8"/>
  <c r="BZ83" i="8"/>
  <c r="BX83" i="8"/>
  <c r="BV83" i="8"/>
  <c r="BT83" i="8"/>
  <c r="BR83" i="8"/>
  <c r="BP83" i="8"/>
  <c r="BN83" i="8"/>
  <c r="BL83" i="8"/>
  <c r="BH83" i="8"/>
  <c r="BE83" i="8"/>
  <c r="CY83" i="8" s="1"/>
  <c r="BD83" i="8"/>
  <c r="BC83" i="8"/>
  <c r="BB83" i="8"/>
  <c r="BA83" i="8"/>
  <c r="AZ83" i="8"/>
  <c r="AY83" i="8"/>
  <c r="AX83" i="8"/>
  <c r="AW83" i="8"/>
  <c r="AU83" i="8"/>
  <c r="AT83" i="8"/>
  <c r="DV82" i="8"/>
  <c r="DU82" i="8"/>
  <c r="DT82" i="8"/>
  <c r="DQ82" i="8"/>
  <c r="DR82" i="8" s="1"/>
  <c r="DS82" i="8" s="1"/>
  <c r="CO82" i="8"/>
  <c r="CP82" i="8" s="1"/>
  <c r="CS82" i="8" s="1"/>
  <c r="CJ82" i="8"/>
  <c r="CK82" i="8" s="1"/>
  <c r="CM82" i="8" s="1"/>
  <c r="CH82" i="8"/>
  <c r="CF82" i="8"/>
  <c r="CD82" i="8"/>
  <c r="CB82" i="8"/>
  <c r="BZ82" i="8"/>
  <c r="BX82" i="8"/>
  <c r="BV82" i="8"/>
  <c r="BT82" i="8"/>
  <c r="BR82" i="8"/>
  <c r="BP82" i="8"/>
  <c r="BN82" i="8"/>
  <c r="BL82" i="8"/>
  <c r="BH82" i="8"/>
  <c r="DB82" i="8"/>
  <c r="BE82" i="8"/>
  <c r="BD82" i="8"/>
  <c r="BC82" i="8"/>
  <c r="BB82" i="8"/>
  <c r="BA82" i="8"/>
  <c r="AZ82" i="8"/>
  <c r="AY82" i="8"/>
  <c r="AX82" i="8"/>
  <c r="AW82" i="8"/>
  <c r="AU82" i="8"/>
  <c r="AT82" i="8"/>
  <c r="DV81" i="8"/>
  <c r="DU81" i="8"/>
  <c r="DT81" i="8"/>
  <c r="DQ81" i="8"/>
  <c r="DR81" i="8" s="1"/>
  <c r="DS81" i="8" s="1"/>
  <c r="CO81" i="8"/>
  <c r="CP81" i="8" s="1"/>
  <c r="CR81" i="8" s="1"/>
  <c r="CJ81" i="8"/>
  <c r="CK81" i="8" s="1"/>
  <c r="CN81" i="8" s="1"/>
  <c r="CH81" i="8"/>
  <c r="CF81" i="8"/>
  <c r="CD81" i="8"/>
  <c r="CB81" i="8"/>
  <c r="BZ81" i="8"/>
  <c r="BX81" i="8"/>
  <c r="BV81" i="8"/>
  <c r="BT81" i="8"/>
  <c r="BR81" i="8"/>
  <c r="BP81" i="8"/>
  <c r="BN81" i="8"/>
  <c r="BL81" i="8"/>
  <c r="BH81" i="8"/>
  <c r="BE81" i="8"/>
  <c r="CX81" i="8"/>
  <c r="BD81" i="8"/>
  <c r="BC81" i="8"/>
  <c r="BB81" i="8"/>
  <c r="BA81" i="8"/>
  <c r="AZ81" i="8"/>
  <c r="AY81" i="8"/>
  <c r="AX81" i="8"/>
  <c r="AW81" i="8"/>
  <c r="AU81" i="8"/>
  <c r="AT81" i="8"/>
  <c r="DV80" i="8"/>
  <c r="DU80" i="8"/>
  <c r="DT80" i="8"/>
  <c r="DQ80" i="8"/>
  <c r="DR80" i="8" s="1"/>
  <c r="DS80" i="8" s="1"/>
  <c r="CO80" i="8"/>
  <c r="CP80" i="8" s="1"/>
  <c r="CS80" i="8" s="1"/>
  <c r="CJ80" i="8"/>
  <c r="CK80" i="8" s="1"/>
  <c r="CL80" i="8" s="1"/>
  <c r="CH80" i="8"/>
  <c r="CF80" i="8"/>
  <c r="CD80" i="8"/>
  <c r="CB80" i="8"/>
  <c r="BZ80" i="8"/>
  <c r="BX80" i="8"/>
  <c r="BV80" i="8"/>
  <c r="BT80" i="8"/>
  <c r="BR80" i="8"/>
  <c r="BP80" i="8"/>
  <c r="BN80" i="8"/>
  <c r="BL80" i="8"/>
  <c r="BH80" i="8"/>
  <c r="DE80" i="8" s="1"/>
  <c r="BE80" i="8"/>
  <c r="BD80" i="8"/>
  <c r="BC80" i="8"/>
  <c r="BB80" i="8"/>
  <c r="BA80" i="8"/>
  <c r="AZ80" i="8"/>
  <c r="AY80" i="8"/>
  <c r="AX80" i="8"/>
  <c r="AW80" i="8"/>
  <c r="AU80" i="8"/>
  <c r="AT80" i="8"/>
  <c r="DV79" i="8"/>
  <c r="DU79" i="8"/>
  <c r="DT79" i="8"/>
  <c r="DQ79" i="8"/>
  <c r="DR79" i="8" s="1"/>
  <c r="DS79" i="8" s="1"/>
  <c r="CO79" i="8"/>
  <c r="CP79" i="8" s="1"/>
  <c r="CR79" i="8" s="1"/>
  <c r="CJ79" i="8"/>
  <c r="CK79" i="8" s="1"/>
  <c r="CL79" i="8" s="1"/>
  <c r="CH79" i="8"/>
  <c r="CF79" i="8"/>
  <c r="CD79" i="8"/>
  <c r="CB79" i="8"/>
  <c r="BZ79" i="8"/>
  <c r="BX79" i="8"/>
  <c r="BV79" i="8"/>
  <c r="BT79" i="8"/>
  <c r="BR79" i="8"/>
  <c r="BP79" i="8"/>
  <c r="BN79" i="8"/>
  <c r="BL79" i="8"/>
  <c r="BH79" i="8"/>
  <c r="DE79" i="8" s="1"/>
  <c r="BE79" i="8"/>
  <c r="BD79" i="8"/>
  <c r="BC79" i="8"/>
  <c r="BB79" i="8"/>
  <c r="BA79" i="8"/>
  <c r="AZ79" i="8"/>
  <c r="AY79" i="8"/>
  <c r="AX79" i="8"/>
  <c r="AW79" i="8"/>
  <c r="AU79" i="8"/>
  <c r="AT79" i="8"/>
  <c r="DV78" i="8"/>
  <c r="DU78" i="8"/>
  <c r="DT78" i="8"/>
  <c r="DQ78" i="8"/>
  <c r="DR78" i="8" s="1"/>
  <c r="DS78" i="8" s="1"/>
  <c r="CO78" i="8"/>
  <c r="CP78" i="8" s="1"/>
  <c r="CS78" i="8" s="1"/>
  <c r="CJ78" i="8"/>
  <c r="CK78" i="8" s="1"/>
  <c r="CN78" i="8" s="1"/>
  <c r="CH78" i="8"/>
  <c r="CF78" i="8"/>
  <c r="CD78" i="8"/>
  <c r="CB78" i="8"/>
  <c r="BZ78" i="8"/>
  <c r="BX78" i="8"/>
  <c r="BV78" i="8"/>
  <c r="BT78" i="8"/>
  <c r="BR78" i="8"/>
  <c r="BP78" i="8"/>
  <c r="BN78" i="8"/>
  <c r="BL78" i="8"/>
  <c r="BH78" i="8"/>
  <c r="DD78" i="8"/>
  <c r="BE78" i="8"/>
  <c r="BD78" i="8"/>
  <c r="BC78" i="8"/>
  <c r="BB78" i="8"/>
  <c r="BA78" i="8"/>
  <c r="AZ78" i="8"/>
  <c r="AY78" i="8"/>
  <c r="AX78" i="8"/>
  <c r="AW78" i="8"/>
  <c r="AU78" i="8"/>
  <c r="AT78" i="8"/>
  <c r="DV77" i="8"/>
  <c r="DU77" i="8"/>
  <c r="DT77" i="8"/>
  <c r="DQ77" i="8"/>
  <c r="DR77" i="8" s="1"/>
  <c r="DS77" i="8" s="1"/>
  <c r="CO77" i="8"/>
  <c r="CP77" i="8" s="1"/>
  <c r="CS77" i="8" s="1"/>
  <c r="CJ77" i="8"/>
  <c r="CK77" i="8" s="1"/>
  <c r="CN77" i="8" s="1"/>
  <c r="CH77" i="8"/>
  <c r="CF77" i="8"/>
  <c r="CD77" i="8"/>
  <c r="CB77" i="8"/>
  <c r="BZ77" i="8"/>
  <c r="BX77" i="8"/>
  <c r="BV77" i="8"/>
  <c r="BT77" i="8"/>
  <c r="BR77" i="8"/>
  <c r="BP77" i="8"/>
  <c r="BN77" i="8"/>
  <c r="BL77" i="8"/>
  <c r="BH77" i="8"/>
  <c r="DD77" i="8" s="1"/>
  <c r="BE77" i="8"/>
  <c r="CV77" i="8" s="1"/>
  <c r="BD77" i="8"/>
  <c r="BC77" i="8"/>
  <c r="BB77" i="8"/>
  <c r="BA77" i="8"/>
  <c r="AZ77" i="8"/>
  <c r="AY77" i="8"/>
  <c r="AX77" i="8"/>
  <c r="AW77" i="8"/>
  <c r="AU77" i="8"/>
  <c r="AT77" i="8"/>
  <c r="DV76" i="8"/>
  <c r="DU76" i="8"/>
  <c r="DT76" i="8"/>
  <c r="DQ76" i="8"/>
  <c r="DR76" i="8" s="1"/>
  <c r="DS76" i="8" s="1"/>
  <c r="CO76" i="8"/>
  <c r="CP76" i="8" s="1"/>
  <c r="CR76" i="8" s="1"/>
  <c r="CJ76" i="8"/>
  <c r="CK76" i="8" s="1"/>
  <c r="CN76" i="8" s="1"/>
  <c r="CH76" i="8"/>
  <c r="CF76" i="8"/>
  <c r="CD76" i="8"/>
  <c r="CB76" i="8"/>
  <c r="BZ76" i="8"/>
  <c r="BX76" i="8"/>
  <c r="BV76" i="8"/>
  <c r="BT76" i="8"/>
  <c r="BR76" i="8"/>
  <c r="BP76" i="8"/>
  <c r="BN76" i="8"/>
  <c r="BL76" i="8"/>
  <c r="BH76" i="8"/>
  <c r="DE76" i="8" s="1"/>
  <c r="BE76" i="8"/>
  <c r="CY76" i="8" s="1"/>
  <c r="BD76" i="8"/>
  <c r="BC76" i="8"/>
  <c r="BB76" i="8"/>
  <c r="BA76" i="8"/>
  <c r="AZ76" i="8"/>
  <c r="AY76" i="8"/>
  <c r="AX76" i="8"/>
  <c r="AW76" i="8"/>
  <c r="AU76" i="8"/>
  <c r="AT76" i="8"/>
  <c r="DV75" i="8"/>
  <c r="DU75" i="8"/>
  <c r="DT75" i="8"/>
  <c r="DQ75" i="8"/>
  <c r="DR75" i="8" s="1"/>
  <c r="DS75" i="8" s="1"/>
  <c r="CO75" i="8"/>
  <c r="CP75" i="8" s="1"/>
  <c r="CQ75" i="8" s="1"/>
  <c r="CJ75" i="8"/>
  <c r="CK75" i="8" s="1"/>
  <c r="CM75" i="8" s="1"/>
  <c r="CH75" i="8"/>
  <c r="CF75" i="8"/>
  <c r="CD75" i="8"/>
  <c r="CB75" i="8"/>
  <c r="BZ75" i="8"/>
  <c r="BX75" i="8"/>
  <c r="BV75" i="8"/>
  <c r="BT75" i="8"/>
  <c r="BR75" i="8"/>
  <c r="BP75" i="8"/>
  <c r="BN75" i="8"/>
  <c r="BL75" i="8"/>
  <c r="BH75" i="8"/>
  <c r="BE75" i="8"/>
  <c r="BD75" i="8"/>
  <c r="BC75" i="8"/>
  <c r="BB75" i="8"/>
  <c r="BA75" i="8"/>
  <c r="AZ75" i="8"/>
  <c r="AY75" i="8"/>
  <c r="AX75" i="8"/>
  <c r="AW75" i="8"/>
  <c r="AU75" i="8"/>
  <c r="AT75" i="8"/>
  <c r="DV74" i="8"/>
  <c r="DU74" i="8"/>
  <c r="DT74" i="8"/>
  <c r="DQ74" i="8"/>
  <c r="DR74" i="8" s="1"/>
  <c r="DS74" i="8" s="1"/>
  <c r="CO74" i="8"/>
  <c r="CP74" i="8" s="1"/>
  <c r="CR74" i="8" s="1"/>
  <c r="CJ74" i="8"/>
  <c r="CK74" i="8" s="1"/>
  <c r="CH74" i="8"/>
  <c r="CF74" i="8"/>
  <c r="CD74" i="8"/>
  <c r="CB74" i="8"/>
  <c r="BZ74" i="8"/>
  <c r="BX74" i="8"/>
  <c r="BV74" i="8"/>
  <c r="BT74" i="8"/>
  <c r="BR74" i="8"/>
  <c r="BP74" i="8"/>
  <c r="BN74" i="8"/>
  <c r="BL74" i="8"/>
  <c r="BH74" i="8"/>
  <c r="BE74" i="8"/>
  <c r="BD74" i="8"/>
  <c r="BC74" i="8"/>
  <c r="BB74" i="8"/>
  <c r="BA74" i="8"/>
  <c r="AZ74" i="8"/>
  <c r="AY74" i="8"/>
  <c r="AX74" i="8"/>
  <c r="AW74" i="8"/>
  <c r="AU74" i="8"/>
  <c r="AT74" i="8"/>
  <c r="DV73" i="8"/>
  <c r="DU73" i="8"/>
  <c r="DT73" i="8"/>
  <c r="DQ73" i="8"/>
  <c r="DR73" i="8" s="1"/>
  <c r="DS73" i="8" s="1"/>
  <c r="CO73" i="8"/>
  <c r="CP73" i="8" s="1"/>
  <c r="CJ73" i="8"/>
  <c r="CK73" i="8" s="1"/>
  <c r="CH73" i="8"/>
  <c r="CF73" i="8"/>
  <c r="CD73" i="8"/>
  <c r="CB73" i="8"/>
  <c r="BZ73" i="8"/>
  <c r="BX73" i="8"/>
  <c r="BV73" i="8"/>
  <c r="BT73" i="8"/>
  <c r="BR73" i="8"/>
  <c r="BP73" i="8"/>
  <c r="BN73" i="8"/>
  <c r="BL73" i="8"/>
  <c r="BH73" i="8"/>
  <c r="DE73" i="8" s="1"/>
  <c r="BE73" i="8"/>
  <c r="CV73" i="8" s="1"/>
  <c r="CW73" i="8"/>
  <c r="DV72" i="8"/>
  <c r="DU72" i="8"/>
  <c r="DT72" i="8"/>
  <c r="DQ72" i="8"/>
  <c r="DR72" i="8" s="1"/>
  <c r="DS72" i="8" s="1"/>
  <c r="CJ72" i="8"/>
  <c r="CK72" i="8" s="1"/>
  <c r="CL72" i="8" s="1"/>
  <c r="CH72" i="8"/>
  <c r="CF72" i="8"/>
  <c r="CD72" i="8"/>
  <c r="CB72" i="8"/>
  <c r="BZ72" i="8"/>
  <c r="BX72" i="8"/>
  <c r="BV72" i="8"/>
  <c r="BT72" i="8"/>
  <c r="BR72" i="8"/>
  <c r="BP72" i="8"/>
  <c r="BN72" i="8"/>
  <c r="BL72" i="8"/>
  <c r="BH72" i="8"/>
  <c r="DE72" i="8" s="1"/>
  <c r="BE72" i="8"/>
  <c r="DV71" i="8"/>
  <c r="DU71" i="8"/>
  <c r="DT71" i="8"/>
  <c r="DQ71" i="8"/>
  <c r="DR71" i="8" s="1"/>
  <c r="DS71" i="8" s="1"/>
  <c r="CJ71" i="8"/>
  <c r="CK71" i="8" s="1"/>
  <c r="CN71" i="8" s="1"/>
  <c r="CH71" i="8"/>
  <c r="CF71" i="8"/>
  <c r="CD71" i="8"/>
  <c r="CB71" i="8"/>
  <c r="BZ71" i="8"/>
  <c r="BX71" i="8"/>
  <c r="BV71" i="8"/>
  <c r="BT71" i="8"/>
  <c r="BR71" i="8"/>
  <c r="BP71" i="8"/>
  <c r="BN71" i="8"/>
  <c r="BL71" i="8"/>
  <c r="BH71" i="8"/>
  <c r="CZ71" i="8" s="1"/>
  <c r="BE71" i="8"/>
  <c r="CV71" i="8"/>
  <c r="DV70" i="8"/>
  <c r="DU70" i="8"/>
  <c r="DT70" i="8"/>
  <c r="DQ70" i="8"/>
  <c r="DR70" i="8" s="1"/>
  <c r="DS70" i="8" s="1"/>
  <c r="CJ70" i="8"/>
  <c r="CK70" i="8" s="1"/>
  <c r="CN70" i="8" s="1"/>
  <c r="CH70" i="8"/>
  <c r="CF70" i="8"/>
  <c r="CD70" i="8"/>
  <c r="CB70" i="8"/>
  <c r="BZ70" i="8"/>
  <c r="BX70" i="8"/>
  <c r="BV70" i="8"/>
  <c r="BT70" i="8"/>
  <c r="BR70" i="8"/>
  <c r="BP70" i="8"/>
  <c r="BN70" i="8"/>
  <c r="BL70" i="8"/>
  <c r="BH70" i="8"/>
  <c r="DA70" i="8" s="1"/>
  <c r="BE70" i="8"/>
  <c r="CU70" i="8" s="1"/>
  <c r="DV69" i="8"/>
  <c r="DU69" i="8"/>
  <c r="DT69" i="8"/>
  <c r="DQ69" i="8"/>
  <c r="DR69" i="8" s="1"/>
  <c r="DS69" i="8" s="1"/>
  <c r="CO69" i="8"/>
  <c r="CP69" i="8" s="1"/>
  <c r="CQ69" i="8" s="1"/>
  <c r="CH69" i="8"/>
  <c r="CF69" i="8"/>
  <c r="CD69" i="8"/>
  <c r="CB69" i="8"/>
  <c r="BZ69" i="8"/>
  <c r="BX69" i="8"/>
  <c r="BV69" i="8"/>
  <c r="BT69" i="8"/>
  <c r="BR69" i="8"/>
  <c r="BP69" i="8"/>
  <c r="BN69" i="8"/>
  <c r="BL69" i="8"/>
  <c r="BH69" i="8"/>
  <c r="DE69" i="8" s="1"/>
  <c r="BE69" i="8"/>
  <c r="DV68" i="8"/>
  <c r="DU68" i="8"/>
  <c r="DT68" i="8"/>
  <c r="DQ68" i="8"/>
  <c r="DR68" i="8" s="1"/>
  <c r="DS68" i="8" s="1"/>
  <c r="CO68" i="8"/>
  <c r="CP68" i="8" s="1"/>
  <c r="CR68" i="8" s="1"/>
  <c r="CJ68" i="8"/>
  <c r="CK68" i="8" s="1"/>
  <c r="CL68" i="8" s="1"/>
  <c r="CH68" i="8"/>
  <c r="CF68" i="8"/>
  <c r="CD68" i="8"/>
  <c r="CB68" i="8"/>
  <c r="BZ68" i="8"/>
  <c r="BX68" i="8"/>
  <c r="BV68" i="8"/>
  <c r="BT68" i="8"/>
  <c r="BR68" i="8"/>
  <c r="BP68" i="8"/>
  <c r="BN68" i="8"/>
  <c r="BL68" i="8"/>
  <c r="BH68" i="8"/>
  <c r="DA68" i="8" s="1"/>
  <c r="BE68" i="8"/>
  <c r="CW68" i="8" s="1"/>
  <c r="DV67" i="8"/>
  <c r="DU67" i="8"/>
  <c r="DT67" i="8"/>
  <c r="DQ67" i="8"/>
  <c r="DR67" i="8" s="1"/>
  <c r="DS67" i="8" s="1"/>
  <c r="CO67" i="8"/>
  <c r="CP67" i="8" s="1"/>
  <c r="CR67" i="8" s="1"/>
  <c r="CH67" i="8"/>
  <c r="CF67" i="8"/>
  <c r="CD67" i="8"/>
  <c r="CB67" i="8"/>
  <c r="BZ67" i="8"/>
  <c r="BX67" i="8"/>
  <c r="BV67" i="8"/>
  <c r="BT67" i="8"/>
  <c r="BR67" i="8"/>
  <c r="BP67" i="8"/>
  <c r="BN67" i="8"/>
  <c r="BL67" i="8"/>
  <c r="BH67" i="8"/>
  <c r="DD67" i="8" s="1"/>
  <c r="BE67" i="8"/>
  <c r="CT67" i="8" s="1"/>
  <c r="DV66" i="8"/>
  <c r="DU66" i="8"/>
  <c r="DT66" i="8"/>
  <c r="DQ66" i="8"/>
  <c r="DR66" i="8" s="1"/>
  <c r="DS66" i="8" s="1"/>
  <c r="CO66" i="8"/>
  <c r="CP66" i="8" s="1"/>
  <c r="CS66" i="8" s="1"/>
  <c r="CJ66" i="8"/>
  <c r="CK66" i="8" s="1"/>
  <c r="CN66" i="8" s="1"/>
  <c r="CH66" i="8"/>
  <c r="CF66" i="8"/>
  <c r="CD66" i="8"/>
  <c r="CB66" i="8"/>
  <c r="BZ66" i="8"/>
  <c r="BX66" i="8"/>
  <c r="BV66" i="8"/>
  <c r="BT66" i="8"/>
  <c r="BR66" i="8"/>
  <c r="BP66" i="8"/>
  <c r="BN66" i="8"/>
  <c r="BL66" i="8"/>
  <c r="BH66" i="8"/>
  <c r="CZ66" i="8" s="1"/>
  <c r="BE66" i="8"/>
  <c r="CX66" i="8"/>
  <c r="DV65" i="8"/>
  <c r="DU65" i="8"/>
  <c r="DT65" i="8"/>
  <c r="DQ65" i="8"/>
  <c r="DR65" i="8" s="1"/>
  <c r="DS65" i="8" s="1"/>
  <c r="CO65" i="8"/>
  <c r="CP65" i="8" s="1"/>
  <c r="CQ65" i="8" s="1"/>
  <c r="CJ65" i="8"/>
  <c r="CK65" i="8" s="1"/>
  <c r="CL65" i="8" s="1"/>
  <c r="CH65" i="8"/>
  <c r="CF65" i="8"/>
  <c r="CD65" i="8"/>
  <c r="CB65" i="8"/>
  <c r="BZ65" i="8"/>
  <c r="BX65" i="8"/>
  <c r="BV65" i="8"/>
  <c r="BT65" i="8"/>
  <c r="BR65" i="8"/>
  <c r="BP65" i="8"/>
  <c r="BN65" i="8"/>
  <c r="BL65" i="8"/>
  <c r="BH65" i="8"/>
  <c r="DB65" i="8" s="1"/>
  <c r="BE65" i="8"/>
  <c r="CT65" i="8" s="1"/>
  <c r="DV64" i="8"/>
  <c r="DU64" i="8"/>
  <c r="DT64" i="8"/>
  <c r="DQ64" i="8"/>
  <c r="DR64" i="8" s="1"/>
  <c r="DS64" i="8" s="1"/>
  <c r="CO64" i="8"/>
  <c r="CP64" i="8" s="1"/>
  <c r="CJ64" i="8"/>
  <c r="CK64" i="8" s="1"/>
  <c r="CL64" i="8" s="1"/>
  <c r="CH64" i="8"/>
  <c r="CF64" i="8"/>
  <c r="CD64" i="8"/>
  <c r="CB64" i="8"/>
  <c r="BZ64" i="8"/>
  <c r="BX64" i="8"/>
  <c r="BV64" i="8"/>
  <c r="BT64" i="8"/>
  <c r="BR64" i="8"/>
  <c r="BP64" i="8"/>
  <c r="BN64" i="8"/>
  <c r="BL64" i="8"/>
  <c r="BH64" i="8"/>
  <c r="CZ64" i="8" s="1"/>
  <c r="BE64" i="8"/>
  <c r="DV63" i="8"/>
  <c r="DU63" i="8"/>
  <c r="DT63" i="8"/>
  <c r="DQ63" i="8"/>
  <c r="DR63" i="8" s="1"/>
  <c r="DS63" i="8" s="1"/>
  <c r="CJ63" i="8"/>
  <c r="CK63" i="8" s="1"/>
  <c r="CN63" i="8" s="1"/>
  <c r="CH63" i="8"/>
  <c r="CF63" i="8"/>
  <c r="CD63" i="8"/>
  <c r="CB63" i="8"/>
  <c r="BZ63" i="8"/>
  <c r="BX63" i="8"/>
  <c r="BV63" i="8"/>
  <c r="BT63" i="8"/>
  <c r="BR63" i="8"/>
  <c r="BP63" i="8"/>
  <c r="BN63" i="8"/>
  <c r="BL63" i="8"/>
  <c r="BH63" i="8"/>
  <c r="DB63" i="8" s="1"/>
  <c r="BE63" i="8"/>
  <c r="DV62" i="8"/>
  <c r="DU62" i="8"/>
  <c r="DT62" i="8"/>
  <c r="DQ62" i="8"/>
  <c r="DR62" i="8" s="1"/>
  <c r="DS62" i="8" s="1"/>
  <c r="CO62" i="8"/>
  <c r="CP62" i="8" s="1"/>
  <c r="CR62" i="8" s="1"/>
  <c r="CJ62" i="8"/>
  <c r="CK62" i="8" s="1"/>
  <c r="CH62" i="8"/>
  <c r="CF62" i="8"/>
  <c r="CD62" i="8"/>
  <c r="CB62" i="8"/>
  <c r="BZ62" i="8"/>
  <c r="BX62" i="8"/>
  <c r="BV62" i="8"/>
  <c r="BT62" i="8"/>
  <c r="BR62" i="8"/>
  <c r="BP62" i="8"/>
  <c r="BN62" i="8"/>
  <c r="BL62" i="8"/>
  <c r="BH62" i="8"/>
  <c r="BE62" i="8"/>
  <c r="CW62" i="8" s="1"/>
  <c r="DV61" i="8"/>
  <c r="DU61" i="8"/>
  <c r="DT61" i="8"/>
  <c r="DQ61" i="8"/>
  <c r="DR61" i="8" s="1"/>
  <c r="DS61" i="8" s="1"/>
  <c r="CO61" i="8"/>
  <c r="CP61" i="8" s="1"/>
  <c r="CS61" i="8" s="1"/>
  <c r="CJ61" i="8"/>
  <c r="CK61" i="8" s="1"/>
  <c r="CN61" i="8" s="1"/>
  <c r="CH61" i="8"/>
  <c r="CF61" i="8"/>
  <c r="CD61" i="8"/>
  <c r="CB61" i="8"/>
  <c r="BZ61" i="8"/>
  <c r="BX61" i="8"/>
  <c r="BV61" i="8"/>
  <c r="BT61" i="8"/>
  <c r="BR61" i="8"/>
  <c r="BP61" i="8"/>
  <c r="BN61" i="8"/>
  <c r="BL61" i="8"/>
  <c r="BH61" i="8"/>
  <c r="DE61" i="8" s="1"/>
  <c r="BE61" i="8"/>
  <c r="CV61" i="8" s="1"/>
  <c r="DV60" i="8"/>
  <c r="DU60" i="8"/>
  <c r="DT60" i="8"/>
  <c r="DQ60" i="8"/>
  <c r="DR60" i="8" s="1"/>
  <c r="DS60" i="8" s="1"/>
  <c r="CO60" i="8"/>
  <c r="CP60" i="8" s="1"/>
  <c r="CR60" i="8" s="1"/>
  <c r="CJ60" i="8"/>
  <c r="CK60" i="8" s="1"/>
  <c r="CN60" i="8" s="1"/>
  <c r="CH60" i="8"/>
  <c r="CF60" i="8"/>
  <c r="CD60" i="8"/>
  <c r="CB60" i="8"/>
  <c r="BZ60" i="8"/>
  <c r="BX60" i="8"/>
  <c r="BV60" i="8"/>
  <c r="BT60" i="8"/>
  <c r="BR60" i="8"/>
  <c r="BP60" i="8"/>
  <c r="BN60" i="8"/>
  <c r="BL60" i="8"/>
  <c r="BH60" i="8"/>
  <c r="DE60" i="8" s="1"/>
  <c r="BE60" i="8"/>
  <c r="DV59" i="8"/>
  <c r="DU59" i="8"/>
  <c r="DT59" i="8"/>
  <c r="DQ59" i="8"/>
  <c r="DR59" i="8" s="1"/>
  <c r="DS59" i="8" s="1"/>
  <c r="CO59" i="8"/>
  <c r="CP59" i="8" s="1"/>
  <c r="CR59" i="8" s="1"/>
  <c r="CJ59" i="8"/>
  <c r="CK59" i="8" s="1"/>
  <c r="CN59" i="8" s="1"/>
  <c r="CH59" i="8"/>
  <c r="CF59" i="8"/>
  <c r="CD59" i="8"/>
  <c r="CB59" i="8"/>
  <c r="BZ59" i="8"/>
  <c r="BX59" i="8"/>
  <c r="BV59" i="8"/>
  <c r="BT59" i="8"/>
  <c r="BR59" i="8"/>
  <c r="BP59" i="8"/>
  <c r="BN59" i="8"/>
  <c r="BL59" i="8"/>
  <c r="BH59" i="8"/>
  <c r="DC59" i="8" s="1"/>
  <c r="BE59" i="8"/>
  <c r="CX59" i="8" s="1"/>
  <c r="DV58" i="8"/>
  <c r="DU58" i="8"/>
  <c r="DT58" i="8"/>
  <c r="DQ58" i="8"/>
  <c r="DR58" i="8" s="1"/>
  <c r="DS58" i="8" s="1"/>
  <c r="CO58" i="8"/>
  <c r="CP58" i="8" s="1"/>
  <c r="CR58" i="8" s="1"/>
  <c r="CJ58" i="8"/>
  <c r="CK58" i="8" s="1"/>
  <c r="CL58" i="8" s="1"/>
  <c r="CH58" i="8"/>
  <c r="CF58" i="8"/>
  <c r="CD58" i="8"/>
  <c r="CB58" i="8"/>
  <c r="BZ58" i="8"/>
  <c r="BX58" i="8"/>
  <c r="BV58" i="8"/>
  <c r="BT58" i="8"/>
  <c r="BR58" i="8"/>
  <c r="BP58" i="8"/>
  <c r="BN58" i="8"/>
  <c r="BL58" i="8"/>
  <c r="BH58" i="8"/>
  <c r="DE58" i="8" s="1"/>
  <c r="BE58" i="8"/>
  <c r="CY58" i="8" s="1"/>
  <c r="DV57" i="8"/>
  <c r="DU57" i="8"/>
  <c r="DT57" i="8"/>
  <c r="DQ57" i="8"/>
  <c r="DR57" i="8" s="1"/>
  <c r="DS57" i="8" s="1"/>
  <c r="CO57" i="8"/>
  <c r="CP57" i="8" s="1"/>
  <c r="CQ57" i="8" s="1"/>
  <c r="CJ57" i="8"/>
  <c r="CK57" i="8" s="1"/>
  <c r="CL57" i="8" s="1"/>
  <c r="CH57" i="8"/>
  <c r="CF57" i="8"/>
  <c r="CD57" i="8"/>
  <c r="CB57" i="8"/>
  <c r="BZ57" i="8"/>
  <c r="BX57" i="8"/>
  <c r="BV57" i="8"/>
  <c r="BT57" i="8"/>
  <c r="BR57" i="8"/>
  <c r="BP57" i="8"/>
  <c r="BN57" i="8"/>
  <c r="BL57" i="8"/>
  <c r="BH57" i="8"/>
  <c r="DC57" i="8" s="1"/>
  <c r="BE57" i="8"/>
  <c r="CT57" i="8" s="1"/>
  <c r="CY57" i="8"/>
  <c r="DV56" i="8"/>
  <c r="DU56" i="8"/>
  <c r="DT56" i="8"/>
  <c r="DQ56" i="8"/>
  <c r="DR56" i="8" s="1"/>
  <c r="DS56" i="8" s="1"/>
  <c r="CO56" i="8"/>
  <c r="CP56" i="8" s="1"/>
  <c r="CQ56" i="8" s="1"/>
  <c r="CJ56" i="8"/>
  <c r="CK56" i="8" s="1"/>
  <c r="CL56" i="8" s="1"/>
  <c r="CH56" i="8"/>
  <c r="CF56" i="8"/>
  <c r="CD56" i="8"/>
  <c r="CB56" i="8"/>
  <c r="BZ56" i="8"/>
  <c r="BX56" i="8"/>
  <c r="BV56" i="8"/>
  <c r="BT56" i="8"/>
  <c r="BR56" i="8"/>
  <c r="BP56" i="8"/>
  <c r="BN56" i="8"/>
  <c r="BL56" i="8"/>
  <c r="BH56" i="8"/>
  <c r="DE56" i="8" s="1"/>
  <c r="BE56" i="8"/>
  <c r="CU56" i="8" s="1"/>
  <c r="DV55" i="8"/>
  <c r="DU55" i="8"/>
  <c r="DT55" i="8"/>
  <c r="DQ55" i="8"/>
  <c r="DR55" i="8" s="1"/>
  <c r="DS55" i="8" s="1"/>
  <c r="CO55" i="8"/>
  <c r="CP55" i="8" s="1"/>
  <c r="CR55" i="8" s="1"/>
  <c r="CJ55" i="8"/>
  <c r="CK55" i="8" s="1"/>
  <c r="CL55" i="8" s="1"/>
  <c r="CH55" i="8"/>
  <c r="CF55" i="8"/>
  <c r="CD55" i="8"/>
  <c r="CB55" i="8"/>
  <c r="BZ55" i="8"/>
  <c r="BX55" i="8"/>
  <c r="BV55" i="8"/>
  <c r="BT55" i="8"/>
  <c r="BR55" i="8"/>
  <c r="BP55" i="8"/>
  <c r="BN55" i="8"/>
  <c r="BL55" i="8"/>
  <c r="BH55" i="8"/>
  <c r="DA55" i="8" s="1"/>
  <c r="BE55" i="8"/>
  <c r="DV54" i="8"/>
  <c r="DU54" i="8"/>
  <c r="DT54" i="8"/>
  <c r="DQ54" i="8"/>
  <c r="DR54" i="8" s="1"/>
  <c r="DS54" i="8" s="1"/>
  <c r="CJ54" i="8"/>
  <c r="CK54" i="8" s="1"/>
  <c r="CN54" i="8" s="1"/>
  <c r="CH54" i="8"/>
  <c r="CF54" i="8"/>
  <c r="CD54" i="8"/>
  <c r="CB54" i="8"/>
  <c r="BZ54" i="8"/>
  <c r="BX54" i="8"/>
  <c r="BV54" i="8"/>
  <c r="BT54" i="8"/>
  <c r="BR54" i="8"/>
  <c r="BP54" i="8"/>
  <c r="BN54" i="8"/>
  <c r="BL54" i="8"/>
  <c r="BH54" i="8"/>
  <c r="DA54" i="8" s="1"/>
  <c r="BE54" i="8"/>
  <c r="CU54" i="8" s="1"/>
  <c r="DV53" i="8"/>
  <c r="DU53" i="8"/>
  <c r="DT53" i="8"/>
  <c r="DQ53" i="8"/>
  <c r="DR53" i="8" s="1"/>
  <c r="DS53" i="8" s="1"/>
  <c r="CO53" i="8"/>
  <c r="CP53" i="8" s="1"/>
  <c r="CS53" i="8" s="1"/>
  <c r="CH53" i="8"/>
  <c r="CF53" i="8"/>
  <c r="CD53" i="8"/>
  <c r="CB53" i="8"/>
  <c r="BZ53" i="8"/>
  <c r="BX53" i="8"/>
  <c r="BV53" i="8"/>
  <c r="BT53" i="8"/>
  <c r="BR53" i="8"/>
  <c r="BP53" i="8"/>
  <c r="BN53" i="8"/>
  <c r="BL53" i="8"/>
  <c r="BH53" i="8"/>
  <c r="DC53" i="8" s="1"/>
  <c r="BE53" i="8"/>
  <c r="CU53" i="8" s="1"/>
  <c r="DV52" i="8"/>
  <c r="DU52" i="8"/>
  <c r="DT52" i="8"/>
  <c r="DQ52" i="8"/>
  <c r="DR52" i="8" s="1"/>
  <c r="DS52" i="8" s="1"/>
  <c r="CO52" i="8"/>
  <c r="CP52" i="8" s="1"/>
  <c r="CS52" i="8" s="1"/>
  <c r="CJ52" i="8"/>
  <c r="CK52" i="8" s="1"/>
  <c r="CH52" i="8"/>
  <c r="CF52" i="8"/>
  <c r="CD52" i="8"/>
  <c r="CB52" i="8"/>
  <c r="BZ52" i="8"/>
  <c r="BX52" i="8"/>
  <c r="BV52" i="8"/>
  <c r="BT52" i="8"/>
  <c r="BR52" i="8"/>
  <c r="BP52" i="8"/>
  <c r="BN52" i="8"/>
  <c r="BL52" i="8"/>
  <c r="BH52" i="8"/>
  <c r="DB52" i="8" s="1"/>
  <c r="BE52" i="8"/>
  <c r="CX52" i="8" s="1"/>
  <c r="DV51" i="8"/>
  <c r="DU51" i="8"/>
  <c r="DT51" i="8"/>
  <c r="DQ51" i="8"/>
  <c r="DR51" i="8" s="1"/>
  <c r="DS51" i="8" s="1"/>
  <c r="CO51" i="8"/>
  <c r="CP51" i="8" s="1"/>
  <c r="CR51" i="8" s="1"/>
  <c r="CJ51" i="8"/>
  <c r="CK51" i="8" s="1"/>
  <c r="CM51" i="8" s="1"/>
  <c r="CH51" i="8"/>
  <c r="CF51" i="8"/>
  <c r="CD51" i="8"/>
  <c r="CB51" i="8"/>
  <c r="BZ51" i="8"/>
  <c r="BX51" i="8"/>
  <c r="BV51" i="8"/>
  <c r="BT51" i="8"/>
  <c r="BR51" i="8"/>
  <c r="BP51" i="8"/>
  <c r="BN51" i="8"/>
  <c r="BL51" i="8"/>
  <c r="BH51" i="8"/>
  <c r="DD51" i="8" s="1"/>
  <c r="BE51" i="8"/>
  <c r="CU51" i="8" s="1"/>
  <c r="DV50" i="8"/>
  <c r="DU50" i="8"/>
  <c r="DT50" i="8"/>
  <c r="DQ50" i="8"/>
  <c r="DR50" i="8" s="1"/>
  <c r="DS50" i="8" s="1"/>
  <c r="CO50" i="8"/>
  <c r="CP50" i="8" s="1"/>
  <c r="CJ50" i="8"/>
  <c r="CK50" i="8" s="1"/>
  <c r="CN50" i="8" s="1"/>
  <c r="CH50" i="8"/>
  <c r="CF50" i="8"/>
  <c r="CD50" i="8"/>
  <c r="CB50" i="8"/>
  <c r="BZ50" i="8"/>
  <c r="BX50" i="8"/>
  <c r="BV50" i="8"/>
  <c r="BT50" i="8"/>
  <c r="BR50" i="8"/>
  <c r="BP50" i="8"/>
  <c r="BN50" i="8"/>
  <c r="BL50" i="8"/>
  <c r="BH50" i="8"/>
  <c r="DC50" i="8" s="1"/>
  <c r="BE50" i="8"/>
  <c r="CW50" i="8" s="1"/>
  <c r="DV49" i="8"/>
  <c r="DU49" i="8"/>
  <c r="DT49" i="8"/>
  <c r="DQ49" i="8"/>
  <c r="DR49" i="8" s="1"/>
  <c r="DS49" i="8" s="1"/>
  <c r="CO49" i="8"/>
  <c r="CP49" i="8" s="1"/>
  <c r="CQ49" i="8" s="1"/>
  <c r="CH49" i="8"/>
  <c r="CF49" i="8"/>
  <c r="CD49" i="8"/>
  <c r="CB49" i="8"/>
  <c r="BZ49" i="8"/>
  <c r="BX49" i="8"/>
  <c r="BV49" i="8"/>
  <c r="BT49" i="8"/>
  <c r="BR49" i="8"/>
  <c r="BP49" i="8"/>
  <c r="BN49" i="8"/>
  <c r="BL49" i="8"/>
  <c r="BH49" i="8"/>
  <c r="DC49" i="8" s="1"/>
  <c r="BE49" i="8"/>
  <c r="CT49" i="8" s="1"/>
  <c r="DV48" i="8"/>
  <c r="DU48" i="8"/>
  <c r="DT48" i="8"/>
  <c r="DQ48" i="8"/>
  <c r="DR48" i="8" s="1"/>
  <c r="DS48" i="8" s="1"/>
  <c r="CJ48" i="8"/>
  <c r="CK48" i="8" s="1"/>
  <c r="CL48" i="8" s="1"/>
  <c r="CH48" i="8"/>
  <c r="CF48" i="8"/>
  <c r="CD48" i="8"/>
  <c r="CB48" i="8"/>
  <c r="BZ48" i="8"/>
  <c r="BX48" i="8"/>
  <c r="BV48" i="8"/>
  <c r="BT48" i="8"/>
  <c r="BR48" i="8"/>
  <c r="BP48" i="8"/>
  <c r="BN48" i="8"/>
  <c r="BL48" i="8"/>
  <c r="BH48" i="8"/>
  <c r="CZ48" i="8" s="1"/>
  <c r="BE48" i="8"/>
  <c r="CX48" i="8" s="1"/>
  <c r="DV47" i="8"/>
  <c r="DU47" i="8"/>
  <c r="DT47" i="8"/>
  <c r="DQ47" i="8"/>
  <c r="DR47" i="8" s="1"/>
  <c r="DS47" i="8" s="1"/>
  <c r="CO47" i="8"/>
  <c r="CP47" i="8" s="1"/>
  <c r="CQ47" i="8" s="1"/>
  <c r="CJ47" i="8"/>
  <c r="CK47" i="8" s="1"/>
  <c r="CL47" i="8" s="1"/>
  <c r="CH47" i="8"/>
  <c r="CF47" i="8"/>
  <c r="CD47" i="8"/>
  <c r="CB47" i="8"/>
  <c r="BZ47" i="8"/>
  <c r="BX47" i="8"/>
  <c r="BV47" i="8"/>
  <c r="BT47" i="8"/>
  <c r="BR47" i="8"/>
  <c r="BP47" i="8"/>
  <c r="BN47" i="8"/>
  <c r="BL47" i="8"/>
  <c r="BH47" i="8"/>
  <c r="DA47" i="8" s="1"/>
  <c r="BE47" i="8"/>
  <c r="CU47" i="8" s="1"/>
  <c r="DV46" i="8"/>
  <c r="DU46" i="8"/>
  <c r="DT46" i="8"/>
  <c r="DQ46" i="8"/>
  <c r="DR46" i="8" s="1"/>
  <c r="DS46" i="8" s="1"/>
  <c r="CO46" i="8"/>
  <c r="CP46" i="8" s="1"/>
  <c r="CS46" i="8" s="1"/>
  <c r="CJ46" i="8"/>
  <c r="CK46" i="8" s="1"/>
  <c r="CH46" i="8"/>
  <c r="CF46" i="8"/>
  <c r="CD46" i="8"/>
  <c r="CB46" i="8"/>
  <c r="BZ46" i="8"/>
  <c r="BX46" i="8"/>
  <c r="BV46" i="8"/>
  <c r="BT46" i="8"/>
  <c r="BR46" i="8"/>
  <c r="BP46" i="8"/>
  <c r="BN46" i="8"/>
  <c r="BL46" i="8"/>
  <c r="BH46" i="8"/>
  <c r="DB46" i="8" s="1"/>
  <c r="BE46" i="8"/>
  <c r="CU46" i="8" s="1"/>
  <c r="DV45" i="8"/>
  <c r="DU45" i="8"/>
  <c r="DT45" i="8"/>
  <c r="DQ45" i="8"/>
  <c r="DR45" i="8" s="1"/>
  <c r="DS45" i="8" s="1"/>
  <c r="CO45" i="8"/>
  <c r="CP45" i="8" s="1"/>
  <c r="CQ45" i="8" s="1"/>
  <c r="CJ45" i="8"/>
  <c r="CK45" i="8" s="1"/>
  <c r="CL45" i="8" s="1"/>
  <c r="CH45" i="8"/>
  <c r="CF45" i="8"/>
  <c r="CD45" i="8"/>
  <c r="CB45" i="8"/>
  <c r="BZ45" i="8"/>
  <c r="BX45" i="8"/>
  <c r="BV45" i="8"/>
  <c r="BT45" i="8"/>
  <c r="BR45" i="8"/>
  <c r="BP45" i="8"/>
  <c r="BN45" i="8"/>
  <c r="BL45" i="8"/>
  <c r="BH45" i="8"/>
  <c r="DD45" i="8" s="1"/>
  <c r="BE45" i="8"/>
  <c r="CY45" i="8" s="1"/>
  <c r="DV44" i="8"/>
  <c r="DU44" i="8"/>
  <c r="DT44" i="8"/>
  <c r="DQ44" i="8"/>
  <c r="DR44" i="8" s="1"/>
  <c r="DS44" i="8" s="1"/>
  <c r="CO44" i="8"/>
  <c r="CP44" i="8" s="1"/>
  <c r="CR44" i="8" s="1"/>
  <c r="CJ44" i="8"/>
  <c r="CK44" i="8" s="1"/>
  <c r="CN44" i="8" s="1"/>
  <c r="CH44" i="8"/>
  <c r="CF44" i="8"/>
  <c r="CD44" i="8"/>
  <c r="CB44" i="8"/>
  <c r="BZ44" i="8"/>
  <c r="BX44" i="8"/>
  <c r="BV44" i="8"/>
  <c r="BT44" i="8"/>
  <c r="BR44" i="8"/>
  <c r="BP44" i="8"/>
  <c r="BN44" i="8"/>
  <c r="BL44" i="8"/>
  <c r="BH44" i="8"/>
  <c r="DC44" i="8" s="1"/>
  <c r="BE44" i="8"/>
  <c r="CT44" i="8" s="1"/>
  <c r="DV43" i="8"/>
  <c r="DU43" i="8"/>
  <c r="DT43" i="8"/>
  <c r="DQ43" i="8"/>
  <c r="DR43" i="8" s="1"/>
  <c r="DS43" i="8" s="1"/>
  <c r="CO43" i="8"/>
  <c r="CP43" i="8" s="1"/>
  <c r="CJ43" i="8"/>
  <c r="CK43" i="8" s="1"/>
  <c r="CN43" i="8" s="1"/>
  <c r="CH43" i="8"/>
  <c r="CF43" i="8"/>
  <c r="CD43" i="8"/>
  <c r="CB43" i="8"/>
  <c r="BZ43" i="8"/>
  <c r="BX43" i="8"/>
  <c r="BV43" i="8"/>
  <c r="BT43" i="8"/>
  <c r="BR43" i="8"/>
  <c r="BP43" i="8"/>
  <c r="BN43" i="8"/>
  <c r="BL43" i="8"/>
  <c r="BH43" i="8"/>
  <c r="DC43" i="8" s="1"/>
  <c r="BE43" i="8"/>
  <c r="CX43" i="8" s="1"/>
  <c r="DV42" i="8"/>
  <c r="DU42" i="8"/>
  <c r="DT42" i="8"/>
  <c r="DQ42" i="8"/>
  <c r="DR42" i="8" s="1"/>
  <c r="DS42" i="8" s="1"/>
  <c r="CJ42" i="8"/>
  <c r="CK42" i="8" s="1"/>
  <c r="CN42" i="8" s="1"/>
  <c r="CH42" i="8"/>
  <c r="CF42" i="8"/>
  <c r="CD42" i="8"/>
  <c r="CB42" i="8"/>
  <c r="BZ42" i="8"/>
  <c r="BX42" i="8"/>
  <c r="BV42" i="8"/>
  <c r="BT42" i="8"/>
  <c r="BR42" i="8"/>
  <c r="BP42" i="8"/>
  <c r="BN42" i="8"/>
  <c r="BL42" i="8"/>
  <c r="BH42" i="8"/>
  <c r="DD42" i="8" s="1"/>
  <c r="BE42" i="8"/>
  <c r="CV42" i="8" s="1"/>
  <c r="CT42" i="8"/>
  <c r="DV41" i="8"/>
  <c r="DU41" i="8"/>
  <c r="DT41" i="8"/>
  <c r="DQ41" i="8"/>
  <c r="DR41" i="8" s="1"/>
  <c r="DS41" i="8" s="1"/>
  <c r="CO41" i="8"/>
  <c r="CP41" i="8" s="1"/>
  <c r="CS41" i="8" s="1"/>
  <c r="CJ41" i="8"/>
  <c r="CK41" i="8" s="1"/>
  <c r="CL41" i="8" s="1"/>
  <c r="CH41" i="8"/>
  <c r="CF41" i="8"/>
  <c r="CD41" i="8"/>
  <c r="CB41" i="8"/>
  <c r="BZ41" i="8"/>
  <c r="BX41" i="8"/>
  <c r="BV41" i="8"/>
  <c r="BT41" i="8"/>
  <c r="BR41" i="8"/>
  <c r="BP41" i="8"/>
  <c r="BN41" i="8"/>
  <c r="BL41" i="8"/>
  <c r="BH41" i="8"/>
  <c r="DA41" i="8" s="1"/>
  <c r="BE41" i="8"/>
  <c r="CV41" i="8" s="1"/>
  <c r="DV40" i="8"/>
  <c r="DU40" i="8"/>
  <c r="DT40" i="8"/>
  <c r="DQ40" i="8"/>
  <c r="DR40" i="8" s="1"/>
  <c r="DS40" i="8" s="1"/>
  <c r="CO40" i="8"/>
  <c r="CP40" i="8" s="1"/>
  <c r="CS40" i="8" s="1"/>
  <c r="CJ40" i="8"/>
  <c r="CK40" i="8" s="1"/>
  <c r="CN40" i="8" s="1"/>
  <c r="CH40" i="8"/>
  <c r="CF40" i="8"/>
  <c r="CD40" i="8"/>
  <c r="CB40" i="8"/>
  <c r="BZ40" i="8"/>
  <c r="BX40" i="8"/>
  <c r="BV40" i="8"/>
  <c r="BT40" i="8"/>
  <c r="BR40" i="8"/>
  <c r="BP40" i="8"/>
  <c r="BN40" i="8"/>
  <c r="BL40" i="8"/>
  <c r="BH40" i="8"/>
  <c r="DB40" i="8" s="1"/>
  <c r="BE40" i="8"/>
  <c r="CV40" i="8" s="1"/>
  <c r="CW40" i="8"/>
  <c r="DV39" i="8"/>
  <c r="DU39" i="8"/>
  <c r="DT39" i="8"/>
  <c r="DQ39" i="8"/>
  <c r="DR39" i="8" s="1"/>
  <c r="DS39" i="8" s="1"/>
  <c r="CJ39" i="8"/>
  <c r="CK39" i="8" s="1"/>
  <c r="CH39" i="8"/>
  <c r="CF39" i="8"/>
  <c r="CD39" i="8"/>
  <c r="CB39" i="8"/>
  <c r="BZ39" i="8"/>
  <c r="BX39" i="8"/>
  <c r="BV39" i="8"/>
  <c r="BT39" i="8"/>
  <c r="BR39" i="8"/>
  <c r="BP39" i="8"/>
  <c r="BN39" i="8"/>
  <c r="BL39" i="8"/>
  <c r="BH39" i="8"/>
  <c r="DE39" i="8" s="1"/>
  <c r="BE39" i="8"/>
  <c r="CX39" i="8" s="1"/>
  <c r="DV38" i="8"/>
  <c r="DU38" i="8"/>
  <c r="DT38" i="8"/>
  <c r="DQ38" i="8"/>
  <c r="DR38" i="8" s="1"/>
  <c r="DS38" i="8" s="1"/>
  <c r="CO38" i="8"/>
  <c r="CP38" i="8" s="1"/>
  <c r="CQ38" i="8" s="1"/>
  <c r="CJ38" i="8"/>
  <c r="CK38" i="8" s="1"/>
  <c r="CH38" i="8"/>
  <c r="CF38" i="8"/>
  <c r="CD38" i="8"/>
  <c r="CB38" i="8"/>
  <c r="BZ38" i="8"/>
  <c r="BX38" i="8"/>
  <c r="BV38" i="8"/>
  <c r="BT38" i="8"/>
  <c r="BR38" i="8"/>
  <c r="BP38" i="8"/>
  <c r="BN38" i="8"/>
  <c r="BL38" i="8"/>
  <c r="BH38" i="8"/>
  <c r="DE38" i="8" s="1"/>
  <c r="BE38" i="8"/>
  <c r="CT38" i="8" s="1"/>
  <c r="DV37" i="8"/>
  <c r="DU37" i="8"/>
  <c r="DT37" i="8"/>
  <c r="DQ37" i="8"/>
  <c r="DR37" i="8" s="1"/>
  <c r="DS37" i="8" s="1"/>
  <c r="CO37" i="8"/>
  <c r="CP37" i="8" s="1"/>
  <c r="CQ37" i="8" s="1"/>
  <c r="CJ37" i="8"/>
  <c r="CK37" i="8" s="1"/>
  <c r="CM37" i="8" s="1"/>
  <c r="CH37" i="8"/>
  <c r="CF37" i="8"/>
  <c r="CD37" i="8"/>
  <c r="CB37" i="8"/>
  <c r="BZ37" i="8"/>
  <c r="BX37" i="8"/>
  <c r="BV37" i="8"/>
  <c r="BT37" i="8"/>
  <c r="BR37" i="8"/>
  <c r="BP37" i="8"/>
  <c r="BN37" i="8"/>
  <c r="BL37" i="8"/>
  <c r="BH37" i="8"/>
  <c r="DB37" i="8" s="1"/>
  <c r="BE37" i="8"/>
  <c r="CT37" i="8" s="1"/>
  <c r="DV36" i="8"/>
  <c r="DU36" i="8"/>
  <c r="DT36" i="8"/>
  <c r="DQ36" i="8"/>
  <c r="DR36" i="8" s="1"/>
  <c r="DS36" i="8" s="1"/>
  <c r="CO36" i="8"/>
  <c r="CP36" i="8" s="1"/>
  <c r="CS36" i="8" s="1"/>
  <c r="CJ36" i="8"/>
  <c r="CK36" i="8" s="1"/>
  <c r="CN36" i="8" s="1"/>
  <c r="CH36" i="8"/>
  <c r="CF36" i="8"/>
  <c r="CD36" i="8"/>
  <c r="CB36" i="8"/>
  <c r="BZ36" i="8"/>
  <c r="BX36" i="8"/>
  <c r="BV36" i="8"/>
  <c r="BT36" i="8"/>
  <c r="BR36" i="8"/>
  <c r="BP36" i="8"/>
  <c r="BN36" i="8"/>
  <c r="BL36" i="8"/>
  <c r="BH36" i="8"/>
  <c r="DA36" i="8" s="1"/>
  <c r="BE36" i="8"/>
  <c r="DV35" i="8"/>
  <c r="DU35" i="8"/>
  <c r="DT35" i="8"/>
  <c r="DQ35" i="8"/>
  <c r="DR35" i="8" s="1"/>
  <c r="DS35" i="8" s="1"/>
  <c r="CO35" i="8"/>
  <c r="CP35" i="8" s="1"/>
  <c r="CS35" i="8" s="1"/>
  <c r="CJ35" i="8"/>
  <c r="CK35" i="8" s="1"/>
  <c r="CM35" i="8" s="1"/>
  <c r="CH35" i="8"/>
  <c r="CF35" i="8"/>
  <c r="CD35" i="8"/>
  <c r="CB35" i="8"/>
  <c r="BZ35" i="8"/>
  <c r="BX35" i="8"/>
  <c r="BV35" i="8"/>
  <c r="BT35" i="8"/>
  <c r="BR35" i="8"/>
  <c r="BP35" i="8"/>
  <c r="BN35" i="8"/>
  <c r="BL35" i="8"/>
  <c r="BH35" i="8"/>
  <c r="DD35" i="8" s="1"/>
  <c r="BE35" i="8"/>
  <c r="CY35" i="8" s="1"/>
  <c r="DV34" i="8"/>
  <c r="DU34" i="8"/>
  <c r="DT34" i="8"/>
  <c r="DQ34" i="8"/>
  <c r="DR34" i="8" s="1"/>
  <c r="DS34" i="8" s="1"/>
  <c r="CO34" i="8"/>
  <c r="CP34" i="8" s="1"/>
  <c r="CS34" i="8" s="1"/>
  <c r="CJ34" i="8"/>
  <c r="CK34" i="8" s="1"/>
  <c r="CN34" i="8" s="1"/>
  <c r="CH34" i="8"/>
  <c r="CF34" i="8"/>
  <c r="CD34" i="8"/>
  <c r="CB34" i="8"/>
  <c r="BZ34" i="8"/>
  <c r="BX34" i="8"/>
  <c r="BV34" i="8"/>
  <c r="BT34" i="8"/>
  <c r="BR34" i="8"/>
  <c r="BP34" i="8"/>
  <c r="BN34" i="8"/>
  <c r="BL34" i="8"/>
  <c r="BH34" i="8"/>
  <c r="DB34" i="8" s="1"/>
  <c r="BE34" i="8"/>
  <c r="CY34" i="8" s="1"/>
  <c r="DV33" i="8"/>
  <c r="DU33" i="8"/>
  <c r="DT33" i="8"/>
  <c r="DQ33" i="8"/>
  <c r="DR33" i="8" s="1"/>
  <c r="DS33" i="8" s="1"/>
  <c r="CO33" i="8"/>
  <c r="CP33" i="8" s="1"/>
  <c r="CR33" i="8" s="1"/>
  <c r="CH33" i="8"/>
  <c r="CF33" i="8"/>
  <c r="CD33" i="8"/>
  <c r="CB33" i="8"/>
  <c r="BZ33" i="8"/>
  <c r="BX33" i="8"/>
  <c r="BV33" i="8"/>
  <c r="BT33" i="8"/>
  <c r="BR33" i="8"/>
  <c r="BP33" i="8"/>
  <c r="BN33" i="8"/>
  <c r="BL33" i="8"/>
  <c r="BH33" i="8"/>
  <c r="DE33" i="8" s="1"/>
  <c r="BE33" i="8"/>
  <c r="CT33" i="8" s="1"/>
  <c r="DV32" i="8"/>
  <c r="DU32" i="8"/>
  <c r="DT32" i="8"/>
  <c r="DQ32" i="8"/>
  <c r="DR32" i="8" s="1"/>
  <c r="DS32" i="8" s="1"/>
  <c r="CO32" i="8"/>
  <c r="CP32" i="8" s="1"/>
  <c r="CS32" i="8" s="1"/>
  <c r="CJ32" i="8"/>
  <c r="CK32" i="8" s="1"/>
  <c r="CH32" i="8"/>
  <c r="CF32" i="8"/>
  <c r="CD32" i="8"/>
  <c r="CB32" i="8"/>
  <c r="BZ32" i="8"/>
  <c r="BX32" i="8"/>
  <c r="BV32" i="8"/>
  <c r="BT32" i="8"/>
  <c r="BR32" i="8"/>
  <c r="BP32" i="8"/>
  <c r="BN32" i="8"/>
  <c r="BL32" i="8"/>
  <c r="BH32" i="8"/>
  <c r="DC32" i="8" s="1"/>
  <c r="BE32" i="8"/>
  <c r="CT32" i="8" s="1"/>
  <c r="DV31" i="8"/>
  <c r="DU31" i="8"/>
  <c r="DT31" i="8"/>
  <c r="DQ31" i="8"/>
  <c r="DR31" i="8" s="1"/>
  <c r="DS31" i="8" s="1"/>
  <c r="CO31" i="8"/>
  <c r="CP31" i="8" s="1"/>
  <c r="CQ31" i="8" s="1"/>
  <c r="CJ31" i="8"/>
  <c r="CK31" i="8" s="1"/>
  <c r="CM31" i="8" s="1"/>
  <c r="CH31" i="8"/>
  <c r="CF31" i="8"/>
  <c r="CD31" i="8"/>
  <c r="CB31" i="8"/>
  <c r="BZ31" i="8"/>
  <c r="BX31" i="8"/>
  <c r="BV31" i="8"/>
  <c r="BT31" i="8"/>
  <c r="BR31" i="8"/>
  <c r="BP31" i="8"/>
  <c r="BN31" i="8"/>
  <c r="BL31" i="8"/>
  <c r="BH31" i="8"/>
  <c r="DD31" i="8" s="1"/>
  <c r="BE31" i="8"/>
  <c r="CY31" i="8" s="1"/>
  <c r="DV30" i="8"/>
  <c r="DU30" i="8"/>
  <c r="DT30" i="8"/>
  <c r="DQ30" i="8"/>
  <c r="DR30" i="8" s="1"/>
  <c r="DS30" i="8" s="1"/>
  <c r="CO30" i="8"/>
  <c r="CP30" i="8" s="1"/>
  <c r="CJ30" i="8"/>
  <c r="CK30" i="8" s="1"/>
  <c r="CN30" i="8" s="1"/>
  <c r="CH30" i="8"/>
  <c r="CF30" i="8"/>
  <c r="CD30" i="8"/>
  <c r="CB30" i="8"/>
  <c r="BZ30" i="8"/>
  <c r="BX30" i="8"/>
  <c r="BV30" i="8"/>
  <c r="BT30" i="8"/>
  <c r="BR30" i="8"/>
  <c r="BP30" i="8"/>
  <c r="BN30" i="8"/>
  <c r="BL30" i="8"/>
  <c r="BH30" i="8"/>
  <c r="BE30" i="8"/>
  <c r="CV30" i="8" s="1"/>
  <c r="DV29" i="8"/>
  <c r="DU29" i="8"/>
  <c r="DT29" i="8"/>
  <c r="DQ29" i="8"/>
  <c r="DR29" i="8" s="1"/>
  <c r="DS29" i="8" s="1"/>
  <c r="CO29" i="8"/>
  <c r="CP29" i="8" s="1"/>
  <c r="CR29" i="8" s="1"/>
  <c r="CJ29" i="8"/>
  <c r="CK29" i="8" s="1"/>
  <c r="CL29" i="8" s="1"/>
  <c r="CH29" i="8"/>
  <c r="CF29" i="8"/>
  <c r="CD29" i="8"/>
  <c r="CB29" i="8"/>
  <c r="BZ29" i="8"/>
  <c r="BX29" i="8"/>
  <c r="BV29" i="8"/>
  <c r="BT29" i="8"/>
  <c r="BR29" i="8"/>
  <c r="BP29" i="8"/>
  <c r="BN29" i="8"/>
  <c r="BL29" i="8"/>
  <c r="BH29" i="8"/>
  <c r="DC29" i="8" s="1"/>
  <c r="BE29" i="8"/>
  <c r="CY29" i="8" s="1"/>
  <c r="DV28" i="8"/>
  <c r="DU28" i="8"/>
  <c r="DT28" i="8"/>
  <c r="DQ28" i="8"/>
  <c r="DR28" i="8" s="1"/>
  <c r="DS28" i="8" s="1"/>
  <c r="CO28" i="8"/>
  <c r="CP28" i="8" s="1"/>
  <c r="CS28" i="8" s="1"/>
  <c r="CJ28" i="8"/>
  <c r="CK28" i="8" s="1"/>
  <c r="CL28" i="8" s="1"/>
  <c r="CH28" i="8"/>
  <c r="CF28" i="8"/>
  <c r="CD28" i="8"/>
  <c r="CB28" i="8"/>
  <c r="BZ28" i="8"/>
  <c r="BX28" i="8"/>
  <c r="BV28" i="8"/>
  <c r="BT28" i="8"/>
  <c r="BR28" i="8"/>
  <c r="BP28" i="8"/>
  <c r="BN28" i="8"/>
  <c r="BL28" i="8"/>
  <c r="BH28" i="8"/>
  <c r="DD28" i="8" s="1"/>
  <c r="BE28" i="8"/>
  <c r="CY28" i="8" s="1"/>
  <c r="DV27" i="8"/>
  <c r="DU27" i="8"/>
  <c r="DT27" i="8"/>
  <c r="DQ27" i="8"/>
  <c r="DR27" i="8" s="1"/>
  <c r="DS27" i="8" s="1"/>
  <c r="CO27" i="8"/>
  <c r="CP27" i="8" s="1"/>
  <c r="CQ27" i="8" s="1"/>
  <c r="CJ27" i="8"/>
  <c r="CK27" i="8" s="1"/>
  <c r="CM27" i="8" s="1"/>
  <c r="CH27" i="8"/>
  <c r="CF27" i="8"/>
  <c r="CD27" i="8"/>
  <c r="CB27" i="8"/>
  <c r="BZ27" i="8"/>
  <c r="BX27" i="8"/>
  <c r="BV27" i="8"/>
  <c r="BT27" i="8"/>
  <c r="BR27" i="8"/>
  <c r="BP27" i="8"/>
  <c r="BN27" i="8"/>
  <c r="BL27" i="8"/>
  <c r="BH27" i="8"/>
  <c r="DD27" i="8" s="1"/>
  <c r="BE27" i="8"/>
  <c r="CX27" i="8" s="1"/>
  <c r="DV26" i="8"/>
  <c r="DU26" i="8"/>
  <c r="DT26" i="8"/>
  <c r="DQ26" i="8"/>
  <c r="DR26" i="8" s="1"/>
  <c r="DS26" i="8" s="1"/>
  <c r="CJ26" i="8"/>
  <c r="CK26" i="8" s="1"/>
  <c r="CL26" i="8" s="1"/>
  <c r="CH26" i="8"/>
  <c r="CF26" i="8"/>
  <c r="CD26" i="8"/>
  <c r="CB26" i="8"/>
  <c r="BZ26" i="8"/>
  <c r="BX26" i="8"/>
  <c r="BV26" i="8"/>
  <c r="BT26" i="8"/>
  <c r="BR26" i="8"/>
  <c r="BP26" i="8"/>
  <c r="BN26" i="8"/>
  <c r="BL26" i="8"/>
  <c r="BH26" i="8"/>
  <c r="CZ26" i="8" s="1"/>
  <c r="BE26" i="8"/>
  <c r="CU26" i="8" s="1"/>
  <c r="DV25" i="8"/>
  <c r="DU25" i="8"/>
  <c r="DT25" i="8"/>
  <c r="DQ25" i="8"/>
  <c r="DR25" i="8" s="1"/>
  <c r="DS25" i="8" s="1"/>
  <c r="CO25" i="8"/>
  <c r="CP25" i="8" s="1"/>
  <c r="CR25" i="8" s="1"/>
  <c r="CJ25" i="8"/>
  <c r="CK25" i="8" s="1"/>
  <c r="CM25" i="8" s="1"/>
  <c r="CH25" i="8"/>
  <c r="CF25" i="8"/>
  <c r="CD25" i="8"/>
  <c r="CB25" i="8"/>
  <c r="BZ25" i="8"/>
  <c r="BX25" i="8"/>
  <c r="BV25" i="8"/>
  <c r="BT25" i="8"/>
  <c r="BR25" i="8"/>
  <c r="BP25" i="8"/>
  <c r="BN25" i="8"/>
  <c r="BL25" i="8"/>
  <c r="BH25" i="8"/>
  <c r="DE25" i="8" s="1"/>
  <c r="BE25" i="8"/>
  <c r="CX25" i="8" s="1"/>
  <c r="DV24" i="8"/>
  <c r="DU24" i="8"/>
  <c r="DT24" i="8"/>
  <c r="DQ24" i="8"/>
  <c r="DR24" i="8" s="1"/>
  <c r="DS24" i="8" s="1"/>
  <c r="CO24" i="8"/>
  <c r="CP24" i="8" s="1"/>
  <c r="CQ24" i="8" s="1"/>
  <c r="CJ24" i="8"/>
  <c r="CK24" i="8" s="1"/>
  <c r="CM24" i="8" s="1"/>
  <c r="CH24" i="8"/>
  <c r="CF24" i="8"/>
  <c r="CD24" i="8"/>
  <c r="CB24" i="8"/>
  <c r="BZ24" i="8"/>
  <c r="BX24" i="8"/>
  <c r="BV24" i="8"/>
  <c r="BT24" i="8"/>
  <c r="BR24" i="8"/>
  <c r="BP24" i="8"/>
  <c r="BN24" i="8"/>
  <c r="BL24" i="8"/>
  <c r="BH24" i="8"/>
  <c r="DE24" i="8" s="1"/>
  <c r="BE24" i="8"/>
  <c r="CX24" i="8" s="1"/>
  <c r="DV23" i="8"/>
  <c r="DU23" i="8"/>
  <c r="DT23" i="8"/>
  <c r="DQ23" i="8"/>
  <c r="DR23" i="8" s="1"/>
  <c r="DS23" i="8" s="1"/>
  <c r="CO23" i="8"/>
  <c r="CP23" i="8" s="1"/>
  <c r="CJ23" i="8"/>
  <c r="CK23" i="8" s="1"/>
  <c r="CL23" i="8" s="1"/>
  <c r="CH23" i="8"/>
  <c r="CF23" i="8"/>
  <c r="CD23" i="8"/>
  <c r="CB23" i="8"/>
  <c r="BZ23" i="8"/>
  <c r="BX23" i="8"/>
  <c r="BV23" i="8"/>
  <c r="BT23" i="8"/>
  <c r="BR23" i="8"/>
  <c r="BP23" i="8"/>
  <c r="BN23" i="8"/>
  <c r="BL23" i="8"/>
  <c r="BH23" i="8"/>
  <c r="DA23" i="8" s="1"/>
  <c r="BE23" i="8"/>
  <c r="DV22" i="8"/>
  <c r="DU22" i="8"/>
  <c r="DT22" i="8"/>
  <c r="DQ22" i="8"/>
  <c r="DR22" i="8" s="1"/>
  <c r="DS22" i="8" s="1"/>
  <c r="CO22" i="8"/>
  <c r="CP22" i="8" s="1"/>
  <c r="CQ22" i="8" s="1"/>
  <c r="CJ22" i="8"/>
  <c r="CK22" i="8" s="1"/>
  <c r="CM22" i="8" s="1"/>
  <c r="CH22" i="8"/>
  <c r="CF22" i="8"/>
  <c r="CD22" i="8"/>
  <c r="CB22" i="8"/>
  <c r="BZ22" i="8"/>
  <c r="BX22" i="8"/>
  <c r="BV22" i="8"/>
  <c r="BT22" i="8"/>
  <c r="BR22" i="8"/>
  <c r="BP22" i="8"/>
  <c r="BN22" i="8"/>
  <c r="BL22" i="8"/>
  <c r="BH22" i="8"/>
  <c r="DB22" i="8" s="1"/>
  <c r="BE22" i="8"/>
  <c r="DV21" i="8"/>
  <c r="DU21" i="8"/>
  <c r="DT21" i="8"/>
  <c r="DQ21" i="8"/>
  <c r="DR21" i="8" s="1"/>
  <c r="DS21" i="8" s="1"/>
  <c r="CO21" i="8"/>
  <c r="CP21" i="8" s="1"/>
  <c r="CS21" i="8" s="1"/>
  <c r="CJ21" i="8"/>
  <c r="CK21" i="8" s="1"/>
  <c r="CN21" i="8" s="1"/>
  <c r="CH21" i="8"/>
  <c r="CF21" i="8"/>
  <c r="CD21" i="8"/>
  <c r="CB21" i="8"/>
  <c r="BZ21" i="8"/>
  <c r="BX21" i="8"/>
  <c r="BV21" i="8"/>
  <c r="BT21" i="8"/>
  <c r="BR21" i="8"/>
  <c r="BP21" i="8"/>
  <c r="BN21" i="8"/>
  <c r="BL21" i="8"/>
  <c r="BH21" i="8"/>
  <c r="CZ21" i="8" s="1"/>
  <c r="BE21" i="8"/>
  <c r="CV21" i="8" s="1"/>
  <c r="CT21" i="8"/>
  <c r="DV20" i="8"/>
  <c r="DU20" i="8"/>
  <c r="DT20" i="8"/>
  <c r="DQ20" i="8"/>
  <c r="DR20" i="8" s="1"/>
  <c r="DS20" i="8" s="1"/>
  <c r="CO20" i="8"/>
  <c r="CP20" i="8" s="1"/>
  <c r="CQ20" i="8" s="1"/>
  <c r="CJ20" i="8"/>
  <c r="CK20" i="8" s="1"/>
  <c r="CL20" i="8" s="1"/>
  <c r="CH20" i="8"/>
  <c r="CF20" i="8"/>
  <c r="CD20" i="8"/>
  <c r="CB20" i="8"/>
  <c r="BZ20" i="8"/>
  <c r="BX20" i="8"/>
  <c r="BV20" i="8"/>
  <c r="BT20" i="8"/>
  <c r="BR20" i="8"/>
  <c r="BP20" i="8"/>
  <c r="BN20" i="8"/>
  <c r="BL20" i="8"/>
  <c r="BH20" i="8"/>
  <c r="DD20" i="8" s="1"/>
  <c r="BE20" i="8"/>
  <c r="CW20" i="8" s="1"/>
  <c r="DV19" i="8"/>
  <c r="DU19" i="8"/>
  <c r="DT19" i="8"/>
  <c r="DQ19" i="8"/>
  <c r="DR19" i="8" s="1"/>
  <c r="DS19" i="8" s="1"/>
  <c r="CO19" i="8"/>
  <c r="CP19" i="8" s="1"/>
  <c r="CQ19" i="8" s="1"/>
  <c r="CJ19" i="8"/>
  <c r="CK19" i="8" s="1"/>
  <c r="CL19" i="8" s="1"/>
  <c r="CH19" i="8"/>
  <c r="CF19" i="8"/>
  <c r="CD19" i="8"/>
  <c r="CB19" i="8"/>
  <c r="BZ19" i="8"/>
  <c r="BX19" i="8"/>
  <c r="BV19" i="8"/>
  <c r="BT19" i="8"/>
  <c r="BR19" i="8"/>
  <c r="BP19" i="8"/>
  <c r="BN19" i="8"/>
  <c r="BL19" i="8"/>
  <c r="BH19" i="8"/>
  <c r="DD19" i="8" s="1"/>
  <c r="BE19" i="8"/>
  <c r="CY19" i="8" s="1"/>
  <c r="DV18" i="8"/>
  <c r="DU18" i="8"/>
  <c r="DT18" i="8"/>
  <c r="DQ18" i="8"/>
  <c r="DR18" i="8" s="1"/>
  <c r="DS18" i="8" s="1"/>
  <c r="CO18" i="8"/>
  <c r="CP18" i="8" s="1"/>
  <c r="CJ18" i="8"/>
  <c r="CK18" i="8" s="1"/>
  <c r="CL18" i="8" s="1"/>
  <c r="CH18" i="8"/>
  <c r="CF18" i="8"/>
  <c r="CD18" i="8"/>
  <c r="CB18" i="8"/>
  <c r="BZ18" i="8"/>
  <c r="BX18" i="8"/>
  <c r="BV18" i="8"/>
  <c r="BT18" i="8"/>
  <c r="BR18" i="8"/>
  <c r="BP18" i="8"/>
  <c r="BN18" i="8"/>
  <c r="BL18" i="8"/>
  <c r="BH18" i="8"/>
  <c r="DA18" i="8" s="1"/>
  <c r="BE18" i="8"/>
  <c r="CU18" i="8" s="1"/>
  <c r="DV17" i="8"/>
  <c r="DU17" i="8"/>
  <c r="DT17" i="8"/>
  <c r="DQ17" i="8"/>
  <c r="DR17" i="8" s="1"/>
  <c r="DS17" i="8" s="1"/>
  <c r="CO17" i="8"/>
  <c r="CP17" i="8" s="1"/>
  <c r="CJ17" i="8"/>
  <c r="CK17" i="8" s="1"/>
  <c r="CN17" i="8" s="1"/>
  <c r="CH17" i="8"/>
  <c r="CF17" i="8"/>
  <c r="CD17" i="8"/>
  <c r="CB17" i="8"/>
  <c r="BZ17" i="8"/>
  <c r="BX17" i="8"/>
  <c r="BV17" i="8"/>
  <c r="BT17" i="8"/>
  <c r="BR17" i="8"/>
  <c r="BP17" i="8"/>
  <c r="BN17" i="8"/>
  <c r="BL17" i="8"/>
  <c r="BH17" i="8"/>
  <c r="DC17" i="8" s="1"/>
  <c r="BE17" i="8"/>
  <c r="CW17" i="8" s="1"/>
  <c r="DV16" i="8"/>
  <c r="DU16" i="8"/>
  <c r="DT16" i="8"/>
  <c r="DQ16" i="8"/>
  <c r="DR16" i="8" s="1"/>
  <c r="DS16" i="8" s="1"/>
  <c r="CO16" i="8"/>
  <c r="CP16" i="8" s="1"/>
  <c r="CQ16" i="8" s="1"/>
  <c r="CJ16" i="8"/>
  <c r="CK16" i="8" s="1"/>
  <c r="CH16" i="8"/>
  <c r="CF16" i="8"/>
  <c r="CD16" i="8"/>
  <c r="CB16" i="8"/>
  <c r="BZ16" i="8"/>
  <c r="BX16" i="8"/>
  <c r="BV16" i="8"/>
  <c r="BT16" i="8"/>
  <c r="BR16" i="8"/>
  <c r="BP16" i="8"/>
  <c r="BN16" i="8"/>
  <c r="BL16" i="8"/>
  <c r="BH16" i="8"/>
  <c r="DC16" i="8" s="1"/>
  <c r="BE16" i="8"/>
  <c r="CW16" i="8" s="1"/>
  <c r="DV15" i="8"/>
  <c r="DU15" i="8"/>
  <c r="DT15" i="8"/>
  <c r="DQ15" i="8"/>
  <c r="DR15" i="8" s="1"/>
  <c r="DS15" i="8" s="1"/>
  <c r="CO15" i="8"/>
  <c r="CP15" i="8" s="1"/>
  <c r="CQ15" i="8" s="1"/>
  <c r="CJ15" i="8"/>
  <c r="CK15" i="8" s="1"/>
  <c r="CL15" i="8" s="1"/>
  <c r="CH15" i="8"/>
  <c r="CF15" i="8"/>
  <c r="CD15" i="8"/>
  <c r="CB15" i="8"/>
  <c r="BZ15" i="8"/>
  <c r="BX15" i="8"/>
  <c r="BV15" i="8"/>
  <c r="BT15" i="8"/>
  <c r="BR15" i="8"/>
  <c r="BP15" i="8"/>
  <c r="BN15" i="8"/>
  <c r="BL15" i="8"/>
  <c r="BH15" i="8"/>
  <c r="DC15" i="8" s="1"/>
  <c r="BE15" i="8"/>
  <c r="CV15" i="8" s="1"/>
  <c r="DV14" i="8"/>
  <c r="DU14" i="8"/>
  <c r="DT14" i="8"/>
  <c r="DQ14" i="8"/>
  <c r="DR14" i="8" s="1"/>
  <c r="DS14" i="8" s="1"/>
  <c r="CO14" i="8"/>
  <c r="CP14" i="8" s="1"/>
  <c r="CS14" i="8" s="1"/>
  <c r="CJ14" i="8"/>
  <c r="CK14" i="8" s="1"/>
  <c r="CH14" i="8"/>
  <c r="CF14" i="8"/>
  <c r="CD14" i="8"/>
  <c r="CB14" i="8"/>
  <c r="BZ14" i="8"/>
  <c r="BX14" i="8"/>
  <c r="BV14" i="8"/>
  <c r="BT14" i="8"/>
  <c r="BR14" i="8"/>
  <c r="BP14" i="8"/>
  <c r="BN14" i="8"/>
  <c r="BL14" i="8"/>
  <c r="BH14" i="8"/>
  <c r="DA14" i="8" s="1"/>
  <c r="BE14" i="8"/>
  <c r="CY14" i="8" s="1"/>
  <c r="DV13" i="8"/>
  <c r="DU13" i="8"/>
  <c r="DT13" i="8"/>
  <c r="DQ13" i="8"/>
  <c r="DR13" i="8" s="1"/>
  <c r="DS13" i="8" s="1"/>
  <c r="CO13" i="8"/>
  <c r="CP13" i="8" s="1"/>
  <c r="CJ13" i="8"/>
  <c r="CK13" i="8" s="1"/>
  <c r="CL13" i="8" s="1"/>
  <c r="CH13" i="8"/>
  <c r="CF13" i="8"/>
  <c r="CD13" i="8"/>
  <c r="CB13" i="8"/>
  <c r="BZ13" i="8"/>
  <c r="BX13" i="8"/>
  <c r="BV13" i="8"/>
  <c r="BT13" i="8"/>
  <c r="BR13" i="8"/>
  <c r="BP13" i="8"/>
  <c r="BN13" i="8"/>
  <c r="BL13" i="8"/>
  <c r="BH13" i="8"/>
  <c r="DC13" i="8" s="1"/>
  <c r="BE13" i="8"/>
  <c r="BK13" i="8" s="1"/>
  <c r="DV12" i="8"/>
  <c r="DU12" i="8"/>
  <c r="DT12" i="8"/>
  <c r="DQ12" i="8"/>
  <c r="DR12" i="8" s="1"/>
  <c r="DS12" i="8" s="1"/>
  <c r="CJ12" i="8"/>
  <c r="CK12" i="8" s="1"/>
  <c r="CL12" i="8" s="1"/>
  <c r="CH12" i="8"/>
  <c r="CF12" i="8"/>
  <c r="CD12" i="8"/>
  <c r="CB12" i="8"/>
  <c r="BZ12" i="8"/>
  <c r="BX12" i="8"/>
  <c r="BV12" i="8"/>
  <c r="BT12" i="8"/>
  <c r="BR12" i="8"/>
  <c r="BP12" i="8"/>
  <c r="BN12" i="8"/>
  <c r="BL12" i="8"/>
  <c r="BH12" i="8"/>
  <c r="CZ12" i="8" s="1"/>
  <c r="BE12" i="8"/>
  <c r="CW12" i="8" s="1"/>
  <c r="DV11" i="8"/>
  <c r="DU11" i="8"/>
  <c r="DT11" i="8"/>
  <c r="DQ11" i="8"/>
  <c r="DR11" i="8" s="1"/>
  <c r="DS11" i="8" s="1"/>
  <c r="CO11" i="8"/>
  <c r="CP11" i="8" s="1"/>
  <c r="CR11" i="8" s="1"/>
  <c r="CJ11" i="8"/>
  <c r="CK11" i="8" s="1"/>
  <c r="CH11" i="8"/>
  <c r="CF11" i="8"/>
  <c r="CD11" i="8"/>
  <c r="CB11" i="8"/>
  <c r="BZ11" i="8"/>
  <c r="BX11" i="8"/>
  <c r="BV11" i="8"/>
  <c r="BT11" i="8"/>
  <c r="BR11" i="8"/>
  <c r="BP11" i="8"/>
  <c r="BN11" i="8"/>
  <c r="BL11" i="8"/>
  <c r="BH11" i="8"/>
  <c r="CZ11" i="8" s="1"/>
  <c r="BE11" i="8"/>
  <c r="CW11" i="8" s="1"/>
  <c r="DV10" i="8"/>
  <c r="DU10" i="8"/>
  <c r="DT10" i="8"/>
  <c r="CH10" i="8"/>
  <c r="CF10" i="8"/>
  <c r="CD10" i="8"/>
  <c r="CB10" i="8"/>
  <c r="BZ10" i="8"/>
  <c r="BX10" i="8"/>
  <c r="BV10" i="8"/>
  <c r="BT10" i="8"/>
  <c r="BR10" i="8"/>
  <c r="BP10" i="8"/>
  <c r="BN10" i="8"/>
  <c r="BL10" i="8"/>
  <c r="BH10" i="8"/>
  <c r="DE10" i="8" s="1"/>
  <c r="BE10" i="8"/>
  <c r="CV10" i="8" s="1"/>
  <c r="DV9" i="8"/>
  <c r="DU9" i="8"/>
  <c r="DT9" i="8"/>
  <c r="CO9" i="8"/>
  <c r="CP9" i="8" s="1"/>
  <c r="CS9" i="8" s="1"/>
  <c r="CJ9" i="8"/>
  <c r="CK9" i="8" s="1"/>
  <c r="CM9" i="8" s="1"/>
  <c r="CH9" i="8"/>
  <c r="CF9" i="8"/>
  <c r="CD9" i="8"/>
  <c r="CB9" i="8"/>
  <c r="BZ9" i="8"/>
  <c r="BX9" i="8"/>
  <c r="BV9" i="8"/>
  <c r="BT9" i="8"/>
  <c r="BR9" i="8"/>
  <c r="BP9" i="8"/>
  <c r="BN9" i="8"/>
  <c r="BL9" i="8"/>
  <c r="BH9" i="8"/>
  <c r="DC9" i="8" s="1"/>
  <c r="BE9" i="8"/>
  <c r="CX9" i="8" s="1"/>
  <c r="DV8" i="8"/>
  <c r="DU8" i="8"/>
  <c r="DT8" i="8"/>
  <c r="CO8" i="8"/>
  <c r="CP8" i="8" s="1"/>
  <c r="CR8" i="8" s="1"/>
  <c r="CJ8" i="8"/>
  <c r="CK8" i="8" s="1"/>
  <c r="CL8" i="8" s="1"/>
  <c r="CH8" i="8"/>
  <c r="CF8" i="8"/>
  <c r="CD8" i="8"/>
  <c r="CB8" i="8"/>
  <c r="BZ8" i="8"/>
  <c r="BX8" i="8"/>
  <c r="BV8" i="8"/>
  <c r="BT8" i="8"/>
  <c r="BR8" i="8"/>
  <c r="BP8" i="8"/>
  <c r="BN8" i="8"/>
  <c r="BL8" i="8"/>
  <c r="BH8" i="8"/>
  <c r="CZ8" i="8" s="1"/>
  <c r="BE8" i="8"/>
  <c r="CV8" i="8" s="1"/>
  <c r="DV7" i="8"/>
  <c r="DU7" i="8"/>
  <c r="DT7" i="8"/>
  <c r="CH7" i="8"/>
  <c r="CF7" i="8"/>
  <c r="CD7" i="8"/>
  <c r="CB7" i="8"/>
  <c r="BZ7" i="8"/>
  <c r="BX7" i="8"/>
  <c r="BV7" i="8"/>
  <c r="BT7" i="8"/>
  <c r="BR7" i="8"/>
  <c r="BP7" i="8"/>
  <c r="BN7" i="8"/>
  <c r="BL7" i="8"/>
  <c r="BH7" i="8"/>
  <c r="DC7" i="8" s="1"/>
  <c r="BE7" i="8"/>
  <c r="CV7" i="8" s="1"/>
  <c r="DV6" i="8"/>
  <c r="DU6" i="8"/>
  <c r="DT6" i="8"/>
  <c r="CO6" i="8"/>
  <c r="CP6" i="8" s="1"/>
  <c r="CQ6" i="8" s="1"/>
  <c r="CH6" i="8"/>
  <c r="CF6" i="8"/>
  <c r="CD6" i="8"/>
  <c r="CB6" i="8"/>
  <c r="BZ6" i="8"/>
  <c r="BX6" i="8"/>
  <c r="BV6" i="8"/>
  <c r="BT6" i="8"/>
  <c r="BR6" i="8"/>
  <c r="BP6" i="8"/>
  <c r="BN6" i="8"/>
  <c r="BL6" i="8"/>
  <c r="BH6" i="8"/>
  <c r="DE6" i="8" s="1"/>
  <c r="BE6" i="8"/>
  <c r="DV5" i="8"/>
  <c r="DU5" i="8"/>
  <c r="DT5" i="8"/>
  <c r="DQ5" i="8"/>
  <c r="DR5" i="8" s="1"/>
  <c r="DS5" i="8" s="1"/>
  <c r="CJ5" i="8"/>
  <c r="CK5" i="8" s="1"/>
  <c r="CH5" i="8"/>
  <c r="CF5" i="8"/>
  <c r="CD5" i="8"/>
  <c r="CB5" i="8"/>
  <c r="BZ5" i="8"/>
  <c r="BX5" i="8"/>
  <c r="BV5" i="8"/>
  <c r="BT5" i="8"/>
  <c r="BR5" i="8"/>
  <c r="BP5" i="8"/>
  <c r="BN5" i="8"/>
  <c r="BL5" i="8"/>
  <c r="BH5" i="8"/>
  <c r="DE5" i="8" s="1"/>
  <c r="BE5" i="8"/>
  <c r="CX5" i="8" s="1"/>
  <c r="DV4" i="8"/>
  <c r="DU4" i="8"/>
  <c r="DT4" i="8"/>
  <c r="DQ4" i="8"/>
  <c r="DR4" i="8" s="1"/>
  <c r="DS4" i="8" s="1"/>
  <c r="CJ4" i="8"/>
  <c r="CK4" i="8" s="1"/>
  <c r="CM4" i="8" s="1"/>
  <c r="CH4" i="8"/>
  <c r="CF4" i="8"/>
  <c r="CD4" i="8"/>
  <c r="CB4" i="8"/>
  <c r="BZ4" i="8"/>
  <c r="BX4" i="8"/>
  <c r="BV4" i="8"/>
  <c r="BT4" i="8"/>
  <c r="BR4" i="8"/>
  <c r="BP4" i="8"/>
  <c r="BN4" i="8"/>
  <c r="BL4" i="8"/>
  <c r="BH4" i="8"/>
  <c r="BE4" i="8"/>
  <c r="CV4" i="8" s="1"/>
  <c r="DV3" i="8"/>
  <c r="DU3" i="8"/>
  <c r="CO3" i="8"/>
  <c r="CP3" i="8" s="1"/>
  <c r="CR3" i="8" s="1"/>
  <c r="CH3" i="8"/>
  <c r="CF3" i="8"/>
  <c r="CD3" i="8"/>
  <c r="CB3" i="8"/>
  <c r="BZ3" i="8"/>
  <c r="BX3" i="8"/>
  <c r="BV3" i="8"/>
  <c r="BT3" i="8"/>
  <c r="BR3" i="8"/>
  <c r="BP3" i="8"/>
  <c r="BN3" i="8"/>
  <c r="BL3" i="8"/>
  <c r="BH3" i="8"/>
  <c r="DA3" i="8" s="1"/>
  <c r="BE3" i="8"/>
  <c r="CX3" i="8" s="1"/>
  <c r="CX90" i="8"/>
  <c r="CT90" i="8"/>
  <c r="CX57" i="8"/>
  <c r="CZ74" i="8"/>
  <c r="DE74" i="8"/>
  <c r="DB74" i="8"/>
  <c r="DC74" i="8"/>
  <c r="CT80" i="8"/>
  <c r="DB99" i="8"/>
  <c r="DA99" i="8"/>
  <c r="CZ99" i="8"/>
  <c r="DC100" i="8"/>
  <c r="DD100" i="8"/>
  <c r="DB100" i="8"/>
  <c r="DA100" i="8"/>
  <c r="DE100" i="8"/>
  <c r="CZ100" i="8"/>
  <c r="CX40" i="8"/>
  <c r="CV31" i="8"/>
  <c r="CY21" i="8"/>
  <c r="DD99" i="8"/>
  <c r="CU67" i="8"/>
  <c r="DC81" i="8"/>
  <c r="DB81" i="8"/>
  <c r="DA81" i="8"/>
  <c r="BK92" i="8"/>
  <c r="DO92" i="8" s="1"/>
  <c r="DB103" i="8"/>
  <c r="CZ103" i="8"/>
  <c r="DD103" i="8"/>
  <c r="DD86" i="8"/>
  <c r="DC86" i="8"/>
  <c r="DA94" i="8"/>
  <c r="CZ94" i="8"/>
  <c r="DB94" i="8"/>
  <c r="DE94" i="8"/>
  <c r="CX115" i="8"/>
  <c r="CV115" i="8"/>
  <c r="CT115" i="8"/>
  <c r="CW115" i="8"/>
  <c r="CU115" i="8"/>
  <c r="BK115" i="8"/>
  <c r="DG115" i="8"/>
  <c r="CY115" i="8"/>
  <c r="DC35" i="8"/>
  <c r="CY72" i="8"/>
  <c r="CX34" i="8"/>
  <c r="CV34" i="8"/>
  <c r="CV39" i="8"/>
  <c r="DB126" i="8"/>
  <c r="DA126" i="8"/>
  <c r="CW42" i="8"/>
  <c r="DC72" i="8"/>
  <c r="DE87" i="8"/>
  <c r="DD87" i="8"/>
  <c r="DA87" i="8"/>
  <c r="DC94" i="8"/>
  <c r="DB111" i="8"/>
  <c r="DE111" i="8"/>
  <c r="DC76" i="8"/>
  <c r="DB76" i="8"/>
  <c r="DA76" i="8"/>
  <c r="CT111" i="8"/>
  <c r="CX111" i="8"/>
  <c r="CV111" i="8"/>
  <c r="CU111" i="8"/>
  <c r="BK111" i="8"/>
  <c r="DF111" i="8" s="1"/>
  <c r="CW111" i="8"/>
  <c r="CY111" i="8"/>
  <c r="DA71" i="8"/>
  <c r="CX77" i="8"/>
  <c r="CT77" i="8"/>
  <c r="CV85" i="8"/>
  <c r="CU85" i="8"/>
  <c r="CY85" i="8"/>
  <c r="CX85" i="8"/>
  <c r="BK85" i="8"/>
  <c r="DG85" i="8"/>
  <c r="CT85" i="8"/>
  <c r="DM98" i="8"/>
  <c r="DL98" i="8"/>
  <c r="DK98" i="8"/>
  <c r="DN98" i="8"/>
  <c r="DF98" i="8"/>
  <c r="DP98" i="8"/>
  <c r="DO98" i="8"/>
  <c r="DJ98" i="8"/>
  <c r="DH98" i="8"/>
  <c r="CV113" i="8"/>
  <c r="CT113" i="8"/>
  <c r="CU113" i="8"/>
  <c r="BK113" i="8"/>
  <c r="DO113" i="8"/>
  <c r="CW113" i="8"/>
  <c r="CY113" i="8"/>
  <c r="CX113" i="8"/>
  <c r="CT43" i="8"/>
  <c r="CZ59" i="8"/>
  <c r="CX75" i="8"/>
  <c r="CT75" i="8"/>
  <c r="DC80" i="8"/>
  <c r="DB80" i="8"/>
  <c r="CZ80" i="8"/>
  <c r="DG98" i="8"/>
  <c r="DD58" i="8"/>
  <c r="DC60" i="8"/>
  <c r="DA78" i="8"/>
  <c r="DE78" i="8"/>
  <c r="DC78" i="8"/>
  <c r="CZ97" i="8"/>
  <c r="DA97" i="8"/>
  <c r="DE97" i="8"/>
  <c r="DD97" i="8"/>
  <c r="DB97" i="8"/>
  <c r="DI98" i="8"/>
  <c r="CX71" i="8"/>
  <c r="DB75" i="8"/>
  <c r="BK76" i="8"/>
  <c r="DI76" i="8" s="1"/>
  <c r="CU79" i="8"/>
  <c r="DD79" i="8"/>
  <c r="CY84" i="8"/>
  <c r="BK84" i="8"/>
  <c r="CX84" i="8"/>
  <c r="DB84" i="8"/>
  <c r="CZ89" i="8"/>
  <c r="DC89" i="8"/>
  <c r="DB91" i="8"/>
  <c r="DA91" i="8"/>
  <c r="CZ91" i="8"/>
  <c r="DC91" i="8"/>
  <c r="DD91" i="8"/>
  <c r="CY95" i="8"/>
  <c r="BK95" i="8"/>
  <c r="DA106" i="8"/>
  <c r="DE106" i="8"/>
  <c r="DE148" i="8"/>
  <c r="DC148" i="8"/>
  <c r="DB148" i="8"/>
  <c r="DA148" i="8"/>
  <c r="CZ148" i="8"/>
  <c r="DD148" i="8"/>
  <c r="CW154" i="8"/>
  <c r="CY154" i="8"/>
  <c r="CX154" i="8"/>
  <c r="BK154" i="8"/>
  <c r="CU154" i="8"/>
  <c r="CY81" i="8"/>
  <c r="BK81" i="8"/>
  <c r="DJ81" i="8" s="1"/>
  <c r="DD84" i="8"/>
  <c r="CW98" i="8"/>
  <c r="CV98" i="8"/>
  <c r="CU98" i="8"/>
  <c r="CX98" i="8"/>
  <c r="CY98" i="8"/>
  <c r="CU100" i="8"/>
  <c r="CT100" i="8"/>
  <c r="BK100" i="8"/>
  <c r="DK100" i="8"/>
  <c r="CV100" i="8"/>
  <c r="DC114" i="8"/>
  <c r="DE120" i="8"/>
  <c r="DD120" i="8"/>
  <c r="DB120" i="8"/>
  <c r="DA120" i="8"/>
  <c r="CZ120" i="8"/>
  <c r="DC120" i="8"/>
  <c r="CV135" i="8"/>
  <c r="CU135" i="8"/>
  <c r="CT135" i="8"/>
  <c r="BK135" i="8"/>
  <c r="DH135" i="8" s="1"/>
  <c r="CY135" i="8"/>
  <c r="CW135" i="8"/>
  <c r="CX135" i="8"/>
  <c r="DE102" i="8"/>
  <c r="DA102" i="8"/>
  <c r="DB102" i="8"/>
  <c r="CZ102" i="8"/>
  <c r="DC102" i="8"/>
  <c r="CT144" i="8"/>
  <c r="CY144" i="8"/>
  <c r="CX144" i="8"/>
  <c r="BK144" i="8"/>
  <c r="DG144" i="8"/>
  <c r="CU144" i="8"/>
  <c r="CV144" i="8"/>
  <c r="DA83" i="8"/>
  <c r="DE83" i="8"/>
  <c r="CV84" i="8"/>
  <c r="CY87" i="8"/>
  <c r="CT87" i="8"/>
  <c r="DE92" i="8"/>
  <c r="CZ92" i="8"/>
  <c r="DC92" i="8"/>
  <c r="CU93" i="8"/>
  <c r="CW93" i="8"/>
  <c r="CY93" i="8"/>
  <c r="DE104" i="8"/>
  <c r="DC104" i="8"/>
  <c r="DD104" i="8"/>
  <c r="CZ106" i="8"/>
  <c r="DC122" i="8"/>
  <c r="DA122" i="8"/>
  <c r="DB125" i="8"/>
  <c r="CZ125" i="8"/>
  <c r="DE125" i="8"/>
  <c r="DC125" i="8"/>
  <c r="CY131" i="8"/>
  <c r="BK131" i="8"/>
  <c r="DG131" i="8"/>
  <c r="CV131" i="8"/>
  <c r="CU131" i="8"/>
  <c r="CW131" i="8"/>
  <c r="DD88" i="8"/>
  <c r="CV96" i="8"/>
  <c r="CZ101" i="8"/>
  <c r="DD101" i="8"/>
  <c r="DD112" i="8"/>
  <c r="DD117" i="8"/>
  <c r="DC117" i="8"/>
  <c r="DB117" i="8"/>
  <c r="CZ117" i="8"/>
  <c r="DK118" i="8"/>
  <c r="DJ118" i="8"/>
  <c r="DO118" i="8"/>
  <c r="DF118" i="8"/>
  <c r="CY142" i="8"/>
  <c r="BK142" i="8"/>
  <c r="DF142" i="8"/>
  <c r="CX142" i="8"/>
  <c r="CW142" i="8"/>
  <c r="CV142" i="8"/>
  <c r="CU142" i="8"/>
  <c r="CU101" i="8"/>
  <c r="DC108" i="8"/>
  <c r="DA108" i="8"/>
  <c r="CX109" i="8"/>
  <c r="CV109" i="8"/>
  <c r="CY109" i="8"/>
  <c r="DE110" i="8"/>
  <c r="DC110" i="8"/>
  <c r="DA110" i="8"/>
  <c r="DB110" i="8"/>
  <c r="DG120" i="8"/>
  <c r="DK120" i="8"/>
  <c r="DD82" i="8"/>
  <c r="BK89" i="8"/>
  <c r="DN89" i="8" s="1"/>
  <c r="DD90" i="8"/>
  <c r="CT96" i="8"/>
  <c r="BK97" i="8"/>
  <c r="DF97" i="8"/>
  <c r="CT103" i="8"/>
  <c r="CX103" i="8"/>
  <c r="CW103" i="8"/>
  <c r="CT105" i="8"/>
  <c r="CX105" i="8"/>
  <c r="CX107" i="8"/>
  <c r="CV107" i="8"/>
  <c r="CT107" i="8"/>
  <c r="DD110" i="8"/>
  <c r="CY112" i="8"/>
  <c r="BK112" i="8"/>
  <c r="DP112" i="8" s="1"/>
  <c r="CW112" i="8"/>
  <c r="CU112" i="8"/>
  <c r="CY103" i="8"/>
  <c r="BK104" i="8"/>
  <c r="DF104" i="8" s="1"/>
  <c r="CU104" i="8"/>
  <c r="CV104" i="8"/>
  <c r="CY105" i="8"/>
  <c r="DC116" i="8"/>
  <c r="DB116" i="8"/>
  <c r="DA116" i="8"/>
  <c r="CZ119" i="8"/>
  <c r="DC119" i="8"/>
  <c r="DB119" i="8"/>
  <c r="DA119" i="8"/>
  <c r="DE119" i="8"/>
  <c r="CY122" i="8"/>
  <c r="BK122" i="8"/>
  <c r="DO122" i="8"/>
  <c r="CV122" i="8"/>
  <c r="CU122" i="8"/>
  <c r="CT122" i="8"/>
  <c r="DE124" i="8"/>
  <c r="DC124" i="8"/>
  <c r="DA124" i="8"/>
  <c r="DD124" i="8"/>
  <c r="DB124" i="8"/>
  <c r="CT125" i="8"/>
  <c r="CX125" i="8"/>
  <c r="CU125" i="8"/>
  <c r="BK125" i="8"/>
  <c r="DL125" i="8"/>
  <c r="CV127" i="8"/>
  <c r="CU127" i="8"/>
  <c r="CT127" i="8"/>
  <c r="CY127" i="8"/>
  <c r="BK127" i="8"/>
  <c r="DM127" i="8" s="1"/>
  <c r="CX127" i="8"/>
  <c r="CW127" i="8"/>
  <c r="CV137" i="8"/>
  <c r="CT137" i="8"/>
  <c r="BK137" i="8"/>
  <c r="CW137" i="8"/>
  <c r="CT142" i="8"/>
  <c r="CY173" i="8"/>
  <c r="BK173" i="8"/>
  <c r="DN173" i="8"/>
  <c r="CX173" i="8"/>
  <c r="CU173" i="8"/>
  <c r="CT173" i="8"/>
  <c r="CW173" i="8"/>
  <c r="CV173" i="8"/>
  <c r="DB107" i="8"/>
  <c r="CY108" i="8"/>
  <c r="DD109" i="8"/>
  <c r="DB115" i="8"/>
  <c r="BK116" i="8"/>
  <c r="DJ116" i="8" s="1"/>
  <c r="DM116" i="8"/>
  <c r="CY116" i="8"/>
  <c r="CW118" i="8"/>
  <c r="DD121" i="8"/>
  <c r="CT123" i="8"/>
  <c r="CW129" i="8"/>
  <c r="CV129" i="8"/>
  <c r="CT129" i="8"/>
  <c r="CY134" i="8"/>
  <c r="BK134" i="8"/>
  <c r="DJ134" i="8" s="1"/>
  <c r="CX134" i="8"/>
  <c r="CW134" i="8"/>
  <c r="CU134" i="8"/>
  <c r="DA136" i="8"/>
  <c r="CZ136" i="8"/>
  <c r="DE136" i="8"/>
  <c r="CZ142" i="8"/>
  <c r="DD142" i="8"/>
  <c r="DC142" i="8"/>
  <c r="CY146" i="8"/>
  <c r="BK146" i="8"/>
  <c r="CU146" i="8"/>
  <c r="CT146" i="8"/>
  <c r="CV146" i="8"/>
  <c r="CX146" i="8"/>
  <c r="CT153" i="8"/>
  <c r="BK153" i="8"/>
  <c r="DJ153" i="8" s="1"/>
  <c r="CW153" i="8"/>
  <c r="CY118" i="8"/>
  <c r="CU120" i="8"/>
  <c r="DA128" i="8"/>
  <c r="CZ128" i="8"/>
  <c r="DE128" i="8"/>
  <c r="DB130" i="8"/>
  <c r="DE134" i="8"/>
  <c r="DC134" i="8"/>
  <c r="DM140" i="8"/>
  <c r="DK140" i="8"/>
  <c r="DN140" i="8"/>
  <c r="DF140" i="8"/>
  <c r="DI140" i="8"/>
  <c r="DH140" i="8"/>
  <c r="DG140" i="8"/>
  <c r="DP140" i="8"/>
  <c r="CV120" i="8"/>
  <c r="CY126" i="8"/>
  <c r="BK126" i="8"/>
  <c r="DN126" i="8" s="1"/>
  <c r="CW126" i="8"/>
  <c r="CU126" i="8"/>
  <c r="DM143" i="8"/>
  <c r="DH143" i="8"/>
  <c r="DP143" i="8"/>
  <c r="DG143" i="8"/>
  <c r="DO143" i="8"/>
  <c r="DF143" i="8"/>
  <c r="DI143" i="8"/>
  <c r="DN143" i="8"/>
  <c r="DL143" i="8"/>
  <c r="DJ143" i="8"/>
  <c r="CU117" i="8"/>
  <c r="DA118" i="8"/>
  <c r="CX120" i="8"/>
  <c r="CY121" i="8"/>
  <c r="CY123" i="8"/>
  <c r="CV134" i="8"/>
  <c r="DB136" i="8"/>
  <c r="DA140" i="8"/>
  <c r="DB141" i="8"/>
  <c r="DA141" i="8"/>
  <c r="CZ141" i="8"/>
  <c r="DC141" i="8"/>
  <c r="CZ127" i="8"/>
  <c r="DB129" i="8"/>
  <c r="BK130" i="8"/>
  <c r="CY130" i="8"/>
  <c r="DA132" i="8"/>
  <c r="CZ135" i="8"/>
  <c r="CW136" i="8"/>
  <c r="DC139" i="8"/>
  <c r="DB127" i="8"/>
  <c r="DC132" i="8"/>
  <c r="DB135" i="8"/>
  <c r="BK136" i="8"/>
  <c r="CW143" i="8"/>
  <c r="CY143" i="8"/>
  <c r="CX143" i="8"/>
  <c r="CV143" i="8"/>
  <c r="CT143" i="8"/>
  <c r="DD132" i="8"/>
  <c r="CZ139" i="8"/>
  <c r="DA139" i="8"/>
  <c r="CU143" i="8"/>
  <c r="DA145" i="8"/>
  <c r="DB145" i="8"/>
  <c r="CZ145" i="8"/>
  <c r="CX151" i="8"/>
  <c r="CV151" i="8"/>
  <c r="CU151" i="8"/>
  <c r="CT151" i="8"/>
  <c r="CY151" i="8"/>
  <c r="BK151" i="8"/>
  <c r="CW151" i="8"/>
  <c r="CW140" i="8"/>
  <c r="CU140" i="8"/>
  <c r="CX140" i="8"/>
  <c r="CV140" i="8"/>
  <c r="DB155" i="8"/>
  <c r="CZ155" i="8"/>
  <c r="DE155" i="8"/>
  <c r="DD155" i="8"/>
  <c r="DC155" i="8"/>
  <c r="DD138" i="8"/>
  <c r="CU141" i="8"/>
  <c r="CZ143" i="8"/>
  <c r="CY145" i="8"/>
  <c r="BK145" i="8"/>
  <c r="CW145" i="8"/>
  <c r="DC152" i="8"/>
  <c r="DB152" i="8"/>
  <c r="DD152" i="8"/>
  <c r="DA152" i="8"/>
  <c r="CZ152" i="8"/>
  <c r="CT155" i="8"/>
  <c r="CV155" i="8"/>
  <c r="BK155" i="8"/>
  <c r="DA138" i="8"/>
  <c r="CX145" i="8"/>
  <c r="DE152" i="8"/>
  <c r="DE154" i="8"/>
  <c r="DC154" i="8"/>
  <c r="DD154" i="8"/>
  <c r="DB154" i="8"/>
  <c r="CW162" i="8"/>
  <c r="CV162" i="8"/>
  <c r="CU162" i="8"/>
  <c r="CX162" i="8"/>
  <c r="CY162" i="8"/>
  <c r="BK162" i="8"/>
  <c r="DN162" i="8"/>
  <c r="CT162" i="8"/>
  <c r="CU152" i="8"/>
  <c r="CX152" i="8"/>
  <c r="BK152" i="8"/>
  <c r="DF152" i="8" s="1"/>
  <c r="CT152" i="8"/>
  <c r="DE159" i="8"/>
  <c r="DB159" i="8"/>
  <c r="DA159" i="8"/>
  <c r="CZ159" i="8"/>
  <c r="DD159" i="8"/>
  <c r="DC159" i="8"/>
  <c r="CV149" i="8"/>
  <c r="CY149" i="8"/>
  <c r="CT149" i="8"/>
  <c r="CW149" i="8"/>
  <c r="BK149" i="8"/>
  <c r="DA158" i="8"/>
  <c r="CZ158" i="8"/>
  <c r="DC158" i="8"/>
  <c r="DB158" i="8"/>
  <c r="DE158" i="8"/>
  <c r="CX147" i="8"/>
  <c r="DE164" i="8"/>
  <c r="CZ164" i="8"/>
  <c r="DA164" i="8"/>
  <c r="CV165" i="8"/>
  <c r="CU165" i="8"/>
  <c r="CT165" i="8"/>
  <c r="CW165" i="8"/>
  <c r="BK165" i="8"/>
  <c r="DK165" i="8" s="1"/>
  <c r="CZ167" i="8"/>
  <c r="DE167" i="8"/>
  <c r="DD167" i="8"/>
  <c r="DC167" i="8"/>
  <c r="DA167" i="8"/>
  <c r="DC151" i="8"/>
  <c r="CZ153" i="8"/>
  <c r="DD153" i="8"/>
  <c r="DC153" i="8"/>
  <c r="CY170" i="8"/>
  <c r="BK170" i="8"/>
  <c r="DJ170" i="8" s="1"/>
  <c r="CU170" i="8"/>
  <c r="CX170" i="8"/>
  <c r="CV170" i="8"/>
  <c r="CV185" i="8"/>
  <c r="CX185" i="8"/>
  <c r="CW185" i="8"/>
  <c r="CU185" i="8"/>
  <c r="CY185" i="8"/>
  <c r="CT185" i="8"/>
  <c r="BK185" i="8"/>
  <c r="DN185" i="8"/>
  <c r="CT147" i="8"/>
  <c r="DD151" i="8"/>
  <c r="DE153" i="8"/>
  <c r="CY156" i="8"/>
  <c r="BK156" i="8"/>
  <c r="DO156" i="8"/>
  <c r="CX156" i="8"/>
  <c r="CW156" i="8"/>
  <c r="CT156" i="8"/>
  <c r="CU147" i="8"/>
  <c r="DA150" i="8"/>
  <c r="DD150" i="8"/>
  <c r="CT169" i="8"/>
  <c r="CW169" i="8"/>
  <c r="CV169" i="8"/>
  <c r="CU169" i="8"/>
  <c r="BK169" i="8"/>
  <c r="DP169" i="8"/>
  <c r="CY169" i="8"/>
  <c r="CX169" i="8"/>
  <c r="DD156" i="8"/>
  <c r="BK157" i="8"/>
  <c r="DB161" i="8"/>
  <c r="DH166" i="8"/>
  <c r="DF166" i="8"/>
  <c r="CX159" i="8"/>
  <c r="CW159" i="8"/>
  <c r="CU160" i="8"/>
  <c r="CT160" i="8"/>
  <c r="DD161" i="8"/>
  <c r="DB163" i="8"/>
  <c r="CZ163" i="8"/>
  <c r="DD163" i="8"/>
  <c r="DE169" i="8"/>
  <c r="DD169" i="8"/>
  <c r="DB180" i="8"/>
  <c r="DA180" i="8"/>
  <c r="CZ180" i="8"/>
  <c r="DD180" i="8"/>
  <c r="DE180" i="8"/>
  <c r="CV157" i="8"/>
  <c r="CU157" i="8"/>
  <c r="DE161" i="8"/>
  <c r="DE163" i="8"/>
  <c r="CY164" i="8"/>
  <c r="BK164" i="8"/>
  <c r="CX164" i="8"/>
  <c r="CW164" i="8"/>
  <c r="CV164" i="8"/>
  <c r="CW168" i="8"/>
  <c r="CT168" i="8"/>
  <c r="BK168" i="8"/>
  <c r="DN168" i="8"/>
  <c r="CX168" i="8"/>
  <c r="CV168" i="8"/>
  <c r="CU168" i="8"/>
  <c r="CY168" i="8"/>
  <c r="DE176" i="8"/>
  <c r="DD176" i="8"/>
  <c r="CZ176" i="8"/>
  <c r="DC176" i="8"/>
  <c r="DA176" i="8"/>
  <c r="CV148" i="8"/>
  <c r="DC160" i="8"/>
  <c r="DB160" i="8"/>
  <c r="DE160" i="8"/>
  <c r="DB176" i="8"/>
  <c r="DN187" i="8"/>
  <c r="DF187" i="8"/>
  <c r="DM187" i="8"/>
  <c r="DL187" i="8"/>
  <c r="DK187" i="8"/>
  <c r="DI187" i="8"/>
  <c r="DO187" i="8"/>
  <c r="DJ187" i="8"/>
  <c r="DH187" i="8"/>
  <c r="DG187" i="8"/>
  <c r="CV167" i="8"/>
  <c r="DA175" i="8"/>
  <c r="DB175" i="8"/>
  <c r="CU166" i="8"/>
  <c r="CX166" i="8"/>
  <c r="CT166" i="8"/>
  <c r="DE168" i="8"/>
  <c r="DC168" i="8"/>
  <c r="DE175" i="8"/>
  <c r="CV166" i="8"/>
  <c r="CT167" i="8"/>
  <c r="CX176" i="8"/>
  <c r="CW176" i="8"/>
  <c r="CV176" i="8"/>
  <c r="CU176" i="8"/>
  <c r="CT176" i="8"/>
  <c r="BK176" i="8"/>
  <c r="DG176" i="8"/>
  <c r="CW166" i="8"/>
  <c r="CU167" i="8"/>
  <c r="DB177" i="8"/>
  <c r="DA177" i="8"/>
  <c r="DA183" i="8"/>
  <c r="CZ183" i="8"/>
  <c r="DE183" i="8"/>
  <c r="DD183" i="8"/>
  <c r="DD187" i="8"/>
  <c r="DC187" i="8"/>
  <c r="DB187" i="8"/>
  <c r="CZ187" i="8"/>
  <c r="DA201" i="8"/>
  <c r="DE201" i="8"/>
  <c r="DD201" i="8"/>
  <c r="CV174" i="8"/>
  <c r="CU174" i="8"/>
  <c r="CU177" i="8"/>
  <c r="CT177" i="8"/>
  <c r="DD178" i="8"/>
  <c r="CV182" i="8"/>
  <c r="CU182" i="8"/>
  <c r="CT182" i="8"/>
  <c r="CW197" i="8"/>
  <c r="CV197" i="8"/>
  <c r="CU197" i="8"/>
  <c r="CY197" i="8"/>
  <c r="BK197" i="8"/>
  <c r="DN197" i="8"/>
  <c r="CX197" i="8"/>
  <c r="CT171" i="8"/>
  <c r="CW174" i="8"/>
  <c r="CW177" i="8"/>
  <c r="CY181" i="8"/>
  <c r="BK181" i="8"/>
  <c r="CX181" i="8"/>
  <c r="CU181" i="8"/>
  <c r="CX184" i="8"/>
  <c r="CW184" i="8"/>
  <c r="CV184" i="8"/>
  <c r="CT184" i="8"/>
  <c r="CX194" i="8"/>
  <c r="CW194" i="8"/>
  <c r="CV194" i="8"/>
  <c r="CY194" i="8"/>
  <c r="CU194" i="8"/>
  <c r="BK194" i="8"/>
  <c r="DJ194" i="8"/>
  <c r="CT194" i="8"/>
  <c r="CT197" i="8"/>
  <c r="CV200" i="8"/>
  <c r="CU200" i="8"/>
  <c r="CT200" i="8"/>
  <c r="CX200" i="8"/>
  <c r="CY200" i="8"/>
  <c r="BK200" i="8"/>
  <c r="CU171" i="8"/>
  <c r="DB172" i="8"/>
  <c r="DA172" i="8"/>
  <c r="DD172" i="8"/>
  <c r="DD173" i="8"/>
  <c r="BK174" i="8"/>
  <c r="DL174" i="8"/>
  <c r="CX174" i="8"/>
  <c r="BK177" i="8"/>
  <c r="CX177" i="8"/>
  <c r="CY178" i="8"/>
  <c r="BK178" i="8"/>
  <c r="DO178" i="8" s="1"/>
  <c r="DA178" i="8"/>
  <c r="DA181" i="8"/>
  <c r="BK182" i="8"/>
  <c r="CW171" i="8"/>
  <c r="CY174" i="8"/>
  <c r="CY177" i="8"/>
  <c r="DB178" i="8"/>
  <c r="DB181" i="8"/>
  <c r="CX191" i="8"/>
  <c r="BK191" i="8"/>
  <c r="CY191" i="8"/>
  <c r="CU191" i="8"/>
  <c r="CT191" i="8"/>
  <c r="DA193" i="8"/>
  <c r="CZ193" i="8"/>
  <c r="DD193" i="8"/>
  <c r="DC193" i="8"/>
  <c r="DB193" i="8"/>
  <c r="DE193" i="8"/>
  <c r="CU188" i="8"/>
  <c r="CT188" i="8"/>
  <c r="DC174" i="8"/>
  <c r="CV179" i="8"/>
  <c r="DC182" i="8"/>
  <c r="DB186" i="8"/>
  <c r="CT187" i="8"/>
  <c r="DC190" i="8"/>
  <c r="DD192" i="8"/>
  <c r="DC192" i="8"/>
  <c r="CZ192" i="8"/>
  <c r="DA192" i="8"/>
  <c r="CU187" i="8"/>
  <c r="DC188" i="8"/>
  <c r="DB188" i="8"/>
  <c r="DE188" i="8"/>
  <c r="DD190" i="8"/>
  <c r="DN202" i="8"/>
  <c r="DF202" i="8"/>
  <c r="DM202" i="8"/>
  <c r="DL202" i="8"/>
  <c r="DP202" i="8"/>
  <c r="DH202" i="8"/>
  <c r="DJ202" i="8"/>
  <c r="DI202" i="8"/>
  <c r="DG202" i="8"/>
  <c r="DK202" i="8"/>
  <c r="CV192" i="8"/>
  <c r="CU192" i="8"/>
  <c r="CZ196" i="8"/>
  <c r="DB196" i="8"/>
  <c r="DA196" i="8"/>
  <c r="BK192" i="8"/>
  <c r="CX192" i="8"/>
  <c r="CY196" i="8"/>
  <c r="BK196" i="8"/>
  <c r="CX196" i="8"/>
  <c r="CT196" i="8"/>
  <c r="CU196" i="8"/>
  <c r="CX202" i="8"/>
  <c r="CW202" i="8"/>
  <c r="CV202" i="8"/>
  <c r="CZ191" i="8"/>
  <c r="CY192" i="8"/>
  <c r="DC195" i="8"/>
  <c r="DB195" i="8"/>
  <c r="DA195" i="8"/>
  <c r="DE195" i="8"/>
  <c r="CV196" i="8"/>
  <c r="CT189" i="8"/>
  <c r="CW196" i="8"/>
  <c r="DE199" i="8"/>
  <c r="DA199" i="8"/>
  <c r="CT202" i="8"/>
  <c r="DD198" i="8"/>
  <c r="CZ202" i="8"/>
  <c r="DD194" i="8"/>
  <c r="CZ198" i="8"/>
  <c r="CW199" i="8"/>
  <c r="DD202" i="8"/>
  <c r="CT195" i="8"/>
  <c r="DA198" i="8"/>
  <c r="CX199" i="8"/>
  <c r="DC200" i="8"/>
  <c r="BK199" i="8"/>
  <c r="DF199" i="8" s="1"/>
  <c r="DJ97" i="8"/>
  <c r="DM154" i="8"/>
  <c r="DP154" i="8"/>
  <c r="DF92" i="8"/>
  <c r="DL92" i="8"/>
  <c r="DK76" i="8"/>
  <c r="DN76" i="8"/>
  <c r="DO89" i="8"/>
  <c r="DL115" i="8"/>
  <c r="DJ115" i="8"/>
  <c r="DP137" i="8"/>
  <c r="DM137" i="8"/>
  <c r="DI137" i="8"/>
  <c r="DK81" i="8"/>
  <c r="DP131" i="8"/>
  <c r="DL131" i="8"/>
  <c r="DK131" i="8"/>
  <c r="DL85" i="8"/>
  <c r="DN85" i="8"/>
  <c r="DI116" i="8"/>
  <c r="DP116" i="8"/>
  <c r="DJ173" i="8"/>
  <c r="DJ104" i="8"/>
  <c r="DI196" i="8"/>
  <c r="DG174" i="8"/>
  <c r="DF174" i="8"/>
  <c r="DP200" i="8"/>
  <c r="DI200" i="8"/>
  <c r="DF169" i="8"/>
  <c r="DN169" i="8"/>
  <c r="DL169" i="8"/>
  <c r="DK169" i="8"/>
  <c r="DI169" i="8"/>
  <c r="DH169" i="8"/>
  <c r="DL185" i="8"/>
  <c r="DP185" i="8"/>
  <c r="DO185" i="8"/>
  <c r="DF185" i="8"/>
  <c r="DK185" i="8"/>
  <c r="DM185" i="8"/>
  <c r="DJ185" i="8"/>
  <c r="DH185" i="8"/>
  <c r="DK170" i="8"/>
  <c r="DP165" i="8"/>
  <c r="DL127" i="8"/>
  <c r="DK127" i="8"/>
  <c r="DN127" i="8"/>
  <c r="DF127" i="8"/>
  <c r="DO127" i="8"/>
  <c r="DN100" i="8"/>
  <c r="DH113" i="8"/>
  <c r="DF113" i="8"/>
  <c r="DM113" i="8"/>
  <c r="DK113" i="8"/>
  <c r="DH84" i="8"/>
  <c r="DL84" i="8"/>
  <c r="DI84" i="8"/>
  <c r="DP122" i="8"/>
  <c r="DO146" i="8"/>
  <c r="DJ146" i="8"/>
  <c r="DN111" i="8"/>
  <c r="DK199" i="8"/>
  <c r="DO191" i="8"/>
  <c r="DM181" i="8"/>
  <c r="DG112" i="8"/>
  <c r="DK112" i="8"/>
  <c r="DI136" i="8"/>
  <c r="DF145" i="8"/>
  <c r="CT25" i="8"/>
  <c r="CZ104" i="8"/>
  <c r="DD137" i="8"/>
  <c r="AS15" i="8"/>
  <c r="DX15" i="8" s="1"/>
  <c r="DM142" i="8"/>
  <c r="DI122" i="8"/>
  <c r="DN116" i="8"/>
  <c r="DP97" i="8"/>
  <c r="DL146" i="8"/>
  <c r="DF84" i="8"/>
  <c r="DG95" i="8"/>
  <c r="DN142" i="8"/>
  <c r="DL122" i="8"/>
  <c r="DG84" i="8"/>
  <c r="DL144" i="8"/>
  <c r="DL137" i="8"/>
  <c r="DG194" i="8"/>
  <c r="DK154" i="8"/>
  <c r="DN95" i="8"/>
  <c r="DG157" i="8"/>
  <c r="CU156" i="8"/>
  <c r="DC189" i="8"/>
  <c r="DA190" i="8"/>
  <c r="CZ190" i="8"/>
  <c r="BI13" i="8"/>
  <c r="DL191" i="8"/>
  <c r="DO142" i="8"/>
  <c r="DP146" i="8"/>
  <c r="DG122" i="8"/>
  <c r="DF136" i="8"/>
  <c r="DF116" i="8"/>
  <c r="DM146" i="8"/>
  <c r="DM136" i="8"/>
  <c r="DG113" i="8"/>
  <c r="DN155" i="8"/>
  <c r="DP144" i="8"/>
  <c r="DI153" i="8"/>
  <c r="DG116" i="8"/>
  <c r="DF85" i="8"/>
  <c r="DI152" i="8"/>
  <c r="DO115" i="8"/>
  <c r="DA30" i="8"/>
  <c r="DI173" i="8"/>
  <c r="DM111" i="8"/>
  <c r="DG136" i="8"/>
  <c r="DI125" i="8"/>
  <c r="DH97" i="8"/>
  <c r="BK88" i="8"/>
  <c r="BK119" i="8"/>
  <c r="CX171" i="8"/>
  <c r="DE82" i="8"/>
  <c r="DC82" i="8"/>
  <c r="CX117" i="8"/>
  <c r="DB146" i="8"/>
  <c r="CZ146" i="8"/>
  <c r="DE151" i="8"/>
  <c r="CZ151" i="8"/>
  <c r="CZ156" i="8"/>
  <c r="DE202" i="8"/>
  <c r="CY202" i="8"/>
  <c r="DM173" i="8"/>
  <c r="DF130" i="8"/>
  <c r="DP126" i="8"/>
  <c r="DM115" i="8"/>
  <c r="DI194" i="8"/>
  <c r="DK97" i="8"/>
  <c r="BK193" i="8"/>
  <c r="DK191" i="8"/>
  <c r="DP136" i="8"/>
  <c r="DN112" i="8"/>
  <c r="DI111" i="8"/>
  <c r="DF146" i="8"/>
  <c r="DK122" i="8"/>
  <c r="DO84" i="8"/>
  <c r="DG125" i="8"/>
  <c r="DO173" i="8"/>
  <c r="DL116" i="8"/>
  <c r="DG137" i="8"/>
  <c r="DM126" i="8"/>
  <c r="DN115" i="8"/>
  <c r="DG89" i="8"/>
  <c r="DK194" i="8"/>
  <c r="DI92" i="8"/>
  <c r="DI154" i="8"/>
  <c r="DM97" i="8"/>
  <c r="DD39" i="8"/>
  <c r="DE95" i="8"/>
  <c r="DA95" i="8"/>
  <c r="BK201" i="8"/>
  <c r="CZ68" i="8"/>
  <c r="DH194" i="8"/>
  <c r="DB47" i="8"/>
  <c r="DK136" i="8"/>
  <c r="DO136" i="8"/>
  <c r="DF100" i="8"/>
  <c r="DK115" i="8"/>
  <c r="DI97" i="8"/>
  <c r="DO199" i="8"/>
  <c r="DL111" i="8"/>
  <c r="DP111" i="8"/>
  <c r="DJ136" i="8"/>
  <c r="DH100" i="8"/>
  <c r="DN164" i="8"/>
  <c r="DN177" i="8"/>
  <c r="DN97" i="8"/>
  <c r="CU158" i="8"/>
  <c r="DN199" i="8"/>
  <c r="DH111" i="8"/>
  <c r="DK181" i="8"/>
  <c r="DO111" i="8"/>
  <c r="DJ111" i="8"/>
  <c r="DL136" i="8"/>
  <c r="DI100" i="8"/>
  <c r="DL165" i="8"/>
  <c r="DO200" i="8"/>
  <c r="DO131" i="8"/>
  <c r="DM81" i="8"/>
  <c r="DN92" i="8"/>
  <c r="DG154" i="8"/>
  <c r="DO97" i="8"/>
  <c r="DD65" i="8"/>
  <c r="CX88" i="8"/>
  <c r="CW119" i="8"/>
  <c r="CV171" i="8"/>
  <c r="DK134" i="8"/>
  <c r="DP127" i="8"/>
  <c r="DH115" i="8"/>
  <c r="DF115" i="8"/>
  <c r="DP115" i="8"/>
  <c r="DF165" i="8"/>
  <c r="DL155" i="8"/>
  <c r="CW34" i="8"/>
  <c r="DI126" i="8"/>
  <c r="DK135" i="8"/>
  <c r="DN182" i="8"/>
  <c r="DN113" i="8"/>
  <c r="DJ100" i="8"/>
  <c r="DH127" i="8"/>
  <c r="DK155" i="8"/>
  <c r="DJ165" i="8"/>
  <c r="DK174" i="8"/>
  <c r="DH144" i="8"/>
  <c r="DM95" i="8"/>
  <c r="DL126" i="8"/>
  <c r="DN134" i="8"/>
  <c r="DP194" i="8"/>
  <c r="DG92" i="8"/>
  <c r="DK142" i="8"/>
  <c r="DL100" i="8"/>
  <c r="DJ127" i="8"/>
  <c r="DG169" i="8"/>
  <c r="DJ169" i="8"/>
  <c r="DN200" i="8"/>
  <c r="DI115" i="8"/>
  <c r="DO134" i="8"/>
  <c r="DN194" i="8"/>
  <c r="DJ92" i="8"/>
  <c r="DH116" i="8"/>
  <c r="DK116" i="8"/>
  <c r="DO116" i="8"/>
  <c r="DM122" i="8"/>
  <c r="DN84" i="8"/>
  <c r="DM84" i="8"/>
  <c r="DH76" i="8"/>
  <c r="DF76" i="8"/>
  <c r="DO85" i="8"/>
  <c r="DP85" i="8"/>
  <c r="DO95" i="8"/>
  <c r="DJ113" i="8"/>
  <c r="DL113" i="8"/>
  <c r="DE48" i="8"/>
  <c r="DB48" i="8"/>
  <c r="DM92" i="8"/>
  <c r="DM165" i="8"/>
  <c r="DN165" i="8"/>
  <c r="DK126" i="8"/>
  <c r="DH126" i="8"/>
  <c r="DJ156" i="8"/>
  <c r="DO100" i="8"/>
  <c r="DI127" i="8"/>
  <c r="DN174" i="8"/>
  <c r="DN144" i="8"/>
  <c r="DG126" i="8"/>
  <c r="DP134" i="8"/>
  <c r="DG185" i="8"/>
  <c r="DI185" i="8"/>
  <c r="DG97" i="8"/>
  <c r="DI165" i="8"/>
  <c r="DP174" i="8"/>
  <c r="DI134" i="8"/>
  <c r="DJ200" i="8"/>
  <c r="DL194" i="8"/>
  <c r="DF194" i="8"/>
  <c r="DF131" i="8"/>
  <c r="DJ154" i="8"/>
  <c r="DH154" i="8"/>
  <c r="DN154" i="8"/>
  <c r="DE113" i="8"/>
  <c r="DD128" i="8"/>
  <c r="CW148" i="8"/>
  <c r="DA101" i="8"/>
  <c r="CV132" i="8"/>
  <c r="DB134" i="8"/>
  <c r="DJ166" i="8"/>
  <c r="CY172" i="8"/>
  <c r="BK132" i="8"/>
  <c r="CW132" i="8"/>
  <c r="CV141" i="8"/>
  <c r="CU76" i="8"/>
  <c r="DC105" i="8"/>
  <c r="CX132" i="8"/>
  <c r="DE146" i="8"/>
  <c r="BK158" i="8"/>
  <c r="DK158" i="8"/>
  <c r="CV158" i="8"/>
  <c r="CV159" i="8"/>
  <c r="BK171" i="8"/>
  <c r="DD188" i="8"/>
  <c r="CX188" i="8"/>
  <c r="CY199" i="8"/>
  <c r="CT163" i="8"/>
  <c r="DA39" i="8"/>
  <c r="CW70" i="8"/>
  <c r="CU108" i="8"/>
  <c r="DD113" i="8"/>
  <c r="CZ113" i="8"/>
  <c r="DA197" i="8"/>
  <c r="DH176" i="8"/>
  <c r="DH170" i="8"/>
  <c r="DO170" i="8"/>
  <c r="DM170" i="8"/>
  <c r="DL164" i="8"/>
  <c r="DN157" i="8"/>
  <c r="CV56" i="8"/>
  <c r="DC98" i="8"/>
  <c r="DD98" i="8"/>
  <c r="DA103" i="8"/>
  <c r="DC103" i="8"/>
  <c r="DC83" i="8"/>
  <c r="DD83" i="8"/>
  <c r="DK168" i="8"/>
  <c r="DP181" i="8"/>
  <c r="DM174" i="8"/>
  <c r="DG164" i="8"/>
  <c r="DK152" i="8"/>
  <c r="DP157" i="8"/>
  <c r="CY70" i="8"/>
  <c r="DC77" i="8"/>
  <c r="CZ77" i="8"/>
  <c r="CU86" i="8"/>
  <c r="CW86" i="8"/>
  <c r="CV86" i="8"/>
  <c r="BK86" i="8"/>
  <c r="CT86" i="8"/>
  <c r="CX86" i="8"/>
  <c r="CY86" i="8"/>
  <c r="CZ87" i="8"/>
  <c r="DB87" i="8"/>
  <c r="DH168" i="8"/>
  <c r="CU75" i="8"/>
  <c r="CW75" i="8"/>
  <c r="CV75" i="8"/>
  <c r="CZ76" i="8"/>
  <c r="DD76" i="8"/>
  <c r="CW91" i="8"/>
  <c r="CT91" i="8"/>
  <c r="DN181" i="8"/>
  <c r="DI191" i="8"/>
  <c r="DK156" i="8"/>
  <c r="DI113" i="8"/>
  <c r="DP113" i="8"/>
  <c r="DI155" i="8"/>
  <c r="DL170" i="8"/>
  <c r="DJ174" i="8"/>
  <c r="DH174" i="8"/>
  <c r="DN125" i="8"/>
  <c r="DF173" i="8"/>
  <c r="DH137" i="8"/>
  <c r="DH197" i="8"/>
  <c r="DG76" i="8"/>
  <c r="DJ157" i="8"/>
  <c r="DF168" i="8"/>
  <c r="CY39" i="8"/>
  <c r="CZ44" i="8"/>
  <c r="DB61" i="8"/>
  <c r="CW105" i="8"/>
  <c r="CV105" i="8"/>
  <c r="BK105" i="8"/>
  <c r="CU105" i="8"/>
  <c r="DG181" i="8"/>
  <c r="DL199" i="8"/>
  <c r="DH156" i="8"/>
  <c r="DO155" i="8"/>
  <c r="DJ155" i="8"/>
  <c r="DF170" i="8"/>
  <c r="DI174" i="8"/>
  <c r="DH125" i="8"/>
  <c r="DG173" i="8"/>
  <c r="DJ137" i="8"/>
  <c r="DJ197" i="8"/>
  <c r="DH157" i="8"/>
  <c r="DM157" i="8"/>
  <c r="DP168" i="8"/>
  <c r="DC30" i="8"/>
  <c r="CU48" i="8"/>
  <c r="DK157" i="8"/>
  <c r="CU42" i="8"/>
  <c r="CY42" i="8"/>
  <c r="DD48" i="8"/>
  <c r="DF197" i="8"/>
  <c r="DO181" i="8"/>
  <c r="DK197" i="8"/>
  <c r="DH181" i="8"/>
  <c r="DM199" i="8"/>
  <c r="DF156" i="8"/>
  <c r="DI170" i="8"/>
  <c r="DO174" i="8"/>
  <c r="DK164" i="8"/>
  <c r="DO137" i="8"/>
  <c r="DI89" i="8"/>
  <c r="DL197" i="8"/>
  <c r="DL177" i="8"/>
  <c r="DI157" i="8"/>
  <c r="DL157" i="8"/>
  <c r="CY46" i="8"/>
  <c r="DE47" i="8"/>
  <c r="CU118" i="8"/>
  <c r="DD127" i="8"/>
  <c r="DA127" i="8"/>
  <c r="CZ129" i="8"/>
  <c r="CX130" i="8"/>
  <c r="CT141" i="8"/>
  <c r="DD147" i="8"/>
  <c r="DC147" i="8"/>
  <c r="CU148" i="8"/>
  <c r="DE166" i="8"/>
  <c r="CY167" i="8"/>
  <c r="CX172" i="8"/>
  <c r="DD186" i="8"/>
  <c r="CW187" i="8"/>
  <c r="CV189" i="8"/>
  <c r="CX195" i="8"/>
  <c r="DP118" i="8"/>
  <c r="DE127" i="8"/>
  <c r="DB104" i="8"/>
  <c r="CW107" i="8"/>
  <c r="CU109" i="8"/>
  <c r="CU139" i="8"/>
  <c r="DB105" i="8"/>
  <c r="CV108" i="8"/>
  <c r="DA109" i="8"/>
  <c r="CY132" i="8"/>
  <c r="DD139" i="8"/>
  <c r="BK141" i="8"/>
  <c r="CZ154" i="8"/>
  <c r="CZ178" i="8"/>
  <c r="CT178" i="8"/>
  <c r="DD179" i="8"/>
  <c r="DA179" i="8"/>
  <c r="CX190" i="8"/>
  <c r="CU124" i="8"/>
  <c r="CY183" i="8"/>
  <c r="BK190" i="8"/>
  <c r="CY190" i="8"/>
  <c r="CZ82" i="8"/>
  <c r="CW152" i="8"/>
  <c r="DA171" i="8"/>
  <c r="CT172" i="8"/>
  <c r="CV175" i="8"/>
  <c r="DC183" i="8"/>
  <c r="CW92" i="8"/>
  <c r="CU29" i="8"/>
  <c r="DE99" i="8"/>
  <c r="DA82" i="8"/>
  <c r="CX102" i="8"/>
  <c r="DB113" i="8"/>
  <c r="CU137" i="8"/>
  <c r="DB151" i="8"/>
  <c r="CV163" i="8"/>
  <c r="CU164" i="8"/>
  <c r="CX165" i="8"/>
  <c r="BK172" i="8"/>
  <c r="DL172" i="8"/>
  <c r="CV172" i="8"/>
  <c r="BK175" i="8"/>
  <c r="DC175" i="8"/>
  <c r="DB190" i="8"/>
  <c r="CX92" i="8"/>
  <c r="DE84" i="8"/>
  <c r="CT84" i="8"/>
  <c r="CW88" i="8"/>
  <c r="DB95" i="8"/>
  <c r="DC96" i="8"/>
  <c r="CY100" i="8"/>
  <c r="CY102" i="8"/>
  <c r="DC113" i="8"/>
  <c r="CX122" i="8"/>
  <c r="CU130" i="8"/>
  <c r="CU132" i="8"/>
  <c r="DE137" i="8"/>
  <c r="DC146" i="8"/>
  <c r="CY148" i="8"/>
  <c r="BK163" i="8"/>
  <c r="CW163" i="8"/>
  <c r="DC166" i="8"/>
  <c r="CZ166" i="8"/>
  <c r="DD168" i="8"/>
  <c r="CW172" i="8"/>
  <c r="CX187" i="8"/>
  <c r="CU195" i="8"/>
  <c r="DI88" i="8"/>
  <c r="DH88" i="8"/>
  <c r="DF112" i="8"/>
  <c r="DL181" i="8"/>
  <c r="DP191" i="8"/>
  <c r="DJ191" i="8"/>
  <c r="DH122" i="8"/>
  <c r="DP156" i="8"/>
  <c r="DP100" i="8"/>
  <c r="DM100" i="8"/>
  <c r="DH165" i="8"/>
  <c r="DO165" i="8"/>
  <c r="DM144" i="8"/>
  <c r="DK125" i="8"/>
  <c r="DJ164" i="8"/>
  <c r="DK173" i="8"/>
  <c r="DM85" i="8"/>
  <c r="DI85" i="8"/>
  <c r="DP95" i="8"/>
  <c r="DF126" i="8"/>
  <c r="DO126" i="8"/>
  <c r="DL89" i="8"/>
  <c r="DO197" i="8"/>
  <c r="DL134" i="8"/>
  <c r="DH177" i="8"/>
  <c r="DB25" i="8"/>
  <c r="BK45" i="8"/>
  <c r="DP45" i="8" s="1"/>
  <c r="CW46" i="8"/>
  <c r="DH85" i="8"/>
  <c r="DG197" i="8"/>
  <c r="DO135" i="8"/>
  <c r="DL112" i="8"/>
  <c r="DM191" i="8"/>
  <c r="DF191" i="8"/>
  <c r="DJ122" i="8"/>
  <c r="DI156" i="8"/>
  <c r="DG100" i="8"/>
  <c r="DG165" i="8"/>
  <c r="DG196" i="8"/>
  <c r="DK144" i="8"/>
  <c r="DI164" i="8"/>
  <c r="DL173" i="8"/>
  <c r="DK85" i="8"/>
  <c r="DH95" i="8"/>
  <c r="DO149" i="8"/>
  <c r="DJ126" i="8"/>
  <c r="DJ89" i="8"/>
  <c r="DP89" i="8"/>
  <c r="DM134" i="8"/>
  <c r="DD47" i="8"/>
  <c r="DD26" i="8"/>
  <c r="DB33" i="8"/>
  <c r="CV36" i="8"/>
  <c r="CY37" i="8"/>
  <c r="DI142" i="8"/>
  <c r="DI199" i="8"/>
  <c r="DN122" i="8"/>
  <c r="DG156" i="8"/>
  <c r="DO144" i="8"/>
  <c r="DI144" i="8"/>
  <c r="DH164" i="8"/>
  <c r="DP173" i="8"/>
  <c r="DJ85" i="8"/>
  <c r="DL95" i="8"/>
  <c r="DF162" i="8"/>
  <c r="DP197" i="8"/>
  <c r="DM197" i="8"/>
  <c r="DG134" i="8"/>
  <c r="DA25" i="8"/>
  <c r="DL156" i="8"/>
  <c r="DF144" i="8"/>
  <c r="DJ144" i="8"/>
  <c r="DG152" i="8"/>
  <c r="DI197" i="8"/>
  <c r="DG178" i="8"/>
  <c r="DD74" i="8"/>
  <c r="DA74" i="8"/>
  <c r="DB93" i="8"/>
  <c r="CX97" i="8"/>
  <c r="CT116" i="8"/>
  <c r="CW120" i="8"/>
  <c r="DD140" i="8"/>
  <c r="CU149" i="8"/>
  <c r="CT150" i="8"/>
  <c r="CZ157" i="8"/>
  <c r="DE177" i="8"/>
  <c r="CV199" i="8"/>
  <c r="DA202" i="8"/>
  <c r="DB77" i="8"/>
  <c r="CT78" i="8"/>
  <c r="CU89" i="8"/>
  <c r="DC93" i="8"/>
  <c r="CY96" i="8"/>
  <c r="CT98" i="8"/>
  <c r="CZ107" i="8"/>
  <c r="CT110" i="8"/>
  <c r="CU114" i="8"/>
  <c r="CV116" i="8"/>
  <c r="CT120" i="8"/>
  <c r="CV123" i="8"/>
  <c r="CT124" i="8"/>
  <c r="DJ140" i="8"/>
  <c r="CX150" i="8"/>
  <c r="DB157" i="8"/>
  <c r="CT159" i="8"/>
  <c r="DA166" i="8"/>
  <c r="DE178" i="8"/>
  <c r="CT186" i="8"/>
  <c r="DA188" i="8"/>
  <c r="CZ199" i="8"/>
  <c r="DB202" i="8"/>
  <c r="CV89" i="8"/>
  <c r="CU99" i="8"/>
  <c r="CV106" i="8"/>
  <c r="DC107" i="8"/>
  <c r="BK110" i="8"/>
  <c r="CU110" i="8"/>
  <c r="BK114" i="8"/>
  <c r="DL114" i="8" s="1"/>
  <c r="CX116" i="8"/>
  <c r="CY120" i="8"/>
  <c r="CU123" i="8"/>
  <c r="CX128" i="8"/>
  <c r="DC129" i="8"/>
  <c r="CZ147" i="8"/>
  <c r="DC157" i="8"/>
  <c r="CU159" i="8"/>
  <c r="CZ160" i="8"/>
  <c r="CU163" i="8"/>
  <c r="DD166" i="8"/>
  <c r="CZ179" i="8"/>
  <c r="CZ184" i="8"/>
  <c r="CU186" i="8"/>
  <c r="DB189" i="8"/>
  <c r="DA191" i="8"/>
  <c r="DB191" i="8"/>
  <c r="CW192" i="8"/>
  <c r="CW195" i="8"/>
  <c r="DD196" i="8"/>
  <c r="DB197" i="8"/>
  <c r="DB198" i="8"/>
  <c r="DB199" i="8"/>
  <c r="CZ78" i="8"/>
  <c r="DA80" i="8"/>
  <c r="CW89" i="8"/>
  <c r="BK94" i="8"/>
  <c r="CW94" i="8"/>
  <c r="BK99" i="8"/>
  <c r="CV99" i="8"/>
  <c r="CX100" i="8"/>
  <c r="BK106" i="8"/>
  <c r="DL106" i="8" s="1"/>
  <c r="CW106" i="8"/>
  <c r="DE107" i="8"/>
  <c r="CT108" i="8"/>
  <c r="CY110" i="8"/>
  <c r="CZ116" i="8"/>
  <c r="DJ120" i="8"/>
  <c r="CX124" i="8"/>
  <c r="CW130" i="8"/>
  <c r="DE139" i="8"/>
  <c r="BK147" i="8"/>
  <c r="DH147" i="8" s="1"/>
  <c r="DA147" i="8"/>
  <c r="CV152" i="8"/>
  <c r="DA153" i="8"/>
  <c r="CW155" i="8"/>
  <c r="DE157" i="8"/>
  <c r="DD160" i="8"/>
  <c r="CZ161" i="8"/>
  <c r="DA161" i="8"/>
  <c r="BK179" i="8"/>
  <c r="CT181" i="8"/>
  <c r="CW182" i="8"/>
  <c r="DA184" i="8"/>
  <c r="DE191" i="8"/>
  <c r="DB192" i="8"/>
  <c r="DE194" i="8"/>
  <c r="CT198" i="8"/>
  <c r="DD199" i="8"/>
  <c r="DD200" i="8"/>
  <c r="DB78" i="8"/>
  <c r="DD80" i="8"/>
  <c r="DB89" i="8"/>
  <c r="CX94" i="8"/>
  <c r="CX106" i="8"/>
  <c r="CT112" i="8"/>
  <c r="DA117" i="8"/>
  <c r="CY124" i="8"/>
  <c r="CT126" i="8"/>
  <c r="DB179" i="8"/>
  <c r="CV181" i="8"/>
  <c r="CY182" i="8"/>
  <c r="CT183" i="8"/>
  <c r="BK198" i="8"/>
  <c r="DI198" i="8" s="1"/>
  <c r="CU198" i="8"/>
  <c r="DB200" i="8"/>
  <c r="DE63" i="8"/>
  <c r="CZ70" i="8"/>
  <c r="CU71" i="8"/>
  <c r="CV76" i="8"/>
  <c r="CW84" i="8"/>
  <c r="DD89" i="8"/>
  <c r="CV91" i="8"/>
  <c r="CT95" i="8"/>
  <c r="DB101" i="8"/>
  <c r="CV103" i="8"/>
  <c r="CY106" i="8"/>
  <c r="CW108" i="8"/>
  <c r="CX112" i="8"/>
  <c r="CT118" i="8"/>
  <c r="DD125" i="8"/>
  <c r="CX126" i="8"/>
  <c r="CZ132" i="8"/>
  <c r="CZ137" i="8"/>
  <c r="BK139" i="8"/>
  <c r="DE147" i="8"/>
  <c r="CX157" i="8"/>
  <c r="DB164" i="8"/>
  <c r="CZ168" i="8"/>
  <c r="DH172" i="8"/>
  <c r="DA174" i="8"/>
  <c r="DC179" i="8"/>
  <c r="BK183" i="8"/>
  <c r="CU183" i="8"/>
  <c r="DE186" i="8"/>
  <c r="CV187" i="8"/>
  <c r="CU190" i="8"/>
  <c r="CX198" i="8"/>
  <c r="DE200" i="8"/>
  <c r="CU202" i="8"/>
  <c r="AS9" i="8"/>
  <c r="CW76" i="8"/>
  <c r="CZ84" i="8"/>
  <c r="DD85" i="8"/>
  <c r="DB85" i="8"/>
  <c r="BK87" i="8"/>
  <c r="BK91" i="8"/>
  <c r="DC101" i="8"/>
  <c r="CT102" i="8"/>
  <c r="BK103" i="8"/>
  <c r="CZ108" i="8"/>
  <c r="CZ109" i="8"/>
  <c r="CX118" i="8"/>
  <c r="CY128" i="8"/>
  <c r="DD131" i="8"/>
  <c r="DB131" i="8"/>
  <c r="DB132" i="8"/>
  <c r="DD134" i="8"/>
  <c r="DA137" i="8"/>
  <c r="DO140" i="8"/>
  <c r="DA143" i="8"/>
  <c r="DD164" i="8"/>
  <c r="DA168" i="8"/>
  <c r="DB174" i="8"/>
  <c r="CW183" i="8"/>
  <c r="CY198" i="8"/>
  <c r="DD92" i="8"/>
  <c r="DD93" i="8"/>
  <c r="DA93" i="8"/>
  <c r="CU96" i="8"/>
  <c r="DD107" i="8"/>
  <c r="CW110" i="8"/>
  <c r="CU116" i="8"/>
  <c r="DE131" i="8"/>
  <c r="CZ134" i="8"/>
  <c r="CY140" i="8"/>
  <c r="DA146" i="8"/>
  <c r="DD157" i="8"/>
  <c r="CY157" i="8"/>
  <c r="CZ171" i="8"/>
  <c r="CT175" i="8"/>
  <c r="DD177" i="8"/>
  <c r="CX183" i="8"/>
  <c r="DA187" i="8"/>
  <c r="DE18" i="8"/>
  <c r="CV16" i="8"/>
  <c r="DD16" i="8"/>
  <c r="CZ15" i="8"/>
  <c r="CT17" i="8"/>
  <c r="DA20" i="8"/>
  <c r="CW15" i="8"/>
  <c r="DE13" i="8"/>
  <c r="AS3" i="8"/>
  <c r="AS8" i="8"/>
  <c r="BI7" i="8"/>
  <c r="AV7" i="8"/>
  <c r="BI11" i="8"/>
  <c r="BF3" i="8"/>
  <c r="AV8" i="8"/>
  <c r="BI8" i="8"/>
  <c r="DM135" i="8"/>
  <c r="DJ142" i="8"/>
  <c r="DG142" i="8"/>
  <c r="DO176" i="8"/>
  <c r="DM176" i="8"/>
  <c r="DP149" i="8"/>
  <c r="DL81" i="8"/>
  <c r="DJ145" i="8"/>
  <c r="DL76" i="8"/>
  <c r="DI130" i="8"/>
  <c r="DI178" i="8"/>
  <c r="DK162" i="8"/>
  <c r="DP162" i="8"/>
  <c r="DL176" i="8"/>
  <c r="DF176" i="8"/>
  <c r="DP145" i="8"/>
  <c r="DH162" i="8"/>
  <c r="DL162" i="8"/>
  <c r="DF178" i="8"/>
  <c r="DH178" i="8"/>
  <c r="DJ112" i="8"/>
  <c r="DL142" i="8"/>
  <c r="DM112" i="8"/>
  <c r="DP199" i="8"/>
  <c r="DG199" i="8"/>
  <c r="DN176" i="8"/>
  <c r="DO182" i="8"/>
  <c r="DO196" i="8"/>
  <c r="DM164" i="8"/>
  <c r="DJ152" i="8"/>
  <c r="DL152" i="8"/>
  <c r="DG81" i="8"/>
  <c r="DK145" i="8"/>
  <c r="DG162" i="8"/>
  <c r="DM162" i="8"/>
  <c r="DM178" i="8"/>
  <c r="DP178" i="8"/>
  <c r="DM194" i="8"/>
  <c r="DO194" i="8"/>
  <c r="DN156" i="8"/>
  <c r="DM156" i="8"/>
  <c r="DM89" i="8"/>
  <c r="DI176" i="8"/>
  <c r="DP76" i="8"/>
  <c r="DH142" i="8"/>
  <c r="DH112" i="8"/>
  <c r="DO112" i="8"/>
  <c r="DH199" i="8"/>
  <c r="DK176" i="8"/>
  <c r="DK196" i="8"/>
  <c r="DH196" i="8"/>
  <c r="DF81" i="8"/>
  <c r="DJ162" i="8"/>
  <c r="DJ178" i="8"/>
  <c r="DK192" i="8"/>
  <c r="DO76" i="8"/>
  <c r="DN145" i="8"/>
  <c r="DI162" i="8"/>
  <c r="DN178" i="8"/>
  <c r="DJ192" i="8"/>
  <c r="DP152" i="8"/>
  <c r="DL135" i="8"/>
  <c r="DI135" i="8"/>
  <c r="DP135" i="8"/>
  <c r="DP142" i="8"/>
  <c r="DI112" i="8"/>
  <c r="DJ199" i="8"/>
  <c r="DJ176" i="8"/>
  <c r="DI182" i="8"/>
  <c r="DJ182" i="8"/>
  <c r="DP196" i="8"/>
  <c r="DP130" i="8"/>
  <c r="DM152" i="8"/>
  <c r="DJ149" i="8"/>
  <c r="DH149" i="8"/>
  <c r="DP81" i="8"/>
  <c r="DM145" i="8"/>
  <c r="DK178" i="8"/>
  <c r="DL192" i="8"/>
  <c r="DF135" i="8"/>
  <c r="DJ135" i="8"/>
  <c r="DP176" i="8"/>
  <c r="DK149" i="8"/>
  <c r="DL149" i="8"/>
  <c r="DH145" i="8"/>
  <c r="DG145" i="8"/>
  <c r="DO162" i="8"/>
  <c r="DL178" i="8"/>
  <c r="DM76" i="8"/>
  <c r="DJ76" i="8"/>
  <c r="DG191" i="8"/>
  <c r="DJ125" i="8"/>
  <c r="DM125" i="8"/>
  <c r="DL99" i="8"/>
  <c r="DF99" i="8"/>
  <c r="DO99" i="8"/>
  <c r="DN99" i="8"/>
  <c r="DM99" i="8"/>
  <c r="DA90" i="8"/>
  <c r="CZ90" i="8"/>
  <c r="DE90" i="8"/>
  <c r="DC90" i="8"/>
  <c r="DB90" i="8"/>
  <c r="DF122" i="8"/>
  <c r="DJ84" i="8"/>
  <c r="DH173" i="8"/>
  <c r="DK137" i="8"/>
  <c r="DL97" i="8"/>
  <c r="DJ168" i="8"/>
  <c r="CV43" i="8"/>
  <c r="DD57" i="8"/>
  <c r="CZ57" i="8"/>
  <c r="DD3" i="8"/>
  <c r="CZ3" i="8"/>
  <c r="CW41" i="8"/>
  <c r="CX20" i="8"/>
  <c r="CU30" i="8"/>
  <c r="CY30" i="8"/>
  <c r="DE32" i="8"/>
  <c r="BK74" i="8"/>
  <c r="CY74" i="8"/>
  <c r="CV74" i="8"/>
  <c r="CX74" i="8"/>
  <c r="CW74" i="8"/>
  <c r="CU74" i="8"/>
  <c r="CT74" i="8"/>
  <c r="DE75" i="8"/>
  <c r="DC75" i="8"/>
  <c r="DD75" i="8"/>
  <c r="DA75" i="8"/>
  <c r="CZ75" i="8"/>
  <c r="DE20" i="8"/>
  <c r="CW22" i="8"/>
  <c r="CU36" i="8"/>
  <c r="CY79" i="8"/>
  <c r="CT79" i="8"/>
  <c r="CX79" i="8"/>
  <c r="CW79" i="8"/>
  <c r="CV79" i="8"/>
  <c r="BK79" i="8"/>
  <c r="DM94" i="8"/>
  <c r="DI94" i="8"/>
  <c r="DF94" i="8"/>
  <c r="CX93" i="8"/>
  <c r="BK93" i="8"/>
  <c r="DD40" i="8"/>
  <c r="DE88" i="8"/>
  <c r="DA88" i="8"/>
  <c r="CZ88" i="8"/>
  <c r="CU20" i="8"/>
  <c r="CT36" i="8"/>
  <c r="DJ86" i="8"/>
  <c r="DO86" i="8"/>
  <c r="DN86" i="8"/>
  <c r="DP114" i="8"/>
  <c r="CZ115" i="8"/>
  <c r="DA115" i="8"/>
  <c r="DD115" i="8"/>
  <c r="DC123" i="8"/>
  <c r="DE123" i="8"/>
  <c r="DD123" i="8"/>
  <c r="DB123" i="8"/>
  <c r="DA123" i="8"/>
  <c r="CZ123" i="8"/>
  <c r="CU129" i="8"/>
  <c r="BK129" i="8"/>
  <c r="CY129" i="8"/>
  <c r="CV121" i="8"/>
  <c r="CT121" i="8"/>
  <c r="CX121" i="8"/>
  <c r="CW121" i="8"/>
  <c r="BK121" i="8"/>
  <c r="CX70" i="8"/>
  <c r="CV70" i="8"/>
  <c r="DA79" i="8"/>
  <c r="CZ79" i="8"/>
  <c r="CW83" i="8"/>
  <c r="CT83" i="8"/>
  <c r="CV83" i="8"/>
  <c r="DC111" i="8"/>
  <c r="DF114" i="8"/>
  <c r="DC115" i="8"/>
  <c r="DK119" i="8"/>
  <c r="DM119" i="8"/>
  <c r="DG119" i="8"/>
  <c r="DI119" i="8"/>
  <c r="DF119" i="8"/>
  <c r="DC65" i="8"/>
  <c r="CV81" i="8"/>
  <c r="CW81" i="8"/>
  <c r="CU81" i="8"/>
  <c r="DN88" i="8"/>
  <c r="DG88" i="8"/>
  <c r="DD106" i="8"/>
  <c r="DC106" i="8"/>
  <c r="CX114" i="8"/>
  <c r="CW114" i="8"/>
  <c r="CV114" i="8"/>
  <c r="CT114" i="8"/>
  <c r="DH114" i="8"/>
  <c r="DE115" i="8"/>
  <c r="DB121" i="8"/>
  <c r="DC121" i="8"/>
  <c r="CZ121" i="8"/>
  <c r="DC133" i="8"/>
  <c r="DE138" i="8"/>
  <c r="DB138" i="8"/>
  <c r="DC138" i="8"/>
  <c r="CZ138" i="8"/>
  <c r="CT89" i="8"/>
  <c r="CX89" i="8"/>
  <c r="CV97" i="8"/>
  <c r="CU97" i="8"/>
  <c r="CT97" i="8"/>
  <c r="CY99" i="8"/>
  <c r="CW99" i="8"/>
  <c r="CT99" i="8"/>
  <c r="DK114" i="8"/>
  <c r="DC136" i="8"/>
  <c r="DD136" i="8"/>
  <c r="DA48" i="8"/>
  <c r="CY78" i="8"/>
  <c r="CX78" i="8"/>
  <c r="CU78" i="8"/>
  <c r="CV78" i="8"/>
  <c r="BK96" i="8"/>
  <c r="CX96" i="8"/>
  <c r="DB98" i="8"/>
  <c r="CZ98" i="8"/>
  <c r="DF106" i="8"/>
  <c r="DP106" i="8"/>
  <c r="DI106" i="8"/>
  <c r="DK106" i="8"/>
  <c r="DN119" i="8"/>
  <c r="BK75" i="8"/>
  <c r="CY75" i="8"/>
  <c r="DB79" i="8"/>
  <c r="BK83" i="8"/>
  <c r="CU83" i="8"/>
  <c r="CZ85" i="8"/>
  <c r="CY91" i="8"/>
  <c r="CX91" i="8"/>
  <c r="CU91" i="8"/>
  <c r="DM91" i="8"/>
  <c r="BK101" i="8"/>
  <c r="DP101" i="8" s="1"/>
  <c r="CX104" i="8"/>
  <c r="CW104" i="8"/>
  <c r="CT104" i="8"/>
  <c r="DN106" i="8"/>
  <c r="BK109" i="8"/>
  <c r="CW109" i="8"/>
  <c r="DO110" i="8"/>
  <c r="DL110" i="8"/>
  <c r="DO119" i="8"/>
  <c r="DC128" i="8"/>
  <c r="CT70" i="8"/>
  <c r="CT71" i="8"/>
  <c r="DE77" i="8"/>
  <c r="DA77" i="8"/>
  <c r="DC79" i="8"/>
  <c r="CT81" i="8"/>
  <c r="CX83" i="8"/>
  <c r="DA85" i="8"/>
  <c r="DN91" i="8"/>
  <c r="DB92" i="8"/>
  <c r="CW97" i="8"/>
  <c r="DA105" i="8"/>
  <c r="DD105" i="8"/>
  <c r="CZ105" i="8"/>
  <c r="CU107" i="8"/>
  <c r="BK107" i="8"/>
  <c r="DI114" i="8"/>
  <c r="CW117" i="8"/>
  <c r="CV117" i="8"/>
  <c r="CT117" i="8"/>
  <c r="BK117" i="8"/>
  <c r="DH117" i="8" s="1"/>
  <c r="CZ118" i="8"/>
  <c r="DE118" i="8"/>
  <c r="DC118" i="8"/>
  <c r="DD118" i="8"/>
  <c r="DB118" i="8"/>
  <c r="DA131" i="8"/>
  <c r="DD135" i="8"/>
  <c r="DE141" i="8"/>
  <c r="DE143" i="8"/>
  <c r="DD143" i="8"/>
  <c r="DM163" i="8"/>
  <c r="DD185" i="8"/>
  <c r="DE185" i="8"/>
  <c r="DC185" i="8"/>
  <c r="DB185" i="8"/>
  <c r="DA185" i="8"/>
  <c r="CZ185" i="8"/>
  <c r="DE144" i="8"/>
  <c r="DE149" i="8"/>
  <c r="DB149" i="8"/>
  <c r="DD149" i="8"/>
  <c r="DE150" i="8"/>
  <c r="DC150" i="8"/>
  <c r="DB150" i="8"/>
  <c r="CZ162" i="8"/>
  <c r="DE162" i="8"/>
  <c r="DC162" i="8"/>
  <c r="DA162" i="8"/>
  <c r="DB162" i="8"/>
  <c r="DA165" i="8"/>
  <c r="DC165" i="8"/>
  <c r="DB165" i="8"/>
  <c r="CZ165" i="8"/>
  <c r="CT76" i="8"/>
  <c r="DE93" i="8"/>
  <c r="CY94" i="8"/>
  <c r="CZ95" i="8"/>
  <c r="CV118" i="8"/>
  <c r="CY119" i="8"/>
  <c r="CU119" i="8"/>
  <c r="CT119" i="8"/>
  <c r="CX119" i="8"/>
  <c r="DH120" i="8"/>
  <c r="DJ132" i="8"/>
  <c r="DA135" i="8"/>
  <c r="DB137" i="8"/>
  <c r="CY139" i="8"/>
  <c r="CT139" i="8"/>
  <c r="CX139" i="8"/>
  <c r="CV139" i="8"/>
  <c r="DC143" i="8"/>
  <c r="CV160" i="8"/>
  <c r="CX160" i="8"/>
  <c r="CW160" i="8"/>
  <c r="BK160" i="8"/>
  <c r="DA129" i="8"/>
  <c r="DD129" i="8"/>
  <c r="BK133" i="8"/>
  <c r="DC135" i="8"/>
  <c r="CU136" i="8"/>
  <c r="DC144" i="8"/>
  <c r="DO158" i="8"/>
  <c r="DO175" i="8"/>
  <c r="DN175" i="8"/>
  <c r="DM175" i="8"/>
  <c r="DL175" i="8"/>
  <c r="CZ96" i="8"/>
  <c r="DB108" i="8"/>
  <c r="DB109" i="8"/>
  <c r="CX123" i="8"/>
  <c r="BK123" i="8"/>
  <c r="CU133" i="8"/>
  <c r="CV136" i="8"/>
  <c r="CZ149" i="8"/>
  <c r="CZ150" i="8"/>
  <c r="DE165" i="8"/>
  <c r="CW167" i="8"/>
  <c r="BK167" i="8"/>
  <c r="BK188" i="8"/>
  <c r="CW188" i="8"/>
  <c r="CV188" i="8"/>
  <c r="DA84" i="8"/>
  <c r="CT94" i="8"/>
  <c r="DA96" i="8"/>
  <c r="CU102" i="8"/>
  <c r="CT106" i="8"/>
  <c r="DD108" i="8"/>
  <c r="DC109" i="8"/>
  <c r="CV110" i="8"/>
  <c r="DE116" i="8"/>
  <c r="CV133" i="8"/>
  <c r="CX136" i="8"/>
  <c r="BK148" i="8"/>
  <c r="CX148" i="8"/>
  <c r="DC149" i="8"/>
  <c r="DC181" i="8"/>
  <c r="DE181" i="8"/>
  <c r="DD181" i="8"/>
  <c r="CZ181" i="8"/>
  <c r="BK124" i="8"/>
  <c r="CZ131" i="8"/>
  <c r="CT133" i="8"/>
  <c r="CY133" i="8"/>
  <c r="CY136" i="8"/>
  <c r="CT140" i="8"/>
  <c r="CU145" i="8"/>
  <c r="CT145" i="8"/>
  <c r="CU150" i="8"/>
  <c r="CV150" i="8"/>
  <c r="BK150" i="8"/>
  <c r="DA156" i="8"/>
  <c r="DC156" i="8"/>
  <c r="DB156" i="8"/>
  <c r="DE172" i="8"/>
  <c r="DC172" i="8"/>
  <c r="CZ172" i="8"/>
  <c r="DC173" i="8"/>
  <c r="DB173" i="8"/>
  <c r="CZ173" i="8"/>
  <c r="DA173" i="8"/>
  <c r="CY180" i="8"/>
  <c r="BK180" i="8"/>
  <c r="CX180" i="8"/>
  <c r="CW180" i="8"/>
  <c r="CV180" i="8"/>
  <c r="DB182" i="8"/>
  <c r="DD182" i="8"/>
  <c r="DA182" i="8"/>
  <c r="CZ182" i="8"/>
  <c r="CV147" i="8"/>
  <c r="CW147" i="8"/>
  <c r="DL166" i="8"/>
  <c r="DB171" i="8"/>
  <c r="DN179" i="8"/>
  <c r="DJ179" i="8"/>
  <c r="BK189" i="8"/>
  <c r="CY189" i="8"/>
  <c r="CX189" i="8"/>
  <c r="CW189" i="8"/>
  <c r="CZ170" i="8"/>
  <c r="DE170" i="8"/>
  <c r="DB170" i="8"/>
  <c r="DD171" i="8"/>
  <c r="DE171" i="8"/>
  <c r="BK186" i="8"/>
  <c r="CY186" i="8"/>
  <c r="CX186" i="8"/>
  <c r="CW186" i="8"/>
  <c r="DL190" i="8"/>
  <c r="DK190" i="8"/>
  <c r="DJ190" i="8"/>
  <c r="CT180" i="8"/>
  <c r="DI183" i="8"/>
  <c r="DN183" i="8"/>
  <c r="DL183" i="8"/>
  <c r="DK183" i="8"/>
  <c r="CY184" i="8"/>
  <c r="CU184" i="8"/>
  <c r="BK184" i="8"/>
  <c r="CT158" i="8"/>
  <c r="CX158" i="8"/>
  <c r="CY158" i="8"/>
  <c r="CY163" i="8"/>
  <c r="DC170" i="8"/>
  <c r="CZ174" i="8"/>
  <c r="DD174" i="8"/>
  <c r="CU180" i="8"/>
  <c r="DE182" i="8"/>
  <c r="CW157" i="8"/>
  <c r="DD170" i="8"/>
  <c r="DF201" i="8"/>
  <c r="CT193" i="8"/>
  <c r="DK193" i="8"/>
  <c r="CY195" i="8"/>
  <c r="DC197" i="8"/>
  <c r="DC198" i="8"/>
  <c r="CT201" i="8"/>
  <c r="BK159" i="8"/>
  <c r="DP172" i="8"/>
  <c r="CU175" i="8"/>
  <c r="CU178" i="8"/>
  <c r="CW179" i="8"/>
  <c r="DA186" i="8"/>
  <c r="CY187" i="8"/>
  <c r="CV191" i="8"/>
  <c r="CU193" i="8"/>
  <c r="CZ194" i="8"/>
  <c r="CZ195" i="8"/>
  <c r="DD197" i="8"/>
  <c r="DE197" i="8"/>
  <c r="CU201" i="8"/>
  <c r="CV178" i="8"/>
  <c r="CT179" i="8"/>
  <c r="CT190" i="8"/>
  <c r="CV193" i="8"/>
  <c r="DA194" i="8"/>
  <c r="DC196" i="8"/>
  <c r="CV201" i="8"/>
  <c r="CW175" i="8"/>
  <c r="CW178" i="8"/>
  <c r="CU179" i="8"/>
  <c r="CW193" i="8"/>
  <c r="DB194" i="8"/>
  <c r="CW201" i="8"/>
  <c r="DM201" i="8"/>
  <c r="CX175" i="8"/>
  <c r="CX179" i="8"/>
  <c r="CZ186" i="8"/>
  <c r="CZ189" i="8"/>
  <c r="CV190" i="8"/>
  <c r="DC191" i="8"/>
  <c r="CX193" i="8"/>
  <c r="BK195" i="8"/>
  <c r="CV198" i="8"/>
  <c r="CT199" i="8"/>
  <c r="CZ200" i="8"/>
  <c r="CX201" i="8"/>
  <c r="DK172" i="8"/>
  <c r="DN201" i="8"/>
  <c r="DG201" i="8"/>
  <c r="DO201" i="8"/>
  <c r="DP201" i="8"/>
  <c r="DL119" i="8"/>
  <c r="DP119" i="8"/>
  <c r="DH119" i="8"/>
  <c r="DJ119" i="8"/>
  <c r="DF88" i="8"/>
  <c r="DP88" i="8"/>
  <c r="DO88" i="8"/>
  <c r="DM88" i="8"/>
  <c r="DK88" i="8"/>
  <c r="DJ88" i="8"/>
  <c r="DL193" i="8"/>
  <c r="DM193" i="8"/>
  <c r="DP193" i="8"/>
  <c r="DH193" i="8"/>
  <c r="DG193" i="8"/>
  <c r="DN193" i="8"/>
  <c r="DH171" i="8"/>
  <c r="DG171" i="8"/>
  <c r="DJ171" i="8"/>
  <c r="DI171" i="8"/>
  <c r="DL171" i="8"/>
  <c r="DF171" i="8"/>
  <c r="DK171" i="8"/>
  <c r="DN171" i="8"/>
  <c r="DO171" i="8"/>
  <c r="DF158" i="8"/>
  <c r="DH158" i="8"/>
  <c r="DG158" i="8"/>
  <c r="DL158" i="8"/>
  <c r="DP158" i="8"/>
  <c r="DG132" i="8"/>
  <c r="DI132" i="8"/>
  <c r="DO132" i="8"/>
  <c r="DL132" i="8"/>
  <c r="DK132" i="8"/>
  <c r="DH132" i="8"/>
  <c r="DP132" i="8"/>
  <c r="DF132" i="8"/>
  <c r="DH175" i="8"/>
  <c r="DJ175" i="8"/>
  <c r="DG175" i="8"/>
  <c r="DI175" i="8"/>
  <c r="DP175" i="8"/>
  <c r="DI141" i="8"/>
  <c r="DO141" i="8"/>
  <c r="DP141" i="8"/>
  <c r="DM141" i="8"/>
  <c r="DG141" i="8"/>
  <c r="DJ141" i="8"/>
  <c r="DK141" i="8"/>
  <c r="DI105" i="8"/>
  <c r="DG105" i="8"/>
  <c r="DJ105" i="8"/>
  <c r="DH105" i="8"/>
  <c r="DF105" i="8"/>
  <c r="DO105" i="8"/>
  <c r="DM105" i="8"/>
  <c r="DL105" i="8"/>
  <c r="DF172" i="8"/>
  <c r="DI172" i="8"/>
  <c r="DM172" i="8"/>
  <c r="DG172" i="8"/>
  <c r="DO172" i="8"/>
  <c r="DN172" i="8"/>
  <c r="DJ172" i="8"/>
  <c r="DP86" i="8"/>
  <c r="DK86" i="8"/>
  <c r="DI86" i="8"/>
  <c r="DG86" i="8"/>
  <c r="DN163" i="8"/>
  <c r="DP163" i="8"/>
  <c r="DJ163" i="8"/>
  <c r="DM190" i="8"/>
  <c r="DI190" i="8"/>
  <c r="DG190" i="8"/>
  <c r="DP190" i="8"/>
  <c r="DO190" i="8"/>
  <c r="DF86" i="8"/>
  <c r="DM114" i="8"/>
  <c r="DG114" i="8"/>
  <c r="DO91" i="8"/>
  <c r="DF91" i="8"/>
  <c r="DK91" i="8"/>
  <c r="DG91" i="8"/>
  <c r="DL91" i="8"/>
  <c r="DJ91" i="8"/>
  <c r="DP91" i="8"/>
  <c r="DI91" i="8"/>
  <c r="DH91" i="8"/>
  <c r="DG99" i="8"/>
  <c r="DJ99" i="8"/>
  <c r="DI99" i="8"/>
  <c r="DH99" i="8"/>
  <c r="DP99" i="8"/>
  <c r="DK99" i="8"/>
  <c r="DN110" i="8"/>
  <c r="DJ110" i="8"/>
  <c r="DH110" i="8"/>
  <c r="DI110" i="8"/>
  <c r="DG110" i="8"/>
  <c r="DM110" i="8"/>
  <c r="DP110" i="8"/>
  <c r="DF110" i="8"/>
  <c r="DK110" i="8"/>
  <c r="DG45" i="8"/>
  <c r="DO87" i="8"/>
  <c r="DJ87" i="8"/>
  <c r="DI87" i="8"/>
  <c r="DF87" i="8"/>
  <c r="DK87" i="8"/>
  <c r="DP87" i="8"/>
  <c r="DG87" i="8"/>
  <c r="DL87" i="8"/>
  <c r="DF198" i="8"/>
  <c r="DG198" i="8"/>
  <c r="DP198" i="8"/>
  <c r="DH198" i="8"/>
  <c r="DN198" i="8"/>
  <c r="DL198" i="8"/>
  <c r="DO198" i="8"/>
  <c r="DK198" i="8"/>
  <c r="DJ198" i="8"/>
  <c r="DM198" i="8"/>
  <c r="DF179" i="8"/>
  <c r="DK179" i="8"/>
  <c r="DP179" i="8"/>
  <c r="DM179" i="8"/>
  <c r="DO179" i="8"/>
  <c r="DL179" i="8"/>
  <c r="DH179" i="8"/>
  <c r="DI179" i="8"/>
  <c r="DG179" i="8"/>
  <c r="DN94" i="8"/>
  <c r="DJ94" i="8"/>
  <c r="DO94" i="8"/>
  <c r="DH94" i="8"/>
  <c r="DP94" i="8"/>
  <c r="DG94" i="8"/>
  <c r="DJ147" i="8"/>
  <c r="DF147" i="8"/>
  <c r="DK147" i="8"/>
  <c r="DP147" i="8"/>
  <c r="DG147" i="8"/>
  <c r="DO147" i="8"/>
  <c r="DN147" i="8"/>
  <c r="DL147" i="8"/>
  <c r="DM147" i="8"/>
  <c r="DF183" i="8"/>
  <c r="DJ183" i="8"/>
  <c r="DH183" i="8"/>
  <c r="DM183" i="8"/>
  <c r="DG183" i="8"/>
  <c r="DP183" i="8"/>
  <c r="DO183" i="8"/>
  <c r="DL103" i="8"/>
  <c r="DK103" i="8"/>
  <c r="DP103" i="8"/>
  <c r="DI103" i="8"/>
  <c r="DH103" i="8"/>
  <c r="DG103" i="8"/>
  <c r="DO103" i="8"/>
  <c r="DM103" i="8"/>
  <c r="DJ103" i="8"/>
  <c r="DN103" i="8"/>
  <c r="DF103" i="8"/>
  <c r="DL139" i="8"/>
  <c r="DP139" i="8"/>
  <c r="DK139" i="8"/>
  <c r="DH139" i="8"/>
  <c r="DN139" i="8"/>
  <c r="DF139" i="8"/>
  <c r="DI139" i="8"/>
  <c r="DM139" i="8"/>
  <c r="DG139" i="8"/>
  <c r="DJ139" i="8"/>
  <c r="DO139" i="8"/>
  <c r="DH106" i="8"/>
  <c r="DJ106" i="8"/>
  <c r="DO106" i="8"/>
  <c r="DM106" i="8"/>
  <c r="DG106" i="8"/>
  <c r="DG188" i="8"/>
  <c r="DL188" i="8"/>
  <c r="DJ188" i="8"/>
  <c r="DO188" i="8"/>
  <c r="DF188" i="8"/>
  <c r="DM188" i="8"/>
  <c r="DN188" i="8"/>
  <c r="DK188" i="8"/>
  <c r="DI188" i="8"/>
  <c r="DP188" i="8"/>
  <c r="DH188" i="8"/>
  <c r="DG109" i="8"/>
  <c r="DL109" i="8"/>
  <c r="DK109" i="8"/>
  <c r="DF109" i="8"/>
  <c r="DP180" i="8"/>
  <c r="DG180" i="8"/>
  <c r="DH180" i="8"/>
  <c r="DO180" i="8"/>
  <c r="DJ180" i="8"/>
  <c r="DL180" i="8"/>
  <c r="DI180" i="8"/>
  <c r="DN180" i="8"/>
  <c r="DF180" i="8"/>
  <c r="DM180" i="8"/>
  <c r="DK180" i="8"/>
  <c r="DL121" i="8"/>
  <c r="DN121" i="8"/>
  <c r="DK121" i="8"/>
  <c r="DH121" i="8"/>
  <c r="DP121" i="8"/>
  <c r="DF121" i="8"/>
  <c r="DM121" i="8"/>
  <c r="DI121" i="8"/>
  <c r="DJ121" i="8"/>
  <c r="DG121" i="8"/>
  <c r="DO121" i="8"/>
  <c r="DO186" i="8"/>
  <c r="DN186" i="8"/>
  <c r="DM186" i="8"/>
  <c r="DH186" i="8"/>
  <c r="DF186" i="8"/>
  <c r="DG186" i="8"/>
  <c r="DI186" i="8"/>
  <c r="DL186" i="8"/>
  <c r="DK186" i="8"/>
  <c r="DP186" i="8"/>
  <c r="DJ186" i="8"/>
  <c r="DO129" i="8"/>
  <c r="DF129" i="8"/>
  <c r="DG129" i="8"/>
  <c r="DH129" i="8"/>
  <c r="DM129" i="8"/>
  <c r="DL129" i="8"/>
  <c r="DK129" i="8"/>
  <c r="DJ129" i="8"/>
  <c r="DI129" i="8"/>
  <c r="DP129" i="8"/>
  <c r="DN129" i="8"/>
  <c r="DM184" i="8"/>
  <c r="DP184" i="8"/>
  <c r="DH184" i="8"/>
  <c r="DI184" i="8"/>
  <c r="DG184" i="8"/>
  <c r="DO184" i="8"/>
  <c r="DN184" i="8"/>
  <c r="DF184" i="8"/>
  <c r="DL184" i="8"/>
  <c r="DK184" i="8"/>
  <c r="DJ184" i="8"/>
  <c r="DH160" i="8"/>
  <c r="DO160" i="8"/>
  <c r="DI160" i="8"/>
  <c r="DG160" i="8"/>
  <c r="DK160" i="8"/>
  <c r="DJ160" i="8"/>
  <c r="DN160" i="8"/>
  <c r="DP160" i="8"/>
  <c r="DM160" i="8"/>
  <c r="DL160" i="8"/>
  <c r="DF160" i="8"/>
  <c r="DN123" i="8"/>
  <c r="DK123" i="8"/>
  <c r="DM123" i="8"/>
  <c r="DL123" i="8"/>
  <c r="DI123" i="8"/>
  <c r="DG123" i="8"/>
  <c r="DO123" i="8"/>
  <c r="DH123" i="8"/>
  <c r="DP123" i="8"/>
  <c r="DF123" i="8"/>
  <c r="DJ123" i="8"/>
  <c r="DK93" i="8"/>
  <c r="DN93" i="8"/>
  <c r="DO93" i="8"/>
  <c r="DL93" i="8"/>
  <c r="DI93" i="8"/>
  <c r="DJ93" i="8"/>
  <c r="DM93" i="8"/>
  <c r="DH93" i="8"/>
  <c r="DG93" i="8"/>
  <c r="DF93" i="8"/>
  <c r="DP93" i="8"/>
  <c r="DF79" i="8"/>
  <c r="DK79" i="8"/>
  <c r="DH79" i="8"/>
  <c r="DG79" i="8"/>
  <c r="DO79" i="8"/>
  <c r="DJ79" i="8"/>
  <c r="DP79" i="8"/>
  <c r="DN79" i="8"/>
  <c r="DL79" i="8"/>
  <c r="DM79" i="8"/>
  <c r="DI79" i="8"/>
  <c r="DP159" i="8"/>
  <c r="DK159" i="8"/>
  <c r="DJ159" i="8"/>
  <c r="DM159" i="8"/>
  <c r="DH159" i="8"/>
  <c r="DM101" i="8"/>
  <c r="DI101" i="8"/>
  <c r="DO101" i="8"/>
  <c r="DF101" i="8"/>
  <c r="DH101" i="8"/>
  <c r="DL101" i="8"/>
  <c r="DK101" i="8"/>
  <c r="DN101" i="8"/>
  <c r="DF83" i="8"/>
  <c r="DP83" i="8"/>
  <c r="DN83" i="8"/>
  <c r="DK83" i="8"/>
  <c r="DP74" i="8"/>
  <c r="DI74" i="8"/>
  <c r="DK74" i="8"/>
  <c r="DN74" i="8"/>
  <c r="DL74" i="8"/>
  <c r="DJ74" i="8"/>
  <c r="DH74" i="8"/>
  <c r="DF74" i="8"/>
  <c r="DG74" i="8"/>
  <c r="DM74" i="8"/>
  <c r="DO74" i="8"/>
  <c r="DK150" i="8"/>
  <c r="DJ150" i="8"/>
  <c r="DL150" i="8"/>
  <c r="DG150" i="8"/>
  <c r="DM150" i="8"/>
  <c r="DN150" i="8"/>
  <c r="DI150" i="8"/>
  <c r="DF150" i="8"/>
  <c r="DH150" i="8"/>
  <c r="DP150" i="8"/>
  <c r="DO150" i="8"/>
  <c r="DG167" i="8"/>
  <c r="DF167" i="8"/>
  <c r="DL167" i="8"/>
  <c r="DK167" i="8"/>
  <c r="DJ167" i="8"/>
  <c r="DH167" i="8"/>
  <c r="DO167" i="8"/>
  <c r="DN167" i="8"/>
  <c r="DP167" i="8"/>
  <c r="DI167" i="8"/>
  <c r="DM167" i="8"/>
  <c r="DK75" i="8"/>
  <c r="DP75" i="8"/>
  <c r="DO75" i="8"/>
  <c r="DI75" i="8"/>
  <c r="DN75" i="8"/>
  <c r="DL75" i="8"/>
  <c r="DJ75" i="8"/>
  <c r="DH75" i="8"/>
  <c r="DG75" i="8"/>
  <c r="DM75" i="8"/>
  <c r="DF75" i="8"/>
  <c r="DO189" i="8"/>
  <c r="DN189" i="8"/>
  <c r="DG189" i="8"/>
  <c r="DJ189" i="8"/>
  <c r="DI189" i="8"/>
  <c r="DF189" i="8"/>
  <c r="DP189" i="8"/>
  <c r="DK189" i="8"/>
  <c r="DH189" i="8"/>
  <c r="DM189" i="8"/>
  <c r="DL189" i="8"/>
  <c r="DI107" i="8"/>
  <c r="DG107" i="8"/>
  <c r="DJ107" i="8"/>
  <c r="DO107" i="8"/>
  <c r="DK107" i="8"/>
  <c r="DN107" i="8"/>
  <c r="DP107" i="8"/>
  <c r="DF107" i="8"/>
  <c r="DH107" i="8"/>
  <c r="DL107" i="8"/>
  <c r="DM107" i="8"/>
  <c r="DP148" i="8"/>
  <c r="DJ148" i="8"/>
  <c r="DH148" i="8"/>
  <c r="DI148" i="8"/>
  <c r="DO148" i="8"/>
  <c r="DL148" i="8"/>
  <c r="DK148" i="8"/>
  <c r="DG148" i="8"/>
  <c r="DN148" i="8"/>
  <c r="DF148" i="8"/>
  <c r="DM148" i="8"/>
  <c r="DO133" i="8"/>
  <c r="DG133" i="8"/>
  <c r="DN133" i="8"/>
  <c r="DF133" i="8"/>
  <c r="DJ133" i="8"/>
  <c r="DL133" i="8"/>
  <c r="DI133" i="8"/>
  <c r="DK133" i="8"/>
  <c r="DP133" i="8"/>
  <c r="DH133" i="8"/>
  <c r="DM133" i="8"/>
  <c r="DP195" i="8"/>
  <c r="DG195" i="8"/>
  <c r="DH195" i="8"/>
  <c r="DF195" i="8"/>
  <c r="DO195" i="8"/>
  <c r="DL195" i="8"/>
  <c r="DK195" i="8"/>
  <c r="DN195" i="8"/>
  <c r="DJ195" i="8"/>
  <c r="DM195" i="8"/>
  <c r="DI195" i="8"/>
  <c r="DG124" i="8"/>
  <c r="DN124" i="8"/>
  <c r="DH124" i="8"/>
  <c r="DP124" i="8"/>
  <c r="DO124" i="8"/>
  <c r="DL124" i="8"/>
  <c r="DJ124" i="8"/>
  <c r="DK124" i="8"/>
  <c r="DI124" i="8"/>
  <c r="DM124" i="8"/>
  <c r="DF124" i="8"/>
  <c r="DF117" i="8"/>
  <c r="DM117" i="8"/>
  <c r="DP117" i="8"/>
  <c r="DI117" i="8"/>
  <c r="DN117" i="8"/>
  <c r="DK117" i="8"/>
  <c r="DJ117" i="8"/>
  <c r="DG117" i="8"/>
  <c r="DN96" i="8"/>
  <c r="DM96" i="8"/>
  <c r="DG96" i="8"/>
  <c r="DF96" i="8"/>
  <c r="DO96" i="8"/>
  <c r="DI96" i="8"/>
  <c r="DL96" i="8"/>
  <c r="DP96" i="8"/>
  <c r="DK96" i="8"/>
  <c r="DJ96" i="8"/>
  <c r="DH96" i="8"/>
  <c r="DQ6" i="8"/>
  <c r="DR6" i="8" s="1"/>
  <c r="DS6" i="8" s="1"/>
  <c r="CJ7" i="8"/>
  <c r="CK7" i="8" s="1"/>
  <c r="CN7" i="8" s="1"/>
  <c r="DQ7" i="8"/>
  <c r="DR7" i="8" s="1"/>
  <c r="DS7" i="8" s="1"/>
  <c r="CO5" i="8"/>
  <c r="CP5" i="8" s="1"/>
  <c r="CJ10" i="8"/>
  <c r="CK10" i="8" s="1"/>
  <c r="CT12" i="8"/>
  <c r="DC11" i="8"/>
  <c r="AZ55" i="12" l="1"/>
  <c r="AZ69" i="12"/>
  <c r="AZ50" i="12"/>
  <c r="AB209" i="12"/>
  <c r="AZ71" i="12"/>
  <c r="DX203" i="12"/>
  <c r="AZ17" i="12"/>
  <c r="BA71" i="12"/>
  <c r="DW71" i="12"/>
  <c r="CJ69" i="12"/>
  <c r="BA69" i="12"/>
  <c r="DW69" i="12"/>
  <c r="BA50" i="12"/>
  <c r="DW50" i="12"/>
  <c r="AU67" i="12"/>
  <c r="AU16" i="12"/>
  <c r="AU60" i="12"/>
  <c r="AU22" i="12"/>
  <c r="AZ24" i="12"/>
  <c r="AZ21" i="12"/>
  <c r="AU23" i="12"/>
  <c r="AZ9" i="12"/>
  <c r="AZ12" i="12"/>
  <c r="BC55" i="12"/>
  <c r="AU55" i="12"/>
  <c r="BC17" i="12"/>
  <c r="AU17" i="12"/>
  <c r="AZ56" i="12"/>
  <c r="AZ46" i="12"/>
  <c r="AZ65" i="12"/>
  <c r="AZ6" i="12"/>
  <c r="BC6" i="12" s="1"/>
  <c r="AZ67" i="12"/>
  <c r="AU30" i="12"/>
  <c r="AU39" i="12"/>
  <c r="AZ36" i="12"/>
  <c r="BC36" i="12" s="1"/>
  <c r="AZ41" i="12"/>
  <c r="AB217" i="12"/>
  <c r="AB218" i="12" s="1"/>
  <c r="AU62" i="12"/>
  <c r="AU28" i="12"/>
  <c r="AU32" i="12"/>
  <c r="AZ29" i="12"/>
  <c r="AZ52" i="12"/>
  <c r="BC52" i="12" s="1"/>
  <c r="AZ10" i="12"/>
  <c r="AU63" i="12"/>
  <c r="AZ51" i="12"/>
  <c r="BC51" i="12" s="1"/>
  <c r="AU54" i="12"/>
  <c r="AZ72" i="12"/>
  <c r="AU35" i="12"/>
  <c r="AZ25" i="12"/>
  <c r="AU48" i="12"/>
  <c r="AU73" i="12"/>
  <c r="AU38" i="12"/>
  <c r="AU43" i="12"/>
  <c r="BC71" i="12"/>
  <c r="AU71" i="12"/>
  <c r="AU59" i="12"/>
  <c r="AZ53" i="12"/>
  <c r="AB211" i="12"/>
  <c r="BA55" i="12"/>
  <c r="DW55" i="12"/>
  <c r="AU4" i="12"/>
  <c r="AU65" i="12"/>
  <c r="AZ30" i="12"/>
  <c r="BC30" i="12" s="1"/>
  <c r="AZ60" i="12"/>
  <c r="BC60" i="12" s="1"/>
  <c r="AZ58" i="12"/>
  <c r="BC58" i="12" s="1"/>
  <c r="AZ64" i="12"/>
  <c r="AZ35" i="12"/>
  <c r="AU20" i="12"/>
  <c r="AU51" i="12"/>
  <c r="AZ13" i="12"/>
  <c r="BC13" i="12" s="1"/>
  <c r="AZ39" i="12"/>
  <c r="AZ42" i="12"/>
  <c r="AZ28" i="12"/>
  <c r="BC28" i="12" s="1"/>
  <c r="AZ32" i="12"/>
  <c r="AU8" i="12"/>
  <c r="AZ4" i="12"/>
  <c r="BC4" i="12" s="1"/>
  <c r="BC56" i="12"/>
  <c r="AU56" i="12"/>
  <c r="AU11" i="12"/>
  <c r="AZ31" i="12"/>
  <c r="AZ3" i="12"/>
  <c r="BC21" i="12"/>
  <c r="AU21" i="12"/>
  <c r="AU42" i="12"/>
  <c r="AZ61" i="12"/>
  <c r="AZ70" i="12"/>
  <c r="AU52" i="12"/>
  <c r="AZ33" i="12"/>
  <c r="AU58" i="12"/>
  <c r="AU66" i="12"/>
  <c r="BC66" i="12"/>
  <c r="AZ49" i="12"/>
  <c r="AU41" i="12"/>
  <c r="BC72" i="12"/>
  <c r="AU72" i="12"/>
  <c r="AZ63" i="12"/>
  <c r="BC63" i="12" s="1"/>
  <c r="AU47" i="12"/>
  <c r="AZ20" i="12"/>
  <c r="AZ57" i="12"/>
  <c r="BC57" i="12" s="1"/>
  <c r="AZ34" i="12"/>
  <c r="AU27" i="12"/>
  <c r="AU5" i="12"/>
  <c r="BC53" i="12"/>
  <c r="AU53" i="12"/>
  <c r="AB213" i="12"/>
  <c r="AB214" i="12"/>
  <c r="AB205" i="12"/>
  <c r="AZ37" i="12"/>
  <c r="BC37" i="12" s="1"/>
  <c r="AU13" i="12"/>
  <c r="BC24" i="12"/>
  <c r="AU24" i="12"/>
  <c r="AZ40" i="12"/>
  <c r="BC50" i="12"/>
  <c r="AU50" i="12"/>
  <c r="BB50" i="12" s="1"/>
  <c r="AU45" i="12"/>
  <c r="CO17" i="12"/>
  <c r="BA17" i="12"/>
  <c r="DW17" i="12"/>
  <c r="AU6" i="12"/>
  <c r="AZ11" i="12"/>
  <c r="AU14" i="12"/>
  <c r="AZ18" i="12"/>
  <c r="AU26" i="12"/>
  <c r="AZ7" i="12"/>
  <c r="BC7" i="12" s="1"/>
  <c r="AU15" i="12"/>
  <c r="AU36" i="12"/>
  <c r="AU57" i="12"/>
  <c r="BC34" i="12"/>
  <c r="AU34" i="12"/>
  <c r="AZ27" i="12"/>
  <c r="BC27" i="12" s="1"/>
  <c r="BC69" i="12"/>
  <c r="AU69" i="12"/>
  <c r="AZ59" i="12"/>
  <c r="AB210" i="12"/>
  <c r="BC70" i="12"/>
  <c r="AU70" i="12"/>
  <c r="AU37" i="12"/>
  <c r="AZ54" i="12"/>
  <c r="BC54" i="12" s="1"/>
  <c r="AU19" i="12"/>
  <c r="AZ14" i="12"/>
  <c r="BC14" i="12" s="1"/>
  <c r="AZ15" i="12"/>
  <c r="AZ45" i="12"/>
  <c r="AZ22" i="12"/>
  <c r="BC12" i="12"/>
  <c r="AU12" i="12"/>
  <c r="AZ8" i="12"/>
  <c r="BC8" i="12" s="1"/>
  <c r="BC46" i="12"/>
  <c r="AU46" i="12"/>
  <c r="AZ38" i="12"/>
  <c r="AU9" i="12"/>
  <c r="BC18" i="12"/>
  <c r="AU18" i="12"/>
  <c r="AU29" i="12"/>
  <c r="AU10" i="12"/>
  <c r="BC10" i="12"/>
  <c r="AZ23" i="12"/>
  <c r="BC23" i="12" s="1"/>
  <c r="AZ26" i="12"/>
  <c r="BC26" i="12" s="1"/>
  <c r="AU7" i="12"/>
  <c r="AU33" i="12"/>
  <c r="AZ66" i="12"/>
  <c r="AZ48" i="12"/>
  <c r="AZ73" i="12"/>
  <c r="BC73" i="12" s="1"/>
  <c r="AZ5" i="12"/>
  <c r="AZ44" i="12"/>
  <c r="AU68" i="12"/>
  <c r="BB68" i="12" s="1"/>
  <c r="BC68" i="12"/>
  <c r="AU61" i="12"/>
  <c r="BC64" i="12"/>
  <c r="AU64" i="12"/>
  <c r="AU3" i="12"/>
  <c r="BC3" i="12"/>
  <c r="AZ47" i="12"/>
  <c r="BC47" i="12" s="1"/>
  <c r="BC25" i="12"/>
  <c r="AU25" i="12"/>
  <c r="AZ16" i="12"/>
  <c r="BC49" i="12"/>
  <c r="AU49" i="12"/>
  <c r="AZ19" i="12"/>
  <c r="BC19" i="12" s="1"/>
  <c r="AU44" i="12"/>
  <c r="BC44" i="12"/>
  <c r="AB212" i="12"/>
  <c r="AU40" i="12"/>
  <c r="BC40" i="12"/>
  <c r="DW68" i="12"/>
  <c r="AZ43" i="12"/>
  <c r="BC43" i="12" s="1"/>
  <c r="AZ62" i="12"/>
  <c r="AZ8" i="11"/>
  <c r="CJ8" i="11" s="1"/>
  <c r="AZ69" i="11"/>
  <c r="BA69" i="11" s="1"/>
  <c r="AZ67" i="11"/>
  <c r="DW67" i="11" s="1"/>
  <c r="BA67" i="11"/>
  <c r="BA8" i="11"/>
  <c r="DW8" i="11"/>
  <c r="AU53" i="11"/>
  <c r="BC67" i="11"/>
  <c r="AU67" i="11"/>
  <c r="BB67" i="11" s="1"/>
  <c r="AU61" i="11"/>
  <c r="AU63" i="11"/>
  <c r="AZ26" i="11"/>
  <c r="AZ29" i="11"/>
  <c r="BC29" i="11" s="1"/>
  <c r="AZ3" i="11"/>
  <c r="AU73" i="11"/>
  <c r="AU24" i="11"/>
  <c r="AZ34" i="11"/>
  <c r="BC34" i="11" s="1"/>
  <c r="AU4" i="11"/>
  <c r="AU12" i="11"/>
  <c r="AZ13" i="11"/>
  <c r="AZ52" i="11"/>
  <c r="BC52" i="11" s="1"/>
  <c r="AZ15" i="11"/>
  <c r="AZ64" i="11"/>
  <c r="AZ5" i="11"/>
  <c r="BC5" i="11" s="1"/>
  <c r="AZ73" i="11"/>
  <c r="AU25" i="11"/>
  <c r="AU6" i="11"/>
  <c r="AU23" i="11"/>
  <c r="BC26" i="11"/>
  <c r="AU26" i="11"/>
  <c r="AZ59" i="11"/>
  <c r="AZ70" i="11"/>
  <c r="AU29" i="11"/>
  <c r="AZ63" i="11"/>
  <c r="AZ28" i="11"/>
  <c r="AZ27" i="11"/>
  <c r="BC27" i="11" s="1"/>
  <c r="AZ43" i="11"/>
  <c r="AU9" i="11"/>
  <c r="AZ30" i="11"/>
  <c r="BC30" i="11" s="1"/>
  <c r="AZ19" i="11"/>
  <c r="BC19" i="11" s="1"/>
  <c r="AZ40" i="11"/>
  <c r="AU55" i="11"/>
  <c r="AU48" i="11"/>
  <c r="AZ45" i="11"/>
  <c r="AZ54" i="11"/>
  <c r="AU66" i="11"/>
  <c r="AZ53" i="11"/>
  <c r="BC53" i="11" s="1"/>
  <c r="AZ22" i="11"/>
  <c r="BC22" i="11" s="1"/>
  <c r="AU52" i="11"/>
  <c r="AU46" i="11"/>
  <c r="AZ42" i="11"/>
  <c r="AU65" i="11"/>
  <c r="AU5" i="11"/>
  <c r="AU19" i="11"/>
  <c r="AZ65" i="11"/>
  <c r="AB214" i="11"/>
  <c r="AZ33" i="11"/>
  <c r="AZ18" i="11"/>
  <c r="AU62" i="11"/>
  <c r="AZ31" i="11"/>
  <c r="AZ72" i="11"/>
  <c r="BC72" i="11" s="1"/>
  <c r="AZ24" i="11"/>
  <c r="BC24" i="11" s="1"/>
  <c r="AU59" i="11"/>
  <c r="AU38" i="11"/>
  <c r="BC70" i="11"/>
  <c r="AU70" i="11"/>
  <c r="AU3" i="11"/>
  <c r="BC3" i="11"/>
  <c r="AU7" i="11"/>
  <c r="AU14" i="11"/>
  <c r="AU34" i="11"/>
  <c r="AZ56" i="11"/>
  <c r="BC56" i="11" s="1"/>
  <c r="AZ4" i="11"/>
  <c r="AZ12" i="11"/>
  <c r="AZ58" i="11"/>
  <c r="AZ55" i="11"/>
  <c r="AU71" i="11"/>
  <c r="AZ35" i="11"/>
  <c r="AU17" i="11"/>
  <c r="BC17" i="11"/>
  <c r="AU44" i="11"/>
  <c r="AZ66" i="11"/>
  <c r="BC66" i="11" s="1"/>
  <c r="AU22" i="11"/>
  <c r="AZ46" i="11"/>
  <c r="AU21" i="11"/>
  <c r="AZ49" i="11"/>
  <c r="AU16" i="11"/>
  <c r="AZ25" i="11"/>
  <c r="AZ6" i="11"/>
  <c r="AZ23" i="11"/>
  <c r="AU50" i="11"/>
  <c r="AU51" i="11"/>
  <c r="AZ38" i="11"/>
  <c r="BC41" i="11"/>
  <c r="AU41" i="11"/>
  <c r="DW69" i="11"/>
  <c r="AU32" i="11"/>
  <c r="AU68" i="11"/>
  <c r="AZ50" i="11"/>
  <c r="AU56" i="11"/>
  <c r="BC58" i="11"/>
  <c r="AU58" i="11"/>
  <c r="AZ47" i="11"/>
  <c r="AZ41" i="11"/>
  <c r="AZ14" i="11"/>
  <c r="AU57" i="11"/>
  <c r="DX204" i="11"/>
  <c r="DX203" i="11"/>
  <c r="AU40" i="11"/>
  <c r="AU60" i="11"/>
  <c r="AB210" i="11"/>
  <c r="AZ68" i="11"/>
  <c r="BC68" i="11" s="1"/>
  <c r="AZ16" i="11"/>
  <c r="BC16" i="11" s="1"/>
  <c r="AU37" i="11"/>
  <c r="AU36" i="11"/>
  <c r="AZ20" i="11"/>
  <c r="AZ39" i="11"/>
  <c r="BC39" i="11" s="1"/>
  <c r="AZ48" i="11"/>
  <c r="BC48" i="11" s="1"/>
  <c r="BC18" i="11"/>
  <c r="AU18" i="11"/>
  <c r="AZ7" i="11"/>
  <c r="BC7" i="11" s="1"/>
  <c r="BC47" i="11"/>
  <c r="AU47" i="11"/>
  <c r="AZ57" i="11"/>
  <c r="BC45" i="11"/>
  <c r="AU45" i="11"/>
  <c r="AZ44" i="11"/>
  <c r="BC54" i="11"/>
  <c r="AU54" i="11"/>
  <c r="AU39" i="11"/>
  <c r="BC15" i="11"/>
  <c r="AU15" i="11"/>
  <c r="BC43" i="11"/>
  <c r="AU43" i="11"/>
  <c r="BC64" i="11"/>
  <c r="AU64" i="11"/>
  <c r="AB217" i="11"/>
  <c r="AB218" i="11" s="1"/>
  <c r="AZ21" i="11"/>
  <c r="AZ10" i="11"/>
  <c r="BC8" i="11"/>
  <c r="AU8" i="11"/>
  <c r="BB8" i="11" s="1"/>
  <c r="AZ60" i="11"/>
  <c r="BC60" i="11" s="1"/>
  <c r="AB213" i="11"/>
  <c r="AB211" i="11"/>
  <c r="AB212" i="11"/>
  <c r="AU33" i="11"/>
  <c r="AZ61" i="11"/>
  <c r="BC61" i="11" s="1"/>
  <c r="AU49" i="11"/>
  <c r="BC49" i="11"/>
  <c r="BC28" i="11"/>
  <c r="AU28" i="11"/>
  <c r="AU11" i="11"/>
  <c r="AZ51" i="11"/>
  <c r="AU72" i="11"/>
  <c r="AZ37" i="11"/>
  <c r="BC13" i="11"/>
  <c r="AU13" i="11"/>
  <c r="AU10" i="11"/>
  <c r="AZ36" i="11"/>
  <c r="AZ71" i="11"/>
  <c r="BC71" i="11" s="1"/>
  <c r="AZ11" i="11"/>
  <c r="AU27" i="11"/>
  <c r="AZ32" i="11"/>
  <c r="AU69" i="11"/>
  <c r="BB69" i="11" s="1"/>
  <c r="BC69" i="11"/>
  <c r="BC35" i="11"/>
  <c r="AU35" i="11"/>
  <c r="BC31" i="11"/>
  <c r="AU31" i="11"/>
  <c r="BC20" i="11"/>
  <c r="AU20" i="11"/>
  <c r="AZ9" i="11"/>
  <c r="BC9" i="11" s="1"/>
  <c r="AU30" i="11"/>
  <c r="AZ62" i="11"/>
  <c r="AZ17" i="11"/>
  <c r="Z207" i="9"/>
  <c r="BJ202" i="9"/>
  <c r="BG158" i="9"/>
  <c r="DG188" i="9"/>
  <c r="DG177" i="9"/>
  <c r="DH177" i="9"/>
  <c r="DJ165" i="9"/>
  <c r="DJ130" i="9"/>
  <c r="DL130" i="9"/>
  <c r="DI115" i="9"/>
  <c r="DH144" i="9"/>
  <c r="DK118" i="9"/>
  <c r="DH118" i="9"/>
  <c r="DK100" i="9"/>
  <c r="DN142" i="9"/>
  <c r="DF134" i="9"/>
  <c r="DL134" i="9"/>
  <c r="DO126" i="9"/>
  <c r="DK126" i="9"/>
  <c r="DH126" i="9"/>
  <c r="DN75" i="9"/>
  <c r="BJ10" i="9"/>
  <c r="BG34" i="9"/>
  <c r="DK29" i="9"/>
  <c r="DK66" i="9"/>
  <c r="DG67" i="9"/>
  <c r="DP67" i="9"/>
  <c r="DK55" i="9"/>
  <c r="AT29" i="9"/>
  <c r="DG55" i="9"/>
  <c r="DH55" i="9"/>
  <c r="DM55" i="9"/>
  <c r="DI116" i="9"/>
  <c r="DG116" i="9"/>
  <c r="DP116" i="9"/>
  <c r="AY50" i="9"/>
  <c r="DF55" i="9"/>
  <c r="DI202" i="9"/>
  <c r="DJ202" i="9"/>
  <c r="DW181" i="9"/>
  <c r="DL181" i="9"/>
  <c r="DJ181" i="9"/>
  <c r="DH181" i="9"/>
  <c r="DG181" i="9"/>
  <c r="DN181" i="9"/>
  <c r="DO181" i="9"/>
  <c r="DW183" i="9"/>
  <c r="DG183" i="9"/>
  <c r="DN183" i="9"/>
  <c r="DL183" i="9"/>
  <c r="DH183" i="9"/>
  <c r="DO138" i="9"/>
  <c r="DF138" i="9"/>
  <c r="DW138" i="9"/>
  <c r="DK138" i="9"/>
  <c r="DN138" i="9"/>
  <c r="DO122" i="9"/>
  <c r="DF122" i="9"/>
  <c r="DK122" i="9"/>
  <c r="DW122" i="9"/>
  <c r="DN122" i="9"/>
  <c r="DK195" i="9"/>
  <c r="DI195" i="9"/>
  <c r="DO195" i="9"/>
  <c r="DH167" i="9"/>
  <c r="DP167" i="9"/>
  <c r="DK167" i="9"/>
  <c r="DK128" i="9"/>
  <c r="DG128" i="9"/>
  <c r="DW128" i="9"/>
  <c r="DF128" i="9"/>
  <c r="DN128" i="9"/>
  <c r="DO128" i="9"/>
  <c r="DO83" i="9"/>
  <c r="DG83" i="9"/>
  <c r="DL94" i="9"/>
  <c r="DG94" i="9"/>
  <c r="DK94" i="9"/>
  <c r="DW90" i="9"/>
  <c r="DN90" i="9"/>
  <c r="DG90" i="9"/>
  <c r="DJ90" i="9"/>
  <c r="DO90" i="9"/>
  <c r="DL90" i="9"/>
  <c r="DH90" i="9"/>
  <c r="DO45" i="9"/>
  <c r="DG45" i="9"/>
  <c r="DL98" i="9"/>
  <c r="DO98" i="9"/>
  <c r="DH98" i="9"/>
  <c r="DN98" i="9"/>
  <c r="DJ98" i="9"/>
  <c r="DW98" i="9"/>
  <c r="DG98" i="9"/>
  <c r="DO79" i="9"/>
  <c r="DN79" i="9"/>
  <c r="DK79" i="9"/>
  <c r="DW79" i="9"/>
  <c r="DF79" i="9"/>
  <c r="DL71" i="9"/>
  <c r="DO71" i="9"/>
  <c r="DJ71" i="9"/>
  <c r="DO8" i="9"/>
  <c r="DJ8" i="9"/>
  <c r="DL177" i="9"/>
  <c r="DP177" i="9"/>
  <c r="DK177" i="9"/>
  <c r="DJ177" i="9"/>
  <c r="DN173" i="9"/>
  <c r="DG173" i="9"/>
  <c r="DW173" i="9"/>
  <c r="DL173" i="9"/>
  <c r="DO173" i="9"/>
  <c r="DJ173" i="9"/>
  <c r="DH173" i="9"/>
  <c r="DP161" i="9"/>
  <c r="DO161" i="9"/>
  <c r="DW161" i="9"/>
  <c r="DL161" i="9"/>
  <c r="DG161" i="9"/>
  <c r="DF188" i="9"/>
  <c r="DO188" i="9"/>
  <c r="DW188" i="9"/>
  <c r="DJ188" i="9"/>
  <c r="DL188" i="9"/>
  <c r="DG152" i="9"/>
  <c r="DO152" i="9"/>
  <c r="DF152" i="9"/>
  <c r="DW152" i="9"/>
  <c r="DN152" i="9"/>
  <c r="DK152" i="9"/>
  <c r="DO130" i="9"/>
  <c r="DK130" i="9"/>
  <c r="DW130" i="9"/>
  <c r="DF130" i="9"/>
  <c r="DN130" i="9"/>
  <c r="DP165" i="9"/>
  <c r="DW165" i="9"/>
  <c r="DL165" i="9"/>
  <c r="DG165" i="9"/>
  <c r="DO165" i="9"/>
  <c r="DG142" i="9"/>
  <c r="DJ142" i="9"/>
  <c r="DW115" i="9"/>
  <c r="DK115" i="9"/>
  <c r="DL115" i="9"/>
  <c r="DG115" i="9"/>
  <c r="DP115" i="9"/>
  <c r="DK144" i="9"/>
  <c r="DG144" i="9"/>
  <c r="DO144" i="9"/>
  <c r="DF144" i="9"/>
  <c r="DW144" i="9"/>
  <c r="DN144" i="9"/>
  <c r="DW92" i="9"/>
  <c r="DL92" i="9"/>
  <c r="DG92" i="9"/>
  <c r="DN92" i="9"/>
  <c r="DH92" i="9"/>
  <c r="DO75" i="9"/>
  <c r="DG75" i="9"/>
  <c r="DJ118" i="9"/>
  <c r="DG118" i="9"/>
  <c r="DW100" i="9"/>
  <c r="DH100" i="9"/>
  <c r="DN100" i="9"/>
  <c r="DL100" i="9"/>
  <c r="DG100" i="9"/>
  <c r="DJ66" i="9"/>
  <c r="DG66" i="9"/>
  <c r="DO66" i="9"/>
  <c r="DF66" i="9"/>
  <c r="DN66" i="9"/>
  <c r="DM29" i="9"/>
  <c r="DF29" i="9"/>
  <c r="DJ29" i="9"/>
  <c r="DN29" i="9"/>
  <c r="DG24" i="9"/>
  <c r="DF24" i="9"/>
  <c r="DO24" i="9"/>
  <c r="DN24" i="9"/>
  <c r="AW67" i="9"/>
  <c r="AX67" i="9" s="1"/>
  <c r="Z209" i="9"/>
  <c r="AB209" i="9" s="1"/>
  <c r="DF67" i="9"/>
  <c r="DH67" i="9"/>
  <c r="DM67" i="9"/>
  <c r="DK24" i="9"/>
  <c r="BG96" i="9"/>
  <c r="DX18" i="9"/>
  <c r="DP55" i="9"/>
  <c r="DJ24" i="9"/>
  <c r="DL24" i="9"/>
  <c r="DN159" i="9"/>
  <c r="DG159" i="9"/>
  <c r="DW159" i="9"/>
  <c r="DL159" i="9"/>
  <c r="DH159" i="9"/>
  <c r="DO159" i="9"/>
  <c r="DJ159" i="9"/>
  <c r="DO120" i="9"/>
  <c r="DF120" i="9"/>
  <c r="DW120" i="9"/>
  <c r="DK120" i="9"/>
  <c r="DG120" i="9"/>
  <c r="DN120" i="9"/>
  <c r="DO146" i="9"/>
  <c r="DN146" i="9"/>
  <c r="DW146" i="9"/>
  <c r="DK146" i="9"/>
  <c r="DF146" i="9"/>
  <c r="DL102" i="9"/>
  <c r="DK102" i="9"/>
  <c r="DG102" i="9"/>
  <c r="DW104" i="9"/>
  <c r="DJ104" i="9"/>
  <c r="DK104" i="9"/>
  <c r="DO96" i="9"/>
  <c r="DJ96" i="9"/>
  <c r="DK96" i="9"/>
  <c r="DW96" i="9"/>
  <c r="DP106" i="9"/>
  <c r="DO106" i="9"/>
  <c r="DL106" i="9"/>
  <c r="DW106" i="9"/>
  <c r="DG106" i="9"/>
  <c r="DK124" i="9"/>
  <c r="DJ124" i="9"/>
  <c r="DM43" i="9"/>
  <c r="DJ43" i="9"/>
  <c r="DN43" i="9"/>
  <c r="DF43" i="9"/>
  <c r="DK19" i="9"/>
  <c r="DJ19" i="9"/>
  <c r="DG19" i="9"/>
  <c r="DO19" i="9"/>
  <c r="DM32" i="9"/>
  <c r="DJ32" i="9"/>
  <c r="DF32" i="9"/>
  <c r="DN32" i="9"/>
  <c r="DK44" i="9"/>
  <c r="DO44" i="9"/>
  <c r="DG44" i="9"/>
  <c r="BJ195" i="9"/>
  <c r="BJ199" i="9"/>
  <c r="BG181" i="9"/>
  <c r="BJ162" i="9"/>
  <c r="BG128" i="9"/>
  <c r="BG107" i="9"/>
  <c r="BG83" i="9"/>
  <c r="Z206" i="9"/>
  <c r="BJ88" i="9"/>
  <c r="DH29" i="9"/>
  <c r="DL75" i="9"/>
  <c r="DJ67" i="9"/>
  <c r="DN67" i="9"/>
  <c r="DO55" i="9"/>
  <c r="DI55" i="9"/>
  <c r="DP24" i="9"/>
  <c r="DO116" i="9"/>
  <c r="DK116" i="9"/>
  <c r="DN55" i="9"/>
  <c r="DL185" i="9"/>
  <c r="DF185" i="9"/>
  <c r="DP169" i="9"/>
  <c r="DO169" i="9"/>
  <c r="DW169" i="9"/>
  <c r="DG169" i="9"/>
  <c r="DL169" i="9"/>
  <c r="DL194" i="9"/>
  <c r="DH194" i="9"/>
  <c r="DO194" i="9"/>
  <c r="DF194" i="9"/>
  <c r="DG194" i="9"/>
  <c r="DI196" i="9"/>
  <c r="DO196" i="9"/>
  <c r="DG196" i="9"/>
  <c r="DW196" i="9"/>
  <c r="DM196" i="9"/>
  <c r="DN196" i="9"/>
  <c r="DJ192" i="9"/>
  <c r="DO192" i="9"/>
  <c r="DH192" i="9"/>
  <c r="DN192" i="9"/>
  <c r="DG192" i="9"/>
  <c r="DW192" i="9"/>
  <c r="DL192" i="9"/>
  <c r="DJ150" i="9"/>
  <c r="DG150" i="9"/>
  <c r="DP163" i="9"/>
  <c r="DK163" i="9"/>
  <c r="DH163" i="9"/>
  <c r="DO154" i="9"/>
  <c r="DW154" i="9"/>
  <c r="DK154" i="9"/>
  <c r="DF154" i="9"/>
  <c r="DN154" i="9"/>
  <c r="DG136" i="9"/>
  <c r="DO136" i="9"/>
  <c r="DF136" i="9"/>
  <c r="DW136" i="9"/>
  <c r="DK136" i="9"/>
  <c r="DN136" i="9"/>
  <c r="DK132" i="9"/>
  <c r="DJ132" i="9"/>
  <c r="DN110" i="9"/>
  <c r="DG110" i="9"/>
  <c r="DK10" i="9"/>
  <c r="DO10" i="9"/>
  <c r="DJ10" i="9"/>
  <c r="DG10" i="9"/>
  <c r="DW88" i="9"/>
  <c r="DO88" i="9"/>
  <c r="DN87" i="9"/>
  <c r="DM87" i="9"/>
  <c r="DI87" i="9"/>
  <c r="DW85" i="9"/>
  <c r="DN85" i="9"/>
  <c r="DG85" i="9"/>
  <c r="DK85" i="9"/>
  <c r="DF85" i="9"/>
  <c r="DO85" i="9"/>
  <c r="DW77" i="9"/>
  <c r="DN77" i="9"/>
  <c r="DK77" i="9"/>
  <c r="DG77" i="9"/>
  <c r="DO77" i="9"/>
  <c r="DF77" i="9"/>
  <c r="DP68" i="9"/>
  <c r="DF68" i="9"/>
  <c r="DM22" i="9"/>
  <c r="DJ22" i="9"/>
  <c r="DN22" i="9"/>
  <c r="DF22" i="9"/>
  <c r="DK40" i="9"/>
  <c r="DJ40" i="9"/>
  <c r="AU29" i="9"/>
  <c r="DW182" i="9"/>
  <c r="DO182" i="9"/>
  <c r="DK182" i="9"/>
  <c r="DG182" i="9"/>
  <c r="DN182" i="9"/>
  <c r="DI182" i="9"/>
  <c r="DM182" i="9"/>
  <c r="DH182" i="9"/>
  <c r="DJ182" i="9"/>
  <c r="DF182" i="9"/>
  <c r="DP182" i="9"/>
  <c r="DL182" i="9"/>
  <c r="DW174" i="9"/>
  <c r="DO174" i="9"/>
  <c r="DK174" i="9"/>
  <c r="DG174" i="9"/>
  <c r="DM174" i="9"/>
  <c r="DH174" i="9"/>
  <c r="DL174" i="9"/>
  <c r="DJ174" i="9"/>
  <c r="DI174" i="9"/>
  <c r="DF174" i="9"/>
  <c r="DP174" i="9"/>
  <c r="DN174" i="9"/>
  <c r="DP168" i="9"/>
  <c r="DL168" i="9"/>
  <c r="DH168" i="9"/>
  <c r="DW168" i="9"/>
  <c r="DO168" i="9"/>
  <c r="DK168" i="9"/>
  <c r="DG168" i="9"/>
  <c r="DI168" i="9"/>
  <c r="DN168" i="9"/>
  <c r="DF168" i="9"/>
  <c r="DM168" i="9"/>
  <c r="DJ168" i="9"/>
  <c r="DW191" i="9"/>
  <c r="DO191" i="9"/>
  <c r="DK191" i="9"/>
  <c r="DG191" i="9"/>
  <c r="DN191" i="9"/>
  <c r="DI191" i="9"/>
  <c r="DM191" i="9"/>
  <c r="DF191" i="9"/>
  <c r="DL191" i="9"/>
  <c r="DH191" i="9"/>
  <c r="DP191" i="9"/>
  <c r="DJ191" i="9"/>
  <c r="DP162" i="9"/>
  <c r="DL162" i="9"/>
  <c r="DH162" i="9"/>
  <c r="DW162" i="9"/>
  <c r="DO162" i="9"/>
  <c r="DK162" i="9"/>
  <c r="DG162" i="9"/>
  <c r="DM162" i="9"/>
  <c r="DJ162" i="9"/>
  <c r="DI162" i="9"/>
  <c r="DF162" i="9"/>
  <c r="DN162" i="9"/>
  <c r="DW141" i="9"/>
  <c r="DO141" i="9"/>
  <c r="DK141" i="9"/>
  <c r="DG141" i="9"/>
  <c r="DN141" i="9"/>
  <c r="DJ141" i="9"/>
  <c r="DF141" i="9"/>
  <c r="DP141" i="9"/>
  <c r="DH141" i="9"/>
  <c r="DM141" i="9"/>
  <c r="DI141" i="9"/>
  <c r="DL141" i="9"/>
  <c r="DW133" i="9"/>
  <c r="DO133" i="9"/>
  <c r="DK133" i="9"/>
  <c r="DG133" i="9"/>
  <c r="DN133" i="9"/>
  <c r="DJ133" i="9"/>
  <c r="DF133" i="9"/>
  <c r="DP133" i="9"/>
  <c r="DH133" i="9"/>
  <c r="DM133" i="9"/>
  <c r="DL133" i="9"/>
  <c r="DI133" i="9"/>
  <c r="DW101" i="9"/>
  <c r="DO101" i="9"/>
  <c r="DK101" i="9"/>
  <c r="DG101" i="9"/>
  <c r="DM101" i="9"/>
  <c r="DH101" i="9"/>
  <c r="DL101" i="9"/>
  <c r="DF101" i="9"/>
  <c r="DJ101" i="9"/>
  <c r="DI101" i="9"/>
  <c r="DP101" i="9"/>
  <c r="DN101" i="9"/>
  <c r="DW125" i="9"/>
  <c r="DO125" i="9"/>
  <c r="DK125" i="9"/>
  <c r="DG125" i="9"/>
  <c r="DN125" i="9"/>
  <c r="DJ125" i="9"/>
  <c r="DF125" i="9"/>
  <c r="DP125" i="9"/>
  <c r="DH125" i="9"/>
  <c r="DM125" i="9"/>
  <c r="DL125" i="9"/>
  <c r="DI125" i="9"/>
  <c r="DO30" i="9"/>
  <c r="DK30" i="9"/>
  <c r="DG30" i="9"/>
  <c r="DM30" i="9"/>
  <c r="DI30" i="9"/>
  <c r="DN30" i="9"/>
  <c r="DJ30" i="9"/>
  <c r="DF30" i="9"/>
  <c r="DP30" i="9"/>
  <c r="DL30" i="9"/>
  <c r="DH30" i="9"/>
  <c r="BG71" i="9"/>
  <c r="BG85" i="9"/>
  <c r="AU25" i="9"/>
  <c r="DX72" i="9"/>
  <c r="AT72" i="9"/>
  <c r="AY72" i="9"/>
  <c r="BG44" i="9"/>
  <c r="Z205" i="9"/>
  <c r="AT20" i="9"/>
  <c r="BJ57" i="9"/>
  <c r="BJ101" i="9"/>
  <c r="BJ83" i="9"/>
  <c r="BG40" i="9"/>
  <c r="BG45" i="9"/>
  <c r="BG69" i="9"/>
  <c r="AA207" i="9"/>
  <c r="AB207" i="9" s="1"/>
  <c r="AT69" i="9"/>
  <c r="BG110" i="9"/>
  <c r="BG187" i="9"/>
  <c r="BJ96" i="9"/>
  <c r="BJ110" i="9"/>
  <c r="BJ169" i="9"/>
  <c r="BG72" i="9"/>
  <c r="AT3" i="9"/>
  <c r="BG196" i="9"/>
  <c r="BG184" i="9"/>
  <c r="BJ184" i="9"/>
  <c r="DP164" i="9"/>
  <c r="DL164" i="9"/>
  <c r="DH164" i="9"/>
  <c r="DW164" i="9"/>
  <c r="DO164" i="9"/>
  <c r="DK164" i="9"/>
  <c r="DG164" i="9"/>
  <c r="DI164" i="9"/>
  <c r="DN164" i="9"/>
  <c r="DF164" i="9"/>
  <c r="DM164" i="9"/>
  <c r="DJ164" i="9"/>
  <c r="BG162" i="9"/>
  <c r="BG112" i="9"/>
  <c r="BJ191" i="9"/>
  <c r="DX70" i="9"/>
  <c r="AY70" i="9"/>
  <c r="AT70" i="9"/>
  <c r="DM52" i="9"/>
  <c r="DI52" i="9"/>
  <c r="DP52" i="9"/>
  <c r="DK52" i="9"/>
  <c r="DF52" i="9"/>
  <c r="DO52" i="9"/>
  <c r="DJ52" i="9"/>
  <c r="DN52" i="9"/>
  <c r="DH52" i="9"/>
  <c r="DG52" i="9"/>
  <c r="DL52" i="9"/>
  <c r="DO41" i="9"/>
  <c r="DK41" i="9"/>
  <c r="DG41" i="9"/>
  <c r="DM41" i="9"/>
  <c r="DI41" i="9"/>
  <c r="DN41" i="9"/>
  <c r="DJ41" i="9"/>
  <c r="DF41" i="9"/>
  <c r="DH41" i="9"/>
  <c r="DP41" i="9"/>
  <c r="DL41" i="9"/>
  <c r="AW40" i="9"/>
  <c r="AX40" i="9" s="1"/>
  <c r="AW14" i="9"/>
  <c r="AX14" i="9" s="1"/>
  <c r="AW35" i="9"/>
  <c r="AX35" i="9" s="1"/>
  <c r="AW68" i="9"/>
  <c r="AX68" i="9" s="1"/>
  <c r="AW17" i="9"/>
  <c r="AX17" i="9" s="1"/>
  <c r="AW60" i="9"/>
  <c r="AX60" i="9" s="1"/>
  <c r="AW15" i="9"/>
  <c r="AX15" i="9" s="1"/>
  <c r="DP166" i="9"/>
  <c r="DL166" i="9"/>
  <c r="DH166" i="9"/>
  <c r="DW166" i="9"/>
  <c r="DO166" i="9"/>
  <c r="DK166" i="9"/>
  <c r="DG166" i="9"/>
  <c r="DM166" i="9"/>
  <c r="DJ166" i="9"/>
  <c r="DN166" i="9"/>
  <c r="DI166" i="9"/>
  <c r="DF166" i="9"/>
  <c r="BG73" i="9"/>
  <c r="DW123" i="9"/>
  <c r="DO123" i="9"/>
  <c r="DK123" i="9"/>
  <c r="DG123" i="9"/>
  <c r="DN123" i="9"/>
  <c r="DJ123" i="9"/>
  <c r="DF123" i="9"/>
  <c r="DI123" i="9"/>
  <c r="DP123" i="9"/>
  <c r="DH123" i="9"/>
  <c r="DM123" i="9"/>
  <c r="DL123" i="9"/>
  <c r="BG58" i="9"/>
  <c r="BG65" i="9"/>
  <c r="BJ15" i="9"/>
  <c r="DX54" i="9"/>
  <c r="AY54" i="9"/>
  <c r="AT54" i="9"/>
  <c r="DX28" i="9"/>
  <c r="AT28" i="9"/>
  <c r="AY28" i="9"/>
  <c r="BG56" i="9"/>
  <c r="AW19" i="9"/>
  <c r="AX19" i="9" s="1"/>
  <c r="BG186" i="9"/>
  <c r="AW65" i="9"/>
  <c r="AX65" i="9" s="1"/>
  <c r="BJ32" i="9"/>
  <c r="BJ19" i="9"/>
  <c r="BG18" i="9"/>
  <c r="Z208" i="9"/>
  <c r="AW22" i="9"/>
  <c r="AX22" i="9" s="1"/>
  <c r="BG21" i="9"/>
  <c r="BG108" i="9"/>
  <c r="BG156" i="9"/>
  <c r="BG202" i="9"/>
  <c r="BG149" i="9"/>
  <c r="BJ99" i="9"/>
  <c r="BJ91" i="9"/>
  <c r="BJ130" i="9"/>
  <c r="BJ158" i="9"/>
  <c r="BJ181" i="9"/>
  <c r="AW12" i="9"/>
  <c r="AX12" i="9" s="1"/>
  <c r="AW47" i="9"/>
  <c r="AX47" i="9" s="1"/>
  <c r="BJ43" i="9"/>
  <c r="BJ198" i="9"/>
  <c r="DW193" i="9"/>
  <c r="DO193" i="9"/>
  <c r="DK193" i="9"/>
  <c r="DG193" i="9"/>
  <c r="DM193" i="9"/>
  <c r="DH193" i="9"/>
  <c r="DJ193" i="9"/>
  <c r="DP193" i="9"/>
  <c r="DI193" i="9"/>
  <c r="DN193" i="9"/>
  <c r="DL193" i="9"/>
  <c r="DF193" i="9"/>
  <c r="BG192" i="9"/>
  <c r="DN199" i="9"/>
  <c r="DJ199" i="9"/>
  <c r="DF199" i="9"/>
  <c r="DP199" i="9"/>
  <c r="DK199" i="9"/>
  <c r="DW199" i="9"/>
  <c r="DL199" i="9"/>
  <c r="DO199" i="9"/>
  <c r="DG199" i="9"/>
  <c r="DM199" i="9"/>
  <c r="DI199" i="9"/>
  <c r="DH199" i="9"/>
  <c r="DW178" i="9"/>
  <c r="DO178" i="9"/>
  <c r="DK178" i="9"/>
  <c r="DG178" i="9"/>
  <c r="DL178" i="9"/>
  <c r="DF178" i="9"/>
  <c r="DP178" i="9"/>
  <c r="DJ178" i="9"/>
  <c r="DI178" i="9"/>
  <c r="DH178" i="9"/>
  <c r="DN178" i="9"/>
  <c r="DM178" i="9"/>
  <c r="BG200" i="9"/>
  <c r="DW158" i="9"/>
  <c r="DO158" i="9"/>
  <c r="DK158" i="9"/>
  <c r="DG158" i="9"/>
  <c r="DP158" i="9"/>
  <c r="DJ158" i="9"/>
  <c r="DN158" i="9"/>
  <c r="DI158" i="9"/>
  <c r="DF158" i="9"/>
  <c r="DM158" i="9"/>
  <c r="DL158" i="9"/>
  <c r="DH158" i="9"/>
  <c r="BJ117" i="9"/>
  <c r="BJ121" i="9"/>
  <c r="DW119" i="9"/>
  <c r="DO119" i="9"/>
  <c r="DK119" i="9"/>
  <c r="DG119" i="9"/>
  <c r="DN119" i="9"/>
  <c r="DJ119" i="9"/>
  <c r="DF119" i="9"/>
  <c r="DM119" i="9"/>
  <c r="DL119" i="9"/>
  <c r="DI119" i="9"/>
  <c r="DH119" i="9"/>
  <c r="DP119" i="9"/>
  <c r="BJ115" i="9"/>
  <c r="BJ176" i="9"/>
  <c r="DW103" i="9"/>
  <c r="DO103" i="9"/>
  <c r="DK103" i="9"/>
  <c r="DG103" i="9"/>
  <c r="DL103" i="9"/>
  <c r="DF103" i="9"/>
  <c r="DP103" i="9"/>
  <c r="DJ103" i="9"/>
  <c r="DM103" i="9"/>
  <c r="DH103" i="9"/>
  <c r="DI103" i="9"/>
  <c r="DN103" i="9"/>
  <c r="AW4" i="9"/>
  <c r="AX4" i="9" s="1"/>
  <c r="AW9" i="9"/>
  <c r="AX9" i="9" s="1"/>
  <c r="BJ93" i="9"/>
  <c r="DW78" i="9"/>
  <c r="DO78" i="9"/>
  <c r="DK78" i="9"/>
  <c r="DG78" i="9"/>
  <c r="DN78" i="9"/>
  <c r="DJ78" i="9"/>
  <c r="DF78" i="9"/>
  <c r="DL78" i="9"/>
  <c r="DI78" i="9"/>
  <c r="DP78" i="9"/>
  <c r="DH78" i="9"/>
  <c r="DM78" i="9"/>
  <c r="DX66" i="9"/>
  <c r="AT66" i="9"/>
  <c r="AY66" i="9"/>
  <c r="BG15" i="9"/>
  <c r="DW155" i="9"/>
  <c r="DO155" i="9"/>
  <c r="DK155" i="9"/>
  <c r="DG155" i="9"/>
  <c r="DN155" i="9"/>
  <c r="DJ155" i="9"/>
  <c r="DF155" i="9"/>
  <c r="DI155" i="9"/>
  <c r="DP155" i="9"/>
  <c r="DH155" i="9"/>
  <c r="DM155" i="9"/>
  <c r="DL155" i="9"/>
  <c r="DP105" i="9"/>
  <c r="DW105" i="9"/>
  <c r="DO105" i="9"/>
  <c r="DK105" i="9"/>
  <c r="DG105" i="9"/>
  <c r="DJ105" i="9"/>
  <c r="DN105" i="9"/>
  <c r="DI105" i="9"/>
  <c r="DH105" i="9"/>
  <c r="DF105" i="9"/>
  <c r="DM105" i="9"/>
  <c r="DL105" i="9"/>
  <c r="BJ78" i="9"/>
  <c r="DW76" i="9"/>
  <c r="DO76" i="9"/>
  <c r="DK76" i="9"/>
  <c r="DG76" i="9"/>
  <c r="DN76" i="9"/>
  <c r="DJ76" i="9"/>
  <c r="DF76" i="9"/>
  <c r="DM76" i="9"/>
  <c r="DI76" i="9"/>
  <c r="DL76" i="9"/>
  <c r="DP76" i="9"/>
  <c r="DH76" i="9"/>
  <c r="AW66" i="9"/>
  <c r="AX66" i="9" s="1"/>
  <c r="DO58" i="9"/>
  <c r="DK58" i="9"/>
  <c r="DG58" i="9"/>
  <c r="DN58" i="9"/>
  <c r="DJ58" i="9"/>
  <c r="DF58" i="9"/>
  <c r="DP58" i="9"/>
  <c r="DH58" i="9"/>
  <c r="DM58" i="9"/>
  <c r="DL58" i="9"/>
  <c r="DI58" i="9"/>
  <c r="BG50" i="9"/>
  <c r="AY15" i="9"/>
  <c r="AT15" i="9"/>
  <c r="DX15" i="9"/>
  <c r="BJ37" i="9"/>
  <c r="AY5" i="9"/>
  <c r="AZ29" i="9" s="1"/>
  <c r="AT5" i="9"/>
  <c r="DX5" i="9"/>
  <c r="BJ73" i="9"/>
  <c r="DO49" i="9"/>
  <c r="DK49" i="9"/>
  <c r="DG49" i="9"/>
  <c r="DM49" i="9"/>
  <c r="DH49" i="9"/>
  <c r="DP49" i="9"/>
  <c r="DJ49" i="9"/>
  <c r="DL49" i="9"/>
  <c r="DF49" i="9"/>
  <c r="DN49" i="9"/>
  <c r="DI49" i="9"/>
  <c r="DX56" i="9"/>
  <c r="AT56" i="9"/>
  <c r="AY56" i="9"/>
  <c r="AW72" i="9"/>
  <c r="AX72" i="9" s="1"/>
  <c r="BJ11" i="9"/>
  <c r="DO20" i="9"/>
  <c r="DK20" i="9"/>
  <c r="DG20" i="9"/>
  <c r="DN20" i="9"/>
  <c r="DJ20" i="9"/>
  <c r="DF20" i="9"/>
  <c r="DI20" i="9"/>
  <c r="DP20" i="9"/>
  <c r="DH20" i="9"/>
  <c r="DM20" i="9"/>
  <c r="DL20" i="9"/>
  <c r="DO57" i="9"/>
  <c r="DK57" i="9"/>
  <c r="DG57" i="9"/>
  <c r="DN57" i="9"/>
  <c r="DI57" i="9"/>
  <c r="DL57" i="9"/>
  <c r="DM57" i="9"/>
  <c r="DH57" i="9"/>
  <c r="DF57" i="9"/>
  <c r="DP57" i="9"/>
  <c r="DJ57" i="9"/>
  <c r="BJ58" i="9"/>
  <c r="DP107" i="9"/>
  <c r="DL107" i="9"/>
  <c r="DH107" i="9"/>
  <c r="DW107" i="9"/>
  <c r="DO107" i="9"/>
  <c r="DK107" i="9"/>
  <c r="DG107" i="9"/>
  <c r="DM107" i="9"/>
  <c r="DJ107" i="9"/>
  <c r="DN107" i="9"/>
  <c r="DI107" i="9"/>
  <c r="DF107" i="9"/>
  <c r="BJ23" i="9"/>
  <c r="BG11" i="9"/>
  <c r="AW62" i="9"/>
  <c r="AX62" i="9" s="1"/>
  <c r="AW71" i="9"/>
  <c r="AX71" i="9" s="1"/>
  <c r="BG68" i="9"/>
  <c r="BG27" i="9"/>
  <c r="AW41" i="9"/>
  <c r="AX41" i="9" s="1"/>
  <c r="AY41" i="9"/>
  <c r="AA209" i="9"/>
  <c r="DM56" i="9"/>
  <c r="DI56" i="9"/>
  <c r="DL56" i="9"/>
  <c r="DG56" i="9"/>
  <c r="DJ56" i="9"/>
  <c r="DP56" i="9"/>
  <c r="DK56" i="9"/>
  <c r="DF56" i="9"/>
  <c r="DO56" i="9"/>
  <c r="DN56" i="9"/>
  <c r="DH56" i="9"/>
  <c r="AY38" i="9"/>
  <c r="DX38" i="9"/>
  <c r="AT38" i="9"/>
  <c r="AW27" i="9"/>
  <c r="AX27" i="9" s="1"/>
  <c r="Z204" i="9"/>
  <c r="BG10" i="9"/>
  <c r="BG61" i="9"/>
  <c r="BJ45" i="9"/>
  <c r="AW69" i="9"/>
  <c r="AX69" i="9" s="1"/>
  <c r="BJ53" i="9"/>
  <c r="BJ44" i="9"/>
  <c r="BG39" i="9"/>
  <c r="BG29" i="9"/>
  <c r="BG46" i="9"/>
  <c r="BG115" i="9"/>
  <c r="BG74" i="9"/>
  <c r="BG113" i="9"/>
  <c r="BG125" i="9"/>
  <c r="BG161" i="9"/>
  <c r="BJ87" i="9"/>
  <c r="BJ100" i="9"/>
  <c r="BJ173" i="9"/>
  <c r="BJ168" i="9"/>
  <c r="BJ178" i="9"/>
  <c r="DW151" i="9"/>
  <c r="DO151" i="9"/>
  <c r="DK151" i="9"/>
  <c r="DG151" i="9"/>
  <c r="DN151" i="9"/>
  <c r="DJ151" i="9"/>
  <c r="DF151" i="9"/>
  <c r="DM151" i="9"/>
  <c r="DL151" i="9"/>
  <c r="DI151" i="9"/>
  <c r="DH151" i="9"/>
  <c r="DP151" i="9"/>
  <c r="DN111" i="9"/>
  <c r="DJ111" i="9"/>
  <c r="DF111" i="9"/>
  <c r="DL111" i="9"/>
  <c r="DG111" i="9"/>
  <c r="DP111" i="9"/>
  <c r="DK111" i="9"/>
  <c r="DM111" i="9"/>
  <c r="DW111" i="9"/>
  <c r="DI111" i="9"/>
  <c r="DO111" i="9"/>
  <c r="DH111" i="9"/>
  <c r="DO23" i="9"/>
  <c r="DK23" i="9"/>
  <c r="DG23" i="9"/>
  <c r="DN23" i="9"/>
  <c r="DJ23" i="9"/>
  <c r="DF23" i="9"/>
  <c r="DM23" i="9"/>
  <c r="DL23" i="9"/>
  <c r="DI23" i="9"/>
  <c r="DH23" i="9"/>
  <c r="DP23" i="9"/>
  <c r="BG70" i="9"/>
  <c r="BJ28" i="9"/>
  <c r="BG89" i="9"/>
  <c r="BJ46" i="9"/>
  <c r="AW3" i="9"/>
  <c r="AX3" i="9" s="1"/>
  <c r="AY3" i="9"/>
  <c r="AY49" i="9"/>
  <c r="DX49" i="9"/>
  <c r="AT49" i="9"/>
  <c r="BG19" i="9"/>
  <c r="DO33" i="9"/>
  <c r="DK33" i="9"/>
  <c r="DG33" i="9"/>
  <c r="DN33" i="9"/>
  <c r="DF33" i="9"/>
  <c r="DJ33" i="9"/>
  <c r="DM33" i="9"/>
  <c r="DH33" i="9"/>
  <c r="DL33" i="9"/>
  <c r="DI33" i="9"/>
  <c r="DP33" i="9"/>
  <c r="DX24" i="9"/>
  <c r="AT24" i="9"/>
  <c r="AY24" i="9"/>
  <c r="AY64" i="9"/>
  <c r="DX64" i="9"/>
  <c r="AT64" i="9"/>
  <c r="AB216" i="9"/>
  <c r="BG25" i="9"/>
  <c r="BG42" i="9"/>
  <c r="BG26" i="9"/>
  <c r="BG100" i="9"/>
  <c r="BG141" i="9"/>
  <c r="BG195" i="9"/>
  <c r="BJ140" i="9"/>
  <c r="AW33" i="9"/>
  <c r="AX33" i="9" s="1"/>
  <c r="AT47" i="9"/>
  <c r="BJ200" i="9"/>
  <c r="BG191" i="9"/>
  <c r="DW184" i="9"/>
  <c r="DO184" i="9"/>
  <c r="DK184" i="9"/>
  <c r="DG184" i="9"/>
  <c r="DM184" i="9"/>
  <c r="DH184" i="9"/>
  <c r="DL184" i="9"/>
  <c r="DF184" i="9"/>
  <c r="DP184" i="9"/>
  <c r="DN184" i="9"/>
  <c r="DJ184" i="9"/>
  <c r="DI184" i="9"/>
  <c r="BG182" i="9"/>
  <c r="BG180" i="9"/>
  <c r="BG170" i="9"/>
  <c r="BG166" i="9"/>
  <c r="DW160" i="9"/>
  <c r="DO160" i="9"/>
  <c r="DK160" i="9"/>
  <c r="DG160" i="9"/>
  <c r="DN160" i="9"/>
  <c r="DI160" i="9"/>
  <c r="DM160" i="9"/>
  <c r="DH160" i="9"/>
  <c r="DJ160" i="9"/>
  <c r="DF160" i="9"/>
  <c r="DP160" i="9"/>
  <c r="DL160" i="9"/>
  <c r="BJ151" i="9"/>
  <c r="BJ66" i="9"/>
  <c r="DO61" i="9"/>
  <c r="DK61" i="9"/>
  <c r="DG61" i="9"/>
  <c r="DL61" i="9"/>
  <c r="DF61" i="9"/>
  <c r="DI61" i="9"/>
  <c r="DP61" i="9"/>
  <c r="DJ61" i="9"/>
  <c r="DN61" i="9"/>
  <c r="DM61" i="9"/>
  <c r="DH61" i="9"/>
  <c r="DO63" i="9"/>
  <c r="DK63" i="9"/>
  <c r="DG63" i="9"/>
  <c r="DL63" i="9"/>
  <c r="DF63" i="9"/>
  <c r="DN63" i="9"/>
  <c r="DP63" i="9"/>
  <c r="DJ63" i="9"/>
  <c r="DI63" i="9"/>
  <c r="DH63" i="9"/>
  <c r="DM63" i="9"/>
  <c r="AA205" i="9"/>
  <c r="BG14" i="9"/>
  <c r="AY71" i="9"/>
  <c r="AT71" i="9"/>
  <c r="DX71" i="9"/>
  <c r="BJ9" i="9"/>
  <c r="BJ5" i="9"/>
  <c r="AA208" i="9"/>
  <c r="DW89" i="9"/>
  <c r="DO89" i="9"/>
  <c r="DK89" i="9"/>
  <c r="DG89" i="9"/>
  <c r="DP89" i="9"/>
  <c r="DJ89" i="9"/>
  <c r="DN89" i="9"/>
  <c r="DI89" i="9"/>
  <c r="DM89" i="9"/>
  <c r="DL89" i="9"/>
  <c r="DH89" i="9"/>
  <c r="DF89" i="9"/>
  <c r="BJ74" i="9"/>
  <c r="BG3" i="9"/>
  <c r="AW63" i="9"/>
  <c r="AX63" i="9" s="1"/>
  <c r="BG49" i="9"/>
  <c r="BJ24" i="9"/>
  <c r="AY6" i="9"/>
  <c r="AT6" i="9"/>
  <c r="DX6" i="9"/>
  <c r="DO37" i="9"/>
  <c r="DK37" i="9"/>
  <c r="DG37" i="9"/>
  <c r="DN37" i="9"/>
  <c r="DJ37" i="9"/>
  <c r="DF37" i="9"/>
  <c r="DL37" i="9"/>
  <c r="DI37" i="9"/>
  <c r="DP37" i="9"/>
  <c r="DH37" i="9"/>
  <c r="DM37" i="9"/>
  <c r="AW29" i="9"/>
  <c r="AX29" i="9" s="1"/>
  <c r="AW30" i="9"/>
  <c r="AX30" i="9" s="1"/>
  <c r="AY30" i="9"/>
  <c r="AW8" i="9"/>
  <c r="AX8" i="9" s="1"/>
  <c r="AT18" i="9"/>
  <c r="BG64" i="9"/>
  <c r="BG13" i="9"/>
  <c r="BJ41" i="9"/>
  <c r="AW61" i="9"/>
  <c r="AX61" i="9" s="1"/>
  <c r="AT17" i="9"/>
  <c r="DP200" i="9"/>
  <c r="DL200" i="9"/>
  <c r="DH200" i="9"/>
  <c r="DW200" i="9"/>
  <c r="DN200" i="9"/>
  <c r="DI200" i="9"/>
  <c r="DK200" i="9"/>
  <c r="DM200" i="9"/>
  <c r="DG200" i="9"/>
  <c r="DF200" i="9"/>
  <c r="DJ200" i="9"/>
  <c r="DO200" i="9"/>
  <c r="DN201" i="9"/>
  <c r="DJ201" i="9"/>
  <c r="DF201" i="9"/>
  <c r="DO201" i="9"/>
  <c r="DI201" i="9"/>
  <c r="DK201" i="9"/>
  <c r="DH201" i="9"/>
  <c r="DW201" i="9"/>
  <c r="DL201" i="9"/>
  <c r="DG201" i="9"/>
  <c r="DP201" i="9"/>
  <c r="DM201" i="9"/>
  <c r="BG173" i="9"/>
  <c r="BJ155" i="9"/>
  <c r="DW153" i="9"/>
  <c r="DO153" i="9"/>
  <c r="DK153" i="9"/>
  <c r="DG153" i="9"/>
  <c r="DN153" i="9"/>
  <c r="DJ153" i="9"/>
  <c r="DF153" i="9"/>
  <c r="DL153" i="9"/>
  <c r="DI153" i="9"/>
  <c r="DP153" i="9"/>
  <c r="DM153" i="9"/>
  <c r="DH153" i="9"/>
  <c r="BJ147" i="9"/>
  <c r="DW145" i="9"/>
  <c r="DO145" i="9"/>
  <c r="DK145" i="9"/>
  <c r="DG145" i="9"/>
  <c r="DN145" i="9"/>
  <c r="DJ145" i="9"/>
  <c r="DF145" i="9"/>
  <c r="DL145" i="9"/>
  <c r="DI145" i="9"/>
  <c r="DH145" i="9"/>
  <c r="DP145" i="9"/>
  <c r="DM145" i="9"/>
  <c r="BJ139" i="9"/>
  <c r="DW137" i="9"/>
  <c r="DO137" i="9"/>
  <c r="DK137" i="9"/>
  <c r="DG137" i="9"/>
  <c r="DN137" i="9"/>
  <c r="DJ137" i="9"/>
  <c r="DF137" i="9"/>
  <c r="DL137" i="9"/>
  <c r="DI137" i="9"/>
  <c r="DM137" i="9"/>
  <c r="DH137" i="9"/>
  <c r="DP137" i="9"/>
  <c r="BJ131" i="9"/>
  <c r="DW129" i="9"/>
  <c r="DO129" i="9"/>
  <c r="DK129" i="9"/>
  <c r="DG129" i="9"/>
  <c r="DN129" i="9"/>
  <c r="DJ129" i="9"/>
  <c r="DF129" i="9"/>
  <c r="DL129" i="9"/>
  <c r="DI129" i="9"/>
  <c r="DP129" i="9"/>
  <c r="DM129" i="9"/>
  <c r="DH129" i="9"/>
  <c r="BJ123" i="9"/>
  <c r="DW121" i="9"/>
  <c r="DO121" i="9"/>
  <c r="DK121" i="9"/>
  <c r="DG121" i="9"/>
  <c r="DN121" i="9"/>
  <c r="DJ121" i="9"/>
  <c r="DF121" i="9"/>
  <c r="DL121" i="9"/>
  <c r="DI121" i="9"/>
  <c r="DP121" i="9"/>
  <c r="DM121" i="9"/>
  <c r="DH121" i="9"/>
  <c r="BJ129" i="9"/>
  <c r="DW127" i="9"/>
  <c r="DO127" i="9"/>
  <c r="DK127" i="9"/>
  <c r="DG127" i="9"/>
  <c r="DN127" i="9"/>
  <c r="DJ127" i="9"/>
  <c r="DF127" i="9"/>
  <c r="DM127" i="9"/>
  <c r="DL127" i="9"/>
  <c r="DH127" i="9"/>
  <c r="DP127" i="9"/>
  <c r="DI127" i="9"/>
  <c r="AW10" i="9"/>
  <c r="AX10" i="9" s="1"/>
  <c r="AW45" i="9"/>
  <c r="AX45" i="9" s="1"/>
  <c r="AY45" i="9"/>
  <c r="BJ160" i="9"/>
  <c r="DP114" i="9"/>
  <c r="DL114" i="9"/>
  <c r="DH114" i="9"/>
  <c r="DW114" i="9"/>
  <c r="DN114" i="9"/>
  <c r="DI114" i="9"/>
  <c r="DM114" i="9"/>
  <c r="DG114" i="9"/>
  <c r="DK114" i="9"/>
  <c r="DJ114" i="9"/>
  <c r="DO114" i="9"/>
  <c r="DF114" i="9"/>
  <c r="BG105" i="9"/>
  <c r="BJ84" i="9"/>
  <c r="BJ133" i="9"/>
  <c r="DW149" i="9"/>
  <c r="DO149" i="9"/>
  <c r="DK149" i="9"/>
  <c r="DG149" i="9"/>
  <c r="DN149" i="9"/>
  <c r="DJ149" i="9"/>
  <c r="DF149" i="9"/>
  <c r="DP149" i="9"/>
  <c r="DH149" i="9"/>
  <c r="DM149" i="9"/>
  <c r="DL149" i="9"/>
  <c r="DI149" i="9"/>
  <c r="AT65" i="9"/>
  <c r="BG66" i="9"/>
  <c r="AW23" i="9"/>
  <c r="AX23" i="9" s="1"/>
  <c r="DX11" i="9"/>
  <c r="AT11" i="9"/>
  <c r="AY11" i="9"/>
  <c r="DO14" i="9"/>
  <c r="DK14" i="9"/>
  <c r="DG14" i="9"/>
  <c r="DN14" i="9"/>
  <c r="DJ14" i="9"/>
  <c r="DF14" i="9"/>
  <c r="DL14" i="9"/>
  <c r="DI14" i="9"/>
  <c r="DP14" i="9"/>
  <c r="DH14" i="9"/>
  <c r="DM14" i="9"/>
  <c r="DX55" i="9"/>
  <c r="AT67" i="9"/>
  <c r="AT26" i="9"/>
  <c r="AT48" i="9"/>
  <c r="AT36" i="9"/>
  <c r="AT45" i="9"/>
  <c r="AT43" i="9"/>
  <c r="AT55" i="9"/>
  <c r="AY55" i="9"/>
  <c r="AT57" i="9"/>
  <c r="AT50" i="9"/>
  <c r="AT60" i="9"/>
  <c r="AT68" i="9"/>
  <c r="AT30" i="9"/>
  <c r="AT59" i="9"/>
  <c r="AT53" i="9"/>
  <c r="AT7" i="9"/>
  <c r="AT34" i="9"/>
  <c r="AT35" i="9"/>
  <c r="AT58" i="9"/>
  <c r="AT16" i="9"/>
  <c r="AT44" i="9"/>
  <c r="AT46" i="9"/>
  <c r="AT13" i="9"/>
  <c r="AT41" i="9"/>
  <c r="AT63" i="9"/>
  <c r="BG47" i="9"/>
  <c r="BJ59" i="9"/>
  <c r="DO21" i="9"/>
  <c r="DK21" i="9"/>
  <c r="DG21" i="9"/>
  <c r="DN21" i="9"/>
  <c r="DJ21" i="9"/>
  <c r="DF21" i="9"/>
  <c r="DI21" i="9"/>
  <c r="DM21" i="9"/>
  <c r="DL21" i="9"/>
  <c r="DP21" i="9"/>
  <c r="DH21" i="9"/>
  <c r="AW50" i="9"/>
  <c r="AX50" i="9" s="1"/>
  <c r="DO38" i="9"/>
  <c r="DK38" i="9"/>
  <c r="DG38" i="9"/>
  <c r="DP38" i="9"/>
  <c r="DJ38" i="9"/>
  <c r="DH38" i="9"/>
  <c r="DN38" i="9"/>
  <c r="DI38" i="9"/>
  <c r="DM38" i="9"/>
  <c r="DF38" i="9"/>
  <c r="DL38" i="9"/>
  <c r="AT27" i="9"/>
  <c r="DX4" i="9"/>
  <c r="AY4" i="9"/>
  <c r="AT4" i="9"/>
  <c r="BJ63" i="9"/>
  <c r="AA206" i="9"/>
  <c r="AB206" i="9" s="1"/>
  <c r="BG43" i="9"/>
  <c r="AT61" i="9"/>
  <c r="BG87" i="9"/>
  <c r="BG82" i="9"/>
  <c r="BG138" i="9"/>
  <c r="BG133" i="9"/>
  <c r="BG183" i="9"/>
  <c r="BJ134" i="9"/>
  <c r="BJ94" i="9"/>
  <c r="BJ108" i="9"/>
  <c r="BJ177" i="9"/>
  <c r="BJ194" i="9"/>
  <c r="AT39" i="9"/>
  <c r="AW7" i="9"/>
  <c r="AX7" i="9" s="1"/>
  <c r="BG60" i="9"/>
  <c r="DO18" i="9"/>
  <c r="DK18" i="9"/>
  <c r="DG18" i="9"/>
  <c r="DP18" i="9"/>
  <c r="DJ18" i="9"/>
  <c r="DM18" i="9"/>
  <c r="DN18" i="9"/>
  <c r="DI18" i="9"/>
  <c r="DH18" i="9"/>
  <c r="DF18" i="9"/>
  <c r="DL18" i="9"/>
  <c r="BJ12" i="9"/>
  <c r="BJ40" i="9"/>
  <c r="BG126" i="9"/>
  <c r="BG81" i="9"/>
  <c r="BG94" i="9"/>
  <c r="BG109" i="9"/>
  <c r="BG84" i="9"/>
  <c r="BG165" i="9"/>
  <c r="BG114" i="9"/>
  <c r="BG163" i="9"/>
  <c r="BG127" i="9"/>
  <c r="BG143" i="9"/>
  <c r="BG175" i="9"/>
  <c r="BG201" i="9"/>
  <c r="BJ104" i="9"/>
  <c r="BJ97" i="9"/>
  <c r="BJ118" i="9"/>
  <c r="BJ126" i="9"/>
  <c r="BJ187" i="9"/>
  <c r="BJ148" i="9"/>
  <c r="BJ172" i="9"/>
  <c r="BJ171" i="9"/>
  <c r="BJ185" i="9"/>
  <c r="BJ69" i="9"/>
  <c r="BJ6" i="9"/>
  <c r="BJ72" i="9"/>
  <c r="DW186" i="9"/>
  <c r="DO186" i="9"/>
  <c r="DK186" i="9"/>
  <c r="DG186" i="9"/>
  <c r="DL186" i="9"/>
  <c r="DF186" i="9"/>
  <c r="DP186" i="9"/>
  <c r="DJ186" i="9"/>
  <c r="DH186" i="9"/>
  <c r="DN186" i="9"/>
  <c r="DM186" i="9"/>
  <c r="DI186" i="9"/>
  <c r="BG189" i="9"/>
  <c r="BG174" i="9"/>
  <c r="BJ197" i="9"/>
  <c r="DW180" i="9"/>
  <c r="DO180" i="9"/>
  <c r="DK180" i="9"/>
  <c r="DG180" i="9"/>
  <c r="DP180" i="9"/>
  <c r="DJ180" i="9"/>
  <c r="DN180" i="9"/>
  <c r="DI180" i="9"/>
  <c r="DF180" i="9"/>
  <c r="DM180" i="9"/>
  <c r="DL180" i="9"/>
  <c r="DH180" i="9"/>
  <c r="BG178" i="9"/>
  <c r="DN197" i="9"/>
  <c r="DJ197" i="9"/>
  <c r="DF197" i="9"/>
  <c r="DL197" i="9"/>
  <c r="DG197" i="9"/>
  <c r="DK197" i="9"/>
  <c r="DO197" i="9"/>
  <c r="DH197" i="9"/>
  <c r="DP197" i="9"/>
  <c r="DI197" i="9"/>
  <c r="DW197" i="9"/>
  <c r="DM197" i="9"/>
  <c r="BJ109" i="9"/>
  <c r="BJ145" i="9"/>
  <c r="DW143" i="9"/>
  <c r="DO143" i="9"/>
  <c r="DK143" i="9"/>
  <c r="DG143" i="9"/>
  <c r="DN143" i="9"/>
  <c r="DJ143" i="9"/>
  <c r="DF143" i="9"/>
  <c r="DM143" i="9"/>
  <c r="DL143" i="9"/>
  <c r="DP143" i="9"/>
  <c r="DI143" i="9"/>
  <c r="DH143" i="9"/>
  <c r="BJ114" i="9"/>
  <c r="DW95" i="9"/>
  <c r="DO95" i="9"/>
  <c r="DK95" i="9"/>
  <c r="DG95" i="9"/>
  <c r="DL95" i="9"/>
  <c r="DF95" i="9"/>
  <c r="DP95" i="9"/>
  <c r="DJ95" i="9"/>
  <c r="DN95" i="9"/>
  <c r="DI95" i="9"/>
  <c r="DM95" i="9"/>
  <c r="DH95" i="9"/>
  <c r="DW139" i="9"/>
  <c r="DO139" i="9"/>
  <c r="DK139" i="9"/>
  <c r="DG139" i="9"/>
  <c r="DN139" i="9"/>
  <c r="DJ139" i="9"/>
  <c r="DF139" i="9"/>
  <c r="DI139" i="9"/>
  <c r="DP139" i="9"/>
  <c r="DH139" i="9"/>
  <c r="DL139" i="9"/>
  <c r="DM139" i="9"/>
  <c r="DP112" i="9"/>
  <c r="DL112" i="9"/>
  <c r="DH112" i="9"/>
  <c r="DO112" i="9"/>
  <c r="DJ112" i="9"/>
  <c r="DW112" i="9"/>
  <c r="DN112" i="9"/>
  <c r="DI112" i="9"/>
  <c r="DK112" i="9"/>
  <c r="DG112" i="9"/>
  <c r="DM112" i="9"/>
  <c r="DF112" i="9"/>
  <c r="AW26" i="9"/>
  <c r="AX26" i="9" s="1"/>
  <c r="AY26" i="9"/>
  <c r="AW11" i="9"/>
  <c r="AX11" i="9" s="1"/>
  <c r="DP170" i="9"/>
  <c r="DL170" i="9"/>
  <c r="DH170" i="9"/>
  <c r="DW170" i="9"/>
  <c r="DO170" i="9"/>
  <c r="DK170" i="9"/>
  <c r="DG170" i="9"/>
  <c r="DM170" i="9"/>
  <c r="DJ170" i="9"/>
  <c r="DN170" i="9"/>
  <c r="DI170" i="9"/>
  <c r="DF170" i="9"/>
  <c r="BG152" i="9"/>
  <c r="DX62" i="9"/>
  <c r="AY62" i="9"/>
  <c r="AT62" i="9"/>
  <c r="DM70" i="9"/>
  <c r="DI70" i="9"/>
  <c r="DP70" i="9"/>
  <c r="DK70" i="9"/>
  <c r="DF70" i="9"/>
  <c r="DH70" i="9"/>
  <c r="DO70" i="9"/>
  <c r="DJ70" i="9"/>
  <c r="DN70" i="9"/>
  <c r="DL70" i="9"/>
  <c r="DG70" i="9"/>
  <c r="DO17" i="9"/>
  <c r="DK17" i="9"/>
  <c r="DG17" i="9"/>
  <c r="DL17" i="9"/>
  <c r="DF17" i="9"/>
  <c r="DN17" i="9"/>
  <c r="DP17" i="9"/>
  <c r="DJ17" i="9"/>
  <c r="DI17" i="9"/>
  <c r="DH17" i="9"/>
  <c r="DM17" i="9"/>
  <c r="DX52" i="9"/>
  <c r="AY52" i="9"/>
  <c r="AT52" i="9"/>
  <c r="DO53" i="9"/>
  <c r="DK53" i="9"/>
  <c r="DG53" i="9"/>
  <c r="DN53" i="9"/>
  <c r="DJ53" i="9"/>
  <c r="DF53" i="9"/>
  <c r="DM53" i="9"/>
  <c r="DI53" i="9"/>
  <c r="DH53" i="9"/>
  <c r="DP53" i="9"/>
  <c r="DL53" i="9"/>
  <c r="AA204" i="9"/>
  <c r="BG95" i="9"/>
  <c r="DW82" i="9"/>
  <c r="DO82" i="9"/>
  <c r="DK82" i="9"/>
  <c r="DG82" i="9"/>
  <c r="DN82" i="9"/>
  <c r="DJ82" i="9"/>
  <c r="DF82" i="9"/>
  <c r="DP82" i="9"/>
  <c r="DH82" i="9"/>
  <c r="DM82" i="9"/>
  <c r="DL82" i="9"/>
  <c r="DI82" i="9"/>
  <c r="DO65" i="9"/>
  <c r="DK65" i="9"/>
  <c r="DG65" i="9"/>
  <c r="DN65" i="9"/>
  <c r="DJ65" i="9"/>
  <c r="DF65" i="9"/>
  <c r="DI65" i="9"/>
  <c r="DP65" i="9"/>
  <c r="DH65" i="9"/>
  <c r="DM65" i="9"/>
  <c r="DL65" i="9"/>
  <c r="BG37" i="9"/>
  <c r="BJ60" i="9"/>
  <c r="BJ68" i="9"/>
  <c r="BJ86" i="9"/>
  <c r="DW84" i="9"/>
  <c r="DO84" i="9"/>
  <c r="DK84" i="9"/>
  <c r="DG84" i="9"/>
  <c r="DN84" i="9"/>
  <c r="DJ84" i="9"/>
  <c r="DF84" i="9"/>
  <c r="DM84" i="9"/>
  <c r="DL84" i="9"/>
  <c r="DI84" i="9"/>
  <c r="DH84" i="9"/>
  <c r="DP84" i="9"/>
  <c r="BG9" i="9"/>
  <c r="BG20" i="9"/>
  <c r="AY14" i="9"/>
  <c r="AT14" i="9"/>
  <c r="DX14" i="9"/>
  <c r="BJ71" i="9"/>
  <c r="BG54" i="9"/>
  <c r="BG28" i="9"/>
  <c r="AW16" i="9"/>
  <c r="AX16" i="9" s="1"/>
  <c r="AW55" i="9"/>
  <c r="AX55" i="9" s="1"/>
  <c r="AW5" i="9"/>
  <c r="AX5" i="9" s="1"/>
  <c r="AW37" i="9"/>
  <c r="AX37" i="9" s="1"/>
  <c r="BG159" i="9"/>
  <c r="BJ112" i="9"/>
  <c r="DX9" i="9"/>
  <c r="AT9" i="9"/>
  <c r="AY9" i="9"/>
  <c r="AY8" i="9"/>
  <c r="AT8" i="9"/>
  <c r="DX8" i="9"/>
  <c r="BG142" i="9"/>
  <c r="BJ135" i="9"/>
  <c r="BJ82" i="9"/>
  <c r="DW99" i="9"/>
  <c r="DO99" i="9"/>
  <c r="DK99" i="9"/>
  <c r="DG99" i="9"/>
  <c r="DN99" i="9"/>
  <c r="DI99" i="9"/>
  <c r="DM99" i="9"/>
  <c r="DH99" i="9"/>
  <c r="DP99" i="9"/>
  <c r="DJ99" i="9"/>
  <c r="DL99" i="9"/>
  <c r="DF99" i="9"/>
  <c r="AW25" i="9"/>
  <c r="AX25" i="9" s="1"/>
  <c r="DX31" i="9"/>
  <c r="AY31" i="9"/>
  <c r="AT31" i="9"/>
  <c r="BG23" i="9"/>
  <c r="BJ70" i="9"/>
  <c r="AW49" i="9"/>
  <c r="AX49" i="9" s="1"/>
  <c r="AW54" i="9"/>
  <c r="AX54" i="9" s="1"/>
  <c r="DM28" i="9"/>
  <c r="DI28" i="9"/>
  <c r="DL28" i="9"/>
  <c r="DG28" i="9"/>
  <c r="DP28" i="9"/>
  <c r="DK28" i="9"/>
  <c r="DF28" i="9"/>
  <c r="DO28" i="9"/>
  <c r="DJ28" i="9"/>
  <c r="DH28" i="9"/>
  <c r="DN28" i="9"/>
  <c r="AW53" i="9"/>
  <c r="AX53" i="9" s="1"/>
  <c r="DX22" i="9"/>
  <c r="AY22" i="9"/>
  <c r="AT22" i="9"/>
  <c r="DX51" i="9"/>
  <c r="AT51" i="9"/>
  <c r="AY51" i="9"/>
  <c r="AY21" i="9"/>
  <c r="AT21" i="9"/>
  <c r="DX21" i="9"/>
  <c r="BJ55" i="9"/>
  <c r="BJ36" i="9"/>
  <c r="BJ17" i="9"/>
  <c r="AW46" i="9"/>
  <c r="AX46" i="9" s="1"/>
  <c r="BG53" i="9"/>
  <c r="AW44" i="9"/>
  <c r="AX44" i="9" s="1"/>
  <c r="BG59" i="9"/>
  <c r="BJ16" i="9"/>
  <c r="DO6" i="9"/>
  <c r="DK6" i="9"/>
  <c r="DG6" i="9"/>
  <c r="DN6" i="9"/>
  <c r="DJ6" i="9"/>
  <c r="DF6" i="9"/>
  <c r="DI6" i="9"/>
  <c r="DM6" i="9"/>
  <c r="DP6" i="9"/>
  <c r="DH6" i="9"/>
  <c r="DL6" i="9"/>
  <c r="DW80" i="9"/>
  <c r="DO80" i="9"/>
  <c r="DK80" i="9"/>
  <c r="DG80" i="9"/>
  <c r="DN80" i="9"/>
  <c r="DJ80" i="9"/>
  <c r="DF80" i="9"/>
  <c r="DI80" i="9"/>
  <c r="DM80" i="9"/>
  <c r="DP80" i="9"/>
  <c r="DH80" i="9"/>
  <c r="DL80" i="9"/>
  <c r="BG77" i="9"/>
  <c r="DO25" i="9"/>
  <c r="DK25" i="9"/>
  <c r="DG25" i="9"/>
  <c r="DN25" i="9"/>
  <c r="DJ25" i="9"/>
  <c r="DF25" i="9"/>
  <c r="DL25" i="9"/>
  <c r="DI25" i="9"/>
  <c r="DP25" i="9"/>
  <c r="DH25" i="9"/>
  <c r="DM25" i="9"/>
  <c r="BJ20" i="9"/>
  <c r="BG36" i="9"/>
  <c r="BJ7" i="9"/>
  <c r="BJ52" i="9"/>
  <c r="AW64" i="9"/>
  <c r="AX64" i="9" s="1"/>
  <c r="AW43" i="9"/>
  <c r="AX43" i="9" s="1"/>
  <c r="BG4" i="9"/>
  <c r="AW34" i="9"/>
  <c r="AX34" i="9" s="1"/>
  <c r="BG63" i="9"/>
  <c r="AW38" i="9"/>
  <c r="AX38" i="9" s="1"/>
  <c r="DO35" i="9"/>
  <c r="DK35" i="9"/>
  <c r="DG35" i="9"/>
  <c r="DF35" i="9"/>
  <c r="DN35" i="9"/>
  <c r="DJ35" i="9"/>
  <c r="DP35" i="9"/>
  <c r="DH35" i="9"/>
  <c r="DM35" i="9"/>
  <c r="DL35" i="9"/>
  <c r="DI35" i="9"/>
  <c r="AY42" i="9"/>
  <c r="DX42" i="9"/>
  <c r="AT42" i="9"/>
  <c r="BJ166" i="9"/>
  <c r="BG75" i="9"/>
  <c r="DM54" i="9"/>
  <c r="DI54" i="9"/>
  <c r="DL54" i="9"/>
  <c r="DG54" i="9"/>
  <c r="DP54" i="9"/>
  <c r="DK54" i="9"/>
  <c r="DF54" i="9"/>
  <c r="DO54" i="9"/>
  <c r="DJ54" i="9"/>
  <c r="DH54" i="9"/>
  <c r="DN54" i="9"/>
  <c r="BJ30" i="9"/>
  <c r="DO13" i="9"/>
  <c r="DK13" i="9"/>
  <c r="DG13" i="9"/>
  <c r="DN13" i="9"/>
  <c r="DJ13" i="9"/>
  <c r="DF13" i="9"/>
  <c r="DL13" i="9"/>
  <c r="DP13" i="9"/>
  <c r="DI13" i="9"/>
  <c r="DH13" i="9"/>
  <c r="DM13" i="9"/>
  <c r="BG190" i="9"/>
  <c r="BG79" i="9"/>
  <c r="BG106" i="9"/>
  <c r="BG134" i="9"/>
  <c r="BG148" i="9"/>
  <c r="BG80" i="9"/>
  <c r="BG92" i="9"/>
  <c r="BG150" i="9"/>
  <c r="BG179" i="9"/>
  <c r="BG130" i="9"/>
  <c r="BG169" i="9"/>
  <c r="BG171" i="9"/>
  <c r="BG123" i="9"/>
  <c r="BG131" i="9"/>
  <c r="BG139" i="9"/>
  <c r="BG147" i="9"/>
  <c r="BG155" i="9"/>
  <c r="BG177" i="9"/>
  <c r="BG194" i="9"/>
  <c r="BJ75" i="9"/>
  <c r="BJ79" i="9"/>
  <c r="BJ120" i="9"/>
  <c r="BJ85" i="9"/>
  <c r="BJ81" i="9"/>
  <c r="BJ92" i="9"/>
  <c r="BJ150" i="9"/>
  <c r="BJ103" i="9"/>
  <c r="BJ122" i="9"/>
  <c r="BJ154" i="9"/>
  <c r="BJ106" i="9"/>
  <c r="BJ132" i="9"/>
  <c r="BJ157" i="9"/>
  <c r="BJ164" i="9"/>
  <c r="BJ189" i="9"/>
  <c r="BJ167" i="9"/>
  <c r="BJ180" i="9"/>
  <c r="BJ183" i="9"/>
  <c r="BJ193" i="9"/>
  <c r="BG24" i="9"/>
  <c r="BJ21" i="9"/>
  <c r="AW21" i="9"/>
  <c r="AX21" i="9" s="1"/>
  <c r="BG51" i="9"/>
  <c r="AW13" i="9"/>
  <c r="AX13" i="9" s="1"/>
  <c r="AW57" i="9"/>
  <c r="AX57" i="9" s="1"/>
  <c r="BJ29" i="9"/>
  <c r="BJ13" i="9"/>
  <c r="AW24" i="9"/>
  <c r="AX24" i="9" s="1"/>
  <c r="DO39" i="9"/>
  <c r="DK39" i="9"/>
  <c r="DG39" i="9"/>
  <c r="DN39" i="9"/>
  <c r="DJ39" i="9"/>
  <c r="DF39" i="9"/>
  <c r="DP39" i="9"/>
  <c r="DH39" i="9"/>
  <c r="DM39" i="9"/>
  <c r="DL39" i="9"/>
  <c r="DI39" i="9"/>
  <c r="BJ42" i="9"/>
  <c r="DX32" i="9"/>
  <c r="AY32" i="9"/>
  <c r="AT32" i="9"/>
  <c r="AW39" i="9"/>
  <c r="AX39" i="9" s="1"/>
  <c r="BJ33" i="9"/>
  <c r="DX40" i="9"/>
  <c r="AT40" i="9"/>
  <c r="AY40" i="9"/>
  <c r="BG16" i="9"/>
  <c r="BJ27" i="9"/>
  <c r="DO12" i="9"/>
  <c r="DK12" i="9"/>
  <c r="DG12" i="9"/>
  <c r="DN12" i="9"/>
  <c r="DJ12" i="9"/>
  <c r="DF12" i="9"/>
  <c r="DL12" i="9"/>
  <c r="DH12" i="9"/>
  <c r="DI12" i="9"/>
  <c r="DP12" i="9"/>
  <c r="DM12" i="9"/>
  <c r="BG140" i="9"/>
  <c r="BG117" i="9"/>
  <c r="BG76" i="9"/>
  <c r="BG118" i="9"/>
  <c r="BG146" i="9"/>
  <c r="BG119" i="9"/>
  <c r="BG135" i="9"/>
  <c r="BG151" i="9"/>
  <c r="BG198" i="9"/>
  <c r="BJ89" i="9"/>
  <c r="BJ152" i="9"/>
  <c r="BJ142" i="9"/>
  <c r="BJ95" i="9"/>
  <c r="BJ138" i="9"/>
  <c r="BJ116" i="9"/>
  <c r="BJ159" i="9"/>
  <c r="BJ163" i="9"/>
  <c r="BJ190" i="9"/>
  <c r="BJ196" i="9"/>
  <c r="BG32" i="9"/>
  <c r="AY39" i="9"/>
  <c r="BG193" i="9"/>
  <c r="BJ201" i="9"/>
  <c r="DW176" i="9"/>
  <c r="DO176" i="9"/>
  <c r="DK176" i="9"/>
  <c r="DG176" i="9"/>
  <c r="DL176" i="9"/>
  <c r="DF176" i="9"/>
  <c r="DN176" i="9"/>
  <c r="DH176" i="9"/>
  <c r="DM176" i="9"/>
  <c r="DJ176" i="9"/>
  <c r="DI176" i="9"/>
  <c r="DP176" i="9"/>
  <c r="BG188" i="9"/>
  <c r="DW189" i="9"/>
  <c r="DO189" i="9"/>
  <c r="DK189" i="9"/>
  <c r="DG189" i="9"/>
  <c r="DP189" i="9"/>
  <c r="DJ189" i="9"/>
  <c r="DI189" i="9"/>
  <c r="DH189" i="9"/>
  <c r="DN189" i="9"/>
  <c r="DF189" i="9"/>
  <c r="DM189" i="9"/>
  <c r="DL189" i="9"/>
  <c r="DW172" i="9"/>
  <c r="DO172" i="9"/>
  <c r="DK172" i="9"/>
  <c r="DG172" i="9"/>
  <c r="DP172" i="9"/>
  <c r="DJ172" i="9"/>
  <c r="DN172" i="9"/>
  <c r="DI172" i="9"/>
  <c r="DM172" i="9"/>
  <c r="DL172" i="9"/>
  <c r="DH172" i="9"/>
  <c r="DF172" i="9"/>
  <c r="BG160" i="9"/>
  <c r="BG172" i="9"/>
  <c r="BJ174" i="9"/>
  <c r="BJ137" i="9"/>
  <c r="DW135" i="9"/>
  <c r="DO135" i="9"/>
  <c r="DK135" i="9"/>
  <c r="DG135" i="9"/>
  <c r="DN135" i="9"/>
  <c r="DJ135" i="9"/>
  <c r="DF135" i="9"/>
  <c r="DM135" i="9"/>
  <c r="DL135" i="9"/>
  <c r="DP135" i="9"/>
  <c r="DH135" i="9"/>
  <c r="DI135" i="9"/>
  <c r="BG168" i="9"/>
  <c r="BG164" i="9"/>
  <c r="DW147" i="9"/>
  <c r="DO147" i="9"/>
  <c r="DK147" i="9"/>
  <c r="DG147" i="9"/>
  <c r="DN147" i="9"/>
  <c r="DJ147" i="9"/>
  <c r="DF147" i="9"/>
  <c r="DI147" i="9"/>
  <c r="DP147" i="9"/>
  <c r="DH147" i="9"/>
  <c r="DM147" i="9"/>
  <c r="DL147" i="9"/>
  <c r="BJ119" i="9"/>
  <c r="BJ113" i="9"/>
  <c r="BG101" i="9"/>
  <c r="BJ143" i="9"/>
  <c r="DW93" i="9"/>
  <c r="DO93" i="9"/>
  <c r="DK93" i="9"/>
  <c r="DG93" i="9"/>
  <c r="DM93" i="9"/>
  <c r="DH93" i="9"/>
  <c r="DL93" i="9"/>
  <c r="DF93" i="9"/>
  <c r="DN93" i="9"/>
  <c r="DI93" i="9"/>
  <c r="DJ93" i="9"/>
  <c r="DP93" i="9"/>
  <c r="BG91" i="9"/>
  <c r="AW48" i="9"/>
  <c r="AX48" i="9" s="1"/>
  <c r="AY48" i="9"/>
  <c r="AW36" i="9"/>
  <c r="AX36" i="9" s="1"/>
  <c r="AY36" i="9"/>
  <c r="BG144" i="9"/>
  <c r="BJ127" i="9"/>
  <c r="BG120" i="9"/>
  <c r="DW91" i="9"/>
  <c r="DO91" i="9"/>
  <c r="DK91" i="9"/>
  <c r="DG91" i="9"/>
  <c r="DN91" i="9"/>
  <c r="DI91" i="9"/>
  <c r="DM91" i="9"/>
  <c r="DH91" i="9"/>
  <c r="DF91" i="9"/>
  <c r="DP91" i="9"/>
  <c r="DL91" i="9"/>
  <c r="DJ91" i="9"/>
  <c r="DW86" i="9"/>
  <c r="DO86" i="9"/>
  <c r="DK86" i="9"/>
  <c r="DG86" i="9"/>
  <c r="DN86" i="9"/>
  <c r="DJ86" i="9"/>
  <c r="DF86" i="9"/>
  <c r="DL86" i="9"/>
  <c r="DP86" i="9"/>
  <c r="DI86" i="9"/>
  <c r="DH86" i="9"/>
  <c r="DM86" i="9"/>
  <c r="BJ80" i="9"/>
  <c r="BG62" i="9"/>
  <c r="BG52" i="9"/>
  <c r="BJ54" i="9"/>
  <c r="BJ56" i="9"/>
  <c r="DO27" i="9"/>
  <c r="DK27" i="9"/>
  <c r="DG27" i="9"/>
  <c r="DN27" i="9"/>
  <c r="DJ27" i="9"/>
  <c r="DF27" i="9"/>
  <c r="DM27" i="9"/>
  <c r="DI27" i="9"/>
  <c r="DP27" i="9"/>
  <c r="DL27" i="9"/>
  <c r="DH27" i="9"/>
  <c r="DW131" i="9"/>
  <c r="DO131" i="9"/>
  <c r="DK131" i="9"/>
  <c r="DG131" i="9"/>
  <c r="DN131" i="9"/>
  <c r="DJ131" i="9"/>
  <c r="DF131" i="9"/>
  <c r="DI131" i="9"/>
  <c r="DP131" i="9"/>
  <c r="DH131" i="9"/>
  <c r="DM131" i="9"/>
  <c r="DL131" i="9"/>
  <c r="BJ76" i="9"/>
  <c r="AW31" i="9"/>
  <c r="AX31" i="9" s="1"/>
  <c r="BJ4" i="9"/>
  <c r="BG5" i="9"/>
  <c r="DO7" i="9"/>
  <c r="DK7" i="9"/>
  <c r="DG7" i="9"/>
  <c r="DN7" i="9"/>
  <c r="DI7" i="9"/>
  <c r="DL7" i="9"/>
  <c r="DF7" i="9"/>
  <c r="DM7" i="9"/>
  <c r="DH7" i="9"/>
  <c r="DP7" i="9"/>
  <c r="DJ7" i="9"/>
  <c r="AY73" i="9"/>
  <c r="AT73" i="9"/>
  <c r="DX73" i="9"/>
  <c r="DO3" i="9"/>
  <c r="DK3" i="9"/>
  <c r="DG3" i="9"/>
  <c r="DN3" i="9"/>
  <c r="DI3" i="9"/>
  <c r="DM3" i="9"/>
  <c r="DH3" i="9"/>
  <c r="DL3" i="9"/>
  <c r="DF3" i="9"/>
  <c r="DJ3" i="9"/>
  <c r="DP3" i="9"/>
  <c r="BJ125" i="9"/>
  <c r="BG103" i="9"/>
  <c r="BG98" i="9"/>
  <c r="BG97" i="9"/>
  <c r="BJ25" i="9"/>
  <c r="BJ31" i="9"/>
  <c r="AY37" i="9"/>
  <c r="AT37" i="9"/>
  <c r="DX37" i="9"/>
  <c r="DX10" i="9"/>
  <c r="AY10" i="9"/>
  <c r="AT10" i="9"/>
  <c r="DO34" i="9"/>
  <c r="DK34" i="9"/>
  <c r="DG34" i="9"/>
  <c r="DN34" i="9"/>
  <c r="DJ34" i="9"/>
  <c r="DF34" i="9"/>
  <c r="DP34" i="9"/>
  <c r="DH34" i="9"/>
  <c r="DL34" i="9"/>
  <c r="DM34" i="9"/>
  <c r="DI34" i="9"/>
  <c r="BJ14" i="9"/>
  <c r="BJ8" i="9"/>
  <c r="DO42" i="9"/>
  <c r="DK42" i="9"/>
  <c r="DG42" i="9"/>
  <c r="DM42" i="9"/>
  <c r="DH42" i="9"/>
  <c r="DP42" i="9"/>
  <c r="DJ42" i="9"/>
  <c r="DL42" i="9"/>
  <c r="DF42" i="9"/>
  <c r="DN42" i="9"/>
  <c r="DI42" i="9"/>
  <c r="DO64" i="9"/>
  <c r="DK64" i="9"/>
  <c r="DG64" i="9"/>
  <c r="DM64" i="9"/>
  <c r="DH64" i="9"/>
  <c r="DJ64" i="9"/>
  <c r="DL64" i="9"/>
  <c r="DF64" i="9"/>
  <c r="DP64" i="9"/>
  <c r="DI64" i="9"/>
  <c r="DN64" i="9"/>
  <c r="AW59" i="9"/>
  <c r="AX59" i="9" s="1"/>
  <c r="DW97" i="9"/>
  <c r="DO97" i="9"/>
  <c r="DK97" i="9"/>
  <c r="DG97" i="9"/>
  <c r="DP97" i="9"/>
  <c r="DJ97" i="9"/>
  <c r="DN97" i="9"/>
  <c r="DI97" i="9"/>
  <c r="DL97" i="9"/>
  <c r="DH97" i="9"/>
  <c r="DF97" i="9"/>
  <c r="DM97" i="9"/>
  <c r="BG90" i="9"/>
  <c r="DW74" i="9"/>
  <c r="DO74" i="9"/>
  <c r="DK74" i="9"/>
  <c r="DG74" i="9"/>
  <c r="DN74" i="9"/>
  <c r="DJ74" i="9"/>
  <c r="DF74" i="9"/>
  <c r="DP74" i="9"/>
  <c r="DH74" i="9"/>
  <c r="DL74" i="9"/>
  <c r="DM74" i="9"/>
  <c r="DI74" i="9"/>
  <c r="DO50" i="9"/>
  <c r="DK50" i="9"/>
  <c r="DG50" i="9"/>
  <c r="DN50" i="9"/>
  <c r="DJ50" i="9"/>
  <c r="DF50" i="9"/>
  <c r="DI50" i="9"/>
  <c r="DM50" i="9"/>
  <c r="DP50" i="9"/>
  <c r="DH50" i="9"/>
  <c r="DL50" i="9"/>
  <c r="BG8" i="9"/>
  <c r="BG88" i="9"/>
  <c r="BJ67" i="9"/>
  <c r="AW58" i="9"/>
  <c r="AX58" i="9" s="1"/>
  <c r="BJ65" i="9"/>
  <c r="BJ111" i="9"/>
  <c r="BJ107" i="9"/>
  <c r="BG67" i="9"/>
  <c r="BG31" i="9"/>
  <c r="DO15" i="9"/>
  <c r="DK15" i="9"/>
  <c r="DG15" i="9"/>
  <c r="DN15" i="9"/>
  <c r="DJ15" i="9"/>
  <c r="DF15" i="9"/>
  <c r="DL15" i="9"/>
  <c r="DH15" i="9"/>
  <c r="DI15" i="9"/>
  <c r="DP15" i="9"/>
  <c r="DM15" i="9"/>
  <c r="BJ48" i="9"/>
  <c r="AY23" i="9"/>
  <c r="AT23" i="9"/>
  <c r="DX23" i="9"/>
  <c r="BJ62" i="9"/>
  <c r="AW70" i="9"/>
  <c r="AX70" i="9" s="1"/>
  <c r="AW73" i="9"/>
  <c r="AX73" i="9" s="1"/>
  <c r="BJ49" i="9"/>
  <c r="DO69" i="9"/>
  <c r="DK69" i="9"/>
  <c r="DG69" i="9"/>
  <c r="DP69" i="9"/>
  <c r="DJ69" i="9"/>
  <c r="DM69" i="9"/>
  <c r="DN69" i="9"/>
  <c r="DI69" i="9"/>
  <c r="DH69" i="9"/>
  <c r="DL69" i="9"/>
  <c r="DF69" i="9"/>
  <c r="BG30" i="9"/>
  <c r="BG35" i="9"/>
  <c r="BG17" i="9"/>
  <c r="BG38" i="9"/>
  <c r="BG41" i="9"/>
  <c r="BG12" i="9"/>
  <c r="AY16" i="9"/>
  <c r="BG55" i="9"/>
  <c r="DN113" i="9"/>
  <c r="DJ113" i="9"/>
  <c r="DF113" i="9"/>
  <c r="DP113" i="9"/>
  <c r="DK113" i="9"/>
  <c r="DO113" i="9"/>
  <c r="DI113" i="9"/>
  <c r="DM113" i="9"/>
  <c r="DL113" i="9"/>
  <c r="DG113" i="9"/>
  <c r="DH113" i="9"/>
  <c r="DW113" i="9"/>
  <c r="BJ50" i="9"/>
  <c r="AW20" i="9"/>
  <c r="AX20" i="9" s="1"/>
  <c r="DO5" i="9"/>
  <c r="DK5" i="9"/>
  <c r="DG5" i="9"/>
  <c r="DN5" i="9"/>
  <c r="DJ5" i="9"/>
  <c r="DF5" i="9"/>
  <c r="DL5" i="9"/>
  <c r="DP5" i="9"/>
  <c r="DH5" i="9"/>
  <c r="DI5" i="9"/>
  <c r="DM5" i="9"/>
  <c r="BJ61" i="9"/>
  <c r="AW52" i="9"/>
  <c r="AX52" i="9" s="1"/>
  <c r="BJ64" i="9"/>
  <c r="AW56" i="9"/>
  <c r="AX56" i="9" s="1"/>
  <c r="BJ35" i="9"/>
  <c r="BJ90" i="9"/>
  <c r="BG48" i="9"/>
  <c r="BJ34" i="9"/>
  <c r="BG7" i="9"/>
  <c r="BG57" i="9"/>
  <c r="AW28" i="9"/>
  <c r="AX28" i="9" s="1"/>
  <c r="AW32" i="9"/>
  <c r="AX32" i="9" s="1"/>
  <c r="AY12" i="9"/>
  <c r="AZ13" i="9" s="1"/>
  <c r="BA13" i="9" s="1"/>
  <c r="AT12" i="9"/>
  <c r="DX12" i="9"/>
  <c r="DX19" i="9"/>
  <c r="AY19" i="9"/>
  <c r="AT19" i="9"/>
  <c r="BG6" i="9"/>
  <c r="BJ26" i="9"/>
  <c r="AW42" i="9"/>
  <c r="AX42" i="9" s="1"/>
  <c r="AW18" i="9"/>
  <c r="AX18" i="9" s="1"/>
  <c r="BG22" i="9"/>
  <c r="DO47" i="9"/>
  <c r="DK47" i="9"/>
  <c r="DG47" i="9"/>
  <c r="DN47" i="9"/>
  <c r="DJ47" i="9"/>
  <c r="DF47" i="9"/>
  <c r="DI47" i="9"/>
  <c r="DP47" i="9"/>
  <c r="DH47" i="9"/>
  <c r="DM47" i="9"/>
  <c r="DL47" i="9"/>
  <c r="AY33" i="9"/>
  <c r="AT33" i="9"/>
  <c r="DX33" i="9"/>
  <c r="AW51" i="9"/>
  <c r="AX51" i="9" s="1"/>
  <c r="BG33" i="9"/>
  <c r="BG102" i="9"/>
  <c r="BG157" i="9"/>
  <c r="BG104" i="9"/>
  <c r="BG132" i="9"/>
  <c r="BG116" i="9"/>
  <c r="BG78" i="9"/>
  <c r="BG86" i="9"/>
  <c r="BG124" i="9"/>
  <c r="BG111" i="9"/>
  <c r="BG122" i="9"/>
  <c r="BG154" i="9"/>
  <c r="BG167" i="9"/>
  <c r="BG121" i="9"/>
  <c r="BG129" i="9"/>
  <c r="BG137" i="9"/>
  <c r="BG145" i="9"/>
  <c r="BG153" i="9"/>
  <c r="BG185" i="9"/>
  <c r="BG197" i="9"/>
  <c r="BG199" i="9"/>
  <c r="BJ98" i="9"/>
  <c r="BJ105" i="9"/>
  <c r="BJ77" i="9"/>
  <c r="BJ128" i="9"/>
  <c r="BJ170" i="9"/>
  <c r="BJ136" i="9"/>
  <c r="BJ102" i="9"/>
  <c r="BJ144" i="9"/>
  <c r="BJ146" i="9"/>
  <c r="BJ192" i="9"/>
  <c r="BJ124" i="9"/>
  <c r="BJ156" i="9"/>
  <c r="BJ161" i="9"/>
  <c r="BJ188" i="9"/>
  <c r="BJ165" i="9"/>
  <c r="BJ179" i="9"/>
  <c r="BJ175" i="9"/>
  <c r="BJ186" i="9"/>
  <c r="BJ22" i="9"/>
  <c r="BJ3" i="9"/>
  <c r="BJ38" i="9"/>
  <c r="BJ18" i="9"/>
  <c r="BJ51" i="9"/>
  <c r="BJ47" i="9"/>
  <c r="BJ39" i="9"/>
  <c r="AW6" i="9"/>
  <c r="AX6" i="9" s="1"/>
  <c r="AV10" i="8"/>
  <c r="BI10" i="8"/>
  <c r="BI47" i="8"/>
  <c r="BI4" i="8"/>
  <c r="AV4" i="8"/>
  <c r="CZ29" i="8"/>
  <c r="BI29" i="8"/>
  <c r="AV29" i="8"/>
  <c r="DB29" i="8"/>
  <c r="AV26" i="8"/>
  <c r="DE26" i="8"/>
  <c r="DC26" i="8"/>
  <c r="BI26" i="8"/>
  <c r="AV30" i="8"/>
  <c r="AY30" i="8" s="1"/>
  <c r="AV14" i="8"/>
  <c r="DC14" i="8"/>
  <c r="CZ14" i="8"/>
  <c r="BI14" i="8"/>
  <c r="DC22" i="8"/>
  <c r="BI22" i="8"/>
  <c r="DD22" i="8"/>
  <c r="DE22" i="8"/>
  <c r="AV22" i="8"/>
  <c r="BK22" i="8"/>
  <c r="DO22" i="8" s="1"/>
  <c r="DD49" i="8"/>
  <c r="DA49" i="8"/>
  <c r="AV49" i="8"/>
  <c r="BI5" i="8"/>
  <c r="AV5" i="8"/>
  <c r="BI33" i="8"/>
  <c r="BI20" i="8"/>
  <c r="DC20" i="8"/>
  <c r="DB20" i="8"/>
  <c r="CZ20" i="8"/>
  <c r="AV20" i="8"/>
  <c r="CZ35" i="8"/>
  <c r="AV35" i="8"/>
  <c r="BI35" i="8"/>
  <c r="BI19" i="8"/>
  <c r="AV19" i="8"/>
  <c r="DE19" i="8"/>
  <c r="CZ19" i="8"/>
  <c r="BI34" i="8"/>
  <c r="CZ34" i="8"/>
  <c r="BK34" i="8"/>
  <c r="DF34" i="8" s="1"/>
  <c r="DD34" i="8"/>
  <c r="DA34" i="8"/>
  <c r="CZ27" i="8"/>
  <c r="DB27" i="8"/>
  <c r="DA27" i="8"/>
  <c r="AV27" i="8"/>
  <c r="BI27" i="8"/>
  <c r="AV12" i="8"/>
  <c r="BK12" i="8"/>
  <c r="DM12" i="8" s="1"/>
  <c r="BI12" i="8"/>
  <c r="AV21" i="8"/>
  <c r="DB21" i="8"/>
  <c r="DE21" i="8"/>
  <c r="BI21" i="8"/>
  <c r="DC21" i="8"/>
  <c r="DA21" i="8"/>
  <c r="DD21" i="8"/>
  <c r="BI17" i="8"/>
  <c r="AV17" i="8"/>
  <c r="AY17" i="8" s="1"/>
  <c r="DB32" i="8"/>
  <c r="DA32" i="8"/>
  <c r="BI32" i="8"/>
  <c r="AV32" i="8"/>
  <c r="DD32" i="8"/>
  <c r="CZ32" i="8"/>
  <c r="DA24" i="8"/>
  <c r="AV24" i="8"/>
  <c r="BI24" i="8"/>
  <c r="CZ25" i="8"/>
  <c r="DC25" i="8"/>
  <c r="DD25" i="8"/>
  <c r="BI25" i="8"/>
  <c r="CZ16" i="8"/>
  <c r="BI16" i="8"/>
  <c r="AV16" i="8"/>
  <c r="DB16" i="8"/>
  <c r="AV50" i="8"/>
  <c r="BI50" i="8"/>
  <c r="AV9" i="8"/>
  <c r="CZ9" i="8"/>
  <c r="DE9" i="8"/>
  <c r="AV15" i="8"/>
  <c r="DE15" i="8"/>
  <c r="DD15" i="8"/>
  <c r="DA15" i="8"/>
  <c r="BI15" i="8"/>
  <c r="DB15" i="8"/>
  <c r="BI28" i="8"/>
  <c r="CZ28" i="8"/>
  <c r="CZ6" i="8"/>
  <c r="BI6" i="8"/>
  <c r="AV6" i="8"/>
  <c r="BI62" i="8"/>
  <c r="AV62" i="8"/>
  <c r="BI58" i="8"/>
  <c r="DB11" i="8"/>
  <c r="AV37" i="8"/>
  <c r="BI37" i="8"/>
  <c r="DC37" i="8"/>
  <c r="BI31" i="8"/>
  <c r="DX31" i="8"/>
  <c r="DD36" i="8"/>
  <c r="DB36" i="8"/>
  <c r="BI69" i="8"/>
  <c r="AV69" i="8"/>
  <c r="DB69" i="8"/>
  <c r="BK69" i="8"/>
  <c r="DI69" i="8" s="1"/>
  <c r="DD69" i="8"/>
  <c r="AV18" i="8"/>
  <c r="BI18" i="8"/>
  <c r="CZ18" i="8"/>
  <c r="DC18" i="8"/>
  <c r="DB18" i="8"/>
  <c r="DD18" i="8"/>
  <c r="CZ39" i="8"/>
  <c r="DB39" i="8"/>
  <c r="DC39" i="8"/>
  <c r="CZ43" i="8"/>
  <c r="DA43" i="8"/>
  <c r="DD43" i="8"/>
  <c r="BI43" i="8"/>
  <c r="AV43" i="8"/>
  <c r="DC61" i="8"/>
  <c r="AV61" i="8"/>
  <c r="BI54" i="8"/>
  <c r="DE54" i="8"/>
  <c r="AV54" i="8"/>
  <c r="DA44" i="8"/>
  <c r="BI44" i="8"/>
  <c r="AV44" i="8"/>
  <c r="AV60" i="8"/>
  <c r="BK60" i="8"/>
  <c r="DM60" i="8" s="1"/>
  <c r="BI60" i="8"/>
  <c r="DB53" i="8"/>
  <c r="DD53" i="8"/>
  <c r="DE53" i="8"/>
  <c r="CZ53" i="8"/>
  <c r="BI53" i="8"/>
  <c r="DA53" i="8"/>
  <c r="AV53" i="8"/>
  <c r="DD73" i="8"/>
  <c r="DB73" i="8"/>
  <c r="DC73" i="8"/>
  <c r="AV73" i="8"/>
  <c r="BI48" i="8"/>
  <c r="AV48" i="8"/>
  <c r="DC66" i="8"/>
  <c r="DA66" i="8"/>
  <c r="BK66" i="8"/>
  <c r="DN66" i="8" s="1"/>
  <c r="AV66" i="8"/>
  <c r="AY66" i="8" s="1"/>
  <c r="DA63" i="8"/>
  <c r="CZ63" i="8"/>
  <c r="DC63" i="8"/>
  <c r="DD63" i="8"/>
  <c r="BI63" i="8"/>
  <c r="BK63" i="8"/>
  <c r="DO63" i="8" s="1"/>
  <c r="AV63" i="8"/>
  <c r="BI57" i="8"/>
  <c r="DA57" i="8"/>
  <c r="DB57" i="8"/>
  <c r="DE57" i="8"/>
  <c r="AV57" i="8"/>
  <c r="AV55" i="8"/>
  <c r="AY55" i="8" s="1"/>
  <c r="DE55" i="8"/>
  <c r="CZ55" i="8"/>
  <c r="DC55" i="8"/>
  <c r="BK55" i="8"/>
  <c r="DG55" i="8" s="1"/>
  <c r="BI55" i="8"/>
  <c r="DC38" i="8"/>
  <c r="DA38" i="8"/>
  <c r="DB38" i="8"/>
  <c r="CZ38" i="8"/>
  <c r="BI38" i="8"/>
  <c r="DD38" i="8"/>
  <c r="AV38" i="8"/>
  <c r="AV72" i="8"/>
  <c r="BI72" i="8"/>
  <c r="CZ72" i="8"/>
  <c r="DB72" i="8"/>
  <c r="BK72" i="8"/>
  <c r="DG72" i="8" s="1"/>
  <c r="DA72" i="8"/>
  <c r="DD72" i="8"/>
  <c r="BI70" i="8"/>
  <c r="AV70" i="8"/>
  <c r="CZ67" i="8"/>
  <c r="DE67" i="8"/>
  <c r="DA67" i="8"/>
  <c r="DB67" i="8"/>
  <c r="DC67" i="8"/>
  <c r="AV67" i="8"/>
  <c r="AY67" i="8" s="1"/>
  <c r="BI67" i="8"/>
  <c r="BI59" i="8"/>
  <c r="AV59" i="8"/>
  <c r="DD59" i="8"/>
  <c r="DB59" i="8"/>
  <c r="DA59" i="8"/>
  <c r="BK23" i="8"/>
  <c r="DM23" i="8" s="1"/>
  <c r="DD23" i="8"/>
  <c r="BI23" i="8"/>
  <c r="DB23" i="8"/>
  <c r="AV23" i="8"/>
  <c r="AY23" i="8" s="1"/>
  <c r="BI46" i="8"/>
  <c r="AV46" i="8"/>
  <c r="DD46" i="8"/>
  <c r="DC46" i="8"/>
  <c r="DE46" i="8"/>
  <c r="BI52" i="8"/>
  <c r="DA52" i="8"/>
  <c r="CZ52" i="8"/>
  <c r="BK52" i="8"/>
  <c r="DP52" i="8" s="1"/>
  <c r="DC52" i="8"/>
  <c r="AV51" i="8"/>
  <c r="BI51" i="8"/>
  <c r="DE51" i="8"/>
  <c r="DB68" i="8"/>
  <c r="BI42" i="8"/>
  <c r="DB42" i="8"/>
  <c r="AV42" i="8"/>
  <c r="DE42" i="8"/>
  <c r="CZ42" i="8"/>
  <c r="AV56" i="8"/>
  <c r="BI56" i="8"/>
  <c r="BI40" i="8"/>
  <c r="AV40" i="8"/>
  <c r="BI64" i="8"/>
  <c r="DC64" i="8"/>
  <c r="AV64" i="8"/>
  <c r="DA64" i="8"/>
  <c r="DD64" i="8"/>
  <c r="DE64" i="8"/>
  <c r="DB64" i="8"/>
  <c r="BI65" i="8"/>
  <c r="AV65" i="8"/>
  <c r="DD71" i="8"/>
  <c r="BI71" i="8"/>
  <c r="BK71" i="8"/>
  <c r="DJ71" i="8" s="1"/>
  <c r="AV71" i="8"/>
  <c r="DC71" i="8"/>
  <c r="CZ41" i="8"/>
  <c r="DE41" i="8"/>
  <c r="BI41" i="8"/>
  <c r="DC41" i="8"/>
  <c r="AV41" i="8"/>
  <c r="DD41" i="8"/>
  <c r="DB41" i="8"/>
  <c r="BI45" i="8"/>
  <c r="CV47" i="8"/>
  <c r="CY47" i="8"/>
  <c r="AS23" i="8"/>
  <c r="DX23" i="8" s="1"/>
  <c r="BF23" i="8"/>
  <c r="CY23" i="8"/>
  <c r="CW23" i="8"/>
  <c r="AS18" i="8"/>
  <c r="AY18" i="8" s="1"/>
  <c r="CY20" i="8"/>
  <c r="BF20" i="8"/>
  <c r="AS20" i="8"/>
  <c r="AY20" i="8" s="1"/>
  <c r="CU24" i="8"/>
  <c r="CY24" i="8"/>
  <c r="CV24" i="8"/>
  <c r="CW24" i="8"/>
  <c r="CT24" i="8"/>
  <c r="BK24" i="8"/>
  <c r="DG24" i="8" s="1"/>
  <c r="BF24" i="8"/>
  <c r="AS24" i="8"/>
  <c r="BF52" i="8"/>
  <c r="CT52" i="8"/>
  <c r="AS52" i="8"/>
  <c r="AY52" i="8" s="1"/>
  <c r="CT30" i="8"/>
  <c r="BK30" i="8"/>
  <c r="DG30" i="8" s="1"/>
  <c r="BF30" i="8"/>
  <c r="CX30" i="8"/>
  <c r="CW30" i="8"/>
  <c r="BF32" i="8"/>
  <c r="CY32" i="8"/>
  <c r="CW32" i="8"/>
  <c r="AS32" i="8"/>
  <c r="CV32" i="8"/>
  <c r="CX68" i="8"/>
  <c r="BF56" i="8"/>
  <c r="AS56" i="8"/>
  <c r="BF4" i="8"/>
  <c r="AS4" i="8"/>
  <c r="AS51" i="8"/>
  <c r="DX51" i="8" s="1"/>
  <c r="BF51" i="8"/>
  <c r="BK51" i="8"/>
  <c r="DG51" i="8" s="1"/>
  <c r="CT51" i="8"/>
  <c r="CY51" i="8"/>
  <c r="BF27" i="8"/>
  <c r="BK27" i="8"/>
  <c r="DI27" i="8" s="1"/>
  <c r="AS27" i="8"/>
  <c r="BF33" i="8"/>
  <c r="CW33" i="8"/>
  <c r="BK33" i="8"/>
  <c r="DO33" i="8" s="1"/>
  <c r="AS33" i="8"/>
  <c r="DX33" i="8" s="1"/>
  <c r="CX33" i="8"/>
  <c r="BF10" i="8"/>
  <c r="BF59" i="8"/>
  <c r="AS59" i="8"/>
  <c r="CT39" i="8"/>
  <c r="CU39" i="8"/>
  <c r="BF39" i="8"/>
  <c r="AS39" i="8"/>
  <c r="AY39" i="8" s="1"/>
  <c r="CW39" i="8"/>
  <c r="CY44" i="8"/>
  <c r="AS44" i="8"/>
  <c r="CV44" i="8"/>
  <c r="CW44" i="8"/>
  <c r="BK44" i="8"/>
  <c r="DI44" i="8" s="1"/>
  <c r="AS72" i="8"/>
  <c r="CU72" i="8"/>
  <c r="CX72" i="8"/>
  <c r="BF70" i="8"/>
  <c r="AS70" i="8"/>
  <c r="CW55" i="8"/>
  <c r="DX55" i="8"/>
  <c r="BF55" i="8"/>
  <c r="BF19" i="8"/>
  <c r="CW19" i="8"/>
  <c r="AS19" i="8"/>
  <c r="DX19" i="8" s="1"/>
  <c r="AS61" i="8"/>
  <c r="DX61" i="8" s="1"/>
  <c r="BK61" i="8"/>
  <c r="DO61" i="8" s="1"/>
  <c r="CW61" i="8"/>
  <c r="CU61" i="8"/>
  <c r="CT61" i="8"/>
  <c r="BF61" i="8"/>
  <c r="CY61" i="8"/>
  <c r="CX61" i="8"/>
  <c r="BF50" i="8"/>
  <c r="CT50" i="8"/>
  <c r="AS50" i="8"/>
  <c r="CX50" i="8"/>
  <c r="CY50" i="8"/>
  <c r="BF69" i="8"/>
  <c r="AS69" i="8"/>
  <c r="DX69" i="8" s="1"/>
  <c r="CY69" i="8"/>
  <c r="CT69" i="8"/>
  <c r="BF58" i="8"/>
  <c r="AS58" i="8"/>
  <c r="AY58" i="8" s="1"/>
  <c r="CV58" i="8"/>
  <c r="CX58" i="8"/>
  <c r="BF67" i="8"/>
  <c r="CY67" i="8"/>
  <c r="CV67" i="8"/>
  <c r="CX67" i="8"/>
  <c r="CW67" i="8"/>
  <c r="DX67" i="8"/>
  <c r="BF49" i="8"/>
  <c r="CW49" i="8"/>
  <c r="CY49" i="8"/>
  <c r="AS49" i="8"/>
  <c r="BK48" i="8"/>
  <c r="DH48" i="8" s="1"/>
  <c r="AS48" i="8"/>
  <c r="AY48" i="8" s="1"/>
  <c r="BF48" i="8"/>
  <c r="BK53" i="8"/>
  <c r="DL53" i="8" s="1"/>
  <c r="AS53" i="8"/>
  <c r="DX53" i="8" s="1"/>
  <c r="CV53" i="8"/>
  <c r="CY53" i="8"/>
  <c r="BF53" i="8"/>
  <c r="BF60" i="8"/>
  <c r="CY60" i="8"/>
  <c r="CW60" i="8"/>
  <c r="AS60" i="8"/>
  <c r="CV60" i="8"/>
  <c r="CY38" i="8"/>
  <c r="CW38" i="8"/>
  <c r="AS38" i="8"/>
  <c r="AY38" i="8" s="1"/>
  <c r="BK38" i="8"/>
  <c r="DK38" i="8" s="1"/>
  <c r="CV38" i="8"/>
  <c r="CV63" i="8"/>
  <c r="DN63" i="8"/>
  <c r="BF63" i="8"/>
  <c r="AS63" i="8"/>
  <c r="DI63" i="8"/>
  <c r="CT73" i="8"/>
  <c r="CY73" i="8"/>
  <c r="CU73" i="8"/>
  <c r="CX73" i="8"/>
  <c r="BF73" i="8"/>
  <c r="AS73" i="8"/>
  <c r="DX73" i="8" s="1"/>
  <c r="CW71" i="8"/>
  <c r="AS71" i="8"/>
  <c r="DX71" i="8" s="1"/>
  <c r="CY71" i="8"/>
  <c r="BF71" i="8"/>
  <c r="BF57" i="8"/>
  <c r="CU57" i="8"/>
  <c r="BK57" i="8"/>
  <c r="DI57" i="8" s="1"/>
  <c r="AS57" i="8"/>
  <c r="DX57" i="8" s="1"/>
  <c r="CW66" i="8"/>
  <c r="BF66" i="8"/>
  <c r="CU66" i="8"/>
  <c r="CV66" i="8"/>
  <c r="CY66" i="8"/>
  <c r="AS62" i="8"/>
  <c r="AY62" i="8" s="1"/>
  <c r="BF62" i="8"/>
  <c r="CV62" i="8"/>
  <c r="CU62" i="8"/>
  <c r="CY62" i="8"/>
  <c r="CT62" i="8"/>
  <c r="CX62" i="8"/>
  <c r="BK62" i="8"/>
  <c r="DO62" i="8" s="1"/>
  <c r="CY54" i="8"/>
  <c r="AS54" i="8"/>
  <c r="BF54" i="8"/>
  <c r="CV54" i="8"/>
  <c r="BF43" i="8"/>
  <c r="AS43" i="8"/>
  <c r="CU43" i="8"/>
  <c r="BF5" i="8"/>
  <c r="AS5" i="8"/>
  <c r="DX5" i="8" s="1"/>
  <c r="DX45" i="8"/>
  <c r="AY45" i="8"/>
  <c r="DK45" i="8"/>
  <c r="CT45" i="8"/>
  <c r="DN45" i="8"/>
  <c r="BF34" i="8"/>
  <c r="AS34" i="8"/>
  <c r="DX34" i="8" s="1"/>
  <c r="AS64" i="8"/>
  <c r="BF64" i="8"/>
  <c r="DX7" i="8"/>
  <c r="AY7" i="8"/>
  <c r="BF7" i="8"/>
  <c r="CW7" i="8"/>
  <c r="CX42" i="8"/>
  <c r="BK42" i="8"/>
  <c r="DI42" i="8" s="1"/>
  <c r="AS42" i="8"/>
  <c r="BF28" i="8"/>
  <c r="CT28" i="8"/>
  <c r="CX28" i="8"/>
  <c r="AS28" i="8"/>
  <c r="AY28" i="8" s="1"/>
  <c r="BK28" i="8"/>
  <c r="DK28" i="8" s="1"/>
  <c r="CU21" i="8"/>
  <c r="CX21" i="8"/>
  <c r="CW21" i="8"/>
  <c r="BF21" i="8"/>
  <c r="AS21" i="8"/>
  <c r="BK21" i="8"/>
  <c r="DG21" i="8" s="1"/>
  <c r="AY46" i="8"/>
  <c r="AS17" i="8"/>
  <c r="CU17" i="8"/>
  <c r="CY17" i="8"/>
  <c r="CV17" i="8"/>
  <c r="DX17" i="8"/>
  <c r="BF17" i="8"/>
  <c r="CX17" i="8"/>
  <c r="AS37" i="8"/>
  <c r="DX37" i="8" s="1"/>
  <c r="CV37" i="8"/>
  <c r="BK37" i="8"/>
  <c r="DG37" i="8" s="1"/>
  <c r="CW37" i="8"/>
  <c r="BF37" i="8"/>
  <c r="CU37" i="8"/>
  <c r="BF35" i="8"/>
  <c r="AS35" i="8"/>
  <c r="CV35" i="8"/>
  <c r="BK35" i="8"/>
  <c r="DF35" i="8" s="1"/>
  <c r="BK41" i="8"/>
  <c r="DG41" i="8" s="1"/>
  <c r="CT41" i="8"/>
  <c r="AS41" i="8"/>
  <c r="DX41" i="8" s="1"/>
  <c r="CX41" i="8"/>
  <c r="DO41" i="8"/>
  <c r="BF65" i="8"/>
  <c r="CW65" i="8"/>
  <c r="CY65" i="8"/>
  <c r="CX65" i="8"/>
  <c r="CV65" i="8"/>
  <c r="CU65" i="8"/>
  <c r="AS65" i="8"/>
  <c r="CV25" i="8"/>
  <c r="CY25" i="8"/>
  <c r="CW25" i="8"/>
  <c r="BF25" i="8"/>
  <c r="AS25" i="8"/>
  <c r="DX25" i="8" s="1"/>
  <c r="AS13" i="8"/>
  <c r="DX13" i="8" s="1"/>
  <c r="CY13" i="8"/>
  <c r="CT13" i="8"/>
  <c r="CW13" i="8"/>
  <c r="CV13" i="8"/>
  <c r="CU13" i="8"/>
  <c r="AS40" i="8"/>
  <c r="AY40" i="8" s="1"/>
  <c r="BF40" i="8"/>
  <c r="CU40" i="8"/>
  <c r="AS12" i="8"/>
  <c r="AY12" i="8" s="1"/>
  <c r="BF12" i="8"/>
  <c r="AS14" i="8"/>
  <c r="AY14" i="8" s="1"/>
  <c r="BF14" i="8"/>
  <c r="CT14" i="8"/>
  <c r="CU14" i="8"/>
  <c r="CV14" i="8"/>
  <c r="CX14" i="8"/>
  <c r="CW14" i="8"/>
  <c r="BF36" i="8"/>
  <c r="AS36" i="8"/>
  <c r="AY36" i="8" s="1"/>
  <c r="CT9" i="8"/>
  <c r="BF31" i="8"/>
  <c r="BF11" i="8"/>
  <c r="AS11" i="8"/>
  <c r="AY11" i="8" s="1"/>
  <c r="BF26" i="8"/>
  <c r="AS26" i="8"/>
  <c r="AY26" i="8" s="1"/>
  <c r="CY26" i="8"/>
  <c r="CV26" i="8"/>
  <c r="CW29" i="8"/>
  <c r="BF29" i="8"/>
  <c r="CT29" i="8"/>
  <c r="CX29" i="8"/>
  <c r="AS29" i="8"/>
  <c r="DX29" i="8" s="1"/>
  <c r="AS6" i="8"/>
  <c r="AY6" i="8" s="1"/>
  <c r="CU15" i="8"/>
  <c r="AY15" i="8"/>
  <c r="BF15" i="8"/>
  <c r="CY15" i="8"/>
  <c r="CT15" i="8"/>
  <c r="BF22" i="8"/>
  <c r="AS22" i="8"/>
  <c r="CY22" i="8"/>
  <c r="CT22" i="8"/>
  <c r="CX22" i="8"/>
  <c r="CU22" i="8"/>
  <c r="CX16" i="8"/>
  <c r="AS16" i="8"/>
  <c r="CU16" i="8"/>
  <c r="BF16" i="8"/>
  <c r="BI3" i="8"/>
  <c r="AV3" i="8"/>
  <c r="DC3" i="8"/>
  <c r="DA73" i="8"/>
  <c r="BK73" i="8"/>
  <c r="DL73" i="8" s="1"/>
  <c r="CZ73" i="8"/>
  <c r="CV72" i="8"/>
  <c r="CW72" i="8"/>
  <c r="CT72" i="8"/>
  <c r="DN71" i="8"/>
  <c r="DP71" i="8"/>
  <c r="DE70" i="8"/>
  <c r="DD70" i="8"/>
  <c r="DC70" i="8"/>
  <c r="DB70" i="8"/>
  <c r="BK70" i="8"/>
  <c r="DM69" i="8"/>
  <c r="CW69" i="8"/>
  <c r="DA69" i="8"/>
  <c r="CZ69" i="8"/>
  <c r="DC69" i="8"/>
  <c r="CV68" i="8"/>
  <c r="DE68" i="8"/>
  <c r="DC68" i="8"/>
  <c r="DD68" i="8"/>
  <c r="DX68" i="8"/>
  <c r="BK67" i="8"/>
  <c r="DF66" i="8"/>
  <c r="DX66" i="8"/>
  <c r="CT66" i="8"/>
  <c r="DE65" i="8"/>
  <c r="DA65" i="8"/>
  <c r="CZ65" i="8"/>
  <c r="BK65" i="8"/>
  <c r="DL65" i="8" s="1"/>
  <c r="DP63" i="8"/>
  <c r="DK63" i="8"/>
  <c r="DF63" i="8"/>
  <c r="DM63" i="8"/>
  <c r="CT60" i="8"/>
  <c r="DD60" i="8"/>
  <c r="CX60" i="8"/>
  <c r="CU60" i="8"/>
  <c r="DX60" i="8"/>
  <c r="CU59" i="8"/>
  <c r="CT59" i="8"/>
  <c r="DE59" i="8"/>
  <c r="BK59" i="8"/>
  <c r="DM59" i="8" s="1"/>
  <c r="CW59" i="8"/>
  <c r="CV59" i="8"/>
  <c r="CY59" i="8"/>
  <c r="DA58" i="8"/>
  <c r="CU58" i="8"/>
  <c r="CT58" i="8"/>
  <c r="DC58" i="8"/>
  <c r="CZ58" i="8"/>
  <c r="CW58" i="8"/>
  <c r="DB58" i="8"/>
  <c r="DB56" i="8"/>
  <c r="CZ56" i="8"/>
  <c r="CV55" i="8"/>
  <c r="DB55" i="8"/>
  <c r="CY55" i="8"/>
  <c r="CX55" i="8"/>
  <c r="DD55" i="8"/>
  <c r="CU55" i="8"/>
  <c r="CT55" i="8"/>
  <c r="DF55" i="8"/>
  <c r="CW56" i="8"/>
  <c r="CT54" i="8"/>
  <c r="BK54" i="8"/>
  <c r="CW54" i="8"/>
  <c r="DB54" i="8"/>
  <c r="DC54" i="8"/>
  <c r="CX54" i="8"/>
  <c r="CZ54" i="8"/>
  <c r="DX54" i="8"/>
  <c r="DE52" i="8"/>
  <c r="CW52" i="8"/>
  <c r="DD52" i="8"/>
  <c r="DB51" i="8"/>
  <c r="DA51" i="8"/>
  <c r="CZ51" i="8"/>
  <c r="DC51" i="8"/>
  <c r="DX50" i="8"/>
  <c r="CU50" i="8"/>
  <c r="BK50" i="8"/>
  <c r="CV50" i="8"/>
  <c r="CU49" i="8"/>
  <c r="CV49" i="8"/>
  <c r="DE49" i="8"/>
  <c r="DB49" i="8"/>
  <c r="DC48" i="8"/>
  <c r="CY48" i="8"/>
  <c r="CW48" i="8"/>
  <c r="CV48" i="8"/>
  <c r="DX48" i="8"/>
  <c r="BK47" i="8"/>
  <c r="DI47" i="8" s="1"/>
  <c r="AY47" i="8"/>
  <c r="DC47" i="8"/>
  <c r="CZ47" i="8"/>
  <c r="CX47" i="8"/>
  <c r="CT47" i="8"/>
  <c r="DX46" i="8"/>
  <c r="CT46" i="8"/>
  <c r="CX46" i="8"/>
  <c r="CV46" i="8"/>
  <c r="BK46" i="8"/>
  <c r="DL45" i="8"/>
  <c r="DH45" i="8"/>
  <c r="DI45" i="8"/>
  <c r="DJ45" i="8"/>
  <c r="CW45" i="8"/>
  <c r="DF45" i="8"/>
  <c r="DO45" i="8"/>
  <c r="CX45" i="8"/>
  <c r="DA45" i="8"/>
  <c r="DM45" i="8"/>
  <c r="CV45" i="8"/>
  <c r="CU45" i="8"/>
  <c r="CX44" i="8"/>
  <c r="CU44" i="8"/>
  <c r="CW43" i="8"/>
  <c r="BK43" i="8"/>
  <c r="DH43" i="8" s="1"/>
  <c r="CY43" i="8"/>
  <c r="DC42" i="8"/>
  <c r="DA42" i="8"/>
  <c r="DE40" i="8"/>
  <c r="DC40" i="8"/>
  <c r="CZ40" i="8"/>
  <c r="DA40" i="8"/>
  <c r="BK39" i="8"/>
  <c r="DX38" i="8"/>
  <c r="DA37" i="8"/>
  <c r="AY37" i="8"/>
  <c r="CZ36" i="8"/>
  <c r="DC36" i="8"/>
  <c r="BK36" i="8"/>
  <c r="DM36" i="8" s="1"/>
  <c r="DE36" i="8"/>
  <c r="CX35" i="8"/>
  <c r="DB35" i="8"/>
  <c r="DE35" i="8"/>
  <c r="DA35" i="8"/>
  <c r="DK34" i="8"/>
  <c r="DE34" i="8"/>
  <c r="DC34" i="8"/>
  <c r="DP33" i="8"/>
  <c r="DK33" i="8"/>
  <c r="CU33" i="8"/>
  <c r="CY33" i="8"/>
  <c r="DG33" i="8"/>
  <c r="CV33" i="8"/>
  <c r="DX32" i="8"/>
  <c r="BK31" i="8"/>
  <c r="DO31" i="8" s="1"/>
  <c r="CU31" i="8"/>
  <c r="DC31" i="8"/>
  <c r="AY31" i="8"/>
  <c r="DF30" i="8"/>
  <c r="DN30" i="8"/>
  <c r="DK30" i="8"/>
  <c r="DI30" i="8"/>
  <c r="DE30" i="8"/>
  <c r="DX30" i="8"/>
  <c r="BK29" i="8"/>
  <c r="DG29" i="8" s="1"/>
  <c r="DE28" i="8"/>
  <c r="CW28" i="8"/>
  <c r="CV28" i="8"/>
  <c r="DC27" i="8"/>
  <c r="DE27" i="8"/>
  <c r="CY27" i="8"/>
  <c r="CT27" i="8"/>
  <c r="CV27" i="8"/>
  <c r="CW27" i="8"/>
  <c r="CU27" i="8"/>
  <c r="CW26" i="8"/>
  <c r="CT26" i="8"/>
  <c r="BK26" i="8"/>
  <c r="CX26" i="8"/>
  <c r="CU25" i="8"/>
  <c r="BK25" i="8"/>
  <c r="DC24" i="8"/>
  <c r="CZ24" i="8"/>
  <c r="DB24" i="8"/>
  <c r="DN23" i="8"/>
  <c r="DK23" i="8"/>
  <c r="DL22" i="8"/>
  <c r="CV22" i="8"/>
  <c r="CT19" i="8"/>
  <c r="DC19" i="8"/>
  <c r="CV19" i="8"/>
  <c r="CU19" i="8"/>
  <c r="DX18" i="8"/>
  <c r="DE17" i="8"/>
  <c r="BK17" i="8"/>
  <c r="DI17" i="8" s="1"/>
  <c r="DB17" i="8"/>
  <c r="BQ185" i="8"/>
  <c r="CG184" i="8"/>
  <c r="BK15" i="8"/>
  <c r="DD14" i="8"/>
  <c r="DB14" i="8"/>
  <c r="BK14" i="8"/>
  <c r="DN14" i="8" s="1"/>
  <c r="DE14" i="8"/>
  <c r="DX14" i="8"/>
  <c r="DI13" i="8"/>
  <c r="DP13" i="8"/>
  <c r="DO13" i="8"/>
  <c r="DL13" i="8"/>
  <c r="DJ13" i="8"/>
  <c r="DK13" i="8"/>
  <c r="AY13" i="8"/>
  <c r="DD13" i="8"/>
  <c r="DB13" i="8"/>
  <c r="CZ13" i="8"/>
  <c r="CX13" i="8"/>
  <c r="DA13" i="8"/>
  <c r="DX12" i="8"/>
  <c r="BU154" i="8"/>
  <c r="AY10" i="8"/>
  <c r="DX9" i="8"/>
  <c r="BQ137" i="8"/>
  <c r="CG27" i="8"/>
  <c r="CG188" i="8"/>
  <c r="DD9" i="8"/>
  <c r="DB9" i="8"/>
  <c r="AY9" i="8"/>
  <c r="BQ143" i="8"/>
  <c r="BQ6" i="8"/>
  <c r="DA8" i="8"/>
  <c r="DB8" i="8"/>
  <c r="DC8" i="8"/>
  <c r="DE8" i="8"/>
  <c r="DD8" i="8"/>
  <c r="BM38" i="8"/>
  <c r="DA7" i="8"/>
  <c r="CZ7" i="8"/>
  <c r="DD6" i="8"/>
  <c r="DC6" i="8"/>
  <c r="DA6" i="8"/>
  <c r="DB6" i="8"/>
  <c r="BY146" i="8"/>
  <c r="DD5" i="8"/>
  <c r="BM87" i="8"/>
  <c r="BU70" i="8"/>
  <c r="CC157" i="8"/>
  <c r="BY193" i="8"/>
  <c r="BY167" i="8"/>
  <c r="BY158" i="8"/>
  <c r="CC188" i="8"/>
  <c r="BM156" i="8"/>
  <c r="BU114" i="8"/>
  <c r="CC180" i="8"/>
  <c r="BM34" i="8"/>
  <c r="BM93" i="8"/>
  <c r="BU36" i="8"/>
  <c r="CC98" i="8"/>
  <c r="BM116" i="8"/>
  <c r="BS183" i="8"/>
  <c r="CI60" i="8"/>
  <c r="BM151" i="8"/>
  <c r="BU169" i="8"/>
  <c r="CC199" i="8"/>
  <c r="DC12" i="8"/>
  <c r="DD12" i="8"/>
  <c r="DD11" i="8"/>
  <c r="DA5" i="8"/>
  <c r="CZ5" i="8"/>
  <c r="DB5" i="8"/>
  <c r="DC5" i="8"/>
  <c r="CY3" i="8"/>
  <c r="CW3" i="8"/>
  <c r="CW10" i="8"/>
  <c r="CU4" i="8"/>
  <c r="CS111" i="8"/>
  <c r="CM196" i="8"/>
  <c r="CM117" i="8"/>
  <c r="CN140" i="8"/>
  <c r="CX7" i="8"/>
  <c r="CU7" i="8"/>
  <c r="CR191" i="8"/>
  <c r="CL157" i="8"/>
  <c r="CN47" i="8"/>
  <c r="CR92" i="8"/>
  <c r="CN82" i="8"/>
  <c r="CS108" i="8"/>
  <c r="CQ55" i="8"/>
  <c r="CY10" i="8"/>
  <c r="CM47" i="8"/>
  <c r="CL116" i="8"/>
  <c r="CQ117" i="8"/>
  <c r="CS125" i="8"/>
  <c r="CR77" i="8"/>
  <c r="CN199" i="8"/>
  <c r="CS138" i="8"/>
  <c r="CS68" i="8"/>
  <c r="CM54" i="8"/>
  <c r="CS55" i="8"/>
  <c r="CR117" i="8"/>
  <c r="CS85" i="8"/>
  <c r="CX10" i="8"/>
  <c r="CN8" i="8"/>
  <c r="CL54" i="8"/>
  <c r="CR28" i="8"/>
  <c r="CQ191" i="8"/>
  <c r="CN187" i="8"/>
  <c r="CQ52" i="8"/>
  <c r="CL132" i="8"/>
  <c r="CN72" i="8"/>
  <c r="CS179" i="8"/>
  <c r="CN193" i="8"/>
  <c r="CT10" i="8"/>
  <c r="BK10" i="8"/>
  <c r="DK10" i="8" s="1"/>
  <c r="CU10" i="8"/>
  <c r="BK9" i="8"/>
  <c r="DG9" i="8" s="1"/>
  <c r="CV9" i="8"/>
  <c r="CW9" i="8"/>
  <c r="CM8" i="8"/>
  <c r="CL104" i="8"/>
  <c r="CQ77" i="8"/>
  <c r="CN116" i="8"/>
  <c r="CS92" i="8"/>
  <c r="CL82" i="8"/>
  <c r="CR52" i="8"/>
  <c r="CR85" i="8"/>
  <c r="CM60" i="8"/>
  <c r="CQ200" i="8"/>
  <c r="CL155" i="8"/>
  <c r="CL190" i="8"/>
  <c r="CQ199" i="8"/>
  <c r="CU5" i="8"/>
  <c r="CU3" i="8"/>
  <c r="CT3" i="8"/>
  <c r="CV3" i="8"/>
  <c r="CS122" i="8"/>
  <c r="CN58" i="8"/>
  <c r="CR41" i="8"/>
  <c r="CR20" i="8"/>
  <c r="CM90" i="8"/>
  <c r="CM84" i="8"/>
  <c r="CL4" i="8"/>
  <c r="CS199" i="8"/>
  <c r="CL81" i="8"/>
  <c r="CQ41" i="8"/>
  <c r="CL130" i="8"/>
  <c r="CM81" i="8"/>
  <c r="CN84" i="8"/>
  <c r="CM137" i="8"/>
  <c r="CN198" i="8"/>
  <c r="CQ202" i="8"/>
  <c r="CS79" i="8"/>
  <c r="CR9" i="8"/>
  <c r="CM129" i="8"/>
  <c r="CN37" i="8"/>
  <c r="CM190" i="8"/>
  <c r="CR202" i="8"/>
  <c r="CQ79" i="8"/>
  <c r="CS11" i="8"/>
  <c r="CL198" i="8"/>
  <c r="CR111" i="8"/>
  <c r="CS118" i="8"/>
  <c r="CQ120" i="8"/>
  <c r="CQ46" i="8"/>
  <c r="CL17" i="8"/>
  <c r="CS15" i="8"/>
  <c r="DK12" i="8"/>
  <c r="CM130" i="8"/>
  <c r="BQ169" i="8"/>
  <c r="CS105" i="8"/>
  <c r="CU12" i="8"/>
  <c r="CX12" i="8"/>
  <c r="DE12" i="8"/>
  <c r="DB12" i="8"/>
  <c r="CQ144" i="8"/>
  <c r="BQ193" i="8"/>
  <c r="CY12" i="8"/>
  <c r="CM30" i="8"/>
  <c r="CR144" i="8"/>
  <c r="CQ118" i="8"/>
  <c r="CR102" i="8"/>
  <c r="BQ144" i="8"/>
  <c r="CQ105" i="8"/>
  <c r="CV12" i="8"/>
  <c r="DA12" i="8"/>
  <c r="CQ59" i="8"/>
  <c r="CQ88" i="8"/>
  <c r="BK11" i="8"/>
  <c r="CQ81" i="8"/>
  <c r="CS102" i="8"/>
  <c r="CM105" i="8"/>
  <c r="CY11" i="8"/>
  <c r="BQ38" i="8"/>
  <c r="BQ45" i="8"/>
  <c r="BQ141" i="8"/>
  <c r="DE11" i="8"/>
  <c r="BQ142" i="8"/>
  <c r="CG125" i="8"/>
  <c r="BQ191" i="8"/>
  <c r="BQ39" i="8"/>
  <c r="BQ96" i="8"/>
  <c r="CR192" i="8"/>
  <c r="CQ106" i="8"/>
  <c r="CM152" i="8"/>
  <c r="CV11" i="8"/>
  <c r="CR154" i="8"/>
  <c r="CX11" i="8"/>
  <c r="CG37" i="8"/>
  <c r="BQ189" i="8"/>
  <c r="BQ48" i="8"/>
  <c r="CG172" i="8"/>
  <c r="BQ92" i="8"/>
  <c r="BQ164" i="8"/>
  <c r="BQ12" i="8"/>
  <c r="CM126" i="8"/>
  <c r="CN88" i="8"/>
  <c r="CG122" i="8"/>
  <c r="CG64" i="8"/>
  <c r="BY53" i="8"/>
  <c r="CU11" i="8"/>
  <c r="CM17" i="8"/>
  <c r="CL30" i="8"/>
  <c r="CL34" i="8"/>
  <c r="CT11" i="8"/>
  <c r="CN99" i="8"/>
  <c r="BQ4" i="8"/>
  <c r="DA11" i="8"/>
  <c r="BQ53" i="8"/>
  <c r="CG84" i="8"/>
  <c r="BQ33" i="8"/>
  <c r="BQ74" i="8"/>
  <c r="CM55" i="8"/>
  <c r="CG47" i="8"/>
  <c r="DD10" i="8"/>
  <c r="CZ10" i="8"/>
  <c r="DA10" i="8"/>
  <c r="CQ112" i="8"/>
  <c r="CR112" i="8"/>
  <c r="CL120" i="8"/>
  <c r="CM120" i="8"/>
  <c r="CL144" i="8"/>
  <c r="CM144" i="8"/>
  <c r="CA175" i="8"/>
  <c r="CA179" i="8"/>
  <c r="CS107" i="8"/>
  <c r="CR107" i="8"/>
  <c r="CL111" i="8"/>
  <c r="CM111" i="8"/>
  <c r="CS131" i="8"/>
  <c r="CQ131" i="8"/>
  <c r="CS134" i="8"/>
  <c r="CQ134" i="8"/>
  <c r="CL176" i="8"/>
  <c r="CN176" i="8"/>
  <c r="CL182" i="8"/>
  <c r="CM182" i="8"/>
  <c r="CM78" i="8"/>
  <c r="CS74" i="8"/>
  <c r="CS65" i="8"/>
  <c r="CL114" i="8"/>
  <c r="CL166" i="8"/>
  <c r="CL88" i="8"/>
  <c r="CQ103" i="8"/>
  <c r="CA10" i="8"/>
  <c r="CL119" i="8"/>
  <c r="DC10" i="8"/>
  <c r="CA191" i="8"/>
  <c r="BM176" i="8"/>
  <c r="BM9" i="8"/>
  <c r="BM108" i="8"/>
  <c r="BM59" i="8"/>
  <c r="BM22" i="8"/>
  <c r="BM65" i="8"/>
  <c r="BU39" i="8"/>
  <c r="BU110" i="8"/>
  <c r="CC154" i="8"/>
  <c r="CC116" i="8"/>
  <c r="CC50" i="8"/>
  <c r="CC172" i="8"/>
  <c r="CR18" i="8"/>
  <c r="CS18" i="8"/>
  <c r="CQ23" i="8"/>
  <c r="CR23" i="8"/>
  <c r="CM50" i="8"/>
  <c r="CL50" i="8"/>
  <c r="CR53" i="8"/>
  <c r="CQ53" i="8"/>
  <c r="CS64" i="8"/>
  <c r="CR64" i="8"/>
  <c r="CL77" i="8"/>
  <c r="CM77" i="8"/>
  <c r="CS126" i="8"/>
  <c r="CR126" i="8"/>
  <c r="CR147" i="8"/>
  <c r="CS147" i="8"/>
  <c r="CN161" i="8"/>
  <c r="CL161" i="8"/>
  <c r="CQ122" i="8"/>
  <c r="CS59" i="8"/>
  <c r="CR119" i="8"/>
  <c r="CR46" i="8"/>
  <c r="CQ119" i="8"/>
  <c r="CM58" i="8"/>
  <c r="CS88" i="8"/>
  <c r="CR15" i="8"/>
  <c r="CQ74" i="8"/>
  <c r="CS89" i="8"/>
  <c r="CM138" i="8"/>
  <c r="CR61" i="8"/>
  <c r="CS83" i="8"/>
  <c r="CQ126" i="8"/>
  <c r="CR83" i="8"/>
  <c r="CQ61" i="8"/>
  <c r="CQ147" i="8"/>
  <c r="CM99" i="8"/>
  <c r="CL40" i="8"/>
  <c r="CR96" i="8"/>
  <c r="BM127" i="8"/>
  <c r="BM173" i="8"/>
  <c r="CQ107" i="8"/>
  <c r="CR94" i="8"/>
  <c r="CM176" i="8"/>
  <c r="CM146" i="8"/>
  <c r="CS103" i="8"/>
  <c r="CN119" i="8"/>
  <c r="CL117" i="8"/>
  <c r="CL133" i="8"/>
  <c r="CS94" i="8"/>
  <c r="CS120" i="8"/>
  <c r="CA12" i="8"/>
  <c r="BU9" i="8"/>
  <c r="BU186" i="8"/>
  <c r="BU124" i="8"/>
  <c r="CC193" i="8"/>
  <c r="CC101" i="8"/>
  <c r="BM119" i="8"/>
  <c r="CL105" i="8"/>
  <c r="BS197" i="8"/>
  <c r="CS5" i="8"/>
  <c r="CQ5" i="8"/>
  <c r="BM136" i="8"/>
  <c r="BU166" i="8"/>
  <c r="CC103" i="8"/>
  <c r="CL11" i="8"/>
  <c r="CN11" i="8"/>
  <c r="CQ30" i="8"/>
  <c r="CS30" i="8"/>
  <c r="CS50" i="8"/>
  <c r="CR50" i="8"/>
  <c r="CM57" i="8"/>
  <c r="CN57" i="8"/>
  <c r="CL63" i="8"/>
  <c r="CM63" i="8"/>
  <c r="CM87" i="8"/>
  <c r="CL87" i="8"/>
  <c r="CL97" i="8"/>
  <c r="CM97" i="8"/>
  <c r="CL101" i="8"/>
  <c r="CN101" i="8"/>
  <c r="CL124" i="8"/>
  <c r="CM124" i="8"/>
  <c r="CL143" i="8"/>
  <c r="CM143" i="8"/>
  <c r="CR161" i="8"/>
  <c r="CS161" i="8"/>
  <c r="CM170" i="8"/>
  <c r="CL170" i="8"/>
  <c r="CM156" i="8"/>
  <c r="CQ68" i="8"/>
  <c r="CR75" i="8"/>
  <c r="CQ50" i="8"/>
  <c r="CL78" i="8"/>
  <c r="CR6" i="8"/>
  <c r="CQ34" i="8"/>
  <c r="CS20" i="8"/>
  <c r="CS81" i="8"/>
  <c r="CQ89" i="8"/>
  <c r="CQ162" i="8"/>
  <c r="CN138" i="8"/>
  <c r="CQ18" i="8"/>
  <c r="CL196" i="8"/>
  <c r="CM80" i="8"/>
  <c r="CL44" i="8"/>
  <c r="CR125" i="8"/>
  <c r="CL60" i="8"/>
  <c r="CN108" i="8"/>
  <c r="CM132" i="8"/>
  <c r="CL108" i="8"/>
  <c r="CQ180" i="8"/>
  <c r="CS154" i="8"/>
  <c r="CR24" i="8"/>
  <c r="CL90" i="8"/>
  <c r="CM187" i="8"/>
  <c r="CQ76" i="8"/>
  <c r="CM193" i="8"/>
  <c r="CL110" i="8"/>
  <c r="CM40" i="8"/>
  <c r="CS96" i="8"/>
  <c r="BM113" i="8"/>
  <c r="BM76" i="8"/>
  <c r="CQ64" i="8"/>
  <c r="CN55" i="8"/>
  <c r="CR138" i="8"/>
  <c r="CN80" i="8"/>
  <c r="CL146" i="8"/>
  <c r="CR108" i="8"/>
  <c r="CM101" i="8"/>
  <c r="CR106" i="8"/>
  <c r="BU20" i="8"/>
  <c r="BU90" i="8"/>
  <c r="CC48" i="8"/>
  <c r="CC134" i="8"/>
  <c r="CN155" i="8"/>
  <c r="DB10" i="8"/>
  <c r="BM125" i="8"/>
  <c r="CR97" i="8"/>
  <c r="CQ97" i="8"/>
  <c r="CS97" i="8"/>
  <c r="CM100" i="8"/>
  <c r="CN100" i="8"/>
  <c r="BO194" i="8"/>
  <c r="CE177" i="8"/>
  <c r="CQ174" i="8"/>
  <c r="CR174" i="8"/>
  <c r="CL175" i="8"/>
  <c r="CN197" i="8"/>
  <c r="CM201" i="8"/>
  <c r="CR38" i="8"/>
  <c r="CN114" i="8"/>
  <c r="CM136" i="8"/>
  <c r="CL174" i="8"/>
  <c r="CR179" i="8"/>
  <c r="CL128" i="8"/>
  <c r="CR157" i="8"/>
  <c r="BQ176" i="8"/>
  <c r="BQ85" i="8"/>
  <c r="BQ24" i="8"/>
  <c r="BQ118" i="8"/>
  <c r="CG110" i="8"/>
  <c r="CG198" i="8"/>
  <c r="BQ172" i="8"/>
  <c r="BQ14" i="8"/>
  <c r="BQ52" i="8"/>
  <c r="BQ120" i="8"/>
  <c r="BQ59" i="8"/>
  <c r="BQ90" i="8"/>
  <c r="CL126" i="8"/>
  <c r="CR134" i="8"/>
  <c r="CQ98" i="8"/>
  <c r="CS142" i="8"/>
  <c r="CM178" i="8"/>
  <c r="CG136" i="8"/>
  <c r="CG202" i="8"/>
  <c r="CN118" i="8"/>
  <c r="CY9" i="8"/>
  <c r="CM134" i="8"/>
  <c r="CS22" i="8"/>
  <c r="CM175" i="8"/>
  <c r="CQ157" i="8"/>
  <c r="CN29" i="8"/>
  <c r="CS19" i="8"/>
  <c r="CR37" i="8"/>
  <c r="CN48" i="8"/>
  <c r="CR185" i="8"/>
  <c r="CN156" i="8"/>
  <c r="CR22" i="8"/>
  <c r="CL24" i="8"/>
  <c r="CR45" i="8"/>
  <c r="CM192" i="8"/>
  <c r="CM48" i="8"/>
  <c r="CM164" i="8"/>
  <c r="CS132" i="8"/>
  <c r="CM197" i="8"/>
  <c r="CN31" i="8"/>
  <c r="CL169" i="8"/>
  <c r="CL136" i="8"/>
  <c r="CN111" i="8"/>
  <c r="CN128" i="8"/>
  <c r="CN120" i="8"/>
  <c r="CM153" i="8"/>
  <c r="BQ46" i="8"/>
  <c r="BQ76" i="8"/>
  <c r="BQ79" i="8"/>
  <c r="BQ101" i="8"/>
  <c r="BQ181" i="8"/>
  <c r="CG31" i="8"/>
  <c r="BQ175" i="8"/>
  <c r="BQ135" i="8"/>
  <c r="BQ159" i="8"/>
  <c r="BQ156" i="8"/>
  <c r="BQ186" i="8"/>
  <c r="BQ140" i="8"/>
  <c r="CM166" i="8"/>
  <c r="CL181" i="8"/>
  <c r="CS98" i="8"/>
  <c r="CN133" i="8"/>
  <c r="CM106" i="8"/>
  <c r="CM13" i="8"/>
  <c r="CL106" i="8"/>
  <c r="BQ107" i="8"/>
  <c r="CM118" i="8"/>
  <c r="CU9" i="8"/>
  <c r="CW8" i="8"/>
  <c r="CU8" i="8"/>
  <c r="CX8" i="8"/>
  <c r="CL14" i="8"/>
  <c r="CM14" i="8"/>
  <c r="CL35" i="8"/>
  <c r="CN35" i="8"/>
  <c r="CQ167" i="8"/>
  <c r="CR167" i="8"/>
  <c r="CQ170" i="8"/>
  <c r="CS170" i="8"/>
  <c r="CR170" i="8"/>
  <c r="CR182" i="8"/>
  <c r="CS182" i="8"/>
  <c r="CN27" i="8"/>
  <c r="CL129" i="8"/>
  <c r="CQ11" i="8"/>
  <c r="CN169" i="8"/>
  <c r="CQ32" i="8"/>
  <c r="CQ145" i="8"/>
  <c r="CM179" i="8"/>
  <c r="CQ151" i="8"/>
  <c r="CR198" i="8"/>
  <c r="CL150" i="8"/>
  <c r="CM56" i="8"/>
  <c r="CS167" i="8"/>
  <c r="CL194" i="8"/>
  <c r="CN160" i="8"/>
  <c r="CT8" i="8"/>
  <c r="BO165" i="8"/>
  <c r="BW182" i="8"/>
  <c r="CE79" i="8"/>
  <c r="BQ100" i="8"/>
  <c r="BQ57" i="8"/>
  <c r="BQ44" i="8"/>
  <c r="BQ153" i="8"/>
  <c r="BQ187" i="8"/>
  <c r="BQ113" i="8"/>
  <c r="BQ7" i="8"/>
  <c r="BQ19" i="8"/>
  <c r="BQ180" i="8"/>
  <c r="BQ199" i="8"/>
  <c r="BQ182" i="8"/>
  <c r="BQ36" i="8"/>
  <c r="BQ200" i="8"/>
  <c r="BQ82" i="8"/>
  <c r="BQ54" i="8"/>
  <c r="BQ109" i="8"/>
  <c r="BQ171" i="8"/>
  <c r="BQ201" i="8"/>
  <c r="BQ64" i="8"/>
  <c r="BQ125" i="8"/>
  <c r="BQ136" i="8"/>
  <c r="BQ123" i="8"/>
  <c r="BQ20" i="8"/>
  <c r="BQ49" i="8"/>
  <c r="BQ72" i="8"/>
  <c r="BQ99" i="8"/>
  <c r="BQ124" i="8"/>
  <c r="BQ10" i="8"/>
  <c r="BQ18" i="8"/>
  <c r="BQ8" i="8"/>
  <c r="BQ150" i="8"/>
  <c r="BQ27" i="8"/>
  <c r="BQ162" i="8"/>
  <c r="BQ167" i="8"/>
  <c r="BQ95" i="8"/>
  <c r="BQ102" i="8"/>
  <c r="BQ170" i="8"/>
  <c r="BQ158" i="8"/>
  <c r="BQ98" i="8"/>
  <c r="BQ188" i="8"/>
  <c r="BQ130" i="8"/>
  <c r="BQ58" i="8"/>
  <c r="BQ5" i="8"/>
  <c r="BQ121" i="8"/>
  <c r="BQ26" i="8"/>
  <c r="BQ15" i="8"/>
  <c r="BQ13" i="8"/>
  <c r="BQ93" i="8"/>
  <c r="BY77" i="8"/>
  <c r="BY114" i="8"/>
  <c r="BY162" i="8"/>
  <c r="BY154" i="8"/>
  <c r="BY63" i="8"/>
  <c r="BY171" i="8"/>
  <c r="BY117" i="8"/>
  <c r="BY150" i="8"/>
  <c r="CG135" i="8"/>
  <c r="CG130" i="8"/>
  <c r="CG103" i="8"/>
  <c r="CG98" i="8"/>
  <c r="CG144" i="8"/>
  <c r="CG53" i="8"/>
  <c r="CG29" i="8"/>
  <c r="CG71" i="8"/>
  <c r="CG63" i="8"/>
  <c r="CG181" i="8"/>
  <c r="CG145" i="8"/>
  <c r="CG50" i="8"/>
  <c r="CG166" i="8"/>
  <c r="CG10" i="8"/>
  <c r="CG49" i="8"/>
  <c r="CG75" i="8"/>
  <c r="CG183" i="8"/>
  <c r="CG92" i="8"/>
  <c r="CG111" i="8"/>
  <c r="CG66" i="8"/>
  <c r="CQ13" i="8"/>
  <c r="CR13" i="8"/>
  <c r="CQ169" i="8"/>
  <c r="CS169" i="8"/>
  <c r="CM188" i="8"/>
  <c r="CN188" i="8"/>
  <c r="CL188" i="8"/>
  <c r="CL191" i="8"/>
  <c r="CM191" i="8"/>
  <c r="CS194" i="8"/>
  <c r="CR194" i="8"/>
  <c r="CN13" i="8"/>
  <c r="CN18" i="8"/>
  <c r="CM21" i="8"/>
  <c r="CS45" i="8"/>
  <c r="CR57" i="8"/>
  <c r="CL160" i="8"/>
  <c r="CS27" i="8"/>
  <c r="CS162" i="8"/>
  <c r="CQ60" i="8"/>
  <c r="CL27" i="8"/>
  <c r="CL164" i="8"/>
  <c r="CM181" i="8"/>
  <c r="CM20" i="8"/>
  <c r="CS124" i="8"/>
  <c r="CN19" i="8"/>
  <c r="CS151" i="8"/>
  <c r="CR145" i="8"/>
  <c r="CR173" i="8"/>
  <c r="CL179" i="8"/>
  <c r="CQ173" i="8"/>
  <c r="BQ77" i="8"/>
  <c r="BQ62" i="8"/>
  <c r="BQ43" i="8"/>
  <c r="BQ117" i="8"/>
  <c r="BM68" i="8"/>
  <c r="BM40" i="8"/>
  <c r="BM185" i="8"/>
  <c r="BM141" i="8"/>
  <c r="BQ183" i="8"/>
  <c r="BQ94" i="8"/>
  <c r="BQ70" i="8"/>
  <c r="BQ161" i="8"/>
  <c r="CG180" i="8"/>
  <c r="BQ168" i="8"/>
  <c r="BQ29" i="8"/>
  <c r="BQ110" i="8"/>
  <c r="CM150" i="8"/>
  <c r="CG32" i="8"/>
  <c r="CG113" i="8"/>
  <c r="CG44" i="8"/>
  <c r="BQ114" i="8"/>
  <c r="BQ149" i="8"/>
  <c r="BQ119" i="8"/>
  <c r="BQ17" i="8"/>
  <c r="BQ3" i="8"/>
  <c r="BQ165" i="8"/>
  <c r="BQ146" i="8"/>
  <c r="BQ60" i="8"/>
  <c r="BQ91" i="8"/>
  <c r="BQ71" i="8"/>
  <c r="BQ42" i="8"/>
  <c r="BQ157" i="8"/>
  <c r="CM159" i="8"/>
  <c r="CN191" i="8"/>
  <c r="CM15" i="8"/>
  <c r="CG117" i="8"/>
  <c r="CC162" i="8"/>
  <c r="CC114" i="8"/>
  <c r="BU43" i="8"/>
  <c r="BU103" i="8"/>
  <c r="BU188" i="8"/>
  <c r="BQ132" i="8"/>
  <c r="CG54" i="8"/>
  <c r="CG131" i="8"/>
  <c r="CC44" i="8"/>
  <c r="CC83" i="8"/>
  <c r="CC155" i="8"/>
  <c r="CG80" i="8"/>
  <c r="CQ182" i="8"/>
  <c r="BY49" i="8"/>
  <c r="CG48" i="8"/>
  <c r="CM112" i="8"/>
  <c r="CL112" i="8"/>
  <c r="CS127" i="8"/>
  <c r="CQ127" i="8"/>
  <c r="CN103" i="8"/>
  <c r="CR124" i="8"/>
  <c r="CS38" i="8"/>
  <c r="CS185" i="8"/>
  <c r="CR19" i="8"/>
  <c r="CQ9" i="8"/>
  <c r="CS25" i="8"/>
  <c r="CR14" i="8"/>
  <c r="CN14" i="8"/>
  <c r="CR104" i="8"/>
  <c r="CL42" i="8"/>
  <c r="CQ51" i="8"/>
  <c r="CL31" i="8"/>
  <c r="CS37" i="8"/>
  <c r="CS24" i="8"/>
  <c r="CN174" i="8"/>
  <c r="CR121" i="8"/>
  <c r="CM44" i="8"/>
  <c r="CN15" i="8"/>
  <c r="CS198" i="8"/>
  <c r="CQ121" i="8"/>
  <c r="BQ50" i="8"/>
  <c r="BQ196" i="8"/>
  <c r="BQ115" i="8"/>
  <c r="BY173" i="8"/>
  <c r="BQ103" i="8"/>
  <c r="BQ56" i="8"/>
  <c r="BQ108" i="8"/>
  <c r="BQ73" i="8"/>
  <c r="BQ139" i="8"/>
  <c r="BQ112" i="8"/>
  <c r="BQ138" i="8"/>
  <c r="CQ192" i="8"/>
  <c r="CG159" i="8"/>
  <c r="CG182" i="8"/>
  <c r="CG99" i="8"/>
  <c r="CG162" i="8"/>
  <c r="BQ151" i="8"/>
  <c r="BQ69" i="8"/>
  <c r="BQ87" i="8"/>
  <c r="BQ111" i="8"/>
  <c r="BQ11" i="8"/>
  <c r="BQ21" i="8"/>
  <c r="BQ126" i="8"/>
  <c r="BQ86" i="8"/>
  <c r="BQ80" i="8"/>
  <c r="BQ163" i="8"/>
  <c r="BQ23" i="8"/>
  <c r="CL159" i="8"/>
  <c r="CQ189" i="8"/>
  <c r="CM29" i="8"/>
  <c r="CQ194" i="8"/>
  <c r="CN178" i="8"/>
  <c r="CG155" i="8"/>
  <c r="BY33" i="8"/>
  <c r="BQ133" i="8"/>
  <c r="CG147" i="8"/>
  <c r="CG22" i="8"/>
  <c r="CG119" i="8"/>
  <c r="CG146" i="8"/>
  <c r="CG17" i="8"/>
  <c r="BY109" i="8"/>
  <c r="BY89" i="8"/>
  <c r="BK8" i="8"/>
  <c r="BO181" i="8"/>
  <c r="BW19" i="8"/>
  <c r="CY8" i="8"/>
  <c r="BM112" i="8"/>
  <c r="BM53" i="8"/>
  <c r="BM80" i="8"/>
  <c r="BM124" i="8"/>
  <c r="BM44" i="8"/>
  <c r="BM109" i="8"/>
  <c r="BM83" i="8"/>
  <c r="BM129" i="8"/>
  <c r="BM148" i="8"/>
  <c r="BM128" i="8"/>
  <c r="BM31" i="8"/>
  <c r="BM121" i="8"/>
  <c r="BU28" i="8"/>
  <c r="BU12" i="8"/>
  <c r="BU69" i="8"/>
  <c r="BU92" i="8"/>
  <c r="BU60" i="8"/>
  <c r="BU76" i="8"/>
  <c r="BU68" i="8"/>
  <c r="BU75" i="8"/>
  <c r="BU14" i="8"/>
  <c r="CC191" i="8"/>
  <c r="CC146" i="8"/>
  <c r="CC37" i="8"/>
  <c r="CC14" i="8"/>
  <c r="CC22" i="8"/>
  <c r="CC74" i="8"/>
  <c r="CC60" i="8"/>
  <c r="CC124" i="8"/>
  <c r="CC58" i="8"/>
  <c r="CC43" i="8"/>
  <c r="CC202" i="8"/>
  <c r="CC130" i="8"/>
  <c r="CQ78" i="8"/>
  <c r="CR78" i="8"/>
  <c r="CS91" i="8"/>
  <c r="CS133" i="8"/>
  <c r="CR133" i="8"/>
  <c r="CL115" i="8"/>
  <c r="CM115" i="8"/>
  <c r="CR130" i="8"/>
  <c r="CS130" i="8"/>
  <c r="BS100" i="8"/>
  <c r="BS97" i="8"/>
  <c r="CA147" i="8"/>
  <c r="CA60" i="8"/>
  <c r="CA169" i="8"/>
  <c r="CI182" i="8"/>
  <c r="CI173" i="8"/>
  <c r="CI63" i="8"/>
  <c r="CL16" i="8"/>
  <c r="CN16" i="8"/>
  <c r="CR17" i="8"/>
  <c r="CS17" i="8"/>
  <c r="CM32" i="8"/>
  <c r="CN32" i="8"/>
  <c r="CL134" i="8"/>
  <c r="CN137" i="8"/>
  <c r="CN25" i="8"/>
  <c r="CM18" i="8"/>
  <c r="CL21" i="8"/>
  <c r="CQ14" i="8"/>
  <c r="CL140" i="8"/>
  <c r="CN201" i="8"/>
  <c r="CL153" i="8"/>
  <c r="CE152" i="8"/>
  <c r="BW120" i="8"/>
  <c r="CS155" i="8"/>
  <c r="CM34" i="8"/>
  <c r="CN144" i="8"/>
  <c r="CQ142" i="8"/>
  <c r="CA176" i="8"/>
  <c r="CE188" i="8"/>
  <c r="CI105" i="8"/>
  <c r="DB7" i="8"/>
  <c r="CN107" i="8"/>
  <c r="CL107" i="8"/>
  <c r="CQ110" i="8"/>
  <c r="CS110" i="8"/>
  <c r="CS113" i="8"/>
  <c r="CQ113" i="8"/>
  <c r="CR115" i="8"/>
  <c r="CQ115" i="8"/>
  <c r="CS115" i="8"/>
  <c r="CR116" i="8"/>
  <c r="CS116" i="8"/>
  <c r="CM147" i="8"/>
  <c r="CL147" i="8"/>
  <c r="CR150" i="8"/>
  <c r="CS150" i="8"/>
  <c r="CR129" i="8"/>
  <c r="CS129" i="8"/>
  <c r="CL180" i="8"/>
  <c r="CN180" i="8"/>
  <c r="CM26" i="8"/>
  <c r="CS148" i="8"/>
  <c r="CM11" i="8"/>
  <c r="CR36" i="8"/>
  <c r="CS158" i="8"/>
  <c r="CQ132" i="8"/>
  <c r="CL32" i="8"/>
  <c r="CR131" i="8"/>
  <c r="CN20" i="8"/>
  <c r="CE148" i="8"/>
  <c r="BO48" i="8"/>
  <c r="CS13" i="8"/>
  <c r="CN45" i="8"/>
  <c r="CQ35" i="8"/>
  <c r="CQ148" i="8"/>
  <c r="CA157" i="8"/>
  <c r="CA108" i="8"/>
  <c r="CN52" i="8"/>
  <c r="CM52" i="8"/>
  <c r="CL52" i="8"/>
  <c r="CM70" i="8"/>
  <c r="CL70" i="8"/>
  <c r="CC159" i="8"/>
  <c r="BU4" i="8"/>
  <c r="CC56" i="8"/>
  <c r="BU145" i="8"/>
  <c r="BU123" i="8"/>
  <c r="BU95" i="8"/>
  <c r="BU202" i="8"/>
  <c r="BU168" i="8"/>
  <c r="BU89" i="8"/>
  <c r="CC41" i="8"/>
  <c r="CC196" i="8"/>
  <c r="CC68" i="8"/>
  <c r="CC148" i="8"/>
  <c r="CC52" i="8"/>
  <c r="CC110" i="8"/>
  <c r="CC102" i="8"/>
  <c r="CC186" i="8"/>
  <c r="BM47" i="8"/>
  <c r="CR65" i="8"/>
  <c r="BU152" i="8"/>
  <c r="BS37" i="8"/>
  <c r="CA48" i="8"/>
  <c r="BM178" i="8"/>
  <c r="BU143" i="8"/>
  <c r="CC195" i="8"/>
  <c r="CT6" i="8"/>
  <c r="CU6" i="8"/>
  <c r="CY6" i="8"/>
  <c r="CV6" i="8"/>
  <c r="CX6" i="8"/>
  <c r="BO108" i="8"/>
  <c r="BO16" i="8"/>
  <c r="BO148" i="8"/>
  <c r="BO58" i="8"/>
  <c r="BO79" i="8"/>
  <c r="BO90" i="8"/>
  <c r="BO27" i="8"/>
  <c r="BO10" i="8"/>
  <c r="BO176" i="8"/>
  <c r="BO33" i="8"/>
  <c r="BO103" i="8"/>
  <c r="BO158" i="8"/>
  <c r="BO177" i="8"/>
  <c r="BO62" i="8"/>
  <c r="BO71" i="8"/>
  <c r="BO112" i="8"/>
  <c r="BO52" i="8"/>
  <c r="BO125" i="8"/>
  <c r="BO135" i="8"/>
  <c r="BO160" i="8"/>
  <c r="BO128" i="8"/>
  <c r="BO86" i="8"/>
  <c r="BO138" i="8"/>
  <c r="BO22" i="8"/>
  <c r="BO156" i="8"/>
  <c r="BO121" i="8"/>
  <c r="BO93" i="8"/>
  <c r="BO64" i="8"/>
  <c r="BO8" i="8"/>
  <c r="BO4" i="8"/>
  <c r="BO110" i="8"/>
  <c r="BO102" i="8"/>
  <c r="BO167" i="8"/>
  <c r="BW113" i="8"/>
  <c r="BW60" i="8"/>
  <c r="BW166" i="8"/>
  <c r="BW115" i="8"/>
  <c r="CE50" i="8"/>
  <c r="CE19" i="8"/>
  <c r="CE150" i="8"/>
  <c r="CE11" i="8"/>
  <c r="CE169" i="8"/>
  <c r="CE189" i="8"/>
  <c r="CE65" i="8"/>
  <c r="CE66" i="8"/>
  <c r="CE83" i="8"/>
  <c r="CE137" i="8"/>
  <c r="CE184" i="8"/>
  <c r="CE38" i="8"/>
  <c r="CE30" i="8"/>
  <c r="CE129" i="8"/>
  <c r="CE64" i="8"/>
  <c r="CE43" i="8"/>
  <c r="CE144" i="8"/>
  <c r="CE17" i="8"/>
  <c r="CE155" i="8"/>
  <c r="CE110" i="8"/>
  <c r="CE72" i="8"/>
  <c r="CE29" i="8"/>
  <c r="CE156" i="8"/>
  <c r="CE4" i="8"/>
  <c r="CE84" i="8"/>
  <c r="CE172" i="8"/>
  <c r="CE118" i="8"/>
  <c r="CE47" i="8"/>
  <c r="CE78" i="8"/>
  <c r="CE88" i="8"/>
  <c r="CE175" i="8"/>
  <c r="CM38" i="8"/>
  <c r="CL38" i="8"/>
  <c r="CL39" i="8"/>
  <c r="CN39" i="8"/>
  <c r="CM43" i="8"/>
  <c r="CL43" i="8"/>
  <c r="CN62" i="8"/>
  <c r="CM62" i="8"/>
  <c r="CM95" i="8"/>
  <c r="CN95" i="8"/>
  <c r="CR181" i="8"/>
  <c r="CQ181" i="8"/>
  <c r="CQ44" i="8"/>
  <c r="CM19" i="8"/>
  <c r="CN4" i="8"/>
  <c r="CQ28" i="8"/>
  <c r="CS57" i="8"/>
  <c r="CS60" i="8"/>
  <c r="BO106" i="8"/>
  <c r="BW61" i="8"/>
  <c r="BW84" i="8"/>
  <c r="CE106" i="8"/>
  <c r="CE41" i="8"/>
  <c r="CE159" i="8"/>
  <c r="BO13" i="8"/>
  <c r="CW6" i="8"/>
  <c r="CS44" i="8"/>
  <c r="CR40" i="8"/>
  <c r="CQ36" i="8"/>
  <c r="CS177" i="8"/>
  <c r="CR101" i="8"/>
  <c r="CN38" i="8"/>
  <c r="CE95" i="8"/>
  <c r="CE178" i="8"/>
  <c r="BO109" i="8"/>
  <c r="BO132" i="8"/>
  <c r="BW173" i="8"/>
  <c r="BW109" i="8"/>
  <c r="CM16" i="8"/>
  <c r="CR93" i="8"/>
  <c r="CE170" i="8"/>
  <c r="CE24" i="8"/>
  <c r="BO117" i="8"/>
  <c r="CN12" i="8"/>
  <c r="CM12" i="8"/>
  <c r="CL22" i="8"/>
  <c r="CN22" i="8"/>
  <c r="CM46" i="8"/>
  <c r="CL46" i="8"/>
  <c r="CS49" i="8"/>
  <c r="CR49" i="8"/>
  <c r="CM74" i="8"/>
  <c r="CL74" i="8"/>
  <c r="CN46" i="8"/>
  <c r="CL25" i="8"/>
  <c r="CL76" i="8"/>
  <c r="BW38" i="8"/>
  <c r="CQ93" i="8"/>
  <c r="CN171" i="8"/>
  <c r="CM39" i="8"/>
  <c r="CQ40" i="8"/>
  <c r="CR30" i="8"/>
  <c r="CQ177" i="8"/>
  <c r="CL95" i="8"/>
  <c r="CL62" i="8"/>
  <c r="CS67" i="8"/>
  <c r="CE200" i="8"/>
  <c r="CE98" i="8"/>
  <c r="BO126" i="8"/>
  <c r="BO182" i="8"/>
  <c r="BW138" i="8"/>
  <c r="BW31" i="8"/>
  <c r="CS174" i="8"/>
  <c r="CN56" i="8"/>
  <c r="CQ84" i="8"/>
  <c r="CE68" i="8"/>
  <c r="CE59" i="8"/>
  <c r="CE199" i="8"/>
  <c r="BO68" i="8"/>
  <c r="CL183" i="8"/>
  <c r="BQ89" i="8"/>
  <c r="BQ197" i="8"/>
  <c r="BQ28" i="8"/>
  <c r="BY19" i="8"/>
  <c r="BY128" i="8"/>
  <c r="BY85" i="8"/>
  <c r="BY25" i="8"/>
  <c r="BY99" i="8"/>
  <c r="BY110" i="8"/>
  <c r="BY157" i="8"/>
  <c r="BY142" i="8"/>
  <c r="BY65" i="8"/>
  <c r="BY120" i="8"/>
  <c r="BY104" i="8"/>
  <c r="BY121" i="8"/>
  <c r="BY54" i="8"/>
  <c r="BY176" i="8"/>
  <c r="BY94" i="8"/>
  <c r="BY192" i="8"/>
  <c r="BY80" i="8"/>
  <c r="BY174" i="8"/>
  <c r="BY59" i="8"/>
  <c r="BY105" i="8"/>
  <c r="BY149" i="8"/>
  <c r="BY67" i="8"/>
  <c r="BY160" i="8"/>
  <c r="BY194" i="8"/>
  <c r="BY136" i="8"/>
  <c r="BY42" i="8"/>
  <c r="BY132" i="8"/>
  <c r="BY55" i="8"/>
  <c r="CG57" i="8"/>
  <c r="CG5" i="8"/>
  <c r="CG173" i="8"/>
  <c r="CG69" i="8"/>
  <c r="CG108" i="8"/>
  <c r="CG116" i="8"/>
  <c r="CG86" i="8"/>
  <c r="CG11" i="8"/>
  <c r="CG127" i="8"/>
  <c r="CG16" i="8"/>
  <c r="CG26" i="8"/>
  <c r="CG81" i="8"/>
  <c r="CG118" i="8"/>
  <c r="CG174" i="8"/>
  <c r="CG52" i="8"/>
  <c r="CG141" i="8"/>
  <c r="CG199" i="8"/>
  <c r="CG97" i="8"/>
  <c r="CG170" i="8"/>
  <c r="CG154" i="8"/>
  <c r="CG161" i="8"/>
  <c r="CR16" i="8"/>
  <c r="CL61" i="8"/>
  <c r="CS51" i="8"/>
  <c r="CL37" i="8"/>
  <c r="BQ65" i="8"/>
  <c r="BQ16" i="8"/>
  <c r="BQ166" i="8"/>
  <c r="BQ67" i="8"/>
  <c r="BQ75" i="8"/>
  <c r="BQ202" i="8"/>
  <c r="BY87" i="8"/>
  <c r="BQ34" i="8"/>
  <c r="BQ127" i="8"/>
  <c r="BQ51" i="8"/>
  <c r="BQ122" i="8"/>
  <c r="BQ179" i="8"/>
  <c r="BQ148" i="8"/>
  <c r="BQ30" i="8"/>
  <c r="BQ32" i="8"/>
  <c r="BQ84" i="8"/>
  <c r="BQ131" i="8"/>
  <c r="BQ47" i="8"/>
  <c r="CG109" i="8"/>
  <c r="CG143" i="8"/>
  <c r="CG46" i="8"/>
  <c r="CG39" i="8"/>
  <c r="CG189" i="8"/>
  <c r="CG148" i="8"/>
  <c r="BQ192" i="8"/>
  <c r="BQ154" i="8"/>
  <c r="BQ145" i="8"/>
  <c r="BQ40" i="8"/>
  <c r="BQ160" i="8"/>
  <c r="BQ9" i="8"/>
  <c r="BQ68" i="8"/>
  <c r="BQ83" i="8"/>
  <c r="BQ134" i="8"/>
  <c r="BQ105" i="8"/>
  <c r="BQ97" i="8"/>
  <c r="BQ31" i="8"/>
  <c r="BQ173" i="8"/>
  <c r="BQ25" i="8"/>
  <c r="BQ174" i="8"/>
  <c r="BQ147" i="8"/>
  <c r="BQ128" i="8"/>
  <c r="BQ104" i="8"/>
  <c r="BQ35" i="8"/>
  <c r="BQ198" i="8"/>
  <c r="BQ177" i="8"/>
  <c r="BQ78" i="8"/>
  <c r="BQ155" i="8"/>
  <c r="BQ66" i="8"/>
  <c r="BQ190" i="8"/>
  <c r="BQ88" i="8"/>
  <c r="CM200" i="8"/>
  <c r="BY129" i="8"/>
  <c r="CG167" i="8"/>
  <c r="CG20" i="8"/>
  <c r="CG195" i="8"/>
  <c r="CG100" i="8"/>
  <c r="CG190" i="8"/>
  <c r="CG38" i="8"/>
  <c r="CG55" i="8"/>
  <c r="CG178" i="8"/>
  <c r="CG87" i="8"/>
  <c r="CG70" i="8"/>
  <c r="CG149" i="8"/>
  <c r="CG102" i="8"/>
  <c r="BQ152" i="8"/>
  <c r="CG19" i="8"/>
  <c r="BY90" i="8"/>
  <c r="BQ81" i="8"/>
  <c r="BY155" i="8"/>
  <c r="BY164" i="8"/>
  <c r="BY188" i="8"/>
  <c r="BY6" i="8"/>
  <c r="BY199" i="8"/>
  <c r="BY78" i="8"/>
  <c r="BY83" i="8"/>
  <c r="BY73" i="8"/>
  <c r="BY134" i="8"/>
  <c r="BY168" i="8"/>
  <c r="BY198" i="8"/>
  <c r="BY46" i="8"/>
  <c r="BY202" i="8"/>
  <c r="BY40" i="8"/>
  <c r="BY60" i="8"/>
  <c r="BY138" i="8"/>
  <c r="BY151" i="8"/>
  <c r="BM137" i="8"/>
  <c r="BM146" i="8"/>
  <c r="BM114" i="8"/>
  <c r="CC85" i="8"/>
  <c r="BU189" i="8"/>
  <c r="CL162" i="8"/>
  <c r="CM162" i="8"/>
  <c r="CN162" i="8"/>
  <c r="BM12" i="8"/>
  <c r="BM86" i="8"/>
  <c r="BM30" i="8"/>
  <c r="BM85" i="8"/>
  <c r="CR35" i="8"/>
  <c r="CQ136" i="8"/>
  <c r="CR136" i="8"/>
  <c r="CS136" i="8"/>
  <c r="CR159" i="8"/>
  <c r="CS159" i="8"/>
  <c r="CQ190" i="8"/>
  <c r="CS190" i="8"/>
  <c r="DW101" i="8"/>
  <c r="DW74" i="8"/>
  <c r="DW107" i="8"/>
  <c r="DW173" i="8"/>
  <c r="CM36" i="8"/>
  <c r="CM41" i="8"/>
  <c r="CS84" i="8"/>
  <c r="CM42" i="8"/>
  <c r="CM102" i="8"/>
  <c r="CL192" i="8"/>
  <c r="CQ158" i="8"/>
  <c r="CL103" i="8"/>
  <c r="CN109" i="8"/>
  <c r="CN195" i="8"/>
  <c r="CQ66" i="8"/>
  <c r="CN183" i="8"/>
  <c r="CM98" i="8"/>
  <c r="CN74" i="8"/>
  <c r="CR180" i="8"/>
  <c r="CS76" i="8"/>
  <c r="CL36" i="8"/>
  <c r="CR95" i="8"/>
  <c r="CQ165" i="8"/>
  <c r="CM157" i="8"/>
  <c r="CR200" i="8"/>
  <c r="CN122" i="8"/>
  <c r="CN110" i="8"/>
  <c r="CM79" i="8"/>
  <c r="CL7" i="8"/>
  <c r="CM28" i="8"/>
  <c r="CQ160" i="8"/>
  <c r="CS160" i="8"/>
  <c r="CM64" i="8"/>
  <c r="CR155" i="8"/>
  <c r="CQ95" i="8"/>
  <c r="CR100" i="8"/>
  <c r="CL109" i="8"/>
  <c r="CN98" i="8"/>
  <c r="CN124" i="8"/>
  <c r="CQ166" i="8"/>
  <c r="CR135" i="8"/>
  <c r="CM96" i="8"/>
  <c r="CN96" i="8"/>
  <c r="CN41" i="8"/>
  <c r="CR34" i="8"/>
  <c r="CM65" i="8"/>
  <c r="CR27" i="8"/>
  <c r="CQ187" i="8"/>
  <c r="CR66" i="8"/>
  <c r="CR184" i="8"/>
  <c r="CQ67" i="8"/>
  <c r="CM76" i="8"/>
  <c r="CS165" i="8"/>
  <c r="CM104" i="8"/>
  <c r="CS99" i="8"/>
  <c r="CS181" i="8"/>
  <c r="CQ80" i="8"/>
  <c r="CS137" i="8"/>
  <c r="CQ137" i="8"/>
  <c r="CM7" i="8"/>
  <c r="CQ139" i="8"/>
  <c r="CL102" i="8"/>
  <c r="CN26" i="8"/>
  <c r="CS139" i="8"/>
  <c r="CN28" i="8"/>
  <c r="CS23" i="8"/>
  <c r="CR32" i="8"/>
  <c r="CS101" i="8"/>
  <c r="CM180" i="8"/>
  <c r="CM122" i="8"/>
  <c r="CN64" i="8"/>
  <c r="CQ100" i="8"/>
  <c r="CQ159" i="8"/>
  <c r="CM171" i="8"/>
  <c r="CQ99" i="8"/>
  <c r="CN182" i="8"/>
  <c r="CQ135" i="8"/>
  <c r="CS166" i="8"/>
  <c r="CN152" i="8"/>
  <c r="BK5" i="8"/>
  <c r="DH5" i="8" s="1"/>
  <c r="CV5" i="8"/>
  <c r="CT5" i="8"/>
  <c r="BQ116" i="8"/>
  <c r="BQ195" i="8"/>
  <c r="BQ22" i="8"/>
  <c r="BQ106" i="8"/>
  <c r="BQ178" i="8"/>
  <c r="BY88" i="8"/>
  <c r="BY91" i="8"/>
  <c r="BY7" i="8"/>
  <c r="BY72" i="8"/>
  <c r="BY125" i="8"/>
  <c r="BY200" i="8"/>
  <c r="BY131" i="8"/>
  <c r="BY22" i="8"/>
  <c r="BY111" i="8"/>
  <c r="BY159" i="8"/>
  <c r="BY13" i="8"/>
  <c r="BY152" i="8"/>
  <c r="BY52" i="8"/>
  <c r="BY153" i="8"/>
  <c r="BY100" i="8"/>
  <c r="BY133" i="8"/>
  <c r="BY68" i="8"/>
  <c r="BY97" i="8"/>
  <c r="BY137" i="8"/>
  <c r="BY127" i="8"/>
  <c r="BY47" i="8"/>
  <c r="BY84" i="8"/>
  <c r="BY187" i="8"/>
  <c r="BY190" i="8"/>
  <c r="BY82" i="8"/>
  <c r="BY37" i="8"/>
  <c r="BY112" i="8"/>
  <c r="BY64" i="8"/>
  <c r="BY124" i="8"/>
  <c r="BY140" i="8"/>
  <c r="BY26" i="8"/>
  <c r="BY15" i="8"/>
  <c r="BY12" i="8"/>
  <c r="BY51" i="8"/>
  <c r="BY118" i="8"/>
  <c r="BY126" i="8"/>
  <c r="BY93" i="8"/>
  <c r="BY56" i="8"/>
  <c r="BY184" i="8"/>
  <c r="BY161" i="8"/>
  <c r="BY115" i="8"/>
  <c r="BY197" i="8"/>
  <c r="BY181" i="8"/>
  <c r="BY169" i="8"/>
  <c r="BY116" i="8"/>
  <c r="BY122" i="8"/>
  <c r="BY74" i="8"/>
  <c r="BY170" i="8"/>
  <c r="BY135" i="8"/>
  <c r="BY119" i="8"/>
  <c r="BY81" i="8"/>
  <c r="BY148" i="8"/>
  <c r="BY178" i="8"/>
  <c r="BY143" i="8"/>
  <c r="BY175" i="8"/>
  <c r="BY191" i="8"/>
  <c r="BY58" i="8"/>
  <c r="CG93" i="8"/>
  <c r="CG77" i="8"/>
  <c r="CM93" i="8"/>
  <c r="CL93" i="8"/>
  <c r="BY107" i="8"/>
  <c r="CL10" i="8"/>
  <c r="CM10" i="8"/>
  <c r="CQ164" i="8"/>
  <c r="CS164" i="8"/>
  <c r="CM165" i="8"/>
  <c r="CN165" i="8"/>
  <c r="CS176" i="8"/>
  <c r="CR176" i="8"/>
  <c r="CL186" i="8"/>
  <c r="CN186" i="8"/>
  <c r="CS193" i="8"/>
  <c r="CQ193" i="8"/>
  <c r="CR193" i="8"/>
  <c r="CR196" i="8"/>
  <c r="CS196" i="8"/>
  <c r="CQ197" i="8"/>
  <c r="CR197" i="8"/>
  <c r="CS197" i="8"/>
  <c r="CN24" i="8"/>
  <c r="CQ25" i="8"/>
  <c r="CN92" i="8"/>
  <c r="CR86" i="8"/>
  <c r="CQ176" i="8"/>
  <c r="DA4" i="8"/>
  <c r="DE4" i="8"/>
  <c r="CZ4" i="8"/>
  <c r="DD4" i="8"/>
  <c r="DB4" i="8"/>
  <c r="DC4" i="8"/>
  <c r="CI108" i="8"/>
  <c r="CI159" i="8"/>
  <c r="CI47" i="8"/>
  <c r="CI77" i="8"/>
  <c r="CI176" i="8"/>
  <c r="CI12" i="8"/>
  <c r="CI18" i="8"/>
  <c r="CI192" i="8"/>
  <c r="CI196" i="8"/>
  <c r="CI146" i="8"/>
  <c r="CI139" i="8"/>
  <c r="CI88" i="8"/>
  <c r="CI109" i="8"/>
  <c r="CI188" i="8"/>
  <c r="CI116" i="8"/>
  <c r="CI145" i="8"/>
  <c r="CI102" i="8"/>
  <c r="CI141" i="8"/>
  <c r="CI175" i="8"/>
  <c r="CN5" i="8"/>
  <c r="CL5" i="8"/>
  <c r="CL66" i="8"/>
  <c r="CM66" i="8"/>
  <c r="CR175" i="8"/>
  <c r="CQ175" i="8"/>
  <c r="CR186" i="8"/>
  <c r="CS186" i="8"/>
  <c r="CQ186" i="8"/>
  <c r="DW98" i="8"/>
  <c r="DW140" i="8"/>
  <c r="DW188" i="8"/>
  <c r="DW124" i="8"/>
  <c r="DW100" i="8"/>
  <c r="DW135" i="8"/>
  <c r="DW146" i="8"/>
  <c r="DW152" i="8"/>
  <c r="DW170" i="8"/>
  <c r="DW112" i="8"/>
  <c r="DW142" i="8"/>
  <c r="DW176" i="8"/>
  <c r="DW199" i="8"/>
  <c r="DW130" i="8"/>
  <c r="DW121" i="8"/>
  <c r="CS75" i="8"/>
  <c r="CQ62" i="8"/>
  <c r="CM5" i="8"/>
  <c r="CM61" i="8"/>
  <c r="CR5" i="8"/>
  <c r="CN65" i="8"/>
  <c r="CN89" i="8"/>
  <c r="CM195" i="8"/>
  <c r="CN68" i="8"/>
  <c r="CR56" i="8"/>
  <c r="CI72" i="8"/>
  <c r="CM199" i="8"/>
  <c r="CQ143" i="8"/>
  <c r="CN185" i="8"/>
  <c r="CQ184" i="8"/>
  <c r="CA123" i="8"/>
  <c r="CA198" i="8"/>
  <c r="CA136" i="8"/>
  <c r="CI129" i="8"/>
  <c r="CI161" i="8"/>
  <c r="CI89" i="8"/>
  <c r="BS15" i="8"/>
  <c r="CI59" i="8"/>
  <c r="BS117" i="8"/>
  <c r="CL9" i="8"/>
  <c r="CN9" i="8"/>
  <c r="CR47" i="8"/>
  <c r="CS47" i="8"/>
  <c r="CL51" i="8"/>
  <c r="CN51" i="8"/>
  <c r="CL123" i="8"/>
  <c r="CN123" i="8"/>
  <c r="CM125" i="8"/>
  <c r="CL125" i="8"/>
  <c r="CN131" i="8"/>
  <c r="CL131" i="8"/>
  <c r="CM139" i="8"/>
  <c r="CL139" i="8"/>
  <c r="CL141" i="8"/>
  <c r="CN141" i="8"/>
  <c r="CN148" i="8"/>
  <c r="CM148" i="8"/>
  <c r="CR171" i="8"/>
  <c r="CS171" i="8"/>
  <c r="CR172" i="8"/>
  <c r="CS172" i="8"/>
  <c r="CN73" i="8"/>
  <c r="CM73" i="8"/>
  <c r="CL73" i="8"/>
  <c r="CQ163" i="8"/>
  <c r="CS163" i="8"/>
  <c r="CQ188" i="8"/>
  <c r="CR188" i="8"/>
  <c r="CS188" i="8"/>
  <c r="CN75" i="8"/>
  <c r="CR168" i="8"/>
  <c r="CL89" i="8"/>
  <c r="CM92" i="8"/>
  <c r="BS193" i="8"/>
  <c r="BS74" i="8"/>
  <c r="BS143" i="8"/>
  <c r="BS84" i="8"/>
  <c r="BS105" i="8"/>
  <c r="BS75" i="8"/>
  <c r="BS126" i="8"/>
  <c r="BS153" i="8"/>
  <c r="BS68" i="8"/>
  <c r="BS76" i="8"/>
  <c r="BS138" i="8"/>
  <c r="BS10" i="8"/>
  <c r="BS141" i="8"/>
  <c r="BS116" i="8"/>
  <c r="BS192" i="8"/>
  <c r="CA167" i="8"/>
  <c r="CA201" i="8"/>
  <c r="CA182" i="8"/>
  <c r="CA184" i="8"/>
  <c r="CA63" i="8"/>
  <c r="CA150" i="8"/>
  <c r="CA72" i="8"/>
  <c r="CA112" i="8"/>
  <c r="CA126" i="8"/>
  <c r="CA20" i="8"/>
  <c r="CA135" i="8"/>
  <c r="CA78" i="8"/>
  <c r="CA54" i="8"/>
  <c r="CA34" i="8"/>
  <c r="CA37" i="8"/>
  <c r="CA133" i="8"/>
  <c r="CA67" i="8"/>
  <c r="CA11" i="8"/>
  <c r="CA100" i="8"/>
  <c r="CA49" i="8"/>
  <c r="CQ21" i="8"/>
  <c r="CR21" i="8"/>
  <c r="CN145" i="8"/>
  <c r="CM145" i="8"/>
  <c r="CN151" i="8"/>
  <c r="CL151" i="8"/>
  <c r="CS195" i="8"/>
  <c r="CR195" i="8"/>
  <c r="CL167" i="8"/>
  <c r="CR90" i="8"/>
  <c r="CS6" i="8"/>
  <c r="CS168" i="8"/>
  <c r="CM202" i="8"/>
  <c r="CS86" i="8"/>
  <c r="CM72" i="8"/>
  <c r="CR163" i="8"/>
  <c r="CM59" i="8"/>
  <c r="CR164" i="8"/>
  <c r="CL75" i="8"/>
  <c r="CQ90" i="8"/>
  <c r="CL202" i="8"/>
  <c r="CM68" i="8"/>
  <c r="CS56" i="8"/>
  <c r="CL59" i="8"/>
  <c r="CQ161" i="8"/>
  <c r="CI110" i="8"/>
  <c r="CS175" i="8"/>
  <c r="CN200" i="8"/>
  <c r="CR189" i="8"/>
  <c r="CR143" i="8"/>
  <c r="CM185" i="8"/>
  <c r="CQ196" i="8"/>
  <c r="CA76" i="8"/>
  <c r="CA64" i="8"/>
  <c r="CA50" i="8"/>
  <c r="CL142" i="8"/>
  <c r="BS194" i="8"/>
  <c r="BS155" i="8"/>
  <c r="DW103" i="8"/>
  <c r="CS29" i="8"/>
  <c r="CQ29" i="8"/>
  <c r="CQ33" i="8"/>
  <c r="CS33" i="8"/>
  <c r="CR87" i="8"/>
  <c r="CQ87" i="8"/>
  <c r="CQ109" i="8"/>
  <c r="CS109" i="8"/>
  <c r="CL113" i="8"/>
  <c r="CM113" i="8"/>
  <c r="CL121" i="8"/>
  <c r="CM121" i="8"/>
  <c r="CQ123" i="8"/>
  <c r="CR123" i="8"/>
  <c r="CQ128" i="8"/>
  <c r="CS128" i="8"/>
  <c r="CS153" i="8"/>
  <c r="CQ153" i="8"/>
  <c r="CR153" i="8"/>
  <c r="CL163" i="8"/>
  <c r="CM163" i="8"/>
  <c r="CN163" i="8"/>
  <c r="CN168" i="8"/>
  <c r="CL168" i="8"/>
  <c r="BS173" i="8"/>
  <c r="CT4" i="8"/>
  <c r="CY4" i="8"/>
  <c r="CW4" i="8"/>
  <c r="CX4" i="8"/>
  <c r="BK4" i="8"/>
  <c r="BQ37" i="8"/>
  <c r="BQ129" i="8"/>
  <c r="BY103" i="8"/>
  <c r="BY101" i="8"/>
  <c r="BY18" i="8"/>
  <c r="BY92" i="8"/>
  <c r="BY11" i="8"/>
  <c r="BY62" i="8"/>
  <c r="BY201" i="8"/>
  <c r="BY32" i="8"/>
  <c r="BY113" i="8"/>
  <c r="BY61" i="8"/>
  <c r="BY66" i="8"/>
  <c r="BY172" i="8"/>
  <c r="BY8" i="8"/>
  <c r="BY29" i="8"/>
  <c r="BY36" i="8"/>
  <c r="BY130" i="8"/>
  <c r="BY57" i="8"/>
  <c r="BY145" i="8"/>
  <c r="BY3" i="8"/>
  <c r="BY156" i="8"/>
  <c r="BY86" i="8"/>
  <c r="BY195" i="8"/>
  <c r="BY186" i="8"/>
  <c r="BY79" i="8"/>
  <c r="BY106" i="8"/>
  <c r="BY48" i="8"/>
  <c r="BY189" i="8"/>
  <c r="BY28" i="8"/>
  <c r="BY50" i="8"/>
  <c r="BY41" i="8"/>
  <c r="BY166" i="8"/>
  <c r="BY147" i="8"/>
  <c r="BY21" i="8"/>
  <c r="BY10" i="8"/>
  <c r="BY177" i="8"/>
  <c r="BY75" i="8"/>
  <c r="BY183" i="8"/>
  <c r="BY70" i="8"/>
  <c r="BY45" i="8"/>
  <c r="BY102" i="8"/>
  <c r="BY182" i="8"/>
  <c r="BY24" i="8"/>
  <c r="BY39" i="8"/>
  <c r="BY38" i="8"/>
  <c r="BY144" i="8"/>
  <c r="BY196" i="8"/>
  <c r="BY108" i="8"/>
  <c r="BY123" i="8"/>
  <c r="BY180" i="8"/>
  <c r="BY141" i="8"/>
  <c r="BY185" i="8"/>
  <c r="BY95" i="8"/>
  <c r="CG187" i="8"/>
  <c r="CG56" i="8"/>
  <c r="CQ201" i="8"/>
  <c r="CR201" i="8"/>
  <c r="CS201" i="8"/>
  <c r="CS187" i="8"/>
  <c r="CM186" i="8"/>
  <c r="CQ3" i="8"/>
  <c r="CS3" i="8"/>
  <c r="CR43" i="8"/>
  <c r="CS43" i="8"/>
  <c r="CR69" i="8"/>
  <c r="CS69" i="8"/>
  <c r="CM71" i="8"/>
  <c r="CL71" i="8"/>
  <c r="CS73" i="8"/>
  <c r="CR73" i="8"/>
  <c r="CQ73" i="8"/>
  <c r="CM184" i="8"/>
  <c r="CL184" i="8"/>
  <c r="CQ43" i="8"/>
  <c r="CS16" i="8"/>
  <c r="CM45" i="8"/>
  <c r="CS62" i="8"/>
  <c r="CN79" i="8"/>
  <c r="CQ82" i="8"/>
  <c r="CR80" i="8"/>
  <c r="BO197" i="8"/>
  <c r="BO149" i="8"/>
  <c r="BO120" i="8"/>
  <c r="BO162" i="8"/>
  <c r="BO40" i="8"/>
  <c r="BO55" i="8"/>
  <c r="BO49" i="8"/>
  <c r="BO85" i="8"/>
  <c r="BO163" i="8"/>
  <c r="BO178" i="8"/>
  <c r="BO140" i="8"/>
  <c r="BO198" i="8"/>
  <c r="BO47" i="8"/>
  <c r="BO189" i="8"/>
  <c r="BO29" i="8"/>
  <c r="BO54" i="8"/>
  <c r="BO66" i="8"/>
  <c r="BO111" i="8"/>
  <c r="BO3" i="8"/>
  <c r="BO61" i="8"/>
  <c r="BO91" i="8"/>
  <c r="BO53" i="8"/>
  <c r="BO150" i="8"/>
  <c r="BO169" i="8"/>
  <c r="BO21" i="8"/>
  <c r="BO186" i="8"/>
  <c r="BO100" i="8"/>
  <c r="BO98" i="8"/>
  <c r="BO171" i="8"/>
  <c r="BO88" i="8"/>
  <c r="BO195" i="8"/>
  <c r="BO14" i="8"/>
  <c r="BO38" i="8"/>
  <c r="BO104" i="8"/>
  <c r="BO72" i="8"/>
  <c r="BO153" i="8"/>
  <c r="BO74" i="8"/>
  <c r="BO113" i="8"/>
  <c r="BO144" i="8"/>
  <c r="BO89" i="8"/>
  <c r="BO43" i="8"/>
  <c r="BO201" i="8"/>
  <c r="BO170" i="8"/>
  <c r="BO129" i="8"/>
  <c r="BO20" i="8"/>
  <c r="BO174" i="8"/>
  <c r="BO26" i="8"/>
  <c r="BO50" i="8"/>
  <c r="BO199" i="8"/>
  <c r="BO41" i="8"/>
  <c r="BO7" i="8"/>
  <c r="BO19" i="8"/>
  <c r="BO97" i="8"/>
  <c r="BO114" i="8"/>
  <c r="BO192" i="8"/>
  <c r="BO127" i="8"/>
  <c r="BO65" i="8"/>
  <c r="BO69" i="8"/>
  <c r="BO152" i="8"/>
  <c r="BO172" i="8"/>
  <c r="BO96" i="8"/>
  <c r="BO56" i="8"/>
  <c r="BO76" i="8"/>
  <c r="BO173" i="8"/>
  <c r="BO42" i="8"/>
  <c r="BO80" i="8"/>
  <c r="BO46" i="8"/>
  <c r="BO116" i="8"/>
  <c r="BW6" i="8"/>
  <c r="BW170" i="8"/>
  <c r="BW36" i="8"/>
  <c r="BW201" i="8"/>
  <c r="BW112" i="8"/>
  <c r="BW189" i="8"/>
  <c r="BW55" i="8"/>
  <c r="BW177" i="8"/>
  <c r="BW146" i="8"/>
  <c r="BW127" i="8"/>
  <c r="BW14" i="8"/>
  <c r="BW169" i="8"/>
  <c r="BW67" i="8"/>
  <c r="BW68" i="8"/>
  <c r="BW187" i="8"/>
  <c r="BW117" i="8"/>
  <c r="BW132" i="8"/>
  <c r="BW69" i="8"/>
  <c r="BW79" i="8"/>
  <c r="BW46" i="8"/>
  <c r="BW143" i="8"/>
  <c r="BW110" i="8"/>
  <c r="BW62" i="8"/>
  <c r="BW12" i="8"/>
  <c r="BW175" i="8"/>
  <c r="BW44" i="8"/>
  <c r="BW83" i="8"/>
  <c r="BW91" i="8"/>
  <c r="BW176" i="8"/>
  <c r="BW136" i="8"/>
  <c r="BW20" i="8"/>
  <c r="BW70" i="8"/>
  <c r="CE138" i="8"/>
  <c r="CE131" i="8"/>
  <c r="CE62" i="8"/>
  <c r="CE13" i="8"/>
  <c r="CE197" i="8"/>
  <c r="CE130" i="8"/>
  <c r="CE120" i="8"/>
  <c r="CE193" i="8"/>
  <c r="CE74" i="8"/>
  <c r="CE160" i="8"/>
  <c r="CE92" i="8"/>
  <c r="CE54" i="8"/>
  <c r="CE57" i="8"/>
  <c r="CE109" i="8"/>
  <c r="CE77" i="8"/>
  <c r="CE89" i="8"/>
  <c r="CE93" i="8"/>
  <c r="CE198" i="8"/>
  <c r="CE86" i="8"/>
  <c r="CE44" i="8"/>
  <c r="CE192" i="8"/>
  <c r="CE112" i="8"/>
  <c r="CE190" i="8"/>
  <c r="CE69" i="8"/>
  <c r="CE96" i="8"/>
  <c r="CE127" i="8"/>
  <c r="CE52" i="8"/>
  <c r="CE181" i="8"/>
  <c r="CE139" i="8"/>
  <c r="CE171" i="8"/>
  <c r="CE187" i="8"/>
  <c r="CE154" i="8"/>
  <c r="CE60" i="8"/>
  <c r="CE113" i="8"/>
  <c r="CE51" i="8"/>
  <c r="CE179" i="8"/>
  <c r="CE182" i="8"/>
  <c r="CE108" i="8"/>
  <c r="CE147" i="8"/>
  <c r="CE102" i="8"/>
  <c r="CE94" i="8"/>
  <c r="CE186" i="8"/>
  <c r="CE116" i="8"/>
  <c r="CE35" i="8"/>
  <c r="CE134" i="8"/>
  <c r="CE149" i="8"/>
  <c r="CE195" i="8"/>
  <c r="CE26" i="8"/>
  <c r="CE146" i="8"/>
  <c r="CE39" i="8"/>
  <c r="CE161" i="8"/>
  <c r="CE15" i="8"/>
  <c r="CE55" i="8"/>
  <c r="CE122" i="8"/>
  <c r="CE123" i="8"/>
  <c r="CE90" i="8"/>
  <c r="CE114" i="8"/>
  <c r="CE10" i="8"/>
  <c r="CE166" i="8"/>
  <c r="CL177" i="8"/>
  <c r="CN177" i="8"/>
  <c r="CM177" i="8"/>
  <c r="CR82" i="8"/>
  <c r="CL86" i="8"/>
  <c r="CN86" i="8"/>
  <c r="CM86" i="8"/>
  <c r="CL91" i="8"/>
  <c r="CN91" i="8"/>
  <c r="CL158" i="8"/>
  <c r="CN158" i="8"/>
  <c r="CM158" i="8"/>
  <c r="CL173" i="8"/>
  <c r="CN173" i="8"/>
  <c r="CS146" i="8"/>
  <c r="CR146" i="8"/>
  <c r="CN149" i="8"/>
  <c r="CL149" i="8"/>
  <c r="CM149" i="8"/>
  <c r="CN154" i="8"/>
  <c r="CM154" i="8"/>
  <c r="CL172" i="8"/>
  <c r="CN172" i="8"/>
  <c r="DW118" i="8"/>
  <c r="DW143" i="8"/>
  <c r="DW202" i="8"/>
  <c r="DW155" i="8"/>
  <c r="DW127" i="8"/>
  <c r="DW86" i="8"/>
  <c r="DW197" i="8"/>
  <c r="DW119" i="8"/>
  <c r="DW110" i="8"/>
  <c r="DW166" i="8"/>
  <c r="DW172" i="8"/>
  <c r="DW91" i="8"/>
  <c r="DW183" i="8"/>
  <c r="DW120" i="8"/>
  <c r="DW187" i="8"/>
  <c r="DW194" i="8"/>
  <c r="DW116" i="8"/>
  <c r="DW156" i="8"/>
  <c r="DW137" i="8"/>
  <c r="DW182" i="8"/>
  <c r="DW122" i="8"/>
  <c r="DW97" i="8"/>
  <c r="DW113" i="8"/>
  <c r="DW174" i="8"/>
  <c r="DW165" i="8"/>
  <c r="DW164" i="8"/>
  <c r="DW178" i="8"/>
  <c r="DW89" i="8"/>
  <c r="DW192" i="8"/>
  <c r="DW81" i="8"/>
  <c r="DW162" i="8"/>
  <c r="DW99" i="8"/>
  <c r="DW132" i="8"/>
  <c r="DW190" i="8"/>
  <c r="DW87" i="8"/>
  <c r="DW94" i="8"/>
  <c r="DW106" i="8"/>
  <c r="DW109" i="8"/>
  <c r="DW180" i="8"/>
  <c r="DW79" i="8"/>
  <c r="DW150" i="8"/>
  <c r="DW167" i="8"/>
  <c r="DW148" i="8"/>
  <c r="DW96" i="8"/>
  <c r="DW154" i="8"/>
  <c r="DW169" i="8"/>
  <c r="DW185" i="8"/>
  <c r="DW95" i="8"/>
  <c r="DW144" i="8"/>
  <c r="DW115" i="8"/>
  <c r="DW134" i="8"/>
  <c r="DW177" i="8"/>
  <c r="DW158" i="8"/>
  <c r="DW201" i="8"/>
  <c r="DW193" i="8"/>
  <c r="DW114" i="8"/>
  <c r="DW198" i="8"/>
  <c r="DW186" i="8"/>
  <c r="DW129" i="8"/>
  <c r="DW184" i="8"/>
  <c r="DW75" i="8"/>
  <c r="DW189" i="8"/>
  <c r="DW195" i="8"/>
  <c r="DW117" i="8"/>
  <c r="CQ150" i="8"/>
  <c r="CM194" i="8"/>
  <c r="CM172" i="8"/>
  <c r="CM151" i="8"/>
  <c r="DW133" i="8"/>
  <c r="DW160" i="8"/>
  <c r="DW85" i="8"/>
  <c r="DW131" i="8"/>
  <c r="DW200" i="8"/>
  <c r="CS8" i="8"/>
  <c r="CQ8" i="8"/>
  <c r="CM94" i="8"/>
  <c r="CN94" i="8"/>
  <c r="CR114" i="8"/>
  <c r="CS114" i="8"/>
  <c r="CQ114" i="8"/>
  <c r="CN127" i="8"/>
  <c r="CM127" i="8"/>
  <c r="CN135" i="8"/>
  <c r="CL135" i="8"/>
  <c r="CR149" i="8"/>
  <c r="CQ149" i="8"/>
  <c r="CQ104" i="8"/>
  <c r="CR91" i="8"/>
  <c r="CN142" i="8"/>
  <c r="CQ152" i="8"/>
  <c r="DW93" i="8"/>
  <c r="DW123" i="8"/>
  <c r="DW149" i="8"/>
  <c r="DW151" i="8"/>
  <c r="DW179" i="8"/>
  <c r="DW126" i="8"/>
  <c r="DW111" i="8"/>
  <c r="BM132" i="8"/>
  <c r="BM95" i="8"/>
  <c r="BM14" i="8"/>
  <c r="BM82" i="8"/>
  <c r="BM75" i="8"/>
  <c r="BM162" i="8"/>
  <c r="BM55" i="8"/>
  <c r="BM157" i="8"/>
  <c r="BM96" i="8"/>
  <c r="BM73" i="8"/>
  <c r="BM11" i="8"/>
  <c r="BM165" i="8"/>
  <c r="BM181" i="8"/>
  <c r="BM77" i="8"/>
  <c r="BM107" i="8"/>
  <c r="BM186" i="8"/>
  <c r="BM163" i="8"/>
  <c r="BM104" i="8"/>
  <c r="BM190" i="8"/>
  <c r="BM195" i="8"/>
  <c r="BM145" i="8"/>
  <c r="BM194" i="8"/>
  <c r="BU33" i="8"/>
  <c r="BU40" i="8"/>
  <c r="BU87" i="8"/>
  <c r="BU101" i="8"/>
  <c r="BU113" i="8"/>
  <c r="BU107" i="8"/>
  <c r="BU88" i="8"/>
  <c r="BU104" i="8"/>
  <c r="BU102" i="8"/>
  <c r="BU137" i="8"/>
  <c r="BU17" i="8"/>
  <c r="BU197" i="8"/>
  <c r="BU80" i="8"/>
  <c r="CC42" i="8"/>
  <c r="CC187" i="8"/>
  <c r="CC174" i="8"/>
  <c r="CC171" i="8"/>
  <c r="CC150" i="8"/>
  <c r="CC95" i="8"/>
  <c r="CC30" i="8"/>
  <c r="CC194" i="8"/>
  <c r="CC198" i="8"/>
  <c r="CC132" i="8"/>
  <c r="CC149" i="8"/>
  <c r="CN23" i="8"/>
  <c r="CM23" i="8"/>
  <c r="CS58" i="8"/>
  <c r="CQ58" i="8"/>
  <c r="CR140" i="8"/>
  <c r="CQ140" i="8"/>
  <c r="CR141" i="8"/>
  <c r="CS141" i="8"/>
  <c r="CS178" i="8"/>
  <c r="CQ178" i="8"/>
  <c r="CR178" i="8"/>
  <c r="CS183" i="8"/>
  <c r="CQ183" i="8"/>
  <c r="DE3" i="8"/>
  <c r="DW139" i="8"/>
  <c r="CR31" i="8"/>
  <c r="CS31" i="8"/>
  <c r="CM85" i="8"/>
  <c r="CN85" i="8"/>
  <c r="CN189" i="8"/>
  <c r="CL189" i="8"/>
  <c r="BK3" i="8"/>
  <c r="DB3" i="8"/>
  <c r="BS80" i="8"/>
  <c r="BS72" i="8"/>
  <c r="BS62" i="8"/>
  <c r="BS28" i="8"/>
  <c r="BS154" i="8"/>
  <c r="BS41" i="8"/>
  <c r="BS132" i="8"/>
  <c r="BS162" i="8"/>
  <c r="CA26" i="8"/>
  <c r="CA74" i="8"/>
  <c r="CA156" i="8"/>
  <c r="CI193" i="8"/>
  <c r="CI111" i="8"/>
  <c r="CI100" i="8"/>
  <c r="CI91" i="8"/>
  <c r="CI69" i="8"/>
  <c r="CI150" i="8"/>
  <c r="CI29" i="8"/>
  <c r="CL83" i="8"/>
  <c r="CM83" i="8"/>
  <c r="DI48" i="8"/>
  <c r="CG45" i="8"/>
  <c r="CG83" i="8"/>
  <c r="CG76" i="8"/>
  <c r="CG120" i="8"/>
  <c r="CG13" i="8"/>
  <c r="CG123" i="8"/>
  <c r="CG3" i="8"/>
  <c r="CG23" i="8"/>
  <c r="CG72" i="8"/>
  <c r="CG12" i="8"/>
  <c r="CG28" i="8"/>
  <c r="CG9" i="8"/>
  <c r="CG114" i="8"/>
  <c r="CG197" i="8"/>
  <c r="CG18" i="8"/>
  <c r="CG62" i="8"/>
  <c r="CG90" i="8"/>
  <c r="CG132" i="8"/>
  <c r="CG191" i="8"/>
  <c r="CG134" i="8"/>
  <c r="CG89" i="8"/>
  <c r="CG30" i="8"/>
  <c r="CG96" i="8"/>
  <c r="CG200" i="8"/>
  <c r="CG106" i="8"/>
  <c r="CG115" i="8"/>
  <c r="CG160" i="8"/>
  <c r="CG138" i="8"/>
  <c r="CG140" i="8"/>
  <c r="CG51" i="8"/>
  <c r="CG105" i="8"/>
  <c r="CG24" i="8"/>
  <c r="CG165" i="8"/>
  <c r="CG15" i="8"/>
  <c r="CG82" i="8"/>
  <c r="CG40" i="8"/>
  <c r="CG151" i="8"/>
  <c r="CG68" i="8"/>
  <c r="CG193" i="8"/>
  <c r="CG41" i="8"/>
  <c r="DD62" i="8"/>
  <c r="DE62" i="8"/>
  <c r="DC62" i="8"/>
  <c r="CZ62" i="8"/>
  <c r="DA62" i="8"/>
  <c r="DB62" i="8"/>
  <c r="BS175" i="8"/>
  <c r="BS196" i="8"/>
  <c r="BS43" i="8"/>
  <c r="BS144" i="8"/>
  <c r="BS108" i="8"/>
  <c r="BS14" i="8"/>
  <c r="BS131" i="8"/>
  <c r="BS45" i="8"/>
  <c r="BS107" i="8"/>
  <c r="BS115" i="8"/>
  <c r="BS88" i="8"/>
  <c r="BS137" i="8"/>
  <c r="BS56" i="8"/>
  <c r="BS69" i="8"/>
  <c r="BS125" i="8"/>
  <c r="BS65" i="8"/>
  <c r="BS129" i="8"/>
  <c r="BS55" i="8"/>
  <c r="BS64" i="8"/>
  <c r="BS86" i="8"/>
  <c r="BS111" i="8"/>
  <c r="BS17" i="8"/>
  <c r="BS95" i="8"/>
  <c r="BS114" i="8"/>
  <c r="BS36" i="8"/>
  <c r="BS109" i="8"/>
  <c r="BS20" i="8"/>
  <c r="BS140" i="8"/>
  <c r="BS22" i="8"/>
  <c r="BS77" i="8"/>
  <c r="BS57" i="8"/>
  <c r="BS157" i="8"/>
  <c r="BS161" i="8"/>
  <c r="BS16" i="8"/>
  <c r="BS139" i="8"/>
  <c r="BS79" i="8"/>
  <c r="CA187" i="8"/>
  <c r="CA44" i="8"/>
  <c r="CA152" i="8"/>
  <c r="CA92" i="8"/>
  <c r="CA4" i="8"/>
  <c r="CA104" i="8"/>
  <c r="CA23" i="8"/>
  <c r="CA120" i="8"/>
  <c r="CA85" i="8"/>
  <c r="CA143" i="8"/>
  <c r="CA116" i="8"/>
  <c r="CA6" i="8"/>
  <c r="CA52" i="8"/>
  <c r="CA110" i="8"/>
  <c r="CA62" i="8"/>
  <c r="CA90" i="8"/>
  <c r="CA77" i="8"/>
  <c r="CA47" i="8"/>
  <c r="CA109" i="8"/>
  <c r="CA40" i="8"/>
  <c r="CA158" i="8"/>
  <c r="CA80" i="8"/>
  <c r="CA3" i="8"/>
  <c r="CA14" i="8"/>
  <c r="CA18" i="8"/>
  <c r="CA162" i="8"/>
  <c r="CA125" i="8"/>
  <c r="CA134" i="8"/>
  <c r="CA129" i="8"/>
  <c r="CA45" i="8"/>
  <c r="CA17" i="8"/>
  <c r="CA117" i="8"/>
  <c r="CA153" i="8"/>
  <c r="CA7" i="8"/>
  <c r="CA30" i="8"/>
  <c r="CI57" i="8"/>
  <c r="CI70" i="8"/>
  <c r="CI32" i="8"/>
  <c r="CI82" i="8"/>
  <c r="CI184" i="8"/>
  <c r="CI107" i="8"/>
  <c r="CI177" i="8"/>
  <c r="CI87" i="8"/>
  <c r="CI86" i="8"/>
  <c r="CI75" i="8"/>
  <c r="CI39" i="8"/>
  <c r="CI14" i="8"/>
  <c r="CI54" i="8"/>
  <c r="CI52" i="8"/>
  <c r="CI40" i="8"/>
  <c r="CI44" i="8"/>
  <c r="CI83" i="8"/>
  <c r="CI142" i="8"/>
  <c r="CI165" i="8"/>
  <c r="CI62" i="8"/>
  <c r="CI31" i="8"/>
  <c r="CI124" i="8"/>
  <c r="CI10" i="8"/>
  <c r="CI143" i="8"/>
  <c r="CI181" i="8"/>
  <c r="CI78" i="8"/>
  <c r="CI27" i="8"/>
  <c r="CT82" i="8"/>
  <c r="CV82" i="8"/>
  <c r="CY82" i="8"/>
  <c r="CX82" i="8"/>
  <c r="BK82" i="8"/>
  <c r="CW82" i="8"/>
  <c r="CU82" i="8"/>
  <c r="BO142" i="8"/>
  <c r="BO155" i="8"/>
  <c r="BO36" i="8"/>
  <c r="BO6" i="8"/>
  <c r="BO175" i="8"/>
  <c r="BO15" i="8"/>
  <c r="BO39" i="8"/>
  <c r="BO73" i="8"/>
  <c r="BO32" i="8"/>
  <c r="BO200" i="8"/>
  <c r="BO141" i="8"/>
  <c r="BO17" i="8"/>
  <c r="BO28" i="8"/>
  <c r="BO136" i="8"/>
  <c r="BO9" i="8"/>
  <c r="BO143" i="8"/>
  <c r="BO78" i="8"/>
  <c r="BW82" i="8"/>
  <c r="BW194" i="8"/>
  <c r="BW190" i="8"/>
  <c r="BW97" i="8"/>
  <c r="BW77" i="8"/>
  <c r="BW23" i="8"/>
  <c r="BW58" i="8"/>
  <c r="BW73" i="8"/>
  <c r="BW95" i="8"/>
  <c r="BW50" i="8"/>
  <c r="BW7" i="8"/>
  <c r="BW141" i="8"/>
  <c r="BW149" i="8"/>
  <c r="BW30" i="8"/>
  <c r="BW196" i="8"/>
  <c r="BW202" i="8"/>
  <c r="BW184" i="8"/>
  <c r="BW27" i="8"/>
  <c r="BW153" i="8"/>
  <c r="BW75" i="8"/>
  <c r="BW72" i="8"/>
  <c r="BW37" i="8"/>
  <c r="BW85" i="8"/>
  <c r="BW161" i="8"/>
  <c r="BW135" i="8"/>
  <c r="BW142" i="8"/>
  <c r="BW40" i="8"/>
  <c r="BW106" i="8"/>
  <c r="BW171" i="8"/>
  <c r="BW130" i="8"/>
  <c r="BW147" i="8"/>
  <c r="BW183" i="8"/>
  <c r="BW47" i="8"/>
  <c r="BW181" i="8"/>
  <c r="BW34" i="8"/>
  <c r="BW89" i="8"/>
  <c r="BW59" i="8"/>
  <c r="BW102" i="8"/>
  <c r="BW65" i="8"/>
  <c r="BW5" i="8"/>
  <c r="BW119" i="8"/>
  <c r="BW145" i="8"/>
  <c r="BW167" i="8"/>
  <c r="BW126" i="8"/>
  <c r="BW28" i="8"/>
  <c r="CE82" i="8"/>
  <c r="CE37" i="8"/>
  <c r="CE126" i="8"/>
  <c r="CE107" i="8"/>
  <c r="CE28" i="8"/>
  <c r="CE162" i="8"/>
  <c r="CE9" i="8"/>
  <c r="CE91" i="8"/>
  <c r="CE67" i="8"/>
  <c r="CE133" i="8"/>
  <c r="CE5" i="8"/>
  <c r="CE194" i="8"/>
  <c r="CE58" i="8"/>
  <c r="CE21" i="8"/>
  <c r="CE103" i="8"/>
  <c r="CV138" i="8"/>
  <c r="BK138" i="8"/>
  <c r="CT138" i="8"/>
  <c r="CW138" i="8"/>
  <c r="CY138" i="8"/>
  <c r="CX138" i="8"/>
  <c r="CU138" i="8"/>
  <c r="CV161" i="8"/>
  <c r="CU161" i="8"/>
  <c r="CX161" i="8"/>
  <c r="CY161" i="8"/>
  <c r="CT161" i="8"/>
  <c r="CW161" i="8"/>
  <c r="BK161" i="8"/>
  <c r="BM183" i="8"/>
  <c r="BM4" i="8"/>
  <c r="BM143" i="8"/>
  <c r="BM33" i="8"/>
  <c r="BM168" i="8"/>
  <c r="BM92" i="8"/>
  <c r="BM101" i="8"/>
  <c r="BM21" i="8"/>
  <c r="BM51" i="8"/>
  <c r="BM27" i="8"/>
  <c r="BM37" i="8"/>
  <c r="BM142" i="8"/>
  <c r="BM49" i="8"/>
  <c r="BM71" i="8"/>
  <c r="BM63" i="8"/>
  <c r="BM18" i="8"/>
  <c r="BM16" i="8"/>
  <c r="BM10" i="8"/>
  <c r="BM32" i="8"/>
  <c r="BU181" i="8"/>
  <c r="BU134" i="8"/>
  <c r="BU31" i="8"/>
  <c r="BU160" i="8"/>
  <c r="BU144" i="8"/>
  <c r="BU163" i="8"/>
  <c r="BU53" i="8"/>
  <c r="BU13" i="8"/>
  <c r="BU131" i="8"/>
  <c r="BU52" i="8"/>
  <c r="BU187" i="8"/>
  <c r="BU171" i="8"/>
  <c r="BU178" i="8"/>
  <c r="BU59" i="8"/>
  <c r="BU26" i="8"/>
  <c r="BU81" i="8"/>
  <c r="BU67" i="8"/>
  <c r="BU84" i="8"/>
  <c r="BU175" i="8"/>
  <c r="BU142" i="8"/>
  <c r="BU185" i="8"/>
  <c r="BU153" i="8"/>
  <c r="BU3" i="8"/>
  <c r="CC94" i="8"/>
  <c r="CC106" i="8"/>
  <c r="CC131" i="8"/>
  <c r="CC108" i="8"/>
  <c r="CC125" i="8"/>
  <c r="CC138" i="8"/>
  <c r="CC8" i="8"/>
  <c r="CC142" i="8"/>
  <c r="CC34" i="8"/>
  <c r="CC71" i="8"/>
  <c r="CC69" i="8"/>
  <c r="CC5" i="8"/>
  <c r="CC153" i="8"/>
  <c r="CC11" i="8"/>
  <c r="CC47" i="8"/>
  <c r="CC65" i="8"/>
  <c r="CC161" i="8"/>
  <c r="CC75" i="8"/>
  <c r="CC32" i="8"/>
  <c r="CC54" i="8"/>
  <c r="CC111" i="8"/>
  <c r="CC182" i="8"/>
  <c r="CC129" i="8"/>
  <c r="CC170" i="8"/>
  <c r="CC97" i="8"/>
  <c r="CC175" i="8"/>
  <c r="CC27" i="8"/>
  <c r="CC121" i="8"/>
  <c r="CC76" i="8"/>
  <c r="CC40" i="8"/>
  <c r="CC177" i="8"/>
  <c r="CC152" i="8"/>
  <c r="CC24" i="8"/>
  <c r="CC117" i="8"/>
  <c r="CI56" i="8"/>
  <c r="BS201" i="8"/>
  <c r="CI104" i="8"/>
  <c r="CI137" i="8"/>
  <c r="BS167" i="8"/>
  <c r="BS103" i="8"/>
  <c r="CI24" i="8"/>
  <c r="CI41" i="8"/>
  <c r="BS202" i="8"/>
  <c r="CG58" i="8"/>
  <c r="BS198" i="8"/>
  <c r="BS166" i="8"/>
  <c r="CI168" i="8"/>
  <c r="CI101" i="8"/>
  <c r="BS163" i="8"/>
  <c r="CI186" i="8"/>
  <c r="CI48" i="8"/>
  <c r="CG153" i="8"/>
  <c r="CG150" i="8"/>
  <c r="CI112" i="8"/>
  <c r="CI171" i="8"/>
  <c r="BS53" i="8"/>
  <c r="BS130" i="8"/>
  <c r="CI130" i="8"/>
  <c r="CI185" i="8"/>
  <c r="BS92" i="8"/>
  <c r="CI121" i="8"/>
  <c r="CG59" i="8"/>
  <c r="CA193" i="8"/>
  <c r="CA24" i="8"/>
  <c r="BS66" i="8"/>
  <c r="CI114" i="8"/>
  <c r="BS170" i="8"/>
  <c r="BS112" i="8"/>
  <c r="BS42" i="8"/>
  <c r="BS54" i="8"/>
  <c r="CG42" i="8"/>
  <c r="CG152" i="8"/>
  <c r="CI122" i="8"/>
  <c r="CI183" i="8"/>
  <c r="CG67" i="8"/>
  <c r="CG74" i="8"/>
  <c r="CA165" i="8"/>
  <c r="BW57" i="8"/>
  <c r="BW159" i="8"/>
  <c r="CE100" i="8"/>
  <c r="CE140" i="8"/>
  <c r="CE53" i="8"/>
  <c r="BO123" i="8"/>
  <c r="CE71" i="8"/>
  <c r="BO124" i="8"/>
  <c r="BO95" i="8"/>
  <c r="BM159" i="8"/>
  <c r="BM135" i="8"/>
  <c r="CE48" i="8"/>
  <c r="CE63" i="8"/>
  <c r="CE142" i="8"/>
  <c r="BO147" i="8"/>
  <c r="BM180" i="8"/>
  <c r="BM102" i="8"/>
  <c r="BO84" i="8"/>
  <c r="CE115" i="8"/>
  <c r="BM202" i="8"/>
  <c r="BM193" i="8"/>
  <c r="BM161" i="8"/>
  <c r="CE36" i="8"/>
  <c r="BM166" i="8"/>
  <c r="BM78" i="8"/>
  <c r="CE143" i="8"/>
  <c r="CE119" i="8"/>
  <c r="BM97" i="8"/>
  <c r="BM39" i="8"/>
  <c r="BO179" i="8"/>
  <c r="BM149" i="8"/>
  <c r="BM72" i="8"/>
  <c r="BO101" i="8"/>
  <c r="BM36" i="8"/>
  <c r="BU139" i="8"/>
  <c r="BU58" i="8"/>
  <c r="BU180" i="8"/>
  <c r="BU49" i="8"/>
  <c r="BS168" i="8"/>
  <c r="BU47" i="8"/>
  <c r="BU132" i="8"/>
  <c r="BU158" i="8"/>
  <c r="CG34" i="8"/>
  <c r="BU5" i="8"/>
  <c r="BU150" i="8"/>
  <c r="BU176" i="8"/>
  <c r="BW129" i="8"/>
  <c r="BU141" i="8"/>
  <c r="BU129" i="8"/>
  <c r="BU172" i="8"/>
  <c r="BW48" i="8"/>
  <c r="BW155" i="8"/>
  <c r="CI163" i="8"/>
  <c r="BS124" i="8"/>
  <c r="CI55" i="8"/>
  <c r="BS179" i="8"/>
  <c r="BW162" i="8"/>
  <c r="BW100" i="8"/>
  <c r="BS101" i="8"/>
  <c r="CI133" i="8"/>
  <c r="BW22" i="8"/>
  <c r="BW96" i="8"/>
  <c r="BW186" i="8"/>
  <c r="BS172" i="8"/>
  <c r="BS49" i="8"/>
  <c r="CI125" i="8"/>
  <c r="BW9" i="8"/>
  <c r="BW80" i="8"/>
  <c r="BW154" i="8"/>
  <c r="BW93" i="8"/>
  <c r="BW123" i="8"/>
  <c r="BW41" i="8"/>
  <c r="BW49" i="8"/>
  <c r="BW105" i="8"/>
  <c r="BW99" i="8"/>
  <c r="BW172" i="8"/>
  <c r="BW195" i="8"/>
  <c r="BW118" i="8"/>
  <c r="BW180" i="8"/>
  <c r="BW156" i="8"/>
  <c r="BW24" i="8"/>
  <c r="BW92" i="8"/>
  <c r="BW114" i="8"/>
  <c r="BW133" i="8"/>
  <c r="BS156" i="8"/>
  <c r="BS46" i="8"/>
  <c r="CI76" i="8"/>
  <c r="BW39" i="8"/>
  <c r="CI174" i="8"/>
  <c r="CI13" i="8"/>
  <c r="CI113" i="8"/>
  <c r="CI46" i="8"/>
  <c r="CI202" i="8"/>
  <c r="CI158" i="8"/>
  <c r="CI189" i="8"/>
  <c r="BS147" i="8"/>
  <c r="BS33" i="8"/>
  <c r="BS85" i="8"/>
  <c r="BS133" i="8"/>
  <c r="BS21" i="8"/>
  <c r="BS58" i="8"/>
  <c r="BS182" i="8"/>
  <c r="BS185" i="8"/>
  <c r="BS27" i="8"/>
  <c r="BS152" i="8"/>
  <c r="BW56" i="8"/>
  <c r="BW17" i="8"/>
  <c r="BW10" i="8"/>
  <c r="CA137" i="8"/>
  <c r="CA57" i="8"/>
  <c r="CI85" i="8"/>
  <c r="CI65" i="8"/>
  <c r="CG14" i="8"/>
  <c r="CE121" i="8"/>
  <c r="CI127" i="8"/>
  <c r="BU167" i="8"/>
  <c r="CI149" i="8"/>
  <c r="CG156" i="8"/>
  <c r="BM70" i="8"/>
  <c r="CA5" i="8"/>
  <c r="CA130" i="8"/>
  <c r="BU155" i="8"/>
  <c r="CN10" i="8"/>
  <c r="CG65" i="8"/>
  <c r="CG186" i="8"/>
  <c r="CG21" i="8"/>
  <c r="CG94" i="8"/>
  <c r="CG6" i="8"/>
  <c r="CG196" i="8"/>
  <c r="CG137" i="8"/>
  <c r="CG60" i="8"/>
  <c r="CG139" i="8"/>
  <c r="CG35" i="8"/>
  <c r="CG107" i="8"/>
  <c r="CG36" i="8"/>
  <c r="CG79" i="8"/>
  <c r="CG4" i="8"/>
  <c r="CG157" i="8"/>
  <c r="CG175" i="8"/>
  <c r="CG168" i="8"/>
  <c r="CG185" i="8"/>
  <c r="CG158" i="8"/>
  <c r="CG169" i="8"/>
  <c r="CG171" i="8"/>
  <c r="CG126" i="8"/>
  <c r="CG88" i="8"/>
  <c r="CG95" i="8"/>
  <c r="CE33" i="8"/>
  <c r="CE153" i="8"/>
  <c r="CE183" i="8"/>
  <c r="CE40" i="8"/>
  <c r="CE49" i="8"/>
  <c r="CE32" i="8"/>
  <c r="CE31" i="8"/>
  <c r="CE167" i="8"/>
  <c r="CE151" i="8"/>
  <c r="CE191" i="8"/>
  <c r="CE111" i="8"/>
  <c r="CE97" i="8"/>
  <c r="CE56" i="8"/>
  <c r="CE85" i="8"/>
  <c r="CE27" i="8"/>
  <c r="CE135" i="8"/>
  <c r="CE81" i="8"/>
  <c r="CE76" i="8"/>
  <c r="CE176" i="8"/>
  <c r="CE70" i="8"/>
  <c r="CE42" i="8"/>
  <c r="CE101" i="8"/>
  <c r="CE20" i="8"/>
  <c r="CE163" i="8"/>
  <c r="CE173" i="8"/>
  <c r="CE80" i="8"/>
  <c r="CE196" i="8"/>
  <c r="CE124" i="8"/>
  <c r="BO67" i="8"/>
  <c r="BO60" i="8"/>
  <c r="BO12" i="8"/>
  <c r="BO87" i="8"/>
  <c r="BO166" i="8"/>
  <c r="BO168" i="8"/>
  <c r="BO77" i="8"/>
  <c r="BO196" i="8"/>
  <c r="BO185" i="8"/>
  <c r="BO157" i="8"/>
  <c r="BO37" i="8"/>
  <c r="BO45" i="8"/>
  <c r="BO44" i="8"/>
  <c r="BO184" i="8"/>
  <c r="BO5" i="8"/>
  <c r="BO18" i="8"/>
  <c r="BO59" i="8"/>
  <c r="BO139" i="8"/>
  <c r="BO164" i="8"/>
  <c r="BO81" i="8"/>
  <c r="BO188" i="8"/>
  <c r="BO122" i="8"/>
  <c r="BO154" i="8"/>
  <c r="BO134" i="8"/>
  <c r="BO191" i="8"/>
  <c r="BO24" i="8"/>
  <c r="BO130" i="8"/>
  <c r="BO35" i="8"/>
  <c r="BO92" i="8"/>
  <c r="BO94" i="8"/>
  <c r="CQ156" i="8"/>
  <c r="CM168" i="8"/>
  <c r="CR152" i="8"/>
  <c r="CI169" i="8"/>
  <c r="BS31" i="8"/>
  <c r="CI99" i="8"/>
  <c r="CI37" i="8"/>
  <c r="CI160" i="8"/>
  <c r="BS34" i="8"/>
  <c r="BS191" i="8"/>
  <c r="CI190" i="8"/>
  <c r="CI123" i="8"/>
  <c r="BS40" i="8"/>
  <c r="CG176" i="8"/>
  <c r="BM155" i="8"/>
  <c r="BS32" i="8"/>
  <c r="CC118" i="8"/>
  <c r="CI21" i="8"/>
  <c r="CI134" i="8"/>
  <c r="BS110" i="8"/>
  <c r="CI68" i="8"/>
  <c r="CI201" i="8"/>
  <c r="BM91" i="8"/>
  <c r="CG121" i="8"/>
  <c r="CI198" i="8"/>
  <c r="CC84" i="8"/>
  <c r="BM170" i="8"/>
  <c r="CI148" i="8"/>
  <c r="CI144" i="8"/>
  <c r="BS135" i="8"/>
  <c r="BM172" i="8"/>
  <c r="CC166" i="8"/>
  <c r="BS146" i="8"/>
  <c r="BM62" i="8"/>
  <c r="CA82" i="8"/>
  <c r="CG142" i="8"/>
  <c r="CG201" i="8"/>
  <c r="CA180" i="8"/>
  <c r="CA171" i="8"/>
  <c r="BS177" i="8"/>
  <c r="BM139" i="8"/>
  <c r="BS104" i="8"/>
  <c r="BM23" i="8"/>
  <c r="CI74" i="8"/>
  <c r="CI93" i="8"/>
  <c r="BS122" i="8"/>
  <c r="CI126" i="8"/>
  <c r="BO115" i="8"/>
  <c r="CC181" i="8"/>
  <c r="BM154" i="8"/>
  <c r="BM138" i="8"/>
  <c r="CG194" i="8"/>
  <c r="CI136" i="8"/>
  <c r="BS169" i="8"/>
  <c r="CA121" i="8"/>
  <c r="CE157" i="8"/>
  <c r="BW81" i="8"/>
  <c r="CE168" i="8"/>
  <c r="BW185" i="8"/>
  <c r="CC91" i="8"/>
  <c r="BO159" i="8"/>
  <c r="CE46" i="8"/>
  <c r="BO161" i="8"/>
  <c r="BO193" i="8"/>
  <c r="CE174" i="8"/>
  <c r="CE6" i="8"/>
  <c r="BO183" i="8"/>
  <c r="BM110" i="8"/>
  <c r="BM133" i="8"/>
  <c r="BO11" i="8"/>
  <c r="BM192" i="8"/>
  <c r="BM69" i="8"/>
  <c r="BM191" i="8"/>
  <c r="BM50" i="8"/>
  <c r="BM60" i="8"/>
  <c r="CE132" i="8"/>
  <c r="BM61" i="8"/>
  <c r="BM100" i="8"/>
  <c r="CE128" i="8"/>
  <c r="BM52" i="8"/>
  <c r="BO70" i="8"/>
  <c r="CE75" i="8"/>
  <c r="CE180" i="8"/>
  <c r="CE8" i="8"/>
  <c r="BM164" i="8"/>
  <c r="BM42" i="8"/>
  <c r="CE14" i="8"/>
  <c r="BO151" i="8"/>
  <c r="BM6" i="8"/>
  <c r="BU151" i="8"/>
  <c r="BU122" i="8"/>
  <c r="BU156" i="8"/>
  <c r="BU21" i="8"/>
  <c r="BU15" i="8"/>
  <c r="BU93" i="8"/>
  <c r="BU91" i="8"/>
  <c r="BU72" i="8"/>
  <c r="BU30" i="8"/>
  <c r="BU108" i="8"/>
  <c r="BU174" i="8"/>
  <c r="BU78" i="8"/>
  <c r="BU192" i="8"/>
  <c r="BU182" i="8"/>
  <c r="BU38" i="8"/>
  <c r="BU105" i="8"/>
  <c r="BW90" i="8"/>
  <c r="BW168" i="8"/>
  <c r="CI170" i="8"/>
  <c r="CI152" i="8"/>
  <c r="CI80" i="8"/>
  <c r="CI157" i="8"/>
  <c r="BW192" i="8"/>
  <c r="BS127" i="8"/>
  <c r="BS39" i="8"/>
  <c r="CI138" i="8"/>
  <c r="BS61" i="8"/>
  <c r="BW139" i="8"/>
  <c r="BW101" i="8"/>
  <c r="BW45" i="8"/>
  <c r="BS149" i="8"/>
  <c r="CI115" i="8"/>
  <c r="CI7" i="8"/>
  <c r="BW107" i="8"/>
  <c r="BW199" i="8"/>
  <c r="BW128" i="8"/>
  <c r="BW76" i="8"/>
  <c r="BW88" i="8"/>
  <c r="BW140" i="8"/>
  <c r="BW53" i="8"/>
  <c r="BW191" i="8"/>
  <c r="BW150" i="8"/>
  <c r="BW51" i="8"/>
  <c r="BW178" i="8"/>
  <c r="BW43" i="8"/>
  <c r="BW144" i="8"/>
  <c r="BW116" i="8"/>
  <c r="BW165" i="8"/>
  <c r="BW152" i="8"/>
  <c r="BW121" i="8"/>
  <c r="CI33" i="8"/>
  <c r="CI154" i="8"/>
  <c r="CI132" i="8"/>
  <c r="CI187" i="8"/>
  <c r="CI45" i="8"/>
  <c r="CI49" i="8"/>
  <c r="CI166" i="8"/>
  <c r="CI26" i="8"/>
  <c r="CI199" i="8"/>
  <c r="CI90" i="8"/>
  <c r="CI156" i="8"/>
  <c r="BS159" i="8"/>
  <c r="BS184" i="8"/>
  <c r="BS70" i="8"/>
  <c r="BS71" i="8"/>
  <c r="BS91" i="8"/>
  <c r="BS195" i="8"/>
  <c r="BS7" i="8"/>
  <c r="BS35" i="8"/>
  <c r="BS48" i="8"/>
  <c r="BS18" i="8"/>
  <c r="BW200" i="8"/>
  <c r="BW35" i="8"/>
  <c r="DI159" i="8"/>
  <c r="DN159" i="8"/>
  <c r="DL159" i="8"/>
  <c r="DW159" i="8"/>
  <c r="DO159" i="8"/>
  <c r="DG159" i="8"/>
  <c r="DL71" i="8"/>
  <c r="DJ109" i="8"/>
  <c r="DO109" i="8"/>
  <c r="DN109" i="8"/>
  <c r="DI109" i="8"/>
  <c r="DP109" i="8"/>
  <c r="DM109" i="8"/>
  <c r="DG83" i="8"/>
  <c r="DJ83" i="8"/>
  <c r="DI83" i="8"/>
  <c r="DL83" i="8"/>
  <c r="DW83" i="8"/>
  <c r="DO83" i="8"/>
  <c r="BS96" i="8"/>
  <c r="CC89" i="8"/>
  <c r="BW33" i="8"/>
  <c r="BS30" i="8"/>
  <c r="CC105" i="8"/>
  <c r="CE16" i="8"/>
  <c r="CC23" i="8"/>
  <c r="CI53" i="8"/>
  <c r="CA139" i="8"/>
  <c r="BW103" i="8"/>
  <c r="BW21" i="8"/>
  <c r="CC165" i="8"/>
  <c r="BO145" i="8"/>
  <c r="CA39" i="8"/>
  <c r="CI98" i="8"/>
  <c r="BU65" i="8"/>
  <c r="CI200" i="8"/>
  <c r="CG112" i="8"/>
  <c r="CG163" i="8"/>
  <c r="BM3" i="8"/>
  <c r="CA46" i="8"/>
  <c r="BW52" i="8"/>
  <c r="CS156" i="8"/>
  <c r="CM167" i="8"/>
  <c r="BS89" i="8"/>
  <c r="BS188" i="8"/>
  <c r="BS174" i="8"/>
  <c r="CI147" i="8"/>
  <c r="BS171" i="8"/>
  <c r="BS102" i="8"/>
  <c r="BS25" i="8"/>
  <c r="CI51" i="8"/>
  <c r="BS13" i="8"/>
  <c r="BS87" i="8"/>
  <c r="BS158" i="8"/>
  <c r="CG179" i="8"/>
  <c r="BM130" i="8"/>
  <c r="CI167" i="8"/>
  <c r="BM177" i="8"/>
  <c r="CI79" i="8"/>
  <c r="BS60" i="8"/>
  <c r="BS93" i="8"/>
  <c r="CI36" i="8"/>
  <c r="BS106" i="8"/>
  <c r="BM198" i="8"/>
  <c r="CG101" i="8"/>
  <c r="CC123" i="8"/>
  <c r="BM98" i="8"/>
  <c r="BM189" i="8"/>
  <c r="BM171" i="8"/>
  <c r="BS200" i="8"/>
  <c r="BS180" i="8"/>
  <c r="BS51" i="8"/>
  <c r="CC70" i="8"/>
  <c r="BS150" i="8"/>
  <c r="CI81" i="8"/>
  <c r="BM200" i="8"/>
  <c r="BM150" i="8"/>
  <c r="CC192" i="8"/>
  <c r="CG129" i="8"/>
  <c r="CA25" i="8"/>
  <c r="CC144" i="8"/>
  <c r="CI172" i="8"/>
  <c r="BM187" i="8"/>
  <c r="BS136" i="8"/>
  <c r="BS164" i="8"/>
  <c r="CI135" i="8"/>
  <c r="BS145" i="8"/>
  <c r="CA154" i="8"/>
  <c r="CC158" i="8"/>
  <c r="CG43" i="8"/>
  <c r="CI197" i="8"/>
  <c r="CI164" i="8"/>
  <c r="BS128" i="8"/>
  <c r="BW197" i="8"/>
  <c r="CA190" i="8"/>
  <c r="CA173" i="8"/>
  <c r="BO146" i="8"/>
  <c r="BW122" i="8"/>
  <c r="BO119" i="8"/>
  <c r="CE141" i="8"/>
  <c r="BM118" i="8"/>
  <c r="BO82" i="8"/>
  <c r="CE165" i="8"/>
  <c r="CE136" i="8"/>
  <c r="BM152" i="8"/>
  <c r="BM99" i="8"/>
  <c r="BO118" i="8"/>
  <c r="BM25" i="8"/>
  <c r="BM29" i="8"/>
  <c r="BM167" i="8"/>
  <c r="BO137" i="8"/>
  <c r="BW11" i="8"/>
  <c r="BO75" i="8"/>
  <c r="BO30" i="8"/>
  <c r="CE164" i="8"/>
  <c r="CE45" i="8"/>
  <c r="BM57" i="8"/>
  <c r="BM79" i="8"/>
  <c r="BM58" i="8"/>
  <c r="CE87" i="8"/>
  <c r="CE202" i="8"/>
  <c r="BO99" i="8"/>
  <c r="BM94" i="8"/>
  <c r="BM134" i="8"/>
  <c r="BO190" i="8"/>
  <c r="CE105" i="8"/>
  <c r="BM179" i="8"/>
  <c r="BO202" i="8"/>
  <c r="BM103" i="8"/>
  <c r="BU18" i="8"/>
  <c r="BU198" i="8"/>
  <c r="BU45" i="8"/>
  <c r="BU63" i="8"/>
  <c r="BU157" i="8"/>
  <c r="BU179" i="8"/>
  <c r="BU57" i="8"/>
  <c r="BU128" i="8"/>
  <c r="BU194" i="8"/>
  <c r="BU99" i="8"/>
  <c r="BU22" i="8"/>
  <c r="BU165" i="8"/>
  <c r="BU199" i="8"/>
  <c r="BU130" i="8"/>
  <c r="BU66" i="8"/>
  <c r="BU140" i="8"/>
  <c r="BW104" i="8"/>
  <c r="BW54" i="8"/>
  <c r="BW124" i="8"/>
  <c r="BS165" i="8"/>
  <c r="CI151" i="8"/>
  <c r="CI58" i="8"/>
  <c r="CI103" i="8"/>
  <c r="CI118" i="8"/>
  <c r="BS47" i="8"/>
  <c r="CI131" i="8"/>
  <c r="BS181" i="8"/>
  <c r="BS186" i="8"/>
  <c r="BW163" i="8"/>
  <c r="CI97" i="8"/>
  <c r="BS83" i="8"/>
  <c r="CI42" i="8"/>
  <c r="BW111" i="8"/>
  <c r="BW71" i="8"/>
  <c r="BW86" i="8"/>
  <c r="BW3" i="8"/>
  <c r="BW94" i="8"/>
  <c r="BW157" i="8"/>
  <c r="BW193" i="8"/>
  <c r="BW137" i="8"/>
  <c r="BW179" i="8"/>
  <c r="BW87" i="8"/>
  <c r="BW160" i="8"/>
  <c r="BW4" i="8"/>
  <c r="BW148" i="8"/>
  <c r="BW164" i="8"/>
  <c r="BW151" i="8"/>
  <c r="BW108" i="8"/>
  <c r="BW16" i="8"/>
  <c r="BW174" i="8"/>
  <c r="BS189" i="8"/>
  <c r="CI155" i="8"/>
  <c r="CI4" i="8"/>
  <c r="BW25" i="8"/>
  <c r="CI67" i="8"/>
  <c r="CI73" i="8"/>
  <c r="CI20" i="8"/>
  <c r="CI25" i="8"/>
  <c r="CI119" i="8"/>
  <c r="CI191" i="8"/>
  <c r="CI92" i="8"/>
  <c r="CI178" i="8"/>
  <c r="BS98" i="8"/>
  <c r="BS67" i="8"/>
  <c r="BS178" i="8"/>
  <c r="BS176" i="8"/>
  <c r="BS148" i="8"/>
  <c r="BS134" i="8"/>
  <c r="BS23" i="8"/>
  <c r="BS6" i="8"/>
  <c r="BS119" i="8"/>
  <c r="BS113" i="8"/>
  <c r="BW74" i="8"/>
  <c r="BW32" i="8"/>
  <c r="DM71" i="8"/>
  <c r="DM83" i="8"/>
  <c r="DH83" i="8"/>
  <c r="DF159" i="8"/>
  <c r="DH109" i="8"/>
  <c r="CC6" i="8"/>
  <c r="CC120" i="8"/>
  <c r="BS9" i="8"/>
  <c r="CC67" i="8"/>
  <c r="CC25" i="8"/>
  <c r="CE34" i="8"/>
  <c r="BS8" i="8"/>
  <c r="BU61" i="8"/>
  <c r="CE22" i="8"/>
  <c r="BM182" i="8"/>
  <c r="BS19" i="8"/>
  <c r="CC72" i="8"/>
  <c r="CE145" i="8"/>
  <c r="BU183" i="8"/>
  <c r="BU98" i="8"/>
  <c r="BS63" i="8"/>
  <c r="BS29" i="8"/>
  <c r="CG128" i="8"/>
  <c r="CC141" i="8"/>
  <c r="CC183" i="8"/>
  <c r="CA128" i="8"/>
  <c r="BW98" i="8"/>
  <c r="CA168" i="8"/>
  <c r="DM151" i="8"/>
  <c r="DH151" i="8"/>
  <c r="DN151" i="8"/>
  <c r="DG151" i="8"/>
  <c r="DP151" i="8"/>
  <c r="DI151" i="8"/>
  <c r="DO151" i="8"/>
  <c r="DJ151" i="8"/>
  <c r="DL151" i="8"/>
  <c r="AY3" i="8"/>
  <c r="DG163" i="8"/>
  <c r="DH163" i="8"/>
  <c r="DI163" i="8"/>
  <c r="DL163" i="8"/>
  <c r="DO163" i="8"/>
  <c r="DK163" i="8"/>
  <c r="DW163" i="8"/>
  <c r="DF163" i="8"/>
  <c r="DL117" i="8"/>
  <c r="DO117" i="8"/>
  <c r="DJ101" i="8"/>
  <c r="DG101" i="8"/>
  <c r="DK151" i="8"/>
  <c r="DF151" i="8"/>
  <c r="DX8" i="8"/>
  <c r="AY8" i="8"/>
  <c r="BM158" i="8"/>
  <c r="BU184" i="8"/>
  <c r="CC96" i="8"/>
  <c r="BM26" i="8"/>
  <c r="BS190" i="8"/>
  <c r="CA138" i="8"/>
  <c r="CI34" i="8"/>
  <c r="DW153" i="8"/>
  <c r="BS81" i="8"/>
  <c r="BU71" i="8"/>
  <c r="BU126" i="8"/>
  <c r="BU25" i="8"/>
  <c r="BU35" i="8"/>
  <c r="BU200" i="8"/>
  <c r="CI194" i="8"/>
  <c r="CI180" i="8"/>
  <c r="BS5" i="8"/>
  <c r="BS59" i="8"/>
  <c r="BU24" i="8"/>
  <c r="CC122" i="8"/>
  <c r="CC143" i="8"/>
  <c r="CC77" i="8"/>
  <c r="CC86" i="8"/>
  <c r="BM56" i="8"/>
  <c r="BS123" i="8"/>
  <c r="CC168" i="8"/>
  <c r="BM24" i="8"/>
  <c r="BM64" i="8"/>
  <c r="CC15" i="8"/>
  <c r="CC45" i="8"/>
  <c r="CI106" i="8"/>
  <c r="CC80" i="8"/>
  <c r="CA27" i="8"/>
  <c r="CC78" i="8"/>
  <c r="CA41" i="8"/>
  <c r="CA9" i="8"/>
  <c r="CC62" i="8"/>
  <c r="CA131" i="8"/>
  <c r="BM117" i="8"/>
  <c r="CA36" i="8"/>
  <c r="CA149" i="8"/>
  <c r="CA21" i="8"/>
  <c r="CA97" i="8"/>
  <c r="BS120" i="8"/>
  <c r="BU23" i="8"/>
  <c r="BU119" i="8"/>
  <c r="BU50" i="8"/>
  <c r="BU164" i="8"/>
  <c r="CC7" i="8"/>
  <c r="CA183" i="8"/>
  <c r="CA170" i="8"/>
  <c r="CA124" i="8"/>
  <c r="CA95" i="8"/>
  <c r="CA68" i="8"/>
  <c r="CC140" i="8"/>
  <c r="DL34" i="8"/>
  <c r="DF141" i="8"/>
  <c r="DL141" i="8"/>
  <c r="DN141" i="8"/>
  <c r="DH141" i="8"/>
  <c r="DW141" i="8"/>
  <c r="DI104" i="8"/>
  <c r="DJ201" i="8"/>
  <c r="DK201" i="8"/>
  <c r="DL201" i="8"/>
  <c r="DH201" i="8"/>
  <c r="DI201" i="8"/>
  <c r="DO192" i="8"/>
  <c r="DG192" i="8"/>
  <c r="DP192" i="8"/>
  <c r="DH192" i="8"/>
  <c r="DM192" i="8"/>
  <c r="DI192" i="8"/>
  <c r="DF192" i="8"/>
  <c r="DN192" i="8"/>
  <c r="DM177" i="8"/>
  <c r="DK177" i="8"/>
  <c r="DP177" i="8"/>
  <c r="DJ177" i="8"/>
  <c r="DF177" i="8"/>
  <c r="DO177" i="8"/>
  <c r="DG177" i="8"/>
  <c r="DI177" i="8"/>
  <c r="CV18" i="8"/>
  <c r="CY18" i="8"/>
  <c r="CT18" i="8"/>
  <c r="CX18" i="8"/>
  <c r="BK18" i="8"/>
  <c r="CW18" i="8"/>
  <c r="BW18" i="8"/>
  <c r="CE18" i="8"/>
  <c r="CT20" i="8"/>
  <c r="BK20" i="8"/>
  <c r="CV20" i="8"/>
  <c r="CY56" i="8"/>
  <c r="CT56" i="8"/>
  <c r="BK56" i="8"/>
  <c r="CX56" i="8"/>
  <c r="BO57" i="8"/>
  <c r="CX80" i="8"/>
  <c r="CW80" i="8"/>
  <c r="BK80" i="8"/>
  <c r="CU80" i="8"/>
  <c r="CY80" i="8"/>
  <c r="CV80" i="8"/>
  <c r="BU19" i="8"/>
  <c r="CA195" i="8"/>
  <c r="CA42" i="8"/>
  <c r="CC156" i="8"/>
  <c r="BU34" i="8"/>
  <c r="CC16" i="8"/>
  <c r="CA188" i="8"/>
  <c r="CC10" i="8"/>
  <c r="CC135" i="8"/>
  <c r="CC201" i="8"/>
  <c r="CC64" i="8"/>
  <c r="BS12" i="8"/>
  <c r="BY14" i="8"/>
  <c r="BU8" i="8"/>
  <c r="CI11" i="8"/>
  <c r="BU109" i="8"/>
  <c r="BU146" i="8"/>
  <c r="BU6" i="8"/>
  <c r="CA160" i="8"/>
  <c r="CC197" i="8"/>
  <c r="CC39" i="8"/>
  <c r="CC79" i="8"/>
  <c r="BU191" i="8"/>
  <c r="BU7" i="8"/>
  <c r="BM90" i="8"/>
  <c r="CI15" i="8"/>
  <c r="BS160" i="8"/>
  <c r="CC63" i="8"/>
  <c r="BY30" i="8"/>
  <c r="BM41" i="8"/>
  <c r="BM175" i="8"/>
  <c r="BY35" i="8"/>
  <c r="CC33" i="8"/>
  <c r="DP153" i="8"/>
  <c r="BY43" i="8"/>
  <c r="CI153" i="8"/>
  <c r="BU161" i="8"/>
  <c r="BU117" i="8"/>
  <c r="BU77" i="8"/>
  <c r="BU32" i="8"/>
  <c r="BS90" i="8"/>
  <c r="CI23" i="8"/>
  <c r="CI66" i="8"/>
  <c r="BS94" i="8"/>
  <c r="CC90" i="8"/>
  <c r="BM105" i="8"/>
  <c r="BM140" i="8"/>
  <c r="CC115" i="8"/>
  <c r="BM131" i="8"/>
  <c r="BM115" i="8"/>
  <c r="BM20" i="8"/>
  <c r="CC18" i="8"/>
  <c r="CA83" i="8"/>
  <c r="CC29" i="8"/>
  <c r="CC99" i="8"/>
  <c r="CA15" i="8"/>
  <c r="CA84" i="8"/>
  <c r="CA32" i="8"/>
  <c r="CC93" i="8"/>
  <c r="CA69" i="8"/>
  <c r="CA113" i="8"/>
  <c r="CA177" i="8"/>
  <c r="CC88" i="8"/>
  <c r="CC87" i="8"/>
  <c r="BU147" i="8"/>
  <c r="BU55" i="8"/>
  <c r="BU74" i="8"/>
  <c r="BU62" i="8"/>
  <c r="BU201" i="8"/>
  <c r="CA189" i="8"/>
  <c r="CA185" i="8"/>
  <c r="CA59" i="8"/>
  <c r="DN87" i="8"/>
  <c r="DM87" i="8"/>
  <c r="DH87" i="8"/>
  <c r="DK94" i="8"/>
  <c r="DL94" i="8"/>
  <c r="DF13" i="8"/>
  <c r="DH13" i="8"/>
  <c r="DM13" i="8"/>
  <c r="DN13" i="8"/>
  <c r="DG13" i="8"/>
  <c r="DI31" i="8"/>
  <c r="DI23" i="8"/>
  <c r="DG23" i="8"/>
  <c r="DN105" i="8"/>
  <c r="DP105" i="8"/>
  <c r="DK105" i="8"/>
  <c r="DW105" i="8"/>
  <c r="DM196" i="8"/>
  <c r="DW196" i="8"/>
  <c r="DJ196" i="8"/>
  <c r="DL196" i="8"/>
  <c r="DF196" i="8"/>
  <c r="DN196" i="8"/>
  <c r="DH200" i="8"/>
  <c r="DK200" i="8"/>
  <c r="DG200" i="8"/>
  <c r="DM200" i="8"/>
  <c r="DL200" i="8"/>
  <c r="DF200" i="8"/>
  <c r="DW168" i="8"/>
  <c r="DL168" i="8"/>
  <c r="DO168" i="8"/>
  <c r="DI168" i="8"/>
  <c r="DG168" i="8"/>
  <c r="DM168" i="8"/>
  <c r="DG149" i="8"/>
  <c r="DN149" i="8"/>
  <c r="DF149" i="8"/>
  <c r="DI149" i="8"/>
  <c r="DM149" i="8"/>
  <c r="BS73" i="8"/>
  <c r="CA146" i="8"/>
  <c r="CI128" i="8"/>
  <c r="BO133" i="8"/>
  <c r="BW188" i="8"/>
  <c r="CE185" i="8"/>
  <c r="BO187" i="8"/>
  <c r="BO180" i="8"/>
  <c r="BO34" i="8"/>
  <c r="BO31" i="8"/>
  <c r="BO23" i="8"/>
  <c r="BW198" i="8"/>
  <c r="BW26" i="8"/>
  <c r="BW66" i="8"/>
  <c r="BW13" i="8"/>
  <c r="BW15" i="8"/>
  <c r="BW64" i="8"/>
  <c r="BW29" i="8"/>
  <c r="BW8" i="8"/>
  <c r="BW131" i="8"/>
  <c r="BW125" i="8"/>
  <c r="BW78" i="8"/>
  <c r="BW158" i="8"/>
  <c r="CE3" i="8"/>
  <c r="CE201" i="8"/>
  <c r="CE125" i="8"/>
  <c r="CE61" i="8"/>
  <c r="CE158" i="8"/>
  <c r="CE23" i="8"/>
  <c r="CE73" i="8"/>
  <c r="CE25" i="8"/>
  <c r="CE104" i="8"/>
  <c r="CT7" i="8"/>
  <c r="BK7" i="8"/>
  <c r="CY7" i="8"/>
  <c r="BM17" i="8"/>
  <c r="CC17" i="8"/>
  <c r="CT35" i="8"/>
  <c r="CU35" i="8"/>
  <c r="CW35" i="8"/>
  <c r="BQ63" i="8"/>
  <c r="BQ55" i="8"/>
  <c r="BQ41" i="8"/>
  <c r="BY16" i="8"/>
  <c r="BY34" i="8"/>
  <c r="BY5" i="8"/>
  <c r="BY179" i="8"/>
  <c r="BY165" i="8"/>
  <c r="BY69" i="8"/>
  <c r="BY31" i="8"/>
  <c r="BY44" i="8"/>
  <c r="BY4" i="8"/>
  <c r="BY76" i="8"/>
  <c r="BY20" i="8"/>
  <c r="DE96" i="8"/>
  <c r="DB96" i="8"/>
  <c r="DD96" i="8"/>
  <c r="CA96" i="8"/>
  <c r="CI96" i="8"/>
  <c r="DA98" i="8"/>
  <c r="DE98" i="8"/>
  <c r="CA98" i="8"/>
  <c r="CV102" i="8"/>
  <c r="CW102" i="8"/>
  <c r="BK102" i="8"/>
  <c r="CC104" i="8"/>
  <c r="CV128" i="8"/>
  <c r="CW128" i="8"/>
  <c r="CU128" i="8"/>
  <c r="BK128" i="8"/>
  <c r="CT128" i="8"/>
  <c r="DA133" i="8"/>
  <c r="DB133" i="8"/>
  <c r="CZ133" i="8"/>
  <c r="DE133" i="8"/>
  <c r="DD133" i="8"/>
  <c r="BU135" i="8"/>
  <c r="CC137" i="8"/>
  <c r="DW147" i="8"/>
  <c r="DI147" i="8"/>
  <c r="DJ114" i="8"/>
  <c r="DO114" i="8"/>
  <c r="DN114" i="8"/>
  <c r="DO130" i="8"/>
  <c r="DK130" i="8"/>
  <c r="DH130" i="8"/>
  <c r="DG130" i="8"/>
  <c r="DL130" i="8"/>
  <c r="DN130" i="8"/>
  <c r="DJ130" i="8"/>
  <c r="DM130" i="8"/>
  <c r="DO153" i="8"/>
  <c r="DH153" i="8"/>
  <c r="DL153" i="8"/>
  <c r="DM153" i="8"/>
  <c r="DG153" i="8"/>
  <c r="DK153" i="8"/>
  <c r="DF153" i="8"/>
  <c r="DN153" i="8"/>
  <c r="DW104" i="8"/>
  <c r="DG104" i="8"/>
  <c r="DO104" i="8"/>
  <c r="DN104" i="8"/>
  <c r="DP104" i="8"/>
  <c r="DK104" i="8"/>
  <c r="DH104" i="8"/>
  <c r="DM104" i="8"/>
  <c r="DL104" i="8"/>
  <c r="CA196" i="8"/>
  <c r="BM13" i="8"/>
  <c r="BM169" i="8"/>
  <c r="BM89" i="8"/>
  <c r="BM153" i="8"/>
  <c r="BM45" i="8"/>
  <c r="BM197" i="8"/>
  <c r="BM144" i="8"/>
  <c r="BM54" i="8"/>
  <c r="BM147" i="8"/>
  <c r="BM5" i="8"/>
  <c r="BM120" i="8"/>
  <c r="BM7" i="8"/>
  <c r="BM88" i="8"/>
  <c r="BM196" i="8"/>
  <c r="BM199" i="8"/>
  <c r="BM46" i="8"/>
  <c r="BU44" i="8"/>
  <c r="BU190" i="8"/>
  <c r="BU54" i="8"/>
  <c r="BU133" i="8"/>
  <c r="BU121" i="8"/>
  <c r="BU148" i="8"/>
  <c r="BU116" i="8"/>
  <c r="BU41" i="8"/>
  <c r="BU193" i="8"/>
  <c r="BU96" i="8"/>
  <c r="BU73" i="8"/>
  <c r="BU196" i="8"/>
  <c r="BU120" i="8"/>
  <c r="BU46" i="8"/>
  <c r="BU111" i="8"/>
  <c r="BU16" i="8"/>
  <c r="BU64" i="8"/>
  <c r="BU127" i="8"/>
  <c r="BU27" i="8"/>
  <c r="BU51" i="8"/>
  <c r="BU195" i="8"/>
  <c r="CC13" i="8"/>
  <c r="CC51" i="8"/>
  <c r="CC190" i="8"/>
  <c r="CC169" i="8"/>
  <c r="CC35" i="8"/>
  <c r="CC38" i="8"/>
  <c r="CC200" i="8"/>
  <c r="CC21" i="8"/>
  <c r="CC59" i="8"/>
  <c r="CC147" i="8"/>
  <c r="CC4" i="8"/>
  <c r="CC100" i="8"/>
  <c r="CC28" i="8"/>
  <c r="CC36" i="8"/>
  <c r="CC178" i="8"/>
  <c r="CC57" i="8"/>
  <c r="CC119" i="8"/>
  <c r="CC185" i="8"/>
  <c r="CC19" i="8"/>
  <c r="CC173" i="8"/>
  <c r="CC46" i="8"/>
  <c r="CC189" i="8"/>
  <c r="CC113" i="8"/>
  <c r="CC145" i="8"/>
  <c r="CC26" i="8"/>
  <c r="CZ33" i="8"/>
  <c r="DC33" i="8"/>
  <c r="DD33" i="8"/>
  <c r="DA33" i="8"/>
  <c r="BS142" i="8"/>
  <c r="BS121" i="8"/>
  <c r="BS151" i="8"/>
  <c r="BS187" i="8"/>
  <c r="BS52" i="8"/>
  <c r="BS38" i="8"/>
  <c r="BS26" i="8"/>
  <c r="CA33" i="8"/>
  <c r="CA178" i="8"/>
  <c r="CA86" i="8"/>
  <c r="CA145" i="8"/>
  <c r="CA161" i="8"/>
  <c r="CA81" i="8"/>
  <c r="CA197" i="8"/>
  <c r="CA70" i="8"/>
  <c r="CA200" i="8"/>
  <c r="CA102" i="8"/>
  <c r="CA43" i="8"/>
  <c r="CA105" i="8"/>
  <c r="CA99" i="8"/>
  <c r="CA118" i="8"/>
  <c r="CA38" i="8"/>
  <c r="CA87" i="8"/>
  <c r="CA94" i="8"/>
  <c r="CA114" i="8"/>
  <c r="CA159" i="8"/>
  <c r="CA71" i="8"/>
  <c r="CA199" i="8"/>
  <c r="CA55" i="8"/>
  <c r="CA186" i="8"/>
  <c r="CA79" i="8"/>
  <c r="CA144" i="8"/>
  <c r="CA22" i="8"/>
  <c r="CA93" i="8"/>
  <c r="CA13" i="8"/>
  <c r="CA111" i="8"/>
  <c r="CA164" i="8"/>
  <c r="CA142" i="8"/>
  <c r="CA88" i="8"/>
  <c r="CA19" i="8"/>
  <c r="CA166" i="8"/>
  <c r="CA58" i="8"/>
  <c r="CA202" i="8"/>
  <c r="CI94" i="8"/>
  <c r="CI3" i="8"/>
  <c r="CI17" i="8"/>
  <c r="CI162" i="8"/>
  <c r="CI195" i="8"/>
  <c r="CI30" i="8"/>
  <c r="CI117" i="8"/>
  <c r="CI22" i="8"/>
  <c r="CI9" i="8"/>
  <c r="CI43" i="8"/>
  <c r="BK64" i="8"/>
  <c r="CV64" i="8"/>
  <c r="CT64" i="8"/>
  <c r="CY64" i="8"/>
  <c r="CW64" i="8"/>
  <c r="CU64" i="8"/>
  <c r="CX64" i="8"/>
  <c r="DW175" i="8"/>
  <c r="DK175" i="8"/>
  <c r="DF175" i="8"/>
  <c r="DN190" i="8"/>
  <c r="DH190" i="8"/>
  <c r="DF190" i="8"/>
  <c r="DP171" i="8"/>
  <c r="DM171" i="8"/>
  <c r="DW171" i="8"/>
  <c r="DJ158" i="8"/>
  <c r="DN158" i="8"/>
  <c r="DM158" i="8"/>
  <c r="DI158" i="8"/>
  <c r="DF193" i="8"/>
  <c r="DJ193" i="8"/>
  <c r="DI193" i="8"/>
  <c r="DO193" i="8"/>
  <c r="DG182" i="8"/>
  <c r="DM182" i="8"/>
  <c r="DL182" i="8"/>
  <c r="DH182" i="8"/>
  <c r="DP182" i="8"/>
  <c r="DF181" i="8"/>
  <c r="DJ181" i="8"/>
  <c r="DI181" i="8"/>
  <c r="DW181" i="8"/>
  <c r="DG155" i="8"/>
  <c r="DP155" i="8"/>
  <c r="DF155" i="8"/>
  <c r="DH155" i="8"/>
  <c r="DW125" i="8"/>
  <c r="DO125" i="8"/>
  <c r="DJ36" i="8"/>
  <c r="DH47" i="8"/>
  <c r="BM126" i="8"/>
  <c r="BM81" i="8"/>
  <c r="BM188" i="8"/>
  <c r="BM122" i="8"/>
  <c r="BM74" i="8"/>
  <c r="BM15" i="8"/>
  <c r="BM201" i="8"/>
  <c r="BM123" i="8"/>
  <c r="BM184" i="8"/>
  <c r="BM174" i="8"/>
  <c r="BM35" i="8"/>
  <c r="BM48" i="8"/>
  <c r="BM160" i="8"/>
  <c r="BM28" i="8"/>
  <c r="BM19" i="8"/>
  <c r="BM67" i="8"/>
  <c r="BM84" i="8"/>
  <c r="BU159" i="8"/>
  <c r="BU173" i="8"/>
  <c r="BU118" i="8"/>
  <c r="BU83" i="8"/>
  <c r="BU100" i="8"/>
  <c r="BU136" i="8"/>
  <c r="BU86" i="8"/>
  <c r="BU170" i="8"/>
  <c r="BU97" i="8"/>
  <c r="BU125" i="8"/>
  <c r="BU94" i="8"/>
  <c r="BU48" i="8"/>
  <c r="BU149" i="8"/>
  <c r="BU112" i="8"/>
  <c r="BU177" i="8"/>
  <c r="BU79" i="8"/>
  <c r="BU56" i="8"/>
  <c r="BU10" i="8"/>
  <c r="BU42" i="8"/>
  <c r="BU82" i="8"/>
  <c r="CC55" i="8"/>
  <c r="CC160" i="8"/>
  <c r="CC179" i="8"/>
  <c r="CC136" i="8"/>
  <c r="CC107" i="8"/>
  <c r="CC128" i="8"/>
  <c r="CC31" i="8"/>
  <c r="CC112" i="8"/>
  <c r="CC53" i="8"/>
  <c r="CC133" i="8"/>
  <c r="CC92" i="8"/>
  <c r="CC164" i="8"/>
  <c r="CC176" i="8"/>
  <c r="CC81" i="8"/>
  <c r="CC184" i="8"/>
  <c r="CC151" i="8"/>
  <c r="CC3" i="8"/>
  <c r="CC73" i="8"/>
  <c r="CC139" i="8"/>
  <c r="CC20" i="8"/>
  <c r="CC109" i="8"/>
  <c r="CC167" i="8"/>
  <c r="CC127" i="8"/>
  <c r="CC49" i="8"/>
  <c r="CC82" i="8"/>
  <c r="CC126" i="8"/>
  <c r="CY5" i="8"/>
  <c r="CW5" i="8"/>
  <c r="BQ61" i="8"/>
  <c r="BQ184" i="8"/>
  <c r="BY96" i="8"/>
  <c r="BY98" i="8"/>
  <c r="BY139" i="8"/>
  <c r="BY9" i="8"/>
  <c r="BY163" i="8"/>
  <c r="BY71" i="8"/>
  <c r="BY23" i="8"/>
  <c r="BY17" i="8"/>
  <c r="CG192" i="8"/>
  <c r="CG104" i="8"/>
  <c r="CG164" i="8"/>
  <c r="CG177" i="8"/>
  <c r="CG91" i="8"/>
  <c r="CG124" i="8"/>
  <c r="CG133" i="8"/>
  <c r="CG73" i="8"/>
  <c r="CG85" i="8"/>
  <c r="CG61" i="8"/>
  <c r="CG8" i="8"/>
  <c r="CG7" i="8"/>
  <c r="DD7" i="8"/>
  <c r="DE7" i="8"/>
  <c r="BM8" i="8"/>
  <c r="BS11" i="8"/>
  <c r="CX19" i="8"/>
  <c r="BK19" i="8"/>
  <c r="BO25" i="8"/>
  <c r="DE29" i="8"/>
  <c r="DD29" i="8"/>
  <c r="DA29" i="8"/>
  <c r="CA29" i="8"/>
  <c r="CX36" i="8"/>
  <c r="CW36" i="8"/>
  <c r="CY36" i="8"/>
  <c r="CZ37" i="8"/>
  <c r="DD37" i="8"/>
  <c r="DE37" i="8"/>
  <c r="BK40" i="8"/>
  <c r="CT40" i="8"/>
  <c r="CY40" i="8"/>
  <c r="CY41" i="8"/>
  <c r="CU41" i="8"/>
  <c r="DA56" i="8"/>
  <c r="DD56" i="8"/>
  <c r="DC56" i="8"/>
  <c r="CA56" i="8"/>
  <c r="CC61" i="8"/>
  <c r="CA66" i="8"/>
  <c r="CX69" i="8"/>
  <c r="CU69" i="8"/>
  <c r="CV69" i="8"/>
  <c r="CW78" i="8"/>
  <c r="BK78" i="8"/>
  <c r="BM111" i="8"/>
  <c r="CZ112" i="8"/>
  <c r="DC112" i="8"/>
  <c r="DB112" i="8"/>
  <c r="DA112" i="8"/>
  <c r="DE112" i="8"/>
  <c r="DE126" i="8"/>
  <c r="CZ126" i="8"/>
  <c r="DD126" i="8"/>
  <c r="DC126" i="8"/>
  <c r="DD130" i="8"/>
  <c r="DC130" i="8"/>
  <c r="DA130" i="8"/>
  <c r="CZ130" i="8"/>
  <c r="DE130" i="8"/>
  <c r="BO131" i="8"/>
  <c r="CC163" i="8"/>
  <c r="DN166" i="8"/>
  <c r="DG166" i="8"/>
  <c r="DI166" i="8"/>
  <c r="DK166" i="8"/>
  <c r="DO166" i="8"/>
  <c r="DP166" i="8"/>
  <c r="DM166" i="8"/>
  <c r="DC184" i="8"/>
  <c r="DB184" i="8"/>
  <c r="DD184" i="8"/>
  <c r="DE184" i="8"/>
  <c r="DA189" i="8"/>
  <c r="DE189" i="8"/>
  <c r="DD189" i="8"/>
  <c r="DM155" i="8"/>
  <c r="DL86" i="8"/>
  <c r="DM86" i="8"/>
  <c r="DH86" i="8"/>
  <c r="DM132" i="8"/>
  <c r="DN132" i="8"/>
  <c r="DF125" i="8"/>
  <c r="DF182" i="8"/>
  <c r="DP125" i="8"/>
  <c r="DW88" i="8"/>
  <c r="DL88" i="8"/>
  <c r="DK182" i="8"/>
  <c r="DW191" i="8"/>
  <c r="DH191" i="8"/>
  <c r="DN191" i="8"/>
  <c r="DF164" i="8"/>
  <c r="DO164" i="8"/>
  <c r="DP164" i="8"/>
  <c r="DO157" i="8"/>
  <c r="DW157" i="8"/>
  <c r="DF157" i="8"/>
  <c r="DL145" i="8"/>
  <c r="DO145" i="8"/>
  <c r="DW145" i="8"/>
  <c r="DI145" i="8"/>
  <c r="DN136" i="8"/>
  <c r="DH136" i="8"/>
  <c r="DW136" i="8"/>
  <c r="DK146" i="8"/>
  <c r="DI146" i="8"/>
  <c r="DN146" i="8"/>
  <c r="DG146" i="8"/>
  <c r="DH146" i="8"/>
  <c r="DN131" i="8"/>
  <c r="DH131" i="8"/>
  <c r="DM131" i="8"/>
  <c r="DJ131" i="8"/>
  <c r="DI131" i="8"/>
  <c r="DP84" i="8"/>
  <c r="DK84" i="8"/>
  <c r="DW84" i="8"/>
  <c r="DJ63" i="8"/>
  <c r="DG63" i="8"/>
  <c r="DH63" i="8"/>
  <c r="DL63" i="8"/>
  <c r="BS4" i="8"/>
  <c r="BS3" i="8"/>
  <c r="BS82" i="8"/>
  <c r="BS199" i="8"/>
  <c r="BS78" i="8"/>
  <c r="BS118" i="8"/>
  <c r="CA75" i="8"/>
  <c r="CA107" i="8"/>
  <c r="CA172" i="8"/>
  <c r="CA35" i="8"/>
  <c r="CA65" i="8"/>
  <c r="CA103" i="8"/>
  <c r="CA194" i="8"/>
  <c r="CA155" i="8"/>
  <c r="CA61" i="8"/>
  <c r="CI179" i="8"/>
  <c r="CI61" i="8"/>
  <c r="CI71" i="8"/>
  <c r="CI38" i="8"/>
  <c r="CI8" i="8"/>
  <c r="CI6" i="8"/>
  <c r="CI19" i="8"/>
  <c r="CI35" i="8"/>
  <c r="BU11" i="8"/>
  <c r="CC12" i="8"/>
  <c r="BK16" i="8"/>
  <c r="CT16" i="8"/>
  <c r="CY16" i="8"/>
  <c r="CQ17" i="8"/>
  <c r="DB19" i="8"/>
  <c r="DA19" i="8"/>
  <c r="CA115" i="8"/>
  <c r="CG25" i="8"/>
  <c r="BU29" i="8"/>
  <c r="BU37" i="8"/>
  <c r="BM43" i="8"/>
  <c r="CZ45" i="8"/>
  <c r="DE45" i="8"/>
  <c r="DC45" i="8"/>
  <c r="DB45" i="8"/>
  <c r="CX49" i="8"/>
  <c r="BK49" i="8"/>
  <c r="CZ49" i="8"/>
  <c r="BO51" i="8"/>
  <c r="DB60" i="8"/>
  <c r="DA60" i="8"/>
  <c r="CZ60" i="8"/>
  <c r="BM66" i="8"/>
  <c r="CC66" i="8"/>
  <c r="CY68" i="8"/>
  <c r="BK68" i="8"/>
  <c r="CT68" i="8"/>
  <c r="CU68" i="8"/>
  <c r="CG78" i="8"/>
  <c r="CV87" i="8"/>
  <c r="CX87" i="8"/>
  <c r="CW87" i="8"/>
  <c r="CU87" i="8"/>
  <c r="CT92" i="8"/>
  <c r="CU92" i="8"/>
  <c r="CV92" i="8"/>
  <c r="CY92" i="8"/>
  <c r="DA114" i="8"/>
  <c r="DB114" i="8"/>
  <c r="CZ114" i="8"/>
  <c r="DE114" i="8"/>
  <c r="DD114" i="8"/>
  <c r="BU115" i="8"/>
  <c r="DE121" i="8"/>
  <c r="DA121" i="8"/>
  <c r="DD122" i="8"/>
  <c r="CZ122" i="8"/>
  <c r="DB122" i="8"/>
  <c r="DE122" i="8"/>
  <c r="CA122" i="8"/>
  <c r="CW124" i="8"/>
  <c r="CV124" i="8"/>
  <c r="BU138" i="8"/>
  <c r="DE140" i="8"/>
  <c r="DC140" i="8"/>
  <c r="DB140" i="8"/>
  <c r="CA140" i="8"/>
  <c r="CI140" i="8"/>
  <c r="DB144" i="8"/>
  <c r="DA144" i="8"/>
  <c r="CZ144" i="8"/>
  <c r="DD144" i="8"/>
  <c r="CY150" i="8"/>
  <c r="CW150" i="8"/>
  <c r="BU162" i="8"/>
  <c r="DF154" i="8"/>
  <c r="DL154" i="8"/>
  <c r="DO154" i="8"/>
  <c r="DF95" i="8"/>
  <c r="DI95" i="8"/>
  <c r="DJ95" i="8"/>
  <c r="DK95" i="8"/>
  <c r="DK111" i="8"/>
  <c r="DG111" i="8"/>
  <c r="DW92" i="8"/>
  <c r="DH92" i="8"/>
  <c r="DP92" i="8"/>
  <c r="DK92" i="8"/>
  <c r="CE7" i="8"/>
  <c r="CC9" i="8"/>
  <c r="BQ194" i="8"/>
  <c r="DA16" i="8"/>
  <c r="DE16" i="8"/>
  <c r="CA16" i="8"/>
  <c r="CI16" i="8"/>
  <c r="DD17" i="8"/>
  <c r="CZ17" i="8"/>
  <c r="DA17" i="8"/>
  <c r="CV23" i="8"/>
  <c r="CU23" i="8"/>
  <c r="CX23" i="8"/>
  <c r="CT23" i="8"/>
  <c r="DB26" i="8"/>
  <c r="DA26" i="8"/>
  <c r="BY27" i="8"/>
  <c r="DB28" i="8"/>
  <c r="DC28" i="8"/>
  <c r="DA28" i="8"/>
  <c r="CA28" i="8"/>
  <c r="CI28" i="8"/>
  <c r="DB30" i="8"/>
  <c r="DD30" i="8"/>
  <c r="CZ30" i="8"/>
  <c r="CZ31" i="8"/>
  <c r="DA31" i="8"/>
  <c r="DB31" i="8"/>
  <c r="DE31" i="8"/>
  <c r="CA31" i="8"/>
  <c r="CG33" i="8"/>
  <c r="CU38" i="8"/>
  <c r="CX38" i="8"/>
  <c r="CZ46" i="8"/>
  <c r="DA46" i="8"/>
  <c r="CZ50" i="8"/>
  <c r="DB50" i="8"/>
  <c r="DE50" i="8"/>
  <c r="DD50" i="8"/>
  <c r="DA50" i="8"/>
  <c r="BS50" i="8"/>
  <c r="CI50" i="8"/>
  <c r="CW51" i="8"/>
  <c r="CV51" i="8"/>
  <c r="CX51" i="8"/>
  <c r="CW53" i="8"/>
  <c r="CT53" i="8"/>
  <c r="CX53" i="8"/>
  <c r="CW63" i="8"/>
  <c r="CT63" i="8"/>
  <c r="CY63" i="8"/>
  <c r="CX63" i="8"/>
  <c r="CU63" i="8"/>
  <c r="BO63" i="8"/>
  <c r="BW63" i="8"/>
  <c r="DB83" i="8"/>
  <c r="CZ83" i="8"/>
  <c r="BU85" i="8"/>
  <c r="DB86" i="8"/>
  <c r="DE86" i="8"/>
  <c r="DA86" i="8"/>
  <c r="CZ86" i="8"/>
  <c r="CY88" i="8"/>
  <c r="CU88" i="8"/>
  <c r="CT88" i="8"/>
  <c r="CV88" i="8"/>
  <c r="CV90" i="8"/>
  <c r="CY90" i="8"/>
  <c r="CW90" i="8"/>
  <c r="BK90" i="8"/>
  <c r="CU90" i="8"/>
  <c r="CU94" i="8"/>
  <c r="CV94" i="8"/>
  <c r="CU95" i="8"/>
  <c r="CW95" i="8"/>
  <c r="CX95" i="8"/>
  <c r="CV95" i="8"/>
  <c r="CW101" i="8"/>
  <c r="CY101" i="8"/>
  <c r="CX101" i="8"/>
  <c r="CT101" i="8"/>
  <c r="BM106" i="8"/>
  <c r="BU106" i="8"/>
  <c r="CX108" i="8"/>
  <c r="BK108" i="8"/>
  <c r="DP120" i="8"/>
  <c r="DF120" i="8"/>
  <c r="DO120" i="8"/>
  <c r="DM120" i="8"/>
  <c r="DN120" i="8"/>
  <c r="DL120" i="8"/>
  <c r="DB201" i="8"/>
  <c r="CZ201" i="8"/>
  <c r="DI81" i="8"/>
  <c r="DW76" i="8"/>
  <c r="DN81" i="8"/>
  <c r="DH152" i="8"/>
  <c r="DN135" i="8"/>
  <c r="DO152" i="8"/>
  <c r="BK6" i="8"/>
  <c r="BO83" i="8"/>
  <c r="CE12" i="8"/>
  <c r="BO107" i="8"/>
  <c r="CE99" i="8"/>
  <c r="BO105" i="8"/>
  <c r="CE117" i="8"/>
  <c r="CI84" i="8"/>
  <c r="BS24" i="8"/>
  <c r="CI120" i="8"/>
  <c r="CI5" i="8"/>
  <c r="CI64" i="8"/>
  <c r="BS44" i="8"/>
  <c r="BS99" i="8"/>
  <c r="CI95" i="8"/>
  <c r="CA163" i="8"/>
  <c r="CA8" i="8"/>
  <c r="CA119" i="8"/>
  <c r="CA132" i="8"/>
  <c r="CA192" i="8"/>
  <c r="CA73" i="8"/>
  <c r="CA127" i="8"/>
  <c r="CA91" i="8"/>
  <c r="CA174" i="8"/>
  <c r="CA89" i="8"/>
  <c r="CA141" i="8"/>
  <c r="CA51" i="8"/>
  <c r="BW134" i="8"/>
  <c r="BW42" i="8"/>
  <c r="DA9" i="8"/>
  <c r="CA106" i="8"/>
  <c r="CA148" i="8"/>
  <c r="CA151" i="8"/>
  <c r="CA181" i="8"/>
  <c r="CA53" i="8"/>
  <c r="CA101" i="8"/>
  <c r="CX15" i="8"/>
  <c r="DE85" i="8"/>
  <c r="DD24" i="8"/>
  <c r="DA61" i="8"/>
  <c r="CX141" i="8"/>
  <c r="CT130" i="8"/>
  <c r="BK58" i="8"/>
  <c r="DH134" i="8"/>
  <c r="DN152" i="8"/>
  <c r="CX37" i="8"/>
  <c r="DH89" i="8"/>
  <c r="CU34" i="8"/>
  <c r="CV29" i="8"/>
  <c r="CT34" i="8"/>
  <c r="CW141" i="8"/>
  <c r="CX32" i="8"/>
  <c r="CT48" i="8"/>
  <c r="DG170" i="8"/>
  <c r="DG135" i="8"/>
  <c r="DD44" i="8"/>
  <c r="DD54" i="8"/>
  <c r="CZ22" i="8"/>
  <c r="DN170" i="8"/>
  <c r="DA22" i="8"/>
  <c r="DG127" i="8"/>
  <c r="BK32" i="8"/>
  <c r="DP170" i="8"/>
  <c r="DK89" i="8"/>
  <c r="DF134" i="8"/>
  <c r="DC201" i="8"/>
  <c r="DC169" i="8"/>
  <c r="DC163" i="8"/>
  <c r="DO169" i="8"/>
  <c r="DM169" i="8"/>
  <c r="CT170" i="8"/>
  <c r="CX133" i="8"/>
  <c r="CV153" i="8"/>
  <c r="DN137" i="8"/>
  <c r="DF137" i="8"/>
  <c r="DF89" i="8"/>
  <c r="CV93" i="8"/>
  <c r="CW77" i="8"/>
  <c r="CW47" i="8"/>
  <c r="CV52" i="8"/>
  <c r="CU28" i="8"/>
  <c r="DB44" i="8"/>
  <c r="CU32" i="8"/>
  <c r="DE44" i="8"/>
  <c r="CV57" i="8"/>
  <c r="CW57" i="8"/>
  <c r="DE71" i="8"/>
  <c r="DB71" i="8"/>
  <c r="CX76" i="8"/>
  <c r="DE81" i="8"/>
  <c r="CZ81" i="8"/>
  <c r="DD81" i="8"/>
  <c r="DC88" i="8"/>
  <c r="DB88" i="8"/>
  <c r="DE89" i="8"/>
  <c r="DA89" i="8"/>
  <c r="DC95" i="8"/>
  <c r="DD95" i="8"/>
  <c r="CY125" i="8"/>
  <c r="CV125" i="8"/>
  <c r="CW125" i="8"/>
  <c r="CX131" i="8"/>
  <c r="CT131" i="8"/>
  <c r="DB142" i="8"/>
  <c r="DE142" i="8"/>
  <c r="DA142" i="8"/>
  <c r="DD145" i="8"/>
  <c r="DE145" i="8"/>
  <c r="DC145" i="8"/>
  <c r="CT154" i="8"/>
  <c r="CV154" i="8"/>
  <c r="CX155" i="8"/>
  <c r="CY155" i="8"/>
  <c r="CU155" i="8"/>
  <c r="DD175" i="8"/>
  <c r="CZ175" i="8"/>
  <c r="CZ177" i="8"/>
  <c r="DC177" i="8"/>
  <c r="DH81" i="8"/>
  <c r="DO81" i="8"/>
  <c r="DC23" i="8"/>
  <c r="CZ23" i="8"/>
  <c r="DE23" i="8"/>
  <c r="CW31" i="8"/>
  <c r="CX31" i="8"/>
  <c r="CT31" i="8"/>
  <c r="DE43" i="8"/>
  <c r="DB43" i="8"/>
  <c r="CU52" i="8"/>
  <c r="CY52" i="8"/>
  <c r="CZ61" i="8"/>
  <c r="DD61" i="8"/>
  <c r="DD66" i="8"/>
  <c r="DE66" i="8"/>
  <c r="DB66" i="8"/>
  <c r="CY77" i="8"/>
  <c r="BK77" i="8"/>
  <c r="CU77" i="8"/>
  <c r="DD111" i="8"/>
  <c r="CZ111" i="8"/>
  <c r="DG118" i="8"/>
  <c r="DI118" i="8"/>
  <c r="DN118" i="8"/>
  <c r="DL118" i="8"/>
  <c r="DM118" i="8"/>
  <c r="CX153" i="8"/>
  <c r="CU153" i="8"/>
  <c r="DB169" i="8"/>
  <c r="DA169" i="8"/>
  <c r="BB71" i="12" l="1"/>
  <c r="BA48" i="12"/>
  <c r="DW48" i="12"/>
  <c r="BA38" i="12"/>
  <c r="BB38" i="12" s="1"/>
  <c r="DW38" i="12"/>
  <c r="BA11" i="12"/>
  <c r="BB11" i="12" s="1"/>
  <c r="DW11" i="12"/>
  <c r="BA61" i="12"/>
  <c r="BB61" i="12" s="1"/>
  <c r="CO61" i="12"/>
  <c r="DW61" i="12"/>
  <c r="BA42" i="12"/>
  <c r="DW42" i="12"/>
  <c r="BA35" i="12"/>
  <c r="CJ35" i="12"/>
  <c r="DW35" i="12"/>
  <c r="BA72" i="12"/>
  <c r="BB72" i="12" s="1"/>
  <c r="DW72" i="12"/>
  <c r="CO29" i="12"/>
  <c r="BA29" i="12"/>
  <c r="DW29" i="12"/>
  <c r="BA41" i="12"/>
  <c r="DW41" i="12"/>
  <c r="CO65" i="12"/>
  <c r="BA65" i="12"/>
  <c r="BB65" i="12" s="1"/>
  <c r="DW65" i="12"/>
  <c r="CJ9" i="12"/>
  <c r="BA9" i="12"/>
  <c r="DW9" i="12"/>
  <c r="CO24" i="12"/>
  <c r="BA24" i="12"/>
  <c r="BB24" i="12" s="1"/>
  <c r="DW24" i="12"/>
  <c r="BA16" i="12"/>
  <c r="BB16" i="12" s="1"/>
  <c r="DW16" i="12"/>
  <c r="BA44" i="12"/>
  <c r="BB44" i="12" s="1"/>
  <c r="DW44" i="12"/>
  <c r="BA66" i="12"/>
  <c r="BB66" i="12" s="1"/>
  <c r="DW66" i="12"/>
  <c r="BA14" i="12"/>
  <c r="DW14" i="12"/>
  <c r="BA27" i="12"/>
  <c r="BB27" i="12" s="1"/>
  <c r="DW27" i="12"/>
  <c r="BA18" i="12"/>
  <c r="BB18" i="12" s="1"/>
  <c r="DW18" i="12"/>
  <c r="BA34" i="12"/>
  <c r="BB34" i="12" s="1"/>
  <c r="DW34" i="12"/>
  <c r="BB41" i="12"/>
  <c r="BB42" i="12"/>
  <c r="BA3" i="12"/>
  <c r="DW3" i="12"/>
  <c r="BA39" i="12"/>
  <c r="BB39" i="12" s="1"/>
  <c r="DW39" i="12"/>
  <c r="BA64" i="12"/>
  <c r="CO64" i="12"/>
  <c r="DW64" i="12"/>
  <c r="BC65" i="12"/>
  <c r="BA25" i="12"/>
  <c r="BB25" i="12" s="1"/>
  <c r="DW25" i="12"/>
  <c r="BB32" i="12"/>
  <c r="CJ36" i="12"/>
  <c r="BA36" i="12"/>
  <c r="BB36" i="12" s="1"/>
  <c r="DW36" i="12"/>
  <c r="BA46" i="12"/>
  <c r="BB46" i="12" s="1"/>
  <c r="DW46" i="12"/>
  <c r="BB55" i="12"/>
  <c r="BA15" i="12"/>
  <c r="BB15" i="12" s="1"/>
  <c r="DW15" i="12"/>
  <c r="BA33" i="12"/>
  <c r="BB33" i="12" s="1"/>
  <c r="DW33" i="12"/>
  <c r="BA53" i="12"/>
  <c r="DW53" i="12"/>
  <c r="BA62" i="12"/>
  <c r="BB62" i="12" s="1"/>
  <c r="DW62" i="12"/>
  <c r="BB40" i="12"/>
  <c r="BA19" i="12"/>
  <c r="DW19" i="12"/>
  <c r="BB3" i="12"/>
  <c r="BC61" i="12"/>
  <c r="BA5" i="12"/>
  <c r="BB5" i="12" s="1"/>
  <c r="DW5" i="12"/>
  <c r="BA26" i="12"/>
  <c r="BB26" i="12" s="1"/>
  <c r="DW26" i="12"/>
  <c r="BB29" i="12"/>
  <c r="BB9" i="12"/>
  <c r="CO22" i="12"/>
  <c r="BA22" i="12"/>
  <c r="BB22" i="12" s="1"/>
  <c r="DW22" i="12"/>
  <c r="BB19" i="12"/>
  <c r="BA59" i="12"/>
  <c r="BB59" i="12" s="1"/>
  <c r="DW59" i="12"/>
  <c r="BA7" i="12"/>
  <c r="BB7" i="12" s="1"/>
  <c r="DW7" i="12"/>
  <c r="BB14" i="12"/>
  <c r="BA40" i="12"/>
  <c r="DW40" i="12"/>
  <c r="BC5" i="12"/>
  <c r="CO57" i="12"/>
  <c r="BA57" i="12"/>
  <c r="DW57" i="12"/>
  <c r="BA63" i="12"/>
  <c r="BB63" i="12" s="1"/>
  <c r="DW63" i="12"/>
  <c r="BC41" i="12"/>
  <c r="BC42" i="12"/>
  <c r="BA31" i="12"/>
  <c r="BB31" i="12" s="1"/>
  <c r="DW31" i="12"/>
  <c r="BC31" i="12"/>
  <c r="CO32" i="12"/>
  <c r="BA32" i="12"/>
  <c r="DW32" i="12"/>
  <c r="BA58" i="12"/>
  <c r="BB58" i="12" s="1"/>
  <c r="DW58" i="12"/>
  <c r="BC59" i="12"/>
  <c r="BB35" i="12"/>
  <c r="BA10" i="12"/>
  <c r="BB10" i="12" s="1"/>
  <c r="DW10" i="12"/>
  <c r="BC32" i="12"/>
  <c r="BC62" i="12"/>
  <c r="BA67" i="12"/>
  <c r="BB67" i="12" s="1"/>
  <c r="DW67" i="12"/>
  <c r="BA56" i="12"/>
  <c r="BB56" i="12" s="1"/>
  <c r="DW56" i="12"/>
  <c r="BC22" i="12"/>
  <c r="BC16" i="12"/>
  <c r="BA47" i="12"/>
  <c r="BB47" i="12" s="1"/>
  <c r="DW47" i="12"/>
  <c r="BA54" i="12"/>
  <c r="BB54" i="12" s="1"/>
  <c r="DW54" i="12"/>
  <c r="BB57" i="12"/>
  <c r="BC15" i="12"/>
  <c r="BB8" i="12"/>
  <c r="BA30" i="12"/>
  <c r="BB30" i="12" s="1"/>
  <c r="DW30" i="12"/>
  <c r="BC38" i="12"/>
  <c r="BC48" i="12"/>
  <c r="BA43" i="12"/>
  <c r="BB43" i="12" s="1"/>
  <c r="DW43" i="12"/>
  <c r="BB64" i="12"/>
  <c r="BA73" i="12"/>
  <c r="BB73" i="12" s="1"/>
  <c r="DW73" i="12"/>
  <c r="BC33" i="12"/>
  <c r="BA23" i="12"/>
  <c r="BB23" i="12" s="1"/>
  <c r="CJ23" i="12"/>
  <c r="DW23" i="12"/>
  <c r="BC29" i="12"/>
  <c r="BC9" i="12"/>
  <c r="BA8" i="12"/>
  <c r="DW8" i="12"/>
  <c r="CJ45" i="12"/>
  <c r="BA45" i="12"/>
  <c r="BB45" i="12" s="1"/>
  <c r="DW45" i="12"/>
  <c r="BB69" i="12"/>
  <c r="BC45" i="12"/>
  <c r="BA37" i="12"/>
  <c r="BB37" i="12" s="1"/>
  <c r="DW37" i="12"/>
  <c r="BB53" i="12"/>
  <c r="BA20" i="12"/>
  <c r="BB20" i="12" s="1"/>
  <c r="DW20" i="12"/>
  <c r="BA49" i="12"/>
  <c r="BB49" i="12" s="1"/>
  <c r="DW49" i="12"/>
  <c r="BA70" i="12"/>
  <c r="BB70" i="12" s="1"/>
  <c r="DW70" i="12"/>
  <c r="BC11" i="12"/>
  <c r="BA4" i="12"/>
  <c r="BB4" i="12" s="1"/>
  <c r="DW4" i="12"/>
  <c r="BA28" i="12"/>
  <c r="BB28" i="12" s="1"/>
  <c r="DW28" i="12"/>
  <c r="BA13" i="12"/>
  <c r="BB13" i="12" s="1"/>
  <c r="DW13" i="12"/>
  <c r="BC20" i="12"/>
  <c r="BA60" i="12"/>
  <c r="BB60" i="12" s="1"/>
  <c r="DW60" i="12"/>
  <c r="BB48" i="12"/>
  <c r="BC35" i="12"/>
  <c r="BA51" i="12"/>
  <c r="BB51" i="12" s="1"/>
  <c r="DW51" i="12"/>
  <c r="BA52" i="12"/>
  <c r="BB52" i="12" s="1"/>
  <c r="DW52" i="12"/>
  <c r="BC39" i="12"/>
  <c r="BA6" i="12"/>
  <c r="BB6" i="12" s="1"/>
  <c r="DW6" i="12"/>
  <c r="BB17" i="12"/>
  <c r="BA12" i="12"/>
  <c r="BB12" i="12" s="1"/>
  <c r="DW12" i="12"/>
  <c r="BA21" i="12"/>
  <c r="BB21" i="12" s="1"/>
  <c r="DW21" i="12"/>
  <c r="BC67" i="12"/>
  <c r="BB27" i="11"/>
  <c r="BA36" i="11"/>
  <c r="DW36" i="11"/>
  <c r="CJ51" i="11"/>
  <c r="BA51" i="11"/>
  <c r="BB51" i="11" s="1"/>
  <c r="DW51" i="11"/>
  <c r="BA10" i="11"/>
  <c r="BB10" i="11" s="1"/>
  <c r="CO10" i="11"/>
  <c r="DW10" i="11"/>
  <c r="BA57" i="11"/>
  <c r="DW57" i="11"/>
  <c r="BA20" i="11"/>
  <c r="BB20" i="11" s="1"/>
  <c r="DW20" i="11"/>
  <c r="BA14" i="11"/>
  <c r="BB14" i="11" s="1"/>
  <c r="DW14" i="11"/>
  <c r="BA23" i="11"/>
  <c r="DW23" i="11"/>
  <c r="BA46" i="11"/>
  <c r="BB46" i="11" s="1"/>
  <c r="DW46" i="11"/>
  <c r="BA35" i="11"/>
  <c r="DW35" i="11"/>
  <c r="BA58" i="11"/>
  <c r="BB58" i="11" s="1"/>
  <c r="DW58" i="11"/>
  <c r="BA31" i="11"/>
  <c r="BB31" i="11" s="1"/>
  <c r="DW31" i="11"/>
  <c r="BA33" i="11"/>
  <c r="BB33" i="11" s="1"/>
  <c r="DW33" i="11"/>
  <c r="BB66" i="11"/>
  <c r="CJ40" i="11"/>
  <c r="BA40" i="11"/>
  <c r="DW40" i="11"/>
  <c r="CO63" i="11"/>
  <c r="BA63" i="11"/>
  <c r="BB63" i="11" s="1"/>
  <c r="DW63" i="11"/>
  <c r="BA59" i="11"/>
  <c r="BB59" i="11" s="1"/>
  <c r="DW59" i="11"/>
  <c r="BB23" i="11"/>
  <c r="BA15" i="11"/>
  <c r="DW15" i="11"/>
  <c r="BB12" i="11"/>
  <c r="BA3" i="11"/>
  <c r="BB3" i="11" s="1"/>
  <c r="DW3" i="11"/>
  <c r="BC63" i="11"/>
  <c r="BA17" i="11"/>
  <c r="BB17" i="11" s="1"/>
  <c r="DW17" i="11"/>
  <c r="BC10" i="11"/>
  <c r="BA37" i="11"/>
  <c r="BB37" i="11" s="1"/>
  <c r="DW37" i="11"/>
  <c r="BC33" i="11"/>
  <c r="BA60" i="11"/>
  <c r="BB60" i="11" s="1"/>
  <c r="CO60" i="11"/>
  <c r="DW60" i="11"/>
  <c r="BA21" i="11"/>
  <c r="DW21" i="11"/>
  <c r="BA44" i="11"/>
  <c r="BB44" i="11" s="1"/>
  <c r="DW44" i="11"/>
  <c r="BC36" i="11"/>
  <c r="BA16" i="11"/>
  <c r="BB16" i="11" s="1"/>
  <c r="DW16" i="11"/>
  <c r="BA41" i="11"/>
  <c r="BB41" i="11" s="1"/>
  <c r="DW41" i="11"/>
  <c r="BC51" i="11"/>
  <c r="BA6" i="11"/>
  <c r="DW6" i="11"/>
  <c r="CO49" i="11"/>
  <c r="BA49" i="11"/>
  <c r="BB49" i="11" s="1"/>
  <c r="DW49" i="11"/>
  <c r="BC44" i="11"/>
  <c r="BA12" i="11"/>
  <c r="DW12" i="11"/>
  <c r="BC59" i="11"/>
  <c r="BA42" i="11"/>
  <c r="BB42" i="11" s="1"/>
  <c r="DW42" i="11"/>
  <c r="BC42" i="11"/>
  <c r="BA19" i="11"/>
  <c r="BB19" i="11" s="1"/>
  <c r="DW19" i="11"/>
  <c r="BA43" i="11"/>
  <c r="BB43" i="11" s="1"/>
  <c r="DW43" i="11"/>
  <c r="BC6" i="11"/>
  <c r="BA73" i="11"/>
  <c r="DW73" i="11"/>
  <c r="BA52" i="11"/>
  <c r="BB52" i="11" s="1"/>
  <c r="DW52" i="11"/>
  <c r="BA29" i="11"/>
  <c r="BB29" i="11" s="1"/>
  <c r="DW29" i="11"/>
  <c r="DW62" i="11"/>
  <c r="BA62" i="11"/>
  <c r="BB62" i="11" s="1"/>
  <c r="BA9" i="11"/>
  <c r="BB9" i="11" s="1"/>
  <c r="DW9" i="11"/>
  <c r="BA11" i="11"/>
  <c r="BB11" i="11" s="1"/>
  <c r="DW11" i="11"/>
  <c r="BB72" i="11"/>
  <c r="BC11" i="11"/>
  <c r="BA48" i="11"/>
  <c r="BB48" i="11" s="1"/>
  <c r="DW48" i="11"/>
  <c r="BB36" i="11"/>
  <c r="CO68" i="11"/>
  <c r="BA68" i="11"/>
  <c r="BB68" i="11" s="1"/>
  <c r="DW68" i="11"/>
  <c r="BB40" i="11"/>
  <c r="BB57" i="11"/>
  <c r="BA47" i="11"/>
  <c r="BB47" i="11" s="1"/>
  <c r="DW47" i="11"/>
  <c r="BA25" i="11"/>
  <c r="BB25" i="11" s="1"/>
  <c r="DW25" i="11"/>
  <c r="BB21" i="11"/>
  <c r="BA4" i="11"/>
  <c r="BB4" i="11" s="1"/>
  <c r="DW4" i="11"/>
  <c r="BA24" i="11"/>
  <c r="BB24" i="11" s="1"/>
  <c r="DW24" i="11"/>
  <c r="BC62" i="11"/>
  <c r="CJ65" i="11"/>
  <c r="BA65" i="11"/>
  <c r="BB65" i="11" s="1"/>
  <c r="DW65" i="11"/>
  <c r="BA22" i="11"/>
  <c r="BB22" i="11" s="1"/>
  <c r="DW22" i="11"/>
  <c r="BA54" i="11"/>
  <c r="BB54" i="11" s="1"/>
  <c r="DW54" i="11"/>
  <c r="BA30" i="11"/>
  <c r="BB30" i="11" s="1"/>
  <c r="DW30" i="11"/>
  <c r="BA27" i="11"/>
  <c r="DW27" i="11"/>
  <c r="BB6" i="11"/>
  <c r="BA5" i="11"/>
  <c r="BB5" i="11" s="1"/>
  <c r="DW5" i="11"/>
  <c r="BA13" i="11"/>
  <c r="BB13" i="11" s="1"/>
  <c r="CO13" i="11"/>
  <c r="DW13" i="11"/>
  <c r="BC4" i="11"/>
  <c r="BB73" i="11"/>
  <c r="BA26" i="11"/>
  <c r="BB26" i="11" s="1"/>
  <c r="DW26" i="11"/>
  <c r="BB35" i="11"/>
  <c r="CJ32" i="11"/>
  <c r="BA32" i="11"/>
  <c r="BB32" i="11" s="1"/>
  <c r="DW32" i="11"/>
  <c r="BA71" i="11"/>
  <c r="BB71" i="11" s="1"/>
  <c r="DW71" i="11"/>
  <c r="CO61" i="11"/>
  <c r="BA61" i="11"/>
  <c r="BB61" i="11" s="1"/>
  <c r="DW61" i="11"/>
  <c r="BB15" i="11"/>
  <c r="BA7" i="11"/>
  <c r="BB7" i="11" s="1"/>
  <c r="DW7" i="11"/>
  <c r="BA39" i="11"/>
  <c r="BB39" i="11" s="1"/>
  <c r="CO39" i="11"/>
  <c r="DW39" i="11"/>
  <c r="BC37" i="11"/>
  <c r="BC40" i="11"/>
  <c r="BC57" i="11"/>
  <c r="BA50" i="11"/>
  <c r="BB50" i="11" s="1"/>
  <c r="DW50" i="11"/>
  <c r="BC32" i="11"/>
  <c r="BA38" i="11"/>
  <c r="BB38" i="11" s="1"/>
  <c r="CO38" i="11"/>
  <c r="CP38" i="11" s="1"/>
  <c r="DW38" i="11"/>
  <c r="BC50" i="11"/>
  <c r="BC21" i="11"/>
  <c r="BA66" i="11"/>
  <c r="DW66" i="11"/>
  <c r="BA55" i="11"/>
  <c r="BB55" i="11" s="1"/>
  <c r="DW55" i="11"/>
  <c r="BA56" i="11"/>
  <c r="BB56" i="11" s="1"/>
  <c r="DW56" i="11"/>
  <c r="BC14" i="11"/>
  <c r="BC38" i="11"/>
  <c r="BA72" i="11"/>
  <c r="DW72" i="11"/>
  <c r="DW18" i="11"/>
  <c r="BA18" i="11"/>
  <c r="BB18" i="11" s="1"/>
  <c r="BC65" i="11"/>
  <c r="BC46" i="11"/>
  <c r="BA53" i="11"/>
  <c r="BB53" i="11" s="1"/>
  <c r="DW53" i="11"/>
  <c r="BA45" i="11"/>
  <c r="BB45" i="11" s="1"/>
  <c r="DW45" i="11"/>
  <c r="BC55" i="11"/>
  <c r="CJ28" i="11"/>
  <c r="CK28" i="11" s="1"/>
  <c r="BA28" i="11"/>
  <c r="BB28" i="11" s="1"/>
  <c r="DW28" i="11"/>
  <c r="BA70" i="11"/>
  <c r="BB70" i="11" s="1"/>
  <c r="DW70" i="11"/>
  <c r="BC23" i="11"/>
  <c r="BC25" i="11"/>
  <c r="BA64" i="11"/>
  <c r="BB64" i="11" s="1"/>
  <c r="DW64" i="11"/>
  <c r="BC12" i="11"/>
  <c r="BA34" i="11"/>
  <c r="BB34" i="11" s="1"/>
  <c r="DW34" i="11"/>
  <c r="BC73" i="11"/>
  <c r="BD73" i="11" s="1"/>
  <c r="AB211" i="9"/>
  <c r="AB213" i="9"/>
  <c r="AB210" i="9"/>
  <c r="AB214" i="9"/>
  <c r="AZ7" i="9"/>
  <c r="BA7" i="9" s="1"/>
  <c r="AB212" i="9"/>
  <c r="AZ73" i="9"/>
  <c r="BA73" i="9" s="1"/>
  <c r="DW7" i="9"/>
  <c r="AU33" i="9"/>
  <c r="AU19" i="9"/>
  <c r="AU12" i="9"/>
  <c r="AZ20" i="9"/>
  <c r="AZ23" i="9"/>
  <c r="AU10" i="9"/>
  <c r="AU37" i="9"/>
  <c r="AZ40" i="9"/>
  <c r="BC40" i="9" s="1"/>
  <c r="AZ42" i="9"/>
  <c r="AZ68" i="9"/>
  <c r="AZ51" i="9"/>
  <c r="AZ22" i="9"/>
  <c r="AZ31" i="9"/>
  <c r="AZ8" i="9"/>
  <c r="AU52" i="9"/>
  <c r="AZ62" i="9"/>
  <c r="AZ26" i="9"/>
  <c r="AZ58" i="9"/>
  <c r="BC58" i="9" s="1"/>
  <c r="AZ4" i="9"/>
  <c r="BC13" i="9"/>
  <c r="AU13" i="9"/>
  <c r="BB13" i="9" s="1"/>
  <c r="AU58" i="9"/>
  <c r="AU53" i="9"/>
  <c r="AU60" i="9"/>
  <c r="BC60" i="9"/>
  <c r="AU55" i="9"/>
  <c r="AU48" i="9"/>
  <c r="AZ11" i="9"/>
  <c r="BC11" i="9" s="1"/>
  <c r="AU17" i="9"/>
  <c r="AZ30" i="9"/>
  <c r="AU6" i="9"/>
  <c r="AZ71" i="9"/>
  <c r="BC71" i="9" s="1"/>
  <c r="AZ49" i="9"/>
  <c r="BC49" i="9" s="1"/>
  <c r="AZ34" i="9"/>
  <c r="AU38" i="9"/>
  <c r="AZ41" i="9"/>
  <c r="AZ46" i="9"/>
  <c r="AZ56" i="9"/>
  <c r="AU66" i="9"/>
  <c r="AU28" i="9"/>
  <c r="AU70" i="9"/>
  <c r="BC70" i="9"/>
  <c r="AZ72" i="9"/>
  <c r="AZ33" i="9"/>
  <c r="BC33" i="9" s="1"/>
  <c r="AZ69" i="9"/>
  <c r="AZ19" i="9"/>
  <c r="BC19" i="9" s="1"/>
  <c r="AZ12" i="9"/>
  <c r="BC12" i="9" s="1"/>
  <c r="AZ63" i="9"/>
  <c r="AZ16" i="9"/>
  <c r="AZ43" i="9"/>
  <c r="AZ10" i="9"/>
  <c r="BC10" i="9" s="1"/>
  <c r="AZ37" i="9"/>
  <c r="AU73" i="9"/>
  <c r="AZ48" i="9"/>
  <c r="BC48" i="9" s="1"/>
  <c r="AZ39" i="9"/>
  <c r="BC39" i="9" s="1"/>
  <c r="AU40" i="9"/>
  <c r="AU32" i="9"/>
  <c r="AZ17" i="9"/>
  <c r="DW13" i="9"/>
  <c r="AZ60" i="9"/>
  <c r="AU51" i="9"/>
  <c r="AZ9" i="9"/>
  <c r="BC9" i="9" s="1"/>
  <c r="AZ52" i="9"/>
  <c r="BC52" i="9" s="1"/>
  <c r="AZ47" i="9"/>
  <c r="AZ61" i="9"/>
  <c r="AU46" i="9"/>
  <c r="BC46" i="9"/>
  <c r="AU35" i="9"/>
  <c r="BC59" i="9"/>
  <c r="AU59" i="9"/>
  <c r="BC50" i="9"/>
  <c r="AU50" i="9"/>
  <c r="BC43" i="9"/>
  <c r="AU43" i="9"/>
  <c r="BC26" i="9"/>
  <c r="AU26" i="9"/>
  <c r="AU11" i="9"/>
  <c r="AU65" i="9"/>
  <c r="AZ6" i="9"/>
  <c r="AZ64" i="9"/>
  <c r="AZ3" i="9"/>
  <c r="AZ35" i="9"/>
  <c r="AB204" i="9"/>
  <c r="AU56" i="9"/>
  <c r="AU5" i="9"/>
  <c r="AU15" i="9"/>
  <c r="AZ70" i="9"/>
  <c r="BC69" i="9"/>
  <c r="AU69" i="9"/>
  <c r="BC20" i="9"/>
  <c r="AU20" i="9"/>
  <c r="BC72" i="9"/>
  <c r="AU72" i="9"/>
  <c r="BA29" i="9"/>
  <c r="BB29" i="9" s="1"/>
  <c r="DW29" i="9"/>
  <c r="AZ32" i="9"/>
  <c r="BC42" i="9"/>
  <c r="AU42" i="9"/>
  <c r="AZ67" i="9"/>
  <c r="BC67" i="9" s="1"/>
  <c r="AU21" i="9"/>
  <c r="AU9" i="9"/>
  <c r="AU14" i="9"/>
  <c r="BC61" i="9"/>
  <c r="AU61" i="9"/>
  <c r="AU27" i="9"/>
  <c r="BC63" i="9"/>
  <c r="AU63" i="9"/>
  <c r="AU44" i="9"/>
  <c r="BC34" i="9"/>
  <c r="AU34" i="9"/>
  <c r="AU30" i="9"/>
  <c r="BC57" i="9"/>
  <c r="AU57" i="9"/>
  <c r="AU45" i="9"/>
  <c r="AU67" i="9"/>
  <c r="AZ45" i="9"/>
  <c r="AU18" i="9"/>
  <c r="AZ27" i="9"/>
  <c r="BC27" i="9" s="1"/>
  <c r="AZ24" i="9"/>
  <c r="AU49" i="9"/>
  <c r="AZ59" i="9"/>
  <c r="AZ38" i="9"/>
  <c r="BC38" i="9" s="1"/>
  <c r="AZ5" i="9"/>
  <c r="AZ15" i="9"/>
  <c r="AU54" i="9"/>
  <c r="BC3" i="9"/>
  <c r="AU3" i="9"/>
  <c r="AB205" i="9"/>
  <c r="AZ53" i="9"/>
  <c r="AZ44" i="9"/>
  <c r="AU23" i="9"/>
  <c r="AZ25" i="9"/>
  <c r="AZ36" i="9"/>
  <c r="AZ50" i="9"/>
  <c r="AZ18" i="9"/>
  <c r="BC18" i="9" s="1"/>
  <c r="AZ21" i="9"/>
  <c r="BC22" i="9"/>
  <c r="AU22" i="9"/>
  <c r="BC31" i="9"/>
  <c r="AU31" i="9"/>
  <c r="BC8" i="9"/>
  <c r="AU8" i="9"/>
  <c r="AZ14" i="9"/>
  <c r="AU62" i="9"/>
  <c r="BC62" i="9"/>
  <c r="AU39" i="9"/>
  <c r="AU4" i="9"/>
  <c r="AU41" i="9"/>
  <c r="BC16" i="9"/>
  <c r="AU16" i="9"/>
  <c r="BC7" i="9"/>
  <c r="AU7" i="9"/>
  <c r="AU68" i="9"/>
  <c r="BC68" i="9"/>
  <c r="AB217" i="9"/>
  <c r="AB218" i="9" s="1"/>
  <c r="AZ55" i="9"/>
  <c r="AU36" i="9"/>
  <c r="DX203" i="9"/>
  <c r="DX204" i="9"/>
  <c r="AU71" i="9"/>
  <c r="AU47" i="9"/>
  <c r="BC64" i="9"/>
  <c r="AU64" i="9"/>
  <c r="AU24" i="9"/>
  <c r="AZ65" i="9"/>
  <c r="AZ66" i="9"/>
  <c r="AZ57" i="9"/>
  <c r="AB208" i="9"/>
  <c r="AZ28" i="9"/>
  <c r="AZ54" i="9"/>
  <c r="BC54" i="9" s="1"/>
  <c r="BC29" i="9"/>
  <c r="DO47" i="8"/>
  <c r="DG47" i="8"/>
  <c r="AY4" i="8"/>
  <c r="DO21" i="8"/>
  <c r="DM30" i="8"/>
  <c r="DL30" i="8"/>
  <c r="DH30" i="8"/>
  <c r="DO30" i="8"/>
  <c r="DP30" i="8"/>
  <c r="DJ30" i="8"/>
  <c r="DF22" i="8"/>
  <c r="DH22" i="8"/>
  <c r="DM22" i="8"/>
  <c r="DN22" i="8"/>
  <c r="DJ22" i="8"/>
  <c r="DI22" i="8"/>
  <c r="DK22" i="8"/>
  <c r="DP22" i="8"/>
  <c r="AY22" i="8"/>
  <c r="DG22" i="8"/>
  <c r="DI33" i="8"/>
  <c r="DH33" i="8"/>
  <c r="DL33" i="8"/>
  <c r="DJ33" i="8"/>
  <c r="DO34" i="8"/>
  <c r="DP34" i="8"/>
  <c r="DM34" i="8"/>
  <c r="DN34" i="8"/>
  <c r="DJ34" i="8"/>
  <c r="DH34" i="8"/>
  <c r="DI34" i="8"/>
  <c r="DG34" i="8"/>
  <c r="DL12" i="8"/>
  <c r="DI12" i="8"/>
  <c r="DJ12" i="8"/>
  <c r="DN12" i="8"/>
  <c r="DG12" i="8"/>
  <c r="DP12" i="8"/>
  <c r="DF12" i="8"/>
  <c r="DO12" i="8"/>
  <c r="DH12" i="8"/>
  <c r="DH21" i="8"/>
  <c r="AY32" i="8"/>
  <c r="AY24" i="8"/>
  <c r="DM24" i="8"/>
  <c r="DN24" i="8"/>
  <c r="AY16" i="8"/>
  <c r="AY50" i="8"/>
  <c r="DJ37" i="8"/>
  <c r="DH37" i="8"/>
  <c r="DN37" i="8"/>
  <c r="DF37" i="8"/>
  <c r="DL37" i="8"/>
  <c r="DN69" i="8"/>
  <c r="DH69" i="8"/>
  <c r="DP69" i="8"/>
  <c r="DO69" i="8"/>
  <c r="DG69" i="8"/>
  <c r="DF69" i="8"/>
  <c r="DJ69" i="8"/>
  <c r="DL69" i="8"/>
  <c r="DK69" i="8"/>
  <c r="AY54" i="8"/>
  <c r="AY44" i="8"/>
  <c r="DM44" i="8"/>
  <c r="AY60" i="8"/>
  <c r="DP60" i="8"/>
  <c r="DK60" i="8"/>
  <c r="DI60" i="8"/>
  <c r="DG60" i="8"/>
  <c r="DH60" i="8"/>
  <c r="DN60" i="8"/>
  <c r="DF60" i="8"/>
  <c r="DL60" i="8"/>
  <c r="DJ60" i="8"/>
  <c r="DO60" i="8"/>
  <c r="DM53" i="8"/>
  <c r="DJ53" i="8"/>
  <c r="DO53" i="8"/>
  <c r="DF48" i="8"/>
  <c r="DM48" i="8"/>
  <c r="DG48" i="8"/>
  <c r="DL48" i="8"/>
  <c r="DO48" i="8"/>
  <c r="DJ48" i="8"/>
  <c r="DP48" i="8"/>
  <c r="DK48" i="8"/>
  <c r="DN48" i="8"/>
  <c r="DM66" i="8"/>
  <c r="DJ66" i="8"/>
  <c r="DO66" i="8"/>
  <c r="DG66" i="8"/>
  <c r="DI66" i="8"/>
  <c r="DL66" i="8"/>
  <c r="DK66" i="8"/>
  <c r="DP66" i="8"/>
  <c r="DH66" i="8"/>
  <c r="DK57" i="8"/>
  <c r="DG57" i="8"/>
  <c r="DL57" i="8"/>
  <c r="DP57" i="8"/>
  <c r="DO55" i="8"/>
  <c r="DL55" i="8"/>
  <c r="DI55" i="8"/>
  <c r="DJ55" i="8"/>
  <c r="DP55" i="8"/>
  <c r="DH55" i="8"/>
  <c r="DM55" i="8"/>
  <c r="DK55" i="8"/>
  <c r="DN55" i="8"/>
  <c r="DN38" i="8"/>
  <c r="DF38" i="8"/>
  <c r="DP72" i="8"/>
  <c r="AY72" i="8"/>
  <c r="DL72" i="8"/>
  <c r="DI72" i="8"/>
  <c r="DF72" i="8"/>
  <c r="DK72" i="8"/>
  <c r="DH72" i="8"/>
  <c r="DO72" i="8"/>
  <c r="DN72" i="8"/>
  <c r="DJ72" i="8"/>
  <c r="DM72" i="8"/>
  <c r="AY70" i="8"/>
  <c r="AY59" i="8"/>
  <c r="DF23" i="8"/>
  <c r="DL23" i="8"/>
  <c r="DP23" i="8"/>
  <c r="DH23" i="8"/>
  <c r="DO23" i="8"/>
  <c r="DJ23" i="8"/>
  <c r="DJ52" i="8"/>
  <c r="DK52" i="8"/>
  <c r="DF52" i="8"/>
  <c r="DM52" i="8"/>
  <c r="DI52" i="8"/>
  <c r="DN52" i="8"/>
  <c r="DL52" i="8"/>
  <c r="DO52" i="8"/>
  <c r="DG52" i="8"/>
  <c r="DH52" i="8"/>
  <c r="DO42" i="8"/>
  <c r="DF42" i="8"/>
  <c r="DP42" i="8"/>
  <c r="DM42" i="8"/>
  <c r="AY42" i="8"/>
  <c r="DK42" i="8"/>
  <c r="AY56" i="8"/>
  <c r="BJ56" i="8"/>
  <c r="AY64" i="8"/>
  <c r="AW27" i="8"/>
  <c r="AX27" i="8" s="1"/>
  <c r="AW44" i="8"/>
  <c r="AX44" i="8" s="1"/>
  <c r="AW10" i="8"/>
  <c r="AX10" i="8" s="1"/>
  <c r="AW53" i="8"/>
  <c r="AX53" i="8" s="1"/>
  <c r="AW4" i="8"/>
  <c r="AX4" i="8" s="1"/>
  <c r="AW28" i="8"/>
  <c r="AX28" i="8" s="1"/>
  <c r="AW65" i="8"/>
  <c r="AX65" i="8" s="1"/>
  <c r="AW11" i="8"/>
  <c r="AX11" i="8" s="1"/>
  <c r="AW21" i="8"/>
  <c r="AX21" i="8" s="1"/>
  <c r="BJ34" i="8"/>
  <c r="DG71" i="8"/>
  <c r="DH71" i="8"/>
  <c r="DK71" i="8"/>
  <c r="DF71" i="8"/>
  <c r="DO71" i="8"/>
  <c r="DI71" i="8"/>
  <c r="AW25" i="8"/>
  <c r="AX25" i="8" s="1"/>
  <c r="AW41" i="8"/>
  <c r="AX41" i="8" s="1"/>
  <c r="AW59" i="8"/>
  <c r="AX59" i="8" s="1"/>
  <c r="AW33" i="8"/>
  <c r="AX33" i="8" s="1"/>
  <c r="AW36" i="8"/>
  <c r="AX36" i="8" s="1"/>
  <c r="AW55" i="8"/>
  <c r="AX55" i="8" s="1"/>
  <c r="AW38" i="8"/>
  <c r="AX38" i="8" s="1"/>
  <c r="BJ158" i="8"/>
  <c r="BJ173" i="8"/>
  <c r="BJ169" i="8"/>
  <c r="BJ99" i="8"/>
  <c r="BJ127" i="8"/>
  <c r="BJ178" i="8"/>
  <c r="BJ68" i="8"/>
  <c r="BJ40" i="8"/>
  <c r="BJ168" i="8"/>
  <c r="AW9" i="8"/>
  <c r="AX9" i="8" s="1"/>
  <c r="AW51" i="8"/>
  <c r="AX51" i="8" s="1"/>
  <c r="AW50" i="8"/>
  <c r="AX50" i="8" s="1"/>
  <c r="AW22" i="8"/>
  <c r="AX22" i="8" s="1"/>
  <c r="AW23" i="8"/>
  <c r="AX23" i="8" s="1"/>
  <c r="AW8" i="8"/>
  <c r="AX8" i="8" s="1"/>
  <c r="AY41" i="8"/>
  <c r="AW66" i="8"/>
  <c r="AX66" i="8" s="1"/>
  <c r="AW45" i="8"/>
  <c r="AX45" i="8" s="1"/>
  <c r="AW71" i="8"/>
  <c r="AX71" i="8" s="1"/>
  <c r="AW46" i="8"/>
  <c r="AX46" i="8" s="1"/>
  <c r="AW62" i="8"/>
  <c r="AX62" i="8" s="1"/>
  <c r="AW18" i="8"/>
  <c r="AX18" i="8" s="1"/>
  <c r="AW31" i="8"/>
  <c r="AX31" i="8" s="1"/>
  <c r="AW69" i="8"/>
  <c r="AX69" i="8" s="1"/>
  <c r="AW47" i="8"/>
  <c r="AX47" i="8" s="1"/>
  <c r="AW19" i="8"/>
  <c r="AX19" i="8" s="1"/>
  <c r="AW43" i="8"/>
  <c r="AX43" i="8" s="1"/>
  <c r="AW73" i="8"/>
  <c r="AX73" i="8" s="1"/>
  <c r="AW6" i="8"/>
  <c r="AX6" i="8" s="1"/>
  <c r="AW3" i="8"/>
  <c r="AX3" i="8" s="1"/>
  <c r="AW16" i="8"/>
  <c r="AX16" i="8" s="1"/>
  <c r="AW17" i="8"/>
  <c r="AX17" i="8" s="1"/>
  <c r="AW37" i="8"/>
  <c r="AX37" i="8" s="1"/>
  <c r="AW32" i="8"/>
  <c r="AX32" i="8" s="1"/>
  <c r="AW54" i="8"/>
  <c r="AX54" i="8" s="1"/>
  <c r="AW64" i="8"/>
  <c r="AX64" i="8" s="1"/>
  <c r="AW5" i="8"/>
  <c r="AX5" i="8" s="1"/>
  <c r="AW30" i="8"/>
  <c r="AX30" i="8" s="1"/>
  <c r="AW70" i="8"/>
  <c r="AX70" i="8" s="1"/>
  <c r="AW57" i="8"/>
  <c r="AX57" i="8" s="1"/>
  <c r="AW29" i="8"/>
  <c r="AX29" i="8" s="1"/>
  <c r="AW63" i="8"/>
  <c r="AX63" i="8" s="1"/>
  <c r="AW26" i="8"/>
  <c r="AX26" i="8" s="1"/>
  <c r="AW42" i="8"/>
  <c r="AX42" i="8" s="1"/>
  <c r="AW60" i="8"/>
  <c r="AX60" i="8" s="1"/>
  <c r="AW56" i="8"/>
  <c r="AX56" i="8" s="1"/>
  <c r="AW67" i="8"/>
  <c r="AX67" i="8" s="1"/>
  <c r="AW39" i="8"/>
  <c r="AX39" i="8" s="1"/>
  <c r="AW13" i="8"/>
  <c r="AX13" i="8" s="1"/>
  <c r="AW14" i="8"/>
  <c r="AX14" i="8" s="1"/>
  <c r="BJ30" i="8"/>
  <c r="BJ114" i="8"/>
  <c r="BJ192" i="8"/>
  <c r="BJ103" i="8"/>
  <c r="BJ111" i="8"/>
  <c r="BJ138" i="8"/>
  <c r="BJ18" i="8"/>
  <c r="BJ172" i="8"/>
  <c r="BJ60" i="8"/>
  <c r="BJ50" i="8"/>
  <c r="BJ126" i="8"/>
  <c r="BJ29" i="8"/>
  <c r="BJ110" i="8"/>
  <c r="BJ104" i="8"/>
  <c r="DX20" i="8"/>
  <c r="DO24" i="8"/>
  <c r="DX24" i="8"/>
  <c r="DF24" i="8"/>
  <c r="DP24" i="8"/>
  <c r="DH24" i="8"/>
  <c r="DK24" i="8"/>
  <c r="DI24" i="8"/>
  <c r="DJ24" i="8"/>
  <c r="DL24" i="8"/>
  <c r="DX52" i="8"/>
  <c r="DX56" i="8"/>
  <c r="DX4" i="8"/>
  <c r="AY51" i="8"/>
  <c r="DP51" i="8"/>
  <c r="DK51" i="8"/>
  <c r="DI51" i="8"/>
  <c r="DJ51" i="8"/>
  <c r="DF51" i="8"/>
  <c r="DL51" i="8"/>
  <c r="DM51" i="8"/>
  <c r="DH51" i="8"/>
  <c r="DN51" i="8"/>
  <c r="DO51" i="8"/>
  <c r="DF27" i="8"/>
  <c r="DK27" i="8"/>
  <c r="DM27" i="8"/>
  <c r="DG27" i="8"/>
  <c r="DJ27" i="8"/>
  <c r="DN27" i="8"/>
  <c r="DO27" i="8"/>
  <c r="DL27" i="8"/>
  <c r="DH27" i="8"/>
  <c r="DP27" i="8"/>
  <c r="DX27" i="8"/>
  <c r="AY27" i="8"/>
  <c r="AY33" i="8"/>
  <c r="DM33" i="8"/>
  <c r="DN33" i="8"/>
  <c r="DF33" i="8"/>
  <c r="DX59" i="8"/>
  <c r="DG59" i="8"/>
  <c r="DF59" i="8"/>
  <c r="DX39" i="8"/>
  <c r="DN44" i="8"/>
  <c r="DL44" i="8"/>
  <c r="DJ44" i="8"/>
  <c r="DP44" i="8"/>
  <c r="DX44" i="8"/>
  <c r="DK44" i="8"/>
  <c r="DO44" i="8"/>
  <c r="DG44" i="8"/>
  <c r="DH44" i="8"/>
  <c r="DF44" i="8"/>
  <c r="DX72" i="8"/>
  <c r="DX70" i="8"/>
  <c r="AY19" i="8"/>
  <c r="AY61" i="8"/>
  <c r="DL61" i="8"/>
  <c r="DF61" i="8"/>
  <c r="DM61" i="8"/>
  <c r="DJ61" i="8"/>
  <c r="DH61" i="8"/>
  <c r="DK61" i="8"/>
  <c r="DI61" i="8"/>
  <c r="DN61" i="8"/>
  <c r="DG61" i="8"/>
  <c r="DP61" i="8"/>
  <c r="AY69" i="8"/>
  <c r="DX58" i="8"/>
  <c r="DX49" i="8"/>
  <c r="AY49" i="8"/>
  <c r="DN53" i="8"/>
  <c r="DP53" i="8"/>
  <c r="DI53" i="8"/>
  <c r="DK53" i="8"/>
  <c r="DF53" i="8"/>
  <c r="AY53" i="8"/>
  <c r="DH53" i="8"/>
  <c r="DG53" i="8"/>
  <c r="DH38" i="8"/>
  <c r="DJ38" i="8"/>
  <c r="DL38" i="8"/>
  <c r="DM38" i="8"/>
  <c r="DI38" i="8"/>
  <c r="DO38" i="8"/>
  <c r="DG38" i="8"/>
  <c r="DP38" i="8"/>
  <c r="DX63" i="8"/>
  <c r="AY63" i="8"/>
  <c r="DN73" i="8"/>
  <c r="AY73" i="8"/>
  <c r="AY71" i="8"/>
  <c r="DO57" i="8"/>
  <c r="DJ57" i="8"/>
  <c r="DN57" i="8"/>
  <c r="DH57" i="8"/>
  <c r="DM57" i="8"/>
  <c r="DF57" i="8"/>
  <c r="AY57" i="8"/>
  <c r="DH62" i="8"/>
  <c r="DL62" i="8"/>
  <c r="DX62" i="8"/>
  <c r="DJ62" i="8"/>
  <c r="DG62" i="8"/>
  <c r="DF62" i="8"/>
  <c r="DP62" i="8"/>
  <c r="DK62" i="8"/>
  <c r="DI62" i="8"/>
  <c r="DM62" i="8"/>
  <c r="DN62" i="8"/>
  <c r="DF43" i="8"/>
  <c r="DX43" i="8"/>
  <c r="AY43" i="8"/>
  <c r="AY5" i="8"/>
  <c r="AY34" i="8"/>
  <c r="DX64" i="8"/>
  <c r="DN42" i="8"/>
  <c r="DJ42" i="8"/>
  <c r="DH42" i="8"/>
  <c r="DG42" i="8"/>
  <c r="DL42" i="8"/>
  <c r="DX42" i="8"/>
  <c r="DX28" i="8"/>
  <c r="DI28" i="8"/>
  <c r="DJ28" i="8"/>
  <c r="DP28" i="8"/>
  <c r="DF28" i="8"/>
  <c r="DG28" i="8"/>
  <c r="DM28" i="8"/>
  <c r="DH28" i="8"/>
  <c r="DO28" i="8"/>
  <c r="DL28" i="8"/>
  <c r="DN28" i="8"/>
  <c r="DF21" i="8"/>
  <c r="DL21" i="8"/>
  <c r="DM21" i="8"/>
  <c r="DK21" i="8"/>
  <c r="DP21" i="8"/>
  <c r="DI21" i="8"/>
  <c r="DJ21" i="8"/>
  <c r="DN21" i="8"/>
  <c r="DX21" i="8"/>
  <c r="AY21" i="8"/>
  <c r="DK17" i="8"/>
  <c r="DG17" i="8"/>
  <c r="DK37" i="8"/>
  <c r="DO37" i="8"/>
  <c r="DI37" i="8"/>
  <c r="DM37" i="8"/>
  <c r="DP37" i="8"/>
  <c r="DO35" i="8"/>
  <c r="DN35" i="8"/>
  <c r="DP35" i="8"/>
  <c r="DH35" i="8"/>
  <c r="DL35" i="8"/>
  <c r="DI35" i="8"/>
  <c r="DG35" i="8"/>
  <c r="DJ35" i="8"/>
  <c r="DM35" i="8"/>
  <c r="DK35" i="8"/>
  <c r="DX35" i="8"/>
  <c r="AY35" i="8"/>
  <c r="DI41" i="8"/>
  <c r="DF41" i="8"/>
  <c r="DH41" i="8"/>
  <c r="DP41" i="8"/>
  <c r="DN41" i="8"/>
  <c r="DJ41" i="8"/>
  <c r="DK41" i="8"/>
  <c r="DM41" i="8"/>
  <c r="DL41" i="8"/>
  <c r="DP65" i="8"/>
  <c r="DG65" i="8"/>
  <c r="DX65" i="8"/>
  <c r="AY65" i="8"/>
  <c r="DM65" i="8"/>
  <c r="AY25" i="8"/>
  <c r="DX40" i="8"/>
  <c r="DM14" i="8"/>
  <c r="DL14" i="8"/>
  <c r="DF14" i="8"/>
  <c r="DH14" i="8"/>
  <c r="DG14" i="8"/>
  <c r="DK14" i="8"/>
  <c r="DX36" i="8"/>
  <c r="DO36" i="8"/>
  <c r="DF9" i="8"/>
  <c r="DX11" i="8"/>
  <c r="DX26" i="8"/>
  <c r="DF29" i="8"/>
  <c r="DH29" i="8"/>
  <c r="DI29" i="8"/>
  <c r="DJ29" i="8"/>
  <c r="DL29" i="8"/>
  <c r="DK29" i="8"/>
  <c r="BG201" i="8"/>
  <c r="DO29" i="8"/>
  <c r="AY29" i="8"/>
  <c r="DX6" i="8"/>
  <c r="BG4" i="8"/>
  <c r="BG179" i="8"/>
  <c r="DX22" i="8"/>
  <c r="AT12" i="8"/>
  <c r="AU12" i="8" s="1"/>
  <c r="AT6" i="8"/>
  <c r="AU6" i="8" s="1"/>
  <c r="AT14" i="8"/>
  <c r="AU14" i="8" s="1"/>
  <c r="AT35" i="8"/>
  <c r="AU35" i="8" s="1"/>
  <c r="AT46" i="8"/>
  <c r="AU46" i="8" s="1"/>
  <c r="AT67" i="8"/>
  <c r="AU67" i="8" s="1"/>
  <c r="AT70" i="8"/>
  <c r="AU70" i="8" s="1"/>
  <c r="AT11" i="8"/>
  <c r="AU11" i="8" s="1"/>
  <c r="AT3" i="8"/>
  <c r="AU3" i="8" s="1"/>
  <c r="AT4" i="8"/>
  <c r="AU4" i="8" s="1"/>
  <c r="AT18" i="8"/>
  <c r="AU18" i="8" s="1"/>
  <c r="AT25" i="8"/>
  <c r="AU25" i="8" s="1"/>
  <c r="AT28" i="8"/>
  <c r="AU28" i="8" s="1"/>
  <c r="AT40" i="8"/>
  <c r="AU40" i="8" s="1"/>
  <c r="AT52" i="8"/>
  <c r="AU52" i="8" s="1"/>
  <c r="AT9" i="8"/>
  <c r="AU9" i="8" s="1"/>
  <c r="AT13" i="8"/>
  <c r="AU13" i="8" s="1"/>
  <c r="AT17" i="8"/>
  <c r="AU17" i="8" s="1"/>
  <c r="AT66" i="8"/>
  <c r="AU66" i="8" s="1"/>
  <c r="BG99" i="8"/>
  <c r="AT7" i="8"/>
  <c r="AU7" i="8" s="1"/>
  <c r="AT8" i="8"/>
  <c r="AU8" i="8" s="1"/>
  <c r="AT10" i="8"/>
  <c r="AU10" i="8" s="1"/>
  <c r="AT16" i="8"/>
  <c r="AU16" i="8" s="1"/>
  <c r="AT22" i="8"/>
  <c r="AU22" i="8" s="1"/>
  <c r="AT31" i="8"/>
  <c r="AU31" i="8" s="1"/>
  <c r="AT30" i="8"/>
  <c r="AU30" i="8" s="1"/>
  <c r="AT27" i="8"/>
  <c r="AU27" i="8" s="1"/>
  <c r="AT34" i="8"/>
  <c r="AU34" i="8" s="1"/>
  <c r="AT64" i="8"/>
  <c r="AU64" i="8" s="1"/>
  <c r="BG82" i="8"/>
  <c r="BG112" i="8"/>
  <c r="BG125" i="8"/>
  <c r="BG43" i="8"/>
  <c r="BG81" i="8"/>
  <c r="BG199" i="8"/>
  <c r="BG134" i="8"/>
  <c r="BG26" i="8"/>
  <c r="BG75" i="8"/>
  <c r="BG176" i="8"/>
  <c r="BG127" i="8"/>
  <c r="AT48" i="8"/>
  <c r="AU48" i="8" s="1"/>
  <c r="AT56" i="8"/>
  <c r="AU56" i="8" s="1"/>
  <c r="AT55" i="8"/>
  <c r="AU55" i="8" s="1"/>
  <c r="AT50" i="8"/>
  <c r="AU50" i="8" s="1"/>
  <c r="AT60" i="8"/>
  <c r="AU60" i="8" s="1"/>
  <c r="AT61" i="8"/>
  <c r="AU61" i="8" s="1"/>
  <c r="AT71" i="8"/>
  <c r="AU71" i="8" s="1"/>
  <c r="BG155" i="8"/>
  <c r="BG135" i="8"/>
  <c r="BG183" i="8"/>
  <c r="BG172" i="8"/>
  <c r="BG80" i="8"/>
  <c r="BG189" i="8"/>
  <c r="BG184" i="8"/>
  <c r="AT5" i="8"/>
  <c r="AU5" i="8" s="1"/>
  <c r="DX16" i="8"/>
  <c r="AT20" i="8"/>
  <c r="AU20" i="8" s="1"/>
  <c r="AT26" i="8"/>
  <c r="AU26" i="8" s="1"/>
  <c r="AT23" i="8"/>
  <c r="AU23" i="8" s="1"/>
  <c r="AT33" i="8"/>
  <c r="AU33" i="8" s="1"/>
  <c r="AT32" i="8"/>
  <c r="AU32" i="8" s="1"/>
  <c r="AT37" i="8"/>
  <c r="AU37" i="8" s="1"/>
  <c r="AT38" i="8"/>
  <c r="AU38" i="8" s="1"/>
  <c r="AT39" i="8"/>
  <c r="AU39" i="8" s="1"/>
  <c r="AT45" i="8"/>
  <c r="AU45" i="8" s="1"/>
  <c r="AT47" i="8"/>
  <c r="AU47" i="8" s="1"/>
  <c r="AT49" i="8"/>
  <c r="AU49" i="8" s="1"/>
  <c r="AT51" i="8"/>
  <c r="AU51" i="8" s="1"/>
  <c r="AT53" i="8"/>
  <c r="AU53" i="8" s="1"/>
  <c r="AT54" i="8"/>
  <c r="AU54" i="8" s="1"/>
  <c r="AT58" i="8"/>
  <c r="AU58" i="8" s="1"/>
  <c r="AT68" i="8"/>
  <c r="AU68" i="8" s="1"/>
  <c r="BG120" i="8"/>
  <c r="BG118" i="8"/>
  <c r="BG188" i="8"/>
  <c r="BG202" i="8"/>
  <c r="BG193" i="8"/>
  <c r="BG9" i="8"/>
  <c r="AT19" i="8"/>
  <c r="AU19" i="8" s="1"/>
  <c r="AT15" i="8"/>
  <c r="AU15" i="8" s="1"/>
  <c r="AT21" i="8"/>
  <c r="AU21" i="8" s="1"/>
  <c r="AT24" i="8"/>
  <c r="AU24" i="8" s="1"/>
  <c r="AT29" i="8"/>
  <c r="AU29" i="8" s="1"/>
  <c r="AT36" i="8"/>
  <c r="AU36" i="8" s="1"/>
  <c r="AT41" i="8"/>
  <c r="AT42" i="8"/>
  <c r="AU42" i="8" s="1"/>
  <c r="AT43" i="8"/>
  <c r="AU43" i="8" s="1"/>
  <c r="AT44" i="8"/>
  <c r="AU44" i="8" s="1"/>
  <c r="AT57" i="8"/>
  <c r="AU57" i="8" s="1"/>
  <c r="AT59" i="8"/>
  <c r="AU59" i="8" s="1"/>
  <c r="AT62" i="8"/>
  <c r="AU62" i="8" s="1"/>
  <c r="AT65" i="8"/>
  <c r="AU65" i="8" s="1"/>
  <c r="AT63" i="8"/>
  <c r="AU63" i="8" s="1"/>
  <c r="AT69" i="8"/>
  <c r="AU69" i="8" s="1"/>
  <c r="AT72" i="8"/>
  <c r="AU72" i="8" s="1"/>
  <c r="AT73" i="8"/>
  <c r="AU73" i="8" s="1"/>
  <c r="BG128" i="8"/>
  <c r="BG153" i="8"/>
  <c r="BG18" i="8"/>
  <c r="BG67" i="8"/>
  <c r="BG35" i="8"/>
  <c r="BG14" i="8"/>
  <c r="BG196" i="8"/>
  <c r="BG29" i="8"/>
  <c r="BG139" i="8"/>
  <c r="BG182" i="8"/>
  <c r="BG190" i="8"/>
  <c r="BG7" i="8"/>
  <c r="BG104" i="8"/>
  <c r="BG63" i="8"/>
  <c r="BG113" i="8"/>
  <c r="BG48" i="8"/>
  <c r="BG10" i="8"/>
  <c r="BG105" i="8"/>
  <c r="BG37" i="8"/>
  <c r="BG147" i="8"/>
  <c r="BG107" i="8"/>
  <c r="BG121" i="8"/>
  <c r="BG146" i="8"/>
  <c r="BG170" i="8"/>
  <c r="BG22" i="8"/>
  <c r="BG93" i="8"/>
  <c r="BG173" i="8"/>
  <c r="BG169" i="8"/>
  <c r="BG51" i="8"/>
  <c r="BG17" i="8"/>
  <c r="BG166" i="8"/>
  <c r="BG187" i="8"/>
  <c r="BG79" i="8"/>
  <c r="BG3" i="8"/>
  <c r="BG71" i="8"/>
  <c r="BG157" i="8"/>
  <c r="BG151" i="8"/>
  <c r="BG62" i="8"/>
  <c r="BG57" i="8"/>
  <c r="BG31" i="8"/>
  <c r="BG110" i="8"/>
  <c r="BG30" i="8"/>
  <c r="BG144" i="8"/>
  <c r="BG84" i="8"/>
  <c r="BG100" i="8"/>
  <c r="BG45" i="8"/>
  <c r="BG90" i="8"/>
  <c r="BG108" i="8"/>
  <c r="BG171" i="8"/>
  <c r="BG178" i="8"/>
  <c r="BG102" i="8"/>
  <c r="BG150" i="8"/>
  <c r="BG159" i="8"/>
  <c r="BG69" i="8"/>
  <c r="BG116" i="8"/>
  <c r="BG95" i="8"/>
  <c r="BG19" i="8"/>
  <c r="BG181" i="8"/>
  <c r="BG162" i="8"/>
  <c r="BG148" i="8"/>
  <c r="BG49" i="8"/>
  <c r="BG138" i="8"/>
  <c r="BG34" i="8"/>
  <c r="BG123" i="8"/>
  <c r="BG136" i="8"/>
  <c r="BG15" i="8"/>
  <c r="BG42" i="8"/>
  <c r="BG158" i="8"/>
  <c r="BG12" i="8"/>
  <c r="BG96" i="8"/>
  <c r="BG163" i="8"/>
  <c r="BG185" i="8"/>
  <c r="BG64" i="8"/>
  <c r="BG175" i="8"/>
  <c r="BG39" i="8"/>
  <c r="BG70" i="8"/>
  <c r="BG27" i="8"/>
  <c r="BG145" i="8"/>
  <c r="BG5" i="8"/>
  <c r="BG47" i="8"/>
  <c r="BG91" i="8"/>
  <c r="BG164" i="8"/>
  <c r="BG21" i="8"/>
  <c r="BG68" i="8"/>
  <c r="BG36" i="8"/>
  <c r="BG124" i="8"/>
  <c r="BG38" i="8"/>
  <c r="BG72" i="8"/>
  <c r="BG24" i="8"/>
  <c r="BG109" i="8"/>
  <c r="BG165" i="8"/>
  <c r="BG74" i="8"/>
  <c r="BG186" i="8"/>
  <c r="BG85" i="8"/>
  <c r="BG44" i="8"/>
  <c r="BG192" i="8"/>
  <c r="BG11" i="8"/>
  <c r="BG149" i="8"/>
  <c r="BG98" i="8"/>
  <c r="BG191" i="8"/>
  <c r="BG101" i="8"/>
  <c r="BG97" i="8"/>
  <c r="BG131" i="8"/>
  <c r="BG52" i="8"/>
  <c r="BG137" i="8"/>
  <c r="BG28" i="8"/>
  <c r="BG13" i="8"/>
  <c r="BG41" i="8"/>
  <c r="BG59" i="8"/>
  <c r="BG198" i="8"/>
  <c r="BG88" i="8"/>
  <c r="BG160" i="8"/>
  <c r="BG174" i="8"/>
  <c r="BG129" i="8"/>
  <c r="BG61" i="8"/>
  <c r="BG132" i="8"/>
  <c r="BG83" i="8"/>
  <c r="BG60" i="8"/>
  <c r="BG130" i="8"/>
  <c r="BG55" i="8"/>
  <c r="BG73" i="8"/>
  <c r="BG195" i="8"/>
  <c r="BG180" i="8"/>
  <c r="BG54" i="8"/>
  <c r="BG87" i="8"/>
  <c r="BG66" i="8"/>
  <c r="BG94" i="8"/>
  <c r="BG6" i="8"/>
  <c r="BG25" i="8"/>
  <c r="BG140" i="8"/>
  <c r="BG133" i="8"/>
  <c r="BG78" i="8"/>
  <c r="BG126" i="8"/>
  <c r="BG50" i="8"/>
  <c r="BG16" i="8"/>
  <c r="BG142" i="8"/>
  <c r="BG161" i="8"/>
  <c r="BG86" i="8"/>
  <c r="BG168" i="8"/>
  <c r="BG8" i="8"/>
  <c r="BG53" i="8"/>
  <c r="BG114" i="8"/>
  <c r="BG115" i="8"/>
  <c r="BG40" i="8"/>
  <c r="BG92" i="8"/>
  <c r="BG143" i="8"/>
  <c r="BG111" i="8"/>
  <c r="BG23" i="8"/>
  <c r="BG33" i="8"/>
  <c r="BG156" i="8"/>
  <c r="BG106" i="8"/>
  <c r="BG119" i="8"/>
  <c r="BG200" i="8"/>
  <c r="BG177" i="8"/>
  <c r="BG46" i="8"/>
  <c r="BG32" i="8"/>
  <c r="BG58" i="8"/>
  <c r="BG122" i="8"/>
  <c r="BG77" i="8"/>
  <c r="BG152" i="8"/>
  <c r="BG194" i="8"/>
  <c r="BG65" i="8"/>
  <c r="BG20" i="8"/>
  <c r="BG89" i="8"/>
  <c r="BG197" i="8"/>
  <c r="BG141" i="8"/>
  <c r="BG103" i="8"/>
  <c r="BG154" i="8"/>
  <c r="BG56" i="8"/>
  <c r="BG167" i="8"/>
  <c r="BG76" i="8"/>
  <c r="BG117" i="8"/>
  <c r="BJ148" i="8"/>
  <c r="BJ77" i="8"/>
  <c r="BJ102" i="8"/>
  <c r="BJ150" i="8"/>
  <c r="BJ186" i="8"/>
  <c r="BJ167" i="8"/>
  <c r="BJ39" i="8"/>
  <c r="BJ98" i="8"/>
  <c r="BJ19" i="8"/>
  <c r="BJ74" i="8"/>
  <c r="BJ113" i="8"/>
  <c r="BJ11" i="8"/>
  <c r="BJ142" i="8"/>
  <c r="BJ76" i="8"/>
  <c r="BJ131" i="8"/>
  <c r="BJ10" i="8"/>
  <c r="BJ182" i="8"/>
  <c r="BJ187" i="8"/>
  <c r="BJ86" i="8"/>
  <c r="BJ25" i="8"/>
  <c r="BJ132" i="8"/>
  <c r="BJ37" i="8"/>
  <c r="BJ117" i="8"/>
  <c r="BJ62" i="8"/>
  <c r="BJ115" i="8"/>
  <c r="BJ181" i="8"/>
  <c r="BJ44" i="8"/>
  <c r="BJ27" i="8"/>
  <c r="BJ144" i="8"/>
  <c r="BJ71" i="8"/>
  <c r="BJ32" i="8"/>
  <c r="BJ189" i="8"/>
  <c r="BJ66" i="8"/>
  <c r="BJ59" i="8"/>
  <c r="BJ119" i="8"/>
  <c r="BJ109" i="8"/>
  <c r="BJ58" i="8"/>
  <c r="BJ61" i="8"/>
  <c r="BJ94" i="8"/>
  <c r="BJ166" i="8"/>
  <c r="BJ162" i="8"/>
  <c r="BJ100" i="8"/>
  <c r="BJ183" i="8"/>
  <c r="BJ93" i="8"/>
  <c r="BJ121" i="8"/>
  <c r="BJ190" i="8"/>
  <c r="BJ85" i="8"/>
  <c r="BJ36" i="8"/>
  <c r="BJ42" i="8"/>
  <c r="BJ24" i="8"/>
  <c r="BJ116" i="8"/>
  <c r="BJ164" i="8"/>
  <c r="BJ188" i="8"/>
  <c r="BJ87" i="8"/>
  <c r="BJ65" i="8"/>
  <c r="BJ136" i="8"/>
  <c r="BJ72" i="8"/>
  <c r="BJ149" i="8"/>
  <c r="BJ67" i="8"/>
  <c r="BJ26" i="8"/>
  <c r="BJ156" i="8"/>
  <c r="BJ125" i="8"/>
  <c r="BJ152" i="8"/>
  <c r="BJ97" i="8"/>
  <c r="BJ194" i="8"/>
  <c r="BJ118" i="8"/>
  <c r="BJ73" i="8"/>
  <c r="BJ14" i="8"/>
  <c r="BJ49" i="8"/>
  <c r="BJ179" i="8"/>
  <c r="BJ108" i="8"/>
  <c r="BJ5" i="8"/>
  <c r="BJ23" i="8"/>
  <c r="BJ75" i="8"/>
  <c r="BJ129" i="8"/>
  <c r="BJ80" i="8"/>
  <c r="BJ123" i="8"/>
  <c r="BJ82" i="8"/>
  <c r="BJ17" i="8"/>
  <c r="BJ92" i="8"/>
  <c r="BJ185" i="8"/>
  <c r="BJ43" i="8"/>
  <c r="BJ46" i="8"/>
  <c r="BJ9" i="8"/>
  <c r="BJ141" i="8"/>
  <c r="BJ171" i="8"/>
  <c r="BJ200" i="8"/>
  <c r="BJ202" i="8"/>
  <c r="BJ133" i="8"/>
  <c r="BJ48" i="8"/>
  <c r="BJ130" i="8"/>
  <c r="BJ154" i="8"/>
  <c r="BJ15" i="8"/>
  <c r="BJ47" i="8"/>
  <c r="BJ195" i="8"/>
  <c r="BJ165" i="8"/>
  <c r="BJ124" i="8"/>
  <c r="BJ4" i="8"/>
  <c r="BJ81" i="8"/>
  <c r="BJ163" i="8"/>
  <c r="BJ134" i="8"/>
  <c r="BJ128" i="8"/>
  <c r="BJ157" i="8"/>
  <c r="BJ28" i="8"/>
  <c r="BJ106" i="8"/>
  <c r="BJ91" i="8"/>
  <c r="BJ16" i="8"/>
  <c r="BJ135" i="8"/>
  <c r="BJ83" i="8"/>
  <c r="BJ45" i="8"/>
  <c r="BJ196" i="8"/>
  <c r="BJ95" i="8"/>
  <c r="BJ137" i="8"/>
  <c r="BJ199" i="8"/>
  <c r="BJ89" i="8"/>
  <c r="BJ54" i="8"/>
  <c r="BJ53" i="8"/>
  <c r="BJ198" i="8"/>
  <c r="BJ184" i="8"/>
  <c r="BJ8" i="8"/>
  <c r="BJ105" i="8"/>
  <c r="BJ143" i="8"/>
  <c r="BJ120" i="8"/>
  <c r="BJ64" i="8"/>
  <c r="BJ70" i="8"/>
  <c r="BJ52" i="8"/>
  <c r="BJ112" i="8"/>
  <c r="BJ175" i="8"/>
  <c r="BJ145" i="8"/>
  <c r="BJ88" i="8"/>
  <c r="BJ159" i="8"/>
  <c r="BJ7" i="8"/>
  <c r="BJ3" i="8"/>
  <c r="BJ101" i="8"/>
  <c r="BJ96" i="8"/>
  <c r="BJ160" i="8"/>
  <c r="BJ51" i="8"/>
  <c r="BJ6" i="8"/>
  <c r="BJ20" i="8"/>
  <c r="BJ107" i="8"/>
  <c r="BJ69" i="8"/>
  <c r="BJ38" i="8"/>
  <c r="BJ21" i="8"/>
  <c r="BJ22" i="8"/>
  <c r="BJ31" i="8"/>
  <c r="BJ170" i="8"/>
  <c r="BJ55" i="8"/>
  <c r="BJ84" i="8"/>
  <c r="BJ191" i="8"/>
  <c r="BJ12" i="8"/>
  <c r="BJ35" i="8"/>
  <c r="BJ140" i="8"/>
  <c r="BJ90" i="8"/>
  <c r="BJ41" i="8"/>
  <c r="BJ174" i="8"/>
  <c r="BJ122" i="8"/>
  <c r="BJ151" i="8"/>
  <c r="BJ180" i="8"/>
  <c r="BJ146" i="8"/>
  <c r="BJ147" i="8"/>
  <c r="BJ13" i="8"/>
  <c r="BJ155" i="8"/>
  <c r="BJ63" i="8"/>
  <c r="BJ139" i="8"/>
  <c r="BJ201" i="8"/>
  <c r="BJ79" i="8"/>
  <c r="BJ193" i="8"/>
  <c r="BJ177" i="8"/>
  <c r="BJ78" i="8"/>
  <c r="BJ57" i="8"/>
  <c r="BJ161" i="8"/>
  <c r="BJ153" i="8"/>
  <c r="BJ176" i="8"/>
  <c r="BJ33" i="8"/>
  <c r="BJ197" i="8"/>
  <c r="AW7" i="8"/>
  <c r="AX7" i="8" s="1"/>
  <c r="AW12" i="8"/>
  <c r="AX12" i="8" s="1"/>
  <c r="AW48" i="8"/>
  <c r="AX48" i="8" s="1"/>
  <c r="AW20" i="8"/>
  <c r="AX20" i="8" s="1"/>
  <c r="AW58" i="8"/>
  <c r="AX58" i="8" s="1"/>
  <c r="AW40" i="8"/>
  <c r="AX40" i="8" s="1"/>
  <c r="AW15" i="8"/>
  <c r="AX15" i="8" s="1"/>
  <c r="AW34" i="8"/>
  <c r="AX34" i="8" s="1"/>
  <c r="AW49" i="8"/>
  <c r="AX49" i="8" s="1"/>
  <c r="AW68" i="8"/>
  <c r="AX68" i="8" s="1"/>
  <c r="AW72" i="8"/>
  <c r="AX72" i="8" s="1"/>
  <c r="AW61" i="8"/>
  <c r="AX61" i="8" s="1"/>
  <c r="AW35" i="8"/>
  <c r="AX35" i="8" s="1"/>
  <c r="AW52" i="8"/>
  <c r="AX52" i="8" s="1"/>
  <c r="AW24" i="8"/>
  <c r="AX24" i="8" s="1"/>
  <c r="DX3" i="8"/>
  <c r="DF73" i="8"/>
  <c r="DI73" i="8"/>
  <c r="DH73" i="8"/>
  <c r="DG73" i="8"/>
  <c r="DK73" i="8"/>
  <c r="DO73" i="8"/>
  <c r="DJ73" i="8"/>
  <c r="DM73" i="8"/>
  <c r="DP73" i="8"/>
  <c r="DO70" i="8"/>
  <c r="DK70" i="8"/>
  <c r="DM70" i="8"/>
  <c r="DN70" i="8"/>
  <c r="DP70" i="8"/>
  <c r="DL70" i="8"/>
  <c r="DF70" i="8"/>
  <c r="DH70" i="8"/>
  <c r="DI70" i="8"/>
  <c r="DJ70" i="8"/>
  <c r="DG70" i="8"/>
  <c r="DH67" i="8"/>
  <c r="DM67" i="8"/>
  <c r="DI67" i="8"/>
  <c r="DF67" i="8"/>
  <c r="DG67" i="8"/>
  <c r="DK67" i="8"/>
  <c r="DP67" i="8"/>
  <c r="DJ67" i="8"/>
  <c r="DL67" i="8"/>
  <c r="DO67" i="8"/>
  <c r="DN67" i="8"/>
  <c r="DI65" i="8"/>
  <c r="DJ65" i="8"/>
  <c r="DF65" i="8"/>
  <c r="DK65" i="8"/>
  <c r="DO65" i="8"/>
  <c r="DH65" i="8"/>
  <c r="DN65" i="8"/>
  <c r="DO59" i="8"/>
  <c r="DJ59" i="8"/>
  <c r="DP59" i="8"/>
  <c r="DL59" i="8"/>
  <c r="DN59" i="8"/>
  <c r="DK59" i="8"/>
  <c r="DH59" i="8"/>
  <c r="DI59" i="8"/>
  <c r="DH54" i="8"/>
  <c r="DI54" i="8"/>
  <c r="DO54" i="8"/>
  <c r="DG54" i="8"/>
  <c r="DN54" i="8"/>
  <c r="DF54" i="8"/>
  <c r="DJ54" i="8"/>
  <c r="DL54" i="8"/>
  <c r="DK54" i="8"/>
  <c r="DP54" i="8"/>
  <c r="DM54" i="8"/>
  <c r="DO50" i="8"/>
  <c r="DF50" i="8"/>
  <c r="DJ50" i="8"/>
  <c r="DL50" i="8"/>
  <c r="DG50" i="8"/>
  <c r="DK50" i="8"/>
  <c r="DM50" i="8"/>
  <c r="DI50" i="8"/>
  <c r="DN50" i="8"/>
  <c r="DH50" i="8"/>
  <c r="DP50" i="8"/>
  <c r="DM47" i="8"/>
  <c r="DK47" i="8"/>
  <c r="DF47" i="8"/>
  <c r="DP47" i="8"/>
  <c r="DL47" i="8"/>
  <c r="DN47" i="8"/>
  <c r="DJ47" i="8"/>
  <c r="DF46" i="8"/>
  <c r="DM46" i="8"/>
  <c r="DK46" i="8"/>
  <c r="DN46" i="8"/>
  <c r="DO46" i="8"/>
  <c r="DP46" i="8"/>
  <c r="DI46" i="8"/>
  <c r="DL46" i="8"/>
  <c r="DG46" i="8"/>
  <c r="DH46" i="8"/>
  <c r="DJ46" i="8"/>
  <c r="DL43" i="8"/>
  <c r="DK43" i="8"/>
  <c r="DJ43" i="8"/>
  <c r="DP43" i="8"/>
  <c r="DI43" i="8"/>
  <c r="DG43" i="8"/>
  <c r="DN43" i="8"/>
  <c r="DM43" i="8"/>
  <c r="DO43" i="8"/>
  <c r="DN39" i="8"/>
  <c r="DO39" i="8"/>
  <c r="DL39" i="8"/>
  <c r="DH39" i="8"/>
  <c r="DP39" i="8"/>
  <c r="DM39" i="8"/>
  <c r="DF39" i="8"/>
  <c r="DJ39" i="8"/>
  <c r="DI39" i="8"/>
  <c r="DG39" i="8"/>
  <c r="DK39" i="8"/>
  <c r="DK36" i="8"/>
  <c r="DI36" i="8"/>
  <c r="DF36" i="8"/>
  <c r="DH36" i="8"/>
  <c r="DP36" i="8"/>
  <c r="DN36" i="8"/>
  <c r="DG36" i="8"/>
  <c r="DL36" i="8"/>
  <c r="DJ31" i="8"/>
  <c r="DG31" i="8"/>
  <c r="DP31" i="8"/>
  <c r="DN31" i="8"/>
  <c r="DF31" i="8"/>
  <c r="DL31" i="8"/>
  <c r="DM31" i="8"/>
  <c r="DK31" i="8"/>
  <c r="DH31" i="8"/>
  <c r="DN29" i="8"/>
  <c r="DP29" i="8"/>
  <c r="DM29" i="8"/>
  <c r="DJ26" i="8"/>
  <c r="DM26" i="8"/>
  <c r="DL26" i="8"/>
  <c r="DG26" i="8"/>
  <c r="DK26" i="8"/>
  <c r="DI26" i="8"/>
  <c r="DP26" i="8"/>
  <c r="DH26" i="8"/>
  <c r="DO26" i="8"/>
  <c r="DN26" i="8"/>
  <c r="DF26" i="8"/>
  <c r="DO25" i="8"/>
  <c r="DP25" i="8"/>
  <c r="DM25" i="8"/>
  <c r="DL25" i="8"/>
  <c r="DH25" i="8"/>
  <c r="DI25" i="8"/>
  <c r="DF25" i="8"/>
  <c r="DJ25" i="8"/>
  <c r="DG25" i="8"/>
  <c r="DK25" i="8"/>
  <c r="DN25" i="8"/>
  <c r="DH17" i="8"/>
  <c r="DN17" i="8"/>
  <c r="DM17" i="8"/>
  <c r="DL17" i="8"/>
  <c r="DJ17" i="8"/>
  <c r="DP17" i="8"/>
  <c r="DF17" i="8"/>
  <c r="DO17" i="8"/>
  <c r="DJ15" i="8"/>
  <c r="DN15" i="8"/>
  <c r="DK15" i="8"/>
  <c r="DO15" i="8"/>
  <c r="DF15" i="8"/>
  <c r="DH15" i="8"/>
  <c r="DI15" i="8"/>
  <c r="DM15" i="8"/>
  <c r="DP15" i="8"/>
  <c r="DL15" i="8"/>
  <c r="DG15" i="8"/>
  <c r="DI14" i="8"/>
  <c r="DO14" i="8"/>
  <c r="DP14" i="8"/>
  <c r="DJ14" i="8"/>
  <c r="DK5" i="8"/>
  <c r="DI10" i="8"/>
  <c r="DG10" i="8"/>
  <c r="AA207" i="8"/>
  <c r="DL10" i="8"/>
  <c r="DF10" i="8"/>
  <c r="DN10" i="8"/>
  <c r="DJ10" i="8"/>
  <c r="DH10" i="8"/>
  <c r="DM10" i="8"/>
  <c r="DP10" i="8"/>
  <c r="DO10" i="8"/>
  <c r="DK9" i="8"/>
  <c r="DI9" i="8"/>
  <c r="DH9" i="8"/>
  <c r="DL9" i="8"/>
  <c r="DM9" i="8"/>
  <c r="DJ9" i="8"/>
  <c r="DN9" i="8"/>
  <c r="DP9" i="8"/>
  <c r="DO9" i="8"/>
  <c r="Z206" i="8"/>
  <c r="Z208" i="8"/>
  <c r="DO11" i="8"/>
  <c r="DL11" i="8"/>
  <c r="DG11" i="8"/>
  <c r="DJ11" i="8"/>
  <c r="DM11" i="8"/>
  <c r="DI11" i="8"/>
  <c r="DH11" i="8"/>
  <c r="DF11" i="8"/>
  <c r="DP11" i="8"/>
  <c r="DK11" i="8"/>
  <c r="DN11" i="8"/>
  <c r="DH8" i="8"/>
  <c r="DG8" i="8"/>
  <c r="DJ8" i="8"/>
  <c r="DF8" i="8"/>
  <c r="DL8" i="8"/>
  <c r="DP8" i="8"/>
  <c r="DI8" i="8"/>
  <c r="DO8" i="8"/>
  <c r="DN8" i="8"/>
  <c r="DM8" i="8"/>
  <c r="DK8" i="8"/>
  <c r="DI5" i="8"/>
  <c r="DN5" i="8"/>
  <c r="DM5" i="8"/>
  <c r="DP5" i="8"/>
  <c r="DJ5" i="8"/>
  <c r="DL5" i="8"/>
  <c r="DG5" i="8"/>
  <c r="DO5" i="8"/>
  <c r="DF5" i="8"/>
  <c r="DG4" i="8"/>
  <c r="DL4" i="8"/>
  <c r="DO4" i="8"/>
  <c r="DF4" i="8"/>
  <c r="DP4" i="8"/>
  <c r="DJ4" i="8"/>
  <c r="DH4" i="8"/>
  <c r="DI4" i="8"/>
  <c r="DM4" i="8"/>
  <c r="DK4" i="8"/>
  <c r="DN4" i="8"/>
  <c r="DM3" i="8"/>
  <c r="DJ3" i="8"/>
  <c r="DF3" i="8"/>
  <c r="DL3" i="8"/>
  <c r="DG3" i="8"/>
  <c r="DN3" i="8"/>
  <c r="DK3" i="8"/>
  <c r="DH3" i="8"/>
  <c r="DI3" i="8"/>
  <c r="DO3" i="8"/>
  <c r="DP3" i="8"/>
  <c r="DO90" i="8"/>
  <c r="DG90" i="8"/>
  <c r="DN90" i="8"/>
  <c r="DW90" i="8"/>
  <c r="DH90" i="8"/>
  <c r="DJ90" i="8"/>
  <c r="DK90" i="8"/>
  <c r="DL90" i="8"/>
  <c r="DM90" i="8"/>
  <c r="DP90" i="8"/>
  <c r="DF90" i="8"/>
  <c r="DI90" i="8"/>
  <c r="DF128" i="8"/>
  <c r="DW128" i="8"/>
  <c r="DH128" i="8"/>
  <c r="DP128" i="8"/>
  <c r="DG128" i="8"/>
  <c r="DO128" i="8"/>
  <c r="DL128" i="8"/>
  <c r="DI128" i="8"/>
  <c r="DM128" i="8"/>
  <c r="DJ128" i="8"/>
  <c r="DN128" i="8"/>
  <c r="DK128" i="8"/>
  <c r="DP56" i="8"/>
  <c r="DG56" i="8"/>
  <c r="DL56" i="8"/>
  <c r="DK56" i="8"/>
  <c r="DH56" i="8"/>
  <c r="DM56" i="8"/>
  <c r="DI56" i="8"/>
  <c r="DO56" i="8"/>
  <c r="DJ56" i="8"/>
  <c r="DN56" i="8"/>
  <c r="DF56" i="8"/>
  <c r="DK20" i="8"/>
  <c r="DL20" i="8"/>
  <c r="DG20" i="8"/>
  <c r="DJ20" i="8"/>
  <c r="DH20" i="8"/>
  <c r="DO20" i="8"/>
  <c r="DM20" i="8"/>
  <c r="DP20" i="8"/>
  <c r="DN20" i="8"/>
  <c r="DF20" i="8"/>
  <c r="DI20" i="8"/>
  <c r="DQ8" i="8"/>
  <c r="DL82" i="8"/>
  <c r="DN82" i="8"/>
  <c r="DJ82" i="8"/>
  <c r="DW82" i="8"/>
  <c r="DM82" i="8"/>
  <c r="DI82" i="8"/>
  <c r="DO82" i="8"/>
  <c r="DG82" i="8"/>
  <c r="DK82" i="8"/>
  <c r="DH82" i="8"/>
  <c r="DF82" i="8"/>
  <c r="DP82" i="8"/>
  <c r="DF32" i="8"/>
  <c r="DI32" i="8"/>
  <c r="DG32" i="8"/>
  <c r="DP32" i="8"/>
  <c r="DM32" i="8"/>
  <c r="DH32" i="8"/>
  <c r="DJ32" i="8"/>
  <c r="DN32" i="8"/>
  <c r="DK32" i="8"/>
  <c r="DL32" i="8"/>
  <c r="DO32" i="8"/>
  <c r="AA205" i="8"/>
  <c r="DJ108" i="8"/>
  <c r="DN108" i="8"/>
  <c r="DM108" i="8"/>
  <c r="DF108" i="8"/>
  <c r="DP108" i="8"/>
  <c r="DO108" i="8"/>
  <c r="DG108" i="8"/>
  <c r="DK108" i="8"/>
  <c r="DI108" i="8"/>
  <c r="DL108" i="8"/>
  <c r="DW108" i="8"/>
  <c r="DH108" i="8"/>
  <c r="AA204" i="8"/>
  <c r="AA209" i="8"/>
  <c r="Z207" i="8"/>
  <c r="DK64" i="8"/>
  <c r="DH64" i="8"/>
  <c r="DN64" i="8"/>
  <c r="DO64" i="8"/>
  <c r="DM64" i="8"/>
  <c r="DP64" i="8"/>
  <c r="DL64" i="8"/>
  <c r="DI64" i="8"/>
  <c r="DG64" i="8"/>
  <c r="DJ64" i="8"/>
  <c r="DF64" i="8"/>
  <c r="DN102" i="8"/>
  <c r="DG102" i="8"/>
  <c r="DL102" i="8"/>
  <c r="DJ102" i="8"/>
  <c r="DW102" i="8"/>
  <c r="DH102" i="8"/>
  <c r="DF102" i="8"/>
  <c r="DM102" i="8"/>
  <c r="DP102" i="8"/>
  <c r="DO102" i="8"/>
  <c r="DK102" i="8"/>
  <c r="DI102" i="8"/>
  <c r="DH7" i="8"/>
  <c r="DP7" i="8"/>
  <c r="DL7" i="8"/>
  <c r="DN7" i="8"/>
  <c r="DJ7" i="8"/>
  <c r="DF7" i="8"/>
  <c r="DG7" i="8"/>
  <c r="DK7" i="8"/>
  <c r="DM7" i="8"/>
  <c r="DO7" i="8"/>
  <c r="DI7" i="8"/>
  <c r="DG18" i="8"/>
  <c r="DL18" i="8"/>
  <c r="DN18" i="8"/>
  <c r="DM18" i="8"/>
  <c r="DF18" i="8"/>
  <c r="DO18" i="8"/>
  <c r="DH18" i="8"/>
  <c r="DI18" i="8"/>
  <c r="DP18" i="8"/>
  <c r="DJ18" i="8"/>
  <c r="DK18" i="8"/>
  <c r="DG58" i="8"/>
  <c r="DO58" i="8"/>
  <c r="DF58" i="8"/>
  <c r="DI58" i="8"/>
  <c r="DN58" i="8"/>
  <c r="DJ58" i="8"/>
  <c r="DL58" i="8"/>
  <c r="DP58" i="8"/>
  <c r="DK58" i="8"/>
  <c r="DH58" i="8"/>
  <c r="DM58" i="8"/>
  <c r="DM77" i="8"/>
  <c r="DW77" i="8"/>
  <c r="DH77" i="8"/>
  <c r="DN77" i="8"/>
  <c r="DO77" i="8"/>
  <c r="DF77" i="8"/>
  <c r="DI77" i="8"/>
  <c r="DL77" i="8"/>
  <c r="DP77" i="8"/>
  <c r="DJ77" i="8"/>
  <c r="DK77" i="8"/>
  <c r="DG77" i="8"/>
  <c r="DI6" i="8"/>
  <c r="DN6" i="8"/>
  <c r="DH6" i="8"/>
  <c r="DL6" i="8"/>
  <c r="DF6" i="8"/>
  <c r="DP6" i="8"/>
  <c r="DJ6" i="8"/>
  <c r="DG6" i="8"/>
  <c r="DK6" i="8"/>
  <c r="AB216" i="8"/>
  <c r="DO6" i="8"/>
  <c r="DM6" i="8"/>
  <c r="Z205" i="8"/>
  <c r="DI68" i="8"/>
  <c r="DH68" i="8"/>
  <c r="DJ68" i="8"/>
  <c r="DM68" i="8"/>
  <c r="DG68" i="8"/>
  <c r="DO68" i="8"/>
  <c r="DK68" i="8"/>
  <c r="DL68" i="8"/>
  <c r="DF68" i="8"/>
  <c r="DP68" i="8"/>
  <c r="DN68" i="8"/>
  <c r="DL40" i="8"/>
  <c r="DN40" i="8"/>
  <c r="DM40" i="8"/>
  <c r="DI40" i="8"/>
  <c r="DP40" i="8"/>
  <c r="DF40" i="8"/>
  <c r="DH40" i="8"/>
  <c r="DJ40" i="8"/>
  <c r="DO40" i="8"/>
  <c r="DK40" i="8"/>
  <c r="DG40" i="8"/>
  <c r="DO19" i="8"/>
  <c r="DK19" i="8"/>
  <c r="DI19" i="8"/>
  <c r="DP19" i="8"/>
  <c r="DH19" i="8"/>
  <c r="DN19" i="8"/>
  <c r="DL19" i="8"/>
  <c r="DG19" i="8"/>
  <c r="DJ19" i="8"/>
  <c r="DM19" i="8"/>
  <c r="DF19" i="8"/>
  <c r="AA208" i="8"/>
  <c r="Z209" i="8"/>
  <c r="Z204" i="8"/>
  <c r="DI49" i="8"/>
  <c r="DN49" i="8"/>
  <c r="DO49" i="8"/>
  <c r="DF49" i="8"/>
  <c r="DJ49" i="8"/>
  <c r="DK49" i="8"/>
  <c r="DL49" i="8"/>
  <c r="DM49" i="8"/>
  <c r="DP49" i="8"/>
  <c r="DH49" i="8"/>
  <c r="DG49" i="8"/>
  <c r="AA206" i="8"/>
  <c r="DN16" i="8"/>
  <c r="DH16" i="8"/>
  <c r="DF16" i="8"/>
  <c r="DM16" i="8"/>
  <c r="DK16" i="8"/>
  <c r="DG16" i="8"/>
  <c r="DO16" i="8"/>
  <c r="DI16" i="8"/>
  <c r="DL16" i="8"/>
  <c r="DJ16" i="8"/>
  <c r="DP16" i="8"/>
  <c r="DW78" i="8"/>
  <c r="DO78" i="8"/>
  <c r="DL78" i="8"/>
  <c r="DM78" i="8"/>
  <c r="DJ78" i="8"/>
  <c r="DG78" i="8"/>
  <c r="DF78" i="8"/>
  <c r="DP78" i="8"/>
  <c r="DH78" i="8"/>
  <c r="DI78" i="8"/>
  <c r="DK78" i="8"/>
  <c r="DN78" i="8"/>
  <c r="DN80" i="8"/>
  <c r="DW80" i="8"/>
  <c r="DP80" i="8"/>
  <c r="DM80" i="8"/>
  <c r="DL80" i="8"/>
  <c r="DO80" i="8"/>
  <c r="DJ80" i="8"/>
  <c r="DF80" i="8"/>
  <c r="DG80" i="8"/>
  <c r="DH80" i="8"/>
  <c r="DI80" i="8"/>
  <c r="DK80" i="8"/>
  <c r="DL161" i="8"/>
  <c r="DK161" i="8"/>
  <c r="DP161" i="8"/>
  <c r="DO161" i="8"/>
  <c r="DH161" i="8"/>
  <c r="DI161" i="8"/>
  <c r="DF161" i="8"/>
  <c r="DN161" i="8"/>
  <c r="DW161" i="8"/>
  <c r="DJ161" i="8"/>
  <c r="DM161" i="8"/>
  <c r="DG161" i="8"/>
  <c r="DM138" i="8"/>
  <c r="DO138" i="8"/>
  <c r="DH138" i="8"/>
  <c r="DK138" i="8"/>
  <c r="DN138" i="8"/>
  <c r="DP138" i="8"/>
  <c r="DW138" i="8"/>
  <c r="DI138" i="8"/>
  <c r="DJ138" i="8"/>
  <c r="DL138" i="8"/>
  <c r="DG138" i="8"/>
  <c r="DF138" i="8"/>
  <c r="CP65" i="12" l="1"/>
  <c r="CK9" i="12"/>
  <c r="CL9" i="12" s="1"/>
  <c r="BD67" i="12"/>
  <c r="BD8" i="12"/>
  <c r="CP17" i="12"/>
  <c r="CS17" i="12" s="1"/>
  <c r="CQ17" i="12"/>
  <c r="BD58" i="12"/>
  <c r="CM9" i="12"/>
  <c r="CN9" i="12"/>
  <c r="BD23" i="12"/>
  <c r="BD35" i="12"/>
  <c r="BD45" i="12"/>
  <c r="BD34" i="12"/>
  <c r="CK23" i="12"/>
  <c r="BD48" i="12"/>
  <c r="BD32" i="12"/>
  <c r="BD59" i="12"/>
  <c r="BD56" i="12"/>
  <c r="BD42" i="12"/>
  <c r="CP57" i="12"/>
  <c r="CP22" i="12"/>
  <c r="BD69" i="12"/>
  <c r="BD10" i="12"/>
  <c r="BD65" i="12"/>
  <c r="BD28" i="12"/>
  <c r="CP61" i="12"/>
  <c r="BD44" i="12"/>
  <c r="BD54" i="12"/>
  <c r="BD11" i="12"/>
  <c r="BD38" i="12"/>
  <c r="CS65" i="12"/>
  <c r="CR65" i="12"/>
  <c r="CQ65" i="12"/>
  <c r="BD47" i="12"/>
  <c r="BD39" i="12"/>
  <c r="BD20" i="12"/>
  <c r="CK45" i="12"/>
  <c r="BD29" i="12"/>
  <c r="BD33" i="12"/>
  <c r="BD71" i="12"/>
  <c r="BD66" i="12"/>
  <c r="BD15" i="12"/>
  <c r="BD16" i="12"/>
  <c r="CK69" i="12"/>
  <c r="CP64" i="12"/>
  <c r="CP24" i="12"/>
  <c r="BD17" i="12"/>
  <c r="BD21" i="12"/>
  <c r="BD27" i="12"/>
  <c r="BD13" i="12"/>
  <c r="BD30" i="12"/>
  <c r="BD51" i="12"/>
  <c r="BD14" i="12"/>
  <c r="BD9" i="12"/>
  <c r="BD68" i="12"/>
  <c r="BD24" i="12"/>
  <c r="BD55" i="12"/>
  <c r="BD31" i="12"/>
  <c r="BD52" i="12"/>
  <c r="BD5" i="12"/>
  <c r="BD46" i="12"/>
  <c r="BD61" i="12"/>
  <c r="BD70" i="12"/>
  <c r="BD49" i="12"/>
  <c r="BD50" i="12"/>
  <c r="BD12" i="12"/>
  <c r="BD7" i="12"/>
  <c r="CK35" i="12"/>
  <c r="BD43" i="12"/>
  <c r="BD36" i="12"/>
  <c r="BD19" i="12"/>
  <c r="BD25" i="12"/>
  <c r="BD60" i="12"/>
  <c r="BD72" i="12"/>
  <c r="BD64" i="12"/>
  <c r="BD22" i="12"/>
  <c r="BD62" i="12"/>
  <c r="CP32" i="12"/>
  <c r="BD41" i="12"/>
  <c r="BD26" i="12"/>
  <c r="CK36" i="12"/>
  <c r="BD6" i="12"/>
  <c r="BD57" i="12"/>
  <c r="BD18" i="12"/>
  <c r="BD3" i="12"/>
  <c r="BD40" i="12"/>
  <c r="CP29" i="12"/>
  <c r="BD4" i="12"/>
  <c r="BD53" i="12"/>
  <c r="BD63" i="12"/>
  <c r="BD37" i="12"/>
  <c r="BD73" i="12"/>
  <c r="CN28" i="11"/>
  <c r="CL28" i="11"/>
  <c r="CM28" i="11"/>
  <c r="BD65" i="11"/>
  <c r="BD14" i="11"/>
  <c r="BD21" i="11"/>
  <c r="CR38" i="11"/>
  <c r="CS38" i="11"/>
  <c r="CQ38" i="11"/>
  <c r="BD37" i="11"/>
  <c r="BD53" i="11"/>
  <c r="BD26" i="11"/>
  <c r="BD5" i="11"/>
  <c r="BD62" i="11"/>
  <c r="BD3" i="11"/>
  <c r="CP68" i="11"/>
  <c r="BD47" i="11"/>
  <c r="BD6" i="11"/>
  <c r="BD42" i="11"/>
  <c r="BD51" i="11"/>
  <c r="BD36" i="11"/>
  <c r="BD49" i="11"/>
  <c r="BD10" i="11"/>
  <c r="BD58" i="11"/>
  <c r="BD64" i="11"/>
  <c r="CK51" i="11"/>
  <c r="BD27" i="11"/>
  <c r="BD71" i="11"/>
  <c r="BD66" i="11"/>
  <c r="BD19" i="11"/>
  <c r="CP61" i="11"/>
  <c r="CK32" i="11"/>
  <c r="BD4" i="11"/>
  <c r="BD17" i="11"/>
  <c r="BD56" i="11"/>
  <c r="BD11" i="11"/>
  <c r="BD59" i="11"/>
  <c r="CP49" i="11"/>
  <c r="BD18" i="11"/>
  <c r="CP60" i="11"/>
  <c r="BD69" i="11"/>
  <c r="BD67" i="11"/>
  <c r="BD28" i="11"/>
  <c r="BD13" i="11"/>
  <c r="BD35" i="11"/>
  <c r="BD22" i="11"/>
  <c r="BD9" i="11"/>
  <c r="BD61" i="11"/>
  <c r="BD25" i="11"/>
  <c r="BD55" i="11"/>
  <c r="BD38" i="11"/>
  <c r="BD50" i="11"/>
  <c r="BD32" i="11"/>
  <c r="BD57" i="11"/>
  <c r="CP39" i="11"/>
  <c r="BD45" i="11"/>
  <c r="BD8" i="11"/>
  <c r="BD31" i="11"/>
  <c r="BD29" i="11"/>
  <c r="BD70" i="11"/>
  <c r="BD44" i="11"/>
  <c r="BD63" i="11"/>
  <c r="CK40" i="11"/>
  <c r="BD54" i="11"/>
  <c r="CP10" i="11"/>
  <c r="BD20" i="11"/>
  <c r="BD39" i="11"/>
  <c r="BD24" i="11"/>
  <c r="BD30" i="11"/>
  <c r="BD12" i="11"/>
  <c r="BD23" i="11"/>
  <c r="BD46" i="11"/>
  <c r="BD40" i="11"/>
  <c r="BD72" i="11"/>
  <c r="CP13" i="11"/>
  <c r="CK65" i="11"/>
  <c r="BD41" i="11"/>
  <c r="BD43" i="11"/>
  <c r="CK8" i="11"/>
  <c r="BD52" i="11"/>
  <c r="BD33" i="11"/>
  <c r="CP63" i="11"/>
  <c r="BD34" i="11"/>
  <c r="BD16" i="11"/>
  <c r="BD60" i="11"/>
  <c r="BD15" i="11"/>
  <c r="BD7" i="11"/>
  <c r="BD48" i="11"/>
  <c r="BD68" i="11"/>
  <c r="BB7" i="9"/>
  <c r="BC73" i="9"/>
  <c r="DW73" i="9"/>
  <c r="CO66" i="9"/>
  <c r="BA66" i="9"/>
  <c r="DW66" i="9"/>
  <c r="BA36" i="9"/>
  <c r="DW36" i="9"/>
  <c r="BA15" i="9"/>
  <c r="BB15" i="9" s="1"/>
  <c r="DW15" i="9"/>
  <c r="BA6" i="9"/>
  <c r="DW6" i="9"/>
  <c r="BA43" i="9"/>
  <c r="DW43" i="9"/>
  <c r="BA41" i="9"/>
  <c r="DW41" i="9"/>
  <c r="BA30" i="9"/>
  <c r="DW30" i="9"/>
  <c r="BA22" i="9"/>
  <c r="DW22" i="9"/>
  <c r="BA28" i="9"/>
  <c r="CJ28" i="9"/>
  <c r="DW28" i="9"/>
  <c r="BA21" i="9"/>
  <c r="BB21" i="9" s="1"/>
  <c r="DW21" i="9"/>
  <c r="BA53" i="9"/>
  <c r="DW53" i="9"/>
  <c r="BA35" i="9"/>
  <c r="BB35" i="9" s="1"/>
  <c r="DW35" i="9"/>
  <c r="BB26" i="9"/>
  <c r="BA17" i="9"/>
  <c r="DW17" i="9"/>
  <c r="BA69" i="9"/>
  <c r="BB69" i="9" s="1"/>
  <c r="DW69" i="9"/>
  <c r="BB66" i="9"/>
  <c r="BA71" i="9"/>
  <c r="BB71" i="9" s="1"/>
  <c r="CJ71" i="9"/>
  <c r="DW71" i="9"/>
  <c r="BB17" i="9"/>
  <c r="CO58" i="9"/>
  <c r="BA58" i="9"/>
  <c r="BB58" i="9" s="1"/>
  <c r="DW58" i="9"/>
  <c r="BA51" i="9"/>
  <c r="BB51" i="9" s="1"/>
  <c r="DW51" i="9"/>
  <c r="BA23" i="9"/>
  <c r="DW23" i="9"/>
  <c r="BA55" i="9"/>
  <c r="BB55" i="9" s="1"/>
  <c r="DW55" i="9"/>
  <c r="BB41" i="9"/>
  <c r="BA18" i="9"/>
  <c r="BB18" i="9" s="1"/>
  <c r="DW18" i="9"/>
  <c r="BB23" i="9"/>
  <c r="BA24" i="9"/>
  <c r="BB24" i="9" s="1"/>
  <c r="DW24" i="9"/>
  <c r="BA32" i="9"/>
  <c r="BB32" i="9" s="1"/>
  <c r="DW32" i="9"/>
  <c r="BA47" i="9"/>
  <c r="BB47" i="9" s="1"/>
  <c r="DW47" i="9"/>
  <c r="BC51" i="9"/>
  <c r="BA37" i="9"/>
  <c r="BB37" i="9" s="1"/>
  <c r="DW37" i="9"/>
  <c r="BA33" i="9"/>
  <c r="DW33" i="9"/>
  <c r="BA56" i="9"/>
  <c r="BB56" i="9" s="1"/>
  <c r="DW56" i="9"/>
  <c r="BB6" i="9"/>
  <c r="BC17" i="9"/>
  <c r="BB53" i="9"/>
  <c r="BA8" i="9"/>
  <c r="DW8" i="9"/>
  <c r="BA68" i="9"/>
  <c r="BB68" i="9" s="1"/>
  <c r="DW68" i="9"/>
  <c r="BC37" i="9"/>
  <c r="BA20" i="9"/>
  <c r="BB20" i="9" s="1"/>
  <c r="DW20" i="9"/>
  <c r="BA57" i="9"/>
  <c r="BB57" i="9" s="1"/>
  <c r="DW57" i="9"/>
  <c r="BC24" i="9"/>
  <c r="BC47" i="9"/>
  <c r="BC41" i="9"/>
  <c r="BB8" i="9"/>
  <c r="BB22" i="9"/>
  <c r="BA50" i="9"/>
  <c r="BB50" i="9" s="1"/>
  <c r="DW50" i="9"/>
  <c r="BC23" i="9"/>
  <c r="BA59" i="9"/>
  <c r="BB59" i="9" s="1"/>
  <c r="DW59" i="9"/>
  <c r="CO27" i="9"/>
  <c r="BA27" i="9"/>
  <c r="DW27" i="9"/>
  <c r="BA67" i="9"/>
  <c r="BB67" i="9" s="1"/>
  <c r="DW67" i="9"/>
  <c r="BC15" i="9"/>
  <c r="BC56" i="9"/>
  <c r="BA64" i="9"/>
  <c r="DW64" i="9"/>
  <c r="BB43" i="9"/>
  <c r="BA52" i="9"/>
  <c r="BB52" i="9" s="1"/>
  <c r="DW52" i="9"/>
  <c r="CO60" i="9"/>
  <c r="BA60" i="9"/>
  <c r="BB60" i="9" s="1"/>
  <c r="DW60" i="9"/>
  <c r="BC32" i="9"/>
  <c r="CO48" i="9"/>
  <c r="BA48" i="9"/>
  <c r="BB48" i="9" s="1"/>
  <c r="DW48" i="9"/>
  <c r="BA10" i="9"/>
  <c r="DW10" i="9"/>
  <c r="BA12" i="9"/>
  <c r="DW12" i="9"/>
  <c r="BA72" i="9"/>
  <c r="BB72" i="9" s="1"/>
  <c r="DW72" i="9"/>
  <c r="BC28" i="9"/>
  <c r="BA46" i="9"/>
  <c r="BB46" i="9" s="1"/>
  <c r="DW46" i="9"/>
  <c r="BA34" i="9"/>
  <c r="BB34" i="9" s="1"/>
  <c r="DW34" i="9"/>
  <c r="BC6" i="9"/>
  <c r="BA11" i="9"/>
  <c r="BB11" i="9" s="1"/>
  <c r="DW11" i="9"/>
  <c r="BC55" i="9"/>
  <c r="BC53" i="9"/>
  <c r="BA62" i="9"/>
  <c r="BB62" i="9" s="1"/>
  <c r="DW62" i="9"/>
  <c r="BA31" i="9"/>
  <c r="CJ31" i="9"/>
  <c r="CK31" i="9" s="1"/>
  <c r="DW31" i="9"/>
  <c r="BA42" i="9"/>
  <c r="BB42" i="9" s="1"/>
  <c r="DW42" i="9"/>
  <c r="BB10" i="9"/>
  <c r="BB12" i="9"/>
  <c r="BB33" i="9"/>
  <c r="BA54" i="9"/>
  <c r="BB54" i="9" s="1"/>
  <c r="DW54" i="9"/>
  <c r="BB64" i="9"/>
  <c r="BB36" i="9"/>
  <c r="BA44" i="9"/>
  <c r="BB44" i="9" s="1"/>
  <c r="DW44" i="9"/>
  <c r="BA9" i="9"/>
  <c r="BB9" i="9" s="1"/>
  <c r="DW9" i="9"/>
  <c r="BB73" i="9"/>
  <c r="BA19" i="9"/>
  <c r="BB19" i="9" s="1"/>
  <c r="DW19" i="9"/>
  <c r="BC66" i="9"/>
  <c r="BA49" i="9"/>
  <c r="BB49" i="9" s="1"/>
  <c r="DW49" i="9"/>
  <c r="BA4" i="9"/>
  <c r="BB4" i="9" s="1"/>
  <c r="CJ4" i="9"/>
  <c r="DW4" i="9"/>
  <c r="BA40" i="9"/>
  <c r="BB40" i="9" s="1"/>
  <c r="DW40" i="9"/>
  <c r="BA65" i="9"/>
  <c r="DW65" i="9"/>
  <c r="BC36" i="9"/>
  <c r="BC4" i="9"/>
  <c r="BB31" i="9"/>
  <c r="BA25" i="9"/>
  <c r="BB25" i="9" s="1"/>
  <c r="CO25" i="9"/>
  <c r="DW25" i="9"/>
  <c r="BC25" i="9"/>
  <c r="BA5" i="9"/>
  <c r="BB5" i="9" s="1"/>
  <c r="DW5" i="9"/>
  <c r="BB30" i="9"/>
  <c r="BB27" i="9"/>
  <c r="BA70" i="9"/>
  <c r="BB70" i="9" s="1"/>
  <c r="DW70" i="9"/>
  <c r="BC5" i="9"/>
  <c r="BB65" i="9"/>
  <c r="CO61" i="9"/>
  <c r="BA61" i="9"/>
  <c r="BB61" i="9" s="1"/>
  <c r="DW61" i="9"/>
  <c r="BA16" i="9"/>
  <c r="BB16" i="9" s="1"/>
  <c r="DW16" i="9"/>
  <c r="BA14" i="9"/>
  <c r="BB14" i="9" s="1"/>
  <c r="CO14" i="9"/>
  <c r="CP14" i="9" s="1"/>
  <c r="DW14" i="9"/>
  <c r="BA38" i="9"/>
  <c r="BB38" i="9" s="1"/>
  <c r="DW38" i="9"/>
  <c r="BA45" i="9"/>
  <c r="BB45" i="9" s="1"/>
  <c r="CJ45" i="9"/>
  <c r="DW45" i="9"/>
  <c r="BC45" i="9"/>
  <c r="BC30" i="9"/>
  <c r="BC44" i="9"/>
  <c r="BC14" i="9"/>
  <c r="BC21" i="9"/>
  <c r="BA3" i="9"/>
  <c r="BB3" i="9" s="1"/>
  <c r="CO3" i="9"/>
  <c r="DW3" i="9"/>
  <c r="BC65" i="9"/>
  <c r="BC35" i="9"/>
  <c r="BD35" i="9" s="1"/>
  <c r="BA39" i="9"/>
  <c r="BB39" i="9" s="1"/>
  <c r="DW39" i="9"/>
  <c r="BA63" i="9"/>
  <c r="BB63" i="9" s="1"/>
  <c r="DW63" i="9"/>
  <c r="BB28" i="9"/>
  <c r="BA26" i="9"/>
  <c r="DW26" i="9"/>
  <c r="AZ20" i="8"/>
  <c r="AZ31" i="8"/>
  <c r="BA31" i="8" s="1"/>
  <c r="BB31" i="8" s="1"/>
  <c r="AZ27" i="8"/>
  <c r="AZ59" i="8"/>
  <c r="AZ38" i="8"/>
  <c r="AZ51" i="8"/>
  <c r="AZ40" i="8"/>
  <c r="BA40" i="8" s="1"/>
  <c r="BB40" i="8" s="1"/>
  <c r="AZ25" i="8"/>
  <c r="BC25" i="8" s="1"/>
  <c r="AZ11" i="8"/>
  <c r="DW11" i="8" s="1"/>
  <c r="AB217" i="8"/>
  <c r="AB218" i="8" s="1"/>
  <c r="AZ67" i="8"/>
  <c r="AZ13" i="8"/>
  <c r="DW13" i="8" s="1"/>
  <c r="AZ18" i="8"/>
  <c r="AZ29" i="8"/>
  <c r="BA29" i="8" s="1"/>
  <c r="BB29" i="8" s="1"/>
  <c r="AZ52" i="8"/>
  <c r="AZ9" i="8"/>
  <c r="BC9" i="8" s="1"/>
  <c r="AZ70" i="8"/>
  <c r="AZ24" i="8"/>
  <c r="AZ39" i="8"/>
  <c r="AZ7" i="8"/>
  <c r="BC7" i="8" s="1"/>
  <c r="AZ4" i="8"/>
  <c r="BC4" i="8" s="1"/>
  <c r="AZ15" i="8"/>
  <c r="DW15" i="8" s="1"/>
  <c r="AZ69" i="8"/>
  <c r="AZ45" i="8"/>
  <c r="AZ72" i="8"/>
  <c r="AZ48" i="8"/>
  <c r="AZ37" i="8"/>
  <c r="AZ14" i="8"/>
  <c r="AZ57" i="8"/>
  <c r="AZ5" i="8"/>
  <c r="BA5" i="8" s="1"/>
  <c r="BB5" i="8" s="1"/>
  <c r="AZ3" i="8"/>
  <c r="DW3" i="8" s="1"/>
  <c r="AZ17" i="8"/>
  <c r="AZ30" i="8"/>
  <c r="AZ43" i="8"/>
  <c r="AZ47" i="8"/>
  <c r="AZ42" i="8"/>
  <c r="AZ62" i="8"/>
  <c r="AZ23" i="8"/>
  <c r="AZ73" i="8"/>
  <c r="AZ21" i="8"/>
  <c r="AZ49" i="8"/>
  <c r="AZ61" i="8"/>
  <c r="AZ34" i="8"/>
  <c r="AZ32" i="8"/>
  <c r="AZ63" i="8"/>
  <c r="AZ55" i="8"/>
  <c r="AZ41" i="8"/>
  <c r="AZ10" i="8"/>
  <c r="BA10" i="8" s="1"/>
  <c r="BB10" i="8" s="1"/>
  <c r="AZ36" i="8"/>
  <c r="AZ22" i="8"/>
  <c r="BA22" i="8" s="1"/>
  <c r="BB22" i="8" s="1"/>
  <c r="AZ16" i="8"/>
  <c r="BA16" i="8" s="1"/>
  <c r="BB16" i="8" s="1"/>
  <c r="AZ68" i="8"/>
  <c r="AZ8" i="8"/>
  <c r="AZ54" i="8"/>
  <c r="AZ28" i="8"/>
  <c r="AZ12" i="8"/>
  <c r="BC12" i="8" s="1"/>
  <c r="AZ6" i="8"/>
  <c r="DW6" i="8" s="1"/>
  <c r="AZ26" i="8"/>
  <c r="DW26" i="8" s="1"/>
  <c r="AZ46" i="8"/>
  <c r="AZ64" i="8"/>
  <c r="AZ58" i="8"/>
  <c r="AZ50" i="8"/>
  <c r="AZ35" i="8"/>
  <c r="AZ19" i="8"/>
  <c r="AZ44" i="8"/>
  <c r="AZ60" i="8"/>
  <c r="AZ71" i="8"/>
  <c r="AZ33" i="8"/>
  <c r="AZ56" i="8"/>
  <c r="AZ53" i="8"/>
  <c r="AZ66" i="8"/>
  <c r="AZ65" i="8"/>
  <c r="DX204" i="8"/>
  <c r="AU41" i="8"/>
  <c r="DX203" i="8"/>
  <c r="AB207" i="8"/>
  <c r="AB206" i="8"/>
  <c r="AB208" i="8"/>
  <c r="AB209" i="8"/>
  <c r="AB204" i="8"/>
  <c r="AB205" i="8"/>
  <c r="AB214" i="8"/>
  <c r="AB212" i="8"/>
  <c r="DW10" i="8"/>
  <c r="DQ10" i="8"/>
  <c r="CO10" i="8"/>
  <c r="CO4" i="8"/>
  <c r="AB211" i="8"/>
  <c r="CJ3" i="8"/>
  <c r="DQ3" i="8"/>
  <c r="DR8" i="8" s="1"/>
  <c r="DS8" i="8" s="1"/>
  <c r="AB213" i="8"/>
  <c r="AB210" i="8"/>
  <c r="CO12" i="8"/>
  <c r="CJ6" i="8"/>
  <c r="CK6" i="8" s="1"/>
  <c r="CO7" i="8"/>
  <c r="DQ9" i="8"/>
  <c r="CR17" i="12" l="1"/>
  <c r="CS32" i="12"/>
  <c r="CR32" i="12"/>
  <c r="CQ32" i="12"/>
  <c r="CS24" i="12"/>
  <c r="CR24" i="12"/>
  <c r="CQ24" i="12"/>
  <c r="CQ61" i="12"/>
  <c r="CR61" i="12"/>
  <c r="CS61" i="12"/>
  <c r="CM23" i="12"/>
  <c r="CL23" i="12"/>
  <c r="CN23" i="12"/>
  <c r="CS22" i="12"/>
  <c r="CR22" i="12"/>
  <c r="CQ22" i="12"/>
  <c r="CM69" i="12"/>
  <c r="CL69" i="12"/>
  <c r="CN69" i="12"/>
  <c r="CQ57" i="12"/>
  <c r="CS57" i="12"/>
  <c r="CR57" i="12"/>
  <c r="CM36" i="12"/>
  <c r="CL36" i="12"/>
  <c r="CN36" i="12"/>
  <c r="CQ64" i="12"/>
  <c r="CR64" i="12"/>
  <c r="CS64" i="12"/>
  <c r="CM45" i="12"/>
  <c r="CL45" i="12"/>
  <c r="CN45" i="12"/>
  <c r="CM35" i="12"/>
  <c r="CL35" i="12"/>
  <c r="CN35" i="12"/>
  <c r="CS29" i="12"/>
  <c r="CR29" i="12"/>
  <c r="CQ29" i="12"/>
  <c r="CR63" i="11"/>
  <c r="CQ63" i="11"/>
  <c r="CS63" i="11"/>
  <c r="CR49" i="11"/>
  <c r="CQ49" i="11"/>
  <c r="CS49" i="11"/>
  <c r="CN51" i="11"/>
  <c r="CL51" i="11"/>
  <c r="CM51" i="11"/>
  <c r="CR10" i="11"/>
  <c r="CS10" i="11"/>
  <c r="CQ10" i="11"/>
  <c r="CN65" i="11"/>
  <c r="CL65" i="11"/>
  <c r="CM65" i="11"/>
  <c r="CR60" i="11"/>
  <c r="CS60" i="11"/>
  <c r="CQ60" i="11"/>
  <c r="CN32" i="11"/>
  <c r="CL32" i="11"/>
  <c r="CM32" i="11"/>
  <c r="CR68" i="11"/>
  <c r="CQ68" i="11"/>
  <c r="CS68" i="11"/>
  <c r="CL8" i="11"/>
  <c r="CN8" i="11"/>
  <c r="CM8" i="11"/>
  <c r="CR13" i="11"/>
  <c r="CS13" i="11"/>
  <c r="CQ13" i="11"/>
  <c r="CN40" i="11"/>
  <c r="CL40" i="11"/>
  <c r="CM40" i="11"/>
  <c r="CR39" i="11"/>
  <c r="CS39" i="11"/>
  <c r="CQ39" i="11"/>
  <c r="CR61" i="11"/>
  <c r="CS61" i="11"/>
  <c r="CQ61" i="11"/>
  <c r="BD8" i="9"/>
  <c r="BD14" i="9"/>
  <c r="BD45" i="9"/>
  <c r="BD34" i="9"/>
  <c r="BD62" i="9"/>
  <c r="CP48" i="9"/>
  <c r="BD7" i="9"/>
  <c r="BD20" i="9"/>
  <c r="BD73" i="9"/>
  <c r="BD64" i="9"/>
  <c r="BD52" i="9"/>
  <c r="BD43" i="9"/>
  <c r="BD54" i="9"/>
  <c r="CP3" i="9"/>
  <c r="BD18" i="9"/>
  <c r="BD4" i="9"/>
  <c r="BD72" i="9"/>
  <c r="BD67" i="9"/>
  <c r="BD13" i="9"/>
  <c r="CP58" i="9"/>
  <c r="BD10" i="9"/>
  <c r="BD63" i="9"/>
  <c r="BD19" i="9"/>
  <c r="BD26" i="9"/>
  <c r="BD44" i="9"/>
  <c r="BD65" i="9"/>
  <c r="BD21" i="9"/>
  <c r="BD30" i="9"/>
  <c r="BD5" i="9"/>
  <c r="BD36" i="9"/>
  <c r="BD33" i="9"/>
  <c r="CK4" i="9"/>
  <c r="BD66" i="9"/>
  <c r="BD61" i="9"/>
  <c r="BD55" i="9"/>
  <c r="BD28" i="9"/>
  <c r="BD46" i="9"/>
  <c r="CP27" i="9"/>
  <c r="BD41" i="9"/>
  <c r="BD37" i="9"/>
  <c r="BD51" i="9"/>
  <c r="BD29" i="9"/>
  <c r="BD48" i="9"/>
  <c r="BD59" i="9"/>
  <c r="BD39" i="9"/>
  <c r="CQ14" i="9"/>
  <c r="CS14" i="9"/>
  <c r="CR14" i="9"/>
  <c r="BD25" i="9"/>
  <c r="BD71" i="9"/>
  <c r="BD70" i="9"/>
  <c r="BD69" i="9"/>
  <c r="CP60" i="9"/>
  <c r="BD12" i="9"/>
  <c r="CP66" i="9"/>
  <c r="BD50" i="9"/>
  <c r="BD27" i="9"/>
  <c r="CP61" i="9"/>
  <c r="CN31" i="9"/>
  <c r="CM31" i="9"/>
  <c r="CL31" i="9"/>
  <c r="BD32" i="9"/>
  <c r="BD56" i="9"/>
  <c r="BD47" i="9"/>
  <c r="BD42" i="9"/>
  <c r="BD3" i="9"/>
  <c r="BD11" i="9"/>
  <c r="BD40" i="9"/>
  <c r="CK45" i="9"/>
  <c r="BD31" i="9"/>
  <c r="BD58" i="9"/>
  <c r="CP25" i="9"/>
  <c r="BD16" i="9"/>
  <c r="BD9" i="9"/>
  <c r="BD22" i="9"/>
  <c r="BD68" i="9"/>
  <c r="BD53" i="9"/>
  <c r="BD6" i="9"/>
  <c r="BD15" i="9"/>
  <c r="BD23" i="9"/>
  <c r="BD24" i="9"/>
  <c r="BD17" i="9"/>
  <c r="CK71" i="9"/>
  <c r="CK28" i="9"/>
  <c r="BD60" i="9"/>
  <c r="BD57" i="9"/>
  <c r="BD49" i="9"/>
  <c r="BD38" i="9"/>
  <c r="BA47" i="8"/>
  <c r="BB47" i="8" s="1"/>
  <c r="DW47" i="8"/>
  <c r="BA23" i="8"/>
  <c r="BB23" i="8" s="1"/>
  <c r="DW23" i="8"/>
  <c r="BA18" i="8"/>
  <c r="BB18" i="8" s="1"/>
  <c r="DW18" i="8"/>
  <c r="BA20" i="8"/>
  <c r="BB20" i="8" s="1"/>
  <c r="DW20" i="8"/>
  <c r="BA24" i="8"/>
  <c r="BB24" i="8" s="1"/>
  <c r="DW24" i="8"/>
  <c r="BA52" i="8"/>
  <c r="BB52" i="8" s="1"/>
  <c r="DW52" i="8"/>
  <c r="BA30" i="8"/>
  <c r="BB30" i="8" s="1"/>
  <c r="DW30" i="8"/>
  <c r="BA32" i="8"/>
  <c r="BB32" i="8" s="1"/>
  <c r="DW32" i="8"/>
  <c r="BC68" i="8"/>
  <c r="DW68" i="8"/>
  <c r="BA56" i="8"/>
  <c r="BB56" i="8" s="1"/>
  <c r="DW56" i="8"/>
  <c r="DW4" i="8"/>
  <c r="BA51" i="8"/>
  <c r="BB51" i="8" s="1"/>
  <c r="DW51" i="8"/>
  <c r="BA27" i="8"/>
  <c r="BB27" i="8" s="1"/>
  <c r="DW27" i="8"/>
  <c r="BA33" i="8"/>
  <c r="BB33" i="8" s="1"/>
  <c r="DW33" i="8"/>
  <c r="BA59" i="8"/>
  <c r="BB59" i="8" s="1"/>
  <c r="DW59" i="8"/>
  <c r="BA39" i="8"/>
  <c r="BB39" i="8" s="1"/>
  <c r="DW39" i="8"/>
  <c r="BA44" i="8"/>
  <c r="BB44" i="8" s="1"/>
  <c r="DW44" i="8"/>
  <c r="BC72" i="8"/>
  <c r="DW72" i="8"/>
  <c r="BA70" i="8"/>
  <c r="BB70" i="8" s="1"/>
  <c r="DW70" i="8"/>
  <c r="BA55" i="8"/>
  <c r="BB55" i="8" s="1"/>
  <c r="DW55" i="8"/>
  <c r="BA19" i="8"/>
  <c r="BB19" i="8" s="1"/>
  <c r="DW19" i="8"/>
  <c r="BA61" i="8"/>
  <c r="BB61" i="8" s="1"/>
  <c r="DW61" i="8"/>
  <c r="BA50" i="8"/>
  <c r="BB50" i="8" s="1"/>
  <c r="DW50" i="8"/>
  <c r="BA69" i="8"/>
  <c r="BB69" i="8" s="1"/>
  <c r="DW69" i="8"/>
  <c r="BA58" i="8"/>
  <c r="BB58" i="8" s="1"/>
  <c r="DW58" i="8"/>
  <c r="CJ67" i="8"/>
  <c r="DW67" i="8"/>
  <c r="CJ49" i="8"/>
  <c r="DW49" i="8"/>
  <c r="BC48" i="8"/>
  <c r="DW48" i="8"/>
  <c r="CJ53" i="8"/>
  <c r="DW53" i="8"/>
  <c r="BA60" i="8"/>
  <c r="BB60" i="8" s="1"/>
  <c r="DW60" i="8"/>
  <c r="BA38" i="8"/>
  <c r="BB38" i="8" s="1"/>
  <c r="DW38" i="8"/>
  <c r="DW5" i="8"/>
  <c r="CO63" i="8"/>
  <c r="DW63" i="8"/>
  <c r="BA73" i="8"/>
  <c r="BB73" i="8" s="1"/>
  <c r="DW73" i="8"/>
  <c r="CO71" i="8"/>
  <c r="DW71" i="8"/>
  <c r="BA57" i="8"/>
  <c r="BB57" i="8" s="1"/>
  <c r="DW57" i="8"/>
  <c r="BA66" i="8"/>
  <c r="BB66" i="8" s="1"/>
  <c r="DW66" i="8"/>
  <c r="BA62" i="8"/>
  <c r="BB62" i="8" s="1"/>
  <c r="DW62" i="8"/>
  <c r="BC54" i="8"/>
  <c r="DW54" i="8"/>
  <c r="BA43" i="8"/>
  <c r="BB43" i="8" s="1"/>
  <c r="DW43" i="8"/>
  <c r="BA45" i="8"/>
  <c r="BB45" i="8" s="1"/>
  <c r="DW45" i="8"/>
  <c r="BA34" i="8"/>
  <c r="BB34" i="8" s="1"/>
  <c r="DW34" i="8"/>
  <c r="BA64" i="8"/>
  <c r="BB64" i="8" s="1"/>
  <c r="DW64" i="8"/>
  <c r="DW7" i="8"/>
  <c r="BC42" i="8"/>
  <c r="DW42" i="8"/>
  <c r="BA28" i="8"/>
  <c r="BB28" i="8" s="1"/>
  <c r="DW28" i="8"/>
  <c r="BA21" i="8"/>
  <c r="BB21" i="8" s="1"/>
  <c r="DW21" i="8"/>
  <c r="BA46" i="8"/>
  <c r="BB46" i="8" s="1"/>
  <c r="DW46" i="8"/>
  <c r="BA17" i="8"/>
  <c r="BB17" i="8" s="1"/>
  <c r="DW17" i="8"/>
  <c r="BA25" i="8"/>
  <c r="BB25" i="8" s="1"/>
  <c r="BC31" i="8"/>
  <c r="BC20" i="8"/>
  <c r="BA37" i="8"/>
  <c r="BB37" i="8" s="1"/>
  <c r="DW37" i="8"/>
  <c r="BA35" i="8"/>
  <c r="BB35" i="8" s="1"/>
  <c r="DW35" i="8"/>
  <c r="BA41" i="8"/>
  <c r="DW41" i="8"/>
  <c r="DW40" i="8"/>
  <c r="BA11" i="8"/>
  <c r="BB11" i="8" s="1"/>
  <c r="BC24" i="8"/>
  <c r="BC8" i="8"/>
  <c r="DW8" i="8"/>
  <c r="DW25" i="8"/>
  <c r="BC13" i="8"/>
  <c r="BC59" i="8"/>
  <c r="BA13" i="8"/>
  <c r="BB13" i="8" s="1"/>
  <c r="BC38" i="8"/>
  <c r="CO39" i="8"/>
  <c r="BC18" i="8"/>
  <c r="BC40" i="8"/>
  <c r="BC27" i="8"/>
  <c r="DW31" i="8"/>
  <c r="BC11" i="8"/>
  <c r="BC51" i="8"/>
  <c r="BA65" i="8"/>
  <c r="BB65" i="8" s="1"/>
  <c r="DW65" i="8"/>
  <c r="BA67" i="8"/>
  <c r="BB67" i="8" s="1"/>
  <c r="DW29" i="8"/>
  <c r="BC52" i="8"/>
  <c r="BC67" i="8"/>
  <c r="BC29" i="8"/>
  <c r="BA9" i="8"/>
  <c r="BB9" i="8" s="1"/>
  <c r="BC70" i="8"/>
  <c r="CO70" i="8"/>
  <c r="BC39" i="8"/>
  <c r="DW9" i="8"/>
  <c r="DW12" i="8"/>
  <c r="BA14" i="8"/>
  <c r="BB14" i="8" s="1"/>
  <c r="DW14" i="8"/>
  <c r="BA36" i="8"/>
  <c r="BB36" i="8" s="1"/>
  <c r="DW36" i="8"/>
  <c r="BC3" i="8"/>
  <c r="BC35" i="8"/>
  <c r="BC16" i="8"/>
  <c r="CO72" i="8"/>
  <c r="BC36" i="8"/>
  <c r="BC37" i="8"/>
  <c r="CJ69" i="8"/>
  <c r="BC46" i="8"/>
  <c r="BB41" i="8"/>
  <c r="BC5" i="8"/>
  <c r="BC55" i="8"/>
  <c r="BA12" i="8"/>
  <c r="BB12" i="8" s="1"/>
  <c r="BA7" i="8"/>
  <c r="BB7" i="8" s="1"/>
  <c r="CO42" i="8"/>
  <c r="BC23" i="8"/>
  <c r="BC22" i="8"/>
  <c r="BA48" i="8"/>
  <c r="BB48" i="8" s="1"/>
  <c r="DW22" i="8"/>
  <c r="BC50" i="8"/>
  <c r="BA54" i="8"/>
  <c r="BB54" i="8" s="1"/>
  <c r="BA26" i="8"/>
  <c r="BB26" i="8" s="1"/>
  <c r="BC15" i="8"/>
  <c r="BC53" i="8"/>
  <c r="BC43" i="8"/>
  <c r="BC17" i="8"/>
  <c r="CO48" i="8"/>
  <c r="BC60" i="8"/>
  <c r="BA15" i="8"/>
  <c r="BB15" i="8" s="1"/>
  <c r="BC14" i="8"/>
  <c r="BC61" i="8"/>
  <c r="BC26" i="8"/>
  <c r="BC10" i="8"/>
  <c r="CO54" i="8"/>
  <c r="CO26" i="8"/>
  <c r="BC32" i="8"/>
  <c r="BA42" i="8"/>
  <c r="BB42" i="8" s="1"/>
  <c r="BA53" i="8"/>
  <c r="BB53" i="8" s="1"/>
  <c r="BA72" i="8"/>
  <c r="BB72" i="8" s="1"/>
  <c r="BC6" i="8"/>
  <c r="BA4" i="8"/>
  <c r="BB4" i="8" s="1"/>
  <c r="BA49" i="8"/>
  <c r="BB49" i="8" s="1"/>
  <c r="BA68" i="8"/>
  <c r="BB68" i="8" s="1"/>
  <c r="BA63" i="8"/>
  <c r="BB63" i="8" s="1"/>
  <c r="BC57" i="8"/>
  <c r="CJ33" i="8"/>
  <c r="BC19" i="8"/>
  <c r="BC63" i="8"/>
  <c r="BC45" i="8"/>
  <c r="BC49" i="8"/>
  <c r="BC33" i="8"/>
  <c r="BC30" i="8"/>
  <c r="BC64" i="8"/>
  <c r="BC58" i="8"/>
  <c r="BC21" i="8"/>
  <c r="BC65" i="8"/>
  <c r="BA3" i="8"/>
  <c r="BB3" i="8" s="1"/>
  <c r="BC44" i="8"/>
  <c r="BC47" i="8"/>
  <c r="BA71" i="8"/>
  <c r="BB71" i="8" s="1"/>
  <c r="BC56" i="8"/>
  <c r="BC34" i="8"/>
  <c r="DW16" i="8"/>
  <c r="BC73" i="8"/>
  <c r="BC41" i="8"/>
  <c r="BC69" i="8"/>
  <c r="BC71" i="8"/>
  <c r="BA6" i="8"/>
  <c r="BB6" i="8" s="1"/>
  <c r="BC62" i="8"/>
  <c r="BC66" i="8"/>
  <c r="BA8" i="8"/>
  <c r="BB8" i="8" s="1"/>
  <c r="BC28" i="8"/>
  <c r="CP7" i="8"/>
  <c r="CR7" i="8" s="1"/>
  <c r="DR9" i="8"/>
  <c r="DS9" i="8" s="1"/>
  <c r="CM6" i="8"/>
  <c r="CL6" i="8"/>
  <c r="CN6" i="8"/>
  <c r="CK3" i="8"/>
  <c r="DR10" i="8"/>
  <c r="DS10" i="8" s="1"/>
  <c r="CP12" i="8"/>
  <c r="DR3" i="8"/>
  <c r="DS3" i="8" s="1"/>
  <c r="CP4" i="8"/>
  <c r="CP10" i="8"/>
  <c r="CN45" i="9" l="1"/>
  <c r="CL45" i="9"/>
  <c r="CM45" i="9"/>
  <c r="CQ25" i="9"/>
  <c r="CS25" i="9"/>
  <c r="CR25" i="9"/>
  <c r="CQ58" i="9"/>
  <c r="CR58" i="9"/>
  <c r="CS58" i="9"/>
  <c r="CN71" i="9"/>
  <c r="CM71" i="9"/>
  <c r="CL71" i="9"/>
  <c r="CS66" i="9"/>
  <c r="CR66" i="9"/>
  <c r="CQ66" i="9"/>
  <c r="CS60" i="9"/>
  <c r="CR60" i="9"/>
  <c r="CQ60" i="9"/>
  <c r="CM28" i="9"/>
  <c r="CL28" i="9"/>
  <c r="CN28" i="9"/>
  <c r="CN4" i="9"/>
  <c r="CM4" i="9"/>
  <c r="CL4" i="9"/>
  <c r="CQ61" i="9"/>
  <c r="CS61" i="9"/>
  <c r="CR61" i="9"/>
  <c r="CQ27" i="9"/>
  <c r="CS27" i="9"/>
  <c r="CR27" i="9"/>
  <c r="CQ3" i="9"/>
  <c r="CS3" i="9"/>
  <c r="CR3" i="9"/>
  <c r="CS48" i="9"/>
  <c r="CR48" i="9"/>
  <c r="CQ48" i="9"/>
  <c r="CK49" i="8"/>
  <c r="CM49" i="8" s="1"/>
  <c r="CK67" i="8"/>
  <c r="CL67" i="8" s="1"/>
  <c r="CK53" i="8"/>
  <c r="CL53" i="8" s="1"/>
  <c r="BD49" i="8"/>
  <c r="CP71" i="8"/>
  <c r="CR71" i="8" s="1"/>
  <c r="CP48" i="8"/>
  <c r="CS48" i="8" s="1"/>
  <c r="BD65" i="8"/>
  <c r="BD35" i="8"/>
  <c r="BD17" i="8"/>
  <c r="CP72" i="8"/>
  <c r="CQ72" i="8" s="1"/>
  <c r="CP26" i="8"/>
  <c r="CQ26" i="8" s="1"/>
  <c r="CK33" i="8"/>
  <c r="CM33" i="8" s="1"/>
  <c r="CK69" i="8"/>
  <c r="CN69" i="8" s="1"/>
  <c r="BD57" i="8"/>
  <c r="BD25" i="8"/>
  <c r="BD40" i="8"/>
  <c r="CP63" i="8"/>
  <c r="CQ63" i="8" s="1"/>
  <c r="BD67" i="8"/>
  <c r="BD45" i="8"/>
  <c r="CP54" i="8"/>
  <c r="CQ54" i="8" s="1"/>
  <c r="CP39" i="8"/>
  <c r="CS39" i="8" s="1"/>
  <c r="CP70" i="8"/>
  <c r="CR70" i="8" s="1"/>
  <c r="BD63" i="8"/>
  <c r="BD69" i="8"/>
  <c r="CP42" i="8"/>
  <c r="CS42" i="8" s="1"/>
  <c r="BD8" i="8"/>
  <c r="BD3" i="8"/>
  <c r="BD7" i="8"/>
  <c r="BD15" i="8"/>
  <c r="BD23" i="8"/>
  <c r="BD31" i="8"/>
  <c r="BD41" i="8"/>
  <c r="BD47" i="8"/>
  <c r="BD55" i="8"/>
  <c r="BD66" i="8"/>
  <c r="BD28" i="8"/>
  <c r="BD44" i="8"/>
  <c r="BD6" i="8"/>
  <c r="BD19" i="8"/>
  <c r="BD27" i="8"/>
  <c r="BD38" i="8"/>
  <c r="BD43" i="8"/>
  <c r="BD51" i="8"/>
  <c r="BD59" i="8"/>
  <c r="BD72" i="8"/>
  <c r="BD4" i="8"/>
  <c r="BD13" i="8"/>
  <c r="BD21" i="8"/>
  <c r="BD29" i="8"/>
  <c r="BD39" i="8"/>
  <c r="BD53" i="8"/>
  <c r="BD61" i="8"/>
  <c r="BD71" i="8"/>
  <c r="BD73" i="8"/>
  <c r="BD5" i="8"/>
  <c r="BD9" i="8"/>
  <c r="BD14" i="8"/>
  <c r="BD18" i="8"/>
  <c r="BD22" i="8"/>
  <c r="BD26" i="8"/>
  <c r="BD30" i="8"/>
  <c r="BD34" i="8"/>
  <c r="BD37" i="8"/>
  <c r="BD42" i="8"/>
  <c r="BD46" i="8"/>
  <c r="BD50" i="8"/>
  <c r="BD54" i="8"/>
  <c r="BD58" i="8"/>
  <c r="BD62" i="8"/>
  <c r="BD70" i="8"/>
  <c r="BD10" i="8"/>
  <c r="BD12" i="8"/>
  <c r="BD11" i="8"/>
  <c r="BD16" i="8"/>
  <c r="BD20" i="8"/>
  <c r="BD24" i="8"/>
  <c r="BD32" i="8"/>
  <c r="BD33" i="8"/>
  <c r="BD36" i="8"/>
  <c r="BD48" i="8"/>
  <c r="BD52" i="8"/>
  <c r="BD56" i="8"/>
  <c r="BD60" i="8"/>
  <c r="BD64" i="8"/>
  <c r="BD68" i="8"/>
  <c r="CM67" i="8"/>
  <c r="CR26" i="8"/>
  <c r="CS7" i="8"/>
  <c r="CQ7" i="8"/>
  <c r="CS10" i="8"/>
  <c r="CR10" i="8"/>
  <c r="CQ10" i="8"/>
  <c r="CQ12" i="8"/>
  <c r="CS12" i="8"/>
  <c r="CR12" i="8"/>
  <c r="CN3" i="8"/>
  <c r="CM3" i="8"/>
  <c r="CL3" i="8"/>
  <c r="CQ4" i="8"/>
  <c r="CS4" i="8"/>
  <c r="CR4" i="8"/>
  <c r="CL49" i="8" l="1"/>
  <c r="CM53" i="8"/>
  <c r="CS26" i="8"/>
  <c r="CN53" i="8"/>
  <c r="CR54" i="8"/>
  <c r="CN49" i="8"/>
  <c r="CR72" i="8"/>
  <c r="CQ48" i="8"/>
  <c r="CN33" i="8"/>
  <c r="CS70" i="8"/>
  <c r="CN67" i="8"/>
  <c r="CQ70" i="8"/>
  <c r="CR48" i="8"/>
  <c r="CS72" i="8"/>
  <c r="CR42" i="8"/>
  <c r="CS54" i="8"/>
  <c r="CL33" i="8"/>
  <c r="CR63" i="8"/>
  <c r="CQ71" i="8"/>
  <c r="CS71" i="8"/>
  <c r="CQ39" i="8"/>
  <c r="CM69" i="8"/>
  <c r="CR39" i="8"/>
  <c r="CS63" i="8"/>
  <c r="CQ42" i="8"/>
  <c r="CL69" i="8"/>
</calcChain>
</file>

<file path=xl/sharedStrings.xml><?xml version="1.0" encoding="utf-8"?>
<sst xmlns="http://schemas.openxmlformats.org/spreadsheetml/2006/main" count="2393" uniqueCount="370">
  <si>
    <t>Team #</t>
  </si>
  <si>
    <t>1st Fish</t>
  </si>
  <si>
    <t>2nd Fish</t>
  </si>
  <si>
    <t>3rd Fish</t>
  </si>
  <si>
    <t>4th Fish</t>
  </si>
  <si>
    <t>5th Fish</t>
  </si>
  <si>
    <t>Species No</t>
  </si>
  <si>
    <t>D2 Northern lb</t>
  </si>
  <si>
    <t>D2 Northern No</t>
  </si>
  <si>
    <t>Perch lb</t>
  </si>
  <si>
    <t>Perch No</t>
  </si>
  <si>
    <t>Total Day 1</t>
  </si>
  <si>
    <t>Place Day 1</t>
  </si>
  <si>
    <t>Pay Day 1</t>
  </si>
  <si>
    <t>Total Day 2</t>
  </si>
  <si>
    <t>Place Day 2</t>
  </si>
  <si>
    <t>Pay Day 2</t>
  </si>
  <si>
    <t>Total Wt</t>
  </si>
  <si>
    <t>Final Place</t>
  </si>
  <si>
    <t>Large D1 eye</t>
  </si>
  <si>
    <t>Count D1eye</t>
  </si>
  <si>
    <t>Large D2 eye</t>
  </si>
  <si>
    <t>Team Max North D1</t>
  </si>
  <si>
    <t>Team Max North D2</t>
  </si>
  <si>
    <t>Large North D1</t>
  </si>
  <si>
    <t>Improve places</t>
  </si>
  <si>
    <t>Count eye total</t>
  </si>
  <si>
    <t>Carp inches</t>
  </si>
  <si>
    <t>Large perch D1</t>
  </si>
  <si>
    <t>Large Perch team D1</t>
  </si>
  <si>
    <t>Most perch D1</t>
  </si>
  <si>
    <t>Most perch team D1</t>
  </si>
  <si>
    <t>Large perch D2</t>
  </si>
  <si>
    <t>Large perch team D2</t>
  </si>
  <si>
    <t>Most perch D2</t>
  </si>
  <si>
    <t>Most perch team D2</t>
  </si>
  <si>
    <t>Count D2 eye</t>
  </si>
  <si>
    <t>Northern lb</t>
  </si>
  <si>
    <t>Northern No</t>
  </si>
  <si>
    <t>Carp in. D!</t>
  </si>
  <si>
    <t>Carp team D1</t>
  </si>
  <si>
    <t>Carp in. D2</t>
  </si>
  <si>
    <t>Carp team D2</t>
  </si>
  <si>
    <t>Boat Brand</t>
  </si>
  <si>
    <t>Place</t>
  </si>
  <si>
    <t>Largest Walleye Day 1</t>
  </si>
  <si>
    <t>Largest Walleye Day 2</t>
  </si>
  <si>
    <t>First Day of Tournament</t>
  </si>
  <si>
    <t>Second Day of Tournament</t>
  </si>
  <si>
    <t>Combined Days of Tournament</t>
  </si>
  <si>
    <t>Pay</t>
  </si>
  <si>
    <t>Lund Boats Award</t>
  </si>
  <si>
    <t>Catagories to Pay</t>
  </si>
  <si>
    <t>Adult Child First Place</t>
  </si>
  <si>
    <t>Adult Child Second Place</t>
  </si>
  <si>
    <t>Adult Child Third Place</t>
  </si>
  <si>
    <t>Mixed Couples First Place</t>
  </si>
  <si>
    <t>Mixed Couples Second Place</t>
  </si>
  <si>
    <t>Mixed Couples Third Place</t>
  </si>
  <si>
    <t>Cool Under Pressure</t>
  </si>
  <si>
    <t>Amount</t>
  </si>
  <si>
    <t>Adult Child Place</t>
  </si>
  <si>
    <t>AC Rank</t>
  </si>
  <si>
    <t>AC 1st</t>
  </si>
  <si>
    <t>AC 2nd</t>
  </si>
  <si>
    <t>AC 3rd</t>
  </si>
  <si>
    <t>Mixed Couple Place</t>
  </si>
  <si>
    <t>MC Rank</t>
  </si>
  <si>
    <t>MC 1st</t>
  </si>
  <si>
    <t>MC 2nd</t>
  </si>
  <si>
    <t>MC 3rd</t>
  </si>
  <si>
    <t>D1=0</t>
  </si>
  <si>
    <t>D1=1</t>
  </si>
  <si>
    <t>D1=2</t>
  </si>
  <si>
    <t>D1=3</t>
  </si>
  <si>
    <t>D1=4</t>
  </si>
  <si>
    <t>D1=5</t>
  </si>
  <si>
    <t>D2=0</t>
  </si>
  <si>
    <t>D2=1</t>
  </si>
  <si>
    <t>D2=2</t>
  </si>
  <si>
    <t>D2=3</t>
  </si>
  <si>
    <t>D2=4</t>
  </si>
  <si>
    <t>D2=5</t>
  </si>
  <si>
    <t>T=0</t>
  </si>
  <si>
    <t>T=1</t>
  </si>
  <si>
    <t>T=2</t>
  </si>
  <si>
    <t>T=3</t>
  </si>
  <si>
    <t>T=4</t>
  </si>
  <si>
    <t>T=5</t>
  </si>
  <si>
    <t>T=6</t>
  </si>
  <si>
    <t>T=7</t>
  </si>
  <si>
    <t>T=8</t>
  </si>
  <si>
    <t>T=9</t>
  </si>
  <si>
    <t>T=10</t>
  </si>
  <si>
    <t>Lund Rank</t>
  </si>
  <si>
    <t>Lund 1st</t>
  </si>
  <si>
    <t>Lund Place</t>
  </si>
  <si>
    <t>Day 1</t>
  </si>
  <si>
    <t>Large North D2</t>
  </si>
  <si>
    <t>North No D1</t>
  </si>
  <si>
    <t>North No Team D1</t>
  </si>
  <si>
    <t>North No D2</t>
  </si>
  <si>
    <t>North No Team D2</t>
  </si>
  <si>
    <t>Adult Team</t>
  </si>
  <si>
    <t>Mixed Couples</t>
  </si>
  <si>
    <t>Adult Child</t>
  </si>
  <si>
    <t>Day 2</t>
  </si>
  <si>
    <t>Low temperature day 1</t>
  </si>
  <si>
    <t>High temperature day1</t>
  </si>
  <si>
    <t>Low temperature day 2</t>
  </si>
  <si>
    <t>Sky Weather day1 (clear, cloudy, pt cldy, ovrcast)</t>
  </si>
  <si>
    <t>Sky Weather day2 (clear, cloudy, pt cldy, ovrcast)</t>
  </si>
  <si>
    <t>Precipitaion day 1 (dry, rain, drizzle, snow, mixed)</t>
  </si>
  <si>
    <t>Precipitaion day 2 (dry, rain, drizzle, snow, mixed)</t>
  </si>
  <si>
    <t>Wind day 1(direction, velocity) ex: N15</t>
  </si>
  <si>
    <t>Wind day 2(direction, velocity) ex: N15</t>
  </si>
  <si>
    <t>Water temperature day 1</t>
  </si>
  <si>
    <t>Water temperature day 2</t>
  </si>
  <si>
    <t>High temperature day 2</t>
  </si>
  <si>
    <t>Most species D1</t>
  </si>
  <si>
    <t>Team Most Sp D1</t>
  </si>
  <si>
    <t>Most Species D2</t>
  </si>
  <si>
    <t>Team Most Sp D2</t>
  </si>
  <si>
    <t>ALS #</t>
  </si>
  <si>
    <t>Name</t>
  </si>
  <si>
    <t>Home Town</t>
  </si>
  <si>
    <t xml:space="preserve">ALS # </t>
  </si>
  <si>
    <t xml:space="preserve">Name </t>
  </si>
  <si>
    <t>Tow vehicle</t>
  </si>
  <si>
    <t>Team #'s</t>
  </si>
  <si>
    <t>Final Place Pay</t>
  </si>
  <si>
    <t>Total Tourney Pay</t>
  </si>
  <si>
    <t>Circuit Points</t>
  </si>
  <si>
    <t xml:space="preserve">1st Fish </t>
  </si>
  <si>
    <t>Montana Walleyes Unlimited Formula</t>
  </si>
  <si>
    <t xml:space="preserve">Montana Walleyes Unlimited </t>
  </si>
  <si>
    <t>Fish Length to Weight Conversion Lookup Table</t>
  </si>
  <si>
    <t>length in.</t>
  </si>
  <si>
    <t>Weight in lbs.</t>
  </si>
  <si>
    <t>1st Fish #'s</t>
  </si>
  <si>
    <t>2nd Fish #'s</t>
  </si>
  <si>
    <t>4th Fish #'s</t>
  </si>
  <si>
    <t>3rd Fish #'s</t>
  </si>
  <si>
    <t>5th Fish #'s</t>
  </si>
  <si>
    <t>Day 2 Input Data Lenth "'s</t>
  </si>
  <si>
    <t>Day 1 Input Data Fish Length ",s</t>
  </si>
  <si>
    <t>Day 1 Input Data Converted Weights</t>
  </si>
  <si>
    <t>Day 2 Input Data Converted Weights</t>
  </si>
  <si>
    <t>Team Member 1</t>
  </si>
  <si>
    <t>Team Member 2</t>
  </si>
  <si>
    <t xml:space="preserve">Type               AT=Adult Team, MC=Mixed Couple AC=Adult Child  </t>
  </si>
  <si>
    <t># Teams 0 Fish</t>
  </si>
  <si>
    <t># Teams 1 Fish</t>
  </si>
  <si>
    <t># Teams 2 Fish</t>
  </si>
  <si>
    <t># Teams 3 Fish</t>
  </si>
  <si>
    <t># Teams 4 Fish</t>
  </si>
  <si>
    <t># Teams 5 Fish</t>
  </si>
  <si>
    <t># Teams 6 Fish</t>
  </si>
  <si>
    <t># Teams 7 Fish</t>
  </si>
  <si>
    <t># Teams 8 Fish</t>
  </si>
  <si>
    <t># Teams 9 Fish</t>
  </si>
  <si>
    <t># Teams 10 Fish</t>
  </si>
  <si>
    <t>Total</t>
  </si>
  <si>
    <t xml:space="preserve">Total Fish </t>
  </si>
  <si>
    <t>Total weight of fish</t>
  </si>
  <si>
    <t>Average weight of fish</t>
  </si>
  <si>
    <t xml:space="preserve">Fenwick Biggest Walleye </t>
  </si>
  <si>
    <t>Team Large  D1 eye</t>
  </si>
  <si>
    <t>Team Large  D2 eye</t>
  </si>
  <si>
    <t xml:space="preserve"> Cool Under Pressure  </t>
  </si>
  <si>
    <t>Scheels Hardest Charger</t>
  </si>
  <si>
    <t>Motor Brand</t>
  </si>
  <si>
    <t>total 0 day 1</t>
  </si>
  <si>
    <t>Schroeder, Dennis</t>
  </si>
  <si>
    <t>Marcil, Dale</t>
  </si>
  <si>
    <t>Sillerud, Norm</t>
  </si>
  <si>
    <t>Rasmusan, JR</t>
  </si>
  <si>
    <t>Judkins, Ernie</t>
  </si>
  <si>
    <t>Judkins,Tyler</t>
  </si>
  <si>
    <t>Williams, Mike</t>
  </si>
  <si>
    <t>Wohlers, Del</t>
  </si>
  <si>
    <t>Keller, Kris</t>
  </si>
  <si>
    <t>Johnson, Trevor</t>
  </si>
  <si>
    <t>McNary, Ron</t>
  </si>
  <si>
    <t>Papineau, Jerome</t>
  </si>
  <si>
    <t>Oyloe, Marty</t>
  </si>
  <si>
    <t>Meidinger, Sheldon</t>
  </si>
  <si>
    <t>Eggebrecht, Jason</t>
  </si>
  <si>
    <t>Lien, Ross</t>
  </si>
  <si>
    <t>Aten, Randy</t>
  </si>
  <si>
    <t>Timlber, Tim</t>
  </si>
  <si>
    <t>Harper, Kevin</t>
  </si>
  <si>
    <t>Harper, Austin</t>
  </si>
  <si>
    <t>Volbrecht, Clint</t>
  </si>
  <si>
    <t>Buller, Tim</t>
  </si>
  <si>
    <t>Olson, Harlyn</t>
  </si>
  <si>
    <t>Olson, Jamie</t>
  </si>
  <si>
    <t>McElvain, Mike</t>
  </si>
  <si>
    <t>McElvain, Bobby</t>
  </si>
  <si>
    <t>Boulter, Rod</t>
  </si>
  <si>
    <t>Hertel, Steve</t>
  </si>
  <si>
    <t>Vine, Kyle</t>
  </si>
  <si>
    <t>Tognetti, Colby</t>
  </si>
  <si>
    <t>AT</t>
  </si>
  <si>
    <t>Quast, Doug</t>
  </si>
  <si>
    <t>Martinez, Cody</t>
  </si>
  <si>
    <t>Mummey, Wally</t>
  </si>
  <si>
    <t>Mummey, Cody</t>
  </si>
  <si>
    <t>Wirth, Cole</t>
  </si>
  <si>
    <t>Gurney, Steve</t>
  </si>
  <si>
    <t>Dull, Paul</t>
  </si>
  <si>
    <t>Simpson, Audie</t>
  </si>
  <si>
    <t>Wemmer, Paul</t>
  </si>
  <si>
    <t>Toavs, Ted</t>
  </si>
  <si>
    <t>Reuter, Jesse</t>
  </si>
  <si>
    <t>Hippe, Jonathan</t>
  </si>
  <si>
    <t>Patterson, Charles</t>
  </si>
  <si>
    <t>Gorm Steve</t>
  </si>
  <si>
    <t>Justice, Rick</t>
  </si>
  <si>
    <t>Justice, Colton</t>
  </si>
  <si>
    <t>Dahlquist, Kelly</t>
  </si>
  <si>
    <t>Dahlquist, Jennifer</t>
  </si>
  <si>
    <t>MC</t>
  </si>
  <si>
    <t>Strohm, Cody</t>
  </si>
  <si>
    <t>Montgomery, Keeley</t>
  </si>
  <si>
    <t>Meier, Kristofer</t>
  </si>
  <si>
    <t>Vogl, Dewey</t>
  </si>
  <si>
    <t>Holte, Landon</t>
  </si>
  <si>
    <t>Holte, David</t>
  </si>
  <si>
    <t>Kennedy, Tayler</t>
  </si>
  <si>
    <t>Trogden, Tyler</t>
  </si>
  <si>
    <t>Pronto, Gary</t>
  </si>
  <si>
    <t>Devaney, Kris</t>
  </si>
  <si>
    <t>Mindt, Eddie</t>
  </si>
  <si>
    <t>Mindt, Larry</t>
  </si>
  <si>
    <t>Eggebrecht, Doug</t>
  </si>
  <si>
    <t>Mortenson, Austin</t>
  </si>
  <si>
    <t>AC</t>
  </si>
  <si>
    <t>Thomas, Casey</t>
  </si>
  <si>
    <t>Powell, Ben</t>
  </si>
  <si>
    <t>Wemmer, Trenton</t>
  </si>
  <si>
    <t>Toaves, Tukker</t>
  </si>
  <si>
    <t>Schlosser, Darell</t>
  </si>
  <si>
    <t>Mettler, Mike</t>
  </si>
  <si>
    <t>Glasoe, Rodney</t>
  </si>
  <si>
    <t>Johnson, Tyler</t>
  </si>
  <si>
    <t>Verhasselt, Trevor</t>
  </si>
  <si>
    <t>Aamoth, Avery</t>
  </si>
  <si>
    <t>Schlosser, Gabe</t>
  </si>
  <si>
    <t>Henry Sharlee</t>
  </si>
  <si>
    <t>Vine, Jeff</t>
  </si>
  <si>
    <t>Vine, Tyler</t>
  </si>
  <si>
    <t>Pronto, Gene</t>
  </si>
  <si>
    <t>Pronto, Tanner</t>
  </si>
  <si>
    <t>Egge, Troy</t>
  </si>
  <si>
    <t>Egge, Jamie</t>
  </si>
  <si>
    <t>Roberts, Fred</t>
  </si>
  <si>
    <t>Roberts, Ryan</t>
  </si>
  <si>
    <t>Fisher, Steve</t>
  </si>
  <si>
    <t>Fisher, Ed</t>
  </si>
  <si>
    <t>Wellnitz, Ryan</t>
  </si>
  <si>
    <t>Letexier, Monty</t>
  </si>
  <si>
    <t>Schilling, Rob</t>
  </si>
  <si>
    <t>Schilling, Tyler</t>
  </si>
  <si>
    <t>Killen, Brody</t>
  </si>
  <si>
    <t>Ross, Trevor</t>
  </si>
  <si>
    <t>Stahl, Eric</t>
  </si>
  <si>
    <t>Stahl, Dayle</t>
  </si>
  <si>
    <t>Mortenson, Dustin</t>
  </si>
  <si>
    <t>Mortenson, Levi</t>
  </si>
  <si>
    <t>Dooley, Todd</t>
  </si>
  <si>
    <t>Hurst, Randy</t>
  </si>
  <si>
    <t>Filler, Doug</t>
  </si>
  <si>
    <t>Nelson, Jonny</t>
  </si>
  <si>
    <t>Murie, Randy</t>
  </si>
  <si>
    <t>Redfield, William</t>
  </si>
  <si>
    <t>Kwasney, Chris</t>
  </si>
  <si>
    <t>Kwasney, Blake</t>
  </si>
  <si>
    <t>Rush, Whit</t>
  </si>
  <si>
    <t>Whit, Carly</t>
  </si>
  <si>
    <t>Kleppelid, Todd</t>
  </si>
  <si>
    <t>Kleppelid, Trevor</t>
  </si>
  <si>
    <t>Olson, Ricci</t>
  </si>
  <si>
    <t>Morehouse, Seth</t>
  </si>
  <si>
    <t>Cayko, Gary</t>
  </si>
  <si>
    <t>Babb, Brandon</t>
  </si>
  <si>
    <t>Rossol, Chris</t>
  </si>
  <si>
    <t>Rossol, Kenneth</t>
  </si>
  <si>
    <t>Linder, Tim</t>
  </si>
  <si>
    <t>Linder, Steve</t>
  </si>
  <si>
    <t>Sundby, Luke</t>
  </si>
  <si>
    <t>Hatzenbiler, Jake</t>
  </si>
  <si>
    <t>Poole, Matt</t>
  </si>
  <si>
    <t>Bertram, Pete</t>
  </si>
  <si>
    <t>Bechtold, Justin</t>
  </si>
  <si>
    <t>Bechtold, Jason</t>
  </si>
  <si>
    <t>Dasinger, Bill</t>
  </si>
  <si>
    <t>Dasinger, Marlys</t>
  </si>
  <si>
    <t>Hooks, Shawn</t>
  </si>
  <si>
    <t>Jaeger, Eric</t>
  </si>
  <si>
    <t>Woodward, Scott</t>
  </si>
  <si>
    <t>Knudson, Kim</t>
  </si>
  <si>
    <t>Jones, Mark</t>
  </si>
  <si>
    <t>Schmidt, Ken</t>
  </si>
  <si>
    <t>Cowen, Matt</t>
  </si>
  <si>
    <t>Cowen, Blake</t>
  </si>
  <si>
    <t>Swanson, John</t>
  </si>
  <si>
    <t>Lund, JR</t>
  </si>
  <si>
    <t>Fuchs, Shane</t>
  </si>
  <si>
    <t>Fuchs, Alden</t>
  </si>
  <si>
    <t>Atkinson, Georgia</t>
  </si>
  <si>
    <t>Schwarzrock, Guy</t>
  </si>
  <si>
    <t>Harada, Steve</t>
  </si>
  <si>
    <t>Harada, Traci</t>
  </si>
  <si>
    <t>Seilstad, Carl</t>
  </si>
  <si>
    <t>Seilstad, Cathy</t>
  </si>
  <si>
    <t>Atkinson, Jamie</t>
  </si>
  <si>
    <t>Laroche, Ron</t>
  </si>
  <si>
    <t/>
  </si>
  <si>
    <t>Miles City, MT</t>
  </si>
  <si>
    <t>Glasgow, MT</t>
  </si>
  <si>
    <t>Belgrade, MT</t>
  </si>
  <si>
    <t>Neola, IA</t>
  </si>
  <si>
    <t>Wolf Point, MT</t>
  </si>
  <si>
    <t>Great Falls, MT</t>
  </si>
  <si>
    <t>Helena, MT</t>
  </si>
  <si>
    <t>Williston, ND</t>
  </si>
  <si>
    <t>Bismarck, ND</t>
  </si>
  <si>
    <t>Fort Peck, MT</t>
  </si>
  <si>
    <t>Savage, MT</t>
  </si>
  <si>
    <t>Sidney, MT</t>
  </si>
  <si>
    <t>Brentwood, CA</t>
  </si>
  <si>
    <t>Billings, MT</t>
  </si>
  <si>
    <t>Dickinson, ND</t>
  </si>
  <si>
    <t>Richey, MT</t>
  </si>
  <si>
    <t>AA</t>
  </si>
  <si>
    <t>Lewistown, MTt</t>
  </si>
  <si>
    <t>Moore, MT</t>
  </si>
  <si>
    <t>Vida, MT</t>
  </si>
  <si>
    <t>Harlem, MT</t>
  </si>
  <si>
    <t>Hinsdale, MT</t>
  </si>
  <si>
    <t>Saco, MT</t>
  </si>
  <si>
    <t>Nashua, MT</t>
  </si>
  <si>
    <t>Trenton, ND</t>
  </si>
  <si>
    <t>Sheridan, WY</t>
  </si>
  <si>
    <t>Dagmar, MT</t>
  </si>
  <si>
    <t>Medicine Lake, MT</t>
  </si>
  <si>
    <t>Townsend, MT</t>
  </si>
  <si>
    <t>Littleton, CO</t>
  </si>
  <si>
    <t>Laurel, MT</t>
  </si>
  <si>
    <t>Lambert, MT</t>
  </si>
  <si>
    <t>Jordan, MT</t>
  </si>
  <si>
    <t>Shepherd, MT</t>
  </si>
  <si>
    <t>Glendive, MT</t>
  </si>
  <si>
    <t>Baker, MT</t>
  </si>
  <si>
    <t>Glendive,MT</t>
  </si>
  <si>
    <t>Bozeman, MT</t>
  </si>
  <si>
    <t>Park City, MT</t>
  </si>
  <si>
    <t>Basin, MT</t>
  </si>
  <si>
    <t>Cartwright, ND</t>
  </si>
  <si>
    <t>Angela,MT</t>
  </si>
  <si>
    <t>Fairview, MT</t>
  </si>
  <si>
    <t>Alexander,ND</t>
  </si>
  <si>
    <t>Circle, MT</t>
  </si>
  <si>
    <t>BelleFourche, SD</t>
  </si>
  <si>
    <t>Sartell, MN</t>
  </si>
  <si>
    <t>Willard, MT</t>
  </si>
  <si>
    <t>Parshall, ND</t>
  </si>
  <si>
    <t>Lewistown, MT</t>
  </si>
  <si>
    <t>Poplar, 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</si>
</sst>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$&quot;#,##0"/>
  </numFmts>
  <fonts count="7" x14ac:knownFonts="1">
    <font>
      <sz val="10"/>
      <name val="Arial"/>
    </font>
    <font>
      <sz val="8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 textRotation="6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center" textRotation="60"/>
    </xf>
    <xf numFmtId="0" fontId="1" fillId="0" borderId="0" xfId="0" applyFont="1" applyAlignment="1" applyProtection="1">
      <alignment horizontal="center"/>
    </xf>
    <xf numFmtId="0" fontId="1" fillId="0" borderId="0" xfId="0" applyFont="1" applyProtection="1"/>
    <xf numFmtId="0" fontId="1" fillId="0" borderId="0" xfId="0" applyFont="1" applyAlignment="1" applyProtection="1">
      <alignment horizontal="center" vertical="center" textRotation="60"/>
    </xf>
    <xf numFmtId="0" fontId="1" fillId="0" borderId="0" xfId="0" applyFont="1" applyAlignment="1" applyProtection="1">
      <alignment horizontal="center" textRotation="60"/>
    </xf>
    <xf numFmtId="0" fontId="1" fillId="0" borderId="0" xfId="0" applyNumberFormat="1" applyFont="1" applyAlignment="1" applyProtection="1">
      <alignment horizontal="center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center" textRotation="60"/>
    </xf>
    <xf numFmtId="0" fontId="1" fillId="2" borderId="0" xfId="0" applyFont="1" applyFill="1" applyAlignment="1" applyProtection="1">
      <alignment horizontal="center" textRotation="60"/>
    </xf>
    <xf numFmtId="0" fontId="1" fillId="0" borderId="0" xfId="0" applyFont="1" applyFill="1" applyAlignment="1" applyProtection="1">
      <alignment horizontal="center" textRotation="60"/>
    </xf>
    <xf numFmtId="0" fontId="1" fillId="0" borderId="0" xfId="0" applyFont="1" applyFill="1" applyAlignment="1" applyProtection="1">
      <alignment horizontal="center" vertical="center" textRotation="60"/>
    </xf>
    <xf numFmtId="0" fontId="1" fillId="3" borderId="0" xfId="0" applyFont="1" applyFill="1" applyAlignment="1" applyProtection="1">
      <alignment horizontal="center" vertical="center" textRotation="60"/>
    </xf>
    <xf numFmtId="0" fontId="2" fillId="0" borderId="0" xfId="0" applyFont="1" applyAlignment="1" applyProtection="1">
      <alignment horizontal="center" vertical="center" textRotation="60"/>
    </xf>
    <xf numFmtId="0" fontId="0" fillId="4" borderId="0" xfId="0" applyFill="1" applyAlignment="1" applyProtection="1">
      <alignment horizontal="center"/>
      <protection locked="0"/>
    </xf>
    <xf numFmtId="164" fontId="0" fillId="4" borderId="0" xfId="0" applyNumberFormat="1" applyFill="1" applyProtection="1">
      <protection locked="0"/>
    </xf>
    <xf numFmtId="0" fontId="1" fillId="0" borderId="0" xfId="0" applyFont="1" applyAlignment="1">
      <alignment horizontal="right"/>
    </xf>
    <xf numFmtId="0" fontId="4" fillId="0" borderId="0" xfId="0" applyFont="1"/>
    <xf numFmtId="0" fontId="4" fillId="0" borderId="1" xfId="0" applyFont="1" applyBorder="1"/>
    <xf numFmtId="0" fontId="0" fillId="0" borderId="0" xfId="0" applyAlignment="1" applyProtection="1"/>
    <xf numFmtId="0" fontId="2" fillId="0" borderId="0" xfId="0" applyFont="1" applyAlignment="1" applyProtection="1">
      <alignment horizont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</xf>
    <xf numFmtId="0" fontId="0" fillId="4" borderId="0" xfId="0" applyFill="1" applyAlignment="1">
      <alignment horizontal="left"/>
    </xf>
    <xf numFmtId="0" fontId="3" fillId="5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5" borderId="0" xfId="0" applyFont="1" applyFill="1" applyAlignment="1">
      <alignment horizontal="center" wrapText="1"/>
    </xf>
    <xf numFmtId="0" fontId="1" fillId="3" borderId="0" xfId="0" applyFont="1" applyFill="1"/>
    <xf numFmtId="0" fontId="2" fillId="3" borderId="0" xfId="0" applyFont="1" applyFill="1"/>
    <xf numFmtId="0" fontId="2" fillId="3" borderId="0" xfId="0" applyFont="1" applyFill="1" applyAlignment="1" applyProtection="1">
      <alignment horizontal="left"/>
    </xf>
    <xf numFmtId="0" fontId="1" fillId="3" borderId="0" xfId="0" applyFont="1" applyFill="1" applyProtection="1"/>
    <xf numFmtId="0" fontId="1" fillId="5" borderId="0" xfId="0" applyFont="1" applyFill="1" applyAlignment="1" applyProtection="1">
      <alignment horizontal="right"/>
      <protection locked="0"/>
    </xf>
    <xf numFmtId="0" fontId="1" fillId="5" borderId="0" xfId="0" applyFont="1" applyFill="1" applyProtection="1">
      <protection locked="0"/>
    </xf>
    <xf numFmtId="0" fontId="0" fillId="3" borderId="0" xfId="0" applyFill="1" applyAlignment="1"/>
    <xf numFmtId="0" fontId="2" fillId="3" borderId="0" xfId="0" applyFont="1" applyFill="1" applyAlignment="1" applyProtection="1">
      <alignment horizontal="center" textRotation="60"/>
    </xf>
    <xf numFmtId="0" fontId="5" fillId="0" borderId="0" xfId="0" applyFont="1"/>
    <xf numFmtId="0" fontId="6" fillId="0" borderId="0" xfId="0" applyFont="1"/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3" fillId="3" borderId="0" xfId="0" applyFont="1" applyFill="1" applyProtection="1"/>
    <xf numFmtId="0" fontId="3" fillId="0" borderId="0" xfId="0" applyFont="1" applyBorder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2" fontId="3" fillId="0" borderId="0" xfId="0" applyNumberFormat="1" applyFont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center"/>
    </xf>
    <xf numFmtId="2" fontId="3" fillId="0" borderId="0" xfId="0" applyNumberFormat="1" applyFont="1" applyAlignment="1">
      <alignment horizontal="center"/>
    </xf>
    <xf numFmtId="2" fontId="3" fillId="4" borderId="2" xfId="0" applyNumberFormat="1" applyFont="1" applyFill="1" applyBorder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right"/>
    </xf>
    <xf numFmtId="165" fontId="3" fillId="0" borderId="0" xfId="0" applyNumberFormat="1" applyFont="1" applyAlignment="1" applyProtection="1">
      <alignment horizontal="right"/>
    </xf>
    <xf numFmtId="165" fontId="1" fillId="0" borderId="0" xfId="0" applyNumberFormat="1" applyFont="1" applyAlignment="1" applyProtection="1">
      <alignment horizontal="right"/>
    </xf>
    <xf numFmtId="0" fontId="1" fillId="0" borderId="0" xfId="0" applyFont="1" applyAlignment="1" applyProtection="1">
      <alignment horizontal="right"/>
    </xf>
    <xf numFmtId="0" fontId="0" fillId="0" borderId="0" xfId="0" applyFont="1" applyBorder="1" applyAlignment="1" applyProtection="1">
      <alignment horizontal="center"/>
      <protection locked="0"/>
    </xf>
    <xf numFmtId="49" fontId="0" fillId="0" borderId="0" xfId="0" applyNumberFormat="1" applyFont="1" applyBorder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1" fillId="4" borderId="0" xfId="0" applyFont="1" applyFill="1" applyAlignment="1">
      <alignment horizontal="center" vertical="center" textRotation="60"/>
    </xf>
    <xf numFmtId="0" fontId="1" fillId="6" borderId="0" xfId="0" applyFont="1" applyFill="1" applyAlignment="1" applyProtection="1">
      <alignment horizontal="center" vertical="center" textRotation="60"/>
    </xf>
    <xf numFmtId="0" fontId="2" fillId="6" borderId="0" xfId="0" applyFont="1" applyFill="1" applyAlignment="1" applyProtection="1">
      <alignment horizontal="center" vertical="center" textRotation="60" wrapText="1"/>
    </xf>
    <xf numFmtId="0" fontId="2" fillId="0" borderId="0" xfId="0" applyFont="1" applyAlignment="1">
      <alignment textRotation="60"/>
    </xf>
    <xf numFmtId="0" fontId="1" fillId="2" borderId="0" xfId="0" applyFont="1" applyFill="1" applyAlignment="1">
      <alignment horizontal="left" vertical="center" textRotation="90"/>
    </xf>
    <xf numFmtId="0" fontId="1" fillId="0" borderId="0" xfId="0" applyFont="1" applyAlignment="1">
      <alignment horizontal="left" vertical="center" textRotation="90"/>
    </xf>
    <xf numFmtId="0" fontId="1" fillId="3" borderId="0" xfId="0" applyFont="1" applyFill="1" applyAlignment="1" applyProtection="1">
      <alignment horizontal="left" vertical="center" textRotation="90"/>
    </xf>
    <xf numFmtId="0" fontId="2" fillId="3" borderId="0" xfId="0" applyFont="1" applyFill="1" applyAlignment="1" applyProtection="1">
      <alignment horizontal="left" vertical="center" textRotation="9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2" fontId="1" fillId="0" borderId="0" xfId="0" applyNumberFormat="1" applyFont="1" applyAlignment="1">
      <alignment horizontal="center"/>
    </xf>
    <xf numFmtId="0" fontId="2" fillId="2" borderId="0" xfId="0" applyFont="1" applyFill="1" applyAlignment="1" applyProtection="1">
      <alignment horizontal="center"/>
    </xf>
    <xf numFmtId="0" fontId="0" fillId="0" borderId="0" xfId="0" applyAlignme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D300"/>
  <sheetViews>
    <sheetView zoomScaleNormal="100" workbookViewId="0">
      <pane xSplit="8" ySplit="2" topLeftCell="I3" activePane="bottomRight" state="frozen"/>
      <selection pane="topRight" activeCell="C1" sqref="C1"/>
      <selection pane="bottomLeft" activeCell="A3" sqref="A3"/>
      <selection pane="bottomRight" activeCell="I73" sqref="I73"/>
    </sheetView>
  </sheetViews>
  <sheetFormatPr defaultColWidth="9.109375" defaultRowHeight="10.199999999999999" x14ac:dyDescent="0.2"/>
  <cols>
    <col min="1" max="1" width="6.44140625" style="9" customWidth="1"/>
    <col min="2" max="2" width="5.33203125" style="4" bestFit="1" customWidth="1"/>
    <col min="3" max="3" width="13.6640625" style="4" customWidth="1"/>
    <col min="4" max="4" width="18.6640625" style="4" customWidth="1"/>
    <col min="5" max="5" width="16.6640625" style="4" customWidth="1"/>
    <col min="6" max="6" width="13.6640625" style="4" customWidth="1"/>
    <col min="7" max="7" width="18.6640625" style="4" customWidth="1"/>
    <col min="8" max="8" width="16.6640625" style="3" customWidth="1"/>
    <col min="9" max="9" width="13.6640625" style="4" customWidth="1"/>
    <col min="10" max="11" width="9.6640625" style="3" customWidth="1"/>
    <col min="12" max="12" width="8.6640625" style="3" customWidth="1"/>
    <col min="13" max="13" width="5.5546875" style="3" customWidth="1"/>
    <col min="14" max="14" width="5.6640625" style="3" customWidth="1"/>
    <col min="15" max="16" width="5.5546875" style="3" customWidth="1"/>
    <col min="17" max="17" width="5.88671875" style="3" customWidth="1"/>
    <col min="18" max="18" width="6.5546875" style="3" customWidth="1"/>
    <col min="19" max="19" width="7" style="3" customWidth="1"/>
    <col min="20" max="20" width="6.6640625" style="3" customWidth="1"/>
    <col min="21" max="21" width="7" style="3" customWidth="1"/>
    <col min="22" max="22" width="5.5546875" style="3" customWidth="1"/>
    <col min="23" max="23" width="6" style="3" customWidth="1"/>
    <col min="24" max="28" width="5.6640625" style="10" customWidth="1"/>
    <col min="29" max="29" width="5.5546875" style="3" customWidth="1"/>
    <col min="30" max="30" width="5.6640625" style="3" customWidth="1"/>
    <col min="31" max="33" width="5.5546875" style="3" customWidth="1"/>
    <col min="34" max="38" width="5.6640625" style="10" customWidth="1"/>
    <col min="39" max="39" width="7.6640625" style="3" customWidth="1"/>
    <col min="40" max="40" width="8.109375" style="3" customWidth="1"/>
    <col min="41" max="41" width="6.6640625" style="3" customWidth="1"/>
    <col min="42" max="42" width="7" style="3" customWidth="1"/>
    <col min="43" max="43" width="5.5546875" style="3" customWidth="1"/>
    <col min="44" max="44" width="6" style="3" customWidth="1"/>
    <col min="45" max="45" width="6.6640625" style="9" customWidth="1"/>
    <col min="46" max="46" width="6.88671875" style="9" customWidth="1"/>
    <col min="47" max="47" width="6.33203125" style="9" customWidth="1"/>
    <col min="48" max="48" width="6.6640625" style="9" customWidth="1"/>
    <col min="49" max="49" width="6.88671875" style="9" customWidth="1"/>
    <col min="50" max="50" width="6.33203125" style="9" customWidth="1"/>
    <col min="51" max="51" width="6.6640625" style="9" customWidth="1"/>
    <col min="52" max="52" width="6.44140625" style="9" customWidth="1"/>
    <col min="53" max="54" width="8.44140625" style="9" customWidth="1"/>
    <col min="55" max="55" width="8" style="9" customWidth="1"/>
    <col min="56" max="57" width="7.33203125" style="9" customWidth="1"/>
    <col min="58" max="58" width="6.6640625" style="9" customWidth="1"/>
    <col min="59" max="59" width="9.33203125" style="9" customWidth="1"/>
    <col min="60" max="60" width="7.44140625" style="9" customWidth="1"/>
    <col min="61" max="61" width="6.6640625" style="9" customWidth="1"/>
    <col min="62" max="62" width="9.6640625" style="9" customWidth="1"/>
    <col min="63" max="64" width="8" style="9" customWidth="1"/>
    <col min="65" max="65" width="9.6640625" style="9" customWidth="1"/>
    <col min="66" max="66" width="8" style="9" customWidth="1"/>
    <col min="67" max="67" width="9.6640625" style="9" customWidth="1"/>
    <col min="68" max="68" width="10.33203125" style="9" customWidth="1"/>
    <col min="69" max="71" width="9.6640625" style="9" customWidth="1"/>
    <col min="72" max="72" width="8.109375" style="9" customWidth="1"/>
    <col min="73" max="73" width="10.109375" style="9" customWidth="1"/>
    <col min="74" max="74" width="7.88671875" style="9" customWidth="1"/>
    <col min="75" max="75" width="9.88671875" style="9" customWidth="1"/>
    <col min="76" max="76" width="8.109375" style="9" customWidth="1"/>
    <col min="77" max="77" width="10.109375" style="9" customWidth="1"/>
    <col min="78" max="78" width="7.88671875" style="9" customWidth="1"/>
    <col min="79" max="79" width="9.88671875" style="9" customWidth="1"/>
    <col min="80" max="80" width="8.5546875" style="9" customWidth="1"/>
    <col min="81" max="81" width="7.44140625" style="9" customWidth="1"/>
    <col min="82" max="82" width="6.5546875" style="9" customWidth="1"/>
    <col min="83" max="83" width="7.44140625" style="9" customWidth="1"/>
    <col min="84" max="84" width="8.5546875" style="9" customWidth="1"/>
    <col min="85" max="85" width="8.88671875" style="9" customWidth="1"/>
    <col min="86" max="86" width="8.5546875" style="9" customWidth="1"/>
    <col min="87" max="87" width="8.88671875" style="9" customWidth="1"/>
    <col min="88" max="88" width="8.5546875" style="9" customWidth="1"/>
    <col min="89" max="89" width="9.44140625" style="9" customWidth="1"/>
    <col min="90" max="90" width="5.88671875" style="9" customWidth="1"/>
    <col min="91" max="91" width="5.44140625" style="9" customWidth="1"/>
    <col min="92" max="92" width="5.33203125" style="9" customWidth="1"/>
    <col min="93" max="93" width="9.44140625" style="9" customWidth="1"/>
    <col min="94" max="94" width="5.88671875" style="9" customWidth="1"/>
    <col min="95" max="95" width="5.109375" style="9" customWidth="1"/>
    <col min="96" max="96" width="5.44140625" style="9" customWidth="1"/>
    <col min="97" max="97" width="5.33203125" style="9" customWidth="1"/>
    <col min="98" max="103" width="4.5546875" style="9" customWidth="1"/>
    <col min="104" max="104" width="6.88671875" style="9" customWidth="1"/>
    <col min="105" max="109" width="4.5546875" style="9" customWidth="1"/>
    <col min="110" max="119" width="4.109375" style="9" customWidth="1"/>
    <col min="120" max="120" width="4.5546875" style="9" customWidth="1"/>
    <col min="121" max="122" width="7.109375" style="9" customWidth="1"/>
    <col min="123" max="123" width="5.88671875" style="9" customWidth="1"/>
    <col min="124" max="124" width="6.88671875" style="9" customWidth="1"/>
    <col min="125" max="125" width="7.88671875" style="9" customWidth="1"/>
    <col min="126" max="126" width="9.109375" style="9" customWidth="1"/>
    <col min="127" max="127" width="9.109375" style="10" customWidth="1"/>
    <col min="128" max="128" width="10.88671875" style="3" customWidth="1"/>
    <col min="129" max="16384" width="9.109375" style="3"/>
  </cols>
  <sheetData>
    <row r="1" spans="1:134" ht="13.2" x14ac:dyDescent="0.25">
      <c r="D1" s="30" t="s">
        <v>148</v>
      </c>
      <c r="G1" s="30" t="s">
        <v>149</v>
      </c>
      <c r="M1" s="83" t="s">
        <v>145</v>
      </c>
      <c r="N1" s="83"/>
      <c r="O1" s="83"/>
      <c r="P1" s="83"/>
      <c r="Q1" s="83"/>
      <c r="R1" s="4"/>
      <c r="S1" s="4"/>
      <c r="T1" s="4"/>
      <c r="U1" s="4"/>
      <c r="V1" s="4"/>
      <c r="W1" s="4"/>
      <c r="Y1" s="27"/>
      <c r="Z1" s="28" t="s">
        <v>146</v>
      </c>
      <c r="AA1" s="27"/>
      <c r="AB1" s="27"/>
      <c r="AC1" s="84" t="s">
        <v>144</v>
      </c>
      <c r="AD1" s="82"/>
      <c r="AE1" s="82"/>
      <c r="AF1" s="82"/>
      <c r="AG1" s="82"/>
      <c r="AH1" s="9"/>
      <c r="AI1" s="9"/>
      <c r="AJ1" s="28" t="s">
        <v>147</v>
      </c>
      <c r="AK1" s="9"/>
      <c r="AL1" s="9"/>
      <c r="AM1" s="4"/>
      <c r="AN1" s="4"/>
      <c r="AO1" s="4"/>
      <c r="AP1" s="4"/>
      <c r="AQ1" s="4"/>
      <c r="AR1" s="4"/>
      <c r="BD1" s="28" t="s">
        <v>0</v>
      </c>
      <c r="BG1" s="28" t="s">
        <v>0</v>
      </c>
      <c r="BJ1" s="28" t="s">
        <v>0</v>
      </c>
      <c r="CL1" s="81" t="s">
        <v>129</v>
      </c>
      <c r="CM1" s="85"/>
      <c r="CN1" s="85"/>
      <c r="CQ1" s="81" t="s">
        <v>129</v>
      </c>
      <c r="CR1" s="85"/>
      <c r="CS1" s="85"/>
      <c r="DS1" s="81" t="s">
        <v>129</v>
      </c>
      <c r="DT1" s="82"/>
      <c r="DU1" s="82"/>
      <c r="DV1" s="82"/>
      <c r="DW1" s="42"/>
    </row>
    <row r="2" spans="1:134" ht="83.4" x14ac:dyDescent="0.25">
      <c r="A2" s="20"/>
      <c r="B2" s="63" t="s">
        <v>0</v>
      </c>
      <c r="C2" s="34" t="s">
        <v>123</v>
      </c>
      <c r="D2" s="34" t="s">
        <v>124</v>
      </c>
      <c r="E2" s="34" t="s">
        <v>125</v>
      </c>
      <c r="F2" s="33" t="s">
        <v>126</v>
      </c>
      <c r="G2" s="33" t="s">
        <v>127</v>
      </c>
      <c r="H2" s="35" t="s">
        <v>125</v>
      </c>
      <c r="I2" s="29" t="s">
        <v>150</v>
      </c>
      <c r="J2" s="5" t="s">
        <v>43</v>
      </c>
      <c r="K2" s="5" t="s">
        <v>171</v>
      </c>
      <c r="L2" s="8" t="s">
        <v>128</v>
      </c>
      <c r="M2" s="67" t="s">
        <v>133</v>
      </c>
      <c r="N2" s="67" t="s">
        <v>2</v>
      </c>
      <c r="O2" s="67" t="s">
        <v>3</v>
      </c>
      <c r="P2" s="67" t="s">
        <v>4</v>
      </c>
      <c r="Q2" s="67" t="s">
        <v>5</v>
      </c>
      <c r="R2" s="68" t="s">
        <v>37</v>
      </c>
      <c r="S2" s="68" t="s">
        <v>38</v>
      </c>
      <c r="T2" s="68" t="s">
        <v>6</v>
      </c>
      <c r="U2" s="68" t="s">
        <v>27</v>
      </c>
      <c r="V2" s="68" t="s">
        <v>9</v>
      </c>
      <c r="W2" s="68" t="s">
        <v>10</v>
      </c>
      <c r="X2" s="69" t="s">
        <v>139</v>
      </c>
      <c r="Y2" s="69" t="s">
        <v>140</v>
      </c>
      <c r="Z2" s="70" t="s">
        <v>142</v>
      </c>
      <c r="AA2" s="70" t="s">
        <v>141</v>
      </c>
      <c r="AB2" s="70" t="s">
        <v>143</v>
      </c>
      <c r="AC2" s="67" t="s">
        <v>1</v>
      </c>
      <c r="AD2" s="67" t="s">
        <v>2</v>
      </c>
      <c r="AE2" s="67" t="s">
        <v>3</v>
      </c>
      <c r="AF2" s="67" t="s">
        <v>4</v>
      </c>
      <c r="AG2" s="67" t="s">
        <v>5</v>
      </c>
      <c r="AH2" s="69" t="s">
        <v>139</v>
      </c>
      <c r="AI2" s="69" t="s">
        <v>140</v>
      </c>
      <c r="AJ2" s="70" t="s">
        <v>142</v>
      </c>
      <c r="AK2" s="70" t="s">
        <v>141</v>
      </c>
      <c r="AL2" s="70" t="s">
        <v>143</v>
      </c>
      <c r="AM2" s="5" t="s">
        <v>7</v>
      </c>
      <c r="AN2" s="5" t="s">
        <v>8</v>
      </c>
      <c r="AO2" s="5" t="s">
        <v>6</v>
      </c>
      <c r="AP2" s="5" t="s">
        <v>27</v>
      </c>
      <c r="AQ2" s="5" t="s">
        <v>9</v>
      </c>
      <c r="AR2" s="5" t="s">
        <v>10</v>
      </c>
      <c r="AS2" s="11" t="s">
        <v>11</v>
      </c>
      <c r="AT2" s="20" t="s">
        <v>12</v>
      </c>
      <c r="AU2" s="11" t="s">
        <v>13</v>
      </c>
      <c r="AV2" s="11" t="s">
        <v>14</v>
      </c>
      <c r="AW2" s="20" t="s">
        <v>15</v>
      </c>
      <c r="AX2" s="11" t="s">
        <v>16</v>
      </c>
      <c r="AY2" s="11" t="s">
        <v>17</v>
      </c>
      <c r="AZ2" s="20" t="s">
        <v>18</v>
      </c>
      <c r="BA2" s="21" t="s">
        <v>130</v>
      </c>
      <c r="BB2" s="21" t="s">
        <v>131</v>
      </c>
      <c r="BC2" s="11" t="s">
        <v>25</v>
      </c>
      <c r="BD2" s="65" t="s">
        <v>169</v>
      </c>
      <c r="BE2" s="11" t="s">
        <v>20</v>
      </c>
      <c r="BF2" s="11" t="s">
        <v>19</v>
      </c>
      <c r="BG2" s="64" t="s">
        <v>167</v>
      </c>
      <c r="BH2" s="11" t="s">
        <v>36</v>
      </c>
      <c r="BI2" s="11" t="s">
        <v>21</v>
      </c>
      <c r="BJ2" s="64" t="s">
        <v>168</v>
      </c>
      <c r="BK2" s="11" t="s">
        <v>26</v>
      </c>
      <c r="BL2" s="11" t="s">
        <v>99</v>
      </c>
      <c r="BM2" s="11" t="s">
        <v>100</v>
      </c>
      <c r="BN2" s="11" t="s">
        <v>101</v>
      </c>
      <c r="BO2" s="11" t="s">
        <v>102</v>
      </c>
      <c r="BP2" s="11" t="s">
        <v>24</v>
      </c>
      <c r="BQ2" s="11" t="s">
        <v>22</v>
      </c>
      <c r="BR2" s="11" t="s">
        <v>98</v>
      </c>
      <c r="BS2" s="11" t="s">
        <v>23</v>
      </c>
      <c r="BT2" s="11" t="s">
        <v>28</v>
      </c>
      <c r="BU2" s="11" t="s">
        <v>29</v>
      </c>
      <c r="BV2" s="11" t="s">
        <v>30</v>
      </c>
      <c r="BW2" s="11" t="s">
        <v>31</v>
      </c>
      <c r="BX2" s="11" t="s">
        <v>32</v>
      </c>
      <c r="BY2" s="11" t="s">
        <v>33</v>
      </c>
      <c r="BZ2" s="11" t="s">
        <v>34</v>
      </c>
      <c r="CA2" s="11" t="s">
        <v>35</v>
      </c>
      <c r="CB2" s="11" t="s">
        <v>39</v>
      </c>
      <c r="CC2" s="11" t="s">
        <v>40</v>
      </c>
      <c r="CD2" s="11" t="s">
        <v>41</v>
      </c>
      <c r="CE2" s="11" t="s">
        <v>42</v>
      </c>
      <c r="CF2" s="11" t="s">
        <v>119</v>
      </c>
      <c r="CG2" s="11" t="s">
        <v>120</v>
      </c>
      <c r="CH2" s="11" t="s">
        <v>121</v>
      </c>
      <c r="CI2" s="11" t="s">
        <v>122</v>
      </c>
      <c r="CJ2" s="11" t="s">
        <v>61</v>
      </c>
      <c r="CK2" s="19" t="s">
        <v>62</v>
      </c>
      <c r="CL2" s="16" t="s">
        <v>63</v>
      </c>
      <c r="CM2" s="11" t="s">
        <v>64</v>
      </c>
      <c r="CN2" s="11" t="s">
        <v>65</v>
      </c>
      <c r="CO2" s="11" t="s">
        <v>66</v>
      </c>
      <c r="CP2" s="19" t="s">
        <v>67</v>
      </c>
      <c r="CQ2" s="16" t="s">
        <v>68</v>
      </c>
      <c r="CR2" s="11" t="s">
        <v>69</v>
      </c>
      <c r="CS2" s="11" t="s">
        <v>70</v>
      </c>
      <c r="CT2" s="11" t="s">
        <v>71</v>
      </c>
      <c r="CU2" s="11" t="s">
        <v>72</v>
      </c>
      <c r="CV2" s="11" t="s">
        <v>73</v>
      </c>
      <c r="CW2" s="11" t="s">
        <v>74</v>
      </c>
      <c r="CX2" s="11" t="s">
        <v>75</v>
      </c>
      <c r="CY2" s="11" t="s">
        <v>76</v>
      </c>
      <c r="CZ2" s="11" t="s">
        <v>77</v>
      </c>
      <c r="DA2" s="11" t="s">
        <v>78</v>
      </c>
      <c r="DB2" s="11" t="s">
        <v>79</v>
      </c>
      <c r="DC2" s="11" t="s">
        <v>80</v>
      </c>
      <c r="DD2" s="11" t="s">
        <v>81</v>
      </c>
      <c r="DE2" s="11" t="s">
        <v>82</v>
      </c>
      <c r="DF2" s="11" t="s">
        <v>83</v>
      </c>
      <c r="DG2" s="11" t="s">
        <v>84</v>
      </c>
      <c r="DH2" s="11" t="s">
        <v>85</v>
      </c>
      <c r="DI2" s="11" t="s">
        <v>86</v>
      </c>
      <c r="DJ2" s="11" t="s">
        <v>87</v>
      </c>
      <c r="DK2" s="11" t="s">
        <v>88</v>
      </c>
      <c r="DL2" s="11" t="s">
        <v>89</v>
      </c>
      <c r="DM2" s="11" t="s">
        <v>90</v>
      </c>
      <c r="DN2" s="11" t="s">
        <v>91</v>
      </c>
      <c r="DO2" s="11" t="s">
        <v>92</v>
      </c>
      <c r="DP2" s="11" t="s">
        <v>93</v>
      </c>
      <c r="DQ2" s="12" t="s">
        <v>96</v>
      </c>
      <c r="DR2" s="18" t="s">
        <v>94</v>
      </c>
      <c r="DS2" s="17" t="s">
        <v>95</v>
      </c>
      <c r="DT2" s="12" t="s">
        <v>103</v>
      </c>
      <c r="DU2" s="12" t="s">
        <v>104</v>
      </c>
      <c r="DV2" s="12" t="s">
        <v>105</v>
      </c>
      <c r="DW2" s="43" t="s">
        <v>132</v>
      </c>
      <c r="DX2" s="66" t="s">
        <v>170</v>
      </c>
    </row>
    <row r="3" spans="1:134" ht="13.5" customHeight="1" x14ac:dyDescent="0.3">
      <c r="A3" s="31"/>
      <c r="B3" s="4">
        <v>1</v>
      </c>
      <c r="C3" s="60"/>
      <c r="D3" s="61" t="s">
        <v>173</v>
      </c>
      <c r="E3" s="61" t="s">
        <v>319</v>
      </c>
      <c r="F3" s="14"/>
      <c r="G3" s="14" t="s">
        <v>174</v>
      </c>
      <c r="H3" s="14"/>
      <c r="I3" s="60" t="s">
        <v>203</v>
      </c>
      <c r="J3" s="62"/>
      <c r="K3" s="62"/>
      <c r="L3" s="62"/>
      <c r="M3" s="54">
        <v>16</v>
      </c>
      <c r="N3" s="54">
        <v>24.25</v>
      </c>
      <c r="O3" s="54">
        <v>17.25</v>
      </c>
      <c r="P3" s="54">
        <v>25.75</v>
      </c>
      <c r="Q3" s="54"/>
      <c r="R3" s="51"/>
      <c r="S3" s="51"/>
      <c r="T3" s="51"/>
      <c r="U3" s="51"/>
      <c r="V3" s="51"/>
      <c r="W3" s="51"/>
      <c r="X3" s="52">
        <f t="shared" ref="X3:X34" si="0">IF(M3&gt;0,VLOOKUP(M3,$DY$8:$DZ$95,2)," ")</f>
        <v>1.38</v>
      </c>
      <c r="Y3" s="52">
        <f t="shared" ref="Y3:Y34" si="1">IF(N3&gt;0,VLOOKUP(N3,$DY$8:$DZ$95,2)," ")</f>
        <v>5.28</v>
      </c>
      <c r="Z3" s="52">
        <f t="shared" ref="Z3:Z66" si="2">IF(O3&gt;0,VLOOKUP(O3,$DY$8:$DZ$95,2)," ")</f>
        <v>1.72</v>
      </c>
      <c r="AA3" s="52">
        <f t="shared" ref="AA3:AA66" si="3">IF(P3&gt;0,VLOOKUP(P3,$DY$8:$DZ$95,2)," ")</f>
        <v>6.46</v>
      </c>
      <c r="AB3" s="52" t="str">
        <f t="shared" ref="AB3:AB66" si="4">IF(Q3&gt;0,VLOOKUP(Q3,$DY$8:$DZ$95,2)," ")</f>
        <v xml:space="preserve"> </v>
      </c>
      <c r="AC3" s="54">
        <v>20.5</v>
      </c>
      <c r="AD3" s="54">
        <v>16</v>
      </c>
      <c r="AE3" s="54">
        <v>17</v>
      </c>
      <c r="AF3" s="54"/>
      <c r="AG3" s="54"/>
      <c r="AH3" s="52">
        <f>IF(AC3&gt;0,VLOOKUP(AC3,$DY$8:$DZ$95,2)," ")</f>
        <v>3</v>
      </c>
      <c r="AI3" s="52">
        <f t="shared" ref="AI3:AL18" si="5">IF(AD3&gt;0,VLOOKUP(AD3,$DY$8:$DZ$95,2)," ")</f>
        <v>1.38</v>
      </c>
      <c r="AJ3" s="52">
        <f t="shared" si="5"/>
        <v>1.64</v>
      </c>
      <c r="AK3" s="52" t="str">
        <f t="shared" si="5"/>
        <v xml:space="preserve"> </v>
      </c>
      <c r="AL3" s="52" t="str">
        <f t="shared" si="5"/>
        <v xml:space="preserve"> </v>
      </c>
      <c r="AM3" s="53"/>
      <c r="AN3" s="53"/>
      <c r="AO3" s="53"/>
      <c r="AP3" s="53"/>
      <c r="AQ3" s="53"/>
      <c r="AR3" s="53"/>
      <c r="AS3" s="55">
        <f t="shared" ref="AS3:AS34" si="6">IF(D3="","",SUM(X3:AB3))</f>
        <v>14.84</v>
      </c>
      <c r="AT3" s="31">
        <f t="shared" ref="AT3:AT34" si="7">IF(D3="","",RANK(AS3,$AS$3:$AS$202,0))</f>
        <v>19</v>
      </c>
      <c r="AU3" s="57">
        <f>IF(D3="","",IF(LOOKUP(AT3,'Master 2012 Pay Sheet'!$A$5:$A$35,'Master 2012 Pay Sheet'!$B$5:$B$35)&gt;0,LOOKUP(AT3,'Master 2012 Pay Sheet'!$A$5:$A$35,'Master 2012 Pay Sheet'!$B$5:$B$35),0))</f>
        <v>0</v>
      </c>
      <c r="AV3" s="56">
        <f t="shared" ref="AV3:AV34" si="8">IF(D3="","",SUM(AH3:AL3))</f>
        <v>6.02</v>
      </c>
      <c r="AW3" s="31">
        <f t="shared" ref="AW3:AW34" si="9">IF(D3="","",RANK(AV3,$AV$3:$AV$202,0))</f>
        <v>53</v>
      </c>
      <c r="AX3" s="57">
        <f>IF(D3="","",IF(LOOKUP(AW3,'Master 2012 Pay Sheet'!$C$5:$C$35,'Master 2012 Pay Sheet'!$D$5:$D$35)&gt;0,LOOKUP(AW3,'Master 2012 Pay Sheet'!$C$5:$C$35,'Master 2012 Pay Sheet'!$D$5:$D$35),0))</f>
        <v>0</v>
      </c>
      <c r="AY3" s="56">
        <f t="shared" ref="AY3:AY34" si="10">IF(D3="","",AS3+AV3)</f>
        <v>20.86</v>
      </c>
      <c r="AZ3" s="31">
        <f t="shared" ref="AZ3:AZ34" si="11">IF(D3="","",RANK(AY3,$AY$3:$AY$202,0))</f>
        <v>36</v>
      </c>
      <c r="BA3" s="57">
        <f>IF(D3="","",IF(LOOKUP(AZ3,'Master 2012 Pay Sheet'!$E$5:$E$35,'Master 2012 Pay Sheet'!$F$5:$F$35)&gt;0,LOOKUP(AZ3,'Master 2012 Pay Sheet'!$E$5:$E$35,'Master 2012 Pay Sheet'!$F$5:$F$35),0))</f>
        <v>0</v>
      </c>
      <c r="BB3" s="57">
        <f t="shared" ref="BB3:BB34" si="12">IF(D3="","",SUM(AU3+AX3+BA3))</f>
        <v>0</v>
      </c>
      <c r="BC3" s="31">
        <f t="shared" ref="BC3:BC34" si="13">IF(D3="","",AT3-AZ3)</f>
        <v>-17</v>
      </c>
      <c r="BD3" s="31" t="str">
        <f t="shared" ref="BD3:BD34" si="14">IF(D3="","",IF(BC3=MAX($BC$3:$BC$202),B3,""))</f>
        <v/>
      </c>
      <c r="BE3" s="31">
        <f t="shared" ref="BE3:BE34" si="15">IF(D3="","",COUNT(M3:Q3))</f>
        <v>4</v>
      </c>
      <c r="BF3" s="56">
        <f t="shared" ref="BF3:BF34" si="16">IF(D3="","",MAX(X3:AB3))</f>
        <v>6.46</v>
      </c>
      <c r="BG3" s="31" t="str">
        <f t="shared" ref="BG3:BG34" si="17">IF(BF3=MAX($BF$3:$BF$202),B3,"")</f>
        <v/>
      </c>
      <c r="BH3" s="31">
        <f t="shared" ref="BH3:BH34" si="18">IF(D3="","",COUNT(AC3:AG3))</f>
        <v>3</v>
      </c>
      <c r="BI3" s="56">
        <f t="shared" ref="BI3:BI34" si="19">IF(D3="","",MAX(AH3:AL3))</f>
        <v>3</v>
      </c>
      <c r="BJ3" s="31" t="str">
        <f t="shared" ref="BJ3:BJ34" si="20">IF(BI3=MAX($BI$3:$BI$202),B3,"")</f>
        <v/>
      </c>
      <c r="BK3" s="31">
        <f>IF(BE3="","",BE3+BH3)</f>
        <v>7</v>
      </c>
      <c r="BL3" s="31">
        <f t="shared" ref="BL3:BL34" si="21">IF(D3="","",IF(S3=MAX($S$3:$S$202),S3,""))</f>
        <v>0</v>
      </c>
      <c r="BM3" s="31">
        <f t="shared" ref="BM3:BM34" si="22">IF(BL3=MAX($BL$3:$BL$202),B3,"")</f>
        <v>1</v>
      </c>
      <c r="BN3" s="31">
        <f t="shared" ref="BN3:BN34" si="23">IF(D3="","",IF(AN3=MAX($AN$3:$AN$202),AN3,""))</f>
        <v>0</v>
      </c>
      <c r="BO3" s="31">
        <f t="shared" ref="BO3:BO34" si="24">IF(BN3=MAX($BN$3:$BN$202),B3,"")</f>
        <v>1</v>
      </c>
      <c r="BP3" s="31">
        <f t="shared" ref="BP3:BP34" si="25">IF(D3="","",IF(R3=MAX($R$3:$R$202),R3,""))</f>
        <v>0</v>
      </c>
      <c r="BQ3" s="31">
        <f t="shared" ref="BQ3:BQ34" si="26">IF(BP3=MAX($BP$3:$BP$202),B3,"")</f>
        <v>1</v>
      </c>
      <c r="BR3" s="31">
        <f t="shared" ref="BR3:BR34" si="27">IF(D3="","",IF(AM3=MAX($AM$3:$AM$202),AM3,""))</f>
        <v>0</v>
      </c>
      <c r="BS3" s="31">
        <f t="shared" ref="BS3:BS34" si="28">IF(BR3=MAX($BR$3:$BR$202),B3,"")</f>
        <v>1</v>
      </c>
      <c r="BT3" s="31">
        <f t="shared" ref="BT3:BT34" si="29">IF(D3="","",IF(V3=MAX($V$3:$V$202),V3,""))</f>
        <v>0</v>
      </c>
      <c r="BU3" s="31">
        <f t="shared" ref="BU3:BU34" si="30">IF(BT3=MAX($BT$3:$BT$202),B3,"")</f>
        <v>1</v>
      </c>
      <c r="BV3" s="31">
        <f t="shared" ref="BV3:BV34" si="31">IF(D3="","",IF(W3=MAX($W$3:$W$202), W3,""))</f>
        <v>0</v>
      </c>
      <c r="BW3" s="31">
        <f t="shared" ref="BW3:BW34" si="32">IF(BV3=MAX($BV$3:$BV$202),B3,"")</f>
        <v>1</v>
      </c>
      <c r="BX3" s="31">
        <f t="shared" ref="BX3:BX34" si="33">IF(D3="","",IF(AQ3=MAX($AQ$3:$AQ$202),AQ3,""))</f>
        <v>0</v>
      </c>
      <c r="BY3" s="31">
        <f t="shared" ref="BY3:BY34" si="34">IF(BX3=MAX($BX$3:$BX$202),B3,"")</f>
        <v>1</v>
      </c>
      <c r="BZ3" s="31">
        <f t="shared" ref="BZ3:BZ34" si="35">IF(D3="","",IF(AR3=MAX($AR$3:$AR$202), AR3,""))</f>
        <v>0</v>
      </c>
      <c r="CA3" s="31">
        <f t="shared" ref="CA3:CA34" si="36">IF(BZ3=MAX($BZ$3:$BZ$202),B3,"")</f>
        <v>1</v>
      </c>
      <c r="CB3" s="31">
        <f t="shared" ref="CB3:CB34" si="37">IF(D3="","",IF(U3=MAX($U$3:$U$202), U3,""))</f>
        <v>0</v>
      </c>
      <c r="CC3" s="31">
        <f t="shared" ref="CC3:CC34" si="38">IF(CB3=MAX($CB$3:$CB$202),B3,"")</f>
        <v>1</v>
      </c>
      <c r="CD3" s="31">
        <f t="shared" ref="CD3:CD34" si="39">IF(D3="","",IF(AP3=MAX($AP$3:$AP$202),AP3,""))</f>
        <v>0</v>
      </c>
      <c r="CE3" s="31">
        <f t="shared" ref="CE3:CE34" si="40">IF(CD3=MAX($CD$3:$CD$202),B3,"")</f>
        <v>1</v>
      </c>
      <c r="CF3" s="31">
        <f t="shared" ref="CF3:CF34" si="41">IF(D3="","",IF(T3=MAX($T$3:$T$202), T3,""))</f>
        <v>0</v>
      </c>
      <c r="CG3" s="31">
        <f t="shared" ref="CG3:CG34" si="42">IF(CF3=MAX($CF$3:$CF$202),B3,"")</f>
        <v>1</v>
      </c>
      <c r="CH3" s="31">
        <f t="shared" ref="CH3:CH34" si="43">IF(D3="","",IF(AO3=MAX($AO$3:$AO$202),AO3,""))</f>
        <v>0</v>
      </c>
      <c r="CI3" s="31">
        <f t="shared" ref="CI3:CI34" si="44">IF(CH3=MAX($CH$3:$CH$202),B3,"")</f>
        <v>1</v>
      </c>
      <c r="CJ3" s="31" t="str">
        <f t="shared" ref="CJ3:CJ34" si="45">IF(I3="AC",AZ3,"")</f>
        <v/>
      </c>
      <c r="CK3" s="31" t="str">
        <f t="shared" ref="CK3:CK34" si="46">IF(CJ3="","",RANK(CJ3,$CJ$3:$CJ$202,1))</f>
        <v/>
      </c>
      <c r="CL3" s="31" t="str">
        <f t="shared" ref="CL3:CL34" si="47">IF(CK3=1,B3,"")</f>
        <v/>
      </c>
      <c r="CM3" s="31" t="str">
        <f t="shared" ref="CM3:CM34" si="48">IF(CK3=2,B3,"")</f>
        <v/>
      </c>
      <c r="CN3" s="31" t="str">
        <f t="shared" ref="CN3:CN34" si="49">IF(CK3=3,B3,"")</f>
        <v/>
      </c>
      <c r="CO3" s="31" t="str">
        <f t="shared" ref="CO3:CO34" si="50">IF(I3="MC",AZ3,"")</f>
        <v/>
      </c>
      <c r="CP3" s="31" t="str">
        <f t="shared" ref="CP3:CP34" si="51">IF(CO3="","",RANK(CO3,$CO$3:$CO$202,1))</f>
        <v/>
      </c>
      <c r="CQ3" s="31" t="str">
        <f t="shared" ref="CQ3:CQ34" si="52">IF(CP3=1,B3,"")</f>
        <v/>
      </c>
      <c r="CR3" s="31" t="str">
        <f t="shared" ref="CR3:CR34" si="53">IF(CP3=2,B3,"")</f>
        <v/>
      </c>
      <c r="CS3" s="31" t="str">
        <f t="shared" ref="CS3:CS34" si="54">IF(CP3=3,B3,"")</f>
        <v/>
      </c>
      <c r="CT3" s="31" t="str">
        <f>IF(BE3=0,BE3,"")</f>
        <v/>
      </c>
      <c r="CU3" s="31" t="str">
        <f>IF(BE3=1,1,"")</f>
        <v/>
      </c>
      <c r="CV3" s="31" t="str">
        <f>IF(BE3=2,2,"")</f>
        <v/>
      </c>
      <c r="CW3" s="31" t="str">
        <f>IF(BE3=3,3,"")</f>
        <v/>
      </c>
      <c r="CX3" s="31">
        <f>IF(BE3=4,4,"")</f>
        <v>4</v>
      </c>
      <c r="CY3" s="31" t="str">
        <f>IF(BE3=5,5,"")</f>
        <v/>
      </c>
      <c r="CZ3" s="31" t="str">
        <f>IF(BH3=0,BH3,"")</f>
        <v/>
      </c>
      <c r="DA3" s="31" t="str">
        <f>IF(BH3=1,1,"")</f>
        <v/>
      </c>
      <c r="DB3" s="31" t="str">
        <f>IF(BH3=2,2,"")</f>
        <v/>
      </c>
      <c r="DC3" s="31">
        <f>IF(BH3=3,3,"")</f>
        <v>3</v>
      </c>
      <c r="DD3" s="31" t="str">
        <f>IF(BH3=4,4,"")</f>
        <v/>
      </c>
      <c r="DE3" s="31" t="str">
        <f>IF(BH3=5,5,"")</f>
        <v/>
      </c>
      <c r="DF3" s="31" t="str">
        <f>IF(BK3=0,BK3,"")</f>
        <v/>
      </c>
      <c r="DG3" s="31" t="str">
        <f>IF(BK3=1,1,"")</f>
        <v/>
      </c>
      <c r="DH3" s="31" t="str">
        <f>IF(BK3=2,2,"")</f>
        <v/>
      </c>
      <c r="DI3" s="31" t="str">
        <f>IF(BK3=3,3,"")</f>
        <v/>
      </c>
      <c r="DJ3" s="31" t="str">
        <f>IF(BK3=4,4,"")</f>
        <v/>
      </c>
      <c r="DK3" s="31" t="str">
        <f>IF(BK3=5,5,"")</f>
        <v/>
      </c>
      <c r="DL3" s="31" t="str">
        <f>IF(BK3=6,6,"")</f>
        <v/>
      </c>
      <c r="DM3" s="31">
        <f>IF(BK3=7,7,"")</f>
        <v>7</v>
      </c>
      <c r="DN3" s="31" t="str">
        <f>IF(BK3=8,8,"")</f>
        <v/>
      </c>
      <c r="DO3" s="31" t="str">
        <f>IF(BK3=9,9,"")</f>
        <v/>
      </c>
      <c r="DP3" s="31" t="str">
        <f>IF(BK3=10,10,"")</f>
        <v/>
      </c>
      <c r="DQ3" s="31" t="str">
        <f t="shared" ref="DQ3:DQ34" si="55">IF(J3="Lund",AZ3,"")</f>
        <v/>
      </c>
      <c r="DR3" s="31" t="str">
        <f t="shared" ref="DR3:DR34" si="56">IF(DQ3="","",RANK(DQ3,$DQ$3:$DQ$202,1))</f>
        <v/>
      </c>
      <c r="DS3" s="31" t="str">
        <f t="shared" ref="DS3:DS34" si="57">IF(DR3=1,B3,"")</f>
        <v/>
      </c>
      <c r="DT3" s="31">
        <f t="shared" ref="DT3:DT34" si="58">IF(I3="AT",B3,"")</f>
        <v>1</v>
      </c>
      <c r="DU3" s="31" t="str">
        <f t="shared" ref="DU3:DU34" si="59">IF(I3="MC",B3,"")</f>
        <v/>
      </c>
      <c r="DV3" s="31" t="str">
        <f t="shared" ref="DV3:DV34" si="60">IF(I3="AC",B3,"")</f>
        <v/>
      </c>
      <c r="DW3" s="48">
        <f t="shared" ref="DW3:DW34" si="61">IF(BK3=0,0,IF(D3="","",$D$203-AZ3+1)/$D$203*100)</f>
        <v>50.704225352112672</v>
      </c>
      <c r="DX3" s="4" t="str">
        <f>IF(AS3 = 0,AV3 - AS3,"")</f>
        <v/>
      </c>
      <c r="DY3" s="44" t="s">
        <v>134</v>
      </c>
      <c r="DZ3" s="45"/>
      <c r="EA3" s="45"/>
      <c r="EB3" s="45"/>
      <c r="EC3" s="45"/>
      <c r="ED3" s="45"/>
    </row>
    <row r="4" spans="1:134" ht="13.2" x14ac:dyDescent="0.25">
      <c r="A4" s="31"/>
      <c r="B4" s="4">
        <v>2</v>
      </c>
      <c r="C4" s="60"/>
      <c r="D4" s="61" t="s">
        <v>175</v>
      </c>
      <c r="E4" s="61" t="s">
        <v>320</v>
      </c>
      <c r="F4" s="14"/>
      <c r="G4" s="14" t="s">
        <v>176</v>
      </c>
      <c r="H4" s="14" t="s">
        <v>320</v>
      </c>
      <c r="I4" s="60" t="s">
        <v>203</v>
      </c>
      <c r="J4" s="62"/>
      <c r="K4" s="62"/>
      <c r="L4" s="62"/>
      <c r="M4" s="54">
        <v>16.5</v>
      </c>
      <c r="N4" s="54">
        <v>18.5</v>
      </c>
      <c r="O4" s="54">
        <v>17.5</v>
      </c>
      <c r="P4" s="54">
        <v>19</v>
      </c>
      <c r="Q4" s="54">
        <v>29.5</v>
      </c>
      <c r="R4" s="51"/>
      <c r="S4" s="51"/>
      <c r="T4" s="51"/>
      <c r="U4" s="51"/>
      <c r="V4" s="51"/>
      <c r="W4" s="51"/>
      <c r="X4" s="52">
        <f t="shared" si="0"/>
        <v>1.5</v>
      </c>
      <c r="Y4" s="52">
        <f t="shared" si="1"/>
        <v>2.12</v>
      </c>
      <c r="Z4" s="52">
        <f t="shared" si="2"/>
        <v>1.78</v>
      </c>
      <c r="AA4" s="52">
        <f t="shared" si="3"/>
        <v>2.3199999999999998</v>
      </c>
      <c r="AB4" s="52">
        <f t="shared" si="4"/>
        <v>10.220000000000001</v>
      </c>
      <c r="AC4" s="54">
        <v>23</v>
      </c>
      <c r="AD4" s="54">
        <v>26</v>
      </c>
      <c r="AE4" s="54">
        <v>20.5</v>
      </c>
      <c r="AF4" s="54">
        <v>20</v>
      </c>
      <c r="AG4" s="54">
        <v>21</v>
      </c>
      <c r="AH4" s="52">
        <f t="shared" ref="AH4:AH67" si="62">IF(AC4&gt;0,VLOOKUP(AC4,$DY$8:$DZ$95,2)," ")</f>
        <v>4.42</v>
      </c>
      <c r="AI4" s="52">
        <f t="shared" si="5"/>
        <v>6.68</v>
      </c>
      <c r="AJ4" s="52">
        <f t="shared" si="5"/>
        <v>3</v>
      </c>
      <c r="AK4" s="52">
        <f t="shared" si="5"/>
        <v>2.76</v>
      </c>
      <c r="AL4" s="52">
        <f t="shared" si="5"/>
        <v>3.24</v>
      </c>
      <c r="AM4" s="53"/>
      <c r="AN4" s="53"/>
      <c r="AO4" s="53"/>
      <c r="AP4" s="53"/>
      <c r="AQ4" s="53"/>
      <c r="AR4" s="53"/>
      <c r="AS4" s="55">
        <f t="shared" si="6"/>
        <v>17.940000000000001</v>
      </c>
      <c r="AT4" s="31">
        <f t="shared" si="7"/>
        <v>10</v>
      </c>
      <c r="AU4" s="57">
        <f>IF(D4="","",IF(LOOKUP(AT4,'Master 2012 Pay Sheet'!$A$5:$A$35,'Master 2012 Pay Sheet'!$B$5:$B$35)&gt;0,LOOKUP(AT4,'Master 2012 Pay Sheet'!$A$5:$A$35,'Master 2012 Pay Sheet'!$B$5:$B$35),0))</f>
        <v>0</v>
      </c>
      <c r="AV4" s="56">
        <f t="shared" si="8"/>
        <v>20.100000000000001</v>
      </c>
      <c r="AW4" s="31">
        <f t="shared" si="9"/>
        <v>4</v>
      </c>
      <c r="AX4" s="57">
        <f>IF(D4="","",IF(LOOKUP(AW4,'Master 2012 Pay Sheet'!$C$5:$C$35,'Master 2012 Pay Sheet'!$D$5:$D$35)&gt;0,LOOKUP(AW4,'Master 2012 Pay Sheet'!$C$5:$C$35,'Master 2012 Pay Sheet'!$D$5:$D$35),0))</f>
        <v>0</v>
      </c>
      <c r="AY4" s="56">
        <f t="shared" si="10"/>
        <v>38.040000000000006</v>
      </c>
      <c r="AZ4" s="31">
        <f t="shared" si="11"/>
        <v>3</v>
      </c>
      <c r="BA4" s="57">
        <f>IF(D4="","",IF(LOOKUP(AZ4,'Master 2012 Pay Sheet'!$E$5:$E$35,'Master 2012 Pay Sheet'!$F$5:$F$35)&gt;0,LOOKUP(AZ4,'Master 2012 Pay Sheet'!$E$5:$E$35,'Master 2012 Pay Sheet'!$F$5:$F$35),0))</f>
        <v>0</v>
      </c>
      <c r="BB4" s="57">
        <f t="shared" si="12"/>
        <v>0</v>
      </c>
      <c r="BC4" s="31">
        <f t="shared" si="13"/>
        <v>7</v>
      </c>
      <c r="BD4" s="31" t="str">
        <f t="shared" si="14"/>
        <v/>
      </c>
      <c r="BE4" s="31">
        <f t="shared" si="15"/>
        <v>5</v>
      </c>
      <c r="BF4" s="56">
        <f t="shared" si="16"/>
        <v>10.220000000000001</v>
      </c>
      <c r="BG4" s="31" t="str">
        <f t="shared" si="17"/>
        <v/>
      </c>
      <c r="BH4" s="31">
        <f t="shared" si="18"/>
        <v>5</v>
      </c>
      <c r="BI4" s="56">
        <f t="shared" si="19"/>
        <v>6.68</v>
      </c>
      <c r="BJ4" s="31" t="str">
        <f t="shared" si="20"/>
        <v/>
      </c>
      <c r="BK4" s="31">
        <f t="shared" ref="BK4:BK67" si="63">IF(BE4="","",BE4+BH4)</f>
        <v>10</v>
      </c>
      <c r="BL4" s="31">
        <f t="shared" si="21"/>
        <v>0</v>
      </c>
      <c r="BM4" s="31">
        <f t="shared" si="22"/>
        <v>2</v>
      </c>
      <c r="BN4" s="31">
        <f t="shared" si="23"/>
        <v>0</v>
      </c>
      <c r="BO4" s="31">
        <f t="shared" si="24"/>
        <v>2</v>
      </c>
      <c r="BP4" s="31">
        <f t="shared" si="25"/>
        <v>0</v>
      </c>
      <c r="BQ4" s="31">
        <f t="shared" si="26"/>
        <v>2</v>
      </c>
      <c r="BR4" s="31">
        <f t="shared" si="27"/>
        <v>0</v>
      </c>
      <c r="BS4" s="31">
        <f t="shared" si="28"/>
        <v>2</v>
      </c>
      <c r="BT4" s="31">
        <f t="shared" si="29"/>
        <v>0</v>
      </c>
      <c r="BU4" s="31">
        <f t="shared" si="30"/>
        <v>2</v>
      </c>
      <c r="BV4" s="31">
        <f t="shared" si="31"/>
        <v>0</v>
      </c>
      <c r="BW4" s="31">
        <f t="shared" si="32"/>
        <v>2</v>
      </c>
      <c r="BX4" s="31">
        <f t="shared" si="33"/>
        <v>0</v>
      </c>
      <c r="BY4" s="31">
        <f t="shared" si="34"/>
        <v>2</v>
      </c>
      <c r="BZ4" s="31">
        <f t="shared" si="35"/>
        <v>0</v>
      </c>
      <c r="CA4" s="31">
        <f t="shared" si="36"/>
        <v>2</v>
      </c>
      <c r="CB4" s="31">
        <f t="shared" si="37"/>
        <v>0</v>
      </c>
      <c r="CC4" s="31">
        <f t="shared" si="38"/>
        <v>2</v>
      </c>
      <c r="CD4" s="31">
        <f t="shared" si="39"/>
        <v>0</v>
      </c>
      <c r="CE4" s="31">
        <f t="shared" si="40"/>
        <v>2</v>
      </c>
      <c r="CF4" s="31">
        <f t="shared" si="41"/>
        <v>0</v>
      </c>
      <c r="CG4" s="31">
        <f t="shared" si="42"/>
        <v>2</v>
      </c>
      <c r="CH4" s="31">
        <f t="shared" si="43"/>
        <v>0</v>
      </c>
      <c r="CI4" s="31">
        <f t="shared" si="44"/>
        <v>2</v>
      </c>
      <c r="CJ4" s="31" t="str">
        <f t="shared" si="45"/>
        <v/>
      </c>
      <c r="CK4" s="31" t="str">
        <f t="shared" si="46"/>
        <v/>
      </c>
      <c r="CL4" s="31" t="str">
        <f t="shared" si="47"/>
        <v/>
      </c>
      <c r="CM4" s="31" t="str">
        <f t="shared" si="48"/>
        <v/>
      </c>
      <c r="CN4" s="31" t="str">
        <f t="shared" si="49"/>
        <v/>
      </c>
      <c r="CO4" s="31" t="str">
        <f t="shared" si="50"/>
        <v/>
      </c>
      <c r="CP4" s="31" t="str">
        <f t="shared" si="51"/>
        <v/>
      </c>
      <c r="CQ4" s="31" t="str">
        <f t="shared" si="52"/>
        <v/>
      </c>
      <c r="CR4" s="31" t="str">
        <f t="shared" si="53"/>
        <v/>
      </c>
      <c r="CS4" s="31" t="str">
        <f t="shared" si="54"/>
        <v/>
      </c>
      <c r="CT4" s="31" t="str">
        <f t="shared" ref="CT4:CT67" si="64">IF(BE4=0,BE4,"")</f>
        <v/>
      </c>
      <c r="CU4" s="31" t="str">
        <f t="shared" ref="CU4:CU67" si="65">IF(BE4=1,1,"")</f>
        <v/>
      </c>
      <c r="CV4" s="31" t="str">
        <f t="shared" ref="CV4:CV67" si="66">IF(BE4=2,2,"")</f>
        <v/>
      </c>
      <c r="CW4" s="31" t="str">
        <f t="shared" ref="CW4:CW67" si="67">IF(BE4=3,3,"")</f>
        <v/>
      </c>
      <c r="CX4" s="31" t="str">
        <f t="shared" ref="CX4:CX67" si="68">IF(BE4=4,4,"")</f>
        <v/>
      </c>
      <c r="CY4" s="31">
        <f t="shared" ref="CY4:CY67" si="69">IF(BE4=5,5,"")</f>
        <v>5</v>
      </c>
      <c r="CZ4" s="31" t="str">
        <f t="shared" ref="CZ4:CZ67" si="70">IF(BH4=0,BH4,"")</f>
        <v/>
      </c>
      <c r="DA4" s="31" t="str">
        <f t="shared" ref="DA4:DA67" si="71">IF(BH4=1,1,"")</f>
        <v/>
      </c>
      <c r="DB4" s="31" t="str">
        <f t="shared" ref="DB4:DB67" si="72">IF(BH4=2,2,"")</f>
        <v/>
      </c>
      <c r="DC4" s="31" t="str">
        <f t="shared" ref="DC4:DC67" si="73">IF(BH4=3,3,"")</f>
        <v/>
      </c>
      <c r="DD4" s="31" t="str">
        <f t="shared" ref="DD4:DD67" si="74">IF(BH4=4,4,"")</f>
        <v/>
      </c>
      <c r="DE4" s="31">
        <f t="shared" ref="DE4:DE67" si="75">IF(BH4=5,5,"")</f>
        <v>5</v>
      </c>
      <c r="DF4" s="31" t="str">
        <f t="shared" ref="DF4:DF67" si="76">IF(BK4=0,BK4,"")</f>
        <v/>
      </c>
      <c r="DG4" s="31" t="str">
        <f t="shared" ref="DG4:DG67" si="77">IF(BK4=1,1,"")</f>
        <v/>
      </c>
      <c r="DH4" s="31" t="str">
        <f t="shared" ref="DH4:DH67" si="78">IF(BK4=2,2,"")</f>
        <v/>
      </c>
      <c r="DI4" s="31" t="str">
        <f t="shared" ref="DI4:DI67" si="79">IF(BK4=3,3,"")</f>
        <v/>
      </c>
      <c r="DJ4" s="31" t="str">
        <f t="shared" ref="DJ4:DJ67" si="80">IF(BK4=4,4,"")</f>
        <v/>
      </c>
      <c r="DK4" s="31" t="str">
        <f t="shared" ref="DK4:DK67" si="81">IF(BK4=5,5,"")</f>
        <v/>
      </c>
      <c r="DL4" s="31" t="str">
        <f t="shared" ref="DL4:DL67" si="82">IF(BK4=6,6,"")</f>
        <v/>
      </c>
      <c r="DM4" s="31" t="str">
        <f t="shared" ref="DM4:DM67" si="83">IF(BK4=7,7,"")</f>
        <v/>
      </c>
      <c r="DN4" s="31" t="str">
        <f t="shared" ref="DN4:DN67" si="84">IF(BK4=8,8,"")</f>
        <v/>
      </c>
      <c r="DO4" s="31" t="str">
        <f t="shared" ref="DO4:DO67" si="85">IF(BK4=9,9,"")</f>
        <v/>
      </c>
      <c r="DP4" s="31">
        <f t="shared" ref="DP4:DP67" si="86">IF(BK4=10,10,"")</f>
        <v>10</v>
      </c>
      <c r="DQ4" s="31" t="str">
        <f t="shared" si="55"/>
        <v/>
      </c>
      <c r="DR4" s="31" t="str">
        <f t="shared" si="56"/>
        <v/>
      </c>
      <c r="DS4" s="31" t="str">
        <f t="shared" si="57"/>
        <v/>
      </c>
      <c r="DT4" s="31">
        <f t="shared" si="58"/>
        <v>2</v>
      </c>
      <c r="DU4" s="31" t="str">
        <f t="shared" si="59"/>
        <v/>
      </c>
      <c r="DV4" s="31" t="str">
        <f t="shared" si="60"/>
        <v/>
      </c>
      <c r="DW4" s="48">
        <f t="shared" si="61"/>
        <v>97.183098591549296</v>
      </c>
      <c r="DX4" s="4" t="str">
        <f t="shared" ref="DX4:DX67" si="87">IF(AS4 = 0,AV4 - AS4,"")</f>
        <v/>
      </c>
      <c r="DY4" t="s">
        <v>135</v>
      </c>
      <c r="DZ4"/>
    </row>
    <row r="5" spans="1:134" ht="13.2" x14ac:dyDescent="0.25">
      <c r="A5" s="31"/>
      <c r="B5" s="4">
        <v>3</v>
      </c>
      <c r="C5" s="60"/>
      <c r="D5" s="61" t="s">
        <v>177</v>
      </c>
      <c r="E5" s="61" t="s">
        <v>321</v>
      </c>
      <c r="F5" s="14"/>
      <c r="G5" s="14" t="s">
        <v>178</v>
      </c>
      <c r="H5" s="14" t="s">
        <v>321</v>
      </c>
      <c r="I5" s="60" t="s">
        <v>203</v>
      </c>
      <c r="J5" s="62"/>
      <c r="K5" s="62"/>
      <c r="L5" s="62"/>
      <c r="M5" s="54">
        <v>14.75</v>
      </c>
      <c r="N5" s="54">
        <v>16</v>
      </c>
      <c r="O5" s="54">
        <v>18.25</v>
      </c>
      <c r="P5" s="54">
        <v>14.75</v>
      </c>
      <c r="Q5" s="54"/>
      <c r="R5" s="51"/>
      <c r="S5" s="51"/>
      <c r="T5" s="51"/>
      <c r="U5" s="51"/>
      <c r="V5" s="51"/>
      <c r="W5" s="51"/>
      <c r="X5" s="52">
        <f t="shared" si="0"/>
        <v>1.0900000000000001</v>
      </c>
      <c r="Y5" s="52">
        <f t="shared" si="1"/>
        <v>1.38</v>
      </c>
      <c r="Z5" s="52">
        <f t="shared" si="2"/>
        <v>2.02</v>
      </c>
      <c r="AA5" s="52">
        <f t="shared" si="3"/>
        <v>1.0900000000000001</v>
      </c>
      <c r="AB5" s="52" t="str">
        <f t="shared" si="4"/>
        <v xml:space="preserve"> </v>
      </c>
      <c r="AC5" s="54">
        <v>26.75</v>
      </c>
      <c r="AD5" s="54">
        <v>16</v>
      </c>
      <c r="AE5" s="54">
        <v>16.5</v>
      </c>
      <c r="AF5" s="54">
        <v>17.5</v>
      </c>
      <c r="AG5" s="54">
        <v>18</v>
      </c>
      <c r="AH5" s="52">
        <f t="shared" si="62"/>
        <v>7.36</v>
      </c>
      <c r="AI5" s="52">
        <f t="shared" si="5"/>
        <v>1.38</v>
      </c>
      <c r="AJ5" s="52">
        <f t="shared" si="5"/>
        <v>1.5</v>
      </c>
      <c r="AK5" s="52">
        <f t="shared" si="5"/>
        <v>1.78</v>
      </c>
      <c r="AL5" s="52">
        <f t="shared" si="5"/>
        <v>1.94</v>
      </c>
      <c r="AM5" s="53"/>
      <c r="AN5" s="53"/>
      <c r="AO5" s="53"/>
      <c r="AP5" s="53"/>
      <c r="AQ5" s="53"/>
      <c r="AR5" s="53"/>
      <c r="AS5" s="55">
        <f t="shared" si="6"/>
        <v>5.58</v>
      </c>
      <c r="AT5" s="31">
        <f t="shared" si="7"/>
        <v>60</v>
      </c>
      <c r="AU5" s="57">
        <f>IF(D5="","",IF(LOOKUP(AT5,'Master 2012 Pay Sheet'!$A$5:$A$35,'Master 2012 Pay Sheet'!$B$5:$B$35)&gt;0,LOOKUP(AT5,'Master 2012 Pay Sheet'!$A$5:$A$35,'Master 2012 Pay Sheet'!$B$5:$B$35),0))</f>
        <v>0</v>
      </c>
      <c r="AV5" s="56">
        <f t="shared" si="8"/>
        <v>13.959999999999999</v>
      </c>
      <c r="AW5" s="31">
        <f t="shared" si="9"/>
        <v>14</v>
      </c>
      <c r="AX5" s="57">
        <f>IF(D5="","",IF(LOOKUP(AW5,'Master 2012 Pay Sheet'!$C$5:$C$35,'Master 2012 Pay Sheet'!$D$5:$D$35)&gt;0,LOOKUP(AW5,'Master 2012 Pay Sheet'!$C$5:$C$35,'Master 2012 Pay Sheet'!$D$5:$D$35),0))</f>
        <v>0</v>
      </c>
      <c r="AY5" s="56">
        <f t="shared" si="10"/>
        <v>19.54</v>
      </c>
      <c r="AZ5" s="31">
        <f t="shared" si="11"/>
        <v>46</v>
      </c>
      <c r="BA5" s="57">
        <f>IF(D5="","",IF(LOOKUP(AZ5,'Master 2012 Pay Sheet'!$E$5:$E$35,'Master 2012 Pay Sheet'!$F$5:$F$35)&gt;0,LOOKUP(AZ5,'Master 2012 Pay Sheet'!$E$5:$E$35,'Master 2012 Pay Sheet'!$F$5:$F$35),0))</f>
        <v>0</v>
      </c>
      <c r="BB5" s="57">
        <f t="shared" si="12"/>
        <v>0</v>
      </c>
      <c r="BC5" s="31">
        <f t="shared" si="13"/>
        <v>14</v>
      </c>
      <c r="BD5" s="31" t="str">
        <f t="shared" si="14"/>
        <v/>
      </c>
      <c r="BE5" s="31">
        <f t="shared" si="15"/>
        <v>4</v>
      </c>
      <c r="BF5" s="56">
        <f t="shared" si="16"/>
        <v>2.02</v>
      </c>
      <c r="BG5" s="31" t="str">
        <f t="shared" si="17"/>
        <v/>
      </c>
      <c r="BH5" s="31">
        <f t="shared" si="18"/>
        <v>5</v>
      </c>
      <c r="BI5" s="56">
        <f t="shared" si="19"/>
        <v>7.36</v>
      </c>
      <c r="BJ5" s="31" t="str">
        <f t="shared" si="20"/>
        <v/>
      </c>
      <c r="BK5" s="31">
        <f t="shared" si="63"/>
        <v>9</v>
      </c>
      <c r="BL5" s="31">
        <f t="shared" si="21"/>
        <v>0</v>
      </c>
      <c r="BM5" s="31">
        <f t="shared" si="22"/>
        <v>3</v>
      </c>
      <c r="BN5" s="31">
        <f t="shared" si="23"/>
        <v>0</v>
      </c>
      <c r="BO5" s="31">
        <f t="shared" si="24"/>
        <v>3</v>
      </c>
      <c r="BP5" s="31">
        <f t="shared" si="25"/>
        <v>0</v>
      </c>
      <c r="BQ5" s="31">
        <f t="shared" si="26"/>
        <v>3</v>
      </c>
      <c r="BR5" s="31">
        <f t="shared" si="27"/>
        <v>0</v>
      </c>
      <c r="BS5" s="31">
        <f t="shared" si="28"/>
        <v>3</v>
      </c>
      <c r="BT5" s="31">
        <f t="shared" si="29"/>
        <v>0</v>
      </c>
      <c r="BU5" s="31">
        <f t="shared" si="30"/>
        <v>3</v>
      </c>
      <c r="BV5" s="31">
        <f t="shared" si="31"/>
        <v>0</v>
      </c>
      <c r="BW5" s="31">
        <f t="shared" si="32"/>
        <v>3</v>
      </c>
      <c r="BX5" s="31">
        <f t="shared" si="33"/>
        <v>0</v>
      </c>
      <c r="BY5" s="31">
        <f t="shared" si="34"/>
        <v>3</v>
      </c>
      <c r="BZ5" s="31">
        <f t="shared" si="35"/>
        <v>0</v>
      </c>
      <c r="CA5" s="31">
        <f t="shared" si="36"/>
        <v>3</v>
      </c>
      <c r="CB5" s="31">
        <f t="shared" si="37"/>
        <v>0</v>
      </c>
      <c r="CC5" s="31">
        <f t="shared" si="38"/>
        <v>3</v>
      </c>
      <c r="CD5" s="31">
        <f t="shared" si="39"/>
        <v>0</v>
      </c>
      <c r="CE5" s="31">
        <f t="shared" si="40"/>
        <v>3</v>
      </c>
      <c r="CF5" s="31">
        <f t="shared" si="41"/>
        <v>0</v>
      </c>
      <c r="CG5" s="31">
        <f t="shared" si="42"/>
        <v>3</v>
      </c>
      <c r="CH5" s="31">
        <f t="shared" si="43"/>
        <v>0</v>
      </c>
      <c r="CI5" s="31">
        <f t="shared" si="44"/>
        <v>3</v>
      </c>
      <c r="CJ5" s="31" t="str">
        <f t="shared" si="45"/>
        <v/>
      </c>
      <c r="CK5" s="31" t="str">
        <f t="shared" si="46"/>
        <v/>
      </c>
      <c r="CL5" s="31" t="str">
        <f t="shared" si="47"/>
        <v/>
      </c>
      <c r="CM5" s="31" t="str">
        <f t="shared" si="48"/>
        <v/>
      </c>
      <c r="CN5" s="31" t="str">
        <f t="shared" si="49"/>
        <v/>
      </c>
      <c r="CO5" s="31" t="str">
        <f t="shared" si="50"/>
        <v/>
      </c>
      <c r="CP5" s="31" t="str">
        <f t="shared" si="51"/>
        <v/>
      </c>
      <c r="CQ5" s="31" t="str">
        <f t="shared" si="52"/>
        <v/>
      </c>
      <c r="CR5" s="31" t="str">
        <f t="shared" si="53"/>
        <v/>
      </c>
      <c r="CS5" s="31" t="str">
        <f t="shared" si="54"/>
        <v/>
      </c>
      <c r="CT5" s="31" t="str">
        <f t="shared" si="64"/>
        <v/>
      </c>
      <c r="CU5" s="31" t="str">
        <f t="shared" si="65"/>
        <v/>
      </c>
      <c r="CV5" s="31" t="str">
        <f t="shared" si="66"/>
        <v/>
      </c>
      <c r="CW5" s="31" t="str">
        <f t="shared" si="67"/>
        <v/>
      </c>
      <c r="CX5" s="31">
        <f t="shared" si="68"/>
        <v>4</v>
      </c>
      <c r="CY5" s="31" t="str">
        <f t="shared" si="69"/>
        <v/>
      </c>
      <c r="CZ5" s="31" t="str">
        <f t="shared" si="70"/>
        <v/>
      </c>
      <c r="DA5" s="31" t="str">
        <f t="shared" si="71"/>
        <v/>
      </c>
      <c r="DB5" s="31" t="str">
        <f t="shared" si="72"/>
        <v/>
      </c>
      <c r="DC5" s="31" t="str">
        <f t="shared" si="73"/>
        <v/>
      </c>
      <c r="DD5" s="31" t="str">
        <f t="shared" si="74"/>
        <v/>
      </c>
      <c r="DE5" s="31">
        <f t="shared" si="75"/>
        <v>5</v>
      </c>
      <c r="DF5" s="31" t="str">
        <f t="shared" si="76"/>
        <v/>
      </c>
      <c r="DG5" s="31" t="str">
        <f t="shared" si="77"/>
        <v/>
      </c>
      <c r="DH5" s="31" t="str">
        <f t="shared" si="78"/>
        <v/>
      </c>
      <c r="DI5" s="31" t="str">
        <f t="shared" si="79"/>
        <v/>
      </c>
      <c r="DJ5" s="31" t="str">
        <f t="shared" si="80"/>
        <v/>
      </c>
      <c r="DK5" s="31" t="str">
        <f t="shared" si="81"/>
        <v/>
      </c>
      <c r="DL5" s="31" t="str">
        <f t="shared" si="82"/>
        <v/>
      </c>
      <c r="DM5" s="31" t="str">
        <f t="shared" si="83"/>
        <v/>
      </c>
      <c r="DN5" s="31" t="str">
        <f t="shared" si="84"/>
        <v/>
      </c>
      <c r="DO5" s="31">
        <f t="shared" si="85"/>
        <v>9</v>
      </c>
      <c r="DP5" s="31" t="str">
        <f t="shared" si="86"/>
        <v/>
      </c>
      <c r="DQ5" s="31" t="str">
        <f t="shared" si="55"/>
        <v/>
      </c>
      <c r="DR5" s="31" t="str">
        <f t="shared" si="56"/>
        <v/>
      </c>
      <c r="DS5" s="31" t="str">
        <f t="shared" si="57"/>
        <v/>
      </c>
      <c r="DT5" s="31">
        <f t="shared" si="58"/>
        <v>3</v>
      </c>
      <c r="DU5" s="31" t="str">
        <f t="shared" si="59"/>
        <v/>
      </c>
      <c r="DV5" s="31" t="str">
        <f t="shared" si="60"/>
        <v/>
      </c>
      <c r="DW5" s="48">
        <f t="shared" si="61"/>
        <v>36.619718309859159</v>
      </c>
      <c r="DX5" s="4" t="str">
        <f t="shared" si="87"/>
        <v/>
      </c>
      <c r="DY5" t="s">
        <v>136</v>
      </c>
      <c r="DZ5"/>
    </row>
    <row r="6" spans="1:134" ht="13.2" x14ac:dyDescent="0.25">
      <c r="A6" s="31"/>
      <c r="B6" s="4">
        <v>4</v>
      </c>
      <c r="C6" s="60"/>
      <c r="D6" s="61" t="s">
        <v>179</v>
      </c>
      <c r="E6" s="61" t="s">
        <v>324</v>
      </c>
      <c r="F6" s="14"/>
      <c r="G6" s="14" t="s">
        <v>180</v>
      </c>
      <c r="H6" s="49" t="s">
        <v>322</v>
      </c>
      <c r="I6" s="60" t="s">
        <v>203</v>
      </c>
      <c r="J6" s="62"/>
      <c r="K6" s="62"/>
      <c r="L6" s="62"/>
      <c r="M6" s="54">
        <v>17.75</v>
      </c>
      <c r="N6" s="54">
        <v>18</v>
      </c>
      <c r="O6" s="54">
        <v>17.25</v>
      </c>
      <c r="P6" s="54">
        <v>16.75</v>
      </c>
      <c r="Q6" s="54">
        <v>16</v>
      </c>
      <c r="R6" s="51"/>
      <c r="S6" s="51"/>
      <c r="T6" s="51"/>
      <c r="U6" s="51"/>
      <c r="V6" s="51"/>
      <c r="W6" s="51"/>
      <c r="X6" s="52">
        <f t="shared" si="0"/>
        <v>1.86</v>
      </c>
      <c r="Y6" s="52">
        <f t="shared" si="1"/>
        <v>1.94</v>
      </c>
      <c r="Z6" s="52">
        <f t="shared" si="2"/>
        <v>1.72</v>
      </c>
      <c r="AA6" s="52">
        <f t="shared" si="3"/>
        <v>1.58</v>
      </c>
      <c r="AB6" s="52">
        <f t="shared" si="4"/>
        <v>1.38</v>
      </c>
      <c r="AC6" s="54">
        <v>16</v>
      </c>
      <c r="AD6" s="54">
        <v>17.25</v>
      </c>
      <c r="AE6" s="54">
        <v>19.5</v>
      </c>
      <c r="AF6" s="54">
        <v>16</v>
      </c>
      <c r="AG6" s="54">
        <v>20</v>
      </c>
      <c r="AH6" s="52">
        <f t="shared" si="62"/>
        <v>1.38</v>
      </c>
      <c r="AI6" s="52">
        <f t="shared" si="5"/>
        <v>1.72</v>
      </c>
      <c r="AJ6" s="52">
        <f t="shared" si="5"/>
        <v>2.52</v>
      </c>
      <c r="AK6" s="52">
        <f t="shared" si="5"/>
        <v>1.38</v>
      </c>
      <c r="AL6" s="52">
        <f t="shared" si="5"/>
        <v>2.76</v>
      </c>
      <c r="AM6" s="53"/>
      <c r="AN6" s="53"/>
      <c r="AO6" s="53"/>
      <c r="AP6" s="53"/>
      <c r="AQ6" s="53"/>
      <c r="AR6" s="53"/>
      <c r="AS6" s="55">
        <f t="shared" si="6"/>
        <v>8.48</v>
      </c>
      <c r="AT6" s="31">
        <f t="shared" si="7"/>
        <v>51</v>
      </c>
      <c r="AU6" s="57">
        <f>IF(D6="","",IF(LOOKUP(AT6,'Master 2012 Pay Sheet'!$A$5:$A$35,'Master 2012 Pay Sheet'!$B$5:$B$35)&gt;0,LOOKUP(AT6,'Master 2012 Pay Sheet'!$A$5:$A$35,'Master 2012 Pay Sheet'!$B$5:$B$35),0))</f>
        <v>0</v>
      </c>
      <c r="AV6" s="56">
        <f t="shared" si="8"/>
        <v>9.759999999999998</v>
      </c>
      <c r="AW6" s="31">
        <f t="shared" si="9"/>
        <v>33</v>
      </c>
      <c r="AX6" s="57">
        <f>IF(D6="","",IF(LOOKUP(AW6,'Master 2012 Pay Sheet'!$C$5:$C$35,'Master 2012 Pay Sheet'!$D$5:$D$35)&gt;0,LOOKUP(AW6,'Master 2012 Pay Sheet'!$C$5:$C$35,'Master 2012 Pay Sheet'!$D$5:$D$35),0))</f>
        <v>0</v>
      </c>
      <c r="AY6" s="56">
        <f t="shared" si="10"/>
        <v>18.239999999999998</v>
      </c>
      <c r="AZ6" s="31">
        <f t="shared" si="11"/>
        <v>48</v>
      </c>
      <c r="BA6" s="57">
        <f>IF(D6="","",IF(LOOKUP(AZ6,'Master 2012 Pay Sheet'!$E$5:$E$35,'Master 2012 Pay Sheet'!$F$5:$F$35)&gt;0,LOOKUP(AZ6,'Master 2012 Pay Sheet'!$E$5:$E$35,'Master 2012 Pay Sheet'!$F$5:$F$35),0))</f>
        <v>0</v>
      </c>
      <c r="BB6" s="57">
        <f t="shared" si="12"/>
        <v>0</v>
      </c>
      <c r="BC6" s="31">
        <f t="shared" si="13"/>
        <v>3</v>
      </c>
      <c r="BD6" s="31" t="str">
        <f t="shared" si="14"/>
        <v/>
      </c>
      <c r="BE6" s="31">
        <f t="shared" si="15"/>
        <v>5</v>
      </c>
      <c r="BF6" s="56">
        <f t="shared" si="16"/>
        <v>1.94</v>
      </c>
      <c r="BG6" s="31" t="str">
        <f t="shared" si="17"/>
        <v/>
      </c>
      <c r="BH6" s="31">
        <f t="shared" si="18"/>
        <v>5</v>
      </c>
      <c r="BI6" s="56">
        <f t="shared" si="19"/>
        <v>2.76</v>
      </c>
      <c r="BJ6" s="31" t="str">
        <f t="shared" si="20"/>
        <v/>
      </c>
      <c r="BK6" s="31">
        <f t="shared" si="63"/>
        <v>10</v>
      </c>
      <c r="BL6" s="31">
        <f t="shared" si="21"/>
        <v>0</v>
      </c>
      <c r="BM6" s="31">
        <f t="shared" si="22"/>
        <v>4</v>
      </c>
      <c r="BN6" s="31">
        <f t="shared" si="23"/>
        <v>0</v>
      </c>
      <c r="BO6" s="31">
        <f t="shared" si="24"/>
        <v>4</v>
      </c>
      <c r="BP6" s="31">
        <f t="shared" si="25"/>
        <v>0</v>
      </c>
      <c r="BQ6" s="31">
        <f t="shared" si="26"/>
        <v>4</v>
      </c>
      <c r="BR6" s="31">
        <f t="shared" si="27"/>
        <v>0</v>
      </c>
      <c r="BS6" s="31">
        <f t="shared" si="28"/>
        <v>4</v>
      </c>
      <c r="BT6" s="31">
        <f t="shared" si="29"/>
        <v>0</v>
      </c>
      <c r="BU6" s="31">
        <f t="shared" si="30"/>
        <v>4</v>
      </c>
      <c r="BV6" s="31">
        <f t="shared" si="31"/>
        <v>0</v>
      </c>
      <c r="BW6" s="31">
        <f t="shared" si="32"/>
        <v>4</v>
      </c>
      <c r="BX6" s="31">
        <f t="shared" si="33"/>
        <v>0</v>
      </c>
      <c r="BY6" s="31">
        <f t="shared" si="34"/>
        <v>4</v>
      </c>
      <c r="BZ6" s="31">
        <f t="shared" si="35"/>
        <v>0</v>
      </c>
      <c r="CA6" s="31">
        <f t="shared" si="36"/>
        <v>4</v>
      </c>
      <c r="CB6" s="31">
        <f t="shared" si="37"/>
        <v>0</v>
      </c>
      <c r="CC6" s="31">
        <f t="shared" si="38"/>
        <v>4</v>
      </c>
      <c r="CD6" s="31">
        <f t="shared" si="39"/>
        <v>0</v>
      </c>
      <c r="CE6" s="31">
        <f t="shared" si="40"/>
        <v>4</v>
      </c>
      <c r="CF6" s="31">
        <f t="shared" si="41"/>
        <v>0</v>
      </c>
      <c r="CG6" s="31">
        <f t="shared" si="42"/>
        <v>4</v>
      </c>
      <c r="CH6" s="31">
        <f t="shared" si="43"/>
        <v>0</v>
      </c>
      <c r="CI6" s="31">
        <f t="shared" si="44"/>
        <v>4</v>
      </c>
      <c r="CJ6" s="31" t="str">
        <f t="shared" si="45"/>
        <v/>
      </c>
      <c r="CK6" s="31" t="str">
        <f t="shared" si="46"/>
        <v/>
      </c>
      <c r="CL6" s="31" t="str">
        <f t="shared" si="47"/>
        <v/>
      </c>
      <c r="CM6" s="31" t="str">
        <f t="shared" si="48"/>
        <v/>
      </c>
      <c r="CN6" s="31" t="str">
        <f t="shared" si="49"/>
        <v/>
      </c>
      <c r="CO6" s="31" t="str">
        <f t="shared" si="50"/>
        <v/>
      </c>
      <c r="CP6" s="31" t="str">
        <f t="shared" si="51"/>
        <v/>
      </c>
      <c r="CQ6" s="31" t="str">
        <f t="shared" si="52"/>
        <v/>
      </c>
      <c r="CR6" s="31" t="str">
        <f t="shared" si="53"/>
        <v/>
      </c>
      <c r="CS6" s="31" t="str">
        <f t="shared" si="54"/>
        <v/>
      </c>
      <c r="CT6" s="31" t="str">
        <f t="shared" si="64"/>
        <v/>
      </c>
      <c r="CU6" s="31" t="str">
        <f t="shared" si="65"/>
        <v/>
      </c>
      <c r="CV6" s="31" t="str">
        <f t="shared" si="66"/>
        <v/>
      </c>
      <c r="CW6" s="31" t="str">
        <f t="shared" si="67"/>
        <v/>
      </c>
      <c r="CX6" s="31" t="str">
        <f t="shared" si="68"/>
        <v/>
      </c>
      <c r="CY6" s="31">
        <f t="shared" si="69"/>
        <v>5</v>
      </c>
      <c r="CZ6" s="31" t="str">
        <f t="shared" si="70"/>
        <v/>
      </c>
      <c r="DA6" s="31" t="str">
        <f t="shared" si="71"/>
        <v/>
      </c>
      <c r="DB6" s="31" t="str">
        <f t="shared" si="72"/>
        <v/>
      </c>
      <c r="DC6" s="31" t="str">
        <f t="shared" si="73"/>
        <v/>
      </c>
      <c r="DD6" s="31" t="str">
        <f t="shared" si="74"/>
        <v/>
      </c>
      <c r="DE6" s="31">
        <f t="shared" si="75"/>
        <v>5</v>
      </c>
      <c r="DF6" s="31" t="str">
        <f t="shared" si="76"/>
        <v/>
      </c>
      <c r="DG6" s="31" t="str">
        <f t="shared" si="77"/>
        <v/>
      </c>
      <c r="DH6" s="31" t="str">
        <f t="shared" si="78"/>
        <v/>
      </c>
      <c r="DI6" s="31" t="str">
        <f t="shared" si="79"/>
        <v/>
      </c>
      <c r="DJ6" s="31" t="str">
        <f t="shared" si="80"/>
        <v/>
      </c>
      <c r="DK6" s="31" t="str">
        <f t="shared" si="81"/>
        <v/>
      </c>
      <c r="DL6" s="31" t="str">
        <f t="shared" si="82"/>
        <v/>
      </c>
      <c r="DM6" s="31" t="str">
        <f t="shared" si="83"/>
        <v/>
      </c>
      <c r="DN6" s="31" t="str">
        <f t="shared" si="84"/>
        <v/>
      </c>
      <c r="DO6" s="31" t="str">
        <f t="shared" si="85"/>
        <v/>
      </c>
      <c r="DP6" s="31">
        <f t="shared" si="86"/>
        <v>10</v>
      </c>
      <c r="DQ6" s="31" t="str">
        <f t="shared" si="55"/>
        <v/>
      </c>
      <c r="DR6" s="31" t="str">
        <f t="shared" si="56"/>
        <v/>
      </c>
      <c r="DS6" s="31" t="str">
        <f t="shared" si="57"/>
        <v/>
      </c>
      <c r="DT6" s="31">
        <f t="shared" si="58"/>
        <v>4</v>
      </c>
      <c r="DU6" s="31" t="str">
        <f t="shared" si="59"/>
        <v/>
      </c>
      <c r="DV6" s="31" t="str">
        <f t="shared" si="60"/>
        <v/>
      </c>
      <c r="DW6" s="48">
        <f t="shared" si="61"/>
        <v>33.802816901408448</v>
      </c>
      <c r="DX6" s="4" t="str">
        <f t="shared" si="87"/>
        <v/>
      </c>
      <c r="DY6" s="25"/>
      <c r="DZ6" s="25"/>
    </row>
    <row r="7" spans="1:134" ht="13.2" x14ac:dyDescent="0.25">
      <c r="A7" s="31"/>
      <c r="B7" s="4">
        <v>5</v>
      </c>
      <c r="C7" s="60"/>
      <c r="D7" s="61" t="s">
        <v>181</v>
      </c>
      <c r="E7" s="61" t="s">
        <v>323</v>
      </c>
      <c r="F7" s="14"/>
      <c r="G7" s="14" t="s">
        <v>182</v>
      </c>
      <c r="H7" s="50" t="s">
        <v>325</v>
      </c>
      <c r="I7" s="60" t="s">
        <v>203</v>
      </c>
      <c r="J7" s="62"/>
      <c r="K7" s="62"/>
      <c r="L7" s="47"/>
      <c r="M7" s="54">
        <v>17.5</v>
      </c>
      <c r="N7" s="54">
        <v>20</v>
      </c>
      <c r="O7" s="54">
        <v>16.75</v>
      </c>
      <c r="P7" s="54">
        <v>15.75</v>
      </c>
      <c r="Q7" s="54">
        <v>21</v>
      </c>
      <c r="R7" s="51"/>
      <c r="S7" s="51"/>
      <c r="T7" s="51"/>
      <c r="U7" s="51"/>
      <c r="V7" s="51"/>
      <c r="W7" s="51"/>
      <c r="X7" s="52">
        <f t="shared" si="0"/>
        <v>1.78</v>
      </c>
      <c r="Y7" s="52">
        <f t="shared" si="1"/>
        <v>2.76</v>
      </c>
      <c r="Z7" s="52">
        <f t="shared" si="2"/>
        <v>1.58</v>
      </c>
      <c r="AA7" s="52">
        <f t="shared" si="3"/>
        <v>1.32</v>
      </c>
      <c r="AB7" s="52">
        <f t="shared" si="4"/>
        <v>3.24</v>
      </c>
      <c r="AC7" s="54">
        <v>21</v>
      </c>
      <c r="AD7" s="54">
        <v>19.25</v>
      </c>
      <c r="AE7" s="54">
        <v>17.5</v>
      </c>
      <c r="AF7" s="54">
        <v>17.75</v>
      </c>
      <c r="AG7" s="54"/>
      <c r="AH7" s="52">
        <f t="shared" si="62"/>
        <v>3.24</v>
      </c>
      <c r="AI7" s="52">
        <f t="shared" si="5"/>
        <v>2.42</v>
      </c>
      <c r="AJ7" s="52">
        <f t="shared" si="5"/>
        <v>1.78</v>
      </c>
      <c r="AK7" s="52">
        <f t="shared" si="5"/>
        <v>1.86</v>
      </c>
      <c r="AL7" s="52" t="str">
        <f t="shared" si="5"/>
        <v xml:space="preserve"> </v>
      </c>
      <c r="AM7" s="53"/>
      <c r="AN7" s="53"/>
      <c r="AO7" s="53"/>
      <c r="AP7" s="53"/>
      <c r="AQ7" s="53"/>
      <c r="AR7" s="53"/>
      <c r="AS7" s="55">
        <f t="shared" si="6"/>
        <v>10.68</v>
      </c>
      <c r="AT7" s="31">
        <f t="shared" si="7"/>
        <v>40</v>
      </c>
      <c r="AU7" s="57">
        <f>IF(D7="","",IF(LOOKUP(AT7,'Master 2012 Pay Sheet'!$A$5:$A$35,'Master 2012 Pay Sheet'!$B$5:$B$35)&gt;0,LOOKUP(AT7,'Master 2012 Pay Sheet'!$A$5:$A$35,'Master 2012 Pay Sheet'!$B$5:$B$35),0))</f>
        <v>0</v>
      </c>
      <c r="AV7" s="56">
        <f t="shared" si="8"/>
        <v>9.3000000000000007</v>
      </c>
      <c r="AW7" s="31">
        <f t="shared" si="9"/>
        <v>38</v>
      </c>
      <c r="AX7" s="57">
        <f>IF(D7="","",IF(LOOKUP(AW7,'Master 2012 Pay Sheet'!$C$5:$C$35,'Master 2012 Pay Sheet'!$D$5:$D$35)&gt;0,LOOKUP(AW7,'Master 2012 Pay Sheet'!$C$5:$C$35,'Master 2012 Pay Sheet'!$D$5:$D$35),0))</f>
        <v>0</v>
      </c>
      <c r="AY7" s="56">
        <f t="shared" si="10"/>
        <v>19.98</v>
      </c>
      <c r="AZ7" s="31">
        <f t="shared" si="11"/>
        <v>41</v>
      </c>
      <c r="BA7" s="57">
        <f>IF(D7="","",IF(LOOKUP(AZ7,'Master 2012 Pay Sheet'!$E$5:$E$35,'Master 2012 Pay Sheet'!$F$5:$F$35)&gt;0,LOOKUP(AZ7,'Master 2012 Pay Sheet'!$E$5:$E$35,'Master 2012 Pay Sheet'!$F$5:$F$35),0))</f>
        <v>0</v>
      </c>
      <c r="BB7" s="57">
        <f t="shared" si="12"/>
        <v>0</v>
      </c>
      <c r="BC7" s="31">
        <f t="shared" si="13"/>
        <v>-1</v>
      </c>
      <c r="BD7" s="31" t="str">
        <f t="shared" si="14"/>
        <v/>
      </c>
      <c r="BE7" s="31">
        <f t="shared" si="15"/>
        <v>5</v>
      </c>
      <c r="BF7" s="56">
        <f t="shared" si="16"/>
        <v>3.24</v>
      </c>
      <c r="BG7" s="31" t="str">
        <f t="shared" si="17"/>
        <v/>
      </c>
      <c r="BH7" s="31">
        <f t="shared" si="18"/>
        <v>4</v>
      </c>
      <c r="BI7" s="56">
        <f t="shared" si="19"/>
        <v>3.24</v>
      </c>
      <c r="BJ7" s="31" t="str">
        <f t="shared" si="20"/>
        <v/>
      </c>
      <c r="BK7" s="31">
        <f t="shared" si="63"/>
        <v>9</v>
      </c>
      <c r="BL7" s="31">
        <f t="shared" si="21"/>
        <v>0</v>
      </c>
      <c r="BM7" s="31">
        <f t="shared" si="22"/>
        <v>5</v>
      </c>
      <c r="BN7" s="31">
        <f t="shared" si="23"/>
        <v>0</v>
      </c>
      <c r="BO7" s="31">
        <f t="shared" si="24"/>
        <v>5</v>
      </c>
      <c r="BP7" s="31">
        <f t="shared" si="25"/>
        <v>0</v>
      </c>
      <c r="BQ7" s="31">
        <f t="shared" si="26"/>
        <v>5</v>
      </c>
      <c r="BR7" s="31">
        <f t="shared" si="27"/>
        <v>0</v>
      </c>
      <c r="BS7" s="31">
        <f t="shared" si="28"/>
        <v>5</v>
      </c>
      <c r="BT7" s="31">
        <f t="shared" si="29"/>
        <v>0</v>
      </c>
      <c r="BU7" s="31">
        <f t="shared" si="30"/>
        <v>5</v>
      </c>
      <c r="BV7" s="31">
        <f t="shared" si="31"/>
        <v>0</v>
      </c>
      <c r="BW7" s="31">
        <f t="shared" si="32"/>
        <v>5</v>
      </c>
      <c r="BX7" s="31">
        <f t="shared" si="33"/>
        <v>0</v>
      </c>
      <c r="BY7" s="31">
        <f t="shared" si="34"/>
        <v>5</v>
      </c>
      <c r="BZ7" s="31">
        <f t="shared" si="35"/>
        <v>0</v>
      </c>
      <c r="CA7" s="31">
        <f t="shared" si="36"/>
        <v>5</v>
      </c>
      <c r="CB7" s="31">
        <f t="shared" si="37"/>
        <v>0</v>
      </c>
      <c r="CC7" s="31">
        <f t="shared" si="38"/>
        <v>5</v>
      </c>
      <c r="CD7" s="31">
        <f t="shared" si="39"/>
        <v>0</v>
      </c>
      <c r="CE7" s="31">
        <f t="shared" si="40"/>
        <v>5</v>
      </c>
      <c r="CF7" s="31">
        <f t="shared" si="41"/>
        <v>0</v>
      </c>
      <c r="CG7" s="31">
        <f t="shared" si="42"/>
        <v>5</v>
      </c>
      <c r="CH7" s="31">
        <f t="shared" si="43"/>
        <v>0</v>
      </c>
      <c r="CI7" s="31">
        <f t="shared" si="44"/>
        <v>5</v>
      </c>
      <c r="CJ7" s="31" t="str">
        <f t="shared" si="45"/>
        <v/>
      </c>
      <c r="CK7" s="31" t="str">
        <f t="shared" si="46"/>
        <v/>
      </c>
      <c r="CL7" s="31" t="str">
        <f t="shared" si="47"/>
        <v/>
      </c>
      <c r="CM7" s="31" t="str">
        <f t="shared" si="48"/>
        <v/>
      </c>
      <c r="CN7" s="31" t="str">
        <f t="shared" si="49"/>
        <v/>
      </c>
      <c r="CO7" s="31" t="str">
        <f t="shared" si="50"/>
        <v/>
      </c>
      <c r="CP7" s="31" t="str">
        <f t="shared" si="51"/>
        <v/>
      </c>
      <c r="CQ7" s="31" t="str">
        <f t="shared" si="52"/>
        <v/>
      </c>
      <c r="CR7" s="31" t="str">
        <f t="shared" si="53"/>
        <v/>
      </c>
      <c r="CS7" s="31" t="str">
        <f t="shared" si="54"/>
        <v/>
      </c>
      <c r="CT7" s="31" t="str">
        <f t="shared" si="64"/>
        <v/>
      </c>
      <c r="CU7" s="31" t="str">
        <f t="shared" si="65"/>
        <v/>
      </c>
      <c r="CV7" s="31" t="str">
        <f t="shared" si="66"/>
        <v/>
      </c>
      <c r="CW7" s="31" t="str">
        <f t="shared" si="67"/>
        <v/>
      </c>
      <c r="CX7" s="31" t="str">
        <f t="shared" si="68"/>
        <v/>
      </c>
      <c r="CY7" s="31">
        <f t="shared" si="69"/>
        <v>5</v>
      </c>
      <c r="CZ7" s="31" t="str">
        <f t="shared" si="70"/>
        <v/>
      </c>
      <c r="DA7" s="31" t="str">
        <f t="shared" si="71"/>
        <v/>
      </c>
      <c r="DB7" s="31" t="str">
        <f t="shared" si="72"/>
        <v/>
      </c>
      <c r="DC7" s="31" t="str">
        <f t="shared" si="73"/>
        <v/>
      </c>
      <c r="DD7" s="31">
        <f t="shared" si="74"/>
        <v>4</v>
      </c>
      <c r="DE7" s="31" t="str">
        <f t="shared" si="75"/>
        <v/>
      </c>
      <c r="DF7" s="31" t="str">
        <f t="shared" si="76"/>
        <v/>
      </c>
      <c r="DG7" s="31" t="str">
        <f t="shared" si="77"/>
        <v/>
      </c>
      <c r="DH7" s="31" t="str">
        <f t="shared" si="78"/>
        <v/>
      </c>
      <c r="DI7" s="31" t="str">
        <f t="shared" si="79"/>
        <v/>
      </c>
      <c r="DJ7" s="31" t="str">
        <f t="shared" si="80"/>
        <v/>
      </c>
      <c r="DK7" s="31" t="str">
        <f t="shared" si="81"/>
        <v/>
      </c>
      <c r="DL7" s="31" t="str">
        <f t="shared" si="82"/>
        <v/>
      </c>
      <c r="DM7" s="31" t="str">
        <f t="shared" si="83"/>
        <v/>
      </c>
      <c r="DN7" s="31" t="str">
        <f t="shared" si="84"/>
        <v/>
      </c>
      <c r="DO7" s="31">
        <f t="shared" si="85"/>
        <v>9</v>
      </c>
      <c r="DP7" s="31" t="str">
        <f t="shared" si="86"/>
        <v/>
      </c>
      <c r="DQ7" s="31" t="str">
        <f t="shared" si="55"/>
        <v/>
      </c>
      <c r="DR7" s="31" t="str">
        <f t="shared" si="56"/>
        <v/>
      </c>
      <c r="DS7" s="31" t="str">
        <f t="shared" si="57"/>
        <v/>
      </c>
      <c r="DT7" s="31">
        <f t="shared" si="58"/>
        <v>5</v>
      </c>
      <c r="DU7" s="31" t="str">
        <f t="shared" si="59"/>
        <v/>
      </c>
      <c r="DV7" s="31" t="str">
        <f t="shared" si="60"/>
        <v/>
      </c>
      <c r="DW7" s="48">
        <f t="shared" si="61"/>
        <v>43.661971830985912</v>
      </c>
      <c r="DX7" s="4" t="str">
        <f t="shared" si="87"/>
        <v/>
      </c>
      <c r="DY7" s="26" t="s">
        <v>137</v>
      </c>
      <c r="DZ7" s="26" t="s">
        <v>138</v>
      </c>
    </row>
    <row r="8" spans="1:134" ht="13.2" x14ac:dyDescent="0.25">
      <c r="A8" s="31"/>
      <c r="B8" s="4">
        <v>6</v>
      </c>
      <c r="C8" s="60"/>
      <c r="D8" s="61" t="s">
        <v>183</v>
      </c>
      <c r="E8" s="61" t="s">
        <v>326</v>
      </c>
      <c r="F8" s="14"/>
      <c r="G8" s="14" t="s">
        <v>184</v>
      </c>
      <c r="H8" s="50" t="s">
        <v>319</v>
      </c>
      <c r="I8" s="60" t="s">
        <v>203</v>
      </c>
      <c r="J8" s="62"/>
      <c r="K8" s="62"/>
      <c r="L8" s="47"/>
      <c r="M8" s="54">
        <v>16.25</v>
      </c>
      <c r="N8" s="54">
        <v>18</v>
      </c>
      <c r="O8" s="54">
        <v>17.5</v>
      </c>
      <c r="P8" s="54">
        <v>30</v>
      </c>
      <c r="Q8" s="54">
        <v>17</v>
      </c>
      <c r="R8" s="51"/>
      <c r="S8" s="51"/>
      <c r="T8" s="51"/>
      <c r="U8" s="51"/>
      <c r="V8" s="51"/>
      <c r="W8" s="51"/>
      <c r="X8" s="52">
        <f t="shared" si="0"/>
        <v>1.44</v>
      </c>
      <c r="Y8" s="52">
        <f t="shared" si="1"/>
        <v>1.94</v>
      </c>
      <c r="Z8" s="52">
        <f t="shared" si="2"/>
        <v>1.78</v>
      </c>
      <c r="AA8" s="52">
        <f t="shared" si="3"/>
        <v>10.82</v>
      </c>
      <c r="AB8" s="52">
        <f t="shared" si="4"/>
        <v>1.64</v>
      </c>
      <c r="AC8" s="54">
        <v>17</v>
      </c>
      <c r="AD8" s="54">
        <v>18.5</v>
      </c>
      <c r="AE8" s="54">
        <v>19.5</v>
      </c>
      <c r="AF8" s="54">
        <v>17.5</v>
      </c>
      <c r="AG8" s="54">
        <v>19</v>
      </c>
      <c r="AH8" s="52">
        <f t="shared" si="62"/>
        <v>1.64</v>
      </c>
      <c r="AI8" s="52">
        <f t="shared" si="5"/>
        <v>2.12</v>
      </c>
      <c r="AJ8" s="52">
        <f t="shared" si="5"/>
        <v>2.52</v>
      </c>
      <c r="AK8" s="52">
        <f t="shared" si="5"/>
        <v>1.78</v>
      </c>
      <c r="AL8" s="52">
        <f t="shared" si="5"/>
        <v>2.3199999999999998</v>
      </c>
      <c r="AM8" s="53"/>
      <c r="AN8" s="53"/>
      <c r="AO8" s="53"/>
      <c r="AP8" s="53"/>
      <c r="AQ8" s="53"/>
      <c r="AR8" s="53"/>
      <c r="AS8" s="55">
        <f t="shared" si="6"/>
        <v>17.62</v>
      </c>
      <c r="AT8" s="31">
        <f t="shared" si="7"/>
        <v>12</v>
      </c>
      <c r="AU8" s="57">
        <f>IF(D8="","",IF(LOOKUP(AT8,'Master 2012 Pay Sheet'!$A$5:$A$35,'Master 2012 Pay Sheet'!$B$5:$B$35)&gt;0,LOOKUP(AT8,'Master 2012 Pay Sheet'!$A$5:$A$35,'Master 2012 Pay Sheet'!$B$5:$B$35),0))</f>
        <v>0</v>
      </c>
      <c r="AV8" s="56">
        <f t="shared" si="8"/>
        <v>10.379999999999999</v>
      </c>
      <c r="AW8" s="31">
        <f t="shared" si="9"/>
        <v>31</v>
      </c>
      <c r="AX8" s="57">
        <f>IF(D8="","",IF(LOOKUP(AW8,'Master 2012 Pay Sheet'!$C$5:$C$35,'Master 2012 Pay Sheet'!$D$5:$D$35)&gt;0,LOOKUP(AW8,'Master 2012 Pay Sheet'!$C$5:$C$35,'Master 2012 Pay Sheet'!$D$5:$D$35),0))</f>
        <v>0</v>
      </c>
      <c r="AY8" s="56">
        <f t="shared" si="10"/>
        <v>28</v>
      </c>
      <c r="AZ8" s="31">
        <f t="shared" si="11"/>
        <v>17</v>
      </c>
      <c r="BA8" s="57">
        <f>IF(D8="","",IF(LOOKUP(AZ8,'Master 2012 Pay Sheet'!$E$5:$E$35,'Master 2012 Pay Sheet'!$F$5:$F$35)&gt;0,LOOKUP(AZ8,'Master 2012 Pay Sheet'!$E$5:$E$35,'Master 2012 Pay Sheet'!$F$5:$F$35),0))</f>
        <v>0</v>
      </c>
      <c r="BB8" s="57">
        <f t="shared" si="12"/>
        <v>0</v>
      </c>
      <c r="BC8" s="31">
        <f t="shared" si="13"/>
        <v>-5</v>
      </c>
      <c r="BD8" s="31" t="str">
        <f t="shared" si="14"/>
        <v/>
      </c>
      <c r="BE8" s="31">
        <f t="shared" si="15"/>
        <v>5</v>
      </c>
      <c r="BF8" s="56">
        <f t="shared" si="16"/>
        <v>10.82</v>
      </c>
      <c r="BG8" s="31" t="str">
        <f t="shared" si="17"/>
        <v/>
      </c>
      <c r="BH8" s="31">
        <f t="shared" si="18"/>
        <v>5</v>
      </c>
      <c r="BI8" s="56">
        <f t="shared" si="19"/>
        <v>2.52</v>
      </c>
      <c r="BJ8" s="31" t="str">
        <f t="shared" si="20"/>
        <v/>
      </c>
      <c r="BK8" s="31">
        <f t="shared" si="63"/>
        <v>10</v>
      </c>
      <c r="BL8" s="31">
        <f t="shared" si="21"/>
        <v>0</v>
      </c>
      <c r="BM8" s="31">
        <f t="shared" si="22"/>
        <v>6</v>
      </c>
      <c r="BN8" s="31">
        <f t="shared" si="23"/>
        <v>0</v>
      </c>
      <c r="BO8" s="31">
        <f t="shared" si="24"/>
        <v>6</v>
      </c>
      <c r="BP8" s="31">
        <f t="shared" si="25"/>
        <v>0</v>
      </c>
      <c r="BQ8" s="31">
        <f t="shared" si="26"/>
        <v>6</v>
      </c>
      <c r="BR8" s="31">
        <f t="shared" si="27"/>
        <v>0</v>
      </c>
      <c r="BS8" s="31">
        <f t="shared" si="28"/>
        <v>6</v>
      </c>
      <c r="BT8" s="31">
        <f t="shared" si="29"/>
        <v>0</v>
      </c>
      <c r="BU8" s="31">
        <f t="shared" si="30"/>
        <v>6</v>
      </c>
      <c r="BV8" s="31">
        <f t="shared" si="31"/>
        <v>0</v>
      </c>
      <c r="BW8" s="31">
        <f t="shared" si="32"/>
        <v>6</v>
      </c>
      <c r="BX8" s="31">
        <f t="shared" si="33"/>
        <v>0</v>
      </c>
      <c r="BY8" s="31">
        <f t="shared" si="34"/>
        <v>6</v>
      </c>
      <c r="BZ8" s="31">
        <f t="shared" si="35"/>
        <v>0</v>
      </c>
      <c r="CA8" s="31">
        <f t="shared" si="36"/>
        <v>6</v>
      </c>
      <c r="CB8" s="31">
        <f t="shared" si="37"/>
        <v>0</v>
      </c>
      <c r="CC8" s="31">
        <f t="shared" si="38"/>
        <v>6</v>
      </c>
      <c r="CD8" s="31">
        <f t="shared" si="39"/>
        <v>0</v>
      </c>
      <c r="CE8" s="31">
        <f t="shared" si="40"/>
        <v>6</v>
      </c>
      <c r="CF8" s="31">
        <f t="shared" si="41"/>
        <v>0</v>
      </c>
      <c r="CG8" s="31">
        <f t="shared" si="42"/>
        <v>6</v>
      </c>
      <c r="CH8" s="31">
        <f t="shared" si="43"/>
        <v>0</v>
      </c>
      <c r="CI8" s="31">
        <f t="shared" si="44"/>
        <v>6</v>
      </c>
      <c r="CJ8" s="31" t="str">
        <f t="shared" si="45"/>
        <v/>
      </c>
      <c r="CK8" s="31" t="str">
        <f t="shared" si="46"/>
        <v/>
      </c>
      <c r="CL8" s="31" t="str">
        <f t="shared" si="47"/>
        <v/>
      </c>
      <c r="CM8" s="31" t="str">
        <f t="shared" si="48"/>
        <v/>
      </c>
      <c r="CN8" s="31" t="str">
        <f t="shared" si="49"/>
        <v/>
      </c>
      <c r="CO8" s="31" t="str">
        <f t="shared" si="50"/>
        <v/>
      </c>
      <c r="CP8" s="31" t="str">
        <f t="shared" si="51"/>
        <v/>
      </c>
      <c r="CQ8" s="31" t="str">
        <f t="shared" si="52"/>
        <v/>
      </c>
      <c r="CR8" s="31" t="str">
        <f t="shared" si="53"/>
        <v/>
      </c>
      <c r="CS8" s="31" t="str">
        <f t="shared" si="54"/>
        <v/>
      </c>
      <c r="CT8" s="31" t="str">
        <f t="shared" si="64"/>
        <v/>
      </c>
      <c r="CU8" s="31" t="str">
        <f t="shared" si="65"/>
        <v/>
      </c>
      <c r="CV8" s="31" t="str">
        <f t="shared" si="66"/>
        <v/>
      </c>
      <c r="CW8" s="31" t="str">
        <f t="shared" si="67"/>
        <v/>
      </c>
      <c r="CX8" s="31" t="str">
        <f t="shared" si="68"/>
        <v/>
      </c>
      <c r="CY8" s="31">
        <f t="shared" si="69"/>
        <v>5</v>
      </c>
      <c r="CZ8" s="31" t="str">
        <f t="shared" si="70"/>
        <v/>
      </c>
      <c r="DA8" s="31" t="str">
        <f t="shared" si="71"/>
        <v/>
      </c>
      <c r="DB8" s="31" t="str">
        <f t="shared" si="72"/>
        <v/>
      </c>
      <c r="DC8" s="31" t="str">
        <f t="shared" si="73"/>
        <v/>
      </c>
      <c r="DD8" s="31" t="str">
        <f t="shared" si="74"/>
        <v/>
      </c>
      <c r="DE8" s="31">
        <f t="shared" si="75"/>
        <v>5</v>
      </c>
      <c r="DF8" s="31" t="str">
        <f t="shared" si="76"/>
        <v/>
      </c>
      <c r="DG8" s="31" t="str">
        <f t="shared" si="77"/>
        <v/>
      </c>
      <c r="DH8" s="31" t="str">
        <f t="shared" si="78"/>
        <v/>
      </c>
      <c r="DI8" s="31" t="str">
        <f t="shared" si="79"/>
        <v/>
      </c>
      <c r="DJ8" s="31" t="str">
        <f t="shared" si="80"/>
        <v/>
      </c>
      <c r="DK8" s="31" t="str">
        <f t="shared" si="81"/>
        <v/>
      </c>
      <c r="DL8" s="31" t="str">
        <f t="shared" si="82"/>
        <v/>
      </c>
      <c r="DM8" s="31" t="str">
        <f t="shared" si="83"/>
        <v/>
      </c>
      <c r="DN8" s="31" t="str">
        <f t="shared" si="84"/>
        <v/>
      </c>
      <c r="DO8" s="31" t="str">
        <f t="shared" si="85"/>
        <v/>
      </c>
      <c r="DP8" s="31">
        <f t="shared" si="86"/>
        <v>10</v>
      </c>
      <c r="DQ8" s="31" t="str">
        <f t="shared" si="55"/>
        <v/>
      </c>
      <c r="DR8" s="31" t="str">
        <f t="shared" si="56"/>
        <v/>
      </c>
      <c r="DS8" s="31" t="str">
        <f t="shared" si="57"/>
        <v/>
      </c>
      <c r="DT8" s="31">
        <f t="shared" si="58"/>
        <v>6</v>
      </c>
      <c r="DU8" s="31" t="str">
        <f t="shared" si="59"/>
        <v/>
      </c>
      <c r="DV8" s="31" t="str">
        <f t="shared" si="60"/>
        <v/>
      </c>
      <c r="DW8" s="48">
        <f t="shared" si="61"/>
        <v>77.464788732394368</v>
      </c>
      <c r="DX8" s="4" t="str">
        <f t="shared" si="87"/>
        <v/>
      </c>
      <c r="DY8" s="2">
        <v>14.25</v>
      </c>
      <c r="DZ8" s="2">
        <v>1.03</v>
      </c>
    </row>
    <row r="9" spans="1:134" ht="13.2" x14ac:dyDescent="0.25">
      <c r="A9" s="31"/>
      <c r="B9" s="4">
        <v>7</v>
      </c>
      <c r="C9" s="60"/>
      <c r="D9" s="61" t="s">
        <v>185</v>
      </c>
      <c r="E9" s="61" t="s">
        <v>326</v>
      </c>
      <c r="F9" s="14"/>
      <c r="G9" s="14" t="s">
        <v>186</v>
      </c>
      <c r="H9" s="50" t="s">
        <v>327</v>
      </c>
      <c r="I9" s="60" t="s">
        <v>203</v>
      </c>
      <c r="J9" s="62"/>
      <c r="K9" s="62"/>
      <c r="L9" s="47"/>
      <c r="M9" s="54">
        <v>18.25</v>
      </c>
      <c r="N9" s="54">
        <v>17.5</v>
      </c>
      <c r="O9" s="54">
        <v>17.5</v>
      </c>
      <c r="P9" s="54">
        <v>18.5</v>
      </c>
      <c r="Q9" s="54">
        <v>20.25</v>
      </c>
      <c r="R9" s="51"/>
      <c r="S9" s="51"/>
      <c r="T9" s="51"/>
      <c r="U9" s="51"/>
      <c r="V9" s="51"/>
      <c r="W9" s="51"/>
      <c r="X9" s="52">
        <f t="shared" si="0"/>
        <v>2.02</v>
      </c>
      <c r="Y9" s="52">
        <f t="shared" si="1"/>
        <v>1.78</v>
      </c>
      <c r="Z9" s="52">
        <f t="shared" si="2"/>
        <v>1.78</v>
      </c>
      <c r="AA9" s="52">
        <f t="shared" si="3"/>
        <v>2.12</v>
      </c>
      <c r="AB9" s="52">
        <f t="shared" si="4"/>
        <v>2.88</v>
      </c>
      <c r="AC9" s="54">
        <v>19.25</v>
      </c>
      <c r="AD9" s="54">
        <v>19.5</v>
      </c>
      <c r="AE9" s="54">
        <v>17.5</v>
      </c>
      <c r="AF9" s="54">
        <v>18.25</v>
      </c>
      <c r="AG9" s="54">
        <v>22</v>
      </c>
      <c r="AH9" s="52">
        <f t="shared" si="62"/>
        <v>2.42</v>
      </c>
      <c r="AI9" s="52">
        <f t="shared" si="5"/>
        <v>2.52</v>
      </c>
      <c r="AJ9" s="52">
        <f t="shared" si="5"/>
        <v>1.78</v>
      </c>
      <c r="AK9" s="52">
        <f t="shared" si="5"/>
        <v>2.02</v>
      </c>
      <c r="AL9" s="52">
        <f t="shared" si="5"/>
        <v>3.8</v>
      </c>
      <c r="AM9" s="53"/>
      <c r="AN9" s="53"/>
      <c r="AO9" s="53"/>
      <c r="AP9" s="53"/>
      <c r="AQ9" s="53"/>
      <c r="AR9" s="53"/>
      <c r="AS9" s="55">
        <f t="shared" si="6"/>
        <v>10.58</v>
      </c>
      <c r="AT9" s="31">
        <f t="shared" si="7"/>
        <v>42</v>
      </c>
      <c r="AU9" s="57">
        <f>IF(D9="","",IF(LOOKUP(AT9,'Master 2012 Pay Sheet'!$A$5:$A$35,'Master 2012 Pay Sheet'!$B$5:$B$35)&gt;0,LOOKUP(AT9,'Master 2012 Pay Sheet'!$A$5:$A$35,'Master 2012 Pay Sheet'!$B$5:$B$35),0))</f>
        <v>0</v>
      </c>
      <c r="AV9" s="56">
        <f t="shared" si="8"/>
        <v>12.54</v>
      </c>
      <c r="AW9" s="31">
        <f t="shared" si="9"/>
        <v>17</v>
      </c>
      <c r="AX9" s="57">
        <f>IF(D9="","",IF(LOOKUP(AW9,'Master 2012 Pay Sheet'!$C$5:$C$35,'Master 2012 Pay Sheet'!$D$5:$D$35)&gt;0,LOOKUP(AW9,'Master 2012 Pay Sheet'!$C$5:$C$35,'Master 2012 Pay Sheet'!$D$5:$D$35),0))</f>
        <v>0</v>
      </c>
      <c r="AY9" s="56">
        <f t="shared" si="10"/>
        <v>23.119999999999997</v>
      </c>
      <c r="AZ9" s="31">
        <f t="shared" si="11"/>
        <v>29</v>
      </c>
      <c r="BA9" s="57">
        <f>IF(D9="","",IF(LOOKUP(AZ9,'Master 2012 Pay Sheet'!$E$5:$E$35,'Master 2012 Pay Sheet'!$F$5:$F$35)&gt;0,LOOKUP(AZ9,'Master 2012 Pay Sheet'!$E$5:$E$35,'Master 2012 Pay Sheet'!$F$5:$F$35),0))</f>
        <v>0</v>
      </c>
      <c r="BB9" s="57">
        <f t="shared" si="12"/>
        <v>0</v>
      </c>
      <c r="BC9" s="31">
        <f t="shared" si="13"/>
        <v>13</v>
      </c>
      <c r="BD9" s="31" t="str">
        <f t="shared" si="14"/>
        <v/>
      </c>
      <c r="BE9" s="31">
        <f t="shared" si="15"/>
        <v>5</v>
      </c>
      <c r="BF9" s="56">
        <f t="shared" si="16"/>
        <v>2.88</v>
      </c>
      <c r="BG9" s="31" t="str">
        <f t="shared" si="17"/>
        <v/>
      </c>
      <c r="BH9" s="31">
        <f t="shared" si="18"/>
        <v>5</v>
      </c>
      <c r="BI9" s="56">
        <f t="shared" si="19"/>
        <v>3.8</v>
      </c>
      <c r="BJ9" s="31" t="str">
        <f t="shared" si="20"/>
        <v/>
      </c>
      <c r="BK9" s="31">
        <f t="shared" si="63"/>
        <v>10</v>
      </c>
      <c r="BL9" s="31">
        <f t="shared" si="21"/>
        <v>0</v>
      </c>
      <c r="BM9" s="31">
        <f t="shared" si="22"/>
        <v>7</v>
      </c>
      <c r="BN9" s="31">
        <f t="shared" si="23"/>
        <v>0</v>
      </c>
      <c r="BO9" s="31">
        <f t="shared" si="24"/>
        <v>7</v>
      </c>
      <c r="BP9" s="31">
        <f t="shared" si="25"/>
        <v>0</v>
      </c>
      <c r="BQ9" s="31">
        <f t="shared" si="26"/>
        <v>7</v>
      </c>
      <c r="BR9" s="31">
        <f t="shared" si="27"/>
        <v>0</v>
      </c>
      <c r="BS9" s="31">
        <f t="shared" si="28"/>
        <v>7</v>
      </c>
      <c r="BT9" s="31">
        <f t="shared" si="29"/>
        <v>0</v>
      </c>
      <c r="BU9" s="31">
        <f t="shared" si="30"/>
        <v>7</v>
      </c>
      <c r="BV9" s="31">
        <f t="shared" si="31"/>
        <v>0</v>
      </c>
      <c r="BW9" s="31">
        <f t="shared" si="32"/>
        <v>7</v>
      </c>
      <c r="BX9" s="31">
        <f t="shared" si="33"/>
        <v>0</v>
      </c>
      <c r="BY9" s="31">
        <f t="shared" si="34"/>
        <v>7</v>
      </c>
      <c r="BZ9" s="31">
        <f t="shared" si="35"/>
        <v>0</v>
      </c>
      <c r="CA9" s="31">
        <f t="shared" si="36"/>
        <v>7</v>
      </c>
      <c r="CB9" s="31">
        <f t="shared" si="37"/>
        <v>0</v>
      </c>
      <c r="CC9" s="31">
        <f t="shared" si="38"/>
        <v>7</v>
      </c>
      <c r="CD9" s="31">
        <f t="shared" si="39"/>
        <v>0</v>
      </c>
      <c r="CE9" s="31">
        <f t="shared" si="40"/>
        <v>7</v>
      </c>
      <c r="CF9" s="31">
        <f t="shared" si="41"/>
        <v>0</v>
      </c>
      <c r="CG9" s="31">
        <f t="shared" si="42"/>
        <v>7</v>
      </c>
      <c r="CH9" s="31">
        <f t="shared" si="43"/>
        <v>0</v>
      </c>
      <c r="CI9" s="31">
        <f t="shared" si="44"/>
        <v>7</v>
      </c>
      <c r="CJ9" s="31" t="str">
        <f t="shared" si="45"/>
        <v/>
      </c>
      <c r="CK9" s="31" t="str">
        <f t="shared" si="46"/>
        <v/>
      </c>
      <c r="CL9" s="31" t="str">
        <f t="shared" si="47"/>
        <v/>
      </c>
      <c r="CM9" s="31" t="str">
        <f t="shared" si="48"/>
        <v/>
      </c>
      <c r="CN9" s="31" t="str">
        <f t="shared" si="49"/>
        <v/>
      </c>
      <c r="CO9" s="31" t="str">
        <f t="shared" si="50"/>
        <v/>
      </c>
      <c r="CP9" s="31" t="str">
        <f t="shared" si="51"/>
        <v/>
      </c>
      <c r="CQ9" s="31" t="str">
        <f t="shared" si="52"/>
        <v/>
      </c>
      <c r="CR9" s="31" t="str">
        <f t="shared" si="53"/>
        <v/>
      </c>
      <c r="CS9" s="31" t="str">
        <f t="shared" si="54"/>
        <v/>
      </c>
      <c r="CT9" s="31" t="str">
        <f t="shared" si="64"/>
        <v/>
      </c>
      <c r="CU9" s="31" t="str">
        <f t="shared" si="65"/>
        <v/>
      </c>
      <c r="CV9" s="31" t="str">
        <f t="shared" si="66"/>
        <v/>
      </c>
      <c r="CW9" s="31" t="str">
        <f t="shared" si="67"/>
        <v/>
      </c>
      <c r="CX9" s="31" t="str">
        <f t="shared" si="68"/>
        <v/>
      </c>
      <c r="CY9" s="31">
        <f t="shared" si="69"/>
        <v>5</v>
      </c>
      <c r="CZ9" s="31" t="str">
        <f t="shared" si="70"/>
        <v/>
      </c>
      <c r="DA9" s="31" t="str">
        <f t="shared" si="71"/>
        <v/>
      </c>
      <c r="DB9" s="31" t="str">
        <f t="shared" si="72"/>
        <v/>
      </c>
      <c r="DC9" s="31" t="str">
        <f t="shared" si="73"/>
        <v/>
      </c>
      <c r="DD9" s="31" t="str">
        <f t="shared" si="74"/>
        <v/>
      </c>
      <c r="DE9" s="31">
        <f t="shared" si="75"/>
        <v>5</v>
      </c>
      <c r="DF9" s="31" t="str">
        <f t="shared" si="76"/>
        <v/>
      </c>
      <c r="DG9" s="31" t="str">
        <f t="shared" si="77"/>
        <v/>
      </c>
      <c r="DH9" s="31" t="str">
        <f t="shared" si="78"/>
        <v/>
      </c>
      <c r="DI9" s="31" t="str">
        <f t="shared" si="79"/>
        <v/>
      </c>
      <c r="DJ9" s="31" t="str">
        <f t="shared" si="80"/>
        <v/>
      </c>
      <c r="DK9" s="31" t="str">
        <f t="shared" si="81"/>
        <v/>
      </c>
      <c r="DL9" s="31" t="str">
        <f t="shared" si="82"/>
        <v/>
      </c>
      <c r="DM9" s="31" t="str">
        <f t="shared" si="83"/>
        <v/>
      </c>
      <c r="DN9" s="31" t="str">
        <f t="shared" si="84"/>
        <v/>
      </c>
      <c r="DO9" s="31" t="str">
        <f t="shared" si="85"/>
        <v/>
      </c>
      <c r="DP9" s="31">
        <f t="shared" si="86"/>
        <v>10</v>
      </c>
      <c r="DQ9" s="31" t="str">
        <f t="shared" si="55"/>
        <v/>
      </c>
      <c r="DR9" s="31" t="str">
        <f t="shared" si="56"/>
        <v/>
      </c>
      <c r="DS9" s="31" t="str">
        <f t="shared" si="57"/>
        <v/>
      </c>
      <c r="DT9" s="31">
        <f t="shared" si="58"/>
        <v>7</v>
      </c>
      <c r="DU9" s="31" t="str">
        <f t="shared" si="59"/>
        <v/>
      </c>
      <c r="DV9" s="31" t="str">
        <f t="shared" si="60"/>
        <v/>
      </c>
      <c r="DW9" s="48">
        <f t="shared" si="61"/>
        <v>60.563380281690137</v>
      </c>
      <c r="DX9" s="4" t="str">
        <f t="shared" si="87"/>
        <v/>
      </c>
      <c r="DY9" s="2">
        <v>14.5</v>
      </c>
      <c r="DZ9" s="2">
        <v>1.06</v>
      </c>
    </row>
    <row r="10" spans="1:134" ht="13.2" x14ac:dyDescent="0.25">
      <c r="A10" s="31"/>
      <c r="B10" s="4">
        <v>8</v>
      </c>
      <c r="C10" s="60"/>
      <c r="D10" s="61" t="s">
        <v>187</v>
      </c>
      <c r="E10" s="61" t="s">
        <v>328</v>
      </c>
      <c r="F10" s="14"/>
      <c r="G10" s="14" t="s">
        <v>188</v>
      </c>
      <c r="H10" s="50" t="s">
        <v>329</v>
      </c>
      <c r="I10" s="60" t="s">
        <v>203</v>
      </c>
      <c r="J10" s="62"/>
      <c r="K10" s="62"/>
      <c r="L10" s="62"/>
      <c r="M10" s="54">
        <v>18.25</v>
      </c>
      <c r="N10" s="54">
        <v>17.5</v>
      </c>
      <c r="O10" s="54">
        <v>17</v>
      </c>
      <c r="P10" s="54">
        <v>16.75</v>
      </c>
      <c r="Q10" s="54"/>
      <c r="R10" s="51"/>
      <c r="S10" s="51"/>
      <c r="T10" s="51"/>
      <c r="U10" s="51"/>
      <c r="V10" s="51"/>
      <c r="W10" s="51"/>
      <c r="X10" s="52">
        <f t="shared" si="0"/>
        <v>2.02</v>
      </c>
      <c r="Y10" s="52">
        <f t="shared" si="1"/>
        <v>1.78</v>
      </c>
      <c r="Z10" s="52">
        <f t="shared" si="2"/>
        <v>1.64</v>
      </c>
      <c r="AA10" s="52">
        <f t="shared" si="3"/>
        <v>1.58</v>
      </c>
      <c r="AB10" s="52" t="str">
        <f t="shared" si="4"/>
        <v xml:space="preserve"> </v>
      </c>
      <c r="AC10" s="54">
        <v>23.25</v>
      </c>
      <c r="AD10" s="54">
        <v>19.5</v>
      </c>
      <c r="AE10" s="54">
        <v>18</v>
      </c>
      <c r="AF10" s="54">
        <v>18.5</v>
      </c>
      <c r="AG10" s="54">
        <v>25.5</v>
      </c>
      <c r="AH10" s="52">
        <f t="shared" si="62"/>
        <v>4.58</v>
      </c>
      <c r="AI10" s="52">
        <f t="shared" si="5"/>
        <v>2.52</v>
      </c>
      <c r="AJ10" s="52">
        <f t="shared" si="5"/>
        <v>1.94</v>
      </c>
      <c r="AK10" s="52">
        <f t="shared" si="5"/>
        <v>2.12</v>
      </c>
      <c r="AL10" s="52">
        <f t="shared" si="5"/>
        <v>6.26</v>
      </c>
      <c r="AM10" s="53"/>
      <c r="AN10" s="53"/>
      <c r="AO10" s="53"/>
      <c r="AP10" s="53"/>
      <c r="AQ10" s="53"/>
      <c r="AR10" s="53"/>
      <c r="AS10" s="55">
        <f t="shared" si="6"/>
        <v>7.02</v>
      </c>
      <c r="AT10" s="31">
        <f t="shared" si="7"/>
        <v>54</v>
      </c>
      <c r="AU10" s="57">
        <f>IF(D10="","",IF(LOOKUP(AT10,'Master 2012 Pay Sheet'!$A$5:$A$35,'Master 2012 Pay Sheet'!$B$5:$B$35)&gt;0,LOOKUP(AT10,'Master 2012 Pay Sheet'!$A$5:$A$35,'Master 2012 Pay Sheet'!$B$5:$B$35),0))</f>
        <v>0</v>
      </c>
      <c r="AV10" s="56">
        <f t="shared" si="8"/>
        <v>17.420000000000002</v>
      </c>
      <c r="AW10" s="31">
        <f t="shared" si="9"/>
        <v>10</v>
      </c>
      <c r="AX10" s="57">
        <f>IF(D10="","",IF(LOOKUP(AW10,'Master 2012 Pay Sheet'!$C$5:$C$35,'Master 2012 Pay Sheet'!$D$5:$D$35)&gt;0,LOOKUP(AW10,'Master 2012 Pay Sheet'!$C$5:$C$35,'Master 2012 Pay Sheet'!$D$5:$D$35),0))</f>
        <v>0</v>
      </c>
      <c r="AY10" s="56">
        <f t="shared" si="10"/>
        <v>24.44</v>
      </c>
      <c r="AZ10" s="31">
        <f t="shared" si="11"/>
        <v>26</v>
      </c>
      <c r="BA10" s="57">
        <f>IF(D10="","",IF(LOOKUP(AZ10,'Master 2012 Pay Sheet'!$E$5:$E$35,'Master 2012 Pay Sheet'!$F$5:$F$35)&gt;0,LOOKUP(AZ10,'Master 2012 Pay Sheet'!$E$5:$E$35,'Master 2012 Pay Sheet'!$F$5:$F$35),0))</f>
        <v>0</v>
      </c>
      <c r="BB10" s="57">
        <f t="shared" si="12"/>
        <v>0</v>
      </c>
      <c r="BC10" s="31">
        <f t="shared" si="13"/>
        <v>28</v>
      </c>
      <c r="BD10" s="31" t="str">
        <f t="shared" si="14"/>
        <v/>
      </c>
      <c r="BE10" s="31">
        <f t="shared" si="15"/>
        <v>4</v>
      </c>
      <c r="BF10" s="56">
        <f t="shared" si="16"/>
        <v>2.02</v>
      </c>
      <c r="BG10" s="31" t="str">
        <f t="shared" si="17"/>
        <v/>
      </c>
      <c r="BH10" s="31">
        <f t="shared" si="18"/>
        <v>5</v>
      </c>
      <c r="BI10" s="56">
        <f t="shared" si="19"/>
        <v>6.26</v>
      </c>
      <c r="BJ10" s="31" t="str">
        <f t="shared" si="20"/>
        <v/>
      </c>
      <c r="BK10" s="31">
        <f t="shared" si="63"/>
        <v>9</v>
      </c>
      <c r="BL10" s="31">
        <f t="shared" si="21"/>
        <v>0</v>
      </c>
      <c r="BM10" s="31">
        <f t="shared" si="22"/>
        <v>8</v>
      </c>
      <c r="BN10" s="31">
        <f t="shared" si="23"/>
        <v>0</v>
      </c>
      <c r="BO10" s="31">
        <f t="shared" si="24"/>
        <v>8</v>
      </c>
      <c r="BP10" s="31">
        <f t="shared" si="25"/>
        <v>0</v>
      </c>
      <c r="BQ10" s="31">
        <f t="shared" si="26"/>
        <v>8</v>
      </c>
      <c r="BR10" s="31">
        <f t="shared" si="27"/>
        <v>0</v>
      </c>
      <c r="BS10" s="31">
        <f t="shared" si="28"/>
        <v>8</v>
      </c>
      <c r="BT10" s="31">
        <f t="shared" si="29"/>
        <v>0</v>
      </c>
      <c r="BU10" s="31">
        <f t="shared" si="30"/>
        <v>8</v>
      </c>
      <c r="BV10" s="31">
        <f t="shared" si="31"/>
        <v>0</v>
      </c>
      <c r="BW10" s="31">
        <f t="shared" si="32"/>
        <v>8</v>
      </c>
      <c r="BX10" s="31">
        <f t="shared" si="33"/>
        <v>0</v>
      </c>
      <c r="BY10" s="31">
        <f t="shared" si="34"/>
        <v>8</v>
      </c>
      <c r="BZ10" s="31">
        <f t="shared" si="35"/>
        <v>0</v>
      </c>
      <c r="CA10" s="31">
        <f t="shared" si="36"/>
        <v>8</v>
      </c>
      <c r="CB10" s="31">
        <f t="shared" si="37"/>
        <v>0</v>
      </c>
      <c r="CC10" s="31">
        <f t="shared" si="38"/>
        <v>8</v>
      </c>
      <c r="CD10" s="31">
        <f t="shared" si="39"/>
        <v>0</v>
      </c>
      <c r="CE10" s="31">
        <f t="shared" si="40"/>
        <v>8</v>
      </c>
      <c r="CF10" s="31">
        <f t="shared" si="41"/>
        <v>0</v>
      </c>
      <c r="CG10" s="31">
        <f t="shared" si="42"/>
        <v>8</v>
      </c>
      <c r="CH10" s="31">
        <f t="shared" si="43"/>
        <v>0</v>
      </c>
      <c r="CI10" s="31">
        <f t="shared" si="44"/>
        <v>8</v>
      </c>
      <c r="CJ10" s="31" t="str">
        <f t="shared" si="45"/>
        <v/>
      </c>
      <c r="CK10" s="31" t="str">
        <f t="shared" si="46"/>
        <v/>
      </c>
      <c r="CL10" s="31" t="str">
        <f t="shared" si="47"/>
        <v/>
      </c>
      <c r="CM10" s="31" t="str">
        <f t="shared" si="48"/>
        <v/>
      </c>
      <c r="CN10" s="31" t="str">
        <f t="shared" si="49"/>
        <v/>
      </c>
      <c r="CO10" s="31" t="str">
        <f t="shared" si="50"/>
        <v/>
      </c>
      <c r="CP10" s="31" t="str">
        <f t="shared" si="51"/>
        <v/>
      </c>
      <c r="CQ10" s="31" t="str">
        <f t="shared" si="52"/>
        <v/>
      </c>
      <c r="CR10" s="31" t="str">
        <f t="shared" si="53"/>
        <v/>
      </c>
      <c r="CS10" s="31" t="str">
        <f t="shared" si="54"/>
        <v/>
      </c>
      <c r="CT10" s="31" t="str">
        <f t="shared" si="64"/>
        <v/>
      </c>
      <c r="CU10" s="31" t="str">
        <f t="shared" si="65"/>
        <v/>
      </c>
      <c r="CV10" s="31" t="str">
        <f t="shared" si="66"/>
        <v/>
      </c>
      <c r="CW10" s="31" t="str">
        <f t="shared" si="67"/>
        <v/>
      </c>
      <c r="CX10" s="31">
        <f t="shared" si="68"/>
        <v>4</v>
      </c>
      <c r="CY10" s="31" t="str">
        <f t="shared" si="69"/>
        <v/>
      </c>
      <c r="CZ10" s="31" t="str">
        <f t="shared" si="70"/>
        <v/>
      </c>
      <c r="DA10" s="31" t="str">
        <f t="shared" si="71"/>
        <v/>
      </c>
      <c r="DB10" s="31" t="str">
        <f t="shared" si="72"/>
        <v/>
      </c>
      <c r="DC10" s="31" t="str">
        <f t="shared" si="73"/>
        <v/>
      </c>
      <c r="DD10" s="31" t="str">
        <f t="shared" si="74"/>
        <v/>
      </c>
      <c r="DE10" s="31">
        <f t="shared" si="75"/>
        <v>5</v>
      </c>
      <c r="DF10" s="31" t="str">
        <f t="shared" si="76"/>
        <v/>
      </c>
      <c r="DG10" s="31" t="str">
        <f t="shared" si="77"/>
        <v/>
      </c>
      <c r="DH10" s="31" t="str">
        <f t="shared" si="78"/>
        <v/>
      </c>
      <c r="DI10" s="31" t="str">
        <f t="shared" si="79"/>
        <v/>
      </c>
      <c r="DJ10" s="31" t="str">
        <f t="shared" si="80"/>
        <v/>
      </c>
      <c r="DK10" s="31" t="str">
        <f t="shared" si="81"/>
        <v/>
      </c>
      <c r="DL10" s="31" t="str">
        <f t="shared" si="82"/>
        <v/>
      </c>
      <c r="DM10" s="31" t="str">
        <f t="shared" si="83"/>
        <v/>
      </c>
      <c r="DN10" s="31" t="str">
        <f t="shared" si="84"/>
        <v/>
      </c>
      <c r="DO10" s="31">
        <f t="shared" si="85"/>
        <v>9</v>
      </c>
      <c r="DP10" s="31" t="str">
        <f t="shared" si="86"/>
        <v/>
      </c>
      <c r="DQ10" s="31" t="str">
        <f t="shared" si="55"/>
        <v/>
      </c>
      <c r="DR10" s="31" t="str">
        <f t="shared" si="56"/>
        <v/>
      </c>
      <c r="DS10" s="31" t="str">
        <f t="shared" si="57"/>
        <v/>
      </c>
      <c r="DT10" s="31">
        <f t="shared" si="58"/>
        <v>8</v>
      </c>
      <c r="DU10" s="31" t="str">
        <f t="shared" si="59"/>
        <v/>
      </c>
      <c r="DV10" s="31" t="str">
        <f t="shared" si="60"/>
        <v/>
      </c>
      <c r="DW10" s="48">
        <f t="shared" si="61"/>
        <v>64.788732394366207</v>
      </c>
      <c r="DX10" s="4" t="str">
        <f t="shared" si="87"/>
        <v/>
      </c>
      <c r="DY10" s="2">
        <v>14.75</v>
      </c>
      <c r="DZ10" s="2">
        <v>1.0900000000000001</v>
      </c>
    </row>
    <row r="11" spans="1:134" ht="13.2" x14ac:dyDescent="0.25">
      <c r="A11" s="31"/>
      <c r="B11" s="4">
        <v>9</v>
      </c>
      <c r="C11" s="46"/>
      <c r="D11" s="14" t="s">
        <v>189</v>
      </c>
      <c r="E11" s="14" t="s">
        <v>330</v>
      </c>
      <c r="F11" s="14"/>
      <c r="G11" s="14" t="s">
        <v>190</v>
      </c>
      <c r="H11" s="50" t="s">
        <v>331</v>
      </c>
      <c r="I11" s="60" t="s">
        <v>203</v>
      </c>
      <c r="J11" s="47"/>
      <c r="K11" s="47"/>
      <c r="L11" s="47"/>
      <c r="M11" s="54">
        <v>17.5</v>
      </c>
      <c r="N11" s="54">
        <v>17.25</v>
      </c>
      <c r="O11" s="54">
        <v>17.75</v>
      </c>
      <c r="P11" s="54">
        <v>20</v>
      </c>
      <c r="Q11" s="54">
        <v>23.5</v>
      </c>
      <c r="R11" s="51"/>
      <c r="S11" s="51"/>
      <c r="T11" s="51"/>
      <c r="U11" s="51"/>
      <c r="V11" s="51"/>
      <c r="W11" s="51"/>
      <c r="X11" s="52">
        <f t="shared" si="0"/>
        <v>1.78</v>
      </c>
      <c r="Y11" s="52">
        <f t="shared" si="1"/>
        <v>1.72</v>
      </c>
      <c r="Z11" s="52">
        <f t="shared" si="2"/>
        <v>1.86</v>
      </c>
      <c r="AA11" s="52">
        <f t="shared" si="3"/>
        <v>2.76</v>
      </c>
      <c r="AB11" s="52">
        <f t="shared" si="4"/>
        <v>4.74</v>
      </c>
      <c r="AC11" s="54">
        <v>15.25</v>
      </c>
      <c r="AD11" s="54"/>
      <c r="AE11" s="54"/>
      <c r="AF11" s="54"/>
      <c r="AG11" s="54"/>
      <c r="AH11" s="52">
        <f t="shared" si="62"/>
        <v>1.18</v>
      </c>
      <c r="AI11" s="52" t="str">
        <f t="shared" si="5"/>
        <v xml:space="preserve"> </v>
      </c>
      <c r="AJ11" s="52" t="str">
        <f t="shared" si="5"/>
        <v xml:space="preserve"> </v>
      </c>
      <c r="AK11" s="52" t="str">
        <f t="shared" si="5"/>
        <v xml:space="preserve"> </v>
      </c>
      <c r="AL11" s="52" t="str">
        <f t="shared" si="5"/>
        <v xml:space="preserve"> </v>
      </c>
      <c r="AM11" s="53"/>
      <c r="AN11" s="53"/>
      <c r="AO11" s="53"/>
      <c r="AP11" s="53"/>
      <c r="AQ11" s="53"/>
      <c r="AR11" s="53"/>
      <c r="AS11" s="55">
        <f t="shared" si="6"/>
        <v>12.860000000000001</v>
      </c>
      <c r="AT11" s="31">
        <f t="shared" si="7"/>
        <v>27</v>
      </c>
      <c r="AU11" s="57">
        <f>IF(D11="","",IF(LOOKUP(AT11,'Master 2012 Pay Sheet'!$A$5:$A$35,'Master 2012 Pay Sheet'!$B$5:$B$35)&gt;0,LOOKUP(AT11,'Master 2012 Pay Sheet'!$A$5:$A$35,'Master 2012 Pay Sheet'!$B$5:$B$35),0))</f>
        <v>0</v>
      </c>
      <c r="AV11" s="56">
        <f t="shared" si="8"/>
        <v>1.18</v>
      </c>
      <c r="AW11" s="31">
        <f t="shared" si="9"/>
        <v>70</v>
      </c>
      <c r="AX11" s="57">
        <f>IF(D11="","",IF(LOOKUP(AW11,'Master 2012 Pay Sheet'!$C$5:$C$35,'Master 2012 Pay Sheet'!$D$5:$D$35)&gt;0,LOOKUP(AW11,'Master 2012 Pay Sheet'!$C$5:$C$35,'Master 2012 Pay Sheet'!$D$5:$D$35),0))</f>
        <v>0</v>
      </c>
      <c r="AY11" s="56">
        <f t="shared" si="10"/>
        <v>14.040000000000001</v>
      </c>
      <c r="AZ11" s="31">
        <f t="shared" si="11"/>
        <v>58</v>
      </c>
      <c r="BA11" s="57">
        <f>IF(D11="","",IF(LOOKUP(AZ11,'Master 2012 Pay Sheet'!$E$5:$E$35,'Master 2012 Pay Sheet'!$F$5:$F$35)&gt;0,LOOKUP(AZ11,'Master 2012 Pay Sheet'!$E$5:$E$35,'Master 2012 Pay Sheet'!$F$5:$F$35),0))</f>
        <v>0</v>
      </c>
      <c r="BB11" s="57">
        <f t="shared" si="12"/>
        <v>0</v>
      </c>
      <c r="BC11" s="31">
        <f t="shared" si="13"/>
        <v>-31</v>
      </c>
      <c r="BD11" s="31" t="str">
        <f t="shared" si="14"/>
        <v/>
      </c>
      <c r="BE11" s="31">
        <f t="shared" si="15"/>
        <v>5</v>
      </c>
      <c r="BF11" s="56">
        <f t="shared" si="16"/>
        <v>4.74</v>
      </c>
      <c r="BG11" s="31" t="str">
        <f t="shared" si="17"/>
        <v/>
      </c>
      <c r="BH11" s="31">
        <f t="shared" si="18"/>
        <v>1</v>
      </c>
      <c r="BI11" s="56">
        <f t="shared" si="19"/>
        <v>1.18</v>
      </c>
      <c r="BJ11" s="31" t="str">
        <f t="shared" si="20"/>
        <v/>
      </c>
      <c r="BK11" s="31">
        <f t="shared" si="63"/>
        <v>6</v>
      </c>
      <c r="BL11" s="31">
        <f t="shared" si="21"/>
        <v>0</v>
      </c>
      <c r="BM11" s="31">
        <f t="shared" si="22"/>
        <v>9</v>
      </c>
      <c r="BN11" s="31">
        <f t="shared" si="23"/>
        <v>0</v>
      </c>
      <c r="BO11" s="31">
        <f t="shared" si="24"/>
        <v>9</v>
      </c>
      <c r="BP11" s="31">
        <f t="shared" si="25"/>
        <v>0</v>
      </c>
      <c r="BQ11" s="31">
        <f t="shared" si="26"/>
        <v>9</v>
      </c>
      <c r="BR11" s="31">
        <f t="shared" si="27"/>
        <v>0</v>
      </c>
      <c r="BS11" s="31">
        <f t="shared" si="28"/>
        <v>9</v>
      </c>
      <c r="BT11" s="31">
        <f t="shared" si="29"/>
        <v>0</v>
      </c>
      <c r="BU11" s="31">
        <f t="shared" si="30"/>
        <v>9</v>
      </c>
      <c r="BV11" s="31">
        <f t="shared" si="31"/>
        <v>0</v>
      </c>
      <c r="BW11" s="31">
        <f t="shared" si="32"/>
        <v>9</v>
      </c>
      <c r="BX11" s="31">
        <f t="shared" si="33"/>
        <v>0</v>
      </c>
      <c r="BY11" s="31">
        <f t="shared" si="34"/>
        <v>9</v>
      </c>
      <c r="BZ11" s="31">
        <f t="shared" si="35"/>
        <v>0</v>
      </c>
      <c r="CA11" s="31">
        <f t="shared" si="36"/>
        <v>9</v>
      </c>
      <c r="CB11" s="31">
        <f t="shared" si="37"/>
        <v>0</v>
      </c>
      <c r="CC11" s="31">
        <f t="shared" si="38"/>
        <v>9</v>
      </c>
      <c r="CD11" s="31">
        <f t="shared" si="39"/>
        <v>0</v>
      </c>
      <c r="CE11" s="31">
        <f t="shared" si="40"/>
        <v>9</v>
      </c>
      <c r="CF11" s="31">
        <f t="shared" si="41"/>
        <v>0</v>
      </c>
      <c r="CG11" s="31">
        <f t="shared" si="42"/>
        <v>9</v>
      </c>
      <c r="CH11" s="31">
        <f t="shared" si="43"/>
        <v>0</v>
      </c>
      <c r="CI11" s="31">
        <f t="shared" si="44"/>
        <v>9</v>
      </c>
      <c r="CJ11" s="31" t="str">
        <f t="shared" si="45"/>
        <v/>
      </c>
      <c r="CK11" s="31" t="str">
        <f t="shared" si="46"/>
        <v/>
      </c>
      <c r="CL11" s="31" t="str">
        <f t="shared" si="47"/>
        <v/>
      </c>
      <c r="CM11" s="31" t="str">
        <f t="shared" si="48"/>
        <v/>
      </c>
      <c r="CN11" s="31" t="str">
        <f t="shared" si="49"/>
        <v/>
      </c>
      <c r="CO11" s="31" t="str">
        <f t="shared" si="50"/>
        <v/>
      </c>
      <c r="CP11" s="31" t="str">
        <f t="shared" si="51"/>
        <v/>
      </c>
      <c r="CQ11" s="31" t="str">
        <f t="shared" si="52"/>
        <v/>
      </c>
      <c r="CR11" s="31" t="str">
        <f t="shared" si="53"/>
        <v/>
      </c>
      <c r="CS11" s="31" t="str">
        <f t="shared" si="54"/>
        <v/>
      </c>
      <c r="CT11" s="31" t="str">
        <f t="shared" si="64"/>
        <v/>
      </c>
      <c r="CU11" s="31" t="str">
        <f t="shared" si="65"/>
        <v/>
      </c>
      <c r="CV11" s="31" t="str">
        <f t="shared" si="66"/>
        <v/>
      </c>
      <c r="CW11" s="31" t="str">
        <f t="shared" si="67"/>
        <v/>
      </c>
      <c r="CX11" s="31" t="str">
        <f t="shared" si="68"/>
        <v/>
      </c>
      <c r="CY11" s="31">
        <f t="shared" si="69"/>
        <v>5</v>
      </c>
      <c r="CZ11" s="31" t="str">
        <f t="shared" si="70"/>
        <v/>
      </c>
      <c r="DA11" s="31">
        <f t="shared" si="71"/>
        <v>1</v>
      </c>
      <c r="DB11" s="31" t="str">
        <f t="shared" si="72"/>
        <v/>
      </c>
      <c r="DC11" s="31" t="str">
        <f t="shared" si="73"/>
        <v/>
      </c>
      <c r="DD11" s="31" t="str">
        <f t="shared" si="74"/>
        <v/>
      </c>
      <c r="DE11" s="31" t="str">
        <f t="shared" si="75"/>
        <v/>
      </c>
      <c r="DF11" s="31" t="str">
        <f t="shared" si="76"/>
        <v/>
      </c>
      <c r="DG11" s="31" t="str">
        <f t="shared" si="77"/>
        <v/>
      </c>
      <c r="DH11" s="31" t="str">
        <f t="shared" si="78"/>
        <v/>
      </c>
      <c r="DI11" s="31" t="str">
        <f t="shared" si="79"/>
        <v/>
      </c>
      <c r="DJ11" s="31" t="str">
        <f t="shared" si="80"/>
        <v/>
      </c>
      <c r="DK11" s="31" t="str">
        <f t="shared" si="81"/>
        <v/>
      </c>
      <c r="DL11" s="31">
        <f t="shared" si="82"/>
        <v>6</v>
      </c>
      <c r="DM11" s="31" t="str">
        <f t="shared" si="83"/>
        <v/>
      </c>
      <c r="DN11" s="31" t="str">
        <f t="shared" si="84"/>
        <v/>
      </c>
      <c r="DO11" s="31" t="str">
        <f t="shared" si="85"/>
        <v/>
      </c>
      <c r="DP11" s="31" t="str">
        <f t="shared" si="86"/>
        <v/>
      </c>
      <c r="DQ11" s="31" t="str">
        <f t="shared" si="55"/>
        <v/>
      </c>
      <c r="DR11" s="31" t="str">
        <f t="shared" si="56"/>
        <v/>
      </c>
      <c r="DS11" s="31" t="str">
        <f t="shared" si="57"/>
        <v/>
      </c>
      <c r="DT11" s="31">
        <f t="shared" si="58"/>
        <v>9</v>
      </c>
      <c r="DU11" s="31" t="str">
        <f t="shared" si="59"/>
        <v/>
      </c>
      <c r="DV11" s="31" t="str">
        <f t="shared" si="60"/>
        <v/>
      </c>
      <c r="DW11" s="48">
        <f t="shared" si="61"/>
        <v>19.718309859154928</v>
      </c>
      <c r="DX11" s="4" t="str">
        <f t="shared" si="87"/>
        <v/>
      </c>
      <c r="DY11" s="2">
        <v>15</v>
      </c>
      <c r="DZ11" s="2">
        <v>1.1200000000000001</v>
      </c>
    </row>
    <row r="12" spans="1:134" ht="13.2" x14ac:dyDescent="0.25">
      <c r="A12" s="31"/>
      <c r="B12" s="4">
        <v>10</v>
      </c>
      <c r="C12" s="60"/>
      <c r="D12" s="61" t="s">
        <v>191</v>
      </c>
      <c r="E12" s="61" t="s">
        <v>332</v>
      </c>
      <c r="F12" s="14"/>
      <c r="G12" s="14" t="s">
        <v>192</v>
      </c>
      <c r="H12" s="50" t="s">
        <v>333</v>
      </c>
      <c r="I12" s="60" t="s">
        <v>203</v>
      </c>
      <c r="J12" s="47"/>
      <c r="K12" s="47"/>
      <c r="L12" s="47"/>
      <c r="M12" s="54">
        <v>19.75</v>
      </c>
      <c r="N12" s="54">
        <v>18</v>
      </c>
      <c r="O12" s="54">
        <v>21.5</v>
      </c>
      <c r="P12" s="54">
        <v>19</v>
      </c>
      <c r="Q12" s="54">
        <v>22.5</v>
      </c>
      <c r="R12" s="51"/>
      <c r="S12" s="51"/>
      <c r="T12" s="51"/>
      <c r="U12" s="51"/>
      <c r="V12" s="51"/>
      <c r="W12" s="51"/>
      <c r="X12" s="52">
        <f t="shared" si="0"/>
        <v>2.64</v>
      </c>
      <c r="Y12" s="52">
        <f t="shared" si="1"/>
        <v>1.94</v>
      </c>
      <c r="Z12" s="52">
        <f t="shared" si="2"/>
        <v>3.52</v>
      </c>
      <c r="AA12" s="52">
        <f t="shared" si="3"/>
        <v>2.3199999999999998</v>
      </c>
      <c r="AB12" s="52">
        <f t="shared" si="4"/>
        <v>4.0999999999999996</v>
      </c>
      <c r="AC12" s="54">
        <v>20.25</v>
      </c>
      <c r="AD12" s="54">
        <v>17.5</v>
      </c>
      <c r="AE12" s="54">
        <v>17.25</v>
      </c>
      <c r="AF12" s="54">
        <v>22.5</v>
      </c>
      <c r="AG12" s="54">
        <v>17.75</v>
      </c>
      <c r="AH12" s="52">
        <f t="shared" si="62"/>
        <v>2.88</v>
      </c>
      <c r="AI12" s="52">
        <f t="shared" si="5"/>
        <v>1.78</v>
      </c>
      <c r="AJ12" s="52">
        <f t="shared" si="5"/>
        <v>1.72</v>
      </c>
      <c r="AK12" s="52">
        <f t="shared" si="5"/>
        <v>4.0999999999999996</v>
      </c>
      <c r="AL12" s="52">
        <f t="shared" si="5"/>
        <v>1.86</v>
      </c>
      <c r="AM12" s="53"/>
      <c r="AN12" s="53"/>
      <c r="AO12" s="53"/>
      <c r="AP12" s="53"/>
      <c r="AQ12" s="53"/>
      <c r="AR12" s="53"/>
      <c r="AS12" s="55">
        <f t="shared" si="6"/>
        <v>14.52</v>
      </c>
      <c r="AT12" s="31">
        <f t="shared" si="7"/>
        <v>20</v>
      </c>
      <c r="AU12" s="57">
        <f>IF(D12="","",IF(LOOKUP(AT12,'Master 2012 Pay Sheet'!$A$5:$A$35,'Master 2012 Pay Sheet'!$B$5:$B$35)&gt;0,LOOKUP(AT12,'Master 2012 Pay Sheet'!$A$5:$A$35,'Master 2012 Pay Sheet'!$B$5:$B$35),0))</f>
        <v>0</v>
      </c>
      <c r="AV12" s="56">
        <f t="shared" si="8"/>
        <v>12.34</v>
      </c>
      <c r="AW12" s="31">
        <f t="shared" si="9"/>
        <v>19</v>
      </c>
      <c r="AX12" s="57">
        <f>IF(D12="","",IF(LOOKUP(AW12,'Master 2012 Pay Sheet'!$C$5:$C$35,'Master 2012 Pay Sheet'!$D$5:$D$35)&gt;0,LOOKUP(AW12,'Master 2012 Pay Sheet'!$C$5:$C$35,'Master 2012 Pay Sheet'!$D$5:$D$35),0))</f>
        <v>0</v>
      </c>
      <c r="AY12" s="56">
        <f t="shared" si="10"/>
        <v>26.86</v>
      </c>
      <c r="AZ12" s="31">
        <f t="shared" si="11"/>
        <v>19</v>
      </c>
      <c r="BA12" s="57">
        <f>IF(D12="","",IF(LOOKUP(AZ12,'Master 2012 Pay Sheet'!$E$5:$E$35,'Master 2012 Pay Sheet'!$F$5:$F$35)&gt;0,LOOKUP(AZ12,'Master 2012 Pay Sheet'!$E$5:$E$35,'Master 2012 Pay Sheet'!$F$5:$F$35),0))</f>
        <v>0</v>
      </c>
      <c r="BB12" s="57">
        <f t="shared" si="12"/>
        <v>0</v>
      </c>
      <c r="BC12" s="31">
        <f t="shared" si="13"/>
        <v>1</v>
      </c>
      <c r="BD12" s="31" t="str">
        <f t="shared" si="14"/>
        <v/>
      </c>
      <c r="BE12" s="31">
        <f t="shared" si="15"/>
        <v>5</v>
      </c>
      <c r="BF12" s="56">
        <f t="shared" si="16"/>
        <v>4.0999999999999996</v>
      </c>
      <c r="BG12" s="31" t="str">
        <f t="shared" si="17"/>
        <v/>
      </c>
      <c r="BH12" s="31">
        <f t="shared" si="18"/>
        <v>5</v>
      </c>
      <c r="BI12" s="56">
        <f t="shared" si="19"/>
        <v>4.0999999999999996</v>
      </c>
      <c r="BJ12" s="31" t="str">
        <f t="shared" si="20"/>
        <v/>
      </c>
      <c r="BK12" s="31">
        <f t="shared" si="63"/>
        <v>10</v>
      </c>
      <c r="BL12" s="31">
        <f t="shared" si="21"/>
        <v>0</v>
      </c>
      <c r="BM12" s="31">
        <f t="shared" si="22"/>
        <v>10</v>
      </c>
      <c r="BN12" s="31">
        <f t="shared" si="23"/>
        <v>0</v>
      </c>
      <c r="BO12" s="31">
        <f t="shared" si="24"/>
        <v>10</v>
      </c>
      <c r="BP12" s="31">
        <f t="shared" si="25"/>
        <v>0</v>
      </c>
      <c r="BQ12" s="31">
        <f t="shared" si="26"/>
        <v>10</v>
      </c>
      <c r="BR12" s="31">
        <f t="shared" si="27"/>
        <v>0</v>
      </c>
      <c r="BS12" s="31">
        <f t="shared" si="28"/>
        <v>10</v>
      </c>
      <c r="BT12" s="31">
        <f t="shared" si="29"/>
        <v>0</v>
      </c>
      <c r="BU12" s="31">
        <f t="shared" si="30"/>
        <v>10</v>
      </c>
      <c r="BV12" s="31">
        <f t="shared" si="31"/>
        <v>0</v>
      </c>
      <c r="BW12" s="31">
        <f t="shared" si="32"/>
        <v>10</v>
      </c>
      <c r="BX12" s="31">
        <f t="shared" si="33"/>
        <v>0</v>
      </c>
      <c r="BY12" s="31">
        <f t="shared" si="34"/>
        <v>10</v>
      </c>
      <c r="BZ12" s="31">
        <f t="shared" si="35"/>
        <v>0</v>
      </c>
      <c r="CA12" s="31">
        <f t="shared" si="36"/>
        <v>10</v>
      </c>
      <c r="CB12" s="31">
        <f t="shared" si="37"/>
        <v>0</v>
      </c>
      <c r="CC12" s="31">
        <f t="shared" si="38"/>
        <v>10</v>
      </c>
      <c r="CD12" s="31">
        <f t="shared" si="39"/>
        <v>0</v>
      </c>
      <c r="CE12" s="31">
        <f t="shared" si="40"/>
        <v>10</v>
      </c>
      <c r="CF12" s="31">
        <f t="shared" si="41"/>
        <v>0</v>
      </c>
      <c r="CG12" s="31">
        <f t="shared" si="42"/>
        <v>10</v>
      </c>
      <c r="CH12" s="31">
        <f t="shared" si="43"/>
        <v>0</v>
      </c>
      <c r="CI12" s="31">
        <f t="shared" si="44"/>
        <v>10</v>
      </c>
      <c r="CJ12" s="31" t="str">
        <f t="shared" si="45"/>
        <v/>
      </c>
      <c r="CK12" s="31" t="str">
        <f t="shared" si="46"/>
        <v/>
      </c>
      <c r="CL12" s="31" t="str">
        <f t="shared" si="47"/>
        <v/>
      </c>
      <c r="CM12" s="31" t="str">
        <f t="shared" si="48"/>
        <v/>
      </c>
      <c r="CN12" s="31" t="str">
        <f t="shared" si="49"/>
        <v/>
      </c>
      <c r="CO12" s="31" t="str">
        <f t="shared" si="50"/>
        <v/>
      </c>
      <c r="CP12" s="31" t="str">
        <f t="shared" si="51"/>
        <v/>
      </c>
      <c r="CQ12" s="31" t="str">
        <f t="shared" si="52"/>
        <v/>
      </c>
      <c r="CR12" s="31" t="str">
        <f t="shared" si="53"/>
        <v/>
      </c>
      <c r="CS12" s="31" t="str">
        <f t="shared" si="54"/>
        <v/>
      </c>
      <c r="CT12" s="31" t="str">
        <f t="shared" si="64"/>
        <v/>
      </c>
      <c r="CU12" s="31" t="str">
        <f t="shared" si="65"/>
        <v/>
      </c>
      <c r="CV12" s="31" t="str">
        <f t="shared" si="66"/>
        <v/>
      </c>
      <c r="CW12" s="31" t="str">
        <f t="shared" si="67"/>
        <v/>
      </c>
      <c r="CX12" s="31" t="str">
        <f t="shared" si="68"/>
        <v/>
      </c>
      <c r="CY12" s="31">
        <f t="shared" si="69"/>
        <v>5</v>
      </c>
      <c r="CZ12" s="31" t="str">
        <f t="shared" si="70"/>
        <v/>
      </c>
      <c r="DA12" s="31" t="str">
        <f t="shared" si="71"/>
        <v/>
      </c>
      <c r="DB12" s="31" t="str">
        <f t="shared" si="72"/>
        <v/>
      </c>
      <c r="DC12" s="31" t="str">
        <f t="shared" si="73"/>
        <v/>
      </c>
      <c r="DD12" s="31" t="str">
        <f t="shared" si="74"/>
        <v/>
      </c>
      <c r="DE12" s="31">
        <f t="shared" si="75"/>
        <v>5</v>
      </c>
      <c r="DF12" s="31" t="str">
        <f t="shared" si="76"/>
        <v/>
      </c>
      <c r="DG12" s="31" t="str">
        <f t="shared" si="77"/>
        <v/>
      </c>
      <c r="DH12" s="31" t="str">
        <f t="shared" si="78"/>
        <v/>
      </c>
      <c r="DI12" s="31" t="str">
        <f t="shared" si="79"/>
        <v/>
      </c>
      <c r="DJ12" s="31" t="str">
        <f t="shared" si="80"/>
        <v/>
      </c>
      <c r="DK12" s="31" t="str">
        <f t="shared" si="81"/>
        <v/>
      </c>
      <c r="DL12" s="31" t="str">
        <f t="shared" si="82"/>
        <v/>
      </c>
      <c r="DM12" s="31" t="str">
        <f t="shared" si="83"/>
        <v/>
      </c>
      <c r="DN12" s="31" t="str">
        <f t="shared" si="84"/>
        <v/>
      </c>
      <c r="DO12" s="31" t="str">
        <f t="shared" si="85"/>
        <v/>
      </c>
      <c r="DP12" s="31">
        <f t="shared" si="86"/>
        <v>10</v>
      </c>
      <c r="DQ12" s="31" t="str">
        <f t="shared" si="55"/>
        <v/>
      </c>
      <c r="DR12" s="31" t="str">
        <f t="shared" si="56"/>
        <v/>
      </c>
      <c r="DS12" s="31" t="str">
        <f t="shared" si="57"/>
        <v/>
      </c>
      <c r="DT12" s="31">
        <f t="shared" si="58"/>
        <v>10</v>
      </c>
      <c r="DU12" s="31" t="str">
        <f t="shared" si="59"/>
        <v/>
      </c>
      <c r="DV12" s="31" t="str">
        <f t="shared" si="60"/>
        <v/>
      </c>
      <c r="DW12" s="48">
        <f t="shared" si="61"/>
        <v>74.647887323943664</v>
      </c>
      <c r="DX12" s="4" t="str">
        <f t="shared" si="87"/>
        <v/>
      </c>
      <c r="DY12" s="2">
        <v>15.25</v>
      </c>
      <c r="DZ12" s="2">
        <v>1.18</v>
      </c>
    </row>
    <row r="13" spans="1:134" ht="13.2" x14ac:dyDescent="0.25">
      <c r="A13" s="31"/>
      <c r="B13" s="4">
        <v>11</v>
      </c>
      <c r="C13" s="60"/>
      <c r="D13" s="61" t="s">
        <v>193</v>
      </c>
      <c r="E13" s="61" t="s">
        <v>334</v>
      </c>
      <c r="F13" s="14"/>
      <c r="G13" s="14" t="s">
        <v>194</v>
      </c>
      <c r="H13" s="50" t="s">
        <v>334</v>
      </c>
      <c r="I13" s="60" t="s">
        <v>203</v>
      </c>
      <c r="J13" s="47"/>
      <c r="K13" s="47"/>
      <c r="L13" s="47"/>
      <c r="M13" s="54">
        <v>17.25</v>
      </c>
      <c r="N13" s="54">
        <v>27.5</v>
      </c>
      <c r="O13" s="54">
        <v>17.5</v>
      </c>
      <c r="P13" s="54">
        <v>17</v>
      </c>
      <c r="Q13" s="54">
        <v>19</v>
      </c>
      <c r="R13" s="51"/>
      <c r="S13" s="51"/>
      <c r="T13" s="51"/>
      <c r="U13" s="51"/>
      <c r="V13" s="51"/>
      <c r="W13" s="51"/>
      <c r="X13" s="52">
        <f t="shared" si="0"/>
        <v>1.72</v>
      </c>
      <c r="Y13" s="52">
        <f t="shared" si="1"/>
        <v>8.08</v>
      </c>
      <c r="Z13" s="52">
        <f t="shared" si="2"/>
        <v>1.78</v>
      </c>
      <c r="AA13" s="52">
        <f t="shared" si="3"/>
        <v>1.64</v>
      </c>
      <c r="AB13" s="52">
        <f t="shared" si="4"/>
        <v>2.3199999999999998</v>
      </c>
      <c r="AC13" s="54">
        <v>21</v>
      </c>
      <c r="AD13" s="54">
        <v>18.25</v>
      </c>
      <c r="AE13" s="54"/>
      <c r="AF13" s="54"/>
      <c r="AG13" s="54"/>
      <c r="AH13" s="52">
        <f t="shared" si="62"/>
        <v>3.24</v>
      </c>
      <c r="AI13" s="52">
        <f t="shared" si="5"/>
        <v>2.02</v>
      </c>
      <c r="AJ13" s="52" t="str">
        <f t="shared" si="5"/>
        <v xml:space="preserve"> </v>
      </c>
      <c r="AK13" s="52" t="str">
        <f t="shared" si="5"/>
        <v xml:space="preserve"> </v>
      </c>
      <c r="AL13" s="52" t="str">
        <f t="shared" si="5"/>
        <v xml:space="preserve"> </v>
      </c>
      <c r="AM13" s="53"/>
      <c r="AN13" s="53"/>
      <c r="AO13" s="53"/>
      <c r="AP13" s="53"/>
      <c r="AQ13" s="53"/>
      <c r="AR13" s="53"/>
      <c r="AS13" s="55">
        <f t="shared" si="6"/>
        <v>15.540000000000001</v>
      </c>
      <c r="AT13" s="31">
        <f t="shared" si="7"/>
        <v>16</v>
      </c>
      <c r="AU13" s="57">
        <f>IF(D13="","",IF(LOOKUP(AT13,'Master 2012 Pay Sheet'!$A$5:$A$35,'Master 2012 Pay Sheet'!$B$5:$B$35)&gt;0,LOOKUP(AT13,'Master 2012 Pay Sheet'!$A$5:$A$35,'Master 2012 Pay Sheet'!$B$5:$B$35),0))</f>
        <v>0</v>
      </c>
      <c r="AV13" s="56">
        <f t="shared" si="8"/>
        <v>5.26</v>
      </c>
      <c r="AW13" s="31">
        <f t="shared" si="9"/>
        <v>57</v>
      </c>
      <c r="AX13" s="57">
        <f>IF(D13="","",IF(LOOKUP(AW13,'Master 2012 Pay Sheet'!$C$5:$C$35,'Master 2012 Pay Sheet'!$D$5:$D$35)&gt;0,LOOKUP(AW13,'Master 2012 Pay Sheet'!$C$5:$C$35,'Master 2012 Pay Sheet'!$D$5:$D$35),0))</f>
        <v>0</v>
      </c>
      <c r="AY13" s="56">
        <f t="shared" si="10"/>
        <v>20.8</v>
      </c>
      <c r="AZ13" s="31">
        <f t="shared" si="11"/>
        <v>37</v>
      </c>
      <c r="BA13" s="57">
        <f>IF(D13="","",IF(LOOKUP(AZ13,'Master 2012 Pay Sheet'!$E$5:$E$35,'Master 2012 Pay Sheet'!$F$5:$F$35)&gt;0,LOOKUP(AZ13,'Master 2012 Pay Sheet'!$E$5:$E$35,'Master 2012 Pay Sheet'!$F$5:$F$35),0))</f>
        <v>0</v>
      </c>
      <c r="BB13" s="57">
        <f t="shared" si="12"/>
        <v>0</v>
      </c>
      <c r="BC13" s="31">
        <f t="shared" si="13"/>
        <v>-21</v>
      </c>
      <c r="BD13" s="31" t="str">
        <f t="shared" si="14"/>
        <v/>
      </c>
      <c r="BE13" s="31">
        <f t="shared" si="15"/>
        <v>5</v>
      </c>
      <c r="BF13" s="56">
        <f t="shared" si="16"/>
        <v>8.08</v>
      </c>
      <c r="BG13" s="31" t="str">
        <f t="shared" si="17"/>
        <v/>
      </c>
      <c r="BH13" s="31">
        <f t="shared" si="18"/>
        <v>2</v>
      </c>
      <c r="BI13" s="56">
        <f t="shared" si="19"/>
        <v>3.24</v>
      </c>
      <c r="BJ13" s="31" t="str">
        <f t="shared" si="20"/>
        <v/>
      </c>
      <c r="BK13" s="31">
        <f>IF(BE13="","",BE13+BH13)</f>
        <v>7</v>
      </c>
      <c r="BL13" s="31">
        <f t="shared" si="21"/>
        <v>0</v>
      </c>
      <c r="BM13" s="31">
        <f t="shared" si="22"/>
        <v>11</v>
      </c>
      <c r="BN13" s="31">
        <f t="shared" si="23"/>
        <v>0</v>
      </c>
      <c r="BO13" s="31">
        <f t="shared" si="24"/>
        <v>11</v>
      </c>
      <c r="BP13" s="31">
        <f t="shared" si="25"/>
        <v>0</v>
      </c>
      <c r="BQ13" s="31">
        <f t="shared" si="26"/>
        <v>11</v>
      </c>
      <c r="BR13" s="31">
        <f t="shared" si="27"/>
        <v>0</v>
      </c>
      <c r="BS13" s="31">
        <f t="shared" si="28"/>
        <v>11</v>
      </c>
      <c r="BT13" s="31">
        <f t="shared" si="29"/>
        <v>0</v>
      </c>
      <c r="BU13" s="31">
        <f t="shared" si="30"/>
        <v>11</v>
      </c>
      <c r="BV13" s="31">
        <f t="shared" si="31"/>
        <v>0</v>
      </c>
      <c r="BW13" s="31">
        <f t="shared" si="32"/>
        <v>11</v>
      </c>
      <c r="BX13" s="31">
        <f t="shared" si="33"/>
        <v>0</v>
      </c>
      <c r="BY13" s="31">
        <f t="shared" si="34"/>
        <v>11</v>
      </c>
      <c r="BZ13" s="31">
        <f t="shared" si="35"/>
        <v>0</v>
      </c>
      <c r="CA13" s="31">
        <f t="shared" si="36"/>
        <v>11</v>
      </c>
      <c r="CB13" s="31">
        <f t="shared" si="37"/>
        <v>0</v>
      </c>
      <c r="CC13" s="31">
        <f t="shared" si="38"/>
        <v>11</v>
      </c>
      <c r="CD13" s="31">
        <f t="shared" si="39"/>
        <v>0</v>
      </c>
      <c r="CE13" s="31">
        <f t="shared" si="40"/>
        <v>11</v>
      </c>
      <c r="CF13" s="31">
        <f t="shared" si="41"/>
        <v>0</v>
      </c>
      <c r="CG13" s="31">
        <f t="shared" si="42"/>
        <v>11</v>
      </c>
      <c r="CH13" s="31">
        <f t="shared" si="43"/>
        <v>0</v>
      </c>
      <c r="CI13" s="31">
        <f t="shared" si="44"/>
        <v>11</v>
      </c>
      <c r="CJ13" s="31" t="str">
        <f t="shared" si="45"/>
        <v/>
      </c>
      <c r="CK13" s="31" t="str">
        <f t="shared" si="46"/>
        <v/>
      </c>
      <c r="CL13" s="31" t="str">
        <f t="shared" si="47"/>
        <v/>
      </c>
      <c r="CM13" s="31" t="str">
        <f t="shared" si="48"/>
        <v/>
      </c>
      <c r="CN13" s="31" t="str">
        <f t="shared" si="49"/>
        <v/>
      </c>
      <c r="CO13" s="31" t="str">
        <f t="shared" si="50"/>
        <v/>
      </c>
      <c r="CP13" s="31" t="str">
        <f t="shared" si="51"/>
        <v/>
      </c>
      <c r="CQ13" s="31" t="str">
        <f t="shared" si="52"/>
        <v/>
      </c>
      <c r="CR13" s="31" t="str">
        <f t="shared" si="53"/>
        <v/>
      </c>
      <c r="CS13" s="31" t="str">
        <f t="shared" si="54"/>
        <v/>
      </c>
      <c r="CT13" s="31" t="str">
        <f>IF(BE13=0,BE13,"")</f>
        <v/>
      </c>
      <c r="CU13" s="31" t="str">
        <f>IF(BE13=1,1,"")</f>
        <v/>
      </c>
      <c r="CV13" s="31" t="str">
        <f>IF(BE13=2,2,"")</f>
        <v/>
      </c>
      <c r="CW13" s="31" t="str">
        <f>IF(BE13=3,3,"")</f>
        <v/>
      </c>
      <c r="CX13" s="31" t="str">
        <f>IF(BE13=4,4,"")</f>
        <v/>
      </c>
      <c r="CY13" s="31">
        <f>IF(BE13=5,5,"")</f>
        <v>5</v>
      </c>
      <c r="CZ13" s="31" t="str">
        <f>IF(BH13=0,BH13,"")</f>
        <v/>
      </c>
      <c r="DA13" s="31" t="str">
        <f>IF(BH13=1,1,"")</f>
        <v/>
      </c>
      <c r="DB13" s="31">
        <f>IF(BH13=2,2,"")</f>
        <v>2</v>
      </c>
      <c r="DC13" s="31" t="str">
        <f>IF(BH13=3,3,"")</f>
        <v/>
      </c>
      <c r="DD13" s="31" t="str">
        <f>IF(BH13=4,4,"")</f>
        <v/>
      </c>
      <c r="DE13" s="31" t="str">
        <f>IF(BH13=5,5,"")</f>
        <v/>
      </c>
      <c r="DF13" s="31" t="str">
        <f>IF(BK13=0,BK13,"")</f>
        <v/>
      </c>
      <c r="DG13" s="31" t="str">
        <f>IF(BK13=1,1,"")</f>
        <v/>
      </c>
      <c r="DH13" s="31" t="str">
        <f>IF(BK13=2,2,"")</f>
        <v/>
      </c>
      <c r="DI13" s="31" t="str">
        <f>IF(BK13=3,3,"")</f>
        <v/>
      </c>
      <c r="DJ13" s="31" t="str">
        <f>IF(BK13=4,4,"")</f>
        <v/>
      </c>
      <c r="DK13" s="31" t="str">
        <f>IF(BK13=5,5,"")</f>
        <v/>
      </c>
      <c r="DL13" s="31" t="str">
        <f>IF(BK13=6,6,"")</f>
        <v/>
      </c>
      <c r="DM13" s="31">
        <f>IF(BK13=7,7,"")</f>
        <v>7</v>
      </c>
      <c r="DN13" s="31" t="str">
        <f>IF(BK13=8,8,"")</f>
        <v/>
      </c>
      <c r="DO13" s="31" t="str">
        <f>IF(BK13=9,9,"")</f>
        <v/>
      </c>
      <c r="DP13" s="31" t="str">
        <f>IF(BK13=10,10,"")</f>
        <v/>
      </c>
      <c r="DQ13" s="31" t="str">
        <f t="shared" si="55"/>
        <v/>
      </c>
      <c r="DR13" s="31" t="str">
        <f t="shared" si="56"/>
        <v/>
      </c>
      <c r="DS13" s="31" t="str">
        <f t="shared" si="57"/>
        <v/>
      </c>
      <c r="DT13" s="31">
        <f t="shared" si="58"/>
        <v>11</v>
      </c>
      <c r="DU13" s="31" t="str">
        <f t="shared" si="59"/>
        <v/>
      </c>
      <c r="DV13" s="31" t="str">
        <f t="shared" si="60"/>
        <v/>
      </c>
      <c r="DW13" s="48">
        <f t="shared" si="61"/>
        <v>49.295774647887328</v>
      </c>
      <c r="DX13" s="4" t="str">
        <f t="shared" si="87"/>
        <v/>
      </c>
      <c r="DY13" s="2">
        <v>15.5</v>
      </c>
      <c r="DZ13" s="2">
        <v>1.24</v>
      </c>
    </row>
    <row r="14" spans="1:134" ht="13.2" x14ac:dyDescent="0.25">
      <c r="A14" s="31"/>
      <c r="B14" s="4">
        <v>12</v>
      </c>
      <c r="C14" s="60"/>
      <c r="D14" s="61" t="s">
        <v>195</v>
      </c>
      <c r="E14" s="61" t="s">
        <v>334</v>
      </c>
      <c r="F14" s="14"/>
      <c r="G14" s="14" t="s">
        <v>196</v>
      </c>
      <c r="H14" s="50" t="s">
        <v>334</v>
      </c>
      <c r="I14" s="60" t="s">
        <v>203</v>
      </c>
      <c r="J14" s="47"/>
      <c r="K14" s="47"/>
      <c r="L14" s="47"/>
      <c r="M14" s="54">
        <v>19</v>
      </c>
      <c r="N14" s="54">
        <v>21.75</v>
      </c>
      <c r="O14" s="54">
        <v>16.25</v>
      </c>
      <c r="P14" s="54">
        <v>17.75</v>
      </c>
      <c r="Q14" s="54">
        <v>18</v>
      </c>
      <c r="R14" s="51"/>
      <c r="S14" s="51"/>
      <c r="T14" s="51"/>
      <c r="U14" s="51"/>
      <c r="V14" s="51"/>
      <c r="W14" s="51"/>
      <c r="X14" s="52">
        <f t="shared" si="0"/>
        <v>2.3199999999999998</v>
      </c>
      <c r="Y14" s="52">
        <f t="shared" si="1"/>
        <v>3.66</v>
      </c>
      <c r="Z14" s="52">
        <f t="shared" si="2"/>
        <v>1.44</v>
      </c>
      <c r="AA14" s="52">
        <f t="shared" si="3"/>
        <v>1.86</v>
      </c>
      <c r="AB14" s="52">
        <f t="shared" si="4"/>
        <v>1.94</v>
      </c>
      <c r="AC14" s="54">
        <v>15</v>
      </c>
      <c r="AD14" s="54">
        <v>22</v>
      </c>
      <c r="AE14" s="54">
        <v>17</v>
      </c>
      <c r="AF14" s="54">
        <v>17</v>
      </c>
      <c r="AG14" s="54">
        <v>15</v>
      </c>
      <c r="AH14" s="52">
        <f t="shared" si="62"/>
        <v>1.1200000000000001</v>
      </c>
      <c r="AI14" s="52">
        <f t="shared" si="5"/>
        <v>3.8</v>
      </c>
      <c r="AJ14" s="52">
        <f t="shared" si="5"/>
        <v>1.64</v>
      </c>
      <c r="AK14" s="52">
        <f t="shared" si="5"/>
        <v>1.64</v>
      </c>
      <c r="AL14" s="52">
        <f t="shared" si="5"/>
        <v>1.1200000000000001</v>
      </c>
      <c r="AM14" s="53"/>
      <c r="AN14" s="53"/>
      <c r="AO14" s="53"/>
      <c r="AP14" s="53"/>
      <c r="AQ14" s="53"/>
      <c r="AR14" s="53"/>
      <c r="AS14" s="55">
        <f t="shared" si="6"/>
        <v>11.219999999999999</v>
      </c>
      <c r="AT14" s="31">
        <f t="shared" si="7"/>
        <v>35</v>
      </c>
      <c r="AU14" s="57">
        <f>IF(D14="","",IF(LOOKUP(AT14,'Master 2012 Pay Sheet'!$A$5:$A$35,'Master 2012 Pay Sheet'!$B$5:$B$35)&gt;0,LOOKUP(AT14,'Master 2012 Pay Sheet'!$A$5:$A$35,'Master 2012 Pay Sheet'!$B$5:$B$35),0))</f>
        <v>0</v>
      </c>
      <c r="AV14" s="56">
        <f t="shared" si="8"/>
        <v>9.32</v>
      </c>
      <c r="AW14" s="31">
        <f t="shared" si="9"/>
        <v>37</v>
      </c>
      <c r="AX14" s="57">
        <f>IF(D14="","",IF(LOOKUP(AW14,'Master 2012 Pay Sheet'!$C$5:$C$35,'Master 2012 Pay Sheet'!$D$5:$D$35)&gt;0,LOOKUP(AW14,'Master 2012 Pay Sheet'!$C$5:$C$35,'Master 2012 Pay Sheet'!$D$5:$D$35),0))</f>
        <v>0</v>
      </c>
      <c r="AY14" s="56">
        <f t="shared" si="10"/>
        <v>20.54</v>
      </c>
      <c r="AZ14" s="31">
        <f t="shared" si="11"/>
        <v>38</v>
      </c>
      <c r="BA14" s="57">
        <f>IF(D14="","",IF(LOOKUP(AZ14,'Master 2012 Pay Sheet'!$E$5:$E$35,'Master 2012 Pay Sheet'!$F$5:$F$35)&gt;0,LOOKUP(AZ14,'Master 2012 Pay Sheet'!$E$5:$E$35,'Master 2012 Pay Sheet'!$F$5:$F$35),0))</f>
        <v>0</v>
      </c>
      <c r="BB14" s="57">
        <f t="shared" si="12"/>
        <v>0</v>
      </c>
      <c r="BC14" s="31">
        <f t="shared" si="13"/>
        <v>-3</v>
      </c>
      <c r="BD14" s="31" t="str">
        <f t="shared" si="14"/>
        <v/>
      </c>
      <c r="BE14" s="31">
        <f t="shared" si="15"/>
        <v>5</v>
      </c>
      <c r="BF14" s="56">
        <f t="shared" si="16"/>
        <v>3.66</v>
      </c>
      <c r="BG14" s="31" t="str">
        <f t="shared" si="17"/>
        <v/>
      </c>
      <c r="BH14" s="31">
        <f t="shared" si="18"/>
        <v>5</v>
      </c>
      <c r="BI14" s="56">
        <f t="shared" si="19"/>
        <v>3.8</v>
      </c>
      <c r="BJ14" s="31" t="str">
        <f t="shared" si="20"/>
        <v/>
      </c>
      <c r="BK14" s="31">
        <f>IF(BE14="","",BE14+BH14)</f>
        <v>10</v>
      </c>
      <c r="BL14" s="31">
        <f t="shared" si="21"/>
        <v>0</v>
      </c>
      <c r="BM14" s="31">
        <f t="shared" si="22"/>
        <v>12</v>
      </c>
      <c r="BN14" s="31">
        <f t="shared" si="23"/>
        <v>0</v>
      </c>
      <c r="BO14" s="31">
        <f t="shared" si="24"/>
        <v>12</v>
      </c>
      <c r="BP14" s="31">
        <f t="shared" si="25"/>
        <v>0</v>
      </c>
      <c r="BQ14" s="31">
        <f t="shared" si="26"/>
        <v>12</v>
      </c>
      <c r="BR14" s="31">
        <f t="shared" si="27"/>
        <v>0</v>
      </c>
      <c r="BS14" s="31">
        <f t="shared" si="28"/>
        <v>12</v>
      </c>
      <c r="BT14" s="31">
        <f t="shared" si="29"/>
        <v>0</v>
      </c>
      <c r="BU14" s="31">
        <f t="shared" si="30"/>
        <v>12</v>
      </c>
      <c r="BV14" s="31">
        <f t="shared" si="31"/>
        <v>0</v>
      </c>
      <c r="BW14" s="31">
        <f t="shared" si="32"/>
        <v>12</v>
      </c>
      <c r="BX14" s="31">
        <f t="shared" si="33"/>
        <v>0</v>
      </c>
      <c r="BY14" s="31">
        <f t="shared" si="34"/>
        <v>12</v>
      </c>
      <c r="BZ14" s="31">
        <f t="shared" si="35"/>
        <v>0</v>
      </c>
      <c r="CA14" s="31">
        <f t="shared" si="36"/>
        <v>12</v>
      </c>
      <c r="CB14" s="31">
        <f t="shared" si="37"/>
        <v>0</v>
      </c>
      <c r="CC14" s="31">
        <f t="shared" si="38"/>
        <v>12</v>
      </c>
      <c r="CD14" s="31">
        <f t="shared" si="39"/>
        <v>0</v>
      </c>
      <c r="CE14" s="31">
        <f t="shared" si="40"/>
        <v>12</v>
      </c>
      <c r="CF14" s="31">
        <f t="shared" si="41"/>
        <v>0</v>
      </c>
      <c r="CG14" s="31">
        <f t="shared" si="42"/>
        <v>12</v>
      </c>
      <c r="CH14" s="31">
        <f t="shared" si="43"/>
        <v>0</v>
      </c>
      <c r="CI14" s="31">
        <f t="shared" si="44"/>
        <v>12</v>
      </c>
      <c r="CJ14" s="31" t="str">
        <f t="shared" si="45"/>
        <v/>
      </c>
      <c r="CK14" s="31" t="str">
        <f t="shared" si="46"/>
        <v/>
      </c>
      <c r="CL14" s="31" t="str">
        <f t="shared" si="47"/>
        <v/>
      </c>
      <c r="CM14" s="31" t="str">
        <f t="shared" si="48"/>
        <v/>
      </c>
      <c r="CN14" s="31" t="str">
        <f t="shared" si="49"/>
        <v/>
      </c>
      <c r="CO14" s="31" t="str">
        <f t="shared" si="50"/>
        <v/>
      </c>
      <c r="CP14" s="31" t="str">
        <f t="shared" si="51"/>
        <v/>
      </c>
      <c r="CQ14" s="31" t="str">
        <f t="shared" si="52"/>
        <v/>
      </c>
      <c r="CR14" s="31" t="str">
        <f t="shared" si="53"/>
        <v/>
      </c>
      <c r="CS14" s="31" t="str">
        <f t="shared" si="54"/>
        <v/>
      </c>
      <c r="CT14" s="31" t="str">
        <f>IF(BE14=0,BE14,"")</f>
        <v/>
      </c>
      <c r="CU14" s="31" t="str">
        <f>IF(BE14=1,1,"")</f>
        <v/>
      </c>
      <c r="CV14" s="31" t="str">
        <f>IF(BE14=2,2,"")</f>
        <v/>
      </c>
      <c r="CW14" s="31" t="str">
        <f>IF(BE14=3,3,"")</f>
        <v/>
      </c>
      <c r="CX14" s="31" t="str">
        <f>IF(BE14=4,4,"")</f>
        <v/>
      </c>
      <c r="CY14" s="31">
        <f>IF(BE14=5,5,"")</f>
        <v>5</v>
      </c>
      <c r="CZ14" s="31" t="str">
        <f>IF(BH14=0,BH14,"")</f>
        <v/>
      </c>
      <c r="DA14" s="31" t="str">
        <f>IF(BH14=1,1,"")</f>
        <v/>
      </c>
      <c r="DB14" s="31" t="str">
        <f>IF(BH14=2,2,"")</f>
        <v/>
      </c>
      <c r="DC14" s="31" t="str">
        <f>IF(BH14=3,3,"")</f>
        <v/>
      </c>
      <c r="DD14" s="31" t="str">
        <f>IF(BH14=4,4,"")</f>
        <v/>
      </c>
      <c r="DE14" s="31">
        <f>IF(BH14=5,5,"")</f>
        <v>5</v>
      </c>
      <c r="DF14" s="31" t="str">
        <f>IF(BK14=0,BK14,"")</f>
        <v/>
      </c>
      <c r="DG14" s="31" t="str">
        <f>IF(BK14=1,1,"")</f>
        <v/>
      </c>
      <c r="DH14" s="31" t="str">
        <f>IF(BK14=2,2,"")</f>
        <v/>
      </c>
      <c r="DI14" s="31" t="str">
        <f>IF(BK14=3,3,"")</f>
        <v/>
      </c>
      <c r="DJ14" s="31" t="str">
        <f>IF(BK14=4,4,"")</f>
        <v/>
      </c>
      <c r="DK14" s="31" t="str">
        <f>IF(BK14=5,5,"")</f>
        <v/>
      </c>
      <c r="DL14" s="31" t="str">
        <f>IF(BK14=6,6,"")</f>
        <v/>
      </c>
      <c r="DM14" s="31" t="str">
        <f>IF(BK14=7,7,"")</f>
        <v/>
      </c>
      <c r="DN14" s="31" t="str">
        <f>IF(BK14=8,8,"")</f>
        <v/>
      </c>
      <c r="DO14" s="31" t="str">
        <f>IF(BK14=9,9,"")</f>
        <v/>
      </c>
      <c r="DP14" s="31">
        <f>IF(BK14=10,10,"")</f>
        <v>10</v>
      </c>
      <c r="DQ14" s="31" t="str">
        <f t="shared" si="55"/>
        <v/>
      </c>
      <c r="DR14" s="31" t="str">
        <f t="shared" si="56"/>
        <v/>
      </c>
      <c r="DS14" s="31" t="str">
        <f t="shared" si="57"/>
        <v/>
      </c>
      <c r="DT14" s="31">
        <f t="shared" si="58"/>
        <v>12</v>
      </c>
      <c r="DU14" s="31" t="str">
        <f t="shared" si="59"/>
        <v/>
      </c>
      <c r="DV14" s="31" t="str">
        <f t="shared" si="60"/>
        <v/>
      </c>
      <c r="DW14" s="48">
        <f t="shared" si="61"/>
        <v>47.887323943661968</v>
      </c>
      <c r="DX14" s="4" t="str">
        <f t="shared" si="87"/>
        <v/>
      </c>
      <c r="DY14" s="2">
        <v>15.75</v>
      </c>
      <c r="DZ14" s="2">
        <v>1.32</v>
      </c>
    </row>
    <row r="15" spans="1:134" ht="13.2" x14ac:dyDescent="0.25">
      <c r="A15" s="31"/>
      <c r="B15" s="4">
        <v>13</v>
      </c>
      <c r="C15" s="60"/>
      <c r="D15" s="61" t="s">
        <v>197</v>
      </c>
      <c r="E15" s="61" t="s">
        <v>332</v>
      </c>
      <c r="F15" s="14"/>
      <c r="G15" s="14" t="s">
        <v>198</v>
      </c>
      <c r="H15" s="50" t="s">
        <v>332</v>
      </c>
      <c r="I15" s="60" t="s">
        <v>335</v>
      </c>
      <c r="J15" s="47"/>
      <c r="K15" s="47"/>
      <c r="L15" s="47"/>
      <c r="M15" s="54">
        <v>20</v>
      </c>
      <c r="N15" s="54">
        <v>24.25</v>
      </c>
      <c r="O15" s="54">
        <v>18</v>
      </c>
      <c r="P15" s="54">
        <v>22.25</v>
      </c>
      <c r="Q15" s="54">
        <v>22.5</v>
      </c>
      <c r="R15" s="51"/>
      <c r="S15" s="51"/>
      <c r="T15" s="51"/>
      <c r="U15" s="51"/>
      <c r="V15" s="51"/>
      <c r="W15" s="51"/>
      <c r="X15" s="52">
        <f t="shared" si="0"/>
        <v>2.76</v>
      </c>
      <c r="Y15" s="52">
        <f t="shared" si="1"/>
        <v>5.28</v>
      </c>
      <c r="Z15" s="52">
        <f t="shared" si="2"/>
        <v>1.94</v>
      </c>
      <c r="AA15" s="52">
        <f t="shared" si="3"/>
        <v>3.94</v>
      </c>
      <c r="AB15" s="52">
        <f t="shared" si="4"/>
        <v>4.0999999999999996</v>
      </c>
      <c r="AC15" s="54">
        <v>18.5</v>
      </c>
      <c r="AD15" s="54">
        <v>17</v>
      </c>
      <c r="AE15" s="54">
        <v>16.25</v>
      </c>
      <c r="AF15" s="54">
        <v>17</v>
      </c>
      <c r="AG15" s="54">
        <v>23.5</v>
      </c>
      <c r="AH15" s="52">
        <f t="shared" si="62"/>
        <v>2.12</v>
      </c>
      <c r="AI15" s="52">
        <f t="shared" si="5"/>
        <v>1.64</v>
      </c>
      <c r="AJ15" s="52">
        <f t="shared" si="5"/>
        <v>1.44</v>
      </c>
      <c r="AK15" s="52">
        <f t="shared" si="5"/>
        <v>1.64</v>
      </c>
      <c r="AL15" s="52">
        <f t="shared" si="5"/>
        <v>4.74</v>
      </c>
      <c r="AM15" s="53"/>
      <c r="AN15" s="53"/>
      <c r="AO15" s="53"/>
      <c r="AP15" s="53"/>
      <c r="AQ15" s="53"/>
      <c r="AR15" s="53"/>
      <c r="AS15" s="55">
        <f t="shared" si="6"/>
        <v>18.019999999999996</v>
      </c>
      <c r="AT15" s="31">
        <f t="shared" si="7"/>
        <v>9</v>
      </c>
      <c r="AU15" s="57">
        <f>IF(D15="","",IF(LOOKUP(AT15,'Master 2012 Pay Sheet'!$A$5:$A$35,'Master 2012 Pay Sheet'!$B$5:$B$35)&gt;0,LOOKUP(AT15,'Master 2012 Pay Sheet'!$A$5:$A$35,'Master 2012 Pay Sheet'!$B$5:$B$35),0))</f>
        <v>0</v>
      </c>
      <c r="AV15" s="56">
        <f t="shared" si="8"/>
        <v>11.579999999999998</v>
      </c>
      <c r="AW15" s="31">
        <f t="shared" si="9"/>
        <v>22</v>
      </c>
      <c r="AX15" s="57">
        <f>IF(D15="","",IF(LOOKUP(AW15,'Master 2012 Pay Sheet'!$C$5:$C$35,'Master 2012 Pay Sheet'!$D$5:$D$35)&gt;0,LOOKUP(AW15,'Master 2012 Pay Sheet'!$C$5:$C$35,'Master 2012 Pay Sheet'!$D$5:$D$35),0))</f>
        <v>0</v>
      </c>
      <c r="AY15" s="56">
        <f t="shared" si="10"/>
        <v>29.599999999999994</v>
      </c>
      <c r="AZ15" s="31">
        <f t="shared" si="11"/>
        <v>14</v>
      </c>
      <c r="BA15" s="57">
        <f>IF(D15="","",IF(LOOKUP(AZ15,'Master 2012 Pay Sheet'!$E$5:$E$35,'Master 2012 Pay Sheet'!$F$5:$F$35)&gt;0,LOOKUP(AZ15,'Master 2012 Pay Sheet'!$E$5:$E$35,'Master 2012 Pay Sheet'!$F$5:$F$35),0))</f>
        <v>0</v>
      </c>
      <c r="BB15" s="57">
        <f t="shared" si="12"/>
        <v>0</v>
      </c>
      <c r="BC15" s="31">
        <f t="shared" si="13"/>
        <v>-5</v>
      </c>
      <c r="BD15" s="31" t="str">
        <f t="shared" si="14"/>
        <v/>
      </c>
      <c r="BE15" s="31">
        <f t="shared" si="15"/>
        <v>5</v>
      </c>
      <c r="BF15" s="56">
        <f t="shared" si="16"/>
        <v>5.28</v>
      </c>
      <c r="BG15" s="31" t="str">
        <f t="shared" si="17"/>
        <v/>
      </c>
      <c r="BH15" s="31">
        <f t="shared" si="18"/>
        <v>5</v>
      </c>
      <c r="BI15" s="56">
        <f t="shared" si="19"/>
        <v>4.74</v>
      </c>
      <c r="BJ15" s="31" t="str">
        <f t="shared" si="20"/>
        <v/>
      </c>
      <c r="BK15" s="31">
        <f t="shared" si="63"/>
        <v>10</v>
      </c>
      <c r="BL15" s="31">
        <f t="shared" si="21"/>
        <v>0</v>
      </c>
      <c r="BM15" s="31">
        <f t="shared" si="22"/>
        <v>13</v>
      </c>
      <c r="BN15" s="31">
        <f t="shared" si="23"/>
        <v>0</v>
      </c>
      <c r="BO15" s="31">
        <f t="shared" si="24"/>
        <v>13</v>
      </c>
      <c r="BP15" s="31">
        <f t="shared" si="25"/>
        <v>0</v>
      </c>
      <c r="BQ15" s="31">
        <f t="shared" si="26"/>
        <v>13</v>
      </c>
      <c r="BR15" s="31">
        <f t="shared" si="27"/>
        <v>0</v>
      </c>
      <c r="BS15" s="31">
        <f t="shared" si="28"/>
        <v>13</v>
      </c>
      <c r="BT15" s="31">
        <f t="shared" si="29"/>
        <v>0</v>
      </c>
      <c r="BU15" s="31">
        <f t="shared" si="30"/>
        <v>13</v>
      </c>
      <c r="BV15" s="31">
        <f t="shared" si="31"/>
        <v>0</v>
      </c>
      <c r="BW15" s="31">
        <f t="shared" si="32"/>
        <v>13</v>
      </c>
      <c r="BX15" s="31">
        <f t="shared" si="33"/>
        <v>0</v>
      </c>
      <c r="BY15" s="31">
        <f t="shared" si="34"/>
        <v>13</v>
      </c>
      <c r="BZ15" s="31">
        <f t="shared" si="35"/>
        <v>0</v>
      </c>
      <c r="CA15" s="31">
        <f t="shared" si="36"/>
        <v>13</v>
      </c>
      <c r="CB15" s="31">
        <f t="shared" si="37"/>
        <v>0</v>
      </c>
      <c r="CC15" s="31">
        <f t="shared" si="38"/>
        <v>13</v>
      </c>
      <c r="CD15" s="31">
        <f t="shared" si="39"/>
        <v>0</v>
      </c>
      <c r="CE15" s="31">
        <f t="shared" si="40"/>
        <v>13</v>
      </c>
      <c r="CF15" s="31">
        <f t="shared" si="41"/>
        <v>0</v>
      </c>
      <c r="CG15" s="31">
        <f t="shared" si="42"/>
        <v>13</v>
      </c>
      <c r="CH15" s="31">
        <f t="shared" si="43"/>
        <v>0</v>
      </c>
      <c r="CI15" s="31">
        <f t="shared" si="44"/>
        <v>13</v>
      </c>
      <c r="CJ15" s="31" t="str">
        <f t="shared" si="45"/>
        <v/>
      </c>
      <c r="CK15" s="31" t="str">
        <f t="shared" si="46"/>
        <v/>
      </c>
      <c r="CL15" s="31" t="str">
        <f t="shared" si="47"/>
        <v/>
      </c>
      <c r="CM15" s="31" t="str">
        <f t="shared" si="48"/>
        <v/>
      </c>
      <c r="CN15" s="31" t="str">
        <f t="shared" si="49"/>
        <v/>
      </c>
      <c r="CO15" s="31" t="str">
        <f t="shared" si="50"/>
        <v/>
      </c>
      <c r="CP15" s="31" t="str">
        <f t="shared" si="51"/>
        <v/>
      </c>
      <c r="CQ15" s="31" t="str">
        <f t="shared" si="52"/>
        <v/>
      </c>
      <c r="CR15" s="31" t="str">
        <f t="shared" si="53"/>
        <v/>
      </c>
      <c r="CS15" s="31" t="str">
        <f t="shared" si="54"/>
        <v/>
      </c>
      <c r="CT15" s="31" t="str">
        <f t="shared" si="64"/>
        <v/>
      </c>
      <c r="CU15" s="31" t="str">
        <f t="shared" si="65"/>
        <v/>
      </c>
      <c r="CV15" s="31" t="str">
        <f t="shared" si="66"/>
        <v/>
      </c>
      <c r="CW15" s="31" t="str">
        <f t="shared" si="67"/>
        <v/>
      </c>
      <c r="CX15" s="31" t="str">
        <f t="shared" si="68"/>
        <v/>
      </c>
      <c r="CY15" s="31">
        <f t="shared" si="69"/>
        <v>5</v>
      </c>
      <c r="CZ15" s="31" t="str">
        <f t="shared" si="70"/>
        <v/>
      </c>
      <c r="DA15" s="31" t="str">
        <f t="shared" si="71"/>
        <v/>
      </c>
      <c r="DB15" s="31" t="str">
        <f t="shared" si="72"/>
        <v/>
      </c>
      <c r="DC15" s="31" t="str">
        <f t="shared" si="73"/>
        <v/>
      </c>
      <c r="DD15" s="31" t="str">
        <f t="shared" si="74"/>
        <v/>
      </c>
      <c r="DE15" s="31">
        <f t="shared" si="75"/>
        <v>5</v>
      </c>
      <c r="DF15" s="31" t="str">
        <f t="shared" si="76"/>
        <v/>
      </c>
      <c r="DG15" s="31" t="str">
        <f t="shared" si="77"/>
        <v/>
      </c>
      <c r="DH15" s="31" t="str">
        <f t="shared" si="78"/>
        <v/>
      </c>
      <c r="DI15" s="31" t="str">
        <f t="shared" si="79"/>
        <v/>
      </c>
      <c r="DJ15" s="31" t="str">
        <f t="shared" si="80"/>
        <v/>
      </c>
      <c r="DK15" s="31" t="str">
        <f t="shared" si="81"/>
        <v/>
      </c>
      <c r="DL15" s="31" t="str">
        <f t="shared" si="82"/>
        <v/>
      </c>
      <c r="DM15" s="31" t="str">
        <f t="shared" si="83"/>
        <v/>
      </c>
      <c r="DN15" s="31" t="str">
        <f t="shared" si="84"/>
        <v/>
      </c>
      <c r="DO15" s="31" t="str">
        <f t="shared" si="85"/>
        <v/>
      </c>
      <c r="DP15" s="31">
        <f t="shared" si="86"/>
        <v>10</v>
      </c>
      <c r="DQ15" s="31" t="str">
        <f t="shared" si="55"/>
        <v/>
      </c>
      <c r="DR15" s="31" t="str">
        <f t="shared" si="56"/>
        <v/>
      </c>
      <c r="DS15" s="31" t="str">
        <f t="shared" si="57"/>
        <v/>
      </c>
      <c r="DT15" s="31" t="str">
        <f t="shared" si="58"/>
        <v/>
      </c>
      <c r="DU15" s="31" t="str">
        <f t="shared" si="59"/>
        <v/>
      </c>
      <c r="DV15" s="31" t="str">
        <f t="shared" si="60"/>
        <v/>
      </c>
      <c r="DW15" s="48">
        <f t="shared" si="61"/>
        <v>81.690140845070431</v>
      </c>
      <c r="DX15" s="4" t="str">
        <f t="shared" si="87"/>
        <v/>
      </c>
      <c r="DY15" s="2">
        <v>16</v>
      </c>
      <c r="DZ15" s="2">
        <v>1.38</v>
      </c>
    </row>
    <row r="16" spans="1:134" ht="13.2" x14ac:dyDescent="0.25">
      <c r="A16" s="31"/>
      <c r="B16" s="4">
        <v>14</v>
      </c>
      <c r="C16" s="15"/>
      <c r="D16" s="14" t="s">
        <v>199</v>
      </c>
      <c r="E16" s="14" t="s">
        <v>336</v>
      </c>
      <c r="F16" s="14"/>
      <c r="G16" s="14" t="s">
        <v>200</v>
      </c>
      <c r="H16" s="50" t="s">
        <v>337</v>
      </c>
      <c r="I16" s="60" t="s">
        <v>203</v>
      </c>
      <c r="J16" s="47"/>
      <c r="K16" s="47"/>
      <c r="L16" s="47"/>
      <c r="M16" s="54">
        <v>20.5</v>
      </c>
      <c r="N16" s="54">
        <v>16.25</v>
      </c>
      <c r="O16" s="54">
        <v>15.75</v>
      </c>
      <c r="P16" s="54">
        <v>17.5</v>
      </c>
      <c r="Q16" s="54">
        <v>15.25</v>
      </c>
      <c r="R16" s="51"/>
      <c r="S16" s="51"/>
      <c r="T16" s="51"/>
      <c r="U16" s="51"/>
      <c r="V16" s="51"/>
      <c r="W16" s="51"/>
      <c r="X16" s="52">
        <f t="shared" si="0"/>
        <v>3</v>
      </c>
      <c r="Y16" s="52">
        <f t="shared" si="1"/>
        <v>1.44</v>
      </c>
      <c r="Z16" s="52">
        <f t="shared" si="2"/>
        <v>1.32</v>
      </c>
      <c r="AA16" s="52">
        <f t="shared" si="3"/>
        <v>1.78</v>
      </c>
      <c r="AB16" s="52">
        <f t="shared" si="4"/>
        <v>1.18</v>
      </c>
      <c r="AC16" s="54">
        <v>16.5</v>
      </c>
      <c r="AD16" s="54">
        <v>18.5</v>
      </c>
      <c r="AE16" s="54">
        <v>15.5</v>
      </c>
      <c r="AF16" s="54">
        <v>16.5</v>
      </c>
      <c r="AG16" s="54">
        <v>16.5</v>
      </c>
      <c r="AH16" s="52">
        <f t="shared" si="62"/>
        <v>1.5</v>
      </c>
      <c r="AI16" s="52">
        <f t="shared" si="5"/>
        <v>2.12</v>
      </c>
      <c r="AJ16" s="52">
        <f t="shared" si="5"/>
        <v>1.24</v>
      </c>
      <c r="AK16" s="52">
        <f t="shared" si="5"/>
        <v>1.5</v>
      </c>
      <c r="AL16" s="52">
        <f t="shared" si="5"/>
        <v>1.5</v>
      </c>
      <c r="AM16" s="53"/>
      <c r="AN16" s="53"/>
      <c r="AO16" s="53"/>
      <c r="AP16" s="53"/>
      <c r="AQ16" s="53"/>
      <c r="AR16" s="53"/>
      <c r="AS16" s="55">
        <f t="shared" si="6"/>
        <v>8.7200000000000006</v>
      </c>
      <c r="AT16" s="31">
        <f t="shared" si="7"/>
        <v>48</v>
      </c>
      <c r="AU16" s="57">
        <f>IF(D16="","",IF(LOOKUP(AT16,'Master 2012 Pay Sheet'!$A$5:$A$35,'Master 2012 Pay Sheet'!$B$5:$B$35)&gt;0,LOOKUP(AT16,'Master 2012 Pay Sheet'!$A$5:$A$35,'Master 2012 Pay Sheet'!$B$5:$B$35),0))</f>
        <v>0</v>
      </c>
      <c r="AV16" s="56">
        <f t="shared" si="8"/>
        <v>7.86</v>
      </c>
      <c r="AW16" s="31">
        <f t="shared" si="9"/>
        <v>45</v>
      </c>
      <c r="AX16" s="57">
        <f>IF(D16="","",IF(LOOKUP(AW16,'Master 2012 Pay Sheet'!$C$5:$C$35,'Master 2012 Pay Sheet'!$D$5:$D$35)&gt;0,LOOKUP(AW16,'Master 2012 Pay Sheet'!$C$5:$C$35,'Master 2012 Pay Sheet'!$D$5:$D$35),0))</f>
        <v>0</v>
      </c>
      <c r="AY16" s="56">
        <f t="shared" si="10"/>
        <v>16.580000000000002</v>
      </c>
      <c r="AZ16" s="31">
        <f t="shared" si="11"/>
        <v>52</v>
      </c>
      <c r="BA16" s="57">
        <f>IF(D16="","",IF(LOOKUP(AZ16,'Master 2012 Pay Sheet'!$E$5:$E$35,'Master 2012 Pay Sheet'!$F$5:$F$35)&gt;0,LOOKUP(AZ16,'Master 2012 Pay Sheet'!$E$5:$E$35,'Master 2012 Pay Sheet'!$F$5:$F$35),0))</f>
        <v>0</v>
      </c>
      <c r="BB16" s="57">
        <f t="shared" si="12"/>
        <v>0</v>
      </c>
      <c r="BC16" s="31">
        <f t="shared" si="13"/>
        <v>-4</v>
      </c>
      <c r="BD16" s="31" t="str">
        <f t="shared" si="14"/>
        <v/>
      </c>
      <c r="BE16" s="31">
        <f t="shared" si="15"/>
        <v>5</v>
      </c>
      <c r="BF16" s="56">
        <f t="shared" si="16"/>
        <v>3</v>
      </c>
      <c r="BG16" s="31" t="str">
        <f t="shared" si="17"/>
        <v/>
      </c>
      <c r="BH16" s="31">
        <f t="shared" si="18"/>
        <v>5</v>
      </c>
      <c r="BI16" s="56">
        <f t="shared" si="19"/>
        <v>2.12</v>
      </c>
      <c r="BJ16" s="31" t="str">
        <f t="shared" si="20"/>
        <v/>
      </c>
      <c r="BK16" s="31">
        <f t="shared" si="63"/>
        <v>10</v>
      </c>
      <c r="BL16" s="31">
        <f t="shared" si="21"/>
        <v>0</v>
      </c>
      <c r="BM16" s="31">
        <f t="shared" si="22"/>
        <v>14</v>
      </c>
      <c r="BN16" s="31">
        <f t="shared" si="23"/>
        <v>0</v>
      </c>
      <c r="BO16" s="31">
        <f t="shared" si="24"/>
        <v>14</v>
      </c>
      <c r="BP16" s="31">
        <f t="shared" si="25"/>
        <v>0</v>
      </c>
      <c r="BQ16" s="31">
        <f t="shared" si="26"/>
        <v>14</v>
      </c>
      <c r="BR16" s="31">
        <f t="shared" si="27"/>
        <v>0</v>
      </c>
      <c r="BS16" s="31">
        <f t="shared" si="28"/>
        <v>14</v>
      </c>
      <c r="BT16" s="31">
        <f t="shared" si="29"/>
        <v>0</v>
      </c>
      <c r="BU16" s="31">
        <f t="shared" si="30"/>
        <v>14</v>
      </c>
      <c r="BV16" s="31">
        <f t="shared" si="31"/>
        <v>0</v>
      </c>
      <c r="BW16" s="31">
        <f t="shared" si="32"/>
        <v>14</v>
      </c>
      <c r="BX16" s="31">
        <f t="shared" si="33"/>
        <v>0</v>
      </c>
      <c r="BY16" s="31">
        <f t="shared" si="34"/>
        <v>14</v>
      </c>
      <c r="BZ16" s="31">
        <f t="shared" si="35"/>
        <v>0</v>
      </c>
      <c r="CA16" s="31">
        <f t="shared" si="36"/>
        <v>14</v>
      </c>
      <c r="CB16" s="31">
        <f t="shared" si="37"/>
        <v>0</v>
      </c>
      <c r="CC16" s="31">
        <f t="shared" si="38"/>
        <v>14</v>
      </c>
      <c r="CD16" s="31">
        <f t="shared" si="39"/>
        <v>0</v>
      </c>
      <c r="CE16" s="31">
        <f t="shared" si="40"/>
        <v>14</v>
      </c>
      <c r="CF16" s="31">
        <f t="shared" si="41"/>
        <v>0</v>
      </c>
      <c r="CG16" s="31">
        <f t="shared" si="42"/>
        <v>14</v>
      </c>
      <c r="CH16" s="31">
        <f t="shared" si="43"/>
        <v>0</v>
      </c>
      <c r="CI16" s="31">
        <f t="shared" si="44"/>
        <v>14</v>
      </c>
      <c r="CJ16" s="31" t="str">
        <f t="shared" si="45"/>
        <v/>
      </c>
      <c r="CK16" s="31" t="str">
        <f t="shared" si="46"/>
        <v/>
      </c>
      <c r="CL16" s="31" t="str">
        <f t="shared" si="47"/>
        <v/>
      </c>
      <c r="CM16" s="31" t="str">
        <f t="shared" si="48"/>
        <v/>
      </c>
      <c r="CN16" s="31" t="str">
        <f t="shared" si="49"/>
        <v/>
      </c>
      <c r="CO16" s="31" t="str">
        <f t="shared" si="50"/>
        <v/>
      </c>
      <c r="CP16" s="31" t="str">
        <f t="shared" si="51"/>
        <v/>
      </c>
      <c r="CQ16" s="31" t="str">
        <f t="shared" si="52"/>
        <v/>
      </c>
      <c r="CR16" s="31" t="str">
        <f t="shared" si="53"/>
        <v/>
      </c>
      <c r="CS16" s="31" t="str">
        <f t="shared" si="54"/>
        <v/>
      </c>
      <c r="CT16" s="31" t="str">
        <f t="shared" si="64"/>
        <v/>
      </c>
      <c r="CU16" s="31" t="str">
        <f t="shared" si="65"/>
        <v/>
      </c>
      <c r="CV16" s="31" t="str">
        <f t="shared" si="66"/>
        <v/>
      </c>
      <c r="CW16" s="31" t="str">
        <f t="shared" si="67"/>
        <v/>
      </c>
      <c r="CX16" s="31" t="str">
        <f t="shared" si="68"/>
        <v/>
      </c>
      <c r="CY16" s="31">
        <f t="shared" si="69"/>
        <v>5</v>
      </c>
      <c r="CZ16" s="31" t="str">
        <f t="shared" si="70"/>
        <v/>
      </c>
      <c r="DA16" s="31" t="str">
        <f t="shared" si="71"/>
        <v/>
      </c>
      <c r="DB16" s="31" t="str">
        <f t="shared" si="72"/>
        <v/>
      </c>
      <c r="DC16" s="31" t="str">
        <f t="shared" si="73"/>
        <v/>
      </c>
      <c r="DD16" s="31" t="str">
        <f t="shared" si="74"/>
        <v/>
      </c>
      <c r="DE16" s="31">
        <f t="shared" si="75"/>
        <v>5</v>
      </c>
      <c r="DF16" s="31" t="str">
        <f t="shared" si="76"/>
        <v/>
      </c>
      <c r="DG16" s="31" t="str">
        <f t="shared" si="77"/>
        <v/>
      </c>
      <c r="DH16" s="31" t="str">
        <f t="shared" si="78"/>
        <v/>
      </c>
      <c r="DI16" s="31" t="str">
        <f t="shared" si="79"/>
        <v/>
      </c>
      <c r="DJ16" s="31" t="str">
        <f t="shared" si="80"/>
        <v/>
      </c>
      <c r="DK16" s="31" t="str">
        <f t="shared" si="81"/>
        <v/>
      </c>
      <c r="DL16" s="31" t="str">
        <f t="shared" si="82"/>
        <v/>
      </c>
      <c r="DM16" s="31" t="str">
        <f t="shared" si="83"/>
        <v/>
      </c>
      <c r="DN16" s="31" t="str">
        <f t="shared" si="84"/>
        <v/>
      </c>
      <c r="DO16" s="31" t="str">
        <f t="shared" si="85"/>
        <v/>
      </c>
      <c r="DP16" s="31">
        <f t="shared" si="86"/>
        <v>10</v>
      </c>
      <c r="DQ16" s="31" t="str">
        <f t="shared" si="55"/>
        <v/>
      </c>
      <c r="DR16" s="31" t="str">
        <f t="shared" si="56"/>
        <v/>
      </c>
      <c r="DS16" s="31" t="str">
        <f t="shared" si="57"/>
        <v/>
      </c>
      <c r="DT16" s="31">
        <f t="shared" si="58"/>
        <v>14</v>
      </c>
      <c r="DU16" s="31" t="str">
        <f t="shared" si="59"/>
        <v/>
      </c>
      <c r="DV16" s="31" t="str">
        <f t="shared" si="60"/>
        <v/>
      </c>
      <c r="DW16" s="48">
        <f t="shared" si="61"/>
        <v>28.169014084507044</v>
      </c>
      <c r="DX16" s="4" t="str">
        <f t="shared" si="87"/>
        <v/>
      </c>
      <c r="DY16" s="2">
        <v>16.25</v>
      </c>
      <c r="DZ16" s="2">
        <v>1.44</v>
      </c>
    </row>
    <row r="17" spans="1:130" ht="13.2" x14ac:dyDescent="0.25">
      <c r="A17" s="31"/>
      <c r="B17" s="4">
        <v>15</v>
      </c>
      <c r="C17" s="15"/>
      <c r="D17" s="14" t="s">
        <v>201</v>
      </c>
      <c r="E17" s="14" t="s">
        <v>338</v>
      </c>
      <c r="F17" s="14"/>
      <c r="G17" s="14" t="s">
        <v>202</v>
      </c>
      <c r="H17" s="50" t="s">
        <v>327</v>
      </c>
      <c r="I17" s="60" t="s">
        <v>203</v>
      </c>
      <c r="J17" s="47"/>
      <c r="K17" s="47"/>
      <c r="L17" s="47"/>
      <c r="M17" s="54">
        <v>16.5</v>
      </c>
      <c r="N17" s="54">
        <v>20</v>
      </c>
      <c r="O17" s="54">
        <v>14.5</v>
      </c>
      <c r="P17" s="54">
        <v>15.5</v>
      </c>
      <c r="Q17" s="54">
        <v>16</v>
      </c>
      <c r="R17" s="51"/>
      <c r="S17" s="51"/>
      <c r="T17" s="51"/>
      <c r="U17" s="51"/>
      <c r="V17" s="51"/>
      <c r="W17" s="51"/>
      <c r="X17" s="52">
        <f t="shared" si="0"/>
        <v>1.5</v>
      </c>
      <c r="Y17" s="52">
        <f t="shared" si="1"/>
        <v>2.76</v>
      </c>
      <c r="Z17" s="52">
        <f t="shared" si="2"/>
        <v>1.06</v>
      </c>
      <c r="AA17" s="52">
        <f t="shared" si="3"/>
        <v>1.24</v>
      </c>
      <c r="AB17" s="52">
        <f t="shared" si="4"/>
        <v>1.38</v>
      </c>
      <c r="AC17" s="54">
        <v>16.5</v>
      </c>
      <c r="AD17" s="54">
        <v>18</v>
      </c>
      <c r="AE17" s="54">
        <v>18</v>
      </c>
      <c r="AF17" s="54">
        <v>16</v>
      </c>
      <c r="AG17" s="54">
        <v>18.5</v>
      </c>
      <c r="AH17" s="52">
        <f t="shared" si="62"/>
        <v>1.5</v>
      </c>
      <c r="AI17" s="52">
        <f t="shared" si="5"/>
        <v>1.94</v>
      </c>
      <c r="AJ17" s="52">
        <f t="shared" si="5"/>
        <v>1.94</v>
      </c>
      <c r="AK17" s="52">
        <f t="shared" si="5"/>
        <v>1.38</v>
      </c>
      <c r="AL17" s="52">
        <f t="shared" si="5"/>
        <v>2.12</v>
      </c>
      <c r="AM17" s="53"/>
      <c r="AN17" s="53"/>
      <c r="AO17" s="53"/>
      <c r="AP17" s="53"/>
      <c r="AQ17" s="53"/>
      <c r="AR17" s="53"/>
      <c r="AS17" s="55">
        <f t="shared" si="6"/>
        <v>7.94</v>
      </c>
      <c r="AT17" s="31">
        <f t="shared" si="7"/>
        <v>52</v>
      </c>
      <c r="AU17" s="57">
        <f>IF(D17="","",IF(LOOKUP(AT17,'Master 2012 Pay Sheet'!$A$5:$A$35,'Master 2012 Pay Sheet'!$B$5:$B$35)&gt;0,LOOKUP(AT17,'Master 2012 Pay Sheet'!$A$5:$A$35,'Master 2012 Pay Sheet'!$B$5:$B$35),0))</f>
        <v>0</v>
      </c>
      <c r="AV17" s="56">
        <f t="shared" si="8"/>
        <v>8.879999999999999</v>
      </c>
      <c r="AW17" s="31">
        <f t="shared" si="9"/>
        <v>42</v>
      </c>
      <c r="AX17" s="57">
        <f>IF(D17="","",IF(LOOKUP(AW17,'Master 2012 Pay Sheet'!$C$5:$C$35,'Master 2012 Pay Sheet'!$D$5:$D$35)&gt;0,LOOKUP(AW17,'Master 2012 Pay Sheet'!$C$5:$C$35,'Master 2012 Pay Sheet'!$D$5:$D$35),0))</f>
        <v>0</v>
      </c>
      <c r="AY17" s="56">
        <f t="shared" si="10"/>
        <v>16.82</v>
      </c>
      <c r="AZ17" s="31">
        <f t="shared" si="11"/>
        <v>50</v>
      </c>
      <c r="BA17" s="57">
        <f>IF(D17="","",IF(LOOKUP(AZ17,'Master 2012 Pay Sheet'!$E$5:$E$35,'Master 2012 Pay Sheet'!$F$5:$F$35)&gt;0,LOOKUP(AZ17,'Master 2012 Pay Sheet'!$E$5:$E$35,'Master 2012 Pay Sheet'!$F$5:$F$35),0))</f>
        <v>0</v>
      </c>
      <c r="BB17" s="57">
        <f t="shared" si="12"/>
        <v>0</v>
      </c>
      <c r="BC17" s="31">
        <f t="shared" si="13"/>
        <v>2</v>
      </c>
      <c r="BD17" s="31" t="str">
        <f t="shared" si="14"/>
        <v/>
      </c>
      <c r="BE17" s="31">
        <f t="shared" si="15"/>
        <v>5</v>
      </c>
      <c r="BF17" s="56">
        <f t="shared" si="16"/>
        <v>2.76</v>
      </c>
      <c r="BG17" s="31" t="str">
        <f t="shared" si="17"/>
        <v/>
      </c>
      <c r="BH17" s="31">
        <f t="shared" si="18"/>
        <v>5</v>
      </c>
      <c r="BI17" s="56">
        <f t="shared" si="19"/>
        <v>2.12</v>
      </c>
      <c r="BJ17" s="31" t="str">
        <f t="shared" si="20"/>
        <v/>
      </c>
      <c r="BK17" s="31">
        <f t="shared" si="63"/>
        <v>10</v>
      </c>
      <c r="BL17" s="31">
        <f t="shared" si="21"/>
        <v>0</v>
      </c>
      <c r="BM17" s="31">
        <f t="shared" si="22"/>
        <v>15</v>
      </c>
      <c r="BN17" s="31">
        <f t="shared" si="23"/>
        <v>0</v>
      </c>
      <c r="BO17" s="31">
        <f t="shared" si="24"/>
        <v>15</v>
      </c>
      <c r="BP17" s="31">
        <f t="shared" si="25"/>
        <v>0</v>
      </c>
      <c r="BQ17" s="31">
        <f t="shared" si="26"/>
        <v>15</v>
      </c>
      <c r="BR17" s="31">
        <f t="shared" si="27"/>
        <v>0</v>
      </c>
      <c r="BS17" s="31">
        <f t="shared" si="28"/>
        <v>15</v>
      </c>
      <c r="BT17" s="31">
        <f t="shared" si="29"/>
        <v>0</v>
      </c>
      <c r="BU17" s="31">
        <f t="shared" si="30"/>
        <v>15</v>
      </c>
      <c r="BV17" s="31">
        <f t="shared" si="31"/>
        <v>0</v>
      </c>
      <c r="BW17" s="31">
        <f t="shared" si="32"/>
        <v>15</v>
      </c>
      <c r="BX17" s="31">
        <f t="shared" si="33"/>
        <v>0</v>
      </c>
      <c r="BY17" s="31">
        <f t="shared" si="34"/>
        <v>15</v>
      </c>
      <c r="BZ17" s="31">
        <f t="shared" si="35"/>
        <v>0</v>
      </c>
      <c r="CA17" s="31">
        <f t="shared" si="36"/>
        <v>15</v>
      </c>
      <c r="CB17" s="31">
        <f t="shared" si="37"/>
        <v>0</v>
      </c>
      <c r="CC17" s="31">
        <f t="shared" si="38"/>
        <v>15</v>
      </c>
      <c r="CD17" s="31">
        <f t="shared" si="39"/>
        <v>0</v>
      </c>
      <c r="CE17" s="31">
        <f t="shared" si="40"/>
        <v>15</v>
      </c>
      <c r="CF17" s="31">
        <f t="shared" si="41"/>
        <v>0</v>
      </c>
      <c r="CG17" s="31">
        <f t="shared" si="42"/>
        <v>15</v>
      </c>
      <c r="CH17" s="31">
        <f t="shared" si="43"/>
        <v>0</v>
      </c>
      <c r="CI17" s="31">
        <f t="shared" si="44"/>
        <v>15</v>
      </c>
      <c r="CJ17" s="31" t="str">
        <f t="shared" si="45"/>
        <v/>
      </c>
      <c r="CK17" s="31" t="str">
        <f t="shared" si="46"/>
        <v/>
      </c>
      <c r="CL17" s="31" t="str">
        <f t="shared" si="47"/>
        <v/>
      </c>
      <c r="CM17" s="31" t="str">
        <f t="shared" si="48"/>
        <v/>
      </c>
      <c r="CN17" s="31" t="str">
        <f t="shared" si="49"/>
        <v/>
      </c>
      <c r="CO17" s="31" t="str">
        <f t="shared" si="50"/>
        <v/>
      </c>
      <c r="CP17" s="31" t="str">
        <f t="shared" si="51"/>
        <v/>
      </c>
      <c r="CQ17" s="31" t="str">
        <f t="shared" si="52"/>
        <v/>
      </c>
      <c r="CR17" s="31" t="str">
        <f t="shared" si="53"/>
        <v/>
      </c>
      <c r="CS17" s="31" t="str">
        <f t="shared" si="54"/>
        <v/>
      </c>
      <c r="CT17" s="31" t="str">
        <f t="shared" si="64"/>
        <v/>
      </c>
      <c r="CU17" s="31" t="str">
        <f t="shared" si="65"/>
        <v/>
      </c>
      <c r="CV17" s="31" t="str">
        <f t="shared" si="66"/>
        <v/>
      </c>
      <c r="CW17" s="31" t="str">
        <f t="shared" si="67"/>
        <v/>
      </c>
      <c r="CX17" s="31" t="str">
        <f t="shared" si="68"/>
        <v/>
      </c>
      <c r="CY17" s="31">
        <f t="shared" si="69"/>
        <v>5</v>
      </c>
      <c r="CZ17" s="31" t="str">
        <f t="shared" si="70"/>
        <v/>
      </c>
      <c r="DA17" s="31" t="str">
        <f t="shared" si="71"/>
        <v/>
      </c>
      <c r="DB17" s="31" t="str">
        <f t="shared" si="72"/>
        <v/>
      </c>
      <c r="DC17" s="31" t="str">
        <f t="shared" si="73"/>
        <v/>
      </c>
      <c r="DD17" s="31" t="str">
        <f t="shared" si="74"/>
        <v/>
      </c>
      <c r="DE17" s="31">
        <f t="shared" si="75"/>
        <v>5</v>
      </c>
      <c r="DF17" s="31" t="str">
        <f t="shared" si="76"/>
        <v/>
      </c>
      <c r="DG17" s="31" t="str">
        <f t="shared" si="77"/>
        <v/>
      </c>
      <c r="DH17" s="31" t="str">
        <f t="shared" si="78"/>
        <v/>
      </c>
      <c r="DI17" s="31" t="str">
        <f t="shared" si="79"/>
        <v/>
      </c>
      <c r="DJ17" s="31" t="str">
        <f t="shared" si="80"/>
        <v/>
      </c>
      <c r="DK17" s="31" t="str">
        <f t="shared" si="81"/>
        <v/>
      </c>
      <c r="DL17" s="31" t="str">
        <f t="shared" si="82"/>
        <v/>
      </c>
      <c r="DM17" s="31" t="str">
        <f t="shared" si="83"/>
        <v/>
      </c>
      <c r="DN17" s="31" t="str">
        <f t="shared" si="84"/>
        <v/>
      </c>
      <c r="DO17" s="31" t="str">
        <f t="shared" si="85"/>
        <v/>
      </c>
      <c r="DP17" s="31">
        <f t="shared" si="86"/>
        <v>10</v>
      </c>
      <c r="DQ17" s="31" t="str">
        <f t="shared" si="55"/>
        <v/>
      </c>
      <c r="DR17" s="31" t="str">
        <f t="shared" si="56"/>
        <v/>
      </c>
      <c r="DS17" s="31" t="str">
        <f t="shared" si="57"/>
        <v/>
      </c>
      <c r="DT17" s="31">
        <f t="shared" si="58"/>
        <v>15</v>
      </c>
      <c r="DU17" s="31" t="str">
        <f t="shared" si="59"/>
        <v/>
      </c>
      <c r="DV17" s="31" t="str">
        <f t="shared" si="60"/>
        <v/>
      </c>
      <c r="DW17" s="48">
        <f t="shared" si="61"/>
        <v>30.985915492957744</v>
      </c>
      <c r="DX17" s="4" t="str">
        <f t="shared" si="87"/>
        <v/>
      </c>
      <c r="DY17" s="2">
        <v>16.5</v>
      </c>
      <c r="DZ17" s="2">
        <v>1.5</v>
      </c>
    </row>
    <row r="18" spans="1:130" ht="13.2" x14ac:dyDescent="0.25">
      <c r="A18" s="31"/>
      <c r="B18" s="4">
        <v>16</v>
      </c>
      <c r="C18" s="15"/>
      <c r="D18" s="14" t="s">
        <v>204</v>
      </c>
      <c r="E18" s="14" t="s">
        <v>332</v>
      </c>
      <c r="F18" s="14"/>
      <c r="G18" s="14" t="s">
        <v>205</v>
      </c>
      <c r="H18" s="50" t="s">
        <v>332</v>
      </c>
      <c r="I18" s="15" t="s">
        <v>203</v>
      </c>
      <c r="J18" s="47"/>
      <c r="K18" s="47"/>
      <c r="L18" s="47"/>
      <c r="M18" s="54">
        <v>25.25</v>
      </c>
      <c r="N18" s="54">
        <v>31.75</v>
      </c>
      <c r="O18" s="54">
        <v>17.25</v>
      </c>
      <c r="P18" s="54">
        <v>16.75</v>
      </c>
      <c r="Q18" s="54">
        <v>18.5</v>
      </c>
      <c r="R18" s="51"/>
      <c r="S18" s="51"/>
      <c r="T18" s="51"/>
      <c r="U18" s="51"/>
      <c r="V18" s="51"/>
      <c r="W18" s="51"/>
      <c r="X18" s="52">
        <f t="shared" si="0"/>
        <v>6.06</v>
      </c>
      <c r="Y18" s="52">
        <f t="shared" si="1"/>
        <v>13.02</v>
      </c>
      <c r="Z18" s="52">
        <f t="shared" si="2"/>
        <v>1.72</v>
      </c>
      <c r="AA18" s="52">
        <f t="shared" si="3"/>
        <v>1.58</v>
      </c>
      <c r="AB18" s="52">
        <f t="shared" si="4"/>
        <v>2.12</v>
      </c>
      <c r="AC18" s="54">
        <v>17.5</v>
      </c>
      <c r="AD18" s="54">
        <v>18</v>
      </c>
      <c r="AE18" s="54">
        <v>16.5</v>
      </c>
      <c r="AF18" s="54">
        <v>17.75</v>
      </c>
      <c r="AG18" s="54">
        <v>29.25</v>
      </c>
      <c r="AH18" s="52">
        <f t="shared" si="62"/>
        <v>1.78</v>
      </c>
      <c r="AI18" s="52">
        <f t="shared" si="5"/>
        <v>1.94</v>
      </c>
      <c r="AJ18" s="52">
        <f t="shared" si="5"/>
        <v>1.5</v>
      </c>
      <c r="AK18" s="52">
        <f t="shared" si="5"/>
        <v>1.86</v>
      </c>
      <c r="AL18" s="52">
        <f t="shared" si="5"/>
        <v>9.94</v>
      </c>
      <c r="AM18" s="53"/>
      <c r="AN18" s="53"/>
      <c r="AO18" s="53"/>
      <c r="AP18" s="53"/>
      <c r="AQ18" s="53"/>
      <c r="AR18" s="53"/>
      <c r="AS18" s="55">
        <f t="shared" si="6"/>
        <v>24.499999999999996</v>
      </c>
      <c r="AT18" s="31">
        <f t="shared" si="7"/>
        <v>2</v>
      </c>
      <c r="AU18" s="57">
        <f>IF(D18="","",IF(LOOKUP(AT18,'Master 2012 Pay Sheet'!$A$5:$A$35,'Master 2012 Pay Sheet'!$B$5:$B$35)&gt;0,LOOKUP(AT18,'Master 2012 Pay Sheet'!$A$5:$A$35,'Master 2012 Pay Sheet'!$B$5:$B$35),0))</f>
        <v>0</v>
      </c>
      <c r="AV18" s="56">
        <f t="shared" si="8"/>
        <v>17.02</v>
      </c>
      <c r="AW18" s="31">
        <f t="shared" si="9"/>
        <v>11</v>
      </c>
      <c r="AX18" s="57">
        <f>IF(D18="","",IF(LOOKUP(AW18,'Master 2012 Pay Sheet'!$C$5:$C$35,'Master 2012 Pay Sheet'!$D$5:$D$35)&gt;0,LOOKUP(AW18,'Master 2012 Pay Sheet'!$C$5:$C$35,'Master 2012 Pay Sheet'!$D$5:$D$35),0))</f>
        <v>0</v>
      </c>
      <c r="AY18" s="56">
        <f t="shared" si="10"/>
        <v>41.519999999999996</v>
      </c>
      <c r="AZ18" s="31">
        <f t="shared" si="11"/>
        <v>1</v>
      </c>
      <c r="BA18" s="57">
        <f>IF(D18="","",IF(LOOKUP(AZ18,'Master 2012 Pay Sheet'!$E$5:$E$35,'Master 2012 Pay Sheet'!$F$5:$F$35)&gt;0,LOOKUP(AZ18,'Master 2012 Pay Sheet'!$E$5:$E$35,'Master 2012 Pay Sheet'!$F$5:$F$35),0))</f>
        <v>0</v>
      </c>
      <c r="BB18" s="57">
        <f t="shared" si="12"/>
        <v>0</v>
      </c>
      <c r="BC18" s="31">
        <f t="shared" si="13"/>
        <v>1</v>
      </c>
      <c r="BD18" s="31" t="str">
        <f t="shared" si="14"/>
        <v/>
      </c>
      <c r="BE18" s="31">
        <f t="shared" si="15"/>
        <v>5</v>
      </c>
      <c r="BF18" s="56">
        <f t="shared" si="16"/>
        <v>13.02</v>
      </c>
      <c r="BG18" s="31">
        <f t="shared" si="17"/>
        <v>16</v>
      </c>
      <c r="BH18" s="31">
        <f t="shared" si="18"/>
        <v>5</v>
      </c>
      <c r="BI18" s="56">
        <f t="shared" si="19"/>
        <v>9.94</v>
      </c>
      <c r="BJ18" s="31" t="str">
        <f t="shared" si="20"/>
        <v/>
      </c>
      <c r="BK18" s="31">
        <f t="shared" si="63"/>
        <v>10</v>
      </c>
      <c r="BL18" s="31">
        <f t="shared" si="21"/>
        <v>0</v>
      </c>
      <c r="BM18" s="31">
        <f t="shared" si="22"/>
        <v>16</v>
      </c>
      <c r="BN18" s="31">
        <f t="shared" si="23"/>
        <v>0</v>
      </c>
      <c r="BO18" s="31">
        <f t="shared" si="24"/>
        <v>16</v>
      </c>
      <c r="BP18" s="31">
        <f t="shared" si="25"/>
        <v>0</v>
      </c>
      <c r="BQ18" s="31">
        <f t="shared" si="26"/>
        <v>16</v>
      </c>
      <c r="BR18" s="31">
        <f t="shared" si="27"/>
        <v>0</v>
      </c>
      <c r="BS18" s="31">
        <f t="shared" si="28"/>
        <v>16</v>
      </c>
      <c r="BT18" s="31">
        <f t="shared" si="29"/>
        <v>0</v>
      </c>
      <c r="BU18" s="31">
        <f t="shared" si="30"/>
        <v>16</v>
      </c>
      <c r="BV18" s="31">
        <f t="shared" si="31"/>
        <v>0</v>
      </c>
      <c r="BW18" s="31">
        <f t="shared" si="32"/>
        <v>16</v>
      </c>
      <c r="BX18" s="31">
        <f t="shared" si="33"/>
        <v>0</v>
      </c>
      <c r="BY18" s="31">
        <f t="shared" si="34"/>
        <v>16</v>
      </c>
      <c r="BZ18" s="31">
        <f t="shared" si="35"/>
        <v>0</v>
      </c>
      <c r="CA18" s="31">
        <f t="shared" si="36"/>
        <v>16</v>
      </c>
      <c r="CB18" s="31">
        <f t="shared" si="37"/>
        <v>0</v>
      </c>
      <c r="CC18" s="31">
        <f t="shared" si="38"/>
        <v>16</v>
      </c>
      <c r="CD18" s="31">
        <f t="shared" si="39"/>
        <v>0</v>
      </c>
      <c r="CE18" s="31">
        <f t="shared" si="40"/>
        <v>16</v>
      </c>
      <c r="CF18" s="31">
        <f t="shared" si="41"/>
        <v>0</v>
      </c>
      <c r="CG18" s="31">
        <f t="shared" si="42"/>
        <v>16</v>
      </c>
      <c r="CH18" s="31">
        <f t="shared" si="43"/>
        <v>0</v>
      </c>
      <c r="CI18" s="31">
        <f t="shared" si="44"/>
        <v>16</v>
      </c>
      <c r="CJ18" s="31" t="str">
        <f t="shared" si="45"/>
        <v/>
      </c>
      <c r="CK18" s="31" t="str">
        <f t="shared" si="46"/>
        <v/>
      </c>
      <c r="CL18" s="31" t="str">
        <f t="shared" si="47"/>
        <v/>
      </c>
      <c r="CM18" s="31" t="str">
        <f t="shared" si="48"/>
        <v/>
      </c>
      <c r="CN18" s="31" t="str">
        <f t="shared" si="49"/>
        <v/>
      </c>
      <c r="CO18" s="31" t="str">
        <f t="shared" si="50"/>
        <v/>
      </c>
      <c r="CP18" s="31" t="str">
        <f t="shared" si="51"/>
        <v/>
      </c>
      <c r="CQ18" s="31" t="str">
        <f t="shared" si="52"/>
        <v/>
      </c>
      <c r="CR18" s="31" t="str">
        <f t="shared" si="53"/>
        <v/>
      </c>
      <c r="CS18" s="31" t="str">
        <f t="shared" si="54"/>
        <v/>
      </c>
      <c r="CT18" s="31" t="str">
        <f t="shared" si="64"/>
        <v/>
      </c>
      <c r="CU18" s="31" t="str">
        <f t="shared" si="65"/>
        <v/>
      </c>
      <c r="CV18" s="31" t="str">
        <f t="shared" si="66"/>
        <v/>
      </c>
      <c r="CW18" s="31" t="str">
        <f t="shared" si="67"/>
        <v/>
      </c>
      <c r="CX18" s="31" t="str">
        <f t="shared" si="68"/>
        <v/>
      </c>
      <c r="CY18" s="31">
        <f t="shared" si="69"/>
        <v>5</v>
      </c>
      <c r="CZ18" s="31" t="str">
        <f t="shared" si="70"/>
        <v/>
      </c>
      <c r="DA18" s="31" t="str">
        <f t="shared" si="71"/>
        <v/>
      </c>
      <c r="DB18" s="31" t="str">
        <f t="shared" si="72"/>
        <v/>
      </c>
      <c r="DC18" s="31" t="str">
        <f t="shared" si="73"/>
        <v/>
      </c>
      <c r="DD18" s="31" t="str">
        <f t="shared" si="74"/>
        <v/>
      </c>
      <c r="DE18" s="31">
        <f t="shared" si="75"/>
        <v>5</v>
      </c>
      <c r="DF18" s="31" t="str">
        <f t="shared" si="76"/>
        <v/>
      </c>
      <c r="DG18" s="31" t="str">
        <f t="shared" si="77"/>
        <v/>
      </c>
      <c r="DH18" s="31" t="str">
        <f t="shared" si="78"/>
        <v/>
      </c>
      <c r="DI18" s="31" t="str">
        <f t="shared" si="79"/>
        <v/>
      </c>
      <c r="DJ18" s="31" t="str">
        <f t="shared" si="80"/>
        <v/>
      </c>
      <c r="DK18" s="31" t="str">
        <f t="shared" si="81"/>
        <v/>
      </c>
      <c r="DL18" s="31" t="str">
        <f t="shared" si="82"/>
        <v/>
      </c>
      <c r="DM18" s="31" t="str">
        <f t="shared" si="83"/>
        <v/>
      </c>
      <c r="DN18" s="31" t="str">
        <f t="shared" si="84"/>
        <v/>
      </c>
      <c r="DO18" s="31" t="str">
        <f t="shared" si="85"/>
        <v/>
      </c>
      <c r="DP18" s="31">
        <f t="shared" si="86"/>
        <v>10</v>
      </c>
      <c r="DQ18" s="31" t="str">
        <f t="shared" si="55"/>
        <v/>
      </c>
      <c r="DR18" s="31" t="str">
        <f t="shared" si="56"/>
        <v/>
      </c>
      <c r="DS18" s="31" t="str">
        <f t="shared" si="57"/>
        <v/>
      </c>
      <c r="DT18" s="31">
        <f t="shared" si="58"/>
        <v>16</v>
      </c>
      <c r="DU18" s="31" t="str">
        <f t="shared" si="59"/>
        <v/>
      </c>
      <c r="DV18" s="31" t="str">
        <f t="shared" si="60"/>
        <v/>
      </c>
      <c r="DW18" s="48">
        <f t="shared" si="61"/>
        <v>100</v>
      </c>
      <c r="DX18" s="4" t="str">
        <f t="shared" si="87"/>
        <v/>
      </c>
      <c r="DY18" s="2">
        <v>16.75</v>
      </c>
      <c r="DZ18" s="2">
        <v>1.58</v>
      </c>
    </row>
    <row r="19" spans="1:130" ht="13.2" x14ac:dyDescent="0.25">
      <c r="A19" s="31"/>
      <c r="B19" s="4">
        <v>17</v>
      </c>
      <c r="C19" s="15"/>
      <c r="D19" s="14" t="s">
        <v>206</v>
      </c>
      <c r="E19" s="14" t="s">
        <v>339</v>
      </c>
      <c r="F19" s="14"/>
      <c r="G19" s="14" t="s">
        <v>207</v>
      </c>
      <c r="H19" s="50" t="s">
        <v>321</v>
      </c>
      <c r="I19" s="15" t="s">
        <v>203</v>
      </c>
      <c r="J19" s="47"/>
      <c r="K19" s="47"/>
      <c r="L19" s="47"/>
      <c r="M19" s="54">
        <v>20.25</v>
      </c>
      <c r="N19" s="54">
        <v>17.75</v>
      </c>
      <c r="O19" s="54">
        <v>17</v>
      </c>
      <c r="P19" s="54"/>
      <c r="Q19" s="54"/>
      <c r="R19" s="51"/>
      <c r="S19" s="51"/>
      <c r="T19" s="51"/>
      <c r="U19" s="51"/>
      <c r="V19" s="51"/>
      <c r="W19" s="51"/>
      <c r="X19" s="52">
        <f t="shared" si="0"/>
        <v>2.88</v>
      </c>
      <c r="Y19" s="52">
        <f t="shared" si="1"/>
        <v>1.86</v>
      </c>
      <c r="Z19" s="52">
        <f t="shared" si="2"/>
        <v>1.64</v>
      </c>
      <c r="AA19" s="52" t="str">
        <f t="shared" si="3"/>
        <v xml:space="preserve"> </v>
      </c>
      <c r="AB19" s="52" t="str">
        <f t="shared" si="4"/>
        <v xml:space="preserve"> </v>
      </c>
      <c r="AC19" s="54">
        <v>17.5</v>
      </c>
      <c r="AD19" s="54">
        <v>15.25</v>
      </c>
      <c r="AE19" s="54">
        <v>14.5</v>
      </c>
      <c r="AF19" s="54">
        <v>16</v>
      </c>
      <c r="AG19" s="54">
        <v>15</v>
      </c>
      <c r="AH19" s="52">
        <f t="shared" si="62"/>
        <v>1.78</v>
      </c>
      <c r="AI19" s="52">
        <f t="shared" ref="AI19:AI82" si="88">IF(AD19&gt;0,VLOOKUP(AD19,$DY$8:$DZ$95,2)," ")</f>
        <v>1.18</v>
      </c>
      <c r="AJ19" s="52">
        <f t="shared" ref="AJ19:AJ82" si="89">IF(AE19&gt;0,VLOOKUP(AE19,$DY$8:$DZ$95,2)," ")</f>
        <v>1.06</v>
      </c>
      <c r="AK19" s="52">
        <f t="shared" ref="AK19:AK82" si="90">IF(AF19&gt;0,VLOOKUP(AF19,$DY$8:$DZ$95,2)," ")</f>
        <v>1.38</v>
      </c>
      <c r="AL19" s="52">
        <f t="shared" ref="AL19:AL82" si="91">IF(AG19&gt;0,VLOOKUP(AG19,$DY$8:$DZ$95,2)," ")</f>
        <v>1.1200000000000001</v>
      </c>
      <c r="AM19" s="53"/>
      <c r="AN19" s="53"/>
      <c r="AO19" s="53"/>
      <c r="AP19" s="53"/>
      <c r="AQ19" s="53"/>
      <c r="AR19" s="53"/>
      <c r="AS19" s="55">
        <f t="shared" si="6"/>
        <v>6.38</v>
      </c>
      <c r="AT19" s="31">
        <f t="shared" si="7"/>
        <v>57</v>
      </c>
      <c r="AU19" s="57">
        <f>IF(D19="","",IF(LOOKUP(AT19,'Master 2012 Pay Sheet'!$A$5:$A$35,'Master 2012 Pay Sheet'!$B$5:$B$35)&gt;0,LOOKUP(AT19,'Master 2012 Pay Sheet'!$A$5:$A$35,'Master 2012 Pay Sheet'!$B$5:$B$35),0))</f>
        <v>0</v>
      </c>
      <c r="AV19" s="56">
        <f t="shared" si="8"/>
        <v>6.52</v>
      </c>
      <c r="AW19" s="31">
        <f t="shared" si="9"/>
        <v>49</v>
      </c>
      <c r="AX19" s="57">
        <f>IF(D19="","",IF(LOOKUP(AW19,'Master 2012 Pay Sheet'!$C$5:$C$35,'Master 2012 Pay Sheet'!$D$5:$D$35)&gt;0,LOOKUP(AW19,'Master 2012 Pay Sheet'!$C$5:$C$35,'Master 2012 Pay Sheet'!$D$5:$D$35),0))</f>
        <v>0</v>
      </c>
      <c r="AY19" s="56">
        <f t="shared" si="10"/>
        <v>12.899999999999999</v>
      </c>
      <c r="AZ19" s="31">
        <f t="shared" si="11"/>
        <v>60</v>
      </c>
      <c r="BA19" s="57">
        <f>IF(D19="","",IF(LOOKUP(AZ19,'Master 2012 Pay Sheet'!$E$5:$E$35,'Master 2012 Pay Sheet'!$F$5:$F$35)&gt;0,LOOKUP(AZ19,'Master 2012 Pay Sheet'!$E$5:$E$35,'Master 2012 Pay Sheet'!$F$5:$F$35),0))</f>
        <v>0</v>
      </c>
      <c r="BB19" s="57">
        <f t="shared" si="12"/>
        <v>0</v>
      </c>
      <c r="BC19" s="31">
        <f t="shared" si="13"/>
        <v>-3</v>
      </c>
      <c r="BD19" s="31" t="str">
        <f t="shared" si="14"/>
        <v/>
      </c>
      <c r="BE19" s="31">
        <f t="shared" si="15"/>
        <v>3</v>
      </c>
      <c r="BF19" s="56">
        <f t="shared" si="16"/>
        <v>2.88</v>
      </c>
      <c r="BG19" s="31" t="str">
        <f t="shared" si="17"/>
        <v/>
      </c>
      <c r="BH19" s="31">
        <f t="shared" si="18"/>
        <v>5</v>
      </c>
      <c r="BI19" s="56">
        <f t="shared" si="19"/>
        <v>1.78</v>
      </c>
      <c r="BJ19" s="31" t="str">
        <f t="shared" si="20"/>
        <v/>
      </c>
      <c r="BK19" s="31">
        <f t="shared" si="63"/>
        <v>8</v>
      </c>
      <c r="BL19" s="31">
        <f t="shared" si="21"/>
        <v>0</v>
      </c>
      <c r="BM19" s="31">
        <f t="shared" si="22"/>
        <v>17</v>
      </c>
      <c r="BN19" s="31">
        <f t="shared" si="23"/>
        <v>0</v>
      </c>
      <c r="BO19" s="31">
        <f t="shared" si="24"/>
        <v>17</v>
      </c>
      <c r="BP19" s="31">
        <f t="shared" si="25"/>
        <v>0</v>
      </c>
      <c r="BQ19" s="31">
        <f t="shared" si="26"/>
        <v>17</v>
      </c>
      <c r="BR19" s="31">
        <f t="shared" si="27"/>
        <v>0</v>
      </c>
      <c r="BS19" s="31">
        <f t="shared" si="28"/>
        <v>17</v>
      </c>
      <c r="BT19" s="31">
        <f t="shared" si="29"/>
        <v>0</v>
      </c>
      <c r="BU19" s="31">
        <f t="shared" si="30"/>
        <v>17</v>
      </c>
      <c r="BV19" s="31">
        <f t="shared" si="31"/>
        <v>0</v>
      </c>
      <c r="BW19" s="31">
        <f t="shared" si="32"/>
        <v>17</v>
      </c>
      <c r="BX19" s="31">
        <f t="shared" si="33"/>
        <v>0</v>
      </c>
      <c r="BY19" s="31">
        <f t="shared" si="34"/>
        <v>17</v>
      </c>
      <c r="BZ19" s="31">
        <f t="shared" si="35"/>
        <v>0</v>
      </c>
      <c r="CA19" s="31">
        <f t="shared" si="36"/>
        <v>17</v>
      </c>
      <c r="CB19" s="31">
        <f t="shared" si="37"/>
        <v>0</v>
      </c>
      <c r="CC19" s="31">
        <f t="shared" si="38"/>
        <v>17</v>
      </c>
      <c r="CD19" s="31">
        <f t="shared" si="39"/>
        <v>0</v>
      </c>
      <c r="CE19" s="31">
        <f t="shared" si="40"/>
        <v>17</v>
      </c>
      <c r="CF19" s="31">
        <f t="shared" si="41"/>
        <v>0</v>
      </c>
      <c r="CG19" s="31">
        <f t="shared" si="42"/>
        <v>17</v>
      </c>
      <c r="CH19" s="31">
        <f t="shared" si="43"/>
        <v>0</v>
      </c>
      <c r="CI19" s="31">
        <f t="shared" si="44"/>
        <v>17</v>
      </c>
      <c r="CJ19" s="31" t="str">
        <f t="shared" si="45"/>
        <v/>
      </c>
      <c r="CK19" s="31" t="str">
        <f t="shared" si="46"/>
        <v/>
      </c>
      <c r="CL19" s="31" t="str">
        <f t="shared" si="47"/>
        <v/>
      </c>
      <c r="CM19" s="31" t="str">
        <f t="shared" si="48"/>
        <v/>
      </c>
      <c r="CN19" s="31" t="str">
        <f t="shared" si="49"/>
        <v/>
      </c>
      <c r="CO19" s="31" t="str">
        <f t="shared" si="50"/>
        <v/>
      </c>
      <c r="CP19" s="31" t="str">
        <f t="shared" si="51"/>
        <v/>
      </c>
      <c r="CQ19" s="31" t="str">
        <f t="shared" si="52"/>
        <v/>
      </c>
      <c r="CR19" s="31" t="str">
        <f t="shared" si="53"/>
        <v/>
      </c>
      <c r="CS19" s="31" t="str">
        <f t="shared" si="54"/>
        <v/>
      </c>
      <c r="CT19" s="31" t="str">
        <f t="shared" si="64"/>
        <v/>
      </c>
      <c r="CU19" s="31" t="str">
        <f t="shared" si="65"/>
        <v/>
      </c>
      <c r="CV19" s="31" t="str">
        <f t="shared" si="66"/>
        <v/>
      </c>
      <c r="CW19" s="31">
        <f t="shared" si="67"/>
        <v>3</v>
      </c>
      <c r="CX19" s="31" t="str">
        <f t="shared" si="68"/>
        <v/>
      </c>
      <c r="CY19" s="31" t="str">
        <f t="shared" si="69"/>
        <v/>
      </c>
      <c r="CZ19" s="31" t="str">
        <f t="shared" si="70"/>
        <v/>
      </c>
      <c r="DA19" s="31" t="str">
        <f t="shared" si="71"/>
        <v/>
      </c>
      <c r="DB19" s="31" t="str">
        <f t="shared" si="72"/>
        <v/>
      </c>
      <c r="DC19" s="31" t="str">
        <f t="shared" si="73"/>
        <v/>
      </c>
      <c r="DD19" s="31" t="str">
        <f t="shared" si="74"/>
        <v/>
      </c>
      <c r="DE19" s="31">
        <f t="shared" si="75"/>
        <v>5</v>
      </c>
      <c r="DF19" s="31" t="str">
        <f t="shared" si="76"/>
        <v/>
      </c>
      <c r="DG19" s="31" t="str">
        <f t="shared" si="77"/>
        <v/>
      </c>
      <c r="DH19" s="31" t="str">
        <f t="shared" si="78"/>
        <v/>
      </c>
      <c r="DI19" s="31" t="str">
        <f t="shared" si="79"/>
        <v/>
      </c>
      <c r="DJ19" s="31" t="str">
        <f t="shared" si="80"/>
        <v/>
      </c>
      <c r="DK19" s="31" t="str">
        <f t="shared" si="81"/>
        <v/>
      </c>
      <c r="DL19" s="31" t="str">
        <f t="shared" si="82"/>
        <v/>
      </c>
      <c r="DM19" s="31" t="str">
        <f t="shared" si="83"/>
        <v/>
      </c>
      <c r="DN19" s="31">
        <f t="shared" si="84"/>
        <v>8</v>
      </c>
      <c r="DO19" s="31" t="str">
        <f t="shared" si="85"/>
        <v/>
      </c>
      <c r="DP19" s="31" t="str">
        <f t="shared" si="86"/>
        <v/>
      </c>
      <c r="DQ19" s="31" t="str">
        <f t="shared" si="55"/>
        <v/>
      </c>
      <c r="DR19" s="31" t="str">
        <f t="shared" si="56"/>
        <v/>
      </c>
      <c r="DS19" s="31" t="str">
        <f t="shared" si="57"/>
        <v/>
      </c>
      <c r="DT19" s="31">
        <f t="shared" si="58"/>
        <v>17</v>
      </c>
      <c r="DU19" s="31" t="str">
        <f t="shared" si="59"/>
        <v/>
      </c>
      <c r="DV19" s="31" t="str">
        <f t="shared" si="60"/>
        <v/>
      </c>
      <c r="DW19" s="48">
        <f t="shared" si="61"/>
        <v>16.901408450704224</v>
      </c>
      <c r="DX19" s="4" t="str">
        <f t="shared" si="87"/>
        <v/>
      </c>
      <c r="DY19" s="2">
        <v>17</v>
      </c>
      <c r="DZ19" s="2">
        <v>1.64</v>
      </c>
    </row>
    <row r="20" spans="1:130" ht="13.2" x14ac:dyDescent="0.25">
      <c r="A20" s="31"/>
      <c r="B20" s="4">
        <v>18</v>
      </c>
      <c r="C20" s="15"/>
      <c r="D20" s="14" t="s">
        <v>208</v>
      </c>
      <c r="E20" s="14" t="s">
        <v>330</v>
      </c>
      <c r="F20" s="14"/>
      <c r="G20" s="14" t="s">
        <v>209</v>
      </c>
      <c r="H20" s="50" t="s">
        <v>330</v>
      </c>
      <c r="I20" s="15" t="s">
        <v>203</v>
      </c>
      <c r="J20" s="47"/>
      <c r="K20" s="47"/>
      <c r="L20" s="47"/>
      <c r="M20" s="54">
        <v>18.5</v>
      </c>
      <c r="N20" s="54">
        <v>18.5</v>
      </c>
      <c r="O20" s="54">
        <v>24.5</v>
      </c>
      <c r="P20" s="54">
        <v>17.5</v>
      </c>
      <c r="Q20" s="54">
        <v>17</v>
      </c>
      <c r="R20" s="51"/>
      <c r="S20" s="51"/>
      <c r="T20" s="51"/>
      <c r="U20" s="51"/>
      <c r="V20" s="51"/>
      <c r="W20" s="51"/>
      <c r="X20" s="52">
        <f t="shared" si="0"/>
        <v>2.12</v>
      </c>
      <c r="Y20" s="52">
        <f t="shared" si="1"/>
        <v>2.12</v>
      </c>
      <c r="Z20" s="52">
        <f t="shared" si="2"/>
        <v>5.46</v>
      </c>
      <c r="AA20" s="52">
        <f t="shared" si="3"/>
        <v>1.78</v>
      </c>
      <c r="AB20" s="52">
        <f t="shared" si="4"/>
        <v>1.64</v>
      </c>
      <c r="AC20" s="54">
        <v>20</v>
      </c>
      <c r="AD20" s="54">
        <v>16.75</v>
      </c>
      <c r="AE20" s="54">
        <v>17.5</v>
      </c>
      <c r="AF20" s="54">
        <v>16.5</v>
      </c>
      <c r="AG20" s="54">
        <v>16.75</v>
      </c>
      <c r="AH20" s="52">
        <f t="shared" si="62"/>
        <v>2.76</v>
      </c>
      <c r="AI20" s="52">
        <f t="shared" si="88"/>
        <v>1.58</v>
      </c>
      <c r="AJ20" s="52">
        <f t="shared" si="89"/>
        <v>1.78</v>
      </c>
      <c r="AK20" s="52">
        <f t="shared" si="90"/>
        <v>1.5</v>
      </c>
      <c r="AL20" s="52">
        <f t="shared" si="91"/>
        <v>1.58</v>
      </c>
      <c r="AM20" s="53"/>
      <c r="AN20" s="53"/>
      <c r="AO20" s="53"/>
      <c r="AP20" s="53"/>
      <c r="AQ20" s="53"/>
      <c r="AR20" s="53"/>
      <c r="AS20" s="55">
        <f t="shared" si="6"/>
        <v>13.12</v>
      </c>
      <c r="AT20" s="31">
        <f t="shared" si="7"/>
        <v>25</v>
      </c>
      <c r="AU20" s="57">
        <f>IF(D20="","",IF(LOOKUP(AT20,'Master 2012 Pay Sheet'!$A$5:$A$35,'Master 2012 Pay Sheet'!$B$5:$B$35)&gt;0,LOOKUP(AT20,'Master 2012 Pay Sheet'!$A$5:$A$35,'Master 2012 Pay Sheet'!$B$5:$B$35),0))</f>
        <v>0</v>
      </c>
      <c r="AV20" s="56">
        <f t="shared" si="8"/>
        <v>9.1999999999999993</v>
      </c>
      <c r="AW20" s="31">
        <f t="shared" si="9"/>
        <v>39</v>
      </c>
      <c r="AX20" s="57">
        <f>IF(D20="","",IF(LOOKUP(AW20,'Master 2012 Pay Sheet'!$C$5:$C$35,'Master 2012 Pay Sheet'!$D$5:$D$35)&gt;0,LOOKUP(AW20,'Master 2012 Pay Sheet'!$C$5:$C$35,'Master 2012 Pay Sheet'!$D$5:$D$35),0))</f>
        <v>0</v>
      </c>
      <c r="AY20" s="56">
        <f t="shared" si="10"/>
        <v>22.32</v>
      </c>
      <c r="AZ20" s="31">
        <f t="shared" si="11"/>
        <v>31</v>
      </c>
      <c r="BA20" s="57">
        <f>IF(D20="","",IF(LOOKUP(AZ20,'Master 2012 Pay Sheet'!$E$5:$E$35,'Master 2012 Pay Sheet'!$F$5:$F$35)&gt;0,LOOKUP(AZ20,'Master 2012 Pay Sheet'!$E$5:$E$35,'Master 2012 Pay Sheet'!$F$5:$F$35),0))</f>
        <v>0</v>
      </c>
      <c r="BB20" s="57">
        <f t="shared" si="12"/>
        <v>0</v>
      </c>
      <c r="BC20" s="31">
        <f t="shared" si="13"/>
        <v>-6</v>
      </c>
      <c r="BD20" s="31" t="str">
        <f t="shared" si="14"/>
        <v/>
      </c>
      <c r="BE20" s="31">
        <f t="shared" si="15"/>
        <v>5</v>
      </c>
      <c r="BF20" s="56">
        <f t="shared" si="16"/>
        <v>5.46</v>
      </c>
      <c r="BG20" s="31" t="str">
        <f t="shared" si="17"/>
        <v/>
      </c>
      <c r="BH20" s="31">
        <f t="shared" si="18"/>
        <v>5</v>
      </c>
      <c r="BI20" s="56">
        <f t="shared" si="19"/>
        <v>2.76</v>
      </c>
      <c r="BJ20" s="31" t="str">
        <f t="shared" si="20"/>
        <v/>
      </c>
      <c r="BK20" s="31">
        <f t="shared" si="63"/>
        <v>10</v>
      </c>
      <c r="BL20" s="31">
        <f t="shared" si="21"/>
        <v>0</v>
      </c>
      <c r="BM20" s="31">
        <f t="shared" si="22"/>
        <v>18</v>
      </c>
      <c r="BN20" s="31">
        <f t="shared" si="23"/>
        <v>0</v>
      </c>
      <c r="BO20" s="31">
        <f t="shared" si="24"/>
        <v>18</v>
      </c>
      <c r="BP20" s="31">
        <f t="shared" si="25"/>
        <v>0</v>
      </c>
      <c r="BQ20" s="31">
        <f t="shared" si="26"/>
        <v>18</v>
      </c>
      <c r="BR20" s="31">
        <f t="shared" si="27"/>
        <v>0</v>
      </c>
      <c r="BS20" s="31">
        <f t="shared" si="28"/>
        <v>18</v>
      </c>
      <c r="BT20" s="31">
        <f t="shared" si="29"/>
        <v>0</v>
      </c>
      <c r="BU20" s="31">
        <f t="shared" si="30"/>
        <v>18</v>
      </c>
      <c r="BV20" s="31">
        <f t="shared" si="31"/>
        <v>0</v>
      </c>
      <c r="BW20" s="31">
        <f t="shared" si="32"/>
        <v>18</v>
      </c>
      <c r="BX20" s="31">
        <f t="shared" si="33"/>
        <v>0</v>
      </c>
      <c r="BY20" s="31">
        <f t="shared" si="34"/>
        <v>18</v>
      </c>
      <c r="BZ20" s="31">
        <f t="shared" si="35"/>
        <v>0</v>
      </c>
      <c r="CA20" s="31">
        <f t="shared" si="36"/>
        <v>18</v>
      </c>
      <c r="CB20" s="31">
        <f t="shared" si="37"/>
        <v>0</v>
      </c>
      <c r="CC20" s="31">
        <f t="shared" si="38"/>
        <v>18</v>
      </c>
      <c r="CD20" s="31">
        <f t="shared" si="39"/>
        <v>0</v>
      </c>
      <c r="CE20" s="31">
        <f t="shared" si="40"/>
        <v>18</v>
      </c>
      <c r="CF20" s="31">
        <f t="shared" si="41"/>
        <v>0</v>
      </c>
      <c r="CG20" s="31">
        <f t="shared" si="42"/>
        <v>18</v>
      </c>
      <c r="CH20" s="31">
        <f t="shared" si="43"/>
        <v>0</v>
      </c>
      <c r="CI20" s="31">
        <f t="shared" si="44"/>
        <v>18</v>
      </c>
      <c r="CJ20" s="31" t="str">
        <f t="shared" si="45"/>
        <v/>
      </c>
      <c r="CK20" s="31" t="str">
        <f t="shared" si="46"/>
        <v/>
      </c>
      <c r="CL20" s="31" t="str">
        <f t="shared" si="47"/>
        <v/>
      </c>
      <c r="CM20" s="31" t="str">
        <f t="shared" si="48"/>
        <v/>
      </c>
      <c r="CN20" s="31" t="str">
        <f t="shared" si="49"/>
        <v/>
      </c>
      <c r="CO20" s="31" t="str">
        <f t="shared" si="50"/>
        <v/>
      </c>
      <c r="CP20" s="31" t="str">
        <f t="shared" si="51"/>
        <v/>
      </c>
      <c r="CQ20" s="31" t="str">
        <f t="shared" si="52"/>
        <v/>
      </c>
      <c r="CR20" s="31" t="str">
        <f t="shared" si="53"/>
        <v/>
      </c>
      <c r="CS20" s="31" t="str">
        <f t="shared" si="54"/>
        <v/>
      </c>
      <c r="CT20" s="31" t="str">
        <f t="shared" si="64"/>
        <v/>
      </c>
      <c r="CU20" s="31" t="str">
        <f t="shared" si="65"/>
        <v/>
      </c>
      <c r="CV20" s="31" t="str">
        <f t="shared" si="66"/>
        <v/>
      </c>
      <c r="CW20" s="31" t="str">
        <f t="shared" si="67"/>
        <v/>
      </c>
      <c r="CX20" s="31" t="str">
        <f t="shared" si="68"/>
        <v/>
      </c>
      <c r="CY20" s="31">
        <f t="shared" si="69"/>
        <v>5</v>
      </c>
      <c r="CZ20" s="31" t="str">
        <f t="shared" si="70"/>
        <v/>
      </c>
      <c r="DA20" s="31" t="str">
        <f t="shared" si="71"/>
        <v/>
      </c>
      <c r="DB20" s="31" t="str">
        <f t="shared" si="72"/>
        <v/>
      </c>
      <c r="DC20" s="31" t="str">
        <f t="shared" si="73"/>
        <v/>
      </c>
      <c r="DD20" s="31" t="str">
        <f t="shared" si="74"/>
        <v/>
      </c>
      <c r="DE20" s="31">
        <f t="shared" si="75"/>
        <v>5</v>
      </c>
      <c r="DF20" s="31" t="str">
        <f t="shared" si="76"/>
        <v/>
      </c>
      <c r="DG20" s="31" t="str">
        <f t="shared" si="77"/>
        <v/>
      </c>
      <c r="DH20" s="31" t="str">
        <f t="shared" si="78"/>
        <v/>
      </c>
      <c r="DI20" s="31" t="str">
        <f t="shared" si="79"/>
        <v/>
      </c>
      <c r="DJ20" s="31" t="str">
        <f t="shared" si="80"/>
        <v/>
      </c>
      <c r="DK20" s="31" t="str">
        <f t="shared" si="81"/>
        <v/>
      </c>
      <c r="DL20" s="31" t="str">
        <f t="shared" si="82"/>
        <v/>
      </c>
      <c r="DM20" s="31" t="str">
        <f t="shared" si="83"/>
        <v/>
      </c>
      <c r="DN20" s="31" t="str">
        <f t="shared" si="84"/>
        <v/>
      </c>
      <c r="DO20" s="31" t="str">
        <f t="shared" si="85"/>
        <v/>
      </c>
      <c r="DP20" s="31">
        <f t="shared" si="86"/>
        <v>10</v>
      </c>
      <c r="DQ20" s="31" t="str">
        <f t="shared" si="55"/>
        <v/>
      </c>
      <c r="DR20" s="31" t="str">
        <f t="shared" si="56"/>
        <v/>
      </c>
      <c r="DS20" s="31" t="str">
        <f t="shared" si="57"/>
        <v/>
      </c>
      <c r="DT20" s="31">
        <f t="shared" si="58"/>
        <v>18</v>
      </c>
      <c r="DU20" s="31" t="str">
        <f t="shared" si="59"/>
        <v/>
      </c>
      <c r="DV20" s="31" t="str">
        <f t="shared" si="60"/>
        <v/>
      </c>
      <c r="DW20" s="48">
        <f t="shared" si="61"/>
        <v>57.74647887323944</v>
      </c>
      <c r="DX20" s="4" t="str">
        <f t="shared" si="87"/>
        <v/>
      </c>
      <c r="DY20" s="2">
        <v>17.25</v>
      </c>
      <c r="DZ20" s="2">
        <v>1.72</v>
      </c>
    </row>
    <row r="21" spans="1:130" ht="13.2" x14ac:dyDescent="0.25">
      <c r="A21" s="31"/>
      <c r="B21" s="4">
        <v>19</v>
      </c>
      <c r="C21" s="15"/>
      <c r="D21" s="14" t="s">
        <v>210</v>
      </c>
      <c r="E21" s="14" t="s">
        <v>340</v>
      </c>
      <c r="F21" s="14"/>
      <c r="G21" s="14" t="s">
        <v>211</v>
      </c>
      <c r="H21" s="50" t="s">
        <v>341</v>
      </c>
      <c r="I21" s="15" t="s">
        <v>203</v>
      </c>
      <c r="J21" s="47"/>
      <c r="K21" s="47"/>
      <c r="L21" s="47"/>
      <c r="M21" s="54">
        <v>14.5</v>
      </c>
      <c r="N21" s="54">
        <v>16</v>
      </c>
      <c r="O21" s="54"/>
      <c r="P21" s="54"/>
      <c r="Q21" s="54"/>
      <c r="R21" s="51"/>
      <c r="S21" s="51"/>
      <c r="T21" s="51"/>
      <c r="U21" s="51"/>
      <c r="V21" s="51"/>
      <c r="W21" s="51"/>
      <c r="X21" s="52">
        <f t="shared" si="0"/>
        <v>1.06</v>
      </c>
      <c r="Y21" s="52">
        <f t="shared" si="1"/>
        <v>1.38</v>
      </c>
      <c r="Z21" s="52" t="str">
        <f t="shared" si="2"/>
        <v xml:space="preserve"> </v>
      </c>
      <c r="AA21" s="52" t="str">
        <f t="shared" si="3"/>
        <v xml:space="preserve"> </v>
      </c>
      <c r="AB21" s="52" t="str">
        <f t="shared" si="4"/>
        <v xml:space="preserve"> </v>
      </c>
      <c r="AC21" s="54">
        <v>21.75</v>
      </c>
      <c r="AD21" s="54">
        <v>19</v>
      </c>
      <c r="AE21" s="54">
        <v>18.75</v>
      </c>
      <c r="AF21" s="54">
        <v>16.75</v>
      </c>
      <c r="AG21" s="54">
        <v>17.75</v>
      </c>
      <c r="AH21" s="52">
        <f t="shared" si="62"/>
        <v>3.66</v>
      </c>
      <c r="AI21" s="52">
        <f t="shared" si="88"/>
        <v>2.3199999999999998</v>
      </c>
      <c r="AJ21" s="52">
        <f t="shared" si="89"/>
        <v>2.2200000000000002</v>
      </c>
      <c r="AK21" s="52">
        <f t="shared" si="90"/>
        <v>1.58</v>
      </c>
      <c r="AL21" s="52">
        <f t="shared" si="91"/>
        <v>1.86</v>
      </c>
      <c r="AM21" s="53"/>
      <c r="AN21" s="53"/>
      <c r="AO21" s="53"/>
      <c r="AP21" s="53"/>
      <c r="AQ21" s="53"/>
      <c r="AR21" s="53"/>
      <c r="AS21" s="55">
        <f t="shared" si="6"/>
        <v>2.44</v>
      </c>
      <c r="AT21" s="31">
        <f t="shared" si="7"/>
        <v>67</v>
      </c>
      <c r="AU21" s="57">
        <f>IF(D21="","",IF(LOOKUP(AT21,'Master 2012 Pay Sheet'!$A$5:$A$35,'Master 2012 Pay Sheet'!$B$5:$B$35)&gt;0,LOOKUP(AT21,'Master 2012 Pay Sheet'!$A$5:$A$35,'Master 2012 Pay Sheet'!$B$5:$B$35),0))</f>
        <v>0</v>
      </c>
      <c r="AV21" s="56">
        <f t="shared" si="8"/>
        <v>11.64</v>
      </c>
      <c r="AW21" s="31">
        <f t="shared" si="9"/>
        <v>20</v>
      </c>
      <c r="AX21" s="57">
        <f>IF(D21="","",IF(LOOKUP(AW21,'Master 2012 Pay Sheet'!$C$5:$C$35,'Master 2012 Pay Sheet'!$D$5:$D$35)&gt;0,LOOKUP(AW21,'Master 2012 Pay Sheet'!$C$5:$C$35,'Master 2012 Pay Sheet'!$D$5:$D$35),0))</f>
        <v>0</v>
      </c>
      <c r="AY21" s="56">
        <f t="shared" si="10"/>
        <v>14.08</v>
      </c>
      <c r="AZ21" s="31">
        <f t="shared" si="11"/>
        <v>57</v>
      </c>
      <c r="BA21" s="57">
        <f>IF(D21="","",IF(LOOKUP(AZ21,'Master 2012 Pay Sheet'!$E$5:$E$35,'Master 2012 Pay Sheet'!$F$5:$F$35)&gt;0,LOOKUP(AZ21,'Master 2012 Pay Sheet'!$E$5:$E$35,'Master 2012 Pay Sheet'!$F$5:$F$35),0))</f>
        <v>0</v>
      </c>
      <c r="BB21" s="57">
        <f t="shared" si="12"/>
        <v>0</v>
      </c>
      <c r="BC21" s="31">
        <f t="shared" si="13"/>
        <v>10</v>
      </c>
      <c r="BD21" s="31" t="str">
        <f t="shared" si="14"/>
        <v/>
      </c>
      <c r="BE21" s="31">
        <f t="shared" si="15"/>
        <v>2</v>
      </c>
      <c r="BF21" s="56">
        <f t="shared" si="16"/>
        <v>1.38</v>
      </c>
      <c r="BG21" s="31" t="str">
        <f t="shared" si="17"/>
        <v/>
      </c>
      <c r="BH21" s="31">
        <f t="shared" si="18"/>
        <v>5</v>
      </c>
      <c r="BI21" s="56">
        <f t="shared" si="19"/>
        <v>3.66</v>
      </c>
      <c r="BJ21" s="31" t="str">
        <f t="shared" si="20"/>
        <v/>
      </c>
      <c r="BK21" s="31">
        <f t="shared" si="63"/>
        <v>7</v>
      </c>
      <c r="BL21" s="31">
        <f t="shared" si="21"/>
        <v>0</v>
      </c>
      <c r="BM21" s="31">
        <f t="shared" si="22"/>
        <v>19</v>
      </c>
      <c r="BN21" s="31">
        <f t="shared" si="23"/>
        <v>0</v>
      </c>
      <c r="BO21" s="31">
        <f t="shared" si="24"/>
        <v>19</v>
      </c>
      <c r="BP21" s="31">
        <f t="shared" si="25"/>
        <v>0</v>
      </c>
      <c r="BQ21" s="31">
        <f t="shared" si="26"/>
        <v>19</v>
      </c>
      <c r="BR21" s="31">
        <f t="shared" si="27"/>
        <v>0</v>
      </c>
      <c r="BS21" s="31">
        <f t="shared" si="28"/>
        <v>19</v>
      </c>
      <c r="BT21" s="31">
        <f t="shared" si="29"/>
        <v>0</v>
      </c>
      <c r="BU21" s="31">
        <f t="shared" si="30"/>
        <v>19</v>
      </c>
      <c r="BV21" s="31">
        <f t="shared" si="31"/>
        <v>0</v>
      </c>
      <c r="BW21" s="31">
        <f t="shared" si="32"/>
        <v>19</v>
      </c>
      <c r="BX21" s="31">
        <f t="shared" si="33"/>
        <v>0</v>
      </c>
      <c r="BY21" s="31">
        <f t="shared" si="34"/>
        <v>19</v>
      </c>
      <c r="BZ21" s="31">
        <f t="shared" si="35"/>
        <v>0</v>
      </c>
      <c r="CA21" s="31">
        <f t="shared" si="36"/>
        <v>19</v>
      </c>
      <c r="CB21" s="31">
        <f t="shared" si="37"/>
        <v>0</v>
      </c>
      <c r="CC21" s="31">
        <f t="shared" si="38"/>
        <v>19</v>
      </c>
      <c r="CD21" s="31">
        <f t="shared" si="39"/>
        <v>0</v>
      </c>
      <c r="CE21" s="31">
        <f t="shared" si="40"/>
        <v>19</v>
      </c>
      <c r="CF21" s="31">
        <f t="shared" si="41"/>
        <v>0</v>
      </c>
      <c r="CG21" s="31">
        <f t="shared" si="42"/>
        <v>19</v>
      </c>
      <c r="CH21" s="31">
        <f t="shared" si="43"/>
        <v>0</v>
      </c>
      <c r="CI21" s="31">
        <f t="shared" si="44"/>
        <v>19</v>
      </c>
      <c r="CJ21" s="31" t="str">
        <f t="shared" si="45"/>
        <v/>
      </c>
      <c r="CK21" s="31" t="str">
        <f t="shared" si="46"/>
        <v/>
      </c>
      <c r="CL21" s="31" t="str">
        <f t="shared" si="47"/>
        <v/>
      </c>
      <c r="CM21" s="31" t="str">
        <f t="shared" si="48"/>
        <v/>
      </c>
      <c r="CN21" s="31" t="str">
        <f t="shared" si="49"/>
        <v/>
      </c>
      <c r="CO21" s="31" t="str">
        <f t="shared" si="50"/>
        <v/>
      </c>
      <c r="CP21" s="31" t="str">
        <f t="shared" si="51"/>
        <v/>
      </c>
      <c r="CQ21" s="31" t="str">
        <f t="shared" si="52"/>
        <v/>
      </c>
      <c r="CR21" s="31" t="str">
        <f t="shared" si="53"/>
        <v/>
      </c>
      <c r="CS21" s="31" t="str">
        <f t="shared" si="54"/>
        <v/>
      </c>
      <c r="CT21" s="31" t="str">
        <f t="shared" si="64"/>
        <v/>
      </c>
      <c r="CU21" s="31" t="str">
        <f t="shared" si="65"/>
        <v/>
      </c>
      <c r="CV21" s="31">
        <f t="shared" si="66"/>
        <v>2</v>
      </c>
      <c r="CW21" s="31" t="str">
        <f t="shared" si="67"/>
        <v/>
      </c>
      <c r="CX21" s="31" t="str">
        <f t="shared" si="68"/>
        <v/>
      </c>
      <c r="CY21" s="31" t="str">
        <f t="shared" si="69"/>
        <v/>
      </c>
      <c r="CZ21" s="31" t="str">
        <f t="shared" si="70"/>
        <v/>
      </c>
      <c r="DA21" s="31" t="str">
        <f t="shared" si="71"/>
        <v/>
      </c>
      <c r="DB21" s="31" t="str">
        <f t="shared" si="72"/>
        <v/>
      </c>
      <c r="DC21" s="31" t="str">
        <f t="shared" si="73"/>
        <v/>
      </c>
      <c r="DD21" s="31" t="str">
        <f t="shared" si="74"/>
        <v/>
      </c>
      <c r="DE21" s="31">
        <f t="shared" si="75"/>
        <v>5</v>
      </c>
      <c r="DF21" s="31" t="str">
        <f t="shared" si="76"/>
        <v/>
      </c>
      <c r="DG21" s="31" t="str">
        <f t="shared" si="77"/>
        <v/>
      </c>
      <c r="DH21" s="31" t="str">
        <f t="shared" si="78"/>
        <v/>
      </c>
      <c r="DI21" s="31" t="str">
        <f t="shared" si="79"/>
        <v/>
      </c>
      <c r="DJ21" s="31" t="str">
        <f t="shared" si="80"/>
        <v/>
      </c>
      <c r="DK21" s="31" t="str">
        <f t="shared" si="81"/>
        <v/>
      </c>
      <c r="DL21" s="31" t="str">
        <f t="shared" si="82"/>
        <v/>
      </c>
      <c r="DM21" s="31">
        <f t="shared" si="83"/>
        <v>7</v>
      </c>
      <c r="DN21" s="31" t="str">
        <f t="shared" si="84"/>
        <v/>
      </c>
      <c r="DO21" s="31" t="str">
        <f t="shared" si="85"/>
        <v/>
      </c>
      <c r="DP21" s="31" t="str">
        <f t="shared" si="86"/>
        <v/>
      </c>
      <c r="DQ21" s="31" t="str">
        <f t="shared" si="55"/>
        <v/>
      </c>
      <c r="DR21" s="31" t="str">
        <f t="shared" si="56"/>
        <v/>
      </c>
      <c r="DS21" s="31" t="str">
        <f t="shared" si="57"/>
        <v/>
      </c>
      <c r="DT21" s="31">
        <f t="shared" si="58"/>
        <v>19</v>
      </c>
      <c r="DU21" s="31" t="str">
        <f t="shared" si="59"/>
        <v/>
      </c>
      <c r="DV21" s="31" t="str">
        <f t="shared" si="60"/>
        <v/>
      </c>
      <c r="DW21" s="48">
        <f t="shared" si="61"/>
        <v>21.12676056338028</v>
      </c>
      <c r="DX21" s="4" t="str">
        <f t="shared" si="87"/>
        <v/>
      </c>
      <c r="DY21" s="2">
        <v>17.5</v>
      </c>
      <c r="DZ21" s="2">
        <v>1.78</v>
      </c>
    </row>
    <row r="22" spans="1:130" ht="13.2" x14ac:dyDescent="0.25">
      <c r="A22" s="31"/>
      <c r="B22" s="4">
        <v>20</v>
      </c>
      <c r="C22" s="15"/>
      <c r="D22" s="14" t="s">
        <v>212</v>
      </c>
      <c r="E22" s="14" t="s">
        <v>342</v>
      </c>
      <c r="F22" s="14"/>
      <c r="G22" s="14" t="s">
        <v>213</v>
      </c>
      <c r="H22" s="50" t="s">
        <v>323</v>
      </c>
      <c r="I22" s="15" t="s">
        <v>203</v>
      </c>
      <c r="J22" s="47"/>
      <c r="K22" s="47"/>
      <c r="L22" s="47"/>
      <c r="M22" s="54">
        <v>19</v>
      </c>
      <c r="N22" s="54">
        <v>19.25</v>
      </c>
      <c r="O22" s="54">
        <v>26.5</v>
      </c>
      <c r="P22" s="54">
        <v>18</v>
      </c>
      <c r="Q22" s="54">
        <v>28</v>
      </c>
      <c r="R22" s="51"/>
      <c r="S22" s="51"/>
      <c r="T22" s="51"/>
      <c r="U22" s="51"/>
      <c r="V22" s="51"/>
      <c r="W22" s="51"/>
      <c r="X22" s="52">
        <f t="shared" si="0"/>
        <v>2.3199999999999998</v>
      </c>
      <c r="Y22" s="52">
        <f t="shared" si="1"/>
        <v>2.42</v>
      </c>
      <c r="Z22" s="52">
        <f t="shared" si="2"/>
        <v>7.12</v>
      </c>
      <c r="AA22" s="52">
        <f t="shared" si="3"/>
        <v>1.94</v>
      </c>
      <c r="AB22" s="52">
        <f t="shared" si="4"/>
        <v>8.58</v>
      </c>
      <c r="AC22" s="54">
        <v>17</v>
      </c>
      <c r="AD22" s="54">
        <v>18.25</v>
      </c>
      <c r="AE22" s="54">
        <v>19.5</v>
      </c>
      <c r="AF22" s="54">
        <v>19.75</v>
      </c>
      <c r="AG22" s="54">
        <v>19</v>
      </c>
      <c r="AH22" s="52">
        <f t="shared" si="62"/>
        <v>1.64</v>
      </c>
      <c r="AI22" s="52">
        <f t="shared" si="88"/>
        <v>2.02</v>
      </c>
      <c r="AJ22" s="52">
        <f t="shared" si="89"/>
        <v>2.52</v>
      </c>
      <c r="AK22" s="52">
        <f t="shared" si="90"/>
        <v>2.64</v>
      </c>
      <c r="AL22" s="52">
        <f t="shared" si="91"/>
        <v>2.3199999999999998</v>
      </c>
      <c r="AM22" s="53"/>
      <c r="AN22" s="53"/>
      <c r="AO22" s="53"/>
      <c r="AP22" s="53"/>
      <c r="AQ22" s="53"/>
      <c r="AR22" s="53"/>
      <c r="AS22" s="55">
        <f t="shared" si="6"/>
        <v>22.38</v>
      </c>
      <c r="AT22" s="31">
        <f t="shared" si="7"/>
        <v>5</v>
      </c>
      <c r="AU22" s="57">
        <f>IF(D22="","",IF(LOOKUP(AT22,'Master 2012 Pay Sheet'!$A$5:$A$35,'Master 2012 Pay Sheet'!$B$5:$B$35)&gt;0,LOOKUP(AT22,'Master 2012 Pay Sheet'!$A$5:$A$35,'Master 2012 Pay Sheet'!$B$5:$B$35),0))</f>
        <v>0</v>
      </c>
      <c r="AV22" s="56">
        <f t="shared" si="8"/>
        <v>11.14</v>
      </c>
      <c r="AW22" s="31">
        <f t="shared" si="9"/>
        <v>28</v>
      </c>
      <c r="AX22" s="57">
        <f>IF(D22="","",IF(LOOKUP(AW22,'Master 2012 Pay Sheet'!$C$5:$C$35,'Master 2012 Pay Sheet'!$D$5:$D$35)&gt;0,LOOKUP(AW22,'Master 2012 Pay Sheet'!$C$5:$C$35,'Master 2012 Pay Sheet'!$D$5:$D$35),0))</f>
        <v>0</v>
      </c>
      <c r="AY22" s="56">
        <f t="shared" si="10"/>
        <v>33.519999999999996</v>
      </c>
      <c r="AZ22" s="31">
        <f t="shared" si="11"/>
        <v>8</v>
      </c>
      <c r="BA22" s="57">
        <f>IF(D22="","",IF(LOOKUP(AZ22,'Master 2012 Pay Sheet'!$E$5:$E$35,'Master 2012 Pay Sheet'!$F$5:$F$35)&gt;0,LOOKUP(AZ22,'Master 2012 Pay Sheet'!$E$5:$E$35,'Master 2012 Pay Sheet'!$F$5:$F$35),0))</f>
        <v>0</v>
      </c>
      <c r="BB22" s="57">
        <f t="shared" si="12"/>
        <v>0</v>
      </c>
      <c r="BC22" s="31">
        <f t="shared" si="13"/>
        <v>-3</v>
      </c>
      <c r="BD22" s="31" t="str">
        <f t="shared" si="14"/>
        <v/>
      </c>
      <c r="BE22" s="31">
        <f t="shared" si="15"/>
        <v>5</v>
      </c>
      <c r="BF22" s="56">
        <f t="shared" si="16"/>
        <v>8.58</v>
      </c>
      <c r="BG22" s="31" t="str">
        <f t="shared" si="17"/>
        <v/>
      </c>
      <c r="BH22" s="31">
        <f t="shared" si="18"/>
        <v>5</v>
      </c>
      <c r="BI22" s="56">
        <f t="shared" si="19"/>
        <v>2.64</v>
      </c>
      <c r="BJ22" s="31" t="str">
        <f t="shared" si="20"/>
        <v/>
      </c>
      <c r="BK22" s="31">
        <f t="shared" si="63"/>
        <v>10</v>
      </c>
      <c r="BL22" s="31">
        <f t="shared" si="21"/>
        <v>0</v>
      </c>
      <c r="BM22" s="31">
        <f t="shared" si="22"/>
        <v>20</v>
      </c>
      <c r="BN22" s="31">
        <f t="shared" si="23"/>
        <v>0</v>
      </c>
      <c r="BO22" s="31">
        <f t="shared" si="24"/>
        <v>20</v>
      </c>
      <c r="BP22" s="31">
        <f t="shared" si="25"/>
        <v>0</v>
      </c>
      <c r="BQ22" s="31">
        <f t="shared" si="26"/>
        <v>20</v>
      </c>
      <c r="BR22" s="31">
        <f t="shared" si="27"/>
        <v>0</v>
      </c>
      <c r="BS22" s="31">
        <f t="shared" si="28"/>
        <v>20</v>
      </c>
      <c r="BT22" s="31">
        <f t="shared" si="29"/>
        <v>0</v>
      </c>
      <c r="BU22" s="31">
        <f t="shared" si="30"/>
        <v>20</v>
      </c>
      <c r="BV22" s="31">
        <f t="shared" si="31"/>
        <v>0</v>
      </c>
      <c r="BW22" s="31">
        <f t="shared" si="32"/>
        <v>20</v>
      </c>
      <c r="BX22" s="31">
        <f t="shared" si="33"/>
        <v>0</v>
      </c>
      <c r="BY22" s="31">
        <f t="shared" si="34"/>
        <v>20</v>
      </c>
      <c r="BZ22" s="31">
        <f t="shared" si="35"/>
        <v>0</v>
      </c>
      <c r="CA22" s="31">
        <f t="shared" si="36"/>
        <v>20</v>
      </c>
      <c r="CB22" s="31">
        <f t="shared" si="37"/>
        <v>0</v>
      </c>
      <c r="CC22" s="31">
        <f t="shared" si="38"/>
        <v>20</v>
      </c>
      <c r="CD22" s="31">
        <f t="shared" si="39"/>
        <v>0</v>
      </c>
      <c r="CE22" s="31">
        <f t="shared" si="40"/>
        <v>20</v>
      </c>
      <c r="CF22" s="31">
        <f t="shared" si="41"/>
        <v>0</v>
      </c>
      <c r="CG22" s="31">
        <f t="shared" si="42"/>
        <v>20</v>
      </c>
      <c r="CH22" s="31">
        <f t="shared" si="43"/>
        <v>0</v>
      </c>
      <c r="CI22" s="31">
        <f t="shared" si="44"/>
        <v>20</v>
      </c>
      <c r="CJ22" s="31" t="str">
        <f t="shared" si="45"/>
        <v/>
      </c>
      <c r="CK22" s="31" t="str">
        <f t="shared" si="46"/>
        <v/>
      </c>
      <c r="CL22" s="31" t="str">
        <f t="shared" si="47"/>
        <v/>
      </c>
      <c r="CM22" s="31" t="str">
        <f t="shared" si="48"/>
        <v/>
      </c>
      <c r="CN22" s="31" t="str">
        <f t="shared" si="49"/>
        <v/>
      </c>
      <c r="CO22" s="31" t="str">
        <f t="shared" si="50"/>
        <v/>
      </c>
      <c r="CP22" s="31" t="str">
        <f t="shared" si="51"/>
        <v/>
      </c>
      <c r="CQ22" s="31" t="str">
        <f t="shared" si="52"/>
        <v/>
      </c>
      <c r="CR22" s="31" t="str">
        <f t="shared" si="53"/>
        <v/>
      </c>
      <c r="CS22" s="31" t="str">
        <f t="shared" si="54"/>
        <v/>
      </c>
      <c r="CT22" s="31" t="str">
        <f t="shared" si="64"/>
        <v/>
      </c>
      <c r="CU22" s="31" t="str">
        <f t="shared" si="65"/>
        <v/>
      </c>
      <c r="CV22" s="31" t="str">
        <f t="shared" si="66"/>
        <v/>
      </c>
      <c r="CW22" s="31" t="str">
        <f t="shared" si="67"/>
        <v/>
      </c>
      <c r="CX22" s="31" t="str">
        <f t="shared" si="68"/>
        <v/>
      </c>
      <c r="CY22" s="31">
        <f t="shared" si="69"/>
        <v>5</v>
      </c>
      <c r="CZ22" s="31" t="str">
        <f t="shared" si="70"/>
        <v/>
      </c>
      <c r="DA22" s="31" t="str">
        <f t="shared" si="71"/>
        <v/>
      </c>
      <c r="DB22" s="31" t="str">
        <f t="shared" si="72"/>
        <v/>
      </c>
      <c r="DC22" s="31" t="str">
        <f t="shared" si="73"/>
        <v/>
      </c>
      <c r="DD22" s="31" t="str">
        <f t="shared" si="74"/>
        <v/>
      </c>
      <c r="DE22" s="31">
        <f t="shared" si="75"/>
        <v>5</v>
      </c>
      <c r="DF22" s="31" t="str">
        <f t="shared" si="76"/>
        <v/>
      </c>
      <c r="DG22" s="31" t="str">
        <f t="shared" si="77"/>
        <v/>
      </c>
      <c r="DH22" s="31" t="str">
        <f t="shared" si="78"/>
        <v/>
      </c>
      <c r="DI22" s="31" t="str">
        <f t="shared" si="79"/>
        <v/>
      </c>
      <c r="DJ22" s="31" t="str">
        <f t="shared" si="80"/>
        <v/>
      </c>
      <c r="DK22" s="31" t="str">
        <f t="shared" si="81"/>
        <v/>
      </c>
      <c r="DL22" s="31" t="str">
        <f t="shared" si="82"/>
        <v/>
      </c>
      <c r="DM22" s="31" t="str">
        <f t="shared" si="83"/>
        <v/>
      </c>
      <c r="DN22" s="31" t="str">
        <f t="shared" si="84"/>
        <v/>
      </c>
      <c r="DO22" s="31" t="str">
        <f t="shared" si="85"/>
        <v/>
      </c>
      <c r="DP22" s="31">
        <f t="shared" si="86"/>
        <v>10</v>
      </c>
      <c r="DQ22" s="31" t="str">
        <f t="shared" si="55"/>
        <v/>
      </c>
      <c r="DR22" s="31" t="str">
        <f t="shared" si="56"/>
        <v/>
      </c>
      <c r="DS22" s="31" t="str">
        <f t="shared" si="57"/>
        <v/>
      </c>
      <c r="DT22" s="31">
        <f t="shared" si="58"/>
        <v>20</v>
      </c>
      <c r="DU22" s="31" t="str">
        <f t="shared" si="59"/>
        <v/>
      </c>
      <c r="DV22" s="31" t="str">
        <f t="shared" si="60"/>
        <v/>
      </c>
      <c r="DW22" s="48">
        <f t="shared" si="61"/>
        <v>90.140845070422543</v>
      </c>
      <c r="DX22" s="4" t="str">
        <f t="shared" si="87"/>
        <v/>
      </c>
      <c r="DY22" s="2">
        <v>17.75</v>
      </c>
      <c r="DZ22" s="2">
        <v>1.86</v>
      </c>
    </row>
    <row r="23" spans="1:130" ht="13.2" x14ac:dyDescent="0.25">
      <c r="A23" s="31"/>
      <c r="B23" s="4">
        <v>21</v>
      </c>
      <c r="C23" s="15"/>
      <c r="D23" s="14" t="s">
        <v>214</v>
      </c>
      <c r="E23" s="14" t="s">
        <v>330</v>
      </c>
      <c r="F23" s="14"/>
      <c r="G23" s="14" t="s">
        <v>215</v>
      </c>
      <c r="H23" s="50" t="s">
        <v>343</v>
      </c>
      <c r="I23" s="15" t="s">
        <v>203</v>
      </c>
      <c r="J23" s="47"/>
      <c r="K23" s="47"/>
      <c r="L23" s="47"/>
      <c r="M23" s="54">
        <v>16</v>
      </c>
      <c r="N23" s="54">
        <v>19.25</v>
      </c>
      <c r="O23" s="54">
        <v>15.75</v>
      </c>
      <c r="P23" s="54">
        <v>16.75</v>
      </c>
      <c r="Q23" s="54">
        <v>19</v>
      </c>
      <c r="R23" s="51"/>
      <c r="S23" s="51"/>
      <c r="T23" s="51"/>
      <c r="U23" s="51"/>
      <c r="V23" s="51"/>
      <c r="W23" s="51"/>
      <c r="X23" s="52">
        <f t="shared" si="0"/>
        <v>1.38</v>
      </c>
      <c r="Y23" s="52">
        <f t="shared" si="1"/>
        <v>2.42</v>
      </c>
      <c r="Z23" s="52">
        <f t="shared" si="2"/>
        <v>1.32</v>
      </c>
      <c r="AA23" s="52">
        <f t="shared" si="3"/>
        <v>1.58</v>
      </c>
      <c r="AB23" s="52">
        <f t="shared" si="4"/>
        <v>2.3199999999999998</v>
      </c>
      <c r="AC23" s="54">
        <v>21.25</v>
      </c>
      <c r="AD23" s="54">
        <v>17.5</v>
      </c>
      <c r="AE23" s="54">
        <v>17.5</v>
      </c>
      <c r="AF23" s="54">
        <v>18</v>
      </c>
      <c r="AG23" s="54">
        <v>17.5</v>
      </c>
      <c r="AH23" s="52">
        <f t="shared" si="62"/>
        <v>3.38</v>
      </c>
      <c r="AI23" s="52">
        <f t="shared" si="88"/>
        <v>1.78</v>
      </c>
      <c r="AJ23" s="52">
        <f t="shared" si="89"/>
        <v>1.78</v>
      </c>
      <c r="AK23" s="52">
        <f t="shared" si="90"/>
        <v>1.94</v>
      </c>
      <c r="AL23" s="52">
        <f t="shared" si="91"/>
        <v>1.78</v>
      </c>
      <c r="AM23" s="53"/>
      <c r="AN23" s="53"/>
      <c r="AO23" s="53"/>
      <c r="AP23" s="53"/>
      <c r="AQ23" s="53"/>
      <c r="AR23" s="53"/>
      <c r="AS23" s="55">
        <f t="shared" si="6"/>
        <v>9.02</v>
      </c>
      <c r="AT23" s="31">
        <f t="shared" si="7"/>
        <v>46</v>
      </c>
      <c r="AU23" s="57">
        <f>IF(D23="","",IF(LOOKUP(AT23,'Master 2012 Pay Sheet'!$A$5:$A$35,'Master 2012 Pay Sheet'!$B$5:$B$35)&gt;0,LOOKUP(AT23,'Master 2012 Pay Sheet'!$A$5:$A$35,'Master 2012 Pay Sheet'!$B$5:$B$35),0))</f>
        <v>0</v>
      </c>
      <c r="AV23" s="56">
        <f t="shared" si="8"/>
        <v>10.66</v>
      </c>
      <c r="AW23" s="31">
        <f t="shared" si="9"/>
        <v>30</v>
      </c>
      <c r="AX23" s="57">
        <f>IF(D23="","",IF(LOOKUP(AW23,'Master 2012 Pay Sheet'!$C$5:$C$35,'Master 2012 Pay Sheet'!$D$5:$D$35)&gt;0,LOOKUP(AW23,'Master 2012 Pay Sheet'!$C$5:$C$35,'Master 2012 Pay Sheet'!$D$5:$D$35),0))</f>
        <v>0</v>
      </c>
      <c r="AY23" s="56">
        <f t="shared" si="10"/>
        <v>19.68</v>
      </c>
      <c r="AZ23" s="31">
        <f t="shared" si="11"/>
        <v>45</v>
      </c>
      <c r="BA23" s="57">
        <f>IF(D23="","",IF(LOOKUP(AZ23,'Master 2012 Pay Sheet'!$E$5:$E$35,'Master 2012 Pay Sheet'!$F$5:$F$35)&gt;0,LOOKUP(AZ23,'Master 2012 Pay Sheet'!$E$5:$E$35,'Master 2012 Pay Sheet'!$F$5:$F$35),0))</f>
        <v>0</v>
      </c>
      <c r="BB23" s="57">
        <f t="shared" si="12"/>
        <v>0</v>
      </c>
      <c r="BC23" s="31">
        <f t="shared" si="13"/>
        <v>1</v>
      </c>
      <c r="BD23" s="31" t="str">
        <f t="shared" si="14"/>
        <v/>
      </c>
      <c r="BE23" s="31">
        <f t="shared" si="15"/>
        <v>5</v>
      </c>
      <c r="BF23" s="56">
        <f t="shared" si="16"/>
        <v>2.42</v>
      </c>
      <c r="BG23" s="31" t="str">
        <f t="shared" si="17"/>
        <v/>
      </c>
      <c r="BH23" s="31">
        <f t="shared" si="18"/>
        <v>5</v>
      </c>
      <c r="BI23" s="56">
        <f t="shared" si="19"/>
        <v>3.38</v>
      </c>
      <c r="BJ23" s="31" t="str">
        <f t="shared" si="20"/>
        <v/>
      </c>
      <c r="BK23" s="31">
        <f t="shared" si="63"/>
        <v>10</v>
      </c>
      <c r="BL23" s="31">
        <f t="shared" si="21"/>
        <v>0</v>
      </c>
      <c r="BM23" s="31">
        <f t="shared" si="22"/>
        <v>21</v>
      </c>
      <c r="BN23" s="31">
        <f t="shared" si="23"/>
        <v>0</v>
      </c>
      <c r="BO23" s="31">
        <f t="shared" si="24"/>
        <v>21</v>
      </c>
      <c r="BP23" s="31">
        <f t="shared" si="25"/>
        <v>0</v>
      </c>
      <c r="BQ23" s="31">
        <f t="shared" si="26"/>
        <v>21</v>
      </c>
      <c r="BR23" s="31">
        <f t="shared" si="27"/>
        <v>0</v>
      </c>
      <c r="BS23" s="31">
        <f t="shared" si="28"/>
        <v>21</v>
      </c>
      <c r="BT23" s="31">
        <f t="shared" si="29"/>
        <v>0</v>
      </c>
      <c r="BU23" s="31">
        <f t="shared" si="30"/>
        <v>21</v>
      </c>
      <c r="BV23" s="31">
        <f t="shared" si="31"/>
        <v>0</v>
      </c>
      <c r="BW23" s="31">
        <f t="shared" si="32"/>
        <v>21</v>
      </c>
      <c r="BX23" s="31">
        <f t="shared" si="33"/>
        <v>0</v>
      </c>
      <c r="BY23" s="31">
        <f t="shared" si="34"/>
        <v>21</v>
      </c>
      <c r="BZ23" s="31">
        <f t="shared" si="35"/>
        <v>0</v>
      </c>
      <c r="CA23" s="31">
        <f t="shared" si="36"/>
        <v>21</v>
      </c>
      <c r="CB23" s="31">
        <f t="shared" si="37"/>
        <v>0</v>
      </c>
      <c r="CC23" s="31">
        <f t="shared" si="38"/>
        <v>21</v>
      </c>
      <c r="CD23" s="31">
        <f t="shared" si="39"/>
        <v>0</v>
      </c>
      <c r="CE23" s="31">
        <f t="shared" si="40"/>
        <v>21</v>
      </c>
      <c r="CF23" s="31">
        <f t="shared" si="41"/>
        <v>0</v>
      </c>
      <c r="CG23" s="31">
        <f t="shared" si="42"/>
        <v>21</v>
      </c>
      <c r="CH23" s="31">
        <f t="shared" si="43"/>
        <v>0</v>
      </c>
      <c r="CI23" s="31">
        <f t="shared" si="44"/>
        <v>21</v>
      </c>
      <c r="CJ23" s="31" t="str">
        <f t="shared" si="45"/>
        <v/>
      </c>
      <c r="CK23" s="31" t="str">
        <f t="shared" si="46"/>
        <v/>
      </c>
      <c r="CL23" s="31" t="str">
        <f t="shared" si="47"/>
        <v/>
      </c>
      <c r="CM23" s="31" t="str">
        <f t="shared" si="48"/>
        <v/>
      </c>
      <c r="CN23" s="31" t="str">
        <f t="shared" si="49"/>
        <v/>
      </c>
      <c r="CO23" s="31" t="str">
        <f t="shared" si="50"/>
        <v/>
      </c>
      <c r="CP23" s="31" t="str">
        <f t="shared" si="51"/>
        <v/>
      </c>
      <c r="CQ23" s="31" t="str">
        <f t="shared" si="52"/>
        <v/>
      </c>
      <c r="CR23" s="31" t="str">
        <f t="shared" si="53"/>
        <v/>
      </c>
      <c r="CS23" s="31" t="str">
        <f t="shared" si="54"/>
        <v/>
      </c>
      <c r="CT23" s="31" t="str">
        <f t="shared" si="64"/>
        <v/>
      </c>
      <c r="CU23" s="31" t="str">
        <f t="shared" si="65"/>
        <v/>
      </c>
      <c r="CV23" s="31" t="str">
        <f t="shared" si="66"/>
        <v/>
      </c>
      <c r="CW23" s="31" t="str">
        <f t="shared" si="67"/>
        <v/>
      </c>
      <c r="CX23" s="31" t="str">
        <f t="shared" si="68"/>
        <v/>
      </c>
      <c r="CY23" s="31">
        <f t="shared" si="69"/>
        <v>5</v>
      </c>
      <c r="CZ23" s="31" t="str">
        <f t="shared" si="70"/>
        <v/>
      </c>
      <c r="DA23" s="31" t="str">
        <f t="shared" si="71"/>
        <v/>
      </c>
      <c r="DB23" s="31" t="str">
        <f t="shared" si="72"/>
        <v/>
      </c>
      <c r="DC23" s="31" t="str">
        <f t="shared" si="73"/>
        <v/>
      </c>
      <c r="DD23" s="31" t="str">
        <f t="shared" si="74"/>
        <v/>
      </c>
      <c r="DE23" s="31">
        <f t="shared" si="75"/>
        <v>5</v>
      </c>
      <c r="DF23" s="31" t="str">
        <f t="shared" si="76"/>
        <v/>
      </c>
      <c r="DG23" s="31" t="str">
        <f t="shared" si="77"/>
        <v/>
      </c>
      <c r="DH23" s="31" t="str">
        <f t="shared" si="78"/>
        <v/>
      </c>
      <c r="DI23" s="31" t="str">
        <f t="shared" si="79"/>
        <v/>
      </c>
      <c r="DJ23" s="31" t="str">
        <f t="shared" si="80"/>
        <v/>
      </c>
      <c r="DK23" s="31" t="str">
        <f t="shared" si="81"/>
        <v/>
      </c>
      <c r="DL23" s="31" t="str">
        <f t="shared" si="82"/>
        <v/>
      </c>
      <c r="DM23" s="31" t="str">
        <f t="shared" si="83"/>
        <v/>
      </c>
      <c r="DN23" s="31" t="str">
        <f t="shared" si="84"/>
        <v/>
      </c>
      <c r="DO23" s="31" t="str">
        <f t="shared" si="85"/>
        <v/>
      </c>
      <c r="DP23" s="31">
        <f t="shared" si="86"/>
        <v>10</v>
      </c>
      <c r="DQ23" s="31" t="str">
        <f t="shared" si="55"/>
        <v/>
      </c>
      <c r="DR23" s="31" t="str">
        <f t="shared" si="56"/>
        <v/>
      </c>
      <c r="DS23" s="31" t="str">
        <f t="shared" si="57"/>
        <v/>
      </c>
      <c r="DT23" s="31">
        <f t="shared" si="58"/>
        <v>21</v>
      </c>
      <c r="DU23" s="31" t="str">
        <f t="shared" si="59"/>
        <v/>
      </c>
      <c r="DV23" s="31" t="str">
        <f t="shared" si="60"/>
        <v/>
      </c>
      <c r="DW23" s="48">
        <f t="shared" si="61"/>
        <v>38.028169014084504</v>
      </c>
      <c r="DX23" s="4" t="str">
        <f t="shared" si="87"/>
        <v/>
      </c>
      <c r="DY23" s="2">
        <v>18</v>
      </c>
      <c r="DZ23" s="2">
        <v>1.94</v>
      </c>
    </row>
    <row r="24" spans="1:130" ht="13.2" x14ac:dyDescent="0.25">
      <c r="A24" s="31"/>
      <c r="B24" s="4">
        <v>22</v>
      </c>
      <c r="C24" s="15"/>
      <c r="D24" s="14" t="s">
        <v>216</v>
      </c>
      <c r="E24" s="14" t="s">
        <v>344</v>
      </c>
      <c r="F24" s="14"/>
      <c r="G24" s="14" t="s">
        <v>217</v>
      </c>
      <c r="H24" s="50" t="s">
        <v>344</v>
      </c>
      <c r="I24" s="15" t="s">
        <v>203</v>
      </c>
      <c r="J24" s="47"/>
      <c r="K24" s="47"/>
      <c r="L24" s="47"/>
      <c r="M24" s="54">
        <v>17.5</v>
      </c>
      <c r="N24" s="54">
        <v>15.5</v>
      </c>
      <c r="O24" s="54">
        <v>17</v>
      </c>
      <c r="P24" s="54">
        <v>17</v>
      </c>
      <c r="Q24" s="54">
        <v>16.5</v>
      </c>
      <c r="R24" s="51"/>
      <c r="S24" s="51"/>
      <c r="T24" s="51"/>
      <c r="U24" s="51"/>
      <c r="V24" s="51"/>
      <c r="W24" s="51"/>
      <c r="X24" s="52">
        <f t="shared" si="0"/>
        <v>1.78</v>
      </c>
      <c r="Y24" s="52">
        <f t="shared" si="1"/>
        <v>1.24</v>
      </c>
      <c r="Z24" s="52">
        <f t="shared" si="2"/>
        <v>1.64</v>
      </c>
      <c r="AA24" s="52">
        <f t="shared" si="3"/>
        <v>1.64</v>
      </c>
      <c r="AB24" s="52">
        <f t="shared" si="4"/>
        <v>1.5</v>
      </c>
      <c r="AC24" s="54">
        <v>16</v>
      </c>
      <c r="AD24" s="54">
        <v>16.5</v>
      </c>
      <c r="AE24" s="54">
        <v>14.5</v>
      </c>
      <c r="AF24" s="54">
        <v>15.5</v>
      </c>
      <c r="AG24" s="54">
        <v>15.25</v>
      </c>
      <c r="AH24" s="52">
        <f t="shared" si="62"/>
        <v>1.38</v>
      </c>
      <c r="AI24" s="52">
        <f t="shared" si="88"/>
        <v>1.5</v>
      </c>
      <c r="AJ24" s="52">
        <f t="shared" si="89"/>
        <v>1.06</v>
      </c>
      <c r="AK24" s="52">
        <f t="shared" si="90"/>
        <v>1.24</v>
      </c>
      <c r="AL24" s="52">
        <f t="shared" si="91"/>
        <v>1.18</v>
      </c>
      <c r="AM24" s="53"/>
      <c r="AN24" s="53"/>
      <c r="AO24" s="53"/>
      <c r="AP24" s="53"/>
      <c r="AQ24" s="53"/>
      <c r="AR24" s="53"/>
      <c r="AS24" s="55">
        <f t="shared" si="6"/>
        <v>7.8</v>
      </c>
      <c r="AT24" s="31">
        <f t="shared" si="7"/>
        <v>53</v>
      </c>
      <c r="AU24" s="57">
        <f>IF(D24="","",IF(LOOKUP(AT24,'Master 2012 Pay Sheet'!$A$5:$A$35,'Master 2012 Pay Sheet'!$B$5:$B$35)&gt;0,LOOKUP(AT24,'Master 2012 Pay Sheet'!$A$5:$A$35,'Master 2012 Pay Sheet'!$B$5:$B$35),0))</f>
        <v>0</v>
      </c>
      <c r="AV24" s="56">
        <f t="shared" si="8"/>
        <v>6.3599999999999994</v>
      </c>
      <c r="AW24" s="31">
        <f t="shared" si="9"/>
        <v>51</v>
      </c>
      <c r="AX24" s="57">
        <f>IF(D24="","",IF(LOOKUP(AW24,'Master 2012 Pay Sheet'!$C$5:$C$35,'Master 2012 Pay Sheet'!$D$5:$D$35)&gt;0,LOOKUP(AW24,'Master 2012 Pay Sheet'!$C$5:$C$35,'Master 2012 Pay Sheet'!$D$5:$D$35),0))</f>
        <v>0</v>
      </c>
      <c r="AY24" s="56">
        <f t="shared" si="10"/>
        <v>14.16</v>
      </c>
      <c r="AZ24" s="31">
        <f t="shared" si="11"/>
        <v>56</v>
      </c>
      <c r="BA24" s="57">
        <f>IF(D24="","",IF(LOOKUP(AZ24,'Master 2012 Pay Sheet'!$E$5:$E$35,'Master 2012 Pay Sheet'!$F$5:$F$35)&gt;0,LOOKUP(AZ24,'Master 2012 Pay Sheet'!$E$5:$E$35,'Master 2012 Pay Sheet'!$F$5:$F$35),0))</f>
        <v>0</v>
      </c>
      <c r="BB24" s="57">
        <f t="shared" si="12"/>
        <v>0</v>
      </c>
      <c r="BC24" s="31">
        <f t="shared" si="13"/>
        <v>-3</v>
      </c>
      <c r="BD24" s="31" t="str">
        <f t="shared" si="14"/>
        <v/>
      </c>
      <c r="BE24" s="31">
        <f t="shared" si="15"/>
        <v>5</v>
      </c>
      <c r="BF24" s="56">
        <f t="shared" si="16"/>
        <v>1.78</v>
      </c>
      <c r="BG24" s="31" t="str">
        <f t="shared" si="17"/>
        <v/>
      </c>
      <c r="BH24" s="31">
        <f t="shared" si="18"/>
        <v>5</v>
      </c>
      <c r="BI24" s="56">
        <f t="shared" si="19"/>
        <v>1.5</v>
      </c>
      <c r="BJ24" s="31" t="str">
        <f t="shared" si="20"/>
        <v/>
      </c>
      <c r="BK24" s="31">
        <f t="shared" si="63"/>
        <v>10</v>
      </c>
      <c r="BL24" s="31">
        <f t="shared" si="21"/>
        <v>0</v>
      </c>
      <c r="BM24" s="31">
        <f t="shared" si="22"/>
        <v>22</v>
      </c>
      <c r="BN24" s="31">
        <f t="shared" si="23"/>
        <v>0</v>
      </c>
      <c r="BO24" s="31">
        <f t="shared" si="24"/>
        <v>22</v>
      </c>
      <c r="BP24" s="31">
        <f t="shared" si="25"/>
        <v>0</v>
      </c>
      <c r="BQ24" s="31">
        <f t="shared" si="26"/>
        <v>22</v>
      </c>
      <c r="BR24" s="31">
        <f t="shared" si="27"/>
        <v>0</v>
      </c>
      <c r="BS24" s="31">
        <f t="shared" si="28"/>
        <v>22</v>
      </c>
      <c r="BT24" s="31">
        <f t="shared" si="29"/>
        <v>0</v>
      </c>
      <c r="BU24" s="31">
        <f t="shared" si="30"/>
        <v>22</v>
      </c>
      <c r="BV24" s="31">
        <f t="shared" si="31"/>
        <v>0</v>
      </c>
      <c r="BW24" s="31">
        <f t="shared" si="32"/>
        <v>22</v>
      </c>
      <c r="BX24" s="31">
        <f t="shared" si="33"/>
        <v>0</v>
      </c>
      <c r="BY24" s="31">
        <f t="shared" si="34"/>
        <v>22</v>
      </c>
      <c r="BZ24" s="31">
        <f t="shared" si="35"/>
        <v>0</v>
      </c>
      <c r="CA24" s="31">
        <f t="shared" si="36"/>
        <v>22</v>
      </c>
      <c r="CB24" s="31">
        <f t="shared" si="37"/>
        <v>0</v>
      </c>
      <c r="CC24" s="31">
        <f t="shared" si="38"/>
        <v>22</v>
      </c>
      <c r="CD24" s="31">
        <f t="shared" si="39"/>
        <v>0</v>
      </c>
      <c r="CE24" s="31">
        <f t="shared" si="40"/>
        <v>22</v>
      </c>
      <c r="CF24" s="31">
        <f t="shared" si="41"/>
        <v>0</v>
      </c>
      <c r="CG24" s="31">
        <f t="shared" si="42"/>
        <v>22</v>
      </c>
      <c r="CH24" s="31">
        <f t="shared" si="43"/>
        <v>0</v>
      </c>
      <c r="CI24" s="31">
        <f t="shared" si="44"/>
        <v>22</v>
      </c>
      <c r="CJ24" s="31" t="str">
        <f t="shared" si="45"/>
        <v/>
      </c>
      <c r="CK24" s="31" t="str">
        <f t="shared" si="46"/>
        <v/>
      </c>
      <c r="CL24" s="31" t="str">
        <f t="shared" si="47"/>
        <v/>
      </c>
      <c r="CM24" s="31" t="str">
        <f t="shared" si="48"/>
        <v/>
      </c>
      <c r="CN24" s="31" t="str">
        <f t="shared" si="49"/>
        <v/>
      </c>
      <c r="CO24" s="31" t="str">
        <f t="shared" si="50"/>
        <v/>
      </c>
      <c r="CP24" s="31" t="str">
        <f t="shared" si="51"/>
        <v/>
      </c>
      <c r="CQ24" s="31" t="str">
        <f t="shared" si="52"/>
        <v/>
      </c>
      <c r="CR24" s="31" t="str">
        <f t="shared" si="53"/>
        <v/>
      </c>
      <c r="CS24" s="31" t="str">
        <f t="shared" si="54"/>
        <v/>
      </c>
      <c r="CT24" s="31" t="str">
        <f t="shared" si="64"/>
        <v/>
      </c>
      <c r="CU24" s="31" t="str">
        <f t="shared" si="65"/>
        <v/>
      </c>
      <c r="CV24" s="31" t="str">
        <f t="shared" si="66"/>
        <v/>
      </c>
      <c r="CW24" s="31" t="str">
        <f t="shared" si="67"/>
        <v/>
      </c>
      <c r="CX24" s="31" t="str">
        <f t="shared" si="68"/>
        <v/>
      </c>
      <c r="CY24" s="31">
        <f t="shared" si="69"/>
        <v>5</v>
      </c>
      <c r="CZ24" s="31" t="str">
        <f t="shared" si="70"/>
        <v/>
      </c>
      <c r="DA24" s="31" t="str">
        <f t="shared" si="71"/>
        <v/>
      </c>
      <c r="DB24" s="31" t="str">
        <f t="shared" si="72"/>
        <v/>
      </c>
      <c r="DC24" s="31" t="str">
        <f t="shared" si="73"/>
        <v/>
      </c>
      <c r="DD24" s="31" t="str">
        <f t="shared" si="74"/>
        <v/>
      </c>
      <c r="DE24" s="31">
        <f t="shared" si="75"/>
        <v>5</v>
      </c>
      <c r="DF24" s="31" t="str">
        <f t="shared" si="76"/>
        <v/>
      </c>
      <c r="DG24" s="31" t="str">
        <f t="shared" si="77"/>
        <v/>
      </c>
      <c r="DH24" s="31" t="str">
        <f t="shared" si="78"/>
        <v/>
      </c>
      <c r="DI24" s="31" t="str">
        <f t="shared" si="79"/>
        <v/>
      </c>
      <c r="DJ24" s="31" t="str">
        <f t="shared" si="80"/>
        <v/>
      </c>
      <c r="DK24" s="31" t="str">
        <f t="shared" si="81"/>
        <v/>
      </c>
      <c r="DL24" s="31" t="str">
        <f t="shared" si="82"/>
        <v/>
      </c>
      <c r="DM24" s="31" t="str">
        <f t="shared" si="83"/>
        <v/>
      </c>
      <c r="DN24" s="31" t="str">
        <f t="shared" si="84"/>
        <v/>
      </c>
      <c r="DO24" s="31" t="str">
        <f t="shared" si="85"/>
        <v/>
      </c>
      <c r="DP24" s="31">
        <f t="shared" si="86"/>
        <v>10</v>
      </c>
      <c r="DQ24" s="31" t="str">
        <f t="shared" si="55"/>
        <v/>
      </c>
      <c r="DR24" s="31" t="str">
        <f t="shared" si="56"/>
        <v/>
      </c>
      <c r="DS24" s="31" t="str">
        <f t="shared" si="57"/>
        <v/>
      </c>
      <c r="DT24" s="31">
        <f t="shared" si="58"/>
        <v>22</v>
      </c>
      <c r="DU24" s="31" t="str">
        <f t="shared" si="59"/>
        <v/>
      </c>
      <c r="DV24" s="31" t="str">
        <f t="shared" si="60"/>
        <v/>
      </c>
      <c r="DW24" s="48">
        <f t="shared" si="61"/>
        <v>22.535211267605636</v>
      </c>
      <c r="DX24" s="4" t="str">
        <f t="shared" si="87"/>
        <v/>
      </c>
      <c r="DY24" s="2">
        <v>18.25</v>
      </c>
      <c r="DZ24" s="2">
        <v>2.02</v>
      </c>
    </row>
    <row r="25" spans="1:130" ht="13.2" x14ac:dyDescent="0.25">
      <c r="A25" s="31"/>
      <c r="B25" s="4">
        <v>23</v>
      </c>
      <c r="C25" s="15"/>
      <c r="D25" s="14" t="s">
        <v>218</v>
      </c>
      <c r="E25" s="14" t="s">
        <v>345</v>
      </c>
      <c r="F25" s="14"/>
      <c r="G25" s="14" t="s">
        <v>219</v>
      </c>
      <c r="H25" s="50" t="s">
        <v>346</v>
      </c>
      <c r="I25" s="15" t="s">
        <v>203</v>
      </c>
      <c r="J25" s="47"/>
      <c r="K25" s="47"/>
      <c r="L25" s="47"/>
      <c r="M25" s="54">
        <v>17.25</v>
      </c>
      <c r="N25" s="54">
        <v>25.5</v>
      </c>
      <c r="O25" s="54">
        <v>17.5</v>
      </c>
      <c r="P25" s="54">
        <v>17.5</v>
      </c>
      <c r="Q25" s="54">
        <v>17.5</v>
      </c>
      <c r="R25" s="51"/>
      <c r="S25" s="51"/>
      <c r="T25" s="51"/>
      <c r="U25" s="51"/>
      <c r="V25" s="51"/>
      <c r="W25" s="51"/>
      <c r="X25" s="52">
        <f t="shared" si="0"/>
        <v>1.72</v>
      </c>
      <c r="Y25" s="52">
        <f t="shared" si="1"/>
        <v>6.26</v>
      </c>
      <c r="Z25" s="52">
        <f t="shared" si="2"/>
        <v>1.78</v>
      </c>
      <c r="AA25" s="52">
        <f t="shared" si="3"/>
        <v>1.78</v>
      </c>
      <c r="AB25" s="52">
        <f t="shared" si="4"/>
        <v>1.78</v>
      </c>
      <c r="AC25" s="54">
        <v>23.25</v>
      </c>
      <c r="AD25" s="54">
        <v>15</v>
      </c>
      <c r="AE25" s="54">
        <v>16.5</v>
      </c>
      <c r="AF25" s="54">
        <v>17.25</v>
      </c>
      <c r="AG25" s="54"/>
      <c r="AH25" s="52">
        <f t="shared" si="62"/>
        <v>4.58</v>
      </c>
      <c r="AI25" s="52">
        <f t="shared" si="88"/>
        <v>1.1200000000000001</v>
      </c>
      <c r="AJ25" s="52">
        <f t="shared" si="89"/>
        <v>1.5</v>
      </c>
      <c r="AK25" s="52">
        <f t="shared" si="90"/>
        <v>1.72</v>
      </c>
      <c r="AL25" s="52" t="str">
        <f t="shared" si="91"/>
        <v xml:space="preserve"> </v>
      </c>
      <c r="AM25" s="53"/>
      <c r="AN25" s="53"/>
      <c r="AO25" s="53"/>
      <c r="AP25" s="53"/>
      <c r="AQ25" s="53"/>
      <c r="AR25" s="53"/>
      <c r="AS25" s="55">
        <f t="shared" si="6"/>
        <v>13.319999999999999</v>
      </c>
      <c r="AT25" s="31">
        <f t="shared" si="7"/>
        <v>24</v>
      </c>
      <c r="AU25" s="57">
        <f>IF(D25="","",IF(LOOKUP(AT25,'Master 2012 Pay Sheet'!$A$5:$A$35,'Master 2012 Pay Sheet'!$B$5:$B$35)&gt;0,LOOKUP(AT25,'Master 2012 Pay Sheet'!$A$5:$A$35,'Master 2012 Pay Sheet'!$B$5:$B$35),0))</f>
        <v>0</v>
      </c>
      <c r="AV25" s="56">
        <f t="shared" si="8"/>
        <v>8.92</v>
      </c>
      <c r="AW25" s="31">
        <f t="shared" si="9"/>
        <v>41</v>
      </c>
      <c r="AX25" s="57">
        <f>IF(D25="","",IF(LOOKUP(AW25,'Master 2012 Pay Sheet'!$C$5:$C$35,'Master 2012 Pay Sheet'!$D$5:$D$35)&gt;0,LOOKUP(AW25,'Master 2012 Pay Sheet'!$C$5:$C$35,'Master 2012 Pay Sheet'!$D$5:$D$35),0))</f>
        <v>0</v>
      </c>
      <c r="AY25" s="56">
        <f t="shared" si="10"/>
        <v>22.24</v>
      </c>
      <c r="AZ25" s="31">
        <f t="shared" si="11"/>
        <v>32</v>
      </c>
      <c r="BA25" s="57">
        <f>IF(D25="","",IF(LOOKUP(AZ25,'Master 2012 Pay Sheet'!$E$5:$E$35,'Master 2012 Pay Sheet'!$F$5:$F$35)&gt;0,LOOKUP(AZ25,'Master 2012 Pay Sheet'!$E$5:$E$35,'Master 2012 Pay Sheet'!$F$5:$F$35),0))</f>
        <v>0</v>
      </c>
      <c r="BB25" s="57">
        <f t="shared" si="12"/>
        <v>0</v>
      </c>
      <c r="BC25" s="31">
        <f t="shared" si="13"/>
        <v>-8</v>
      </c>
      <c r="BD25" s="31" t="str">
        <f t="shared" si="14"/>
        <v/>
      </c>
      <c r="BE25" s="31">
        <f t="shared" si="15"/>
        <v>5</v>
      </c>
      <c r="BF25" s="56">
        <f t="shared" si="16"/>
        <v>6.26</v>
      </c>
      <c r="BG25" s="31" t="str">
        <f t="shared" si="17"/>
        <v/>
      </c>
      <c r="BH25" s="31">
        <f t="shared" si="18"/>
        <v>4</v>
      </c>
      <c r="BI25" s="56">
        <f t="shared" si="19"/>
        <v>4.58</v>
      </c>
      <c r="BJ25" s="31" t="str">
        <f t="shared" si="20"/>
        <v/>
      </c>
      <c r="BK25" s="31">
        <f t="shared" si="63"/>
        <v>9</v>
      </c>
      <c r="BL25" s="31">
        <f t="shared" si="21"/>
        <v>0</v>
      </c>
      <c r="BM25" s="31">
        <f t="shared" si="22"/>
        <v>23</v>
      </c>
      <c r="BN25" s="31">
        <f t="shared" si="23"/>
        <v>0</v>
      </c>
      <c r="BO25" s="31">
        <f t="shared" si="24"/>
        <v>23</v>
      </c>
      <c r="BP25" s="31">
        <f t="shared" si="25"/>
        <v>0</v>
      </c>
      <c r="BQ25" s="31">
        <f t="shared" si="26"/>
        <v>23</v>
      </c>
      <c r="BR25" s="31">
        <f t="shared" si="27"/>
        <v>0</v>
      </c>
      <c r="BS25" s="31">
        <f t="shared" si="28"/>
        <v>23</v>
      </c>
      <c r="BT25" s="31">
        <f t="shared" si="29"/>
        <v>0</v>
      </c>
      <c r="BU25" s="31">
        <f t="shared" si="30"/>
        <v>23</v>
      </c>
      <c r="BV25" s="31">
        <f t="shared" si="31"/>
        <v>0</v>
      </c>
      <c r="BW25" s="31">
        <f t="shared" si="32"/>
        <v>23</v>
      </c>
      <c r="BX25" s="31">
        <f t="shared" si="33"/>
        <v>0</v>
      </c>
      <c r="BY25" s="31">
        <f t="shared" si="34"/>
        <v>23</v>
      </c>
      <c r="BZ25" s="31">
        <f t="shared" si="35"/>
        <v>0</v>
      </c>
      <c r="CA25" s="31">
        <f t="shared" si="36"/>
        <v>23</v>
      </c>
      <c r="CB25" s="31">
        <f t="shared" si="37"/>
        <v>0</v>
      </c>
      <c r="CC25" s="31">
        <f t="shared" si="38"/>
        <v>23</v>
      </c>
      <c r="CD25" s="31">
        <f t="shared" si="39"/>
        <v>0</v>
      </c>
      <c r="CE25" s="31">
        <f t="shared" si="40"/>
        <v>23</v>
      </c>
      <c r="CF25" s="31">
        <f t="shared" si="41"/>
        <v>0</v>
      </c>
      <c r="CG25" s="31">
        <f t="shared" si="42"/>
        <v>23</v>
      </c>
      <c r="CH25" s="31">
        <f t="shared" si="43"/>
        <v>0</v>
      </c>
      <c r="CI25" s="31">
        <f t="shared" si="44"/>
        <v>23</v>
      </c>
      <c r="CJ25" s="31" t="str">
        <f t="shared" si="45"/>
        <v/>
      </c>
      <c r="CK25" s="31" t="str">
        <f t="shared" si="46"/>
        <v/>
      </c>
      <c r="CL25" s="31" t="str">
        <f t="shared" si="47"/>
        <v/>
      </c>
      <c r="CM25" s="31" t="str">
        <f t="shared" si="48"/>
        <v/>
      </c>
      <c r="CN25" s="31" t="str">
        <f t="shared" si="49"/>
        <v/>
      </c>
      <c r="CO25" s="31" t="str">
        <f t="shared" si="50"/>
        <v/>
      </c>
      <c r="CP25" s="31" t="str">
        <f t="shared" si="51"/>
        <v/>
      </c>
      <c r="CQ25" s="31" t="str">
        <f t="shared" si="52"/>
        <v/>
      </c>
      <c r="CR25" s="31" t="str">
        <f t="shared" si="53"/>
        <v/>
      </c>
      <c r="CS25" s="31" t="str">
        <f t="shared" si="54"/>
        <v/>
      </c>
      <c r="CT25" s="31" t="str">
        <f t="shared" si="64"/>
        <v/>
      </c>
      <c r="CU25" s="31" t="str">
        <f t="shared" si="65"/>
        <v/>
      </c>
      <c r="CV25" s="31" t="str">
        <f t="shared" si="66"/>
        <v/>
      </c>
      <c r="CW25" s="31" t="str">
        <f t="shared" si="67"/>
        <v/>
      </c>
      <c r="CX25" s="31" t="str">
        <f t="shared" si="68"/>
        <v/>
      </c>
      <c r="CY25" s="31">
        <f t="shared" si="69"/>
        <v>5</v>
      </c>
      <c r="CZ25" s="31" t="str">
        <f t="shared" si="70"/>
        <v/>
      </c>
      <c r="DA25" s="31" t="str">
        <f t="shared" si="71"/>
        <v/>
      </c>
      <c r="DB25" s="31" t="str">
        <f t="shared" si="72"/>
        <v/>
      </c>
      <c r="DC25" s="31" t="str">
        <f t="shared" si="73"/>
        <v/>
      </c>
      <c r="DD25" s="31">
        <f t="shared" si="74"/>
        <v>4</v>
      </c>
      <c r="DE25" s="31" t="str">
        <f t="shared" si="75"/>
        <v/>
      </c>
      <c r="DF25" s="31" t="str">
        <f t="shared" si="76"/>
        <v/>
      </c>
      <c r="DG25" s="31" t="str">
        <f t="shared" si="77"/>
        <v/>
      </c>
      <c r="DH25" s="31" t="str">
        <f t="shared" si="78"/>
        <v/>
      </c>
      <c r="DI25" s="31" t="str">
        <f t="shared" si="79"/>
        <v/>
      </c>
      <c r="DJ25" s="31" t="str">
        <f t="shared" si="80"/>
        <v/>
      </c>
      <c r="DK25" s="31" t="str">
        <f t="shared" si="81"/>
        <v/>
      </c>
      <c r="DL25" s="31" t="str">
        <f t="shared" si="82"/>
        <v/>
      </c>
      <c r="DM25" s="31" t="str">
        <f t="shared" si="83"/>
        <v/>
      </c>
      <c r="DN25" s="31" t="str">
        <f t="shared" si="84"/>
        <v/>
      </c>
      <c r="DO25" s="31">
        <f t="shared" si="85"/>
        <v>9</v>
      </c>
      <c r="DP25" s="31" t="str">
        <f t="shared" si="86"/>
        <v/>
      </c>
      <c r="DQ25" s="31" t="str">
        <f t="shared" si="55"/>
        <v/>
      </c>
      <c r="DR25" s="31" t="str">
        <f t="shared" si="56"/>
        <v/>
      </c>
      <c r="DS25" s="31" t="str">
        <f t="shared" si="57"/>
        <v/>
      </c>
      <c r="DT25" s="31">
        <f t="shared" si="58"/>
        <v>23</v>
      </c>
      <c r="DU25" s="31" t="str">
        <f t="shared" si="59"/>
        <v/>
      </c>
      <c r="DV25" s="31" t="str">
        <f t="shared" si="60"/>
        <v/>
      </c>
      <c r="DW25" s="48">
        <f t="shared" si="61"/>
        <v>56.338028169014088</v>
      </c>
      <c r="DX25" s="4" t="str">
        <f t="shared" si="87"/>
        <v/>
      </c>
      <c r="DY25" s="2">
        <v>18.5</v>
      </c>
      <c r="DZ25" s="2">
        <v>2.12</v>
      </c>
    </row>
    <row r="26" spans="1:130" ht="13.2" x14ac:dyDescent="0.25">
      <c r="A26" s="31"/>
      <c r="B26" s="4">
        <v>24</v>
      </c>
      <c r="C26" s="15"/>
      <c r="D26" s="14" t="s">
        <v>220</v>
      </c>
      <c r="E26" s="14" t="s">
        <v>332</v>
      </c>
      <c r="F26" s="14"/>
      <c r="G26" s="14" t="s">
        <v>221</v>
      </c>
      <c r="H26" s="50" t="s">
        <v>332</v>
      </c>
      <c r="I26" s="15" t="s">
        <v>222</v>
      </c>
      <c r="J26" s="47"/>
      <c r="K26" s="47"/>
      <c r="L26" s="47"/>
      <c r="M26" s="54">
        <v>19</v>
      </c>
      <c r="N26" s="54">
        <v>19.5</v>
      </c>
      <c r="O26" s="54">
        <v>17</v>
      </c>
      <c r="P26" s="54">
        <v>23.5</v>
      </c>
      <c r="Q26" s="54"/>
      <c r="R26" s="51"/>
      <c r="S26" s="51"/>
      <c r="T26" s="51"/>
      <c r="U26" s="51"/>
      <c r="V26" s="51"/>
      <c r="W26" s="51"/>
      <c r="X26" s="52">
        <f t="shared" si="0"/>
        <v>2.3199999999999998</v>
      </c>
      <c r="Y26" s="52">
        <f t="shared" si="1"/>
        <v>2.52</v>
      </c>
      <c r="Z26" s="52">
        <f t="shared" si="2"/>
        <v>1.64</v>
      </c>
      <c r="AA26" s="52">
        <f t="shared" si="3"/>
        <v>4.74</v>
      </c>
      <c r="AB26" s="52" t="str">
        <f t="shared" si="4"/>
        <v xml:space="preserve"> </v>
      </c>
      <c r="AC26" s="54">
        <v>21</v>
      </c>
      <c r="AD26" s="54">
        <v>22.25</v>
      </c>
      <c r="AE26" s="54">
        <v>20.5</v>
      </c>
      <c r="AF26" s="54">
        <v>14.75</v>
      </c>
      <c r="AG26" s="54"/>
      <c r="AH26" s="52">
        <f t="shared" si="62"/>
        <v>3.24</v>
      </c>
      <c r="AI26" s="52">
        <f t="shared" si="88"/>
        <v>3.94</v>
      </c>
      <c r="AJ26" s="52">
        <f t="shared" si="89"/>
        <v>3</v>
      </c>
      <c r="AK26" s="52">
        <f t="shared" si="90"/>
        <v>1.0900000000000001</v>
      </c>
      <c r="AL26" s="52" t="str">
        <f t="shared" si="91"/>
        <v xml:space="preserve"> </v>
      </c>
      <c r="AM26" s="53"/>
      <c r="AN26" s="53"/>
      <c r="AO26" s="53"/>
      <c r="AP26" s="53"/>
      <c r="AQ26" s="53"/>
      <c r="AR26" s="53"/>
      <c r="AS26" s="55">
        <f t="shared" si="6"/>
        <v>11.219999999999999</v>
      </c>
      <c r="AT26" s="31">
        <f t="shared" si="7"/>
        <v>35</v>
      </c>
      <c r="AU26" s="57">
        <f>IF(D26="","",IF(LOOKUP(AT26,'Master 2012 Pay Sheet'!$A$5:$A$35,'Master 2012 Pay Sheet'!$B$5:$B$35)&gt;0,LOOKUP(AT26,'Master 2012 Pay Sheet'!$A$5:$A$35,'Master 2012 Pay Sheet'!$B$5:$B$35),0))</f>
        <v>0</v>
      </c>
      <c r="AV26" s="56">
        <f t="shared" si="8"/>
        <v>11.27</v>
      </c>
      <c r="AW26" s="31">
        <f t="shared" si="9"/>
        <v>25</v>
      </c>
      <c r="AX26" s="57">
        <f>IF(D26="","",IF(LOOKUP(AW26,'Master 2012 Pay Sheet'!$C$5:$C$35,'Master 2012 Pay Sheet'!$D$5:$D$35)&gt;0,LOOKUP(AW26,'Master 2012 Pay Sheet'!$C$5:$C$35,'Master 2012 Pay Sheet'!$D$5:$D$35),0))</f>
        <v>0</v>
      </c>
      <c r="AY26" s="56">
        <f t="shared" si="10"/>
        <v>22.49</v>
      </c>
      <c r="AZ26" s="31">
        <f t="shared" si="11"/>
        <v>30</v>
      </c>
      <c r="BA26" s="57">
        <f>IF(D26="","",IF(LOOKUP(AZ26,'Master 2012 Pay Sheet'!$E$5:$E$35,'Master 2012 Pay Sheet'!$F$5:$F$35)&gt;0,LOOKUP(AZ26,'Master 2012 Pay Sheet'!$E$5:$E$35,'Master 2012 Pay Sheet'!$F$5:$F$35),0))</f>
        <v>0</v>
      </c>
      <c r="BB26" s="57">
        <f t="shared" si="12"/>
        <v>0</v>
      </c>
      <c r="BC26" s="31">
        <f t="shared" si="13"/>
        <v>5</v>
      </c>
      <c r="BD26" s="31" t="str">
        <f t="shared" si="14"/>
        <v/>
      </c>
      <c r="BE26" s="31">
        <f t="shared" si="15"/>
        <v>4</v>
      </c>
      <c r="BF26" s="56">
        <f t="shared" si="16"/>
        <v>4.74</v>
      </c>
      <c r="BG26" s="31" t="str">
        <f t="shared" si="17"/>
        <v/>
      </c>
      <c r="BH26" s="31">
        <f t="shared" si="18"/>
        <v>4</v>
      </c>
      <c r="BI26" s="56">
        <f t="shared" si="19"/>
        <v>3.94</v>
      </c>
      <c r="BJ26" s="31" t="str">
        <f t="shared" si="20"/>
        <v/>
      </c>
      <c r="BK26" s="31">
        <f t="shared" si="63"/>
        <v>8</v>
      </c>
      <c r="BL26" s="31">
        <f t="shared" si="21"/>
        <v>0</v>
      </c>
      <c r="BM26" s="31">
        <f t="shared" si="22"/>
        <v>24</v>
      </c>
      <c r="BN26" s="31">
        <f t="shared" si="23"/>
        <v>0</v>
      </c>
      <c r="BO26" s="31">
        <f t="shared" si="24"/>
        <v>24</v>
      </c>
      <c r="BP26" s="31">
        <f t="shared" si="25"/>
        <v>0</v>
      </c>
      <c r="BQ26" s="31">
        <f t="shared" si="26"/>
        <v>24</v>
      </c>
      <c r="BR26" s="31">
        <f t="shared" si="27"/>
        <v>0</v>
      </c>
      <c r="BS26" s="31">
        <f t="shared" si="28"/>
        <v>24</v>
      </c>
      <c r="BT26" s="31">
        <f t="shared" si="29"/>
        <v>0</v>
      </c>
      <c r="BU26" s="31">
        <f t="shared" si="30"/>
        <v>24</v>
      </c>
      <c r="BV26" s="31">
        <f t="shared" si="31"/>
        <v>0</v>
      </c>
      <c r="BW26" s="31">
        <f t="shared" si="32"/>
        <v>24</v>
      </c>
      <c r="BX26" s="31">
        <f t="shared" si="33"/>
        <v>0</v>
      </c>
      <c r="BY26" s="31">
        <f t="shared" si="34"/>
        <v>24</v>
      </c>
      <c r="BZ26" s="31">
        <f t="shared" si="35"/>
        <v>0</v>
      </c>
      <c r="CA26" s="31">
        <f t="shared" si="36"/>
        <v>24</v>
      </c>
      <c r="CB26" s="31">
        <f t="shared" si="37"/>
        <v>0</v>
      </c>
      <c r="CC26" s="31">
        <f t="shared" si="38"/>
        <v>24</v>
      </c>
      <c r="CD26" s="31">
        <f t="shared" si="39"/>
        <v>0</v>
      </c>
      <c r="CE26" s="31">
        <f t="shared" si="40"/>
        <v>24</v>
      </c>
      <c r="CF26" s="31">
        <f t="shared" si="41"/>
        <v>0</v>
      </c>
      <c r="CG26" s="31">
        <f t="shared" si="42"/>
        <v>24</v>
      </c>
      <c r="CH26" s="31">
        <f t="shared" si="43"/>
        <v>0</v>
      </c>
      <c r="CI26" s="31">
        <f t="shared" si="44"/>
        <v>24</v>
      </c>
      <c r="CJ26" s="31" t="str">
        <f t="shared" si="45"/>
        <v/>
      </c>
      <c r="CK26" s="31" t="str">
        <f t="shared" si="46"/>
        <v/>
      </c>
      <c r="CL26" s="31" t="str">
        <f t="shared" si="47"/>
        <v/>
      </c>
      <c r="CM26" s="31" t="str">
        <f t="shared" si="48"/>
        <v/>
      </c>
      <c r="CN26" s="31" t="str">
        <f t="shared" si="49"/>
        <v/>
      </c>
      <c r="CO26" s="31">
        <f t="shared" si="50"/>
        <v>30</v>
      </c>
      <c r="CP26" s="31">
        <f t="shared" si="51"/>
        <v>5</v>
      </c>
      <c r="CQ26" s="31" t="str">
        <f t="shared" si="52"/>
        <v/>
      </c>
      <c r="CR26" s="31" t="str">
        <f t="shared" si="53"/>
        <v/>
      </c>
      <c r="CS26" s="31" t="str">
        <f t="shared" si="54"/>
        <v/>
      </c>
      <c r="CT26" s="31" t="str">
        <f t="shared" si="64"/>
        <v/>
      </c>
      <c r="CU26" s="31" t="str">
        <f t="shared" si="65"/>
        <v/>
      </c>
      <c r="CV26" s="31" t="str">
        <f t="shared" si="66"/>
        <v/>
      </c>
      <c r="CW26" s="31" t="str">
        <f t="shared" si="67"/>
        <v/>
      </c>
      <c r="CX26" s="31">
        <f t="shared" si="68"/>
        <v>4</v>
      </c>
      <c r="CY26" s="31" t="str">
        <f t="shared" si="69"/>
        <v/>
      </c>
      <c r="CZ26" s="31" t="str">
        <f t="shared" si="70"/>
        <v/>
      </c>
      <c r="DA26" s="31" t="str">
        <f t="shared" si="71"/>
        <v/>
      </c>
      <c r="DB26" s="31" t="str">
        <f t="shared" si="72"/>
        <v/>
      </c>
      <c r="DC26" s="31" t="str">
        <f t="shared" si="73"/>
        <v/>
      </c>
      <c r="DD26" s="31">
        <f t="shared" si="74"/>
        <v>4</v>
      </c>
      <c r="DE26" s="31" t="str">
        <f t="shared" si="75"/>
        <v/>
      </c>
      <c r="DF26" s="31" t="str">
        <f t="shared" si="76"/>
        <v/>
      </c>
      <c r="DG26" s="31" t="str">
        <f t="shared" si="77"/>
        <v/>
      </c>
      <c r="DH26" s="31" t="str">
        <f t="shared" si="78"/>
        <v/>
      </c>
      <c r="DI26" s="31" t="str">
        <f t="shared" si="79"/>
        <v/>
      </c>
      <c r="DJ26" s="31" t="str">
        <f t="shared" si="80"/>
        <v/>
      </c>
      <c r="DK26" s="31" t="str">
        <f t="shared" si="81"/>
        <v/>
      </c>
      <c r="DL26" s="31" t="str">
        <f t="shared" si="82"/>
        <v/>
      </c>
      <c r="DM26" s="31" t="str">
        <f t="shared" si="83"/>
        <v/>
      </c>
      <c r="DN26" s="31">
        <f t="shared" si="84"/>
        <v>8</v>
      </c>
      <c r="DO26" s="31" t="str">
        <f t="shared" si="85"/>
        <v/>
      </c>
      <c r="DP26" s="31" t="str">
        <f t="shared" si="86"/>
        <v/>
      </c>
      <c r="DQ26" s="31" t="str">
        <f t="shared" si="55"/>
        <v/>
      </c>
      <c r="DR26" s="31" t="str">
        <f t="shared" si="56"/>
        <v/>
      </c>
      <c r="DS26" s="31" t="str">
        <f t="shared" si="57"/>
        <v/>
      </c>
      <c r="DT26" s="31" t="str">
        <f t="shared" si="58"/>
        <v/>
      </c>
      <c r="DU26" s="31">
        <f t="shared" si="59"/>
        <v>24</v>
      </c>
      <c r="DV26" s="31" t="str">
        <f t="shared" si="60"/>
        <v/>
      </c>
      <c r="DW26" s="48">
        <f t="shared" si="61"/>
        <v>59.154929577464785</v>
      </c>
      <c r="DX26" s="4" t="str">
        <f t="shared" si="87"/>
        <v/>
      </c>
      <c r="DY26" s="2">
        <v>18.75</v>
      </c>
      <c r="DZ26" s="2">
        <v>2.2200000000000002</v>
      </c>
    </row>
    <row r="27" spans="1:130" ht="13.2" x14ac:dyDescent="0.25">
      <c r="A27" s="31"/>
      <c r="B27" s="4">
        <v>25</v>
      </c>
      <c r="C27" s="15"/>
      <c r="D27" s="14" t="s">
        <v>223</v>
      </c>
      <c r="E27" s="14" t="s">
        <v>334</v>
      </c>
      <c r="F27" s="14"/>
      <c r="G27" s="14" t="s">
        <v>224</v>
      </c>
      <c r="H27" s="50" t="s">
        <v>319</v>
      </c>
      <c r="I27" s="15" t="s">
        <v>203</v>
      </c>
      <c r="J27" s="47"/>
      <c r="K27" s="47"/>
      <c r="L27" s="47"/>
      <c r="M27" s="54">
        <v>27.75</v>
      </c>
      <c r="N27" s="54">
        <v>14.25</v>
      </c>
      <c r="O27" s="54">
        <v>16.5</v>
      </c>
      <c r="P27" s="54">
        <v>15.5</v>
      </c>
      <c r="Q27" s="54">
        <v>17.75</v>
      </c>
      <c r="R27" s="51"/>
      <c r="S27" s="51"/>
      <c r="T27" s="51"/>
      <c r="U27" s="51"/>
      <c r="V27" s="51"/>
      <c r="W27" s="51"/>
      <c r="X27" s="52">
        <f t="shared" si="0"/>
        <v>8.32</v>
      </c>
      <c r="Y27" s="52">
        <f t="shared" si="1"/>
        <v>1.03</v>
      </c>
      <c r="Z27" s="52">
        <f t="shared" si="2"/>
        <v>1.5</v>
      </c>
      <c r="AA27" s="52">
        <f t="shared" si="3"/>
        <v>1.24</v>
      </c>
      <c r="AB27" s="52">
        <f t="shared" si="4"/>
        <v>1.86</v>
      </c>
      <c r="AC27" s="54">
        <v>14.25</v>
      </c>
      <c r="AD27" s="54">
        <v>15</v>
      </c>
      <c r="AE27" s="54">
        <v>25.75</v>
      </c>
      <c r="AF27" s="54">
        <v>16.5</v>
      </c>
      <c r="AG27" s="54">
        <v>14.75</v>
      </c>
      <c r="AH27" s="52">
        <f t="shared" si="62"/>
        <v>1.03</v>
      </c>
      <c r="AI27" s="52">
        <f t="shared" si="88"/>
        <v>1.1200000000000001</v>
      </c>
      <c r="AJ27" s="52">
        <f t="shared" si="89"/>
        <v>6.46</v>
      </c>
      <c r="AK27" s="52">
        <f t="shared" si="90"/>
        <v>1.5</v>
      </c>
      <c r="AL27" s="52">
        <f t="shared" si="91"/>
        <v>1.0900000000000001</v>
      </c>
      <c r="AM27" s="53"/>
      <c r="AN27" s="53"/>
      <c r="AO27" s="53"/>
      <c r="AP27" s="53"/>
      <c r="AQ27" s="53"/>
      <c r="AR27" s="53"/>
      <c r="AS27" s="55">
        <f t="shared" si="6"/>
        <v>13.95</v>
      </c>
      <c r="AT27" s="31">
        <f t="shared" si="7"/>
        <v>23</v>
      </c>
      <c r="AU27" s="57">
        <f>IF(D27="","",IF(LOOKUP(AT27,'Master 2012 Pay Sheet'!$A$5:$A$35,'Master 2012 Pay Sheet'!$B$5:$B$35)&gt;0,LOOKUP(AT27,'Master 2012 Pay Sheet'!$A$5:$A$35,'Master 2012 Pay Sheet'!$B$5:$B$35),0))</f>
        <v>0</v>
      </c>
      <c r="AV27" s="56">
        <f t="shared" si="8"/>
        <v>11.2</v>
      </c>
      <c r="AW27" s="31">
        <f t="shared" si="9"/>
        <v>27</v>
      </c>
      <c r="AX27" s="57">
        <f>IF(D27="","",IF(LOOKUP(AW27,'Master 2012 Pay Sheet'!$C$5:$C$35,'Master 2012 Pay Sheet'!$D$5:$D$35)&gt;0,LOOKUP(AW27,'Master 2012 Pay Sheet'!$C$5:$C$35,'Master 2012 Pay Sheet'!$D$5:$D$35),0))</f>
        <v>0</v>
      </c>
      <c r="AY27" s="56">
        <f t="shared" si="10"/>
        <v>25.15</v>
      </c>
      <c r="AZ27" s="31">
        <f t="shared" si="11"/>
        <v>24</v>
      </c>
      <c r="BA27" s="57">
        <f>IF(D27="","",IF(LOOKUP(AZ27,'Master 2012 Pay Sheet'!$E$5:$E$35,'Master 2012 Pay Sheet'!$F$5:$F$35)&gt;0,LOOKUP(AZ27,'Master 2012 Pay Sheet'!$E$5:$E$35,'Master 2012 Pay Sheet'!$F$5:$F$35),0))</f>
        <v>0</v>
      </c>
      <c r="BB27" s="57">
        <f t="shared" si="12"/>
        <v>0</v>
      </c>
      <c r="BC27" s="31">
        <f t="shared" si="13"/>
        <v>-1</v>
      </c>
      <c r="BD27" s="31" t="str">
        <f t="shared" si="14"/>
        <v/>
      </c>
      <c r="BE27" s="31">
        <f t="shared" si="15"/>
        <v>5</v>
      </c>
      <c r="BF27" s="56">
        <f t="shared" si="16"/>
        <v>8.32</v>
      </c>
      <c r="BG27" s="31" t="str">
        <f t="shared" si="17"/>
        <v/>
      </c>
      <c r="BH27" s="31">
        <f t="shared" si="18"/>
        <v>5</v>
      </c>
      <c r="BI27" s="56">
        <f t="shared" si="19"/>
        <v>6.46</v>
      </c>
      <c r="BJ27" s="31" t="str">
        <f t="shared" si="20"/>
        <v/>
      </c>
      <c r="BK27" s="31">
        <f t="shared" si="63"/>
        <v>10</v>
      </c>
      <c r="BL27" s="31">
        <f t="shared" si="21"/>
        <v>0</v>
      </c>
      <c r="BM27" s="31">
        <f t="shared" si="22"/>
        <v>25</v>
      </c>
      <c r="BN27" s="31">
        <f t="shared" si="23"/>
        <v>0</v>
      </c>
      <c r="BO27" s="31">
        <f t="shared" si="24"/>
        <v>25</v>
      </c>
      <c r="BP27" s="31">
        <f t="shared" si="25"/>
        <v>0</v>
      </c>
      <c r="BQ27" s="31">
        <f t="shared" si="26"/>
        <v>25</v>
      </c>
      <c r="BR27" s="31">
        <f t="shared" si="27"/>
        <v>0</v>
      </c>
      <c r="BS27" s="31">
        <f t="shared" si="28"/>
        <v>25</v>
      </c>
      <c r="BT27" s="31">
        <f t="shared" si="29"/>
        <v>0</v>
      </c>
      <c r="BU27" s="31">
        <f t="shared" si="30"/>
        <v>25</v>
      </c>
      <c r="BV27" s="31">
        <f t="shared" si="31"/>
        <v>0</v>
      </c>
      <c r="BW27" s="31">
        <f t="shared" si="32"/>
        <v>25</v>
      </c>
      <c r="BX27" s="31">
        <f t="shared" si="33"/>
        <v>0</v>
      </c>
      <c r="BY27" s="31">
        <f t="shared" si="34"/>
        <v>25</v>
      </c>
      <c r="BZ27" s="31">
        <f t="shared" si="35"/>
        <v>0</v>
      </c>
      <c r="CA27" s="31">
        <f t="shared" si="36"/>
        <v>25</v>
      </c>
      <c r="CB27" s="31">
        <f t="shared" si="37"/>
        <v>0</v>
      </c>
      <c r="CC27" s="31">
        <f t="shared" si="38"/>
        <v>25</v>
      </c>
      <c r="CD27" s="31">
        <f t="shared" si="39"/>
        <v>0</v>
      </c>
      <c r="CE27" s="31">
        <f t="shared" si="40"/>
        <v>25</v>
      </c>
      <c r="CF27" s="31">
        <f t="shared" si="41"/>
        <v>0</v>
      </c>
      <c r="CG27" s="31">
        <f t="shared" si="42"/>
        <v>25</v>
      </c>
      <c r="CH27" s="31">
        <f t="shared" si="43"/>
        <v>0</v>
      </c>
      <c r="CI27" s="31">
        <f t="shared" si="44"/>
        <v>25</v>
      </c>
      <c r="CJ27" s="31" t="str">
        <f t="shared" si="45"/>
        <v/>
      </c>
      <c r="CK27" s="31" t="str">
        <f t="shared" si="46"/>
        <v/>
      </c>
      <c r="CL27" s="31" t="str">
        <f t="shared" si="47"/>
        <v/>
      </c>
      <c r="CM27" s="31" t="str">
        <f t="shared" si="48"/>
        <v/>
      </c>
      <c r="CN27" s="31" t="str">
        <f t="shared" si="49"/>
        <v/>
      </c>
      <c r="CO27" s="31" t="str">
        <f t="shared" si="50"/>
        <v/>
      </c>
      <c r="CP27" s="31" t="str">
        <f t="shared" si="51"/>
        <v/>
      </c>
      <c r="CQ27" s="31" t="str">
        <f t="shared" si="52"/>
        <v/>
      </c>
      <c r="CR27" s="31" t="str">
        <f t="shared" si="53"/>
        <v/>
      </c>
      <c r="CS27" s="31" t="str">
        <f t="shared" si="54"/>
        <v/>
      </c>
      <c r="CT27" s="31" t="str">
        <f t="shared" si="64"/>
        <v/>
      </c>
      <c r="CU27" s="31" t="str">
        <f t="shared" si="65"/>
        <v/>
      </c>
      <c r="CV27" s="31" t="str">
        <f t="shared" si="66"/>
        <v/>
      </c>
      <c r="CW27" s="31" t="str">
        <f t="shared" si="67"/>
        <v/>
      </c>
      <c r="CX27" s="31" t="str">
        <f t="shared" si="68"/>
        <v/>
      </c>
      <c r="CY27" s="31">
        <f t="shared" si="69"/>
        <v>5</v>
      </c>
      <c r="CZ27" s="31" t="str">
        <f t="shared" si="70"/>
        <v/>
      </c>
      <c r="DA27" s="31" t="str">
        <f t="shared" si="71"/>
        <v/>
      </c>
      <c r="DB27" s="31" t="str">
        <f t="shared" si="72"/>
        <v/>
      </c>
      <c r="DC27" s="31" t="str">
        <f t="shared" si="73"/>
        <v/>
      </c>
      <c r="DD27" s="31" t="str">
        <f t="shared" si="74"/>
        <v/>
      </c>
      <c r="DE27" s="31">
        <f t="shared" si="75"/>
        <v>5</v>
      </c>
      <c r="DF27" s="31" t="str">
        <f t="shared" si="76"/>
        <v/>
      </c>
      <c r="DG27" s="31" t="str">
        <f t="shared" si="77"/>
        <v/>
      </c>
      <c r="DH27" s="31" t="str">
        <f t="shared" si="78"/>
        <v/>
      </c>
      <c r="DI27" s="31" t="str">
        <f t="shared" si="79"/>
        <v/>
      </c>
      <c r="DJ27" s="31" t="str">
        <f t="shared" si="80"/>
        <v/>
      </c>
      <c r="DK27" s="31" t="str">
        <f t="shared" si="81"/>
        <v/>
      </c>
      <c r="DL27" s="31" t="str">
        <f t="shared" si="82"/>
        <v/>
      </c>
      <c r="DM27" s="31" t="str">
        <f t="shared" si="83"/>
        <v/>
      </c>
      <c r="DN27" s="31" t="str">
        <f t="shared" si="84"/>
        <v/>
      </c>
      <c r="DO27" s="31" t="str">
        <f t="shared" si="85"/>
        <v/>
      </c>
      <c r="DP27" s="31">
        <f t="shared" si="86"/>
        <v>10</v>
      </c>
      <c r="DQ27" s="31" t="str">
        <f t="shared" si="55"/>
        <v/>
      </c>
      <c r="DR27" s="31" t="str">
        <f t="shared" si="56"/>
        <v/>
      </c>
      <c r="DS27" s="31" t="str">
        <f t="shared" si="57"/>
        <v/>
      </c>
      <c r="DT27" s="31">
        <f t="shared" si="58"/>
        <v>25</v>
      </c>
      <c r="DU27" s="31" t="str">
        <f t="shared" si="59"/>
        <v/>
      </c>
      <c r="DV27" s="31" t="str">
        <f t="shared" si="60"/>
        <v/>
      </c>
      <c r="DW27" s="48">
        <f t="shared" si="61"/>
        <v>67.605633802816897</v>
      </c>
      <c r="DX27" s="4" t="str">
        <f t="shared" si="87"/>
        <v/>
      </c>
      <c r="DY27" s="2">
        <v>19</v>
      </c>
      <c r="DZ27" s="2">
        <v>2.3199999999999998</v>
      </c>
    </row>
    <row r="28" spans="1:130" ht="13.2" x14ac:dyDescent="0.25">
      <c r="A28" s="31"/>
      <c r="B28" s="4">
        <v>26</v>
      </c>
      <c r="C28" s="15"/>
      <c r="D28" s="14" t="s">
        <v>225</v>
      </c>
      <c r="E28" s="14" t="s">
        <v>347</v>
      </c>
      <c r="F28" s="14"/>
      <c r="G28" s="14" t="s">
        <v>226</v>
      </c>
      <c r="H28" s="50" t="s">
        <v>347</v>
      </c>
      <c r="I28" s="15" t="s">
        <v>203</v>
      </c>
      <c r="J28" s="47"/>
      <c r="K28" s="47"/>
      <c r="L28" s="47"/>
      <c r="M28" s="54">
        <v>18.75</v>
      </c>
      <c r="N28" s="54">
        <v>21.5</v>
      </c>
      <c r="O28" s="54">
        <v>30.75</v>
      </c>
      <c r="P28" s="54">
        <v>17.5</v>
      </c>
      <c r="Q28" s="54">
        <v>18</v>
      </c>
      <c r="R28" s="51"/>
      <c r="S28" s="51"/>
      <c r="T28" s="51"/>
      <c r="U28" s="51"/>
      <c r="V28" s="51"/>
      <c r="W28" s="51"/>
      <c r="X28" s="52">
        <f t="shared" si="0"/>
        <v>2.2200000000000002</v>
      </c>
      <c r="Y28" s="52">
        <f t="shared" si="1"/>
        <v>3.52</v>
      </c>
      <c r="Z28" s="52">
        <f t="shared" si="2"/>
        <v>11.74</v>
      </c>
      <c r="AA28" s="52">
        <f t="shared" si="3"/>
        <v>1.78</v>
      </c>
      <c r="AB28" s="52">
        <f t="shared" si="4"/>
        <v>1.94</v>
      </c>
      <c r="AC28" s="54">
        <v>18.25</v>
      </c>
      <c r="AD28" s="54">
        <v>16.5</v>
      </c>
      <c r="AE28" s="54">
        <v>17</v>
      </c>
      <c r="AF28" s="54">
        <v>17.75</v>
      </c>
      <c r="AG28" s="54">
        <v>19</v>
      </c>
      <c r="AH28" s="52">
        <f t="shared" si="62"/>
        <v>2.02</v>
      </c>
      <c r="AI28" s="52">
        <f t="shared" si="88"/>
        <v>1.5</v>
      </c>
      <c r="AJ28" s="52">
        <f t="shared" si="89"/>
        <v>1.64</v>
      </c>
      <c r="AK28" s="52">
        <f t="shared" si="90"/>
        <v>1.86</v>
      </c>
      <c r="AL28" s="52">
        <f t="shared" si="91"/>
        <v>2.3199999999999998</v>
      </c>
      <c r="AM28" s="53"/>
      <c r="AN28" s="53"/>
      <c r="AO28" s="53"/>
      <c r="AP28" s="53"/>
      <c r="AQ28" s="53"/>
      <c r="AR28" s="53"/>
      <c r="AS28" s="55">
        <f t="shared" si="6"/>
        <v>21.200000000000003</v>
      </c>
      <c r="AT28" s="31">
        <f t="shared" si="7"/>
        <v>7</v>
      </c>
      <c r="AU28" s="57">
        <f>IF(D28="","",IF(LOOKUP(AT28,'Master 2012 Pay Sheet'!$A$5:$A$35,'Master 2012 Pay Sheet'!$B$5:$B$35)&gt;0,LOOKUP(AT28,'Master 2012 Pay Sheet'!$A$5:$A$35,'Master 2012 Pay Sheet'!$B$5:$B$35),0))</f>
        <v>0</v>
      </c>
      <c r="AV28" s="56">
        <f t="shared" si="8"/>
        <v>9.34</v>
      </c>
      <c r="AW28" s="31">
        <f t="shared" si="9"/>
        <v>36</v>
      </c>
      <c r="AX28" s="57">
        <f>IF(D28="","",IF(LOOKUP(AW28,'Master 2012 Pay Sheet'!$C$5:$C$35,'Master 2012 Pay Sheet'!$D$5:$D$35)&gt;0,LOOKUP(AW28,'Master 2012 Pay Sheet'!$C$5:$C$35,'Master 2012 Pay Sheet'!$D$5:$D$35),0))</f>
        <v>0</v>
      </c>
      <c r="AY28" s="56">
        <f t="shared" si="10"/>
        <v>30.540000000000003</v>
      </c>
      <c r="AZ28" s="31">
        <f t="shared" si="11"/>
        <v>13</v>
      </c>
      <c r="BA28" s="57">
        <f>IF(D28="","",IF(LOOKUP(AZ28,'Master 2012 Pay Sheet'!$E$5:$E$35,'Master 2012 Pay Sheet'!$F$5:$F$35)&gt;0,LOOKUP(AZ28,'Master 2012 Pay Sheet'!$E$5:$E$35,'Master 2012 Pay Sheet'!$F$5:$F$35),0))</f>
        <v>0</v>
      </c>
      <c r="BB28" s="57">
        <f t="shared" si="12"/>
        <v>0</v>
      </c>
      <c r="BC28" s="31">
        <f t="shared" si="13"/>
        <v>-6</v>
      </c>
      <c r="BD28" s="31" t="str">
        <f t="shared" si="14"/>
        <v/>
      </c>
      <c r="BE28" s="31">
        <f t="shared" si="15"/>
        <v>5</v>
      </c>
      <c r="BF28" s="56">
        <f t="shared" si="16"/>
        <v>11.74</v>
      </c>
      <c r="BG28" s="31" t="str">
        <f t="shared" si="17"/>
        <v/>
      </c>
      <c r="BH28" s="31">
        <f t="shared" si="18"/>
        <v>5</v>
      </c>
      <c r="BI28" s="56">
        <f t="shared" si="19"/>
        <v>2.3199999999999998</v>
      </c>
      <c r="BJ28" s="31" t="str">
        <f t="shared" si="20"/>
        <v/>
      </c>
      <c r="BK28" s="31">
        <f t="shared" si="63"/>
        <v>10</v>
      </c>
      <c r="BL28" s="31">
        <f t="shared" si="21"/>
        <v>0</v>
      </c>
      <c r="BM28" s="31">
        <f t="shared" si="22"/>
        <v>26</v>
      </c>
      <c r="BN28" s="31">
        <f t="shared" si="23"/>
        <v>0</v>
      </c>
      <c r="BO28" s="31">
        <f t="shared" si="24"/>
        <v>26</v>
      </c>
      <c r="BP28" s="31">
        <f t="shared" si="25"/>
        <v>0</v>
      </c>
      <c r="BQ28" s="31">
        <f t="shared" si="26"/>
        <v>26</v>
      </c>
      <c r="BR28" s="31">
        <f t="shared" si="27"/>
        <v>0</v>
      </c>
      <c r="BS28" s="31">
        <f t="shared" si="28"/>
        <v>26</v>
      </c>
      <c r="BT28" s="31">
        <f t="shared" si="29"/>
        <v>0</v>
      </c>
      <c r="BU28" s="31">
        <f t="shared" si="30"/>
        <v>26</v>
      </c>
      <c r="BV28" s="31">
        <f t="shared" si="31"/>
        <v>0</v>
      </c>
      <c r="BW28" s="31">
        <f t="shared" si="32"/>
        <v>26</v>
      </c>
      <c r="BX28" s="31">
        <f t="shared" si="33"/>
        <v>0</v>
      </c>
      <c r="BY28" s="31">
        <f t="shared" si="34"/>
        <v>26</v>
      </c>
      <c r="BZ28" s="31">
        <f t="shared" si="35"/>
        <v>0</v>
      </c>
      <c r="CA28" s="31">
        <f t="shared" si="36"/>
        <v>26</v>
      </c>
      <c r="CB28" s="31">
        <f t="shared" si="37"/>
        <v>0</v>
      </c>
      <c r="CC28" s="31">
        <f t="shared" si="38"/>
        <v>26</v>
      </c>
      <c r="CD28" s="31">
        <f t="shared" si="39"/>
        <v>0</v>
      </c>
      <c r="CE28" s="31">
        <f t="shared" si="40"/>
        <v>26</v>
      </c>
      <c r="CF28" s="31">
        <f t="shared" si="41"/>
        <v>0</v>
      </c>
      <c r="CG28" s="31">
        <f t="shared" si="42"/>
        <v>26</v>
      </c>
      <c r="CH28" s="31">
        <f t="shared" si="43"/>
        <v>0</v>
      </c>
      <c r="CI28" s="31">
        <f t="shared" si="44"/>
        <v>26</v>
      </c>
      <c r="CJ28" s="31" t="str">
        <f t="shared" si="45"/>
        <v/>
      </c>
      <c r="CK28" s="31" t="str">
        <f t="shared" si="46"/>
        <v/>
      </c>
      <c r="CL28" s="31" t="str">
        <f t="shared" si="47"/>
        <v/>
      </c>
      <c r="CM28" s="31" t="str">
        <f t="shared" si="48"/>
        <v/>
      </c>
      <c r="CN28" s="31" t="str">
        <f t="shared" si="49"/>
        <v/>
      </c>
      <c r="CO28" s="31" t="str">
        <f t="shared" si="50"/>
        <v/>
      </c>
      <c r="CP28" s="31" t="str">
        <f t="shared" si="51"/>
        <v/>
      </c>
      <c r="CQ28" s="31" t="str">
        <f t="shared" si="52"/>
        <v/>
      </c>
      <c r="CR28" s="31" t="str">
        <f t="shared" si="53"/>
        <v/>
      </c>
      <c r="CS28" s="31" t="str">
        <f t="shared" si="54"/>
        <v/>
      </c>
      <c r="CT28" s="31" t="str">
        <f t="shared" si="64"/>
        <v/>
      </c>
      <c r="CU28" s="31" t="str">
        <f t="shared" si="65"/>
        <v/>
      </c>
      <c r="CV28" s="31" t="str">
        <f t="shared" si="66"/>
        <v/>
      </c>
      <c r="CW28" s="31" t="str">
        <f t="shared" si="67"/>
        <v/>
      </c>
      <c r="CX28" s="31" t="str">
        <f t="shared" si="68"/>
        <v/>
      </c>
      <c r="CY28" s="31">
        <f t="shared" si="69"/>
        <v>5</v>
      </c>
      <c r="CZ28" s="31" t="str">
        <f t="shared" si="70"/>
        <v/>
      </c>
      <c r="DA28" s="31" t="str">
        <f t="shared" si="71"/>
        <v/>
      </c>
      <c r="DB28" s="31" t="str">
        <f t="shared" si="72"/>
        <v/>
      </c>
      <c r="DC28" s="31" t="str">
        <f t="shared" si="73"/>
        <v/>
      </c>
      <c r="DD28" s="31" t="str">
        <f t="shared" si="74"/>
        <v/>
      </c>
      <c r="DE28" s="31">
        <f t="shared" si="75"/>
        <v>5</v>
      </c>
      <c r="DF28" s="31" t="str">
        <f t="shared" si="76"/>
        <v/>
      </c>
      <c r="DG28" s="31" t="str">
        <f t="shared" si="77"/>
        <v/>
      </c>
      <c r="DH28" s="31" t="str">
        <f t="shared" si="78"/>
        <v/>
      </c>
      <c r="DI28" s="31" t="str">
        <f t="shared" si="79"/>
        <v/>
      </c>
      <c r="DJ28" s="31" t="str">
        <f t="shared" si="80"/>
        <v/>
      </c>
      <c r="DK28" s="31" t="str">
        <f t="shared" si="81"/>
        <v/>
      </c>
      <c r="DL28" s="31" t="str">
        <f t="shared" si="82"/>
        <v/>
      </c>
      <c r="DM28" s="31" t="str">
        <f t="shared" si="83"/>
        <v/>
      </c>
      <c r="DN28" s="31" t="str">
        <f t="shared" si="84"/>
        <v/>
      </c>
      <c r="DO28" s="31" t="str">
        <f t="shared" si="85"/>
        <v/>
      </c>
      <c r="DP28" s="31">
        <f t="shared" si="86"/>
        <v>10</v>
      </c>
      <c r="DQ28" s="31" t="str">
        <f t="shared" si="55"/>
        <v/>
      </c>
      <c r="DR28" s="31" t="str">
        <f t="shared" si="56"/>
        <v/>
      </c>
      <c r="DS28" s="31" t="str">
        <f t="shared" si="57"/>
        <v/>
      </c>
      <c r="DT28" s="31">
        <f t="shared" si="58"/>
        <v>26</v>
      </c>
      <c r="DU28" s="31" t="str">
        <f t="shared" si="59"/>
        <v/>
      </c>
      <c r="DV28" s="31" t="str">
        <f t="shared" si="60"/>
        <v/>
      </c>
      <c r="DW28" s="48">
        <f t="shared" si="61"/>
        <v>83.098591549295776</v>
      </c>
      <c r="DX28" s="4" t="str">
        <f t="shared" si="87"/>
        <v/>
      </c>
      <c r="DY28" s="2">
        <v>19.25</v>
      </c>
      <c r="DZ28" s="2">
        <v>2.42</v>
      </c>
    </row>
    <row r="29" spans="1:130" ht="13.2" x14ac:dyDescent="0.25">
      <c r="A29" s="31"/>
      <c r="B29" s="4">
        <v>27</v>
      </c>
      <c r="C29" s="15"/>
      <c r="D29" s="14" t="s">
        <v>227</v>
      </c>
      <c r="E29" s="14" t="s">
        <v>328</v>
      </c>
      <c r="F29" s="14"/>
      <c r="G29" s="14" t="s">
        <v>228</v>
      </c>
      <c r="H29" s="50" t="s">
        <v>348</v>
      </c>
      <c r="I29" s="15" t="s">
        <v>203</v>
      </c>
      <c r="J29" s="47"/>
      <c r="K29" s="47"/>
      <c r="L29" s="47"/>
      <c r="M29" s="54">
        <v>15.25</v>
      </c>
      <c r="N29" s="54">
        <v>17.25</v>
      </c>
      <c r="O29" s="54">
        <v>15</v>
      </c>
      <c r="P29" s="54">
        <v>21</v>
      </c>
      <c r="Q29" s="54">
        <v>17.75</v>
      </c>
      <c r="R29" s="51"/>
      <c r="S29" s="51"/>
      <c r="T29" s="51"/>
      <c r="U29" s="51"/>
      <c r="V29" s="51"/>
      <c r="W29" s="51"/>
      <c r="X29" s="52">
        <f t="shared" si="0"/>
        <v>1.18</v>
      </c>
      <c r="Y29" s="52">
        <f t="shared" si="1"/>
        <v>1.72</v>
      </c>
      <c r="Z29" s="52">
        <f t="shared" si="2"/>
        <v>1.1200000000000001</v>
      </c>
      <c r="AA29" s="52">
        <f t="shared" si="3"/>
        <v>3.24</v>
      </c>
      <c r="AB29" s="52">
        <f t="shared" si="4"/>
        <v>1.86</v>
      </c>
      <c r="AC29" s="54">
        <v>15</v>
      </c>
      <c r="AD29" s="54">
        <v>14.75</v>
      </c>
      <c r="AE29" s="54">
        <v>14.5</v>
      </c>
      <c r="AF29" s="54">
        <v>16.5</v>
      </c>
      <c r="AG29" s="54">
        <v>14.5</v>
      </c>
      <c r="AH29" s="52">
        <f t="shared" si="62"/>
        <v>1.1200000000000001</v>
      </c>
      <c r="AI29" s="52">
        <f t="shared" si="88"/>
        <v>1.0900000000000001</v>
      </c>
      <c r="AJ29" s="52">
        <f t="shared" si="89"/>
        <v>1.06</v>
      </c>
      <c r="AK29" s="52">
        <f t="shared" si="90"/>
        <v>1.5</v>
      </c>
      <c r="AL29" s="52">
        <f t="shared" si="91"/>
        <v>1.06</v>
      </c>
      <c r="AM29" s="53"/>
      <c r="AN29" s="53"/>
      <c r="AO29" s="53"/>
      <c r="AP29" s="53"/>
      <c r="AQ29" s="53"/>
      <c r="AR29" s="53"/>
      <c r="AS29" s="55">
        <f t="shared" si="6"/>
        <v>9.1199999999999992</v>
      </c>
      <c r="AT29" s="31">
        <f t="shared" si="7"/>
        <v>45</v>
      </c>
      <c r="AU29" s="57">
        <f>IF(D29="","",IF(LOOKUP(AT29,'Master 2012 Pay Sheet'!$A$5:$A$35,'Master 2012 Pay Sheet'!$B$5:$B$35)&gt;0,LOOKUP(AT29,'Master 2012 Pay Sheet'!$A$5:$A$35,'Master 2012 Pay Sheet'!$B$5:$B$35),0))</f>
        <v>0</v>
      </c>
      <c r="AV29" s="56">
        <f t="shared" si="8"/>
        <v>5.83</v>
      </c>
      <c r="AW29" s="31">
        <f t="shared" si="9"/>
        <v>54</v>
      </c>
      <c r="AX29" s="57">
        <f>IF(D29="","",IF(LOOKUP(AW29,'Master 2012 Pay Sheet'!$C$5:$C$35,'Master 2012 Pay Sheet'!$D$5:$D$35)&gt;0,LOOKUP(AW29,'Master 2012 Pay Sheet'!$C$5:$C$35,'Master 2012 Pay Sheet'!$D$5:$D$35),0))</f>
        <v>0</v>
      </c>
      <c r="AY29" s="56">
        <f t="shared" si="10"/>
        <v>14.95</v>
      </c>
      <c r="AZ29" s="31">
        <f t="shared" si="11"/>
        <v>54</v>
      </c>
      <c r="BA29" s="57">
        <f>IF(D29="","",IF(LOOKUP(AZ29,'Master 2012 Pay Sheet'!$E$5:$E$35,'Master 2012 Pay Sheet'!$F$5:$F$35)&gt;0,LOOKUP(AZ29,'Master 2012 Pay Sheet'!$E$5:$E$35,'Master 2012 Pay Sheet'!$F$5:$F$35),0))</f>
        <v>0</v>
      </c>
      <c r="BB29" s="57">
        <f t="shared" si="12"/>
        <v>0</v>
      </c>
      <c r="BC29" s="31">
        <f t="shared" si="13"/>
        <v>-9</v>
      </c>
      <c r="BD29" s="31" t="str">
        <f t="shared" si="14"/>
        <v/>
      </c>
      <c r="BE29" s="31">
        <f t="shared" si="15"/>
        <v>5</v>
      </c>
      <c r="BF29" s="56">
        <f t="shared" si="16"/>
        <v>3.24</v>
      </c>
      <c r="BG29" s="31" t="str">
        <f t="shared" si="17"/>
        <v/>
      </c>
      <c r="BH29" s="31">
        <f t="shared" si="18"/>
        <v>5</v>
      </c>
      <c r="BI29" s="56">
        <f t="shared" si="19"/>
        <v>1.5</v>
      </c>
      <c r="BJ29" s="31" t="str">
        <f t="shared" si="20"/>
        <v/>
      </c>
      <c r="BK29" s="31">
        <f t="shared" si="63"/>
        <v>10</v>
      </c>
      <c r="BL29" s="31">
        <f t="shared" si="21"/>
        <v>0</v>
      </c>
      <c r="BM29" s="31">
        <f t="shared" si="22"/>
        <v>27</v>
      </c>
      <c r="BN29" s="31">
        <f t="shared" si="23"/>
        <v>0</v>
      </c>
      <c r="BO29" s="31">
        <f t="shared" si="24"/>
        <v>27</v>
      </c>
      <c r="BP29" s="31">
        <f t="shared" si="25"/>
        <v>0</v>
      </c>
      <c r="BQ29" s="31">
        <f t="shared" si="26"/>
        <v>27</v>
      </c>
      <c r="BR29" s="31">
        <f t="shared" si="27"/>
        <v>0</v>
      </c>
      <c r="BS29" s="31">
        <f t="shared" si="28"/>
        <v>27</v>
      </c>
      <c r="BT29" s="31">
        <f t="shared" si="29"/>
        <v>0</v>
      </c>
      <c r="BU29" s="31">
        <f t="shared" si="30"/>
        <v>27</v>
      </c>
      <c r="BV29" s="31">
        <f t="shared" si="31"/>
        <v>0</v>
      </c>
      <c r="BW29" s="31">
        <f t="shared" si="32"/>
        <v>27</v>
      </c>
      <c r="BX29" s="31">
        <f t="shared" si="33"/>
        <v>0</v>
      </c>
      <c r="BY29" s="31">
        <f t="shared" si="34"/>
        <v>27</v>
      </c>
      <c r="BZ29" s="31">
        <f t="shared" si="35"/>
        <v>0</v>
      </c>
      <c r="CA29" s="31">
        <f t="shared" si="36"/>
        <v>27</v>
      </c>
      <c r="CB29" s="31">
        <f t="shared" si="37"/>
        <v>0</v>
      </c>
      <c r="CC29" s="31">
        <f t="shared" si="38"/>
        <v>27</v>
      </c>
      <c r="CD29" s="31">
        <f t="shared" si="39"/>
        <v>0</v>
      </c>
      <c r="CE29" s="31">
        <f t="shared" si="40"/>
        <v>27</v>
      </c>
      <c r="CF29" s="31">
        <f t="shared" si="41"/>
        <v>0</v>
      </c>
      <c r="CG29" s="31">
        <f t="shared" si="42"/>
        <v>27</v>
      </c>
      <c r="CH29" s="31">
        <f t="shared" si="43"/>
        <v>0</v>
      </c>
      <c r="CI29" s="31">
        <f t="shared" si="44"/>
        <v>27</v>
      </c>
      <c r="CJ29" s="31" t="str">
        <f t="shared" si="45"/>
        <v/>
      </c>
      <c r="CK29" s="31" t="str">
        <f t="shared" si="46"/>
        <v/>
      </c>
      <c r="CL29" s="31" t="str">
        <f t="shared" si="47"/>
        <v/>
      </c>
      <c r="CM29" s="31" t="str">
        <f t="shared" si="48"/>
        <v/>
      </c>
      <c r="CN29" s="31" t="str">
        <f t="shared" si="49"/>
        <v/>
      </c>
      <c r="CO29" s="31" t="str">
        <f t="shared" si="50"/>
        <v/>
      </c>
      <c r="CP29" s="31" t="str">
        <f t="shared" si="51"/>
        <v/>
      </c>
      <c r="CQ29" s="31" t="str">
        <f t="shared" si="52"/>
        <v/>
      </c>
      <c r="CR29" s="31" t="str">
        <f t="shared" si="53"/>
        <v/>
      </c>
      <c r="CS29" s="31" t="str">
        <f t="shared" si="54"/>
        <v/>
      </c>
      <c r="CT29" s="31" t="str">
        <f t="shared" si="64"/>
        <v/>
      </c>
      <c r="CU29" s="31" t="str">
        <f t="shared" si="65"/>
        <v/>
      </c>
      <c r="CV29" s="31" t="str">
        <f t="shared" si="66"/>
        <v/>
      </c>
      <c r="CW29" s="31" t="str">
        <f t="shared" si="67"/>
        <v/>
      </c>
      <c r="CX29" s="31" t="str">
        <f t="shared" si="68"/>
        <v/>
      </c>
      <c r="CY29" s="31">
        <f t="shared" si="69"/>
        <v>5</v>
      </c>
      <c r="CZ29" s="31" t="str">
        <f t="shared" si="70"/>
        <v/>
      </c>
      <c r="DA29" s="31" t="str">
        <f t="shared" si="71"/>
        <v/>
      </c>
      <c r="DB29" s="31" t="str">
        <f t="shared" si="72"/>
        <v/>
      </c>
      <c r="DC29" s="31" t="str">
        <f t="shared" si="73"/>
        <v/>
      </c>
      <c r="DD29" s="31" t="str">
        <f t="shared" si="74"/>
        <v/>
      </c>
      <c r="DE29" s="31">
        <f t="shared" si="75"/>
        <v>5</v>
      </c>
      <c r="DF29" s="31" t="str">
        <f t="shared" si="76"/>
        <v/>
      </c>
      <c r="DG29" s="31" t="str">
        <f t="shared" si="77"/>
        <v/>
      </c>
      <c r="DH29" s="31" t="str">
        <f t="shared" si="78"/>
        <v/>
      </c>
      <c r="DI29" s="31" t="str">
        <f t="shared" si="79"/>
        <v/>
      </c>
      <c r="DJ29" s="31" t="str">
        <f t="shared" si="80"/>
        <v/>
      </c>
      <c r="DK29" s="31" t="str">
        <f t="shared" si="81"/>
        <v/>
      </c>
      <c r="DL29" s="31" t="str">
        <f t="shared" si="82"/>
        <v/>
      </c>
      <c r="DM29" s="31" t="str">
        <f t="shared" si="83"/>
        <v/>
      </c>
      <c r="DN29" s="31" t="str">
        <f t="shared" si="84"/>
        <v/>
      </c>
      <c r="DO29" s="31" t="str">
        <f t="shared" si="85"/>
        <v/>
      </c>
      <c r="DP29" s="31">
        <f t="shared" si="86"/>
        <v>10</v>
      </c>
      <c r="DQ29" s="31" t="str">
        <f t="shared" si="55"/>
        <v/>
      </c>
      <c r="DR29" s="31" t="str">
        <f t="shared" si="56"/>
        <v/>
      </c>
      <c r="DS29" s="31" t="str">
        <f t="shared" si="57"/>
        <v/>
      </c>
      <c r="DT29" s="31">
        <f t="shared" si="58"/>
        <v>27</v>
      </c>
      <c r="DU29" s="31" t="str">
        <f t="shared" si="59"/>
        <v/>
      </c>
      <c r="DV29" s="31" t="str">
        <f t="shared" si="60"/>
        <v/>
      </c>
      <c r="DW29" s="48">
        <f t="shared" si="61"/>
        <v>25.352112676056336</v>
      </c>
      <c r="DX29" s="4" t="str">
        <f t="shared" si="87"/>
        <v/>
      </c>
      <c r="DY29" s="2">
        <v>19.5</v>
      </c>
      <c r="DZ29" s="2">
        <v>2.52</v>
      </c>
    </row>
    <row r="30" spans="1:130" ht="13.2" x14ac:dyDescent="0.25">
      <c r="A30" s="31"/>
      <c r="B30" s="4">
        <v>28</v>
      </c>
      <c r="C30" s="15"/>
      <c r="D30" s="14" t="s">
        <v>229</v>
      </c>
      <c r="E30" s="14" t="s">
        <v>319</v>
      </c>
      <c r="F30" s="14"/>
      <c r="G30" s="14" t="s">
        <v>230</v>
      </c>
      <c r="H30" s="50" t="s">
        <v>319</v>
      </c>
      <c r="I30" s="15" t="s">
        <v>203</v>
      </c>
      <c r="J30" s="47"/>
      <c r="K30" s="47"/>
      <c r="L30" s="47"/>
      <c r="M30" s="54">
        <v>17.5</v>
      </c>
      <c r="N30" s="54"/>
      <c r="O30" s="54"/>
      <c r="P30" s="54"/>
      <c r="Q30" s="54"/>
      <c r="R30" s="51"/>
      <c r="S30" s="51"/>
      <c r="T30" s="51"/>
      <c r="U30" s="51"/>
      <c r="V30" s="51"/>
      <c r="W30" s="51"/>
      <c r="X30" s="52">
        <f t="shared" si="0"/>
        <v>1.78</v>
      </c>
      <c r="Y30" s="52" t="str">
        <f t="shared" si="1"/>
        <v xml:space="preserve"> </v>
      </c>
      <c r="Z30" s="52" t="str">
        <f t="shared" si="2"/>
        <v xml:space="preserve"> </v>
      </c>
      <c r="AA30" s="52" t="str">
        <f t="shared" si="3"/>
        <v xml:space="preserve"> </v>
      </c>
      <c r="AB30" s="52" t="str">
        <f t="shared" si="4"/>
        <v xml:space="preserve"> </v>
      </c>
      <c r="AC30" s="54">
        <v>14.75</v>
      </c>
      <c r="AD30" s="54">
        <v>15.75</v>
      </c>
      <c r="AE30" s="54">
        <v>17.75</v>
      </c>
      <c r="AF30" s="54"/>
      <c r="AG30" s="54"/>
      <c r="AH30" s="52">
        <f t="shared" si="62"/>
        <v>1.0900000000000001</v>
      </c>
      <c r="AI30" s="52">
        <f t="shared" si="88"/>
        <v>1.32</v>
      </c>
      <c r="AJ30" s="52">
        <f t="shared" si="89"/>
        <v>1.86</v>
      </c>
      <c r="AK30" s="52" t="str">
        <f t="shared" si="90"/>
        <v xml:space="preserve"> </v>
      </c>
      <c r="AL30" s="52" t="str">
        <f t="shared" si="91"/>
        <v xml:space="preserve"> </v>
      </c>
      <c r="AM30" s="53"/>
      <c r="AN30" s="53"/>
      <c r="AO30" s="53"/>
      <c r="AP30" s="53"/>
      <c r="AQ30" s="53"/>
      <c r="AR30" s="53"/>
      <c r="AS30" s="55">
        <f t="shared" si="6"/>
        <v>1.78</v>
      </c>
      <c r="AT30" s="31">
        <f t="shared" si="7"/>
        <v>69</v>
      </c>
      <c r="AU30" s="57">
        <f>IF(D30="","",IF(LOOKUP(AT30,'Master 2012 Pay Sheet'!$A$5:$A$35,'Master 2012 Pay Sheet'!$B$5:$B$35)&gt;0,LOOKUP(AT30,'Master 2012 Pay Sheet'!$A$5:$A$35,'Master 2012 Pay Sheet'!$B$5:$B$35),0))</f>
        <v>0</v>
      </c>
      <c r="AV30" s="56">
        <f t="shared" si="8"/>
        <v>4.2700000000000005</v>
      </c>
      <c r="AW30" s="31">
        <f t="shared" si="9"/>
        <v>62</v>
      </c>
      <c r="AX30" s="57">
        <f>IF(D30="","",IF(LOOKUP(AW30,'Master 2012 Pay Sheet'!$C$5:$C$35,'Master 2012 Pay Sheet'!$D$5:$D$35)&gt;0,LOOKUP(AW30,'Master 2012 Pay Sheet'!$C$5:$C$35,'Master 2012 Pay Sheet'!$D$5:$D$35),0))</f>
        <v>0</v>
      </c>
      <c r="AY30" s="56">
        <f t="shared" si="10"/>
        <v>6.0500000000000007</v>
      </c>
      <c r="AZ30" s="31">
        <f t="shared" si="11"/>
        <v>68</v>
      </c>
      <c r="BA30" s="57">
        <f>IF(D30="","",IF(LOOKUP(AZ30,'Master 2012 Pay Sheet'!$E$5:$E$35,'Master 2012 Pay Sheet'!$F$5:$F$35)&gt;0,LOOKUP(AZ30,'Master 2012 Pay Sheet'!$E$5:$E$35,'Master 2012 Pay Sheet'!$F$5:$F$35),0))</f>
        <v>0</v>
      </c>
      <c r="BB30" s="57">
        <f t="shared" si="12"/>
        <v>0</v>
      </c>
      <c r="BC30" s="31">
        <f t="shared" si="13"/>
        <v>1</v>
      </c>
      <c r="BD30" s="31" t="str">
        <f t="shared" si="14"/>
        <v/>
      </c>
      <c r="BE30" s="31">
        <f t="shared" si="15"/>
        <v>1</v>
      </c>
      <c r="BF30" s="56">
        <f t="shared" si="16"/>
        <v>1.78</v>
      </c>
      <c r="BG30" s="31" t="str">
        <f t="shared" si="17"/>
        <v/>
      </c>
      <c r="BH30" s="31">
        <f t="shared" si="18"/>
        <v>3</v>
      </c>
      <c r="BI30" s="56">
        <f t="shared" si="19"/>
        <v>1.86</v>
      </c>
      <c r="BJ30" s="31" t="str">
        <f t="shared" si="20"/>
        <v/>
      </c>
      <c r="BK30" s="31">
        <f t="shared" si="63"/>
        <v>4</v>
      </c>
      <c r="BL30" s="31">
        <f t="shared" si="21"/>
        <v>0</v>
      </c>
      <c r="BM30" s="31">
        <f t="shared" si="22"/>
        <v>28</v>
      </c>
      <c r="BN30" s="31">
        <f t="shared" si="23"/>
        <v>0</v>
      </c>
      <c r="BO30" s="31">
        <f t="shared" si="24"/>
        <v>28</v>
      </c>
      <c r="BP30" s="31">
        <f t="shared" si="25"/>
        <v>0</v>
      </c>
      <c r="BQ30" s="31">
        <f t="shared" si="26"/>
        <v>28</v>
      </c>
      <c r="BR30" s="31">
        <f t="shared" si="27"/>
        <v>0</v>
      </c>
      <c r="BS30" s="31">
        <f t="shared" si="28"/>
        <v>28</v>
      </c>
      <c r="BT30" s="31">
        <f t="shared" si="29"/>
        <v>0</v>
      </c>
      <c r="BU30" s="31">
        <f t="shared" si="30"/>
        <v>28</v>
      </c>
      <c r="BV30" s="31">
        <f t="shared" si="31"/>
        <v>0</v>
      </c>
      <c r="BW30" s="31">
        <f t="shared" si="32"/>
        <v>28</v>
      </c>
      <c r="BX30" s="31">
        <f t="shared" si="33"/>
        <v>0</v>
      </c>
      <c r="BY30" s="31">
        <f t="shared" si="34"/>
        <v>28</v>
      </c>
      <c r="BZ30" s="31">
        <f t="shared" si="35"/>
        <v>0</v>
      </c>
      <c r="CA30" s="31">
        <f t="shared" si="36"/>
        <v>28</v>
      </c>
      <c r="CB30" s="31">
        <f t="shared" si="37"/>
        <v>0</v>
      </c>
      <c r="CC30" s="31">
        <f t="shared" si="38"/>
        <v>28</v>
      </c>
      <c r="CD30" s="31">
        <f t="shared" si="39"/>
        <v>0</v>
      </c>
      <c r="CE30" s="31">
        <f t="shared" si="40"/>
        <v>28</v>
      </c>
      <c r="CF30" s="31">
        <f t="shared" si="41"/>
        <v>0</v>
      </c>
      <c r="CG30" s="31">
        <f t="shared" si="42"/>
        <v>28</v>
      </c>
      <c r="CH30" s="31">
        <f t="shared" si="43"/>
        <v>0</v>
      </c>
      <c r="CI30" s="31">
        <f t="shared" si="44"/>
        <v>28</v>
      </c>
      <c r="CJ30" s="31" t="str">
        <f t="shared" si="45"/>
        <v/>
      </c>
      <c r="CK30" s="31" t="str">
        <f t="shared" si="46"/>
        <v/>
      </c>
      <c r="CL30" s="31" t="str">
        <f t="shared" si="47"/>
        <v/>
      </c>
      <c r="CM30" s="31" t="str">
        <f t="shared" si="48"/>
        <v/>
      </c>
      <c r="CN30" s="31" t="str">
        <f t="shared" si="49"/>
        <v/>
      </c>
      <c r="CO30" s="31" t="str">
        <f t="shared" si="50"/>
        <v/>
      </c>
      <c r="CP30" s="31" t="str">
        <f t="shared" si="51"/>
        <v/>
      </c>
      <c r="CQ30" s="31" t="str">
        <f t="shared" si="52"/>
        <v/>
      </c>
      <c r="CR30" s="31" t="str">
        <f t="shared" si="53"/>
        <v/>
      </c>
      <c r="CS30" s="31" t="str">
        <f t="shared" si="54"/>
        <v/>
      </c>
      <c r="CT30" s="31" t="str">
        <f t="shared" si="64"/>
        <v/>
      </c>
      <c r="CU30" s="31">
        <f t="shared" si="65"/>
        <v>1</v>
      </c>
      <c r="CV30" s="31" t="str">
        <f t="shared" si="66"/>
        <v/>
      </c>
      <c r="CW30" s="31" t="str">
        <f t="shared" si="67"/>
        <v/>
      </c>
      <c r="CX30" s="31" t="str">
        <f t="shared" si="68"/>
        <v/>
      </c>
      <c r="CY30" s="31" t="str">
        <f t="shared" si="69"/>
        <v/>
      </c>
      <c r="CZ30" s="31" t="str">
        <f t="shared" si="70"/>
        <v/>
      </c>
      <c r="DA30" s="31" t="str">
        <f t="shared" si="71"/>
        <v/>
      </c>
      <c r="DB30" s="31" t="str">
        <f t="shared" si="72"/>
        <v/>
      </c>
      <c r="DC30" s="31">
        <f t="shared" si="73"/>
        <v>3</v>
      </c>
      <c r="DD30" s="31" t="str">
        <f t="shared" si="74"/>
        <v/>
      </c>
      <c r="DE30" s="31" t="str">
        <f t="shared" si="75"/>
        <v/>
      </c>
      <c r="DF30" s="31" t="str">
        <f t="shared" si="76"/>
        <v/>
      </c>
      <c r="DG30" s="31" t="str">
        <f t="shared" si="77"/>
        <v/>
      </c>
      <c r="DH30" s="31" t="str">
        <f t="shared" si="78"/>
        <v/>
      </c>
      <c r="DI30" s="31" t="str">
        <f t="shared" si="79"/>
        <v/>
      </c>
      <c r="DJ30" s="31">
        <f t="shared" si="80"/>
        <v>4</v>
      </c>
      <c r="DK30" s="31" t="str">
        <f t="shared" si="81"/>
        <v/>
      </c>
      <c r="DL30" s="31" t="str">
        <f t="shared" si="82"/>
        <v/>
      </c>
      <c r="DM30" s="31" t="str">
        <f t="shared" si="83"/>
        <v/>
      </c>
      <c r="DN30" s="31" t="str">
        <f t="shared" si="84"/>
        <v/>
      </c>
      <c r="DO30" s="31" t="str">
        <f t="shared" si="85"/>
        <v/>
      </c>
      <c r="DP30" s="31" t="str">
        <f t="shared" si="86"/>
        <v/>
      </c>
      <c r="DQ30" s="31" t="str">
        <f t="shared" si="55"/>
        <v/>
      </c>
      <c r="DR30" s="31" t="str">
        <f t="shared" si="56"/>
        <v/>
      </c>
      <c r="DS30" s="31" t="str">
        <f t="shared" si="57"/>
        <v/>
      </c>
      <c r="DT30" s="31">
        <f t="shared" si="58"/>
        <v>28</v>
      </c>
      <c r="DU30" s="31" t="str">
        <f t="shared" si="59"/>
        <v/>
      </c>
      <c r="DV30" s="31" t="str">
        <f t="shared" si="60"/>
        <v/>
      </c>
      <c r="DW30" s="48">
        <f t="shared" si="61"/>
        <v>5.6338028169014089</v>
      </c>
      <c r="DX30" s="4" t="str">
        <f t="shared" si="87"/>
        <v/>
      </c>
      <c r="DY30" s="2">
        <v>19.75</v>
      </c>
      <c r="DZ30" s="2">
        <v>2.64</v>
      </c>
    </row>
    <row r="31" spans="1:130" ht="13.2" x14ac:dyDescent="0.25">
      <c r="A31" s="31"/>
      <c r="B31" s="4">
        <v>29</v>
      </c>
      <c r="C31" s="15"/>
      <c r="D31" s="14" t="s">
        <v>231</v>
      </c>
      <c r="E31" s="14" t="s">
        <v>339</v>
      </c>
      <c r="F31" s="14"/>
      <c r="G31" s="14" t="s">
        <v>232</v>
      </c>
      <c r="H31" s="50" t="s">
        <v>349</v>
      </c>
      <c r="I31" s="15" t="s">
        <v>203</v>
      </c>
      <c r="J31" s="47"/>
      <c r="K31" s="47"/>
      <c r="L31" s="47"/>
      <c r="M31" s="54">
        <v>0</v>
      </c>
      <c r="N31" s="54"/>
      <c r="O31" s="54"/>
      <c r="P31" s="54"/>
      <c r="Q31" s="54"/>
      <c r="R31" s="51"/>
      <c r="S31" s="51"/>
      <c r="T31" s="51"/>
      <c r="U31" s="51"/>
      <c r="V31" s="51"/>
      <c r="W31" s="51"/>
      <c r="X31" s="52" t="str">
        <f t="shared" si="0"/>
        <v xml:space="preserve"> </v>
      </c>
      <c r="Y31" s="52" t="str">
        <f t="shared" si="1"/>
        <v xml:space="preserve"> </v>
      </c>
      <c r="Z31" s="52" t="str">
        <f t="shared" si="2"/>
        <v xml:space="preserve"> </v>
      </c>
      <c r="AA31" s="52" t="str">
        <f t="shared" si="3"/>
        <v xml:space="preserve"> </v>
      </c>
      <c r="AB31" s="52" t="str">
        <f t="shared" si="4"/>
        <v xml:space="preserve"> </v>
      </c>
      <c r="AC31" s="54">
        <v>16.5</v>
      </c>
      <c r="AD31" s="54">
        <v>16.75</v>
      </c>
      <c r="AE31" s="54"/>
      <c r="AF31" s="54"/>
      <c r="AG31" s="54"/>
      <c r="AH31" s="52">
        <f t="shared" si="62"/>
        <v>1.5</v>
      </c>
      <c r="AI31" s="52">
        <f t="shared" si="88"/>
        <v>1.58</v>
      </c>
      <c r="AJ31" s="52" t="str">
        <f t="shared" si="89"/>
        <v xml:space="preserve"> </v>
      </c>
      <c r="AK31" s="52" t="str">
        <f t="shared" si="90"/>
        <v xml:space="preserve"> </v>
      </c>
      <c r="AL31" s="52" t="str">
        <f t="shared" si="91"/>
        <v xml:space="preserve"> </v>
      </c>
      <c r="AM31" s="53"/>
      <c r="AN31" s="53"/>
      <c r="AO31" s="53"/>
      <c r="AP31" s="53"/>
      <c r="AQ31" s="53"/>
      <c r="AR31" s="53"/>
      <c r="AS31" s="55">
        <f t="shared" si="6"/>
        <v>0</v>
      </c>
      <c r="AT31" s="31">
        <f t="shared" si="7"/>
        <v>71</v>
      </c>
      <c r="AU31" s="57">
        <f>IF(D31="","",IF(LOOKUP(AT31,'Master 2012 Pay Sheet'!$A$5:$A$35,'Master 2012 Pay Sheet'!$B$5:$B$35)&gt;0,LOOKUP(AT31,'Master 2012 Pay Sheet'!$A$5:$A$35,'Master 2012 Pay Sheet'!$B$5:$B$35),0))</f>
        <v>0</v>
      </c>
      <c r="AV31" s="56">
        <f t="shared" si="8"/>
        <v>3.08</v>
      </c>
      <c r="AW31" s="31">
        <f t="shared" si="9"/>
        <v>66</v>
      </c>
      <c r="AX31" s="57">
        <f>IF(D31="","",IF(LOOKUP(AW31,'Master 2012 Pay Sheet'!$C$5:$C$35,'Master 2012 Pay Sheet'!$D$5:$D$35)&gt;0,LOOKUP(AW31,'Master 2012 Pay Sheet'!$C$5:$C$35,'Master 2012 Pay Sheet'!$D$5:$D$35),0))</f>
        <v>0</v>
      </c>
      <c r="AY31" s="56">
        <f t="shared" si="10"/>
        <v>3.08</v>
      </c>
      <c r="AZ31" s="31">
        <f t="shared" si="11"/>
        <v>70</v>
      </c>
      <c r="BA31" s="57">
        <f>IF(D31="","",IF(LOOKUP(AZ31,'Master 2012 Pay Sheet'!$E$5:$E$35,'Master 2012 Pay Sheet'!$F$5:$F$35)&gt;0,LOOKUP(AZ31,'Master 2012 Pay Sheet'!$E$5:$E$35,'Master 2012 Pay Sheet'!$F$5:$F$35),0))</f>
        <v>0</v>
      </c>
      <c r="BB31" s="57">
        <f t="shared" si="12"/>
        <v>0</v>
      </c>
      <c r="BC31" s="31">
        <f t="shared" si="13"/>
        <v>1</v>
      </c>
      <c r="BD31" s="31" t="str">
        <f t="shared" si="14"/>
        <v/>
      </c>
      <c r="BE31" s="31">
        <f t="shared" si="15"/>
        <v>1</v>
      </c>
      <c r="BF31" s="56">
        <f t="shared" si="16"/>
        <v>0</v>
      </c>
      <c r="BG31" s="31" t="str">
        <f t="shared" si="17"/>
        <v/>
      </c>
      <c r="BH31" s="31">
        <f t="shared" si="18"/>
        <v>2</v>
      </c>
      <c r="BI31" s="56">
        <f t="shared" si="19"/>
        <v>1.58</v>
      </c>
      <c r="BJ31" s="31" t="str">
        <f t="shared" si="20"/>
        <v/>
      </c>
      <c r="BK31" s="31">
        <f t="shared" si="63"/>
        <v>3</v>
      </c>
      <c r="BL31" s="31">
        <f t="shared" si="21"/>
        <v>0</v>
      </c>
      <c r="BM31" s="31">
        <f t="shared" si="22"/>
        <v>29</v>
      </c>
      <c r="BN31" s="31">
        <f t="shared" si="23"/>
        <v>0</v>
      </c>
      <c r="BO31" s="31">
        <f t="shared" si="24"/>
        <v>29</v>
      </c>
      <c r="BP31" s="31">
        <f t="shared" si="25"/>
        <v>0</v>
      </c>
      <c r="BQ31" s="31">
        <f t="shared" si="26"/>
        <v>29</v>
      </c>
      <c r="BR31" s="31">
        <f t="shared" si="27"/>
        <v>0</v>
      </c>
      <c r="BS31" s="31">
        <f t="shared" si="28"/>
        <v>29</v>
      </c>
      <c r="BT31" s="31">
        <f t="shared" si="29"/>
        <v>0</v>
      </c>
      <c r="BU31" s="31">
        <f t="shared" si="30"/>
        <v>29</v>
      </c>
      <c r="BV31" s="31">
        <f t="shared" si="31"/>
        <v>0</v>
      </c>
      <c r="BW31" s="31">
        <f t="shared" si="32"/>
        <v>29</v>
      </c>
      <c r="BX31" s="31">
        <f t="shared" si="33"/>
        <v>0</v>
      </c>
      <c r="BY31" s="31">
        <f t="shared" si="34"/>
        <v>29</v>
      </c>
      <c r="BZ31" s="31">
        <f t="shared" si="35"/>
        <v>0</v>
      </c>
      <c r="CA31" s="31">
        <f t="shared" si="36"/>
        <v>29</v>
      </c>
      <c r="CB31" s="31">
        <f t="shared" si="37"/>
        <v>0</v>
      </c>
      <c r="CC31" s="31">
        <f t="shared" si="38"/>
        <v>29</v>
      </c>
      <c r="CD31" s="31">
        <f t="shared" si="39"/>
        <v>0</v>
      </c>
      <c r="CE31" s="31">
        <f t="shared" si="40"/>
        <v>29</v>
      </c>
      <c r="CF31" s="31">
        <f t="shared" si="41"/>
        <v>0</v>
      </c>
      <c r="CG31" s="31">
        <f t="shared" si="42"/>
        <v>29</v>
      </c>
      <c r="CH31" s="31">
        <f t="shared" si="43"/>
        <v>0</v>
      </c>
      <c r="CI31" s="31">
        <f t="shared" si="44"/>
        <v>29</v>
      </c>
      <c r="CJ31" s="31" t="str">
        <f t="shared" si="45"/>
        <v/>
      </c>
      <c r="CK31" s="31" t="str">
        <f t="shared" si="46"/>
        <v/>
      </c>
      <c r="CL31" s="31" t="str">
        <f t="shared" si="47"/>
        <v/>
      </c>
      <c r="CM31" s="31" t="str">
        <f t="shared" si="48"/>
        <v/>
      </c>
      <c r="CN31" s="31" t="str">
        <f t="shared" si="49"/>
        <v/>
      </c>
      <c r="CO31" s="31" t="str">
        <f t="shared" si="50"/>
        <v/>
      </c>
      <c r="CP31" s="31" t="str">
        <f t="shared" si="51"/>
        <v/>
      </c>
      <c r="CQ31" s="31" t="str">
        <f t="shared" si="52"/>
        <v/>
      </c>
      <c r="CR31" s="31" t="str">
        <f t="shared" si="53"/>
        <v/>
      </c>
      <c r="CS31" s="31" t="str">
        <f t="shared" si="54"/>
        <v/>
      </c>
      <c r="CT31" s="31" t="str">
        <f t="shared" si="64"/>
        <v/>
      </c>
      <c r="CU31" s="31">
        <f t="shared" si="65"/>
        <v>1</v>
      </c>
      <c r="CV31" s="31" t="str">
        <f t="shared" si="66"/>
        <v/>
      </c>
      <c r="CW31" s="31" t="str">
        <f t="shared" si="67"/>
        <v/>
      </c>
      <c r="CX31" s="31" t="str">
        <f t="shared" si="68"/>
        <v/>
      </c>
      <c r="CY31" s="31" t="str">
        <f t="shared" si="69"/>
        <v/>
      </c>
      <c r="CZ31" s="31" t="str">
        <f t="shared" si="70"/>
        <v/>
      </c>
      <c r="DA31" s="31" t="str">
        <f t="shared" si="71"/>
        <v/>
      </c>
      <c r="DB31" s="31">
        <f t="shared" si="72"/>
        <v>2</v>
      </c>
      <c r="DC31" s="31" t="str">
        <f t="shared" si="73"/>
        <v/>
      </c>
      <c r="DD31" s="31" t="str">
        <f t="shared" si="74"/>
        <v/>
      </c>
      <c r="DE31" s="31" t="str">
        <f t="shared" si="75"/>
        <v/>
      </c>
      <c r="DF31" s="31" t="str">
        <f t="shared" si="76"/>
        <v/>
      </c>
      <c r="DG31" s="31" t="str">
        <f t="shared" si="77"/>
        <v/>
      </c>
      <c r="DH31" s="31" t="str">
        <f t="shared" si="78"/>
        <v/>
      </c>
      <c r="DI31" s="31">
        <f t="shared" si="79"/>
        <v>3</v>
      </c>
      <c r="DJ31" s="31" t="str">
        <f t="shared" si="80"/>
        <v/>
      </c>
      <c r="DK31" s="31" t="str">
        <f t="shared" si="81"/>
        <v/>
      </c>
      <c r="DL31" s="31" t="str">
        <f t="shared" si="82"/>
        <v/>
      </c>
      <c r="DM31" s="31" t="str">
        <f t="shared" si="83"/>
        <v/>
      </c>
      <c r="DN31" s="31" t="str">
        <f t="shared" si="84"/>
        <v/>
      </c>
      <c r="DO31" s="31" t="str">
        <f t="shared" si="85"/>
        <v/>
      </c>
      <c r="DP31" s="31" t="str">
        <f t="shared" si="86"/>
        <v/>
      </c>
      <c r="DQ31" s="31" t="str">
        <f t="shared" si="55"/>
        <v/>
      </c>
      <c r="DR31" s="31" t="str">
        <f t="shared" si="56"/>
        <v/>
      </c>
      <c r="DS31" s="31" t="str">
        <f t="shared" si="57"/>
        <v/>
      </c>
      <c r="DT31" s="31">
        <f t="shared" si="58"/>
        <v>29</v>
      </c>
      <c r="DU31" s="31" t="str">
        <f t="shared" si="59"/>
        <v/>
      </c>
      <c r="DV31" s="31" t="str">
        <f t="shared" si="60"/>
        <v/>
      </c>
      <c r="DW31" s="48">
        <f t="shared" si="61"/>
        <v>2.8169014084507045</v>
      </c>
      <c r="DX31" s="4">
        <f t="shared" si="87"/>
        <v>3.08</v>
      </c>
      <c r="DY31" s="2">
        <v>20</v>
      </c>
      <c r="DZ31" s="2">
        <v>2.76</v>
      </c>
    </row>
    <row r="32" spans="1:130" ht="13.2" x14ac:dyDescent="0.25">
      <c r="A32" s="31"/>
      <c r="B32" s="4">
        <v>30</v>
      </c>
      <c r="C32" s="15"/>
      <c r="D32" s="14" t="s">
        <v>233</v>
      </c>
      <c r="E32" s="14" t="s">
        <v>350</v>
      </c>
      <c r="F32" s="14"/>
      <c r="G32" s="14" t="s">
        <v>234</v>
      </c>
      <c r="H32" s="50" t="s">
        <v>330</v>
      </c>
      <c r="I32" s="15" t="s">
        <v>203</v>
      </c>
      <c r="J32" s="47"/>
      <c r="K32" s="47"/>
      <c r="L32" s="47"/>
      <c r="M32" s="54">
        <v>18</v>
      </c>
      <c r="N32" s="54">
        <v>15.5</v>
      </c>
      <c r="O32" s="54">
        <v>18.75</v>
      </c>
      <c r="P32" s="54">
        <v>15.75</v>
      </c>
      <c r="Q32" s="54"/>
      <c r="R32" s="51"/>
      <c r="S32" s="51"/>
      <c r="T32" s="51"/>
      <c r="U32" s="51"/>
      <c r="V32" s="51"/>
      <c r="W32" s="51"/>
      <c r="X32" s="52">
        <f t="shared" si="0"/>
        <v>1.94</v>
      </c>
      <c r="Y32" s="52">
        <f t="shared" si="1"/>
        <v>1.24</v>
      </c>
      <c r="Z32" s="52">
        <f t="shared" si="2"/>
        <v>2.2200000000000002</v>
      </c>
      <c r="AA32" s="52">
        <f t="shared" si="3"/>
        <v>1.32</v>
      </c>
      <c r="AB32" s="52" t="str">
        <f t="shared" si="4"/>
        <v xml:space="preserve"> </v>
      </c>
      <c r="AC32" s="54">
        <v>21</v>
      </c>
      <c r="AD32" s="54">
        <v>16.25</v>
      </c>
      <c r="AE32" s="54">
        <v>23</v>
      </c>
      <c r="AF32" s="54">
        <v>15</v>
      </c>
      <c r="AG32" s="54">
        <v>20.5</v>
      </c>
      <c r="AH32" s="52">
        <f t="shared" si="62"/>
        <v>3.24</v>
      </c>
      <c r="AI32" s="52">
        <f t="shared" si="88"/>
        <v>1.44</v>
      </c>
      <c r="AJ32" s="52">
        <f t="shared" si="89"/>
        <v>4.42</v>
      </c>
      <c r="AK32" s="52">
        <f t="shared" si="90"/>
        <v>1.1200000000000001</v>
      </c>
      <c r="AL32" s="52">
        <f t="shared" si="91"/>
        <v>3</v>
      </c>
      <c r="AM32" s="53"/>
      <c r="AN32" s="53"/>
      <c r="AO32" s="53"/>
      <c r="AP32" s="53"/>
      <c r="AQ32" s="53"/>
      <c r="AR32" s="53"/>
      <c r="AS32" s="55">
        <f t="shared" si="6"/>
        <v>6.7200000000000006</v>
      </c>
      <c r="AT32" s="31">
        <f t="shared" si="7"/>
        <v>55</v>
      </c>
      <c r="AU32" s="57">
        <f>IF(D32="","",IF(LOOKUP(AT32,'Master 2012 Pay Sheet'!$A$5:$A$35,'Master 2012 Pay Sheet'!$B$5:$B$35)&gt;0,LOOKUP(AT32,'Master 2012 Pay Sheet'!$A$5:$A$35,'Master 2012 Pay Sheet'!$B$5:$B$35),0))</f>
        <v>0</v>
      </c>
      <c r="AV32" s="56">
        <f t="shared" si="8"/>
        <v>13.219999999999999</v>
      </c>
      <c r="AW32" s="31">
        <f t="shared" si="9"/>
        <v>16</v>
      </c>
      <c r="AX32" s="57">
        <f>IF(D32="","",IF(LOOKUP(AW32,'Master 2012 Pay Sheet'!$C$5:$C$35,'Master 2012 Pay Sheet'!$D$5:$D$35)&gt;0,LOOKUP(AW32,'Master 2012 Pay Sheet'!$C$5:$C$35,'Master 2012 Pay Sheet'!$D$5:$D$35),0))</f>
        <v>0</v>
      </c>
      <c r="AY32" s="56">
        <f t="shared" si="10"/>
        <v>19.939999999999998</v>
      </c>
      <c r="AZ32" s="31">
        <f t="shared" si="11"/>
        <v>42</v>
      </c>
      <c r="BA32" s="57">
        <f>IF(D32="","",IF(LOOKUP(AZ32,'Master 2012 Pay Sheet'!$E$5:$E$35,'Master 2012 Pay Sheet'!$F$5:$F$35)&gt;0,LOOKUP(AZ32,'Master 2012 Pay Sheet'!$E$5:$E$35,'Master 2012 Pay Sheet'!$F$5:$F$35),0))</f>
        <v>0</v>
      </c>
      <c r="BB32" s="57">
        <f t="shared" si="12"/>
        <v>0</v>
      </c>
      <c r="BC32" s="31">
        <f t="shared" si="13"/>
        <v>13</v>
      </c>
      <c r="BD32" s="31" t="str">
        <f t="shared" si="14"/>
        <v/>
      </c>
      <c r="BE32" s="31">
        <f t="shared" si="15"/>
        <v>4</v>
      </c>
      <c r="BF32" s="56">
        <f t="shared" si="16"/>
        <v>2.2200000000000002</v>
      </c>
      <c r="BG32" s="31" t="str">
        <f t="shared" si="17"/>
        <v/>
      </c>
      <c r="BH32" s="31">
        <f t="shared" si="18"/>
        <v>5</v>
      </c>
      <c r="BI32" s="56">
        <f t="shared" si="19"/>
        <v>4.42</v>
      </c>
      <c r="BJ32" s="31" t="str">
        <f t="shared" si="20"/>
        <v/>
      </c>
      <c r="BK32" s="31">
        <f t="shared" si="63"/>
        <v>9</v>
      </c>
      <c r="BL32" s="31">
        <f t="shared" si="21"/>
        <v>0</v>
      </c>
      <c r="BM32" s="31">
        <f t="shared" si="22"/>
        <v>30</v>
      </c>
      <c r="BN32" s="31">
        <f t="shared" si="23"/>
        <v>0</v>
      </c>
      <c r="BO32" s="31">
        <f t="shared" si="24"/>
        <v>30</v>
      </c>
      <c r="BP32" s="31">
        <f t="shared" si="25"/>
        <v>0</v>
      </c>
      <c r="BQ32" s="31">
        <f t="shared" si="26"/>
        <v>30</v>
      </c>
      <c r="BR32" s="31">
        <f t="shared" si="27"/>
        <v>0</v>
      </c>
      <c r="BS32" s="31">
        <f t="shared" si="28"/>
        <v>30</v>
      </c>
      <c r="BT32" s="31">
        <f t="shared" si="29"/>
        <v>0</v>
      </c>
      <c r="BU32" s="31">
        <f t="shared" si="30"/>
        <v>30</v>
      </c>
      <c r="BV32" s="31">
        <f t="shared" si="31"/>
        <v>0</v>
      </c>
      <c r="BW32" s="31">
        <f t="shared" si="32"/>
        <v>30</v>
      </c>
      <c r="BX32" s="31">
        <f t="shared" si="33"/>
        <v>0</v>
      </c>
      <c r="BY32" s="31">
        <f t="shared" si="34"/>
        <v>30</v>
      </c>
      <c r="BZ32" s="31">
        <f t="shared" si="35"/>
        <v>0</v>
      </c>
      <c r="CA32" s="31">
        <f t="shared" si="36"/>
        <v>30</v>
      </c>
      <c r="CB32" s="31">
        <f t="shared" si="37"/>
        <v>0</v>
      </c>
      <c r="CC32" s="31">
        <f t="shared" si="38"/>
        <v>30</v>
      </c>
      <c r="CD32" s="31">
        <f t="shared" si="39"/>
        <v>0</v>
      </c>
      <c r="CE32" s="31">
        <f t="shared" si="40"/>
        <v>30</v>
      </c>
      <c r="CF32" s="31">
        <f t="shared" si="41"/>
        <v>0</v>
      </c>
      <c r="CG32" s="31">
        <f t="shared" si="42"/>
        <v>30</v>
      </c>
      <c r="CH32" s="31">
        <f t="shared" si="43"/>
        <v>0</v>
      </c>
      <c r="CI32" s="31">
        <f t="shared" si="44"/>
        <v>30</v>
      </c>
      <c r="CJ32" s="31" t="str">
        <f t="shared" si="45"/>
        <v/>
      </c>
      <c r="CK32" s="31" t="str">
        <f t="shared" si="46"/>
        <v/>
      </c>
      <c r="CL32" s="31" t="str">
        <f t="shared" si="47"/>
        <v/>
      </c>
      <c r="CM32" s="31" t="str">
        <f t="shared" si="48"/>
        <v/>
      </c>
      <c r="CN32" s="31" t="str">
        <f t="shared" si="49"/>
        <v/>
      </c>
      <c r="CO32" s="31" t="str">
        <f t="shared" si="50"/>
        <v/>
      </c>
      <c r="CP32" s="31" t="str">
        <f t="shared" si="51"/>
        <v/>
      </c>
      <c r="CQ32" s="31" t="str">
        <f t="shared" si="52"/>
        <v/>
      </c>
      <c r="CR32" s="31" t="str">
        <f t="shared" si="53"/>
        <v/>
      </c>
      <c r="CS32" s="31" t="str">
        <f t="shared" si="54"/>
        <v/>
      </c>
      <c r="CT32" s="31" t="str">
        <f t="shared" si="64"/>
        <v/>
      </c>
      <c r="CU32" s="31" t="str">
        <f t="shared" si="65"/>
        <v/>
      </c>
      <c r="CV32" s="31" t="str">
        <f t="shared" si="66"/>
        <v/>
      </c>
      <c r="CW32" s="31" t="str">
        <f t="shared" si="67"/>
        <v/>
      </c>
      <c r="CX32" s="31">
        <f t="shared" si="68"/>
        <v>4</v>
      </c>
      <c r="CY32" s="31" t="str">
        <f t="shared" si="69"/>
        <v/>
      </c>
      <c r="CZ32" s="31" t="str">
        <f t="shared" si="70"/>
        <v/>
      </c>
      <c r="DA32" s="31" t="str">
        <f t="shared" si="71"/>
        <v/>
      </c>
      <c r="DB32" s="31" t="str">
        <f t="shared" si="72"/>
        <v/>
      </c>
      <c r="DC32" s="31" t="str">
        <f t="shared" si="73"/>
        <v/>
      </c>
      <c r="DD32" s="31" t="str">
        <f t="shared" si="74"/>
        <v/>
      </c>
      <c r="DE32" s="31">
        <f t="shared" si="75"/>
        <v>5</v>
      </c>
      <c r="DF32" s="31" t="str">
        <f t="shared" si="76"/>
        <v/>
      </c>
      <c r="DG32" s="31" t="str">
        <f t="shared" si="77"/>
        <v/>
      </c>
      <c r="DH32" s="31" t="str">
        <f t="shared" si="78"/>
        <v/>
      </c>
      <c r="DI32" s="31" t="str">
        <f t="shared" si="79"/>
        <v/>
      </c>
      <c r="DJ32" s="31" t="str">
        <f t="shared" si="80"/>
        <v/>
      </c>
      <c r="DK32" s="31" t="str">
        <f t="shared" si="81"/>
        <v/>
      </c>
      <c r="DL32" s="31" t="str">
        <f t="shared" si="82"/>
        <v/>
      </c>
      <c r="DM32" s="31" t="str">
        <f t="shared" si="83"/>
        <v/>
      </c>
      <c r="DN32" s="31" t="str">
        <f t="shared" si="84"/>
        <v/>
      </c>
      <c r="DO32" s="31">
        <f t="shared" si="85"/>
        <v>9</v>
      </c>
      <c r="DP32" s="31" t="str">
        <f t="shared" si="86"/>
        <v/>
      </c>
      <c r="DQ32" s="31" t="str">
        <f t="shared" si="55"/>
        <v/>
      </c>
      <c r="DR32" s="31" t="str">
        <f t="shared" si="56"/>
        <v/>
      </c>
      <c r="DS32" s="31" t="str">
        <f t="shared" si="57"/>
        <v/>
      </c>
      <c r="DT32" s="31">
        <f t="shared" si="58"/>
        <v>30</v>
      </c>
      <c r="DU32" s="31" t="str">
        <f t="shared" si="59"/>
        <v/>
      </c>
      <c r="DV32" s="31" t="str">
        <f t="shared" si="60"/>
        <v/>
      </c>
      <c r="DW32" s="48">
        <f t="shared" si="61"/>
        <v>42.25352112676056</v>
      </c>
      <c r="DX32" s="4" t="str">
        <f t="shared" si="87"/>
        <v/>
      </c>
      <c r="DY32" s="2">
        <v>20.25</v>
      </c>
      <c r="DZ32" s="2">
        <v>2.88</v>
      </c>
    </row>
    <row r="33" spans="1:130" ht="13.2" x14ac:dyDescent="0.25">
      <c r="A33" s="31"/>
      <c r="B33" s="4">
        <v>31</v>
      </c>
      <c r="C33" s="15"/>
      <c r="D33" s="14" t="s">
        <v>235</v>
      </c>
      <c r="E33" s="14" t="s">
        <v>328</v>
      </c>
      <c r="F33" s="14"/>
      <c r="G33" s="14" t="s">
        <v>236</v>
      </c>
      <c r="H33" s="50" t="s">
        <v>326</v>
      </c>
      <c r="I33" s="15" t="s">
        <v>237</v>
      </c>
      <c r="J33" s="47"/>
      <c r="K33" s="47"/>
      <c r="L33" s="47"/>
      <c r="M33" s="54">
        <v>15</v>
      </c>
      <c r="N33" s="54">
        <v>23</v>
      </c>
      <c r="O33" s="54">
        <v>16.5</v>
      </c>
      <c r="P33" s="54">
        <v>17</v>
      </c>
      <c r="Q33" s="54"/>
      <c r="R33" s="51"/>
      <c r="S33" s="51"/>
      <c r="T33" s="51"/>
      <c r="U33" s="51"/>
      <c r="V33" s="51"/>
      <c r="W33" s="51"/>
      <c r="X33" s="52">
        <f t="shared" si="0"/>
        <v>1.1200000000000001</v>
      </c>
      <c r="Y33" s="52">
        <f t="shared" si="1"/>
        <v>4.42</v>
      </c>
      <c r="Z33" s="52">
        <f t="shared" si="2"/>
        <v>1.5</v>
      </c>
      <c r="AA33" s="52">
        <f t="shared" si="3"/>
        <v>1.64</v>
      </c>
      <c r="AB33" s="52" t="str">
        <f t="shared" si="4"/>
        <v xml:space="preserve"> </v>
      </c>
      <c r="AC33" s="54">
        <v>17.5</v>
      </c>
      <c r="AD33" s="54">
        <v>17</v>
      </c>
      <c r="AE33" s="54">
        <v>19.75</v>
      </c>
      <c r="AF33" s="54">
        <v>21.5</v>
      </c>
      <c r="AG33" s="54">
        <v>17</v>
      </c>
      <c r="AH33" s="52">
        <f t="shared" si="62"/>
        <v>1.78</v>
      </c>
      <c r="AI33" s="52">
        <f t="shared" si="88"/>
        <v>1.64</v>
      </c>
      <c r="AJ33" s="52">
        <f t="shared" si="89"/>
        <v>2.64</v>
      </c>
      <c r="AK33" s="52">
        <f t="shared" si="90"/>
        <v>3.52</v>
      </c>
      <c r="AL33" s="52">
        <f t="shared" si="91"/>
        <v>1.64</v>
      </c>
      <c r="AM33" s="53"/>
      <c r="AN33" s="53"/>
      <c r="AO33" s="53"/>
      <c r="AP33" s="53"/>
      <c r="AQ33" s="53"/>
      <c r="AR33" s="53"/>
      <c r="AS33" s="55">
        <f t="shared" si="6"/>
        <v>8.68</v>
      </c>
      <c r="AT33" s="31">
        <f t="shared" si="7"/>
        <v>49</v>
      </c>
      <c r="AU33" s="57">
        <f>IF(D33="","",IF(LOOKUP(AT33,'Master 2012 Pay Sheet'!$A$5:$A$35,'Master 2012 Pay Sheet'!$B$5:$B$35)&gt;0,LOOKUP(AT33,'Master 2012 Pay Sheet'!$A$5:$A$35,'Master 2012 Pay Sheet'!$B$5:$B$35),0))</f>
        <v>0</v>
      </c>
      <c r="AV33" s="56">
        <f t="shared" si="8"/>
        <v>11.22</v>
      </c>
      <c r="AW33" s="31">
        <f t="shared" si="9"/>
        <v>26</v>
      </c>
      <c r="AX33" s="57">
        <f>IF(D33="","",IF(LOOKUP(AW33,'Master 2012 Pay Sheet'!$C$5:$C$35,'Master 2012 Pay Sheet'!$D$5:$D$35)&gt;0,LOOKUP(AW33,'Master 2012 Pay Sheet'!$C$5:$C$35,'Master 2012 Pay Sheet'!$D$5:$D$35),0))</f>
        <v>0</v>
      </c>
      <c r="AY33" s="56">
        <f t="shared" si="10"/>
        <v>19.899999999999999</v>
      </c>
      <c r="AZ33" s="31">
        <f t="shared" si="11"/>
        <v>43</v>
      </c>
      <c r="BA33" s="57">
        <f>IF(D33="","",IF(LOOKUP(AZ33,'Master 2012 Pay Sheet'!$E$5:$E$35,'Master 2012 Pay Sheet'!$F$5:$F$35)&gt;0,LOOKUP(AZ33,'Master 2012 Pay Sheet'!$E$5:$E$35,'Master 2012 Pay Sheet'!$F$5:$F$35),0))</f>
        <v>0</v>
      </c>
      <c r="BB33" s="57">
        <f t="shared" si="12"/>
        <v>0</v>
      </c>
      <c r="BC33" s="31">
        <f t="shared" si="13"/>
        <v>6</v>
      </c>
      <c r="BD33" s="31" t="str">
        <f t="shared" si="14"/>
        <v/>
      </c>
      <c r="BE33" s="31">
        <f t="shared" si="15"/>
        <v>4</v>
      </c>
      <c r="BF33" s="56">
        <f t="shared" si="16"/>
        <v>4.42</v>
      </c>
      <c r="BG33" s="31" t="str">
        <f t="shared" si="17"/>
        <v/>
      </c>
      <c r="BH33" s="31">
        <f t="shared" si="18"/>
        <v>5</v>
      </c>
      <c r="BI33" s="56">
        <f t="shared" si="19"/>
        <v>3.52</v>
      </c>
      <c r="BJ33" s="31" t="str">
        <f t="shared" si="20"/>
        <v/>
      </c>
      <c r="BK33" s="31">
        <f t="shared" si="63"/>
        <v>9</v>
      </c>
      <c r="BL33" s="31">
        <f t="shared" si="21"/>
        <v>0</v>
      </c>
      <c r="BM33" s="31">
        <f t="shared" si="22"/>
        <v>31</v>
      </c>
      <c r="BN33" s="31">
        <f t="shared" si="23"/>
        <v>0</v>
      </c>
      <c r="BO33" s="31">
        <f t="shared" si="24"/>
        <v>31</v>
      </c>
      <c r="BP33" s="31">
        <f t="shared" si="25"/>
        <v>0</v>
      </c>
      <c r="BQ33" s="31">
        <f t="shared" si="26"/>
        <v>31</v>
      </c>
      <c r="BR33" s="31">
        <f t="shared" si="27"/>
        <v>0</v>
      </c>
      <c r="BS33" s="31">
        <f t="shared" si="28"/>
        <v>31</v>
      </c>
      <c r="BT33" s="31">
        <f t="shared" si="29"/>
        <v>0</v>
      </c>
      <c r="BU33" s="31">
        <f t="shared" si="30"/>
        <v>31</v>
      </c>
      <c r="BV33" s="31">
        <f t="shared" si="31"/>
        <v>0</v>
      </c>
      <c r="BW33" s="31">
        <f t="shared" si="32"/>
        <v>31</v>
      </c>
      <c r="BX33" s="31">
        <f t="shared" si="33"/>
        <v>0</v>
      </c>
      <c r="BY33" s="31">
        <f t="shared" si="34"/>
        <v>31</v>
      </c>
      <c r="BZ33" s="31">
        <f t="shared" si="35"/>
        <v>0</v>
      </c>
      <c r="CA33" s="31">
        <f t="shared" si="36"/>
        <v>31</v>
      </c>
      <c r="CB33" s="31">
        <f t="shared" si="37"/>
        <v>0</v>
      </c>
      <c r="CC33" s="31">
        <f t="shared" si="38"/>
        <v>31</v>
      </c>
      <c r="CD33" s="31">
        <f t="shared" si="39"/>
        <v>0</v>
      </c>
      <c r="CE33" s="31">
        <f t="shared" si="40"/>
        <v>31</v>
      </c>
      <c r="CF33" s="31">
        <f t="shared" si="41"/>
        <v>0</v>
      </c>
      <c r="CG33" s="31">
        <f t="shared" si="42"/>
        <v>31</v>
      </c>
      <c r="CH33" s="31">
        <f t="shared" si="43"/>
        <v>0</v>
      </c>
      <c r="CI33" s="31">
        <f t="shared" si="44"/>
        <v>31</v>
      </c>
      <c r="CJ33" s="31">
        <f t="shared" si="45"/>
        <v>43</v>
      </c>
      <c r="CK33" s="31">
        <f t="shared" si="46"/>
        <v>5</v>
      </c>
      <c r="CL33" s="31" t="str">
        <f t="shared" si="47"/>
        <v/>
      </c>
      <c r="CM33" s="31" t="str">
        <f t="shared" si="48"/>
        <v/>
      </c>
      <c r="CN33" s="31" t="str">
        <f t="shared" si="49"/>
        <v/>
      </c>
      <c r="CO33" s="31" t="str">
        <f t="shared" si="50"/>
        <v/>
      </c>
      <c r="CP33" s="31" t="str">
        <f t="shared" si="51"/>
        <v/>
      </c>
      <c r="CQ33" s="31" t="str">
        <f t="shared" si="52"/>
        <v/>
      </c>
      <c r="CR33" s="31" t="str">
        <f t="shared" si="53"/>
        <v/>
      </c>
      <c r="CS33" s="31" t="str">
        <f t="shared" si="54"/>
        <v/>
      </c>
      <c r="CT33" s="31" t="str">
        <f t="shared" si="64"/>
        <v/>
      </c>
      <c r="CU33" s="31" t="str">
        <f t="shared" si="65"/>
        <v/>
      </c>
      <c r="CV33" s="31" t="str">
        <f t="shared" si="66"/>
        <v/>
      </c>
      <c r="CW33" s="31" t="str">
        <f t="shared" si="67"/>
        <v/>
      </c>
      <c r="CX33" s="31">
        <f t="shared" si="68"/>
        <v>4</v>
      </c>
      <c r="CY33" s="31" t="str">
        <f t="shared" si="69"/>
        <v/>
      </c>
      <c r="CZ33" s="31" t="str">
        <f t="shared" si="70"/>
        <v/>
      </c>
      <c r="DA33" s="31" t="str">
        <f t="shared" si="71"/>
        <v/>
      </c>
      <c r="DB33" s="31" t="str">
        <f t="shared" si="72"/>
        <v/>
      </c>
      <c r="DC33" s="31" t="str">
        <f t="shared" si="73"/>
        <v/>
      </c>
      <c r="DD33" s="31" t="str">
        <f t="shared" si="74"/>
        <v/>
      </c>
      <c r="DE33" s="31">
        <f t="shared" si="75"/>
        <v>5</v>
      </c>
      <c r="DF33" s="31" t="str">
        <f t="shared" si="76"/>
        <v/>
      </c>
      <c r="DG33" s="31" t="str">
        <f t="shared" si="77"/>
        <v/>
      </c>
      <c r="DH33" s="31" t="str">
        <f t="shared" si="78"/>
        <v/>
      </c>
      <c r="DI33" s="31" t="str">
        <f t="shared" si="79"/>
        <v/>
      </c>
      <c r="DJ33" s="31" t="str">
        <f t="shared" si="80"/>
        <v/>
      </c>
      <c r="DK33" s="31" t="str">
        <f t="shared" si="81"/>
        <v/>
      </c>
      <c r="DL33" s="31" t="str">
        <f t="shared" si="82"/>
        <v/>
      </c>
      <c r="DM33" s="31" t="str">
        <f t="shared" si="83"/>
        <v/>
      </c>
      <c r="DN33" s="31" t="str">
        <f t="shared" si="84"/>
        <v/>
      </c>
      <c r="DO33" s="31">
        <f t="shared" si="85"/>
        <v>9</v>
      </c>
      <c r="DP33" s="31" t="str">
        <f t="shared" si="86"/>
        <v/>
      </c>
      <c r="DQ33" s="31" t="str">
        <f t="shared" si="55"/>
        <v/>
      </c>
      <c r="DR33" s="31" t="str">
        <f t="shared" si="56"/>
        <v/>
      </c>
      <c r="DS33" s="31" t="str">
        <f t="shared" si="57"/>
        <v/>
      </c>
      <c r="DT33" s="31" t="str">
        <f t="shared" si="58"/>
        <v/>
      </c>
      <c r="DU33" s="31" t="str">
        <f t="shared" si="59"/>
        <v/>
      </c>
      <c r="DV33" s="31">
        <f t="shared" si="60"/>
        <v>31</v>
      </c>
      <c r="DW33" s="48">
        <f t="shared" si="61"/>
        <v>40.845070422535215</v>
      </c>
      <c r="DX33" s="4" t="str">
        <f t="shared" si="87"/>
        <v/>
      </c>
      <c r="DY33" s="2">
        <v>20.5</v>
      </c>
      <c r="DZ33" s="2">
        <v>3</v>
      </c>
    </row>
    <row r="34" spans="1:130" ht="13.2" x14ac:dyDescent="0.25">
      <c r="A34" s="31"/>
      <c r="B34" s="4">
        <v>32</v>
      </c>
      <c r="C34" s="15"/>
      <c r="D34" s="14" t="s">
        <v>238</v>
      </c>
      <c r="E34" s="14" t="s">
        <v>351</v>
      </c>
      <c r="F34" s="14"/>
      <c r="G34" s="14" t="s">
        <v>239</v>
      </c>
      <c r="H34" s="50" t="s">
        <v>352</v>
      </c>
      <c r="I34" s="15" t="s">
        <v>203</v>
      </c>
      <c r="J34" s="47"/>
      <c r="K34" s="47"/>
      <c r="L34" s="47"/>
      <c r="M34" s="54">
        <v>15.5</v>
      </c>
      <c r="N34" s="54">
        <v>15</v>
      </c>
      <c r="O34" s="54">
        <v>14.25</v>
      </c>
      <c r="P34" s="54"/>
      <c r="Q34" s="54"/>
      <c r="R34" s="51"/>
      <c r="S34" s="51"/>
      <c r="T34" s="51"/>
      <c r="U34" s="51"/>
      <c r="V34" s="51"/>
      <c r="W34" s="51"/>
      <c r="X34" s="52">
        <f t="shared" si="0"/>
        <v>1.24</v>
      </c>
      <c r="Y34" s="52">
        <f t="shared" si="1"/>
        <v>1.1200000000000001</v>
      </c>
      <c r="Z34" s="52">
        <f t="shared" si="2"/>
        <v>1.03</v>
      </c>
      <c r="AA34" s="52" t="str">
        <f t="shared" si="3"/>
        <v xml:space="preserve"> </v>
      </c>
      <c r="AB34" s="52" t="str">
        <f t="shared" si="4"/>
        <v xml:space="preserve"> </v>
      </c>
      <c r="AC34" s="54">
        <v>21</v>
      </c>
      <c r="AD34" s="54">
        <v>16.25</v>
      </c>
      <c r="AE34" s="54">
        <v>17</v>
      </c>
      <c r="AF34" s="54">
        <v>15</v>
      </c>
      <c r="AG34" s="54">
        <v>17.25</v>
      </c>
      <c r="AH34" s="52">
        <f t="shared" si="62"/>
        <v>3.24</v>
      </c>
      <c r="AI34" s="52">
        <f t="shared" si="88"/>
        <v>1.44</v>
      </c>
      <c r="AJ34" s="52">
        <f t="shared" si="89"/>
        <v>1.64</v>
      </c>
      <c r="AK34" s="52">
        <f t="shared" si="90"/>
        <v>1.1200000000000001</v>
      </c>
      <c r="AL34" s="52">
        <f t="shared" si="91"/>
        <v>1.72</v>
      </c>
      <c r="AM34" s="53"/>
      <c r="AN34" s="53"/>
      <c r="AO34" s="53"/>
      <c r="AP34" s="53"/>
      <c r="AQ34" s="53"/>
      <c r="AR34" s="53"/>
      <c r="AS34" s="55">
        <f t="shared" si="6"/>
        <v>3.3900000000000006</v>
      </c>
      <c r="AT34" s="31">
        <f t="shared" si="7"/>
        <v>65</v>
      </c>
      <c r="AU34" s="57">
        <f>IF(D34="","",IF(LOOKUP(AT34,'Master 2012 Pay Sheet'!$A$5:$A$35,'Master 2012 Pay Sheet'!$B$5:$B$35)&gt;0,LOOKUP(AT34,'Master 2012 Pay Sheet'!$A$5:$A$35,'Master 2012 Pay Sheet'!$B$5:$B$35),0))</f>
        <v>0</v>
      </c>
      <c r="AV34" s="56">
        <f t="shared" si="8"/>
        <v>9.16</v>
      </c>
      <c r="AW34" s="31">
        <f t="shared" si="9"/>
        <v>40</v>
      </c>
      <c r="AX34" s="57">
        <f>IF(D34="","",IF(LOOKUP(AW34,'Master 2012 Pay Sheet'!$C$5:$C$35,'Master 2012 Pay Sheet'!$D$5:$D$35)&gt;0,LOOKUP(AW34,'Master 2012 Pay Sheet'!$C$5:$C$35,'Master 2012 Pay Sheet'!$D$5:$D$35),0))</f>
        <v>0</v>
      </c>
      <c r="AY34" s="56">
        <f t="shared" si="10"/>
        <v>12.55</v>
      </c>
      <c r="AZ34" s="31">
        <f t="shared" si="11"/>
        <v>61</v>
      </c>
      <c r="BA34" s="57">
        <f>IF(D34="","",IF(LOOKUP(AZ34,'Master 2012 Pay Sheet'!$E$5:$E$35,'Master 2012 Pay Sheet'!$F$5:$F$35)&gt;0,LOOKUP(AZ34,'Master 2012 Pay Sheet'!$E$5:$E$35,'Master 2012 Pay Sheet'!$F$5:$F$35),0))</f>
        <v>0</v>
      </c>
      <c r="BB34" s="57">
        <f t="shared" si="12"/>
        <v>0</v>
      </c>
      <c r="BC34" s="31">
        <f t="shared" si="13"/>
        <v>4</v>
      </c>
      <c r="BD34" s="31" t="str">
        <f t="shared" si="14"/>
        <v/>
      </c>
      <c r="BE34" s="31">
        <f t="shared" si="15"/>
        <v>3</v>
      </c>
      <c r="BF34" s="56">
        <f t="shared" si="16"/>
        <v>1.24</v>
      </c>
      <c r="BG34" s="31" t="str">
        <f t="shared" si="17"/>
        <v/>
      </c>
      <c r="BH34" s="31">
        <f t="shared" si="18"/>
        <v>5</v>
      </c>
      <c r="BI34" s="56">
        <f t="shared" si="19"/>
        <v>3.24</v>
      </c>
      <c r="BJ34" s="31" t="str">
        <f t="shared" si="20"/>
        <v/>
      </c>
      <c r="BK34" s="31">
        <f t="shared" si="63"/>
        <v>8</v>
      </c>
      <c r="BL34" s="31">
        <f t="shared" si="21"/>
        <v>0</v>
      </c>
      <c r="BM34" s="31">
        <f t="shared" si="22"/>
        <v>32</v>
      </c>
      <c r="BN34" s="31">
        <f t="shared" si="23"/>
        <v>0</v>
      </c>
      <c r="BO34" s="31">
        <f t="shared" si="24"/>
        <v>32</v>
      </c>
      <c r="BP34" s="31">
        <f t="shared" si="25"/>
        <v>0</v>
      </c>
      <c r="BQ34" s="31">
        <f t="shared" si="26"/>
        <v>32</v>
      </c>
      <c r="BR34" s="31">
        <f t="shared" si="27"/>
        <v>0</v>
      </c>
      <c r="BS34" s="31">
        <f t="shared" si="28"/>
        <v>32</v>
      </c>
      <c r="BT34" s="31">
        <f t="shared" si="29"/>
        <v>0</v>
      </c>
      <c r="BU34" s="31">
        <f t="shared" si="30"/>
        <v>32</v>
      </c>
      <c r="BV34" s="31">
        <f t="shared" si="31"/>
        <v>0</v>
      </c>
      <c r="BW34" s="31">
        <f t="shared" si="32"/>
        <v>32</v>
      </c>
      <c r="BX34" s="31">
        <f t="shared" si="33"/>
        <v>0</v>
      </c>
      <c r="BY34" s="31">
        <f t="shared" si="34"/>
        <v>32</v>
      </c>
      <c r="BZ34" s="31">
        <f t="shared" si="35"/>
        <v>0</v>
      </c>
      <c r="CA34" s="31">
        <f t="shared" si="36"/>
        <v>32</v>
      </c>
      <c r="CB34" s="31">
        <f t="shared" si="37"/>
        <v>0</v>
      </c>
      <c r="CC34" s="31">
        <f t="shared" si="38"/>
        <v>32</v>
      </c>
      <c r="CD34" s="31">
        <f t="shared" si="39"/>
        <v>0</v>
      </c>
      <c r="CE34" s="31">
        <f t="shared" si="40"/>
        <v>32</v>
      </c>
      <c r="CF34" s="31">
        <f t="shared" si="41"/>
        <v>0</v>
      </c>
      <c r="CG34" s="31">
        <f t="shared" si="42"/>
        <v>32</v>
      </c>
      <c r="CH34" s="31">
        <f t="shared" si="43"/>
        <v>0</v>
      </c>
      <c r="CI34" s="31">
        <f t="shared" si="44"/>
        <v>32</v>
      </c>
      <c r="CJ34" s="31" t="str">
        <f t="shared" si="45"/>
        <v/>
      </c>
      <c r="CK34" s="31" t="str">
        <f t="shared" si="46"/>
        <v/>
      </c>
      <c r="CL34" s="31" t="str">
        <f t="shared" si="47"/>
        <v/>
      </c>
      <c r="CM34" s="31" t="str">
        <f t="shared" si="48"/>
        <v/>
      </c>
      <c r="CN34" s="31" t="str">
        <f t="shared" si="49"/>
        <v/>
      </c>
      <c r="CO34" s="31" t="str">
        <f t="shared" si="50"/>
        <v/>
      </c>
      <c r="CP34" s="31" t="str">
        <f t="shared" si="51"/>
        <v/>
      </c>
      <c r="CQ34" s="31" t="str">
        <f t="shared" si="52"/>
        <v/>
      </c>
      <c r="CR34" s="31" t="str">
        <f t="shared" si="53"/>
        <v/>
      </c>
      <c r="CS34" s="31" t="str">
        <f t="shared" si="54"/>
        <v/>
      </c>
      <c r="CT34" s="31" t="str">
        <f t="shared" si="64"/>
        <v/>
      </c>
      <c r="CU34" s="31" t="str">
        <f t="shared" si="65"/>
        <v/>
      </c>
      <c r="CV34" s="31" t="str">
        <f t="shared" si="66"/>
        <v/>
      </c>
      <c r="CW34" s="31">
        <f t="shared" si="67"/>
        <v>3</v>
      </c>
      <c r="CX34" s="31" t="str">
        <f t="shared" si="68"/>
        <v/>
      </c>
      <c r="CY34" s="31" t="str">
        <f t="shared" si="69"/>
        <v/>
      </c>
      <c r="CZ34" s="31" t="str">
        <f t="shared" si="70"/>
        <v/>
      </c>
      <c r="DA34" s="31" t="str">
        <f t="shared" si="71"/>
        <v/>
      </c>
      <c r="DB34" s="31" t="str">
        <f t="shared" si="72"/>
        <v/>
      </c>
      <c r="DC34" s="31" t="str">
        <f t="shared" si="73"/>
        <v/>
      </c>
      <c r="DD34" s="31" t="str">
        <f t="shared" si="74"/>
        <v/>
      </c>
      <c r="DE34" s="31">
        <f t="shared" si="75"/>
        <v>5</v>
      </c>
      <c r="DF34" s="31" t="str">
        <f t="shared" si="76"/>
        <v/>
      </c>
      <c r="DG34" s="31" t="str">
        <f t="shared" si="77"/>
        <v/>
      </c>
      <c r="DH34" s="31" t="str">
        <f t="shared" si="78"/>
        <v/>
      </c>
      <c r="DI34" s="31" t="str">
        <f t="shared" si="79"/>
        <v/>
      </c>
      <c r="DJ34" s="31" t="str">
        <f t="shared" si="80"/>
        <v/>
      </c>
      <c r="DK34" s="31" t="str">
        <f t="shared" si="81"/>
        <v/>
      </c>
      <c r="DL34" s="31" t="str">
        <f t="shared" si="82"/>
        <v/>
      </c>
      <c r="DM34" s="31" t="str">
        <f t="shared" si="83"/>
        <v/>
      </c>
      <c r="DN34" s="31">
        <f t="shared" si="84"/>
        <v>8</v>
      </c>
      <c r="DO34" s="31" t="str">
        <f t="shared" si="85"/>
        <v/>
      </c>
      <c r="DP34" s="31" t="str">
        <f t="shared" si="86"/>
        <v/>
      </c>
      <c r="DQ34" s="31" t="str">
        <f t="shared" si="55"/>
        <v/>
      </c>
      <c r="DR34" s="31" t="str">
        <f t="shared" si="56"/>
        <v/>
      </c>
      <c r="DS34" s="31" t="str">
        <f t="shared" si="57"/>
        <v/>
      </c>
      <c r="DT34" s="31">
        <f t="shared" si="58"/>
        <v>32</v>
      </c>
      <c r="DU34" s="31" t="str">
        <f t="shared" si="59"/>
        <v/>
      </c>
      <c r="DV34" s="31" t="str">
        <f t="shared" si="60"/>
        <v/>
      </c>
      <c r="DW34" s="48">
        <f t="shared" si="61"/>
        <v>15.492957746478872</v>
      </c>
      <c r="DX34" s="4" t="str">
        <f t="shared" si="87"/>
        <v/>
      </c>
      <c r="DY34" s="2">
        <v>20.75</v>
      </c>
      <c r="DZ34" s="2">
        <v>3.12</v>
      </c>
    </row>
    <row r="35" spans="1:130" ht="13.2" x14ac:dyDescent="0.25">
      <c r="A35" s="31"/>
      <c r="B35" s="4">
        <v>33</v>
      </c>
      <c r="C35" s="15"/>
      <c r="D35" s="14" t="s">
        <v>240</v>
      </c>
      <c r="E35" s="14" t="s">
        <v>323</v>
      </c>
      <c r="F35" s="14"/>
      <c r="G35" s="14" t="s">
        <v>241</v>
      </c>
      <c r="H35" s="50" t="s">
        <v>323</v>
      </c>
      <c r="I35" s="15" t="s">
        <v>203</v>
      </c>
      <c r="J35" s="47"/>
      <c r="K35" s="47"/>
      <c r="L35" s="47"/>
      <c r="M35" s="54">
        <v>18.5</v>
      </c>
      <c r="N35" s="54">
        <v>19</v>
      </c>
      <c r="O35" s="54">
        <v>16.5</v>
      </c>
      <c r="P35" s="54">
        <v>14.5</v>
      </c>
      <c r="Q35" s="54">
        <v>17</v>
      </c>
      <c r="R35" s="51"/>
      <c r="S35" s="51"/>
      <c r="T35" s="51"/>
      <c r="U35" s="51"/>
      <c r="V35" s="51"/>
      <c r="W35" s="51"/>
      <c r="X35" s="52">
        <f t="shared" ref="X35:X66" si="92">IF(M35&gt;0,VLOOKUP(M35,$DY$8:$DZ$95,2)," ")</f>
        <v>2.12</v>
      </c>
      <c r="Y35" s="52">
        <f t="shared" ref="Y35:Y66" si="93">IF(N35&gt;0,VLOOKUP(N35,$DY$8:$DZ$95,2)," ")</f>
        <v>2.3199999999999998</v>
      </c>
      <c r="Z35" s="52">
        <f t="shared" si="2"/>
        <v>1.5</v>
      </c>
      <c r="AA35" s="52">
        <f t="shared" si="3"/>
        <v>1.06</v>
      </c>
      <c r="AB35" s="52">
        <f t="shared" si="4"/>
        <v>1.64</v>
      </c>
      <c r="AC35" s="54">
        <v>16.5</v>
      </c>
      <c r="AD35" s="54">
        <v>16.75</v>
      </c>
      <c r="AE35" s="54">
        <v>16.5</v>
      </c>
      <c r="AF35" s="54">
        <v>17.25</v>
      </c>
      <c r="AG35" s="54">
        <v>17.75</v>
      </c>
      <c r="AH35" s="52">
        <f t="shared" si="62"/>
        <v>1.5</v>
      </c>
      <c r="AI35" s="52">
        <f t="shared" si="88"/>
        <v>1.58</v>
      </c>
      <c r="AJ35" s="52">
        <f t="shared" si="89"/>
        <v>1.5</v>
      </c>
      <c r="AK35" s="52">
        <f t="shared" si="90"/>
        <v>1.72</v>
      </c>
      <c r="AL35" s="52">
        <f t="shared" si="91"/>
        <v>1.86</v>
      </c>
      <c r="AM35" s="53"/>
      <c r="AN35" s="53"/>
      <c r="AO35" s="53"/>
      <c r="AP35" s="53"/>
      <c r="AQ35" s="53"/>
      <c r="AR35" s="53"/>
      <c r="AS35" s="55">
        <f t="shared" ref="AS35:AS67" si="94">IF(D35="","",SUM(X35:AB35))</f>
        <v>8.64</v>
      </c>
      <c r="AT35" s="31">
        <f t="shared" ref="AT35:AT66" si="95">IF(D35="","",RANK(AS35,$AS$3:$AS$202,0))</f>
        <v>50</v>
      </c>
      <c r="AU35" s="57">
        <f>IF(D35="","",IF(LOOKUP(AT35,'Master 2012 Pay Sheet'!$A$5:$A$35,'Master 2012 Pay Sheet'!$B$5:$B$35)&gt;0,LOOKUP(AT35,'Master 2012 Pay Sheet'!$A$5:$A$35,'Master 2012 Pay Sheet'!$B$5:$B$35),0))</f>
        <v>0</v>
      </c>
      <c r="AV35" s="56">
        <f t="shared" ref="AV35:AV67" si="96">IF(D35="","",SUM(AH35:AL35))</f>
        <v>8.16</v>
      </c>
      <c r="AW35" s="31">
        <f t="shared" ref="AW35:AW66" si="97">IF(D35="","",RANK(AV35,$AV$3:$AV$202,0))</f>
        <v>44</v>
      </c>
      <c r="AX35" s="57">
        <f>IF(D35="","",IF(LOOKUP(AW35,'Master 2012 Pay Sheet'!$C$5:$C$35,'Master 2012 Pay Sheet'!$D$5:$D$35)&gt;0,LOOKUP(AW35,'Master 2012 Pay Sheet'!$C$5:$C$35,'Master 2012 Pay Sheet'!$D$5:$D$35),0))</f>
        <v>0</v>
      </c>
      <c r="AY35" s="56">
        <f t="shared" ref="AY35:AY66" si="98">IF(D35="","",AS35+AV35)</f>
        <v>16.8</v>
      </c>
      <c r="AZ35" s="31">
        <f t="shared" ref="AZ35:AZ66" si="99">IF(D35="","",RANK(AY35,$AY$3:$AY$202,0))</f>
        <v>51</v>
      </c>
      <c r="BA35" s="57">
        <f>IF(D35="","",IF(LOOKUP(AZ35,'Master 2012 Pay Sheet'!$E$5:$E$35,'Master 2012 Pay Sheet'!$F$5:$F$35)&gt;0,LOOKUP(AZ35,'Master 2012 Pay Sheet'!$E$5:$E$35,'Master 2012 Pay Sheet'!$F$5:$F$35),0))</f>
        <v>0</v>
      </c>
      <c r="BB35" s="57">
        <f t="shared" ref="BB35:BB66" si="100">IF(D35="","",SUM(AU35+AX35+BA35))</f>
        <v>0</v>
      </c>
      <c r="BC35" s="31">
        <f t="shared" ref="BC35:BC66" si="101">IF(D35="","",AT35-AZ35)</f>
        <v>-1</v>
      </c>
      <c r="BD35" s="31" t="str">
        <f t="shared" ref="BD35:BD66" si="102">IF(D35="","",IF(BC35=MAX($BC$3:$BC$202),B35,""))</f>
        <v/>
      </c>
      <c r="BE35" s="31">
        <f t="shared" ref="BE35:BE66" si="103">IF(D35="","",COUNT(M35:Q35))</f>
        <v>5</v>
      </c>
      <c r="BF35" s="56">
        <f t="shared" ref="BF35:BF67" si="104">IF(D35="","",MAX(X35:AB35))</f>
        <v>2.3199999999999998</v>
      </c>
      <c r="BG35" s="31" t="str">
        <f t="shared" ref="BG35:BG66" si="105">IF(BF35=MAX($BF$3:$BF$202),B35,"")</f>
        <v/>
      </c>
      <c r="BH35" s="31">
        <f t="shared" ref="BH35:BH66" si="106">IF(D35="","",COUNT(AC35:AG35))</f>
        <v>5</v>
      </c>
      <c r="BI35" s="56">
        <f t="shared" ref="BI35:BI67" si="107">IF(D35="","",MAX(AH35:AL35))</f>
        <v>1.86</v>
      </c>
      <c r="BJ35" s="31" t="str">
        <f t="shared" ref="BJ35:BJ66" si="108">IF(BI35=MAX($BI$3:$BI$202),B35,"")</f>
        <v/>
      </c>
      <c r="BK35" s="31">
        <f t="shared" si="63"/>
        <v>10</v>
      </c>
      <c r="BL35" s="31">
        <f t="shared" ref="BL35:BL66" si="109">IF(D35="","",IF(S35=MAX($S$3:$S$202),S35,""))</f>
        <v>0</v>
      </c>
      <c r="BM35" s="31">
        <f t="shared" ref="BM35:BM66" si="110">IF(BL35=MAX($BL$3:$BL$202),B35,"")</f>
        <v>33</v>
      </c>
      <c r="BN35" s="31">
        <f t="shared" ref="BN35:BN66" si="111">IF(D35="","",IF(AN35=MAX($AN$3:$AN$202),AN35,""))</f>
        <v>0</v>
      </c>
      <c r="BO35" s="31">
        <f t="shared" ref="BO35:BO66" si="112">IF(BN35=MAX($BN$3:$BN$202),B35,"")</f>
        <v>33</v>
      </c>
      <c r="BP35" s="31">
        <f t="shared" ref="BP35:BP66" si="113">IF(D35="","",IF(R35=MAX($R$3:$R$202),R35,""))</f>
        <v>0</v>
      </c>
      <c r="BQ35" s="31">
        <f t="shared" ref="BQ35:BQ66" si="114">IF(BP35=MAX($BP$3:$BP$202),B35,"")</f>
        <v>33</v>
      </c>
      <c r="BR35" s="31">
        <f t="shared" ref="BR35:BR66" si="115">IF(D35="","",IF(AM35=MAX($AM$3:$AM$202),AM35,""))</f>
        <v>0</v>
      </c>
      <c r="BS35" s="31">
        <f t="shared" ref="BS35:BS66" si="116">IF(BR35=MAX($BR$3:$BR$202),B35,"")</f>
        <v>33</v>
      </c>
      <c r="BT35" s="31">
        <f t="shared" ref="BT35:BT66" si="117">IF(D35="","",IF(V35=MAX($V$3:$V$202),V35,""))</f>
        <v>0</v>
      </c>
      <c r="BU35" s="31">
        <f t="shared" ref="BU35:BU66" si="118">IF(BT35=MAX($BT$3:$BT$202),B35,"")</f>
        <v>33</v>
      </c>
      <c r="BV35" s="31">
        <f t="shared" ref="BV35:BV66" si="119">IF(D35="","",IF(W35=MAX($W$3:$W$202), W35,""))</f>
        <v>0</v>
      </c>
      <c r="BW35" s="31">
        <f t="shared" ref="BW35:BW66" si="120">IF(BV35=MAX($BV$3:$BV$202),B35,"")</f>
        <v>33</v>
      </c>
      <c r="BX35" s="31">
        <f t="shared" ref="BX35:BX66" si="121">IF(D35="","",IF(AQ35=MAX($AQ$3:$AQ$202),AQ35,""))</f>
        <v>0</v>
      </c>
      <c r="BY35" s="31">
        <f t="shared" ref="BY35:BY66" si="122">IF(BX35=MAX($BX$3:$BX$202),B35,"")</f>
        <v>33</v>
      </c>
      <c r="BZ35" s="31">
        <f t="shared" ref="BZ35:BZ66" si="123">IF(D35="","",IF(AR35=MAX($AR$3:$AR$202), AR35,""))</f>
        <v>0</v>
      </c>
      <c r="CA35" s="31">
        <f t="shared" ref="CA35:CA66" si="124">IF(BZ35=MAX($BZ$3:$BZ$202),B35,"")</f>
        <v>33</v>
      </c>
      <c r="CB35" s="31">
        <f t="shared" ref="CB35:CB66" si="125">IF(D35="","",IF(U35=MAX($U$3:$U$202), U35,""))</f>
        <v>0</v>
      </c>
      <c r="CC35" s="31">
        <f t="shared" ref="CC35:CC66" si="126">IF(CB35=MAX($CB$3:$CB$202),B35,"")</f>
        <v>33</v>
      </c>
      <c r="CD35" s="31">
        <f t="shared" ref="CD35:CD66" si="127">IF(D35="","",IF(AP35=MAX($AP$3:$AP$202),AP35,""))</f>
        <v>0</v>
      </c>
      <c r="CE35" s="31">
        <f t="shared" ref="CE35:CE66" si="128">IF(CD35=MAX($CD$3:$CD$202),B35,"")</f>
        <v>33</v>
      </c>
      <c r="CF35" s="31">
        <f t="shared" ref="CF35:CF66" si="129">IF(D35="","",IF(T35=MAX($T$3:$T$202), T35,""))</f>
        <v>0</v>
      </c>
      <c r="CG35" s="31">
        <f t="shared" ref="CG35:CG66" si="130">IF(CF35=MAX($CF$3:$CF$202),B35,"")</f>
        <v>33</v>
      </c>
      <c r="CH35" s="31">
        <f t="shared" ref="CH35:CH66" si="131">IF(D35="","",IF(AO35=MAX($AO$3:$AO$202),AO35,""))</f>
        <v>0</v>
      </c>
      <c r="CI35" s="31">
        <f t="shared" ref="CI35:CI66" si="132">IF(CH35=MAX($CH$3:$CH$202),B35,"")</f>
        <v>33</v>
      </c>
      <c r="CJ35" s="31" t="str">
        <f t="shared" ref="CJ35:CJ66" si="133">IF(I35="AC",AZ35,"")</f>
        <v/>
      </c>
      <c r="CK35" s="31" t="str">
        <f t="shared" ref="CK35:CK66" si="134">IF(CJ35="","",RANK(CJ35,$CJ$3:$CJ$202,1))</f>
        <v/>
      </c>
      <c r="CL35" s="31" t="str">
        <f t="shared" ref="CL35:CL66" si="135">IF(CK35=1,B35,"")</f>
        <v/>
      </c>
      <c r="CM35" s="31" t="str">
        <f t="shared" ref="CM35:CM66" si="136">IF(CK35=2,B35,"")</f>
        <v/>
      </c>
      <c r="CN35" s="31" t="str">
        <f t="shared" ref="CN35:CN66" si="137">IF(CK35=3,B35,"")</f>
        <v/>
      </c>
      <c r="CO35" s="31" t="str">
        <f t="shared" ref="CO35:CO66" si="138">IF(I35="MC",AZ35,"")</f>
        <v/>
      </c>
      <c r="CP35" s="31" t="str">
        <f t="shared" ref="CP35:CP66" si="139">IF(CO35="","",RANK(CO35,$CO$3:$CO$202,1))</f>
        <v/>
      </c>
      <c r="CQ35" s="31" t="str">
        <f t="shared" ref="CQ35:CQ66" si="140">IF(CP35=1,B35,"")</f>
        <v/>
      </c>
      <c r="CR35" s="31" t="str">
        <f t="shared" ref="CR35:CR66" si="141">IF(CP35=2,B35,"")</f>
        <v/>
      </c>
      <c r="CS35" s="31" t="str">
        <f t="shared" ref="CS35:CS66" si="142">IF(CP35=3,B35,"")</f>
        <v/>
      </c>
      <c r="CT35" s="31" t="str">
        <f t="shared" si="64"/>
        <v/>
      </c>
      <c r="CU35" s="31" t="str">
        <f t="shared" si="65"/>
        <v/>
      </c>
      <c r="CV35" s="31" t="str">
        <f t="shared" si="66"/>
        <v/>
      </c>
      <c r="CW35" s="31" t="str">
        <f t="shared" si="67"/>
        <v/>
      </c>
      <c r="CX35" s="31" t="str">
        <f t="shared" si="68"/>
        <v/>
      </c>
      <c r="CY35" s="31">
        <f t="shared" si="69"/>
        <v>5</v>
      </c>
      <c r="CZ35" s="31" t="str">
        <f t="shared" si="70"/>
        <v/>
      </c>
      <c r="DA35" s="31" t="str">
        <f t="shared" si="71"/>
        <v/>
      </c>
      <c r="DB35" s="31" t="str">
        <f t="shared" si="72"/>
        <v/>
      </c>
      <c r="DC35" s="31" t="str">
        <f t="shared" si="73"/>
        <v/>
      </c>
      <c r="DD35" s="31" t="str">
        <f t="shared" si="74"/>
        <v/>
      </c>
      <c r="DE35" s="31">
        <f t="shared" si="75"/>
        <v>5</v>
      </c>
      <c r="DF35" s="31" t="str">
        <f t="shared" si="76"/>
        <v/>
      </c>
      <c r="DG35" s="31" t="str">
        <f t="shared" si="77"/>
        <v/>
      </c>
      <c r="DH35" s="31" t="str">
        <f t="shared" si="78"/>
        <v/>
      </c>
      <c r="DI35" s="31" t="str">
        <f t="shared" si="79"/>
        <v/>
      </c>
      <c r="DJ35" s="31" t="str">
        <f t="shared" si="80"/>
        <v/>
      </c>
      <c r="DK35" s="31" t="str">
        <f t="shared" si="81"/>
        <v/>
      </c>
      <c r="DL35" s="31" t="str">
        <f t="shared" si="82"/>
        <v/>
      </c>
      <c r="DM35" s="31" t="str">
        <f t="shared" si="83"/>
        <v/>
      </c>
      <c r="DN35" s="31" t="str">
        <f t="shared" si="84"/>
        <v/>
      </c>
      <c r="DO35" s="31" t="str">
        <f t="shared" si="85"/>
        <v/>
      </c>
      <c r="DP35" s="31">
        <f t="shared" si="86"/>
        <v>10</v>
      </c>
      <c r="DQ35" s="31" t="str">
        <f t="shared" ref="DQ35:DQ66" si="143">IF(J35="Lund",AZ35,"")</f>
        <v/>
      </c>
      <c r="DR35" s="31" t="str">
        <f t="shared" ref="DR35:DR66" si="144">IF(DQ35="","",RANK(DQ35,$DQ$3:$DQ$202,1))</f>
        <v/>
      </c>
      <c r="DS35" s="31" t="str">
        <f t="shared" ref="DS35:DS66" si="145">IF(DR35=1,B35,"")</f>
        <v/>
      </c>
      <c r="DT35" s="31">
        <f t="shared" ref="DT35:DT66" si="146">IF(I35="AT",B35,"")</f>
        <v>33</v>
      </c>
      <c r="DU35" s="31" t="str">
        <f t="shared" ref="DU35:DU66" si="147">IF(I35="MC",B35,"")</f>
        <v/>
      </c>
      <c r="DV35" s="31" t="str">
        <f t="shared" ref="DV35:DV66" si="148">IF(I35="AC",B35,"")</f>
        <v/>
      </c>
      <c r="DW35" s="48">
        <f t="shared" ref="DW35:DW66" si="149">IF(BK35=0,0,IF(D35="","",$D$203-AZ35+1)/$D$203*100)</f>
        <v>29.577464788732392</v>
      </c>
      <c r="DX35" s="4" t="str">
        <f t="shared" si="87"/>
        <v/>
      </c>
      <c r="DY35" s="2">
        <v>21</v>
      </c>
      <c r="DZ35" s="2">
        <v>3.24</v>
      </c>
    </row>
    <row r="36" spans="1:130" ht="13.2" x14ac:dyDescent="0.25">
      <c r="A36" s="31"/>
      <c r="B36" s="4">
        <v>34</v>
      </c>
      <c r="C36" s="15"/>
      <c r="D36" s="14" t="s">
        <v>242</v>
      </c>
      <c r="E36" s="14" t="s">
        <v>353</v>
      </c>
      <c r="F36" s="14"/>
      <c r="G36" s="14" t="s">
        <v>243</v>
      </c>
      <c r="H36" s="50" t="s">
        <v>354</v>
      </c>
      <c r="I36" s="15" t="s">
        <v>203</v>
      </c>
      <c r="J36" s="47"/>
      <c r="K36" s="47"/>
      <c r="L36" s="47"/>
      <c r="M36" s="54">
        <v>16</v>
      </c>
      <c r="N36" s="54">
        <v>16.25</v>
      </c>
      <c r="O36" s="54">
        <v>15.5</v>
      </c>
      <c r="P36" s="54">
        <v>16.5</v>
      </c>
      <c r="Q36" s="54">
        <v>14.75</v>
      </c>
      <c r="R36" s="51"/>
      <c r="S36" s="51"/>
      <c r="T36" s="51"/>
      <c r="U36" s="51"/>
      <c r="V36" s="51"/>
      <c r="W36" s="51"/>
      <c r="X36" s="52">
        <f t="shared" si="92"/>
        <v>1.38</v>
      </c>
      <c r="Y36" s="52">
        <f t="shared" si="93"/>
        <v>1.44</v>
      </c>
      <c r="Z36" s="52">
        <f t="shared" si="2"/>
        <v>1.24</v>
      </c>
      <c r="AA36" s="52">
        <f t="shared" si="3"/>
        <v>1.5</v>
      </c>
      <c r="AB36" s="52">
        <f t="shared" si="4"/>
        <v>1.0900000000000001</v>
      </c>
      <c r="AC36" s="54">
        <v>17.75</v>
      </c>
      <c r="AD36" s="54"/>
      <c r="AE36" s="54"/>
      <c r="AF36" s="54"/>
      <c r="AG36" s="54"/>
      <c r="AH36" s="52">
        <f t="shared" si="62"/>
        <v>1.86</v>
      </c>
      <c r="AI36" s="52" t="str">
        <f t="shared" si="88"/>
        <v xml:space="preserve"> </v>
      </c>
      <c r="AJ36" s="52" t="str">
        <f t="shared" si="89"/>
        <v xml:space="preserve"> </v>
      </c>
      <c r="AK36" s="52" t="str">
        <f t="shared" si="90"/>
        <v xml:space="preserve"> </v>
      </c>
      <c r="AL36" s="52" t="str">
        <f t="shared" si="91"/>
        <v xml:space="preserve"> </v>
      </c>
      <c r="AM36" s="53"/>
      <c r="AN36" s="53"/>
      <c r="AO36" s="53"/>
      <c r="AP36" s="53"/>
      <c r="AQ36" s="53"/>
      <c r="AR36" s="53"/>
      <c r="AS36" s="55">
        <f t="shared" si="94"/>
        <v>6.6499999999999995</v>
      </c>
      <c r="AT36" s="31">
        <f t="shared" si="95"/>
        <v>56</v>
      </c>
      <c r="AU36" s="57">
        <f>IF(D36="","",IF(LOOKUP(AT36,'Master 2012 Pay Sheet'!$A$5:$A$35,'Master 2012 Pay Sheet'!$B$5:$B$35)&gt;0,LOOKUP(AT36,'Master 2012 Pay Sheet'!$A$5:$A$35,'Master 2012 Pay Sheet'!$B$5:$B$35),0))</f>
        <v>0</v>
      </c>
      <c r="AV36" s="56">
        <f t="shared" si="96"/>
        <v>1.86</v>
      </c>
      <c r="AW36" s="31">
        <f t="shared" si="97"/>
        <v>67</v>
      </c>
      <c r="AX36" s="57">
        <f>IF(D36="","",IF(LOOKUP(AW36,'Master 2012 Pay Sheet'!$C$5:$C$35,'Master 2012 Pay Sheet'!$D$5:$D$35)&gt;0,LOOKUP(AW36,'Master 2012 Pay Sheet'!$C$5:$C$35,'Master 2012 Pay Sheet'!$D$5:$D$35),0))</f>
        <v>0</v>
      </c>
      <c r="AY36" s="56">
        <f t="shared" si="98"/>
        <v>8.51</v>
      </c>
      <c r="AZ36" s="31">
        <f t="shared" si="99"/>
        <v>66</v>
      </c>
      <c r="BA36" s="57">
        <f>IF(D36="","",IF(LOOKUP(AZ36,'Master 2012 Pay Sheet'!$E$5:$E$35,'Master 2012 Pay Sheet'!$F$5:$F$35)&gt;0,LOOKUP(AZ36,'Master 2012 Pay Sheet'!$E$5:$E$35,'Master 2012 Pay Sheet'!$F$5:$F$35),0))</f>
        <v>0</v>
      </c>
      <c r="BB36" s="57">
        <f t="shared" si="100"/>
        <v>0</v>
      </c>
      <c r="BC36" s="31">
        <f t="shared" si="101"/>
        <v>-10</v>
      </c>
      <c r="BD36" s="31" t="str">
        <f t="shared" si="102"/>
        <v/>
      </c>
      <c r="BE36" s="31">
        <f t="shared" si="103"/>
        <v>5</v>
      </c>
      <c r="BF36" s="56">
        <f t="shared" si="104"/>
        <v>1.5</v>
      </c>
      <c r="BG36" s="31" t="str">
        <f t="shared" si="105"/>
        <v/>
      </c>
      <c r="BH36" s="31">
        <f t="shared" si="106"/>
        <v>1</v>
      </c>
      <c r="BI36" s="56">
        <f t="shared" si="107"/>
        <v>1.86</v>
      </c>
      <c r="BJ36" s="31" t="str">
        <f t="shared" si="108"/>
        <v/>
      </c>
      <c r="BK36" s="31">
        <f t="shared" si="63"/>
        <v>6</v>
      </c>
      <c r="BL36" s="31">
        <f t="shared" si="109"/>
        <v>0</v>
      </c>
      <c r="BM36" s="31">
        <f t="shared" si="110"/>
        <v>34</v>
      </c>
      <c r="BN36" s="31">
        <f t="shared" si="111"/>
        <v>0</v>
      </c>
      <c r="BO36" s="31">
        <f t="shared" si="112"/>
        <v>34</v>
      </c>
      <c r="BP36" s="31">
        <f t="shared" si="113"/>
        <v>0</v>
      </c>
      <c r="BQ36" s="31">
        <f t="shared" si="114"/>
        <v>34</v>
      </c>
      <c r="BR36" s="31">
        <f t="shared" si="115"/>
        <v>0</v>
      </c>
      <c r="BS36" s="31">
        <f t="shared" si="116"/>
        <v>34</v>
      </c>
      <c r="BT36" s="31">
        <f t="shared" si="117"/>
        <v>0</v>
      </c>
      <c r="BU36" s="31">
        <f t="shared" si="118"/>
        <v>34</v>
      </c>
      <c r="BV36" s="31">
        <f t="shared" si="119"/>
        <v>0</v>
      </c>
      <c r="BW36" s="31">
        <f t="shared" si="120"/>
        <v>34</v>
      </c>
      <c r="BX36" s="31">
        <f t="shared" si="121"/>
        <v>0</v>
      </c>
      <c r="BY36" s="31">
        <f t="shared" si="122"/>
        <v>34</v>
      </c>
      <c r="BZ36" s="31">
        <f t="shared" si="123"/>
        <v>0</v>
      </c>
      <c r="CA36" s="31">
        <f t="shared" si="124"/>
        <v>34</v>
      </c>
      <c r="CB36" s="31">
        <f t="shared" si="125"/>
        <v>0</v>
      </c>
      <c r="CC36" s="31">
        <f t="shared" si="126"/>
        <v>34</v>
      </c>
      <c r="CD36" s="31">
        <f t="shared" si="127"/>
        <v>0</v>
      </c>
      <c r="CE36" s="31">
        <f t="shared" si="128"/>
        <v>34</v>
      </c>
      <c r="CF36" s="31">
        <f t="shared" si="129"/>
        <v>0</v>
      </c>
      <c r="CG36" s="31">
        <f t="shared" si="130"/>
        <v>34</v>
      </c>
      <c r="CH36" s="31">
        <f t="shared" si="131"/>
        <v>0</v>
      </c>
      <c r="CI36" s="31">
        <f t="shared" si="132"/>
        <v>34</v>
      </c>
      <c r="CJ36" s="31" t="str">
        <f t="shared" si="133"/>
        <v/>
      </c>
      <c r="CK36" s="31" t="str">
        <f t="shared" si="134"/>
        <v/>
      </c>
      <c r="CL36" s="31" t="str">
        <f t="shared" si="135"/>
        <v/>
      </c>
      <c r="CM36" s="31" t="str">
        <f t="shared" si="136"/>
        <v/>
      </c>
      <c r="CN36" s="31" t="str">
        <f t="shared" si="137"/>
        <v/>
      </c>
      <c r="CO36" s="31" t="str">
        <f t="shared" si="138"/>
        <v/>
      </c>
      <c r="CP36" s="31" t="str">
        <f t="shared" si="139"/>
        <v/>
      </c>
      <c r="CQ36" s="31" t="str">
        <f t="shared" si="140"/>
        <v/>
      </c>
      <c r="CR36" s="31" t="str">
        <f t="shared" si="141"/>
        <v/>
      </c>
      <c r="CS36" s="31" t="str">
        <f t="shared" si="142"/>
        <v/>
      </c>
      <c r="CT36" s="31" t="str">
        <f t="shared" si="64"/>
        <v/>
      </c>
      <c r="CU36" s="31" t="str">
        <f t="shared" si="65"/>
        <v/>
      </c>
      <c r="CV36" s="31" t="str">
        <f t="shared" si="66"/>
        <v/>
      </c>
      <c r="CW36" s="31" t="str">
        <f t="shared" si="67"/>
        <v/>
      </c>
      <c r="CX36" s="31" t="str">
        <f t="shared" si="68"/>
        <v/>
      </c>
      <c r="CY36" s="31">
        <f t="shared" si="69"/>
        <v>5</v>
      </c>
      <c r="CZ36" s="31" t="str">
        <f t="shared" si="70"/>
        <v/>
      </c>
      <c r="DA36" s="31">
        <f t="shared" si="71"/>
        <v>1</v>
      </c>
      <c r="DB36" s="31" t="str">
        <f t="shared" si="72"/>
        <v/>
      </c>
      <c r="DC36" s="31" t="str">
        <f t="shared" si="73"/>
        <v/>
      </c>
      <c r="DD36" s="31" t="str">
        <f t="shared" si="74"/>
        <v/>
      </c>
      <c r="DE36" s="31" t="str">
        <f t="shared" si="75"/>
        <v/>
      </c>
      <c r="DF36" s="31" t="str">
        <f t="shared" si="76"/>
        <v/>
      </c>
      <c r="DG36" s="31" t="str">
        <f t="shared" si="77"/>
        <v/>
      </c>
      <c r="DH36" s="31" t="str">
        <f t="shared" si="78"/>
        <v/>
      </c>
      <c r="DI36" s="31" t="str">
        <f t="shared" si="79"/>
        <v/>
      </c>
      <c r="DJ36" s="31" t="str">
        <f t="shared" si="80"/>
        <v/>
      </c>
      <c r="DK36" s="31" t="str">
        <f t="shared" si="81"/>
        <v/>
      </c>
      <c r="DL36" s="31">
        <f t="shared" si="82"/>
        <v>6</v>
      </c>
      <c r="DM36" s="31" t="str">
        <f t="shared" si="83"/>
        <v/>
      </c>
      <c r="DN36" s="31" t="str">
        <f t="shared" si="84"/>
        <v/>
      </c>
      <c r="DO36" s="31" t="str">
        <f t="shared" si="85"/>
        <v/>
      </c>
      <c r="DP36" s="31" t="str">
        <f t="shared" si="86"/>
        <v/>
      </c>
      <c r="DQ36" s="31" t="str">
        <f t="shared" si="143"/>
        <v/>
      </c>
      <c r="DR36" s="31" t="str">
        <f t="shared" si="144"/>
        <v/>
      </c>
      <c r="DS36" s="31" t="str">
        <f t="shared" si="145"/>
        <v/>
      </c>
      <c r="DT36" s="31">
        <f t="shared" si="146"/>
        <v>34</v>
      </c>
      <c r="DU36" s="31" t="str">
        <f t="shared" si="147"/>
        <v/>
      </c>
      <c r="DV36" s="31" t="str">
        <f t="shared" si="148"/>
        <v/>
      </c>
      <c r="DW36" s="48">
        <f t="shared" si="149"/>
        <v>8.4507042253521121</v>
      </c>
      <c r="DX36" s="4" t="str">
        <f t="shared" si="87"/>
        <v/>
      </c>
      <c r="DY36" s="2">
        <v>21.25</v>
      </c>
      <c r="DZ36" s="2">
        <v>3.38</v>
      </c>
    </row>
    <row r="37" spans="1:130" ht="13.2" x14ac:dyDescent="0.25">
      <c r="A37" s="31"/>
      <c r="B37" s="4">
        <v>35</v>
      </c>
      <c r="C37" s="15"/>
      <c r="D37" s="14" t="s">
        <v>244</v>
      </c>
      <c r="E37" s="14" t="s">
        <v>342</v>
      </c>
      <c r="F37" s="14"/>
      <c r="G37" s="14" t="s">
        <v>245</v>
      </c>
      <c r="H37" s="50" t="s">
        <v>342</v>
      </c>
      <c r="I37" s="15" t="s">
        <v>203</v>
      </c>
      <c r="J37" s="47"/>
      <c r="K37" s="47"/>
      <c r="L37" s="47"/>
      <c r="M37" s="54">
        <v>26.5</v>
      </c>
      <c r="N37" s="54">
        <v>30.5</v>
      </c>
      <c r="O37" s="54">
        <v>14.5</v>
      </c>
      <c r="P37" s="54">
        <v>15.75</v>
      </c>
      <c r="Q37" s="54">
        <v>16.75</v>
      </c>
      <c r="R37" s="51"/>
      <c r="S37" s="51"/>
      <c r="T37" s="51"/>
      <c r="U37" s="51"/>
      <c r="V37" s="51"/>
      <c r="W37" s="51"/>
      <c r="X37" s="52">
        <f t="shared" si="92"/>
        <v>7.12</v>
      </c>
      <c r="Y37" s="52">
        <f t="shared" si="93"/>
        <v>11.42</v>
      </c>
      <c r="Z37" s="52">
        <f t="shared" si="2"/>
        <v>1.06</v>
      </c>
      <c r="AA37" s="52">
        <f t="shared" si="3"/>
        <v>1.32</v>
      </c>
      <c r="AB37" s="52">
        <f t="shared" si="4"/>
        <v>1.58</v>
      </c>
      <c r="AC37" s="54">
        <v>19</v>
      </c>
      <c r="AD37" s="54">
        <v>15.75</v>
      </c>
      <c r="AE37" s="54">
        <v>15.5</v>
      </c>
      <c r="AF37" s="54">
        <v>16</v>
      </c>
      <c r="AG37" s="54"/>
      <c r="AH37" s="52">
        <f t="shared" si="62"/>
        <v>2.3199999999999998</v>
      </c>
      <c r="AI37" s="52">
        <f t="shared" si="88"/>
        <v>1.32</v>
      </c>
      <c r="AJ37" s="52">
        <f t="shared" si="89"/>
        <v>1.24</v>
      </c>
      <c r="AK37" s="52">
        <f t="shared" si="90"/>
        <v>1.38</v>
      </c>
      <c r="AL37" s="52" t="str">
        <f t="shared" si="91"/>
        <v xml:space="preserve"> </v>
      </c>
      <c r="AM37" s="53"/>
      <c r="AN37" s="53"/>
      <c r="AO37" s="53"/>
      <c r="AP37" s="53"/>
      <c r="AQ37" s="53"/>
      <c r="AR37" s="53"/>
      <c r="AS37" s="55">
        <f t="shared" si="94"/>
        <v>22.5</v>
      </c>
      <c r="AT37" s="31">
        <f t="shared" si="95"/>
        <v>4</v>
      </c>
      <c r="AU37" s="57">
        <f>IF(D37="","",IF(LOOKUP(AT37,'Master 2012 Pay Sheet'!$A$5:$A$35,'Master 2012 Pay Sheet'!$B$5:$B$35)&gt;0,LOOKUP(AT37,'Master 2012 Pay Sheet'!$A$5:$A$35,'Master 2012 Pay Sheet'!$B$5:$B$35),0))</f>
        <v>0</v>
      </c>
      <c r="AV37" s="56">
        <f t="shared" si="96"/>
        <v>6.26</v>
      </c>
      <c r="AW37" s="31">
        <f t="shared" si="97"/>
        <v>52</v>
      </c>
      <c r="AX37" s="57">
        <f>IF(D37="","",IF(LOOKUP(AW37,'Master 2012 Pay Sheet'!$C$5:$C$35,'Master 2012 Pay Sheet'!$D$5:$D$35)&gt;0,LOOKUP(AW37,'Master 2012 Pay Sheet'!$C$5:$C$35,'Master 2012 Pay Sheet'!$D$5:$D$35),0))</f>
        <v>0</v>
      </c>
      <c r="AY37" s="56">
        <f t="shared" si="98"/>
        <v>28.759999999999998</v>
      </c>
      <c r="AZ37" s="31">
        <f t="shared" si="99"/>
        <v>16</v>
      </c>
      <c r="BA37" s="57">
        <f>IF(D37="","",IF(LOOKUP(AZ37,'Master 2012 Pay Sheet'!$E$5:$E$35,'Master 2012 Pay Sheet'!$F$5:$F$35)&gt;0,LOOKUP(AZ37,'Master 2012 Pay Sheet'!$E$5:$E$35,'Master 2012 Pay Sheet'!$F$5:$F$35),0))</f>
        <v>0</v>
      </c>
      <c r="BB37" s="57">
        <f t="shared" si="100"/>
        <v>0</v>
      </c>
      <c r="BC37" s="31">
        <f t="shared" si="101"/>
        <v>-12</v>
      </c>
      <c r="BD37" s="31" t="str">
        <f t="shared" si="102"/>
        <v/>
      </c>
      <c r="BE37" s="31">
        <f t="shared" si="103"/>
        <v>5</v>
      </c>
      <c r="BF37" s="56">
        <f t="shared" si="104"/>
        <v>11.42</v>
      </c>
      <c r="BG37" s="31" t="str">
        <f t="shared" si="105"/>
        <v/>
      </c>
      <c r="BH37" s="31">
        <f t="shared" si="106"/>
        <v>4</v>
      </c>
      <c r="BI37" s="56">
        <f t="shared" si="107"/>
        <v>2.3199999999999998</v>
      </c>
      <c r="BJ37" s="31" t="str">
        <f t="shared" si="108"/>
        <v/>
      </c>
      <c r="BK37" s="31">
        <f t="shared" si="63"/>
        <v>9</v>
      </c>
      <c r="BL37" s="31">
        <f t="shared" si="109"/>
        <v>0</v>
      </c>
      <c r="BM37" s="31">
        <f t="shared" si="110"/>
        <v>35</v>
      </c>
      <c r="BN37" s="31">
        <f t="shared" si="111"/>
        <v>0</v>
      </c>
      <c r="BO37" s="31">
        <f t="shared" si="112"/>
        <v>35</v>
      </c>
      <c r="BP37" s="31">
        <f t="shared" si="113"/>
        <v>0</v>
      </c>
      <c r="BQ37" s="31">
        <f t="shared" si="114"/>
        <v>35</v>
      </c>
      <c r="BR37" s="31">
        <f t="shared" si="115"/>
        <v>0</v>
      </c>
      <c r="BS37" s="31">
        <f t="shared" si="116"/>
        <v>35</v>
      </c>
      <c r="BT37" s="31">
        <f t="shared" si="117"/>
        <v>0</v>
      </c>
      <c r="BU37" s="31">
        <f t="shared" si="118"/>
        <v>35</v>
      </c>
      <c r="BV37" s="31">
        <f t="shared" si="119"/>
        <v>0</v>
      </c>
      <c r="BW37" s="31">
        <f t="shared" si="120"/>
        <v>35</v>
      </c>
      <c r="BX37" s="31">
        <f t="shared" si="121"/>
        <v>0</v>
      </c>
      <c r="BY37" s="31">
        <f t="shared" si="122"/>
        <v>35</v>
      </c>
      <c r="BZ37" s="31">
        <f t="shared" si="123"/>
        <v>0</v>
      </c>
      <c r="CA37" s="31">
        <f t="shared" si="124"/>
        <v>35</v>
      </c>
      <c r="CB37" s="31">
        <f t="shared" si="125"/>
        <v>0</v>
      </c>
      <c r="CC37" s="31">
        <f t="shared" si="126"/>
        <v>35</v>
      </c>
      <c r="CD37" s="31">
        <f t="shared" si="127"/>
        <v>0</v>
      </c>
      <c r="CE37" s="31">
        <f t="shared" si="128"/>
        <v>35</v>
      </c>
      <c r="CF37" s="31">
        <f t="shared" si="129"/>
        <v>0</v>
      </c>
      <c r="CG37" s="31">
        <f t="shared" si="130"/>
        <v>35</v>
      </c>
      <c r="CH37" s="31">
        <f t="shared" si="131"/>
        <v>0</v>
      </c>
      <c r="CI37" s="31">
        <f t="shared" si="132"/>
        <v>35</v>
      </c>
      <c r="CJ37" s="31" t="str">
        <f t="shared" si="133"/>
        <v/>
      </c>
      <c r="CK37" s="31" t="str">
        <f t="shared" si="134"/>
        <v/>
      </c>
      <c r="CL37" s="31" t="str">
        <f t="shared" si="135"/>
        <v/>
      </c>
      <c r="CM37" s="31" t="str">
        <f t="shared" si="136"/>
        <v/>
      </c>
      <c r="CN37" s="31" t="str">
        <f t="shared" si="137"/>
        <v/>
      </c>
      <c r="CO37" s="31" t="str">
        <f t="shared" si="138"/>
        <v/>
      </c>
      <c r="CP37" s="31" t="str">
        <f t="shared" si="139"/>
        <v/>
      </c>
      <c r="CQ37" s="31" t="str">
        <f t="shared" si="140"/>
        <v/>
      </c>
      <c r="CR37" s="31" t="str">
        <f t="shared" si="141"/>
        <v/>
      </c>
      <c r="CS37" s="31" t="str">
        <f t="shared" si="142"/>
        <v/>
      </c>
      <c r="CT37" s="31" t="str">
        <f t="shared" si="64"/>
        <v/>
      </c>
      <c r="CU37" s="31" t="str">
        <f t="shared" si="65"/>
        <v/>
      </c>
      <c r="CV37" s="31" t="str">
        <f t="shared" si="66"/>
        <v/>
      </c>
      <c r="CW37" s="31" t="str">
        <f t="shared" si="67"/>
        <v/>
      </c>
      <c r="CX37" s="31" t="str">
        <f t="shared" si="68"/>
        <v/>
      </c>
      <c r="CY37" s="31">
        <f t="shared" si="69"/>
        <v>5</v>
      </c>
      <c r="CZ37" s="31" t="str">
        <f t="shared" si="70"/>
        <v/>
      </c>
      <c r="DA37" s="31" t="str">
        <f t="shared" si="71"/>
        <v/>
      </c>
      <c r="DB37" s="31" t="str">
        <f t="shared" si="72"/>
        <v/>
      </c>
      <c r="DC37" s="31" t="str">
        <f t="shared" si="73"/>
        <v/>
      </c>
      <c r="DD37" s="31">
        <f t="shared" si="74"/>
        <v>4</v>
      </c>
      <c r="DE37" s="31" t="str">
        <f t="shared" si="75"/>
        <v/>
      </c>
      <c r="DF37" s="31" t="str">
        <f t="shared" si="76"/>
        <v/>
      </c>
      <c r="DG37" s="31" t="str">
        <f t="shared" si="77"/>
        <v/>
      </c>
      <c r="DH37" s="31" t="str">
        <f t="shared" si="78"/>
        <v/>
      </c>
      <c r="DI37" s="31" t="str">
        <f t="shared" si="79"/>
        <v/>
      </c>
      <c r="DJ37" s="31" t="str">
        <f t="shared" si="80"/>
        <v/>
      </c>
      <c r="DK37" s="31" t="str">
        <f t="shared" si="81"/>
        <v/>
      </c>
      <c r="DL37" s="31" t="str">
        <f t="shared" si="82"/>
        <v/>
      </c>
      <c r="DM37" s="31" t="str">
        <f t="shared" si="83"/>
        <v/>
      </c>
      <c r="DN37" s="31" t="str">
        <f t="shared" si="84"/>
        <v/>
      </c>
      <c r="DO37" s="31">
        <f t="shared" si="85"/>
        <v>9</v>
      </c>
      <c r="DP37" s="31" t="str">
        <f t="shared" si="86"/>
        <v/>
      </c>
      <c r="DQ37" s="31" t="str">
        <f t="shared" si="143"/>
        <v/>
      </c>
      <c r="DR37" s="31" t="str">
        <f t="shared" si="144"/>
        <v/>
      </c>
      <c r="DS37" s="31" t="str">
        <f t="shared" si="145"/>
        <v/>
      </c>
      <c r="DT37" s="31">
        <f t="shared" si="146"/>
        <v>35</v>
      </c>
      <c r="DU37" s="31" t="str">
        <f t="shared" si="147"/>
        <v/>
      </c>
      <c r="DV37" s="31" t="str">
        <f t="shared" si="148"/>
        <v/>
      </c>
      <c r="DW37" s="48">
        <f t="shared" si="149"/>
        <v>78.873239436619713</v>
      </c>
      <c r="DX37" s="4" t="str">
        <f t="shared" si="87"/>
        <v/>
      </c>
      <c r="DY37" s="2">
        <v>21.5</v>
      </c>
      <c r="DZ37" s="2">
        <v>3.52</v>
      </c>
    </row>
    <row r="38" spans="1:130" ht="13.2" x14ac:dyDescent="0.25">
      <c r="A38" s="31"/>
      <c r="B38" s="4">
        <v>36</v>
      </c>
      <c r="C38" s="15"/>
      <c r="D38" s="14" t="s">
        <v>246</v>
      </c>
      <c r="E38" s="14" t="s">
        <v>330</v>
      </c>
      <c r="F38" s="14"/>
      <c r="G38" s="14" t="s">
        <v>247</v>
      </c>
      <c r="H38" s="50" t="s">
        <v>330</v>
      </c>
      <c r="I38" s="15" t="s">
        <v>203</v>
      </c>
      <c r="J38" s="47"/>
      <c r="K38" s="47"/>
      <c r="L38" s="47"/>
      <c r="M38" s="54">
        <v>17</v>
      </c>
      <c r="N38" s="54">
        <v>27.75</v>
      </c>
      <c r="O38" s="54">
        <v>16.25</v>
      </c>
      <c r="P38" s="54">
        <v>15.75</v>
      </c>
      <c r="Q38" s="54"/>
      <c r="R38" s="51"/>
      <c r="S38" s="51"/>
      <c r="T38" s="51"/>
      <c r="U38" s="51"/>
      <c r="V38" s="51"/>
      <c r="W38" s="51"/>
      <c r="X38" s="52">
        <f t="shared" si="92"/>
        <v>1.64</v>
      </c>
      <c r="Y38" s="52">
        <f t="shared" si="93"/>
        <v>8.32</v>
      </c>
      <c r="Z38" s="52">
        <f t="shared" si="2"/>
        <v>1.44</v>
      </c>
      <c r="AA38" s="52">
        <f t="shared" si="3"/>
        <v>1.32</v>
      </c>
      <c r="AB38" s="52" t="str">
        <f t="shared" si="4"/>
        <v xml:space="preserve"> </v>
      </c>
      <c r="AC38" s="54">
        <v>20</v>
      </c>
      <c r="AD38" s="54">
        <v>14.5</v>
      </c>
      <c r="AE38" s="54">
        <v>16</v>
      </c>
      <c r="AF38" s="54">
        <v>14.5</v>
      </c>
      <c r="AG38" s="54">
        <v>14.5</v>
      </c>
      <c r="AH38" s="52">
        <f t="shared" si="62"/>
        <v>2.76</v>
      </c>
      <c r="AI38" s="52">
        <f t="shared" si="88"/>
        <v>1.06</v>
      </c>
      <c r="AJ38" s="52">
        <f t="shared" si="89"/>
        <v>1.38</v>
      </c>
      <c r="AK38" s="52">
        <f t="shared" si="90"/>
        <v>1.06</v>
      </c>
      <c r="AL38" s="52">
        <f t="shared" si="91"/>
        <v>1.06</v>
      </c>
      <c r="AM38" s="53"/>
      <c r="AN38" s="53"/>
      <c r="AO38" s="53"/>
      <c r="AP38" s="53"/>
      <c r="AQ38" s="53"/>
      <c r="AR38" s="53"/>
      <c r="AS38" s="55">
        <f t="shared" si="94"/>
        <v>12.72</v>
      </c>
      <c r="AT38" s="31">
        <f t="shared" si="95"/>
        <v>28</v>
      </c>
      <c r="AU38" s="57">
        <f>IF(D38="","",IF(LOOKUP(AT38,'Master 2012 Pay Sheet'!$A$5:$A$35,'Master 2012 Pay Sheet'!$B$5:$B$35)&gt;0,LOOKUP(AT38,'Master 2012 Pay Sheet'!$A$5:$A$35,'Master 2012 Pay Sheet'!$B$5:$B$35),0))</f>
        <v>0</v>
      </c>
      <c r="AV38" s="56">
        <f t="shared" si="96"/>
        <v>7.32</v>
      </c>
      <c r="AW38" s="31">
        <f t="shared" si="97"/>
        <v>47</v>
      </c>
      <c r="AX38" s="57">
        <f>IF(D38="","",IF(LOOKUP(AW38,'Master 2012 Pay Sheet'!$C$5:$C$35,'Master 2012 Pay Sheet'!$D$5:$D$35)&gt;0,LOOKUP(AW38,'Master 2012 Pay Sheet'!$C$5:$C$35,'Master 2012 Pay Sheet'!$D$5:$D$35),0))</f>
        <v>0</v>
      </c>
      <c r="AY38" s="56">
        <f t="shared" si="98"/>
        <v>20.04</v>
      </c>
      <c r="AZ38" s="31">
        <f t="shared" si="99"/>
        <v>40</v>
      </c>
      <c r="BA38" s="57">
        <f>IF(D38="","",IF(LOOKUP(AZ38,'Master 2012 Pay Sheet'!$E$5:$E$35,'Master 2012 Pay Sheet'!$F$5:$F$35)&gt;0,LOOKUP(AZ38,'Master 2012 Pay Sheet'!$E$5:$E$35,'Master 2012 Pay Sheet'!$F$5:$F$35),0))</f>
        <v>0</v>
      </c>
      <c r="BB38" s="57">
        <f t="shared" si="100"/>
        <v>0</v>
      </c>
      <c r="BC38" s="31">
        <f t="shared" si="101"/>
        <v>-12</v>
      </c>
      <c r="BD38" s="31" t="str">
        <f t="shared" si="102"/>
        <v/>
      </c>
      <c r="BE38" s="31">
        <f t="shared" si="103"/>
        <v>4</v>
      </c>
      <c r="BF38" s="56">
        <f t="shared" si="104"/>
        <v>8.32</v>
      </c>
      <c r="BG38" s="31" t="str">
        <f t="shared" si="105"/>
        <v/>
      </c>
      <c r="BH38" s="31">
        <f t="shared" si="106"/>
        <v>5</v>
      </c>
      <c r="BI38" s="56">
        <f t="shared" si="107"/>
        <v>2.76</v>
      </c>
      <c r="BJ38" s="31" t="str">
        <f t="shared" si="108"/>
        <v/>
      </c>
      <c r="BK38" s="31">
        <f t="shared" si="63"/>
        <v>9</v>
      </c>
      <c r="BL38" s="31">
        <f t="shared" si="109"/>
        <v>0</v>
      </c>
      <c r="BM38" s="31">
        <f t="shared" si="110"/>
        <v>36</v>
      </c>
      <c r="BN38" s="31">
        <f t="shared" si="111"/>
        <v>0</v>
      </c>
      <c r="BO38" s="31">
        <f t="shared" si="112"/>
        <v>36</v>
      </c>
      <c r="BP38" s="31">
        <f t="shared" si="113"/>
        <v>0</v>
      </c>
      <c r="BQ38" s="31">
        <f t="shared" si="114"/>
        <v>36</v>
      </c>
      <c r="BR38" s="31">
        <f t="shared" si="115"/>
        <v>0</v>
      </c>
      <c r="BS38" s="31">
        <f t="shared" si="116"/>
        <v>36</v>
      </c>
      <c r="BT38" s="31">
        <f t="shared" si="117"/>
        <v>0</v>
      </c>
      <c r="BU38" s="31">
        <f t="shared" si="118"/>
        <v>36</v>
      </c>
      <c r="BV38" s="31">
        <f t="shared" si="119"/>
        <v>0</v>
      </c>
      <c r="BW38" s="31">
        <f t="shared" si="120"/>
        <v>36</v>
      </c>
      <c r="BX38" s="31">
        <f t="shared" si="121"/>
        <v>0</v>
      </c>
      <c r="BY38" s="31">
        <f t="shared" si="122"/>
        <v>36</v>
      </c>
      <c r="BZ38" s="31">
        <f t="shared" si="123"/>
        <v>0</v>
      </c>
      <c r="CA38" s="31">
        <f t="shared" si="124"/>
        <v>36</v>
      </c>
      <c r="CB38" s="31">
        <f t="shared" si="125"/>
        <v>0</v>
      </c>
      <c r="CC38" s="31">
        <f t="shared" si="126"/>
        <v>36</v>
      </c>
      <c r="CD38" s="31">
        <f t="shared" si="127"/>
        <v>0</v>
      </c>
      <c r="CE38" s="31">
        <f t="shared" si="128"/>
        <v>36</v>
      </c>
      <c r="CF38" s="31">
        <f t="shared" si="129"/>
        <v>0</v>
      </c>
      <c r="CG38" s="31">
        <f t="shared" si="130"/>
        <v>36</v>
      </c>
      <c r="CH38" s="31">
        <f t="shared" si="131"/>
        <v>0</v>
      </c>
      <c r="CI38" s="31">
        <f t="shared" si="132"/>
        <v>36</v>
      </c>
      <c r="CJ38" s="31" t="str">
        <f t="shared" si="133"/>
        <v/>
      </c>
      <c r="CK38" s="31" t="str">
        <f t="shared" si="134"/>
        <v/>
      </c>
      <c r="CL38" s="31" t="str">
        <f t="shared" si="135"/>
        <v/>
      </c>
      <c r="CM38" s="31" t="str">
        <f t="shared" si="136"/>
        <v/>
      </c>
      <c r="CN38" s="31" t="str">
        <f t="shared" si="137"/>
        <v/>
      </c>
      <c r="CO38" s="31" t="str">
        <f t="shared" si="138"/>
        <v/>
      </c>
      <c r="CP38" s="31" t="str">
        <f t="shared" si="139"/>
        <v/>
      </c>
      <c r="CQ38" s="31" t="str">
        <f t="shared" si="140"/>
        <v/>
      </c>
      <c r="CR38" s="31" t="str">
        <f t="shared" si="141"/>
        <v/>
      </c>
      <c r="CS38" s="31" t="str">
        <f t="shared" si="142"/>
        <v/>
      </c>
      <c r="CT38" s="31" t="str">
        <f t="shared" si="64"/>
        <v/>
      </c>
      <c r="CU38" s="31" t="str">
        <f t="shared" si="65"/>
        <v/>
      </c>
      <c r="CV38" s="31" t="str">
        <f t="shared" si="66"/>
        <v/>
      </c>
      <c r="CW38" s="31" t="str">
        <f t="shared" si="67"/>
        <v/>
      </c>
      <c r="CX38" s="31">
        <f t="shared" si="68"/>
        <v>4</v>
      </c>
      <c r="CY38" s="31" t="str">
        <f t="shared" si="69"/>
        <v/>
      </c>
      <c r="CZ38" s="31" t="str">
        <f t="shared" si="70"/>
        <v/>
      </c>
      <c r="DA38" s="31" t="str">
        <f t="shared" si="71"/>
        <v/>
      </c>
      <c r="DB38" s="31" t="str">
        <f t="shared" si="72"/>
        <v/>
      </c>
      <c r="DC38" s="31" t="str">
        <f t="shared" si="73"/>
        <v/>
      </c>
      <c r="DD38" s="31" t="str">
        <f t="shared" si="74"/>
        <v/>
      </c>
      <c r="DE38" s="31">
        <f t="shared" si="75"/>
        <v>5</v>
      </c>
      <c r="DF38" s="31" t="str">
        <f t="shared" si="76"/>
        <v/>
      </c>
      <c r="DG38" s="31" t="str">
        <f t="shared" si="77"/>
        <v/>
      </c>
      <c r="DH38" s="31" t="str">
        <f t="shared" si="78"/>
        <v/>
      </c>
      <c r="DI38" s="31" t="str">
        <f t="shared" si="79"/>
        <v/>
      </c>
      <c r="DJ38" s="31" t="str">
        <f t="shared" si="80"/>
        <v/>
      </c>
      <c r="DK38" s="31" t="str">
        <f t="shared" si="81"/>
        <v/>
      </c>
      <c r="DL38" s="31" t="str">
        <f t="shared" si="82"/>
        <v/>
      </c>
      <c r="DM38" s="31" t="str">
        <f t="shared" si="83"/>
        <v/>
      </c>
      <c r="DN38" s="31" t="str">
        <f t="shared" si="84"/>
        <v/>
      </c>
      <c r="DO38" s="31">
        <f t="shared" si="85"/>
        <v>9</v>
      </c>
      <c r="DP38" s="31" t="str">
        <f t="shared" si="86"/>
        <v/>
      </c>
      <c r="DQ38" s="31" t="str">
        <f t="shared" si="143"/>
        <v/>
      </c>
      <c r="DR38" s="31" t="str">
        <f t="shared" si="144"/>
        <v/>
      </c>
      <c r="DS38" s="31" t="str">
        <f t="shared" si="145"/>
        <v/>
      </c>
      <c r="DT38" s="31">
        <f t="shared" si="146"/>
        <v>36</v>
      </c>
      <c r="DU38" s="31" t="str">
        <f t="shared" si="147"/>
        <v/>
      </c>
      <c r="DV38" s="31" t="str">
        <f t="shared" si="148"/>
        <v/>
      </c>
      <c r="DW38" s="48">
        <f t="shared" si="149"/>
        <v>45.070422535211272</v>
      </c>
      <c r="DX38" s="4" t="str">
        <f t="shared" si="87"/>
        <v/>
      </c>
      <c r="DY38" s="2">
        <v>21.75</v>
      </c>
      <c r="DZ38" s="2">
        <v>3.66</v>
      </c>
    </row>
    <row r="39" spans="1:130" ht="13.2" x14ac:dyDescent="0.25">
      <c r="A39" s="31"/>
      <c r="B39" s="4">
        <v>37</v>
      </c>
      <c r="C39" s="15"/>
      <c r="D39" s="14" t="s">
        <v>248</v>
      </c>
      <c r="E39" s="14" t="s">
        <v>353</v>
      </c>
      <c r="F39" s="14"/>
      <c r="G39" s="14" t="s">
        <v>249</v>
      </c>
      <c r="H39" s="50" t="s">
        <v>355</v>
      </c>
      <c r="I39" s="15" t="s">
        <v>222</v>
      </c>
      <c r="J39" s="47"/>
      <c r="K39" s="47"/>
      <c r="L39" s="47"/>
      <c r="M39" s="54">
        <v>15.25</v>
      </c>
      <c r="N39" s="54">
        <v>17.75</v>
      </c>
      <c r="O39" s="54">
        <v>19.5</v>
      </c>
      <c r="P39" s="54"/>
      <c r="Q39" s="54"/>
      <c r="R39" s="51"/>
      <c r="S39" s="51"/>
      <c r="T39" s="51"/>
      <c r="U39" s="51"/>
      <c r="V39" s="51"/>
      <c r="W39" s="51"/>
      <c r="X39" s="52">
        <f t="shared" si="92"/>
        <v>1.18</v>
      </c>
      <c r="Y39" s="52">
        <f t="shared" si="93"/>
        <v>1.86</v>
      </c>
      <c r="Z39" s="52">
        <f t="shared" si="2"/>
        <v>2.52</v>
      </c>
      <c r="AA39" s="52" t="str">
        <f t="shared" si="3"/>
        <v xml:space="preserve"> </v>
      </c>
      <c r="AB39" s="52" t="str">
        <f t="shared" si="4"/>
        <v xml:space="preserve"> </v>
      </c>
      <c r="AC39" s="54">
        <v>17</v>
      </c>
      <c r="AD39" s="54">
        <v>15</v>
      </c>
      <c r="AE39" s="54">
        <v>19</v>
      </c>
      <c r="AF39" s="54"/>
      <c r="AG39" s="54"/>
      <c r="AH39" s="52">
        <f t="shared" si="62"/>
        <v>1.64</v>
      </c>
      <c r="AI39" s="52">
        <f t="shared" si="88"/>
        <v>1.1200000000000001</v>
      </c>
      <c r="AJ39" s="52">
        <f t="shared" si="89"/>
        <v>2.3199999999999998</v>
      </c>
      <c r="AK39" s="52" t="str">
        <f t="shared" si="90"/>
        <v xml:space="preserve"> </v>
      </c>
      <c r="AL39" s="52" t="str">
        <f t="shared" si="91"/>
        <v xml:space="preserve"> </v>
      </c>
      <c r="AM39" s="53"/>
      <c r="AN39" s="53"/>
      <c r="AO39" s="53"/>
      <c r="AP39" s="53"/>
      <c r="AQ39" s="53"/>
      <c r="AR39" s="53"/>
      <c r="AS39" s="55">
        <f t="shared" si="94"/>
        <v>5.5600000000000005</v>
      </c>
      <c r="AT39" s="31">
        <f t="shared" si="95"/>
        <v>61</v>
      </c>
      <c r="AU39" s="57">
        <f>IF(D39="","",IF(LOOKUP(AT39,'Master 2012 Pay Sheet'!$A$5:$A$35,'Master 2012 Pay Sheet'!$B$5:$B$35)&gt;0,LOOKUP(AT39,'Master 2012 Pay Sheet'!$A$5:$A$35,'Master 2012 Pay Sheet'!$B$5:$B$35),0))</f>
        <v>0</v>
      </c>
      <c r="AV39" s="56">
        <f t="shared" si="96"/>
        <v>5.08</v>
      </c>
      <c r="AW39" s="31">
        <f t="shared" si="97"/>
        <v>58</v>
      </c>
      <c r="AX39" s="57">
        <f>IF(D39="","",IF(LOOKUP(AW39,'Master 2012 Pay Sheet'!$C$5:$C$35,'Master 2012 Pay Sheet'!$D$5:$D$35)&gt;0,LOOKUP(AW39,'Master 2012 Pay Sheet'!$C$5:$C$35,'Master 2012 Pay Sheet'!$D$5:$D$35),0))</f>
        <v>0</v>
      </c>
      <c r="AY39" s="56">
        <f t="shared" si="98"/>
        <v>10.64</v>
      </c>
      <c r="AZ39" s="31">
        <f t="shared" si="99"/>
        <v>62</v>
      </c>
      <c r="BA39" s="57">
        <f>IF(D39="","",IF(LOOKUP(AZ39,'Master 2012 Pay Sheet'!$E$5:$E$35,'Master 2012 Pay Sheet'!$F$5:$F$35)&gt;0,LOOKUP(AZ39,'Master 2012 Pay Sheet'!$E$5:$E$35,'Master 2012 Pay Sheet'!$F$5:$F$35),0))</f>
        <v>0</v>
      </c>
      <c r="BB39" s="57">
        <f t="shared" si="100"/>
        <v>0</v>
      </c>
      <c r="BC39" s="31">
        <f t="shared" si="101"/>
        <v>-1</v>
      </c>
      <c r="BD39" s="31" t="str">
        <f t="shared" si="102"/>
        <v/>
      </c>
      <c r="BE39" s="31">
        <f t="shared" si="103"/>
        <v>3</v>
      </c>
      <c r="BF39" s="56">
        <f t="shared" si="104"/>
        <v>2.52</v>
      </c>
      <c r="BG39" s="31" t="str">
        <f t="shared" si="105"/>
        <v/>
      </c>
      <c r="BH39" s="31">
        <f t="shared" si="106"/>
        <v>3</v>
      </c>
      <c r="BI39" s="56">
        <f t="shared" si="107"/>
        <v>2.3199999999999998</v>
      </c>
      <c r="BJ39" s="31" t="str">
        <f t="shared" si="108"/>
        <v/>
      </c>
      <c r="BK39" s="31">
        <f t="shared" si="63"/>
        <v>6</v>
      </c>
      <c r="BL39" s="31">
        <f t="shared" si="109"/>
        <v>0</v>
      </c>
      <c r="BM39" s="31">
        <f t="shared" si="110"/>
        <v>37</v>
      </c>
      <c r="BN39" s="31">
        <f t="shared" si="111"/>
        <v>0</v>
      </c>
      <c r="BO39" s="31">
        <f t="shared" si="112"/>
        <v>37</v>
      </c>
      <c r="BP39" s="31">
        <f t="shared" si="113"/>
        <v>0</v>
      </c>
      <c r="BQ39" s="31">
        <f t="shared" si="114"/>
        <v>37</v>
      </c>
      <c r="BR39" s="31">
        <f t="shared" si="115"/>
        <v>0</v>
      </c>
      <c r="BS39" s="31">
        <f t="shared" si="116"/>
        <v>37</v>
      </c>
      <c r="BT39" s="31">
        <f t="shared" si="117"/>
        <v>0</v>
      </c>
      <c r="BU39" s="31">
        <f t="shared" si="118"/>
        <v>37</v>
      </c>
      <c r="BV39" s="31">
        <f t="shared" si="119"/>
        <v>0</v>
      </c>
      <c r="BW39" s="31">
        <f t="shared" si="120"/>
        <v>37</v>
      </c>
      <c r="BX39" s="31">
        <f t="shared" si="121"/>
        <v>0</v>
      </c>
      <c r="BY39" s="31">
        <f t="shared" si="122"/>
        <v>37</v>
      </c>
      <c r="BZ39" s="31">
        <f t="shared" si="123"/>
        <v>0</v>
      </c>
      <c r="CA39" s="31">
        <f t="shared" si="124"/>
        <v>37</v>
      </c>
      <c r="CB39" s="31">
        <f t="shared" si="125"/>
        <v>0</v>
      </c>
      <c r="CC39" s="31">
        <f t="shared" si="126"/>
        <v>37</v>
      </c>
      <c r="CD39" s="31">
        <f t="shared" si="127"/>
        <v>0</v>
      </c>
      <c r="CE39" s="31">
        <f t="shared" si="128"/>
        <v>37</v>
      </c>
      <c r="CF39" s="31">
        <f t="shared" si="129"/>
        <v>0</v>
      </c>
      <c r="CG39" s="31">
        <f t="shared" si="130"/>
        <v>37</v>
      </c>
      <c r="CH39" s="31">
        <f t="shared" si="131"/>
        <v>0</v>
      </c>
      <c r="CI39" s="31">
        <f t="shared" si="132"/>
        <v>37</v>
      </c>
      <c r="CJ39" s="31" t="str">
        <f t="shared" si="133"/>
        <v/>
      </c>
      <c r="CK39" s="31" t="str">
        <f t="shared" si="134"/>
        <v/>
      </c>
      <c r="CL39" s="31" t="str">
        <f t="shared" si="135"/>
        <v/>
      </c>
      <c r="CM39" s="31" t="str">
        <f t="shared" si="136"/>
        <v/>
      </c>
      <c r="CN39" s="31" t="str">
        <f t="shared" si="137"/>
        <v/>
      </c>
      <c r="CO39" s="31">
        <f t="shared" si="138"/>
        <v>62</v>
      </c>
      <c r="CP39" s="31">
        <f t="shared" si="139"/>
        <v>8</v>
      </c>
      <c r="CQ39" s="31" t="str">
        <f t="shared" si="140"/>
        <v/>
      </c>
      <c r="CR39" s="31" t="str">
        <f t="shared" si="141"/>
        <v/>
      </c>
      <c r="CS39" s="31" t="str">
        <f t="shared" si="142"/>
        <v/>
      </c>
      <c r="CT39" s="31" t="str">
        <f t="shared" si="64"/>
        <v/>
      </c>
      <c r="CU39" s="31" t="str">
        <f t="shared" si="65"/>
        <v/>
      </c>
      <c r="CV39" s="31" t="str">
        <f t="shared" si="66"/>
        <v/>
      </c>
      <c r="CW39" s="31">
        <f t="shared" si="67"/>
        <v>3</v>
      </c>
      <c r="CX39" s="31" t="str">
        <f t="shared" si="68"/>
        <v/>
      </c>
      <c r="CY39" s="31" t="str">
        <f t="shared" si="69"/>
        <v/>
      </c>
      <c r="CZ39" s="31" t="str">
        <f t="shared" si="70"/>
        <v/>
      </c>
      <c r="DA39" s="31" t="str">
        <f t="shared" si="71"/>
        <v/>
      </c>
      <c r="DB39" s="31" t="str">
        <f t="shared" si="72"/>
        <v/>
      </c>
      <c r="DC39" s="31">
        <f t="shared" si="73"/>
        <v>3</v>
      </c>
      <c r="DD39" s="31" t="str">
        <f t="shared" si="74"/>
        <v/>
      </c>
      <c r="DE39" s="31" t="str">
        <f t="shared" si="75"/>
        <v/>
      </c>
      <c r="DF39" s="31" t="str">
        <f t="shared" si="76"/>
        <v/>
      </c>
      <c r="DG39" s="31" t="str">
        <f t="shared" si="77"/>
        <v/>
      </c>
      <c r="DH39" s="31" t="str">
        <f t="shared" si="78"/>
        <v/>
      </c>
      <c r="DI39" s="31" t="str">
        <f t="shared" si="79"/>
        <v/>
      </c>
      <c r="DJ39" s="31" t="str">
        <f t="shared" si="80"/>
        <v/>
      </c>
      <c r="DK39" s="31" t="str">
        <f t="shared" si="81"/>
        <v/>
      </c>
      <c r="DL39" s="31">
        <f t="shared" si="82"/>
        <v>6</v>
      </c>
      <c r="DM39" s="31" t="str">
        <f t="shared" si="83"/>
        <v/>
      </c>
      <c r="DN39" s="31" t="str">
        <f t="shared" si="84"/>
        <v/>
      </c>
      <c r="DO39" s="31" t="str">
        <f t="shared" si="85"/>
        <v/>
      </c>
      <c r="DP39" s="31" t="str">
        <f t="shared" si="86"/>
        <v/>
      </c>
      <c r="DQ39" s="31" t="str">
        <f t="shared" si="143"/>
        <v/>
      </c>
      <c r="DR39" s="31" t="str">
        <f t="shared" si="144"/>
        <v/>
      </c>
      <c r="DS39" s="31" t="str">
        <f t="shared" si="145"/>
        <v/>
      </c>
      <c r="DT39" s="31" t="str">
        <f t="shared" si="146"/>
        <v/>
      </c>
      <c r="DU39" s="31">
        <f t="shared" si="147"/>
        <v>37</v>
      </c>
      <c r="DV39" s="31" t="str">
        <f t="shared" si="148"/>
        <v/>
      </c>
      <c r="DW39" s="48">
        <f t="shared" si="149"/>
        <v>14.084507042253522</v>
      </c>
      <c r="DX39" s="4" t="str">
        <f t="shared" si="87"/>
        <v/>
      </c>
      <c r="DY39" s="2">
        <v>22</v>
      </c>
      <c r="DZ39" s="2">
        <v>3.8</v>
      </c>
    </row>
    <row r="40" spans="1:130" ht="13.2" x14ac:dyDescent="0.25">
      <c r="A40" s="31"/>
      <c r="B40" s="4">
        <v>38</v>
      </c>
      <c r="C40" s="15"/>
      <c r="D40" s="14" t="s">
        <v>250</v>
      </c>
      <c r="E40" s="14" t="s">
        <v>338</v>
      </c>
      <c r="F40" s="14"/>
      <c r="G40" s="14" t="s">
        <v>251</v>
      </c>
      <c r="H40" s="50" t="s">
        <v>356</v>
      </c>
      <c r="I40" s="15" t="s">
        <v>237</v>
      </c>
      <c r="J40" s="47"/>
      <c r="K40" s="47"/>
      <c r="L40" s="47"/>
      <c r="M40" s="54">
        <v>27.5</v>
      </c>
      <c r="N40" s="54">
        <v>17.5</v>
      </c>
      <c r="O40" s="54">
        <v>15.25</v>
      </c>
      <c r="P40" s="54">
        <v>26.75</v>
      </c>
      <c r="Q40" s="54">
        <v>21.5</v>
      </c>
      <c r="R40" s="51"/>
      <c r="S40" s="51"/>
      <c r="T40" s="51"/>
      <c r="U40" s="51"/>
      <c r="V40" s="51"/>
      <c r="W40" s="51"/>
      <c r="X40" s="52">
        <f t="shared" si="92"/>
        <v>8.08</v>
      </c>
      <c r="Y40" s="52">
        <f t="shared" si="93"/>
        <v>1.78</v>
      </c>
      <c r="Z40" s="52">
        <f t="shared" si="2"/>
        <v>1.18</v>
      </c>
      <c r="AA40" s="52">
        <f t="shared" si="3"/>
        <v>7.36</v>
      </c>
      <c r="AB40" s="52">
        <f t="shared" si="4"/>
        <v>3.52</v>
      </c>
      <c r="AC40" s="54">
        <v>17</v>
      </c>
      <c r="AD40" s="54">
        <v>16</v>
      </c>
      <c r="AE40" s="54">
        <v>16</v>
      </c>
      <c r="AF40" s="54"/>
      <c r="AG40" s="54"/>
      <c r="AH40" s="52">
        <f t="shared" si="62"/>
        <v>1.64</v>
      </c>
      <c r="AI40" s="52">
        <f t="shared" si="88"/>
        <v>1.38</v>
      </c>
      <c r="AJ40" s="52">
        <f t="shared" si="89"/>
        <v>1.38</v>
      </c>
      <c r="AK40" s="52" t="str">
        <f t="shared" si="90"/>
        <v xml:space="preserve"> </v>
      </c>
      <c r="AL40" s="52" t="str">
        <f t="shared" si="91"/>
        <v xml:space="preserve"> </v>
      </c>
      <c r="AM40" s="53"/>
      <c r="AN40" s="53"/>
      <c r="AO40" s="53"/>
      <c r="AP40" s="53"/>
      <c r="AQ40" s="53"/>
      <c r="AR40" s="53"/>
      <c r="AS40" s="55">
        <f t="shared" si="94"/>
        <v>21.919999999999998</v>
      </c>
      <c r="AT40" s="31">
        <f t="shared" si="95"/>
        <v>6</v>
      </c>
      <c r="AU40" s="57">
        <f>IF(D40="","",IF(LOOKUP(AT40,'Master 2012 Pay Sheet'!$A$5:$A$35,'Master 2012 Pay Sheet'!$B$5:$B$35)&gt;0,LOOKUP(AT40,'Master 2012 Pay Sheet'!$A$5:$A$35,'Master 2012 Pay Sheet'!$B$5:$B$35),0))</f>
        <v>0</v>
      </c>
      <c r="AV40" s="56">
        <f t="shared" si="96"/>
        <v>4.3999999999999995</v>
      </c>
      <c r="AW40" s="31">
        <f t="shared" si="97"/>
        <v>61</v>
      </c>
      <c r="AX40" s="57">
        <f>IF(D40="","",IF(LOOKUP(AW40,'Master 2012 Pay Sheet'!$C$5:$C$35,'Master 2012 Pay Sheet'!$D$5:$D$35)&gt;0,LOOKUP(AW40,'Master 2012 Pay Sheet'!$C$5:$C$35,'Master 2012 Pay Sheet'!$D$5:$D$35),0))</f>
        <v>0</v>
      </c>
      <c r="AY40" s="56">
        <f t="shared" si="98"/>
        <v>26.319999999999997</v>
      </c>
      <c r="AZ40" s="31">
        <f t="shared" si="99"/>
        <v>21</v>
      </c>
      <c r="BA40" s="57">
        <f>IF(D40="","",IF(LOOKUP(AZ40,'Master 2012 Pay Sheet'!$E$5:$E$35,'Master 2012 Pay Sheet'!$F$5:$F$35)&gt;0,LOOKUP(AZ40,'Master 2012 Pay Sheet'!$E$5:$E$35,'Master 2012 Pay Sheet'!$F$5:$F$35),0))</f>
        <v>0</v>
      </c>
      <c r="BB40" s="57">
        <f t="shared" si="100"/>
        <v>0</v>
      </c>
      <c r="BC40" s="31">
        <f t="shared" si="101"/>
        <v>-15</v>
      </c>
      <c r="BD40" s="31" t="str">
        <f t="shared" si="102"/>
        <v/>
      </c>
      <c r="BE40" s="31">
        <f t="shared" si="103"/>
        <v>5</v>
      </c>
      <c r="BF40" s="56">
        <f t="shared" si="104"/>
        <v>8.08</v>
      </c>
      <c r="BG40" s="31" t="str">
        <f t="shared" si="105"/>
        <v/>
      </c>
      <c r="BH40" s="31">
        <f t="shared" si="106"/>
        <v>3</v>
      </c>
      <c r="BI40" s="56">
        <f t="shared" si="107"/>
        <v>1.64</v>
      </c>
      <c r="BJ40" s="31" t="str">
        <f t="shared" si="108"/>
        <v/>
      </c>
      <c r="BK40" s="31">
        <f t="shared" si="63"/>
        <v>8</v>
      </c>
      <c r="BL40" s="31">
        <f t="shared" si="109"/>
        <v>0</v>
      </c>
      <c r="BM40" s="31">
        <f t="shared" si="110"/>
        <v>38</v>
      </c>
      <c r="BN40" s="31">
        <f t="shared" si="111"/>
        <v>0</v>
      </c>
      <c r="BO40" s="31">
        <f t="shared" si="112"/>
        <v>38</v>
      </c>
      <c r="BP40" s="31">
        <f t="shared" si="113"/>
        <v>0</v>
      </c>
      <c r="BQ40" s="31">
        <f t="shared" si="114"/>
        <v>38</v>
      </c>
      <c r="BR40" s="31">
        <f t="shared" si="115"/>
        <v>0</v>
      </c>
      <c r="BS40" s="31">
        <f t="shared" si="116"/>
        <v>38</v>
      </c>
      <c r="BT40" s="31">
        <f t="shared" si="117"/>
        <v>0</v>
      </c>
      <c r="BU40" s="31">
        <f t="shared" si="118"/>
        <v>38</v>
      </c>
      <c r="BV40" s="31">
        <f t="shared" si="119"/>
        <v>0</v>
      </c>
      <c r="BW40" s="31">
        <f t="shared" si="120"/>
        <v>38</v>
      </c>
      <c r="BX40" s="31">
        <f t="shared" si="121"/>
        <v>0</v>
      </c>
      <c r="BY40" s="31">
        <f t="shared" si="122"/>
        <v>38</v>
      </c>
      <c r="BZ40" s="31">
        <f t="shared" si="123"/>
        <v>0</v>
      </c>
      <c r="CA40" s="31">
        <f t="shared" si="124"/>
        <v>38</v>
      </c>
      <c r="CB40" s="31">
        <f t="shared" si="125"/>
        <v>0</v>
      </c>
      <c r="CC40" s="31">
        <f t="shared" si="126"/>
        <v>38</v>
      </c>
      <c r="CD40" s="31">
        <f t="shared" si="127"/>
        <v>0</v>
      </c>
      <c r="CE40" s="31">
        <f t="shared" si="128"/>
        <v>38</v>
      </c>
      <c r="CF40" s="31">
        <f t="shared" si="129"/>
        <v>0</v>
      </c>
      <c r="CG40" s="31">
        <f t="shared" si="130"/>
        <v>38</v>
      </c>
      <c r="CH40" s="31">
        <f t="shared" si="131"/>
        <v>0</v>
      </c>
      <c r="CI40" s="31">
        <f t="shared" si="132"/>
        <v>38</v>
      </c>
      <c r="CJ40" s="31">
        <f t="shared" si="133"/>
        <v>21</v>
      </c>
      <c r="CK40" s="31">
        <f t="shared" si="134"/>
        <v>2</v>
      </c>
      <c r="CL40" s="31" t="str">
        <f t="shared" si="135"/>
        <v/>
      </c>
      <c r="CM40" s="31">
        <f t="shared" si="136"/>
        <v>38</v>
      </c>
      <c r="CN40" s="31" t="str">
        <f t="shared" si="137"/>
        <v/>
      </c>
      <c r="CO40" s="31" t="str">
        <f t="shared" si="138"/>
        <v/>
      </c>
      <c r="CP40" s="31" t="str">
        <f t="shared" si="139"/>
        <v/>
      </c>
      <c r="CQ40" s="31" t="str">
        <f t="shared" si="140"/>
        <v/>
      </c>
      <c r="CR40" s="31" t="str">
        <f t="shared" si="141"/>
        <v/>
      </c>
      <c r="CS40" s="31" t="str">
        <f t="shared" si="142"/>
        <v/>
      </c>
      <c r="CT40" s="31" t="str">
        <f t="shared" si="64"/>
        <v/>
      </c>
      <c r="CU40" s="31" t="str">
        <f t="shared" si="65"/>
        <v/>
      </c>
      <c r="CV40" s="31" t="str">
        <f t="shared" si="66"/>
        <v/>
      </c>
      <c r="CW40" s="31" t="str">
        <f t="shared" si="67"/>
        <v/>
      </c>
      <c r="CX40" s="31" t="str">
        <f t="shared" si="68"/>
        <v/>
      </c>
      <c r="CY40" s="31">
        <f t="shared" si="69"/>
        <v>5</v>
      </c>
      <c r="CZ40" s="31" t="str">
        <f t="shared" si="70"/>
        <v/>
      </c>
      <c r="DA40" s="31" t="str">
        <f t="shared" si="71"/>
        <v/>
      </c>
      <c r="DB40" s="31" t="str">
        <f t="shared" si="72"/>
        <v/>
      </c>
      <c r="DC40" s="31">
        <f t="shared" si="73"/>
        <v>3</v>
      </c>
      <c r="DD40" s="31" t="str">
        <f t="shared" si="74"/>
        <v/>
      </c>
      <c r="DE40" s="31" t="str">
        <f t="shared" si="75"/>
        <v/>
      </c>
      <c r="DF40" s="31" t="str">
        <f t="shared" si="76"/>
        <v/>
      </c>
      <c r="DG40" s="31" t="str">
        <f t="shared" si="77"/>
        <v/>
      </c>
      <c r="DH40" s="31" t="str">
        <f t="shared" si="78"/>
        <v/>
      </c>
      <c r="DI40" s="31" t="str">
        <f t="shared" si="79"/>
        <v/>
      </c>
      <c r="DJ40" s="31" t="str">
        <f t="shared" si="80"/>
        <v/>
      </c>
      <c r="DK40" s="31" t="str">
        <f t="shared" si="81"/>
        <v/>
      </c>
      <c r="DL40" s="31" t="str">
        <f t="shared" si="82"/>
        <v/>
      </c>
      <c r="DM40" s="31" t="str">
        <f t="shared" si="83"/>
        <v/>
      </c>
      <c r="DN40" s="31">
        <f t="shared" si="84"/>
        <v>8</v>
      </c>
      <c r="DO40" s="31" t="str">
        <f t="shared" si="85"/>
        <v/>
      </c>
      <c r="DP40" s="31" t="str">
        <f t="shared" si="86"/>
        <v/>
      </c>
      <c r="DQ40" s="31" t="str">
        <f t="shared" si="143"/>
        <v/>
      </c>
      <c r="DR40" s="31" t="str">
        <f t="shared" si="144"/>
        <v/>
      </c>
      <c r="DS40" s="31" t="str">
        <f t="shared" si="145"/>
        <v/>
      </c>
      <c r="DT40" s="31" t="str">
        <f t="shared" si="146"/>
        <v/>
      </c>
      <c r="DU40" s="31" t="str">
        <f t="shared" si="147"/>
        <v/>
      </c>
      <c r="DV40" s="31">
        <f t="shared" si="148"/>
        <v>38</v>
      </c>
      <c r="DW40" s="48">
        <f t="shared" si="149"/>
        <v>71.83098591549296</v>
      </c>
      <c r="DX40" s="4" t="str">
        <f t="shared" si="87"/>
        <v/>
      </c>
      <c r="DY40" s="2">
        <v>22.25</v>
      </c>
      <c r="DZ40" s="2">
        <v>3.94</v>
      </c>
    </row>
    <row r="41" spans="1:130" ht="13.2" x14ac:dyDescent="0.25">
      <c r="A41" s="31"/>
      <c r="B41" s="4">
        <v>39</v>
      </c>
      <c r="C41" s="15"/>
      <c r="D41" s="14" t="s">
        <v>252</v>
      </c>
      <c r="E41" s="14" t="s">
        <v>323</v>
      </c>
      <c r="F41" s="14"/>
      <c r="G41" s="14" t="s">
        <v>253</v>
      </c>
      <c r="H41" s="50" t="s">
        <v>339</v>
      </c>
      <c r="I41" s="15" t="s">
        <v>203</v>
      </c>
      <c r="J41" s="47"/>
      <c r="K41" s="47"/>
      <c r="L41" s="47"/>
      <c r="M41" s="54">
        <v>19.75</v>
      </c>
      <c r="N41" s="54">
        <v>17.5</v>
      </c>
      <c r="O41" s="54">
        <v>16.5</v>
      </c>
      <c r="P41" s="54">
        <v>28.5</v>
      </c>
      <c r="Q41" s="54">
        <v>17.75</v>
      </c>
      <c r="R41" s="51"/>
      <c r="S41" s="51"/>
      <c r="T41" s="51"/>
      <c r="U41" s="51"/>
      <c r="V41" s="51"/>
      <c r="W41" s="51"/>
      <c r="X41" s="52">
        <f t="shared" si="92"/>
        <v>2.64</v>
      </c>
      <c r="Y41" s="52">
        <f t="shared" si="93"/>
        <v>1.78</v>
      </c>
      <c r="Z41" s="52">
        <f t="shared" si="2"/>
        <v>1.5</v>
      </c>
      <c r="AA41" s="52">
        <f t="shared" si="3"/>
        <v>9.1</v>
      </c>
      <c r="AB41" s="52">
        <f t="shared" si="4"/>
        <v>1.86</v>
      </c>
      <c r="AC41" s="54">
        <v>29</v>
      </c>
      <c r="AD41" s="54">
        <v>18</v>
      </c>
      <c r="AE41" s="54">
        <v>19.25</v>
      </c>
      <c r="AF41" s="54">
        <v>19</v>
      </c>
      <c r="AG41" s="54">
        <v>19.75</v>
      </c>
      <c r="AH41" s="52">
        <f t="shared" si="62"/>
        <v>9.64</v>
      </c>
      <c r="AI41" s="52">
        <f t="shared" si="88"/>
        <v>1.94</v>
      </c>
      <c r="AJ41" s="52">
        <f t="shared" si="89"/>
        <v>2.42</v>
      </c>
      <c r="AK41" s="52">
        <f t="shared" si="90"/>
        <v>2.3199999999999998</v>
      </c>
      <c r="AL41" s="52">
        <f t="shared" si="91"/>
        <v>2.64</v>
      </c>
      <c r="AM41" s="53"/>
      <c r="AN41" s="53"/>
      <c r="AO41" s="53"/>
      <c r="AP41" s="53"/>
      <c r="AQ41" s="53"/>
      <c r="AR41" s="53"/>
      <c r="AS41" s="55">
        <f t="shared" si="94"/>
        <v>16.88</v>
      </c>
      <c r="AT41" s="31">
        <f t="shared" si="95"/>
        <v>15</v>
      </c>
      <c r="AU41" s="57">
        <f>IF(D41="","",IF(LOOKUP(AT41,'Master 2012 Pay Sheet'!$A$5:$A$35,'Master 2012 Pay Sheet'!$B$5:$B$35)&gt;0,LOOKUP(AT41,'Master 2012 Pay Sheet'!$A$5:$A$35,'Master 2012 Pay Sheet'!$B$5:$B$35),0))</f>
        <v>0</v>
      </c>
      <c r="AV41" s="56">
        <f t="shared" si="96"/>
        <v>18.96</v>
      </c>
      <c r="AW41" s="31">
        <f t="shared" si="97"/>
        <v>6</v>
      </c>
      <c r="AX41" s="57">
        <f>IF(D41="","",IF(LOOKUP(AW41,'Master 2012 Pay Sheet'!$C$5:$C$35,'Master 2012 Pay Sheet'!$D$5:$D$35)&gt;0,LOOKUP(AW41,'Master 2012 Pay Sheet'!$C$5:$C$35,'Master 2012 Pay Sheet'!$D$5:$D$35),0))</f>
        <v>0</v>
      </c>
      <c r="AY41" s="56">
        <f t="shared" si="98"/>
        <v>35.840000000000003</v>
      </c>
      <c r="AZ41" s="31">
        <f t="shared" si="99"/>
        <v>5</v>
      </c>
      <c r="BA41" s="57">
        <f>IF(D41="","",IF(LOOKUP(AZ41,'Master 2012 Pay Sheet'!$E$5:$E$35,'Master 2012 Pay Sheet'!$F$5:$F$35)&gt;0,LOOKUP(AZ41,'Master 2012 Pay Sheet'!$E$5:$E$35,'Master 2012 Pay Sheet'!$F$5:$F$35),0))</f>
        <v>0</v>
      </c>
      <c r="BB41" s="57">
        <f t="shared" si="100"/>
        <v>0</v>
      </c>
      <c r="BC41" s="31">
        <f t="shared" si="101"/>
        <v>10</v>
      </c>
      <c r="BD41" s="31" t="str">
        <f t="shared" si="102"/>
        <v/>
      </c>
      <c r="BE41" s="31">
        <f t="shared" si="103"/>
        <v>5</v>
      </c>
      <c r="BF41" s="56">
        <f t="shared" si="104"/>
        <v>9.1</v>
      </c>
      <c r="BG41" s="31" t="str">
        <f t="shared" si="105"/>
        <v/>
      </c>
      <c r="BH41" s="31">
        <f t="shared" si="106"/>
        <v>5</v>
      </c>
      <c r="BI41" s="56">
        <f t="shared" si="107"/>
        <v>9.64</v>
      </c>
      <c r="BJ41" s="31" t="str">
        <f t="shared" si="108"/>
        <v/>
      </c>
      <c r="BK41" s="31">
        <f t="shared" si="63"/>
        <v>10</v>
      </c>
      <c r="BL41" s="31">
        <f t="shared" si="109"/>
        <v>0</v>
      </c>
      <c r="BM41" s="31">
        <f t="shared" si="110"/>
        <v>39</v>
      </c>
      <c r="BN41" s="31">
        <f t="shared" si="111"/>
        <v>0</v>
      </c>
      <c r="BO41" s="31">
        <f t="shared" si="112"/>
        <v>39</v>
      </c>
      <c r="BP41" s="31">
        <f t="shared" si="113"/>
        <v>0</v>
      </c>
      <c r="BQ41" s="31">
        <f t="shared" si="114"/>
        <v>39</v>
      </c>
      <c r="BR41" s="31">
        <f t="shared" si="115"/>
        <v>0</v>
      </c>
      <c r="BS41" s="31">
        <f t="shared" si="116"/>
        <v>39</v>
      </c>
      <c r="BT41" s="31">
        <f t="shared" si="117"/>
        <v>0</v>
      </c>
      <c r="BU41" s="31">
        <f t="shared" si="118"/>
        <v>39</v>
      </c>
      <c r="BV41" s="31">
        <f t="shared" si="119"/>
        <v>0</v>
      </c>
      <c r="BW41" s="31">
        <f t="shared" si="120"/>
        <v>39</v>
      </c>
      <c r="BX41" s="31">
        <f t="shared" si="121"/>
        <v>0</v>
      </c>
      <c r="BY41" s="31">
        <f t="shared" si="122"/>
        <v>39</v>
      </c>
      <c r="BZ41" s="31">
        <f t="shared" si="123"/>
        <v>0</v>
      </c>
      <c r="CA41" s="31">
        <f t="shared" si="124"/>
        <v>39</v>
      </c>
      <c r="CB41" s="31">
        <f t="shared" si="125"/>
        <v>0</v>
      </c>
      <c r="CC41" s="31">
        <f t="shared" si="126"/>
        <v>39</v>
      </c>
      <c r="CD41" s="31">
        <f t="shared" si="127"/>
        <v>0</v>
      </c>
      <c r="CE41" s="31">
        <f t="shared" si="128"/>
        <v>39</v>
      </c>
      <c r="CF41" s="31">
        <f t="shared" si="129"/>
        <v>0</v>
      </c>
      <c r="CG41" s="31">
        <f t="shared" si="130"/>
        <v>39</v>
      </c>
      <c r="CH41" s="31">
        <f t="shared" si="131"/>
        <v>0</v>
      </c>
      <c r="CI41" s="31">
        <f t="shared" si="132"/>
        <v>39</v>
      </c>
      <c r="CJ41" s="31" t="str">
        <f t="shared" si="133"/>
        <v/>
      </c>
      <c r="CK41" s="31" t="str">
        <f t="shared" si="134"/>
        <v/>
      </c>
      <c r="CL41" s="31" t="str">
        <f t="shared" si="135"/>
        <v/>
      </c>
      <c r="CM41" s="31" t="str">
        <f t="shared" si="136"/>
        <v/>
      </c>
      <c r="CN41" s="31" t="str">
        <f t="shared" si="137"/>
        <v/>
      </c>
      <c r="CO41" s="31" t="str">
        <f t="shared" si="138"/>
        <v/>
      </c>
      <c r="CP41" s="31" t="str">
        <f t="shared" si="139"/>
        <v/>
      </c>
      <c r="CQ41" s="31" t="str">
        <f t="shared" si="140"/>
        <v/>
      </c>
      <c r="CR41" s="31" t="str">
        <f t="shared" si="141"/>
        <v/>
      </c>
      <c r="CS41" s="31" t="str">
        <f t="shared" si="142"/>
        <v/>
      </c>
      <c r="CT41" s="31" t="str">
        <f t="shared" si="64"/>
        <v/>
      </c>
      <c r="CU41" s="31" t="str">
        <f t="shared" si="65"/>
        <v/>
      </c>
      <c r="CV41" s="31" t="str">
        <f t="shared" si="66"/>
        <v/>
      </c>
      <c r="CW41" s="31" t="str">
        <f t="shared" si="67"/>
        <v/>
      </c>
      <c r="CX41" s="31" t="str">
        <f t="shared" si="68"/>
        <v/>
      </c>
      <c r="CY41" s="31">
        <f t="shared" si="69"/>
        <v>5</v>
      </c>
      <c r="CZ41" s="31" t="str">
        <f t="shared" si="70"/>
        <v/>
      </c>
      <c r="DA41" s="31" t="str">
        <f t="shared" si="71"/>
        <v/>
      </c>
      <c r="DB41" s="31" t="str">
        <f t="shared" si="72"/>
        <v/>
      </c>
      <c r="DC41" s="31" t="str">
        <f t="shared" si="73"/>
        <v/>
      </c>
      <c r="DD41" s="31" t="str">
        <f t="shared" si="74"/>
        <v/>
      </c>
      <c r="DE41" s="31">
        <f t="shared" si="75"/>
        <v>5</v>
      </c>
      <c r="DF41" s="31" t="str">
        <f t="shared" si="76"/>
        <v/>
      </c>
      <c r="DG41" s="31" t="str">
        <f t="shared" si="77"/>
        <v/>
      </c>
      <c r="DH41" s="31" t="str">
        <f t="shared" si="78"/>
        <v/>
      </c>
      <c r="DI41" s="31" t="str">
        <f t="shared" si="79"/>
        <v/>
      </c>
      <c r="DJ41" s="31" t="str">
        <f t="shared" si="80"/>
        <v/>
      </c>
      <c r="DK41" s="31" t="str">
        <f t="shared" si="81"/>
        <v/>
      </c>
      <c r="DL41" s="31" t="str">
        <f t="shared" si="82"/>
        <v/>
      </c>
      <c r="DM41" s="31" t="str">
        <f t="shared" si="83"/>
        <v/>
      </c>
      <c r="DN41" s="31" t="str">
        <f t="shared" si="84"/>
        <v/>
      </c>
      <c r="DO41" s="31" t="str">
        <f t="shared" si="85"/>
        <v/>
      </c>
      <c r="DP41" s="31">
        <f t="shared" si="86"/>
        <v>10</v>
      </c>
      <c r="DQ41" s="31" t="str">
        <f t="shared" si="143"/>
        <v/>
      </c>
      <c r="DR41" s="31" t="str">
        <f t="shared" si="144"/>
        <v/>
      </c>
      <c r="DS41" s="31" t="str">
        <f t="shared" si="145"/>
        <v/>
      </c>
      <c r="DT41" s="31">
        <f t="shared" si="146"/>
        <v>39</v>
      </c>
      <c r="DU41" s="31" t="str">
        <f t="shared" si="147"/>
        <v/>
      </c>
      <c r="DV41" s="31" t="str">
        <f t="shared" si="148"/>
        <v/>
      </c>
      <c r="DW41" s="48">
        <f t="shared" si="149"/>
        <v>94.366197183098592</v>
      </c>
      <c r="DX41" s="4" t="str">
        <f t="shared" si="87"/>
        <v/>
      </c>
      <c r="DY41" s="2">
        <v>22.5</v>
      </c>
      <c r="DZ41" s="2">
        <v>4.0999999999999996</v>
      </c>
    </row>
    <row r="42" spans="1:130" ht="13.2" x14ac:dyDescent="0.25">
      <c r="A42" s="31"/>
      <c r="B42" s="4">
        <v>40</v>
      </c>
      <c r="C42" s="15"/>
      <c r="D42" s="14" t="s">
        <v>254</v>
      </c>
      <c r="E42" s="14" t="s">
        <v>353</v>
      </c>
      <c r="F42" s="14"/>
      <c r="G42" s="14" t="s">
        <v>255</v>
      </c>
      <c r="H42" s="50" t="s">
        <v>355</v>
      </c>
      <c r="I42" s="15" t="s">
        <v>222</v>
      </c>
      <c r="J42" s="47"/>
      <c r="K42" s="47"/>
      <c r="L42" s="47"/>
      <c r="M42" s="54">
        <v>15.5</v>
      </c>
      <c r="N42" s="54">
        <v>16</v>
      </c>
      <c r="O42" s="54"/>
      <c r="P42" s="54"/>
      <c r="Q42" s="54"/>
      <c r="R42" s="51"/>
      <c r="S42" s="51"/>
      <c r="T42" s="51"/>
      <c r="U42" s="51"/>
      <c r="V42" s="51"/>
      <c r="W42" s="51"/>
      <c r="X42" s="52">
        <f t="shared" si="92"/>
        <v>1.24</v>
      </c>
      <c r="Y42" s="52">
        <f t="shared" si="93"/>
        <v>1.38</v>
      </c>
      <c r="Z42" s="52" t="str">
        <f t="shared" si="2"/>
        <v xml:space="preserve"> </v>
      </c>
      <c r="AA42" s="52" t="str">
        <f t="shared" si="3"/>
        <v xml:space="preserve"> </v>
      </c>
      <c r="AB42" s="52" t="str">
        <f t="shared" si="4"/>
        <v xml:space="preserve"> </v>
      </c>
      <c r="AC42" s="54">
        <v>25.5</v>
      </c>
      <c r="AD42" s="54">
        <v>16</v>
      </c>
      <c r="AE42" s="54">
        <v>31.5</v>
      </c>
      <c r="AF42" s="54">
        <v>18.5</v>
      </c>
      <c r="AG42" s="54">
        <v>16</v>
      </c>
      <c r="AH42" s="52">
        <f t="shared" si="62"/>
        <v>6.26</v>
      </c>
      <c r="AI42" s="52">
        <f t="shared" si="88"/>
        <v>1.38</v>
      </c>
      <c r="AJ42" s="52">
        <f t="shared" si="89"/>
        <v>12.7</v>
      </c>
      <c r="AK42" s="52">
        <f t="shared" si="90"/>
        <v>2.12</v>
      </c>
      <c r="AL42" s="52">
        <f t="shared" si="91"/>
        <v>1.38</v>
      </c>
      <c r="AM42" s="53"/>
      <c r="AN42" s="53"/>
      <c r="AO42" s="53"/>
      <c r="AP42" s="53"/>
      <c r="AQ42" s="53"/>
      <c r="AR42" s="53"/>
      <c r="AS42" s="55">
        <f t="shared" si="94"/>
        <v>2.62</v>
      </c>
      <c r="AT42" s="31">
        <f t="shared" si="95"/>
        <v>66</v>
      </c>
      <c r="AU42" s="57">
        <f>IF(D42="","",IF(LOOKUP(AT42,'Master 2012 Pay Sheet'!$A$5:$A$35,'Master 2012 Pay Sheet'!$B$5:$B$35)&gt;0,LOOKUP(AT42,'Master 2012 Pay Sheet'!$A$5:$A$35,'Master 2012 Pay Sheet'!$B$5:$B$35),0))</f>
        <v>0</v>
      </c>
      <c r="AV42" s="56">
        <f t="shared" si="96"/>
        <v>23.84</v>
      </c>
      <c r="AW42" s="31">
        <f t="shared" si="97"/>
        <v>1</v>
      </c>
      <c r="AX42" s="57">
        <f>IF(D42="","",IF(LOOKUP(AW42,'Master 2012 Pay Sheet'!$C$5:$C$35,'Master 2012 Pay Sheet'!$D$5:$D$35)&gt;0,LOOKUP(AW42,'Master 2012 Pay Sheet'!$C$5:$C$35,'Master 2012 Pay Sheet'!$D$5:$D$35),0))</f>
        <v>0</v>
      </c>
      <c r="AY42" s="56">
        <f t="shared" si="98"/>
        <v>26.46</v>
      </c>
      <c r="AZ42" s="31">
        <f t="shared" si="99"/>
        <v>20</v>
      </c>
      <c r="BA42" s="57">
        <f>IF(D42="","",IF(LOOKUP(AZ42,'Master 2012 Pay Sheet'!$E$5:$E$35,'Master 2012 Pay Sheet'!$F$5:$F$35)&gt;0,LOOKUP(AZ42,'Master 2012 Pay Sheet'!$E$5:$E$35,'Master 2012 Pay Sheet'!$F$5:$F$35),0))</f>
        <v>0</v>
      </c>
      <c r="BB42" s="57">
        <f t="shared" si="100"/>
        <v>0</v>
      </c>
      <c r="BC42" s="31">
        <f t="shared" si="101"/>
        <v>46</v>
      </c>
      <c r="BD42" s="31">
        <f t="shared" si="102"/>
        <v>40</v>
      </c>
      <c r="BE42" s="31">
        <f t="shared" si="103"/>
        <v>2</v>
      </c>
      <c r="BF42" s="56">
        <f t="shared" si="104"/>
        <v>1.38</v>
      </c>
      <c r="BG42" s="31" t="str">
        <f t="shared" si="105"/>
        <v/>
      </c>
      <c r="BH42" s="31">
        <f t="shared" si="106"/>
        <v>5</v>
      </c>
      <c r="BI42" s="56">
        <f t="shared" si="107"/>
        <v>12.7</v>
      </c>
      <c r="BJ42" s="31">
        <f t="shared" si="108"/>
        <v>40</v>
      </c>
      <c r="BK42" s="31">
        <f t="shared" si="63"/>
        <v>7</v>
      </c>
      <c r="BL42" s="31">
        <f t="shared" si="109"/>
        <v>0</v>
      </c>
      <c r="BM42" s="31">
        <f t="shared" si="110"/>
        <v>40</v>
      </c>
      <c r="BN42" s="31">
        <f t="shared" si="111"/>
        <v>0</v>
      </c>
      <c r="BO42" s="31">
        <f t="shared" si="112"/>
        <v>40</v>
      </c>
      <c r="BP42" s="31">
        <f t="shared" si="113"/>
        <v>0</v>
      </c>
      <c r="BQ42" s="31">
        <f t="shared" si="114"/>
        <v>40</v>
      </c>
      <c r="BR42" s="31">
        <f t="shared" si="115"/>
        <v>0</v>
      </c>
      <c r="BS42" s="31">
        <f t="shared" si="116"/>
        <v>40</v>
      </c>
      <c r="BT42" s="31">
        <f t="shared" si="117"/>
        <v>0</v>
      </c>
      <c r="BU42" s="31">
        <f t="shared" si="118"/>
        <v>40</v>
      </c>
      <c r="BV42" s="31">
        <f t="shared" si="119"/>
        <v>0</v>
      </c>
      <c r="BW42" s="31">
        <f t="shared" si="120"/>
        <v>40</v>
      </c>
      <c r="BX42" s="31">
        <f t="shared" si="121"/>
        <v>0</v>
      </c>
      <c r="BY42" s="31">
        <f t="shared" si="122"/>
        <v>40</v>
      </c>
      <c r="BZ42" s="31">
        <f t="shared" si="123"/>
        <v>0</v>
      </c>
      <c r="CA42" s="31">
        <f t="shared" si="124"/>
        <v>40</v>
      </c>
      <c r="CB42" s="31">
        <f t="shared" si="125"/>
        <v>0</v>
      </c>
      <c r="CC42" s="31">
        <f t="shared" si="126"/>
        <v>40</v>
      </c>
      <c r="CD42" s="31">
        <f t="shared" si="127"/>
        <v>0</v>
      </c>
      <c r="CE42" s="31">
        <f t="shared" si="128"/>
        <v>40</v>
      </c>
      <c r="CF42" s="31">
        <f t="shared" si="129"/>
        <v>0</v>
      </c>
      <c r="CG42" s="31">
        <f t="shared" si="130"/>
        <v>40</v>
      </c>
      <c r="CH42" s="31">
        <f t="shared" si="131"/>
        <v>0</v>
      </c>
      <c r="CI42" s="31">
        <f t="shared" si="132"/>
        <v>40</v>
      </c>
      <c r="CJ42" s="31" t="str">
        <f t="shared" si="133"/>
        <v/>
      </c>
      <c r="CK42" s="31" t="str">
        <f t="shared" si="134"/>
        <v/>
      </c>
      <c r="CL42" s="31" t="str">
        <f t="shared" si="135"/>
        <v/>
      </c>
      <c r="CM42" s="31" t="str">
        <f t="shared" si="136"/>
        <v/>
      </c>
      <c r="CN42" s="31" t="str">
        <f t="shared" si="137"/>
        <v/>
      </c>
      <c r="CO42" s="31">
        <f t="shared" si="138"/>
        <v>20</v>
      </c>
      <c r="CP42" s="31">
        <f t="shared" si="139"/>
        <v>2</v>
      </c>
      <c r="CQ42" s="31" t="str">
        <f t="shared" si="140"/>
        <v/>
      </c>
      <c r="CR42" s="31">
        <f t="shared" si="141"/>
        <v>40</v>
      </c>
      <c r="CS42" s="31" t="str">
        <f t="shared" si="142"/>
        <v/>
      </c>
      <c r="CT42" s="31" t="str">
        <f t="shared" si="64"/>
        <v/>
      </c>
      <c r="CU42" s="31" t="str">
        <f t="shared" si="65"/>
        <v/>
      </c>
      <c r="CV42" s="31">
        <f t="shared" si="66"/>
        <v>2</v>
      </c>
      <c r="CW42" s="31" t="str">
        <f t="shared" si="67"/>
        <v/>
      </c>
      <c r="CX42" s="31" t="str">
        <f t="shared" si="68"/>
        <v/>
      </c>
      <c r="CY42" s="31" t="str">
        <f t="shared" si="69"/>
        <v/>
      </c>
      <c r="CZ42" s="31" t="str">
        <f t="shared" si="70"/>
        <v/>
      </c>
      <c r="DA42" s="31" t="str">
        <f t="shared" si="71"/>
        <v/>
      </c>
      <c r="DB42" s="31" t="str">
        <f t="shared" si="72"/>
        <v/>
      </c>
      <c r="DC42" s="31" t="str">
        <f t="shared" si="73"/>
        <v/>
      </c>
      <c r="DD42" s="31" t="str">
        <f t="shared" si="74"/>
        <v/>
      </c>
      <c r="DE42" s="31">
        <f t="shared" si="75"/>
        <v>5</v>
      </c>
      <c r="DF42" s="31" t="str">
        <f t="shared" si="76"/>
        <v/>
      </c>
      <c r="DG42" s="31" t="str">
        <f t="shared" si="77"/>
        <v/>
      </c>
      <c r="DH42" s="31" t="str">
        <f t="shared" si="78"/>
        <v/>
      </c>
      <c r="DI42" s="31" t="str">
        <f t="shared" si="79"/>
        <v/>
      </c>
      <c r="DJ42" s="31" t="str">
        <f t="shared" si="80"/>
        <v/>
      </c>
      <c r="DK42" s="31" t="str">
        <f t="shared" si="81"/>
        <v/>
      </c>
      <c r="DL42" s="31" t="str">
        <f t="shared" si="82"/>
        <v/>
      </c>
      <c r="DM42" s="31">
        <f t="shared" si="83"/>
        <v>7</v>
      </c>
      <c r="DN42" s="31" t="str">
        <f t="shared" si="84"/>
        <v/>
      </c>
      <c r="DO42" s="31" t="str">
        <f t="shared" si="85"/>
        <v/>
      </c>
      <c r="DP42" s="31" t="str">
        <f t="shared" si="86"/>
        <v/>
      </c>
      <c r="DQ42" s="31" t="str">
        <f t="shared" si="143"/>
        <v/>
      </c>
      <c r="DR42" s="31" t="str">
        <f t="shared" si="144"/>
        <v/>
      </c>
      <c r="DS42" s="31" t="str">
        <f t="shared" si="145"/>
        <v/>
      </c>
      <c r="DT42" s="31" t="str">
        <f t="shared" si="146"/>
        <v/>
      </c>
      <c r="DU42" s="31">
        <f t="shared" si="147"/>
        <v>40</v>
      </c>
      <c r="DV42" s="31" t="str">
        <f t="shared" si="148"/>
        <v/>
      </c>
      <c r="DW42" s="48">
        <f t="shared" si="149"/>
        <v>73.239436619718319</v>
      </c>
      <c r="DX42" s="4" t="str">
        <f t="shared" si="87"/>
        <v/>
      </c>
      <c r="DY42" s="2">
        <v>22.75</v>
      </c>
      <c r="DZ42" s="2">
        <v>4.26</v>
      </c>
    </row>
    <row r="43" spans="1:130" ht="13.2" x14ac:dyDescent="0.25">
      <c r="A43" s="31"/>
      <c r="B43" s="4">
        <v>41</v>
      </c>
      <c r="C43" s="15"/>
      <c r="D43" s="14" t="s">
        <v>256</v>
      </c>
      <c r="E43" s="14" t="s">
        <v>332</v>
      </c>
      <c r="F43" s="14"/>
      <c r="G43" s="14" t="s">
        <v>257</v>
      </c>
      <c r="H43" s="50" t="s">
        <v>332</v>
      </c>
      <c r="I43" s="15" t="s">
        <v>203</v>
      </c>
      <c r="J43" s="47"/>
      <c r="K43" s="47"/>
      <c r="L43" s="47"/>
      <c r="M43" s="54">
        <v>17</v>
      </c>
      <c r="N43" s="54">
        <v>19</v>
      </c>
      <c r="O43" s="54">
        <v>21.75</v>
      </c>
      <c r="P43" s="54">
        <v>16.5</v>
      </c>
      <c r="Q43" s="54">
        <v>19.75</v>
      </c>
      <c r="R43" s="51"/>
      <c r="S43" s="51"/>
      <c r="T43" s="51"/>
      <c r="U43" s="51"/>
      <c r="V43" s="51"/>
      <c r="W43" s="51"/>
      <c r="X43" s="52">
        <f t="shared" si="92"/>
        <v>1.64</v>
      </c>
      <c r="Y43" s="52">
        <f t="shared" si="93"/>
        <v>2.3199999999999998</v>
      </c>
      <c r="Z43" s="52">
        <f t="shared" si="2"/>
        <v>3.66</v>
      </c>
      <c r="AA43" s="52">
        <f t="shared" si="3"/>
        <v>1.5</v>
      </c>
      <c r="AB43" s="52">
        <f t="shared" si="4"/>
        <v>2.64</v>
      </c>
      <c r="AC43" s="54">
        <v>15</v>
      </c>
      <c r="AD43" s="54">
        <v>15</v>
      </c>
      <c r="AE43" s="54">
        <v>16.75</v>
      </c>
      <c r="AF43" s="54">
        <v>15.5</v>
      </c>
      <c r="AG43" s="54">
        <v>16.25</v>
      </c>
      <c r="AH43" s="52">
        <f t="shared" si="62"/>
        <v>1.1200000000000001</v>
      </c>
      <c r="AI43" s="52">
        <f t="shared" si="88"/>
        <v>1.1200000000000001</v>
      </c>
      <c r="AJ43" s="52">
        <f t="shared" si="89"/>
        <v>1.58</v>
      </c>
      <c r="AK43" s="52">
        <f t="shared" si="90"/>
        <v>1.24</v>
      </c>
      <c r="AL43" s="52">
        <f t="shared" si="91"/>
        <v>1.44</v>
      </c>
      <c r="AM43" s="53"/>
      <c r="AN43" s="53"/>
      <c r="AO43" s="53"/>
      <c r="AP43" s="53"/>
      <c r="AQ43" s="53"/>
      <c r="AR43" s="53"/>
      <c r="AS43" s="55">
        <f t="shared" si="94"/>
        <v>11.760000000000002</v>
      </c>
      <c r="AT43" s="31">
        <f t="shared" si="95"/>
        <v>33</v>
      </c>
      <c r="AU43" s="57">
        <f>IF(D43="","",IF(LOOKUP(AT43,'Master 2012 Pay Sheet'!$A$5:$A$35,'Master 2012 Pay Sheet'!$B$5:$B$35)&gt;0,LOOKUP(AT43,'Master 2012 Pay Sheet'!$A$5:$A$35,'Master 2012 Pay Sheet'!$B$5:$B$35),0))</f>
        <v>0</v>
      </c>
      <c r="AV43" s="56">
        <f t="shared" si="96"/>
        <v>6.5</v>
      </c>
      <c r="AW43" s="31">
        <f t="shared" si="97"/>
        <v>50</v>
      </c>
      <c r="AX43" s="57">
        <f>IF(D43="","",IF(LOOKUP(AW43,'Master 2012 Pay Sheet'!$C$5:$C$35,'Master 2012 Pay Sheet'!$D$5:$D$35)&gt;0,LOOKUP(AW43,'Master 2012 Pay Sheet'!$C$5:$C$35,'Master 2012 Pay Sheet'!$D$5:$D$35),0))</f>
        <v>0</v>
      </c>
      <c r="AY43" s="56">
        <f t="shared" si="98"/>
        <v>18.260000000000002</v>
      </c>
      <c r="AZ43" s="31">
        <f t="shared" si="99"/>
        <v>47</v>
      </c>
      <c r="BA43" s="57">
        <f>IF(D43="","",IF(LOOKUP(AZ43,'Master 2012 Pay Sheet'!$E$5:$E$35,'Master 2012 Pay Sheet'!$F$5:$F$35)&gt;0,LOOKUP(AZ43,'Master 2012 Pay Sheet'!$E$5:$E$35,'Master 2012 Pay Sheet'!$F$5:$F$35),0))</f>
        <v>0</v>
      </c>
      <c r="BB43" s="57">
        <f t="shared" si="100"/>
        <v>0</v>
      </c>
      <c r="BC43" s="31">
        <f t="shared" si="101"/>
        <v>-14</v>
      </c>
      <c r="BD43" s="31" t="str">
        <f t="shared" si="102"/>
        <v/>
      </c>
      <c r="BE43" s="31">
        <f t="shared" si="103"/>
        <v>5</v>
      </c>
      <c r="BF43" s="56">
        <f t="shared" si="104"/>
        <v>3.66</v>
      </c>
      <c r="BG43" s="31" t="str">
        <f t="shared" si="105"/>
        <v/>
      </c>
      <c r="BH43" s="31">
        <f t="shared" si="106"/>
        <v>5</v>
      </c>
      <c r="BI43" s="56">
        <f t="shared" si="107"/>
        <v>1.58</v>
      </c>
      <c r="BJ43" s="31" t="str">
        <f t="shared" si="108"/>
        <v/>
      </c>
      <c r="BK43" s="31">
        <f t="shared" si="63"/>
        <v>10</v>
      </c>
      <c r="BL43" s="31">
        <f t="shared" si="109"/>
        <v>0</v>
      </c>
      <c r="BM43" s="31">
        <f t="shared" si="110"/>
        <v>41</v>
      </c>
      <c r="BN43" s="31">
        <f t="shared" si="111"/>
        <v>0</v>
      </c>
      <c r="BO43" s="31">
        <f t="shared" si="112"/>
        <v>41</v>
      </c>
      <c r="BP43" s="31">
        <f t="shared" si="113"/>
        <v>0</v>
      </c>
      <c r="BQ43" s="31">
        <f t="shared" si="114"/>
        <v>41</v>
      </c>
      <c r="BR43" s="31">
        <f t="shared" si="115"/>
        <v>0</v>
      </c>
      <c r="BS43" s="31">
        <f t="shared" si="116"/>
        <v>41</v>
      </c>
      <c r="BT43" s="31">
        <f t="shared" si="117"/>
        <v>0</v>
      </c>
      <c r="BU43" s="31">
        <f t="shared" si="118"/>
        <v>41</v>
      </c>
      <c r="BV43" s="31">
        <f t="shared" si="119"/>
        <v>0</v>
      </c>
      <c r="BW43" s="31">
        <f t="shared" si="120"/>
        <v>41</v>
      </c>
      <c r="BX43" s="31">
        <f t="shared" si="121"/>
        <v>0</v>
      </c>
      <c r="BY43" s="31">
        <f t="shared" si="122"/>
        <v>41</v>
      </c>
      <c r="BZ43" s="31">
        <f t="shared" si="123"/>
        <v>0</v>
      </c>
      <c r="CA43" s="31">
        <f t="shared" si="124"/>
        <v>41</v>
      </c>
      <c r="CB43" s="31">
        <f t="shared" si="125"/>
        <v>0</v>
      </c>
      <c r="CC43" s="31">
        <f t="shared" si="126"/>
        <v>41</v>
      </c>
      <c r="CD43" s="31">
        <f t="shared" si="127"/>
        <v>0</v>
      </c>
      <c r="CE43" s="31">
        <f t="shared" si="128"/>
        <v>41</v>
      </c>
      <c r="CF43" s="31">
        <f t="shared" si="129"/>
        <v>0</v>
      </c>
      <c r="CG43" s="31">
        <f t="shared" si="130"/>
        <v>41</v>
      </c>
      <c r="CH43" s="31">
        <f t="shared" si="131"/>
        <v>0</v>
      </c>
      <c r="CI43" s="31">
        <f t="shared" si="132"/>
        <v>41</v>
      </c>
      <c r="CJ43" s="31" t="str">
        <f t="shared" si="133"/>
        <v/>
      </c>
      <c r="CK43" s="31" t="str">
        <f t="shared" si="134"/>
        <v/>
      </c>
      <c r="CL43" s="31" t="str">
        <f t="shared" si="135"/>
        <v/>
      </c>
      <c r="CM43" s="31" t="str">
        <f t="shared" si="136"/>
        <v/>
      </c>
      <c r="CN43" s="31" t="str">
        <f t="shared" si="137"/>
        <v/>
      </c>
      <c r="CO43" s="31" t="str">
        <f t="shared" si="138"/>
        <v/>
      </c>
      <c r="CP43" s="31" t="str">
        <f t="shared" si="139"/>
        <v/>
      </c>
      <c r="CQ43" s="31" t="str">
        <f t="shared" si="140"/>
        <v/>
      </c>
      <c r="CR43" s="31" t="str">
        <f t="shared" si="141"/>
        <v/>
      </c>
      <c r="CS43" s="31" t="str">
        <f t="shared" si="142"/>
        <v/>
      </c>
      <c r="CT43" s="31" t="str">
        <f t="shared" si="64"/>
        <v/>
      </c>
      <c r="CU43" s="31" t="str">
        <f t="shared" si="65"/>
        <v/>
      </c>
      <c r="CV43" s="31" t="str">
        <f t="shared" si="66"/>
        <v/>
      </c>
      <c r="CW43" s="31" t="str">
        <f t="shared" si="67"/>
        <v/>
      </c>
      <c r="CX43" s="31" t="str">
        <f t="shared" si="68"/>
        <v/>
      </c>
      <c r="CY43" s="31">
        <f t="shared" si="69"/>
        <v>5</v>
      </c>
      <c r="CZ43" s="31" t="str">
        <f t="shared" si="70"/>
        <v/>
      </c>
      <c r="DA43" s="31" t="str">
        <f t="shared" si="71"/>
        <v/>
      </c>
      <c r="DB43" s="31" t="str">
        <f t="shared" si="72"/>
        <v/>
      </c>
      <c r="DC43" s="31" t="str">
        <f t="shared" si="73"/>
        <v/>
      </c>
      <c r="DD43" s="31" t="str">
        <f t="shared" si="74"/>
        <v/>
      </c>
      <c r="DE43" s="31">
        <f t="shared" si="75"/>
        <v>5</v>
      </c>
      <c r="DF43" s="31" t="str">
        <f t="shared" si="76"/>
        <v/>
      </c>
      <c r="DG43" s="31" t="str">
        <f t="shared" si="77"/>
        <v/>
      </c>
      <c r="DH43" s="31" t="str">
        <f t="shared" si="78"/>
        <v/>
      </c>
      <c r="DI43" s="31" t="str">
        <f t="shared" si="79"/>
        <v/>
      </c>
      <c r="DJ43" s="31" t="str">
        <f t="shared" si="80"/>
        <v/>
      </c>
      <c r="DK43" s="31" t="str">
        <f t="shared" si="81"/>
        <v/>
      </c>
      <c r="DL43" s="31" t="str">
        <f t="shared" si="82"/>
        <v/>
      </c>
      <c r="DM43" s="31" t="str">
        <f t="shared" si="83"/>
        <v/>
      </c>
      <c r="DN43" s="31" t="str">
        <f t="shared" si="84"/>
        <v/>
      </c>
      <c r="DO43" s="31" t="str">
        <f t="shared" si="85"/>
        <v/>
      </c>
      <c r="DP43" s="31">
        <f t="shared" si="86"/>
        <v>10</v>
      </c>
      <c r="DQ43" s="31" t="str">
        <f t="shared" si="143"/>
        <v/>
      </c>
      <c r="DR43" s="31" t="str">
        <f t="shared" si="144"/>
        <v/>
      </c>
      <c r="DS43" s="31" t="str">
        <f t="shared" si="145"/>
        <v/>
      </c>
      <c r="DT43" s="31">
        <f t="shared" si="146"/>
        <v>41</v>
      </c>
      <c r="DU43" s="31" t="str">
        <f t="shared" si="147"/>
        <v/>
      </c>
      <c r="DV43" s="31" t="str">
        <f t="shared" si="148"/>
        <v/>
      </c>
      <c r="DW43" s="48">
        <f t="shared" si="149"/>
        <v>35.2112676056338</v>
      </c>
      <c r="DX43" s="4" t="str">
        <f t="shared" si="87"/>
        <v/>
      </c>
      <c r="DY43" s="2">
        <v>23</v>
      </c>
      <c r="DZ43" s="2">
        <v>4.42</v>
      </c>
    </row>
    <row r="44" spans="1:130" ht="13.2" x14ac:dyDescent="0.25">
      <c r="A44" s="31"/>
      <c r="B44" s="4">
        <v>42</v>
      </c>
      <c r="C44" s="15"/>
      <c r="D44" s="14" t="s">
        <v>258</v>
      </c>
      <c r="E44" s="14" t="s">
        <v>332</v>
      </c>
      <c r="F44" s="14"/>
      <c r="G44" s="14" t="s">
        <v>259</v>
      </c>
      <c r="H44" s="50" t="s">
        <v>357</v>
      </c>
      <c r="I44" s="15" t="s">
        <v>203</v>
      </c>
      <c r="J44" s="47"/>
      <c r="K44" s="47"/>
      <c r="L44" s="47"/>
      <c r="M44" s="54">
        <v>17.75</v>
      </c>
      <c r="N44" s="54">
        <v>23.5</v>
      </c>
      <c r="O44" s="54">
        <v>15.5</v>
      </c>
      <c r="P44" s="54">
        <v>17</v>
      </c>
      <c r="Q44" s="54">
        <v>15.5</v>
      </c>
      <c r="R44" s="51"/>
      <c r="S44" s="51"/>
      <c r="T44" s="51"/>
      <c r="U44" s="51"/>
      <c r="V44" s="51"/>
      <c r="W44" s="51"/>
      <c r="X44" s="52">
        <f t="shared" si="92"/>
        <v>1.86</v>
      </c>
      <c r="Y44" s="52">
        <f t="shared" si="93"/>
        <v>4.74</v>
      </c>
      <c r="Z44" s="52">
        <f t="shared" si="2"/>
        <v>1.24</v>
      </c>
      <c r="AA44" s="52">
        <f t="shared" si="3"/>
        <v>1.64</v>
      </c>
      <c r="AB44" s="52">
        <f t="shared" si="4"/>
        <v>1.24</v>
      </c>
      <c r="AC44" s="54">
        <v>15.25</v>
      </c>
      <c r="AD44" s="54">
        <v>22.75</v>
      </c>
      <c r="AE44" s="54">
        <v>27.25</v>
      </c>
      <c r="AF44" s="54"/>
      <c r="AG44" s="54"/>
      <c r="AH44" s="52">
        <f t="shared" si="62"/>
        <v>1.18</v>
      </c>
      <c r="AI44" s="52">
        <f t="shared" si="88"/>
        <v>4.26</v>
      </c>
      <c r="AJ44" s="52">
        <f t="shared" si="89"/>
        <v>7.82</v>
      </c>
      <c r="AK44" s="52" t="str">
        <f t="shared" si="90"/>
        <v xml:space="preserve"> </v>
      </c>
      <c r="AL44" s="52" t="str">
        <f t="shared" si="91"/>
        <v xml:space="preserve"> </v>
      </c>
      <c r="AM44" s="53"/>
      <c r="AN44" s="53"/>
      <c r="AO44" s="53"/>
      <c r="AP44" s="53"/>
      <c r="AQ44" s="53"/>
      <c r="AR44" s="53"/>
      <c r="AS44" s="55">
        <f t="shared" si="94"/>
        <v>10.72</v>
      </c>
      <c r="AT44" s="31">
        <f t="shared" si="95"/>
        <v>39</v>
      </c>
      <c r="AU44" s="57">
        <f>IF(D44="","",IF(LOOKUP(AT44,'Master 2012 Pay Sheet'!$A$5:$A$35,'Master 2012 Pay Sheet'!$B$5:$B$35)&gt;0,LOOKUP(AT44,'Master 2012 Pay Sheet'!$A$5:$A$35,'Master 2012 Pay Sheet'!$B$5:$B$35),0))</f>
        <v>0</v>
      </c>
      <c r="AV44" s="56">
        <f t="shared" si="96"/>
        <v>13.26</v>
      </c>
      <c r="AW44" s="31">
        <f t="shared" si="97"/>
        <v>15</v>
      </c>
      <c r="AX44" s="57">
        <f>IF(D44="","",IF(LOOKUP(AW44,'Master 2012 Pay Sheet'!$C$5:$C$35,'Master 2012 Pay Sheet'!$D$5:$D$35)&gt;0,LOOKUP(AW44,'Master 2012 Pay Sheet'!$C$5:$C$35,'Master 2012 Pay Sheet'!$D$5:$D$35),0))</f>
        <v>0</v>
      </c>
      <c r="AY44" s="56">
        <f t="shared" si="98"/>
        <v>23.98</v>
      </c>
      <c r="AZ44" s="31">
        <f t="shared" si="99"/>
        <v>28</v>
      </c>
      <c r="BA44" s="57">
        <f>IF(D44="","",IF(LOOKUP(AZ44,'Master 2012 Pay Sheet'!$E$5:$E$35,'Master 2012 Pay Sheet'!$F$5:$F$35)&gt;0,LOOKUP(AZ44,'Master 2012 Pay Sheet'!$E$5:$E$35,'Master 2012 Pay Sheet'!$F$5:$F$35),0))</f>
        <v>0</v>
      </c>
      <c r="BB44" s="57">
        <f t="shared" si="100"/>
        <v>0</v>
      </c>
      <c r="BC44" s="31">
        <f t="shared" si="101"/>
        <v>11</v>
      </c>
      <c r="BD44" s="31" t="str">
        <f t="shared" si="102"/>
        <v/>
      </c>
      <c r="BE44" s="31">
        <f t="shared" si="103"/>
        <v>5</v>
      </c>
      <c r="BF44" s="56">
        <f t="shared" si="104"/>
        <v>4.74</v>
      </c>
      <c r="BG44" s="31" t="str">
        <f t="shared" si="105"/>
        <v/>
      </c>
      <c r="BH44" s="31">
        <f t="shared" si="106"/>
        <v>3</v>
      </c>
      <c r="BI44" s="56">
        <f t="shared" si="107"/>
        <v>7.82</v>
      </c>
      <c r="BJ44" s="31" t="str">
        <f t="shared" si="108"/>
        <v/>
      </c>
      <c r="BK44" s="31">
        <f t="shared" si="63"/>
        <v>8</v>
      </c>
      <c r="BL44" s="31">
        <f t="shared" si="109"/>
        <v>0</v>
      </c>
      <c r="BM44" s="31">
        <f t="shared" si="110"/>
        <v>42</v>
      </c>
      <c r="BN44" s="31">
        <f t="shared" si="111"/>
        <v>0</v>
      </c>
      <c r="BO44" s="31">
        <f t="shared" si="112"/>
        <v>42</v>
      </c>
      <c r="BP44" s="31">
        <f t="shared" si="113"/>
        <v>0</v>
      </c>
      <c r="BQ44" s="31">
        <f t="shared" si="114"/>
        <v>42</v>
      </c>
      <c r="BR44" s="31">
        <f t="shared" si="115"/>
        <v>0</v>
      </c>
      <c r="BS44" s="31">
        <f t="shared" si="116"/>
        <v>42</v>
      </c>
      <c r="BT44" s="31">
        <f t="shared" si="117"/>
        <v>0</v>
      </c>
      <c r="BU44" s="31">
        <f t="shared" si="118"/>
        <v>42</v>
      </c>
      <c r="BV44" s="31">
        <f t="shared" si="119"/>
        <v>0</v>
      </c>
      <c r="BW44" s="31">
        <f t="shared" si="120"/>
        <v>42</v>
      </c>
      <c r="BX44" s="31">
        <f t="shared" si="121"/>
        <v>0</v>
      </c>
      <c r="BY44" s="31">
        <f t="shared" si="122"/>
        <v>42</v>
      </c>
      <c r="BZ44" s="31">
        <f t="shared" si="123"/>
        <v>0</v>
      </c>
      <c r="CA44" s="31">
        <f t="shared" si="124"/>
        <v>42</v>
      </c>
      <c r="CB44" s="31">
        <f t="shared" si="125"/>
        <v>0</v>
      </c>
      <c r="CC44" s="31">
        <f t="shared" si="126"/>
        <v>42</v>
      </c>
      <c r="CD44" s="31">
        <f t="shared" si="127"/>
        <v>0</v>
      </c>
      <c r="CE44" s="31">
        <f t="shared" si="128"/>
        <v>42</v>
      </c>
      <c r="CF44" s="31">
        <f t="shared" si="129"/>
        <v>0</v>
      </c>
      <c r="CG44" s="31">
        <f t="shared" si="130"/>
        <v>42</v>
      </c>
      <c r="CH44" s="31">
        <f t="shared" si="131"/>
        <v>0</v>
      </c>
      <c r="CI44" s="31">
        <f t="shared" si="132"/>
        <v>42</v>
      </c>
      <c r="CJ44" s="31" t="str">
        <f t="shared" si="133"/>
        <v/>
      </c>
      <c r="CK44" s="31" t="str">
        <f t="shared" si="134"/>
        <v/>
      </c>
      <c r="CL44" s="31" t="str">
        <f t="shared" si="135"/>
        <v/>
      </c>
      <c r="CM44" s="31" t="str">
        <f t="shared" si="136"/>
        <v/>
      </c>
      <c r="CN44" s="31" t="str">
        <f t="shared" si="137"/>
        <v/>
      </c>
      <c r="CO44" s="31" t="str">
        <f t="shared" si="138"/>
        <v/>
      </c>
      <c r="CP44" s="31" t="str">
        <f t="shared" si="139"/>
        <v/>
      </c>
      <c r="CQ44" s="31" t="str">
        <f t="shared" si="140"/>
        <v/>
      </c>
      <c r="CR44" s="31" t="str">
        <f t="shared" si="141"/>
        <v/>
      </c>
      <c r="CS44" s="31" t="str">
        <f t="shared" si="142"/>
        <v/>
      </c>
      <c r="CT44" s="31" t="str">
        <f t="shared" si="64"/>
        <v/>
      </c>
      <c r="CU44" s="31" t="str">
        <f t="shared" si="65"/>
        <v/>
      </c>
      <c r="CV44" s="31" t="str">
        <f t="shared" si="66"/>
        <v/>
      </c>
      <c r="CW44" s="31" t="str">
        <f t="shared" si="67"/>
        <v/>
      </c>
      <c r="CX44" s="31" t="str">
        <f t="shared" si="68"/>
        <v/>
      </c>
      <c r="CY44" s="31">
        <f t="shared" si="69"/>
        <v>5</v>
      </c>
      <c r="CZ44" s="31" t="str">
        <f t="shared" si="70"/>
        <v/>
      </c>
      <c r="DA44" s="31" t="str">
        <f t="shared" si="71"/>
        <v/>
      </c>
      <c r="DB44" s="31" t="str">
        <f t="shared" si="72"/>
        <v/>
      </c>
      <c r="DC44" s="31">
        <f t="shared" si="73"/>
        <v>3</v>
      </c>
      <c r="DD44" s="31" t="str">
        <f t="shared" si="74"/>
        <v/>
      </c>
      <c r="DE44" s="31" t="str">
        <f t="shared" si="75"/>
        <v/>
      </c>
      <c r="DF44" s="31" t="str">
        <f t="shared" si="76"/>
        <v/>
      </c>
      <c r="DG44" s="31" t="str">
        <f t="shared" si="77"/>
        <v/>
      </c>
      <c r="DH44" s="31" t="str">
        <f t="shared" si="78"/>
        <v/>
      </c>
      <c r="DI44" s="31" t="str">
        <f t="shared" si="79"/>
        <v/>
      </c>
      <c r="DJ44" s="31" t="str">
        <f t="shared" si="80"/>
        <v/>
      </c>
      <c r="DK44" s="31" t="str">
        <f t="shared" si="81"/>
        <v/>
      </c>
      <c r="DL44" s="31" t="str">
        <f t="shared" si="82"/>
        <v/>
      </c>
      <c r="DM44" s="31" t="str">
        <f t="shared" si="83"/>
        <v/>
      </c>
      <c r="DN44" s="31">
        <f t="shared" si="84"/>
        <v>8</v>
      </c>
      <c r="DO44" s="31" t="str">
        <f t="shared" si="85"/>
        <v/>
      </c>
      <c r="DP44" s="31" t="str">
        <f t="shared" si="86"/>
        <v/>
      </c>
      <c r="DQ44" s="31" t="str">
        <f t="shared" si="143"/>
        <v/>
      </c>
      <c r="DR44" s="31" t="str">
        <f t="shared" si="144"/>
        <v/>
      </c>
      <c r="DS44" s="31" t="str">
        <f t="shared" si="145"/>
        <v/>
      </c>
      <c r="DT44" s="31">
        <f t="shared" si="146"/>
        <v>42</v>
      </c>
      <c r="DU44" s="31" t="str">
        <f t="shared" si="147"/>
        <v/>
      </c>
      <c r="DV44" s="31" t="str">
        <f t="shared" si="148"/>
        <v/>
      </c>
      <c r="DW44" s="48">
        <f t="shared" si="149"/>
        <v>61.971830985915489</v>
      </c>
      <c r="DX44" s="4" t="str">
        <f t="shared" si="87"/>
        <v/>
      </c>
      <c r="DY44" s="2">
        <v>23.25</v>
      </c>
      <c r="DZ44" s="2">
        <v>4.58</v>
      </c>
    </row>
    <row r="45" spans="1:130" ht="13.2" x14ac:dyDescent="0.25">
      <c r="A45" s="31"/>
      <c r="B45" s="4">
        <v>43</v>
      </c>
      <c r="C45" s="15"/>
      <c r="D45" s="14" t="s">
        <v>260</v>
      </c>
      <c r="E45" s="14" t="s">
        <v>319</v>
      </c>
      <c r="F45" s="14"/>
      <c r="G45" s="14" t="s">
        <v>261</v>
      </c>
      <c r="H45" s="50" t="s">
        <v>358</v>
      </c>
      <c r="I45" s="15" t="s">
        <v>203</v>
      </c>
      <c r="J45" s="47"/>
      <c r="K45" s="47"/>
      <c r="L45" s="47"/>
      <c r="M45" s="54">
        <v>14.75</v>
      </c>
      <c r="N45" s="54"/>
      <c r="O45" s="54"/>
      <c r="P45" s="54"/>
      <c r="Q45" s="54"/>
      <c r="R45" s="51"/>
      <c r="S45" s="51"/>
      <c r="T45" s="51"/>
      <c r="U45" s="51"/>
      <c r="V45" s="51"/>
      <c r="W45" s="51"/>
      <c r="X45" s="52">
        <f t="shared" si="92"/>
        <v>1.0900000000000001</v>
      </c>
      <c r="Y45" s="52" t="str">
        <f t="shared" si="93"/>
        <v xml:space="preserve"> </v>
      </c>
      <c r="Z45" s="52" t="str">
        <f t="shared" si="2"/>
        <v xml:space="preserve"> </v>
      </c>
      <c r="AA45" s="52" t="str">
        <f t="shared" si="3"/>
        <v xml:space="preserve"> </v>
      </c>
      <c r="AB45" s="52" t="str">
        <f t="shared" si="4"/>
        <v xml:space="preserve"> </v>
      </c>
      <c r="AC45" s="54">
        <v>15</v>
      </c>
      <c r="AD45" s="54"/>
      <c r="AE45" s="54"/>
      <c r="AF45" s="54"/>
      <c r="AG45" s="54"/>
      <c r="AH45" s="52">
        <f t="shared" si="62"/>
        <v>1.1200000000000001</v>
      </c>
      <c r="AI45" s="52" t="str">
        <f t="shared" si="88"/>
        <v xml:space="preserve"> </v>
      </c>
      <c r="AJ45" s="52" t="str">
        <f t="shared" si="89"/>
        <v xml:space="preserve"> </v>
      </c>
      <c r="AK45" s="52" t="str">
        <f t="shared" si="90"/>
        <v xml:space="preserve"> </v>
      </c>
      <c r="AL45" s="52" t="str">
        <f t="shared" si="91"/>
        <v xml:space="preserve"> </v>
      </c>
      <c r="AM45" s="53"/>
      <c r="AN45" s="53"/>
      <c r="AO45" s="53"/>
      <c r="AP45" s="53"/>
      <c r="AQ45" s="53"/>
      <c r="AR45" s="53"/>
      <c r="AS45" s="55">
        <f t="shared" si="94"/>
        <v>1.0900000000000001</v>
      </c>
      <c r="AT45" s="31">
        <f t="shared" si="95"/>
        <v>70</v>
      </c>
      <c r="AU45" s="57">
        <f>IF(D45="","",IF(LOOKUP(AT45,'Master 2012 Pay Sheet'!$A$5:$A$35,'Master 2012 Pay Sheet'!$B$5:$B$35)&gt;0,LOOKUP(AT45,'Master 2012 Pay Sheet'!$A$5:$A$35,'Master 2012 Pay Sheet'!$B$5:$B$35),0))</f>
        <v>0</v>
      </c>
      <c r="AV45" s="56">
        <f t="shared" si="96"/>
        <v>1.1200000000000001</v>
      </c>
      <c r="AW45" s="31">
        <f t="shared" si="97"/>
        <v>71</v>
      </c>
      <c r="AX45" s="57">
        <f>IF(D45="","",IF(LOOKUP(AW45,'Master 2012 Pay Sheet'!$C$5:$C$35,'Master 2012 Pay Sheet'!$D$5:$D$35)&gt;0,LOOKUP(AW45,'Master 2012 Pay Sheet'!$C$5:$C$35,'Master 2012 Pay Sheet'!$D$5:$D$35),0))</f>
        <v>0</v>
      </c>
      <c r="AY45" s="56">
        <f t="shared" si="98"/>
        <v>2.21</v>
      </c>
      <c r="AZ45" s="31">
        <f t="shared" si="99"/>
        <v>71</v>
      </c>
      <c r="BA45" s="57">
        <f>IF(D45="","",IF(LOOKUP(AZ45,'Master 2012 Pay Sheet'!$E$5:$E$35,'Master 2012 Pay Sheet'!$F$5:$F$35)&gt;0,LOOKUP(AZ45,'Master 2012 Pay Sheet'!$E$5:$E$35,'Master 2012 Pay Sheet'!$F$5:$F$35),0))</f>
        <v>0</v>
      </c>
      <c r="BB45" s="57">
        <f t="shared" si="100"/>
        <v>0</v>
      </c>
      <c r="BC45" s="31">
        <f t="shared" si="101"/>
        <v>-1</v>
      </c>
      <c r="BD45" s="31" t="str">
        <f t="shared" si="102"/>
        <v/>
      </c>
      <c r="BE45" s="31">
        <f t="shared" si="103"/>
        <v>1</v>
      </c>
      <c r="BF45" s="56">
        <f t="shared" si="104"/>
        <v>1.0900000000000001</v>
      </c>
      <c r="BG45" s="31" t="str">
        <f t="shared" si="105"/>
        <v/>
      </c>
      <c r="BH45" s="31">
        <f t="shared" si="106"/>
        <v>1</v>
      </c>
      <c r="BI45" s="56">
        <f t="shared" si="107"/>
        <v>1.1200000000000001</v>
      </c>
      <c r="BJ45" s="31" t="str">
        <f t="shared" si="108"/>
        <v/>
      </c>
      <c r="BK45" s="31">
        <f t="shared" si="63"/>
        <v>2</v>
      </c>
      <c r="BL45" s="31">
        <f t="shared" si="109"/>
        <v>0</v>
      </c>
      <c r="BM45" s="31">
        <f t="shared" si="110"/>
        <v>43</v>
      </c>
      <c r="BN45" s="31">
        <f t="shared" si="111"/>
        <v>0</v>
      </c>
      <c r="BO45" s="31">
        <f t="shared" si="112"/>
        <v>43</v>
      </c>
      <c r="BP45" s="31">
        <f t="shared" si="113"/>
        <v>0</v>
      </c>
      <c r="BQ45" s="31">
        <f t="shared" si="114"/>
        <v>43</v>
      </c>
      <c r="BR45" s="31">
        <f t="shared" si="115"/>
        <v>0</v>
      </c>
      <c r="BS45" s="31">
        <f t="shared" si="116"/>
        <v>43</v>
      </c>
      <c r="BT45" s="31">
        <f t="shared" si="117"/>
        <v>0</v>
      </c>
      <c r="BU45" s="31">
        <f t="shared" si="118"/>
        <v>43</v>
      </c>
      <c r="BV45" s="31">
        <f t="shared" si="119"/>
        <v>0</v>
      </c>
      <c r="BW45" s="31">
        <f t="shared" si="120"/>
        <v>43</v>
      </c>
      <c r="BX45" s="31">
        <f t="shared" si="121"/>
        <v>0</v>
      </c>
      <c r="BY45" s="31">
        <f t="shared" si="122"/>
        <v>43</v>
      </c>
      <c r="BZ45" s="31">
        <f t="shared" si="123"/>
        <v>0</v>
      </c>
      <c r="CA45" s="31">
        <f t="shared" si="124"/>
        <v>43</v>
      </c>
      <c r="CB45" s="31">
        <f t="shared" si="125"/>
        <v>0</v>
      </c>
      <c r="CC45" s="31">
        <f t="shared" si="126"/>
        <v>43</v>
      </c>
      <c r="CD45" s="31">
        <f t="shared" si="127"/>
        <v>0</v>
      </c>
      <c r="CE45" s="31">
        <f t="shared" si="128"/>
        <v>43</v>
      </c>
      <c r="CF45" s="31">
        <f t="shared" si="129"/>
        <v>0</v>
      </c>
      <c r="CG45" s="31">
        <f t="shared" si="130"/>
        <v>43</v>
      </c>
      <c r="CH45" s="31">
        <f t="shared" si="131"/>
        <v>0</v>
      </c>
      <c r="CI45" s="31">
        <f t="shared" si="132"/>
        <v>43</v>
      </c>
      <c r="CJ45" s="31" t="str">
        <f t="shared" si="133"/>
        <v/>
      </c>
      <c r="CK45" s="31" t="str">
        <f t="shared" si="134"/>
        <v/>
      </c>
      <c r="CL45" s="31" t="str">
        <f t="shared" si="135"/>
        <v/>
      </c>
      <c r="CM45" s="31" t="str">
        <f t="shared" si="136"/>
        <v/>
      </c>
      <c r="CN45" s="31" t="str">
        <f t="shared" si="137"/>
        <v/>
      </c>
      <c r="CO45" s="31" t="str">
        <f t="shared" si="138"/>
        <v/>
      </c>
      <c r="CP45" s="31" t="str">
        <f t="shared" si="139"/>
        <v/>
      </c>
      <c r="CQ45" s="31" t="str">
        <f t="shared" si="140"/>
        <v/>
      </c>
      <c r="CR45" s="31" t="str">
        <f t="shared" si="141"/>
        <v/>
      </c>
      <c r="CS45" s="31" t="str">
        <f t="shared" si="142"/>
        <v/>
      </c>
      <c r="CT45" s="31" t="str">
        <f t="shared" si="64"/>
        <v/>
      </c>
      <c r="CU45" s="31">
        <f t="shared" si="65"/>
        <v>1</v>
      </c>
      <c r="CV45" s="31" t="str">
        <f t="shared" si="66"/>
        <v/>
      </c>
      <c r="CW45" s="31" t="str">
        <f t="shared" si="67"/>
        <v/>
      </c>
      <c r="CX45" s="31" t="str">
        <f t="shared" si="68"/>
        <v/>
      </c>
      <c r="CY45" s="31" t="str">
        <f t="shared" si="69"/>
        <v/>
      </c>
      <c r="CZ45" s="31" t="str">
        <f t="shared" si="70"/>
        <v/>
      </c>
      <c r="DA45" s="31">
        <f t="shared" si="71"/>
        <v>1</v>
      </c>
      <c r="DB45" s="31" t="str">
        <f t="shared" si="72"/>
        <v/>
      </c>
      <c r="DC45" s="31" t="str">
        <f t="shared" si="73"/>
        <v/>
      </c>
      <c r="DD45" s="31" t="str">
        <f t="shared" si="74"/>
        <v/>
      </c>
      <c r="DE45" s="31" t="str">
        <f t="shared" si="75"/>
        <v/>
      </c>
      <c r="DF45" s="31" t="str">
        <f t="shared" si="76"/>
        <v/>
      </c>
      <c r="DG45" s="31" t="str">
        <f t="shared" si="77"/>
        <v/>
      </c>
      <c r="DH45" s="31">
        <f t="shared" si="78"/>
        <v>2</v>
      </c>
      <c r="DI45" s="31" t="str">
        <f t="shared" si="79"/>
        <v/>
      </c>
      <c r="DJ45" s="31" t="str">
        <f t="shared" si="80"/>
        <v/>
      </c>
      <c r="DK45" s="31" t="str">
        <f t="shared" si="81"/>
        <v/>
      </c>
      <c r="DL45" s="31" t="str">
        <f t="shared" si="82"/>
        <v/>
      </c>
      <c r="DM45" s="31" t="str">
        <f t="shared" si="83"/>
        <v/>
      </c>
      <c r="DN45" s="31" t="str">
        <f t="shared" si="84"/>
        <v/>
      </c>
      <c r="DO45" s="31" t="str">
        <f t="shared" si="85"/>
        <v/>
      </c>
      <c r="DP45" s="31" t="str">
        <f t="shared" si="86"/>
        <v/>
      </c>
      <c r="DQ45" s="31" t="str">
        <f t="shared" si="143"/>
        <v/>
      </c>
      <c r="DR45" s="31" t="str">
        <f t="shared" si="144"/>
        <v/>
      </c>
      <c r="DS45" s="31" t="str">
        <f t="shared" si="145"/>
        <v/>
      </c>
      <c r="DT45" s="31">
        <f t="shared" si="146"/>
        <v>43</v>
      </c>
      <c r="DU45" s="31" t="str">
        <f t="shared" si="147"/>
        <v/>
      </c>
      <c r="DV45" s="31" t="str">
        <f t="shared" si="148"/>
        <v/>
      </c>
      <c r="DW45" s="48">
        <f t="shared" si="149"/>
        <v>1.4084507042253522</v>
      </c>
      <c r="DX45" s="4" t="str">
        <f t="shared" si="87"/>
        <v/>
      </c>
      <c r="DY45" s="2">
        <v>23.5</v>
      </c>
      <c r="DZ45" s="2">
        <v>4.74</v>
      </c>
    </row>
    <row r="46" spans="1:130" ht="13.2" x14ac:dyDescent="0.25">
      <c r="A46" s="31"/>
      <c r="B46" s="4">
        <v>44</v>
      </c>
      <c r="C46" s="15"/>
      <c r="D46" s="14" t="s">
        <v>262</v>
      </c>
      <c r="E46" s="14" t="s">
        <v>359</v>
      </c>
      <c r="F46" s="14"/>
      <c r="G46" s="14" t="s">
        <v>263</v>
      </c>
      <c r="H46" s="50" t="s">
        <v>359</v>
      </c>
      <c r="I46" s="15" t="s">
        <v>203</v>
      </c>
      <c r="J46" s="47"/>
      <c r="K46" s="47"/>
      <c r="L46" s="47"/>
      <c r="M46" s="54">
        <v>15.5</v>
      </c>
      <c r="N46" s="54">
        <v>19.75</v>
      </c>
      <c r="O46" s="54"/>
      <c r="P46" s="54"/>
      <c r="Q46" s="54"/>
      <c r="R46" s="51"/>
      <c r="S46" s="51"/>
      <c r="T46" s="51"/>
      <c r="U46" s="51"/>
      <c r="V46" s="51"/>
      <c r="W46" s="51"/>
      <c r="X46" s="52">
        <f t="shared" si="92"/>
        <v>1.24</v>
      </c>
      <c r="Y46" s="52">
        <f t="shared" si="93"/>
        <v>2.64</v>
      </c>
      <c r="Z46" s="52" t="str">
        <f t="shared" si="2"/>
        <v xml:space="preserve"> </v>
      </c>
      <c r="AA46" s="52" t="str">
        <f t="shared" si="3"/>
        <v xml:space="preserve"> </v>
      </c>
      <c r="AB46" s="52" t="str">
        <f t="shared" si="4"/>
        <v xml:space="preserve"> </v>
      </c>
      <c r="AC46" s="54">
        <v>15.75</v>
      </c>
      <c r="AD46" s="54">
        <v>15.5</v>
      </c>
      <c r="AE46" s="54">
        <v>16.75</v>
      </c>
      <c r="AF46" s="54">
        <v>16.5</v>
      </c>
      <c r="AG46" s="54"/>
      <c r="AH46" s="52">
        <f t="shared" si="62"/>
        <v>1.32</v>
      </c>
      <c r="AI46" s="52">
        <f t="shared" si="88"/>
        <v>1.24</v>
      </c>
      <c r="AJ46" s="52">
        <f t="shared" si="89"/>
        <v>1.58</v>
      </c>
      <c r="AK46" s="52">
        <f t="shared" si="90"/>
        <v>1.5</v>
      </c>
      <c r="AL46" s="52" t="str">
        <f t="shared" si="91"/>
        <v xml:space="preserve"> </v>
      </c>
      <c r="AM46" s="53"/>
      <c r="AN46" s="53"/>
      <c r="AO46" s="53"/>
      <c r="AP46" s="53"/>
      <c r="AQ46" s="53"/>
      <c r="AR46" s="53"/>
      <c r="AS46" s="55">
        <f t="shared" si="94"/>
        <v>3.88</v>
      </c>
      <c r="AT46" s="31">
        <f t="shared" si="95"/>
        <v>64</v>
      </c>
      <c r="AU46" s="57">
        <f>IF(D46="","",IF(LOOKUP(AT46,'Master 2012 Pay Sheet'!$A$5:$A$35,'Master 2012 Pay Sheet'!$B$5:$B$35)&gt;0,LOOKUP(AT46,'Master 2012 Pay Sheet'!$A$5:$A$35,'Master 2012 Pay Sheet'!$B$5:$B$35),0))</f>
        <v>0</v>
      </c>
      <c r="AV46" s="56">
        <f t="shared" si="96"/>
        <v>5.6400000000000006</v>
      </c>
      <c r="AW46" s="31">
        <f t="shared" si="97"/>
        <v>55</v>
      </c>
      <c r="AX46" s="57">
        <f>IF(D46="","",IF(LOOKUP(AW46,'Master 2012 Pay Sheet'!$C$5:$C$35,'Master 2012 Pay Sheet'!$D$5:$D$35)&gt;0,LOOKUP(AW46,'Master 2012 Pay Sheet'!$C$5:$C$35,'Master 2012 Pay Sheet'!$D$5:$D$35),0))</f>
        <v>0</v>
      </c>
      <c r="AY46" s="56">
        <f t="shared" si="98"/>
        <v>9.52</v>
      </c>
      <c r="AZ46" s="31">
        <f t="shared" si="99"/>
        <v>64</v>
      </c>
      <c r="BA46" s="57">
        <f>IF(D46="","",IF(LOOKUP(AZ46,'Master 2012 Pay Sheet'!$E$5:$E$35,'Master 2012 Pay Sheet'!$F$5:$F$35)&gt;0,LOOKUP(AZ46,'Master 2012 Pay Sheet'!$E$5:$E$35,'Master 2012 Pay Sheet'!$F$5:$F$35),0))</f>
        <v>0</v>
      </c>
      <c r="BB46" s="57">
        <f t="shared" si="100"/>
        <v>0</v>
      </c>
      <c r="BC46" s="31">
        <f t="shared" si="101"/>
        <v>0</v>
      </c>
      <c r="BD46" s="31" t="str">
        <f t="shared" si="102"/>
        <v/>
      </c>
      <c r="BE46" s="31">
        <f t="shared" si="103"/>
        <v>2</v>
      </c>
      <c r="BF46" s="56">
        <f t="shared" si="104"/>
        <v>2.64</v>
      </c>
      <c r="BG46" s="31" t="str">
        <f t="shared" si="105"/>
        <v/>
      </c>
      <c r="BH46" s="31">
        <f t="shared" si="106"/>
        <v>4</v>
      </c>
      <c r="BI46" s="56">
        <f t="shared" si="107"/>
        <v>1.58</v>
      </c>
      <c r="BJ46" s="31" t="str">
        <f t="shared" si="108"/>
        <v/>
      </c>
      <c r="BK46" s="31">
        <f t="shared" si="63"/>
        <v>6</v>
      </c>
      <c r="BL46" s="31">
        <f t="shared" si="109"/>
        <v>0</v>
      </c>
      <c r="BM46" s="31">
        <f t="shared" si="110"/>
        <v>44</v>
      </c>
      <c r="BN46" s="31">
        <f t="shared" si="111"/>
        <v>0</v>
      </c>
      <c r="BO46" s="31">
        <f t="shared" si="112"/>
        <v>44</v>
      </c>
      <c r="BP46" s="31">
        <f t="shared" si="113"/>
        <v>0</v>
      </c>
      <c r="BQ46" s="31">
        <f t="shared" si="114"/>
        <v>44</v>
      </c>
      <c r="BR46" s="31">
        <f t="shared" si="115"/>
        <v>0</v>
      </c>
      <c r="BS46" s="31">
        <f t="shared" si="116"/>
        <v>44</v>
      </c>
      <c r="BT46" s="31">
        <f t="shared" si="117"/>
        <v>0</v>
      </c>
      <c r="BU46" s="31">
        <f t="shared" si="118"/>
        <v>44</v>
      </c>
      <c r="BV46" s="31">
        <f t="shared" si="119"/>
        <v>0</v>
      </c>
      <c r="BW46" s="31">
        <f t="shared" si="120"/>
        <v>44</v>
      </c>
      <c r="BX46" s="31">
        <f t="shared" si="121"/>
        <v>0</v>
      </c>
      <c r="BY46" s="31">
        <f t="shared" si="122"/>
        <v>44</v>
      </c>
      <c r="BZ46" s="31">
        <f t="shared" si="123"/>
        <v>0</v>
      </c>
      <c r="CA46" s="31">
        <f t="shared" si="124"/>
        <v>44</v>
      </c>
      <c r="CB46" s="31">
        <f t="shared" si="125"/>
        <v>0</v>
      </c>
      <c r="CC46" s="31">
        <f t="shared" si="126"/>
        <v>44</v>
      </c>
      <c r="CD46" s="31">
        <f t="shared" si="127"/>
        <v>0</v>
      </c>
      <c r="CE46" s="31">
        <f t="shared" si="128"/>
        <v>44</v>
      </c>
      <c r="CF46" s="31">
        <f t="shared" si="129"/>
        <v>0</v>
      </c>
      <c r="CG46" s="31">
        <f t="shared" si="130"/>
        <v>44</v>
      </c>
      <c r="CH46" s="31">
        <f t="shared" si="131"/>
        <v>0</v>
      </c>
      <c r="CI46" s="31">
        <f t="shared" si="132"/>
        <v>44</v>
      </c>
      <c r="CJ46" s="31" t="str">
        <f t="shared" si="133"/>
        <v/>
      </c>
      <c r="CK46" s="31" t="str">
        <f t="shared" si="134"/>
        <v/>
      </c>
      <c r="CL46" s="31" t="str">
        <f t="shared" si="135"/>
        <v/>
      </c>
      <c r="CM46" s="31" t="str">
        <f t="shared" si="136"/>
        <v/>
      </c>
      <c r="CN46" s="31" t="str">
        <f t="shared" si="137"/>
        <v/>
      </c>
      <c r="CO46" s="31" t="str">
        <f t="shared" si="138"/>
        <v/>
      </c>
      <c r="CP46" s="31" t="str">
        <f t="shared" si="139"/>
        <v/>
      </c>
      <c r="CQ46" s="31" t="str">
        <f t="shared" si="140"/>
        <v/>
      </c>
      <c r="CR46" s="31" t="str">
        <f t="shared" si="141"/>
        <v/>
      </c>
      <c r="CS46" s="31" t="str">
        <f t="shared" si="142"/>
        <v/>
      </c>
      <c r="CT46" s="31" t="str">
        <f t="shared" si="64"/>
        <v/>
      </c>
      <c r="CU46" s="31" t="str">
        <f t="shared" si="65"/>
        <v/>
      </c>
      <c r="CV46" s="31">
        <f t="shared" si="66"/>
        <v>2</v>
      </c>
      <c r="CW46" s="31" t="str">
        <f t="shared" si="67"/>
        <v/>
      </c>
      <c r="CX46" s="31" t="str">
        <f t="shared" si="68"/>
        <v/>
      </c>
      <c r="CY46" s="31" t="str">
        <f t="shared" si="69"/>
        <v/>
      </c>
      <c r="CZ46" s="31" t="str">
        <f t="shared" si="70"/>
        <v/>
      </c>
      <c r="DA46" s="31" t="str">
        <f t="shared" si="71"/>
        <v/>
      </c>
      <c r="DB46" s="31" t="str">
        <f t="shared" si="72"/>
        <v/>
      </c>
      <c r="DC46" s="31" t="str">
        <f t="shared" si="73"/>
        <v/>
      </c>
      <c r="DD46" s="31">
        <f t="shared" si="74"/>
        <v>4</v>
      </c>
      <c r="DE46" s="31" t="str">
        <f t="shared" si="75"/>
        <v/>
      </c>
      <c r="DF46" s="31" t="str">
        <f t="shared" si="76"/>
        <v/>
      </c>
      <c r="DG46" s="31" t="str">
        <f t="shared" si="77"/>
        <v/>
      </c>
      <c r="DH46" s="31" t="str">
        <f t="shared" si="78"/>
        <v/>
      </c>
      <c r="DI46" s="31" t="str">
        <f t="shared" si="79"/>
        <v/>
      </c>
      <c r="DJ46" s="31" t="str">
        <f t="shared" si="80"/>
        <v/>
      </c>
      <c r="DK46" s="31" t="str">
        <f t="shared" si="81"/>
        <v/>
      </c>
      <c r="DL46" s="31">
        <f t="shared" si="82"/>
        <v>6</v>
      </c>
      <c r="DM46" s="31" t="str">
        <f t="shared" si="83"/>
        <v/>
      </c>
      <c r="DN46" s="31" t="str">
        <f t="shared" si="84"/>
        <v/>
      </c>
      <c r="DO46" s="31" t="str">
        <f t="shared" si="85"/>
        <v/>
      </c>
      <c r="DP46" s="31" t="str">
        <f t="shared" si="86"/>
        <v/>
      </c>
      <c r="DQ46" s="31" t="str">
        <f t="shared" si="143"/>
        <v/>
      </c>
      <c r="DR46" s="31" t="str">
        <f t="shared" si="144"/>
        <v/>
      </c>
      <c r="DS46" s="31" t="str">
        <f t="shared" si="145"/>
        <v/>
      </c>
      <c r="DT46" s="31">
        <f t="shared" si="146"/>
        <v>44</v>
      </c>
      <c r="DU46" s="31" t="str">
        <f t="shared" si="147"/>
        <v/>
      </c>
      <c r="DV46" s="31" t="str">
        <f t="shared" si="148"/>
        <v/>
      </c>
      <c r="DW46" s="48">
        <f t="shared" si="149"/>
        <v>11.267605633802818</v>
      </c>
      <c r="DX46" s="4" t="str">
        <f t="shared" si="87"/>
        <v/>
      </c>
      <c r="DY46" s="2">
        <v>23.75</v>
      </c>
      <c r="DZ46" s="2">
        <v>4.88</v>
      </c>
    </row>
    <row r="47" spans="1:130" ht="13.2" x14ac:dyDescent="0.25">
      <c r="A47" s="31"/>
      <c r="B47" s="4">
        <v>45</v>
      </c>
      <c r="C47" s="15"/>
      <c r="D47" s="14" t="s">
        <v>264</v>
      </c>
      <c r="E47" s="14" t="s">
        <v>360</v>
      </c>
      <c r="F47" s="14"/>
      <c r="G47" s="14" t="s">
        <v>265</v>
      </c>
      <c r="H47" s="50" t="s">
        <v>351</v>
      </c>
      <c r="I47" s="15" t="s">
        <v>203</v>
      </c>
      <c r="J47" s="47"/>
      <c r="K47" s="47"/>
      <c r="L47" s="47"/>
      <c r="M47" s="54">
        <v>18.5</v>
      </c>
      <c r="N47" s="54"/>
      <c r="O47" s="54"/>
      <c r="P47" s="54"/>
      <c r="Q47" s="54"/>
      <c r="R47" s="51"/>
      <c r="S47" s="51"/>
      <c r="T47" s="51"/>
      <c r="U47" s="51"/>
      <c r="V47" s="51"/>
      <c r="W47" s="51"/>
      <c r="X47" s="52">
        <f t="shared" si="92"/>
        <v>2.12</v>
      </c>
      <c r="Y47" s="52" t="str">
        <f t="shared" si="93"/>
        <v xml:space="preserve"> </v>
      </c>
      <c r="Z47" s="52" t="str">
        <f t="shared" si="2"/>
        <v xml:space="preserve"> </v>
      </c>
      <c r="AA47" s="52" t="str">
        <f t="shared" si="3"/>
        <v xml:space="preserve"> </v>
      </c>
      <c r="AB47" s="52" t="str">
        <f t="shared" si="4"/>
        <v xml:space="preserve"> </v>
      </c>
      <c r="AC47" s="54">
        <v>16.5</v>
      </c>
      <c r="AD47" s="54"/>
      <c r="AE47" s="54"/>
      <c r="AF47" s="54"/>
      <c r="AG47" s="54"/>
      <c r="AH47" s="52">
        <f t="shared" si="62"/>
        <v>1.5</v>
      </c>
      <c r="AI47" s="52" t="str">
        <f t="shared" si="88"/>
        <v xml:space="preserve"> </v>
      </c>
      <c r="AJ47" s="52" t="str">
        <f t="shared" si="89"/>
        <v xml:space="preserve"> </v>
      </c>
      <c r="AK47" s="52" t="str">
        <f t="shared" si="90"/>
        <v xml:space="preserve"> </v>
      </c>
      <c r="AL47" s="52" t="str">
        <f t="shared" si="91"/>
        <v xml:space="preserve"> </v>
      </c>
      <c r="AM47" s="53"/>
      <c r="AN47" s="53"/>
      <c r="AO47" s="53"/>
      <c r="AP47" s="53"/>
      <c r="AQ47" s="53"/>
      <c r="AR47" s="53"/>
      <c r="AS47" s="55">
        <f t="shared" si="94"/>
        <v>2.12</v>
      </c>
      <c r="AT47" s="31">
        <f t="shared" si="95"/>
        <v>68</v>
      </c>
      <c r="AU47" s="57">
        <f>IF(D47="","",IF(LOOKUP(AT47,'Master 2012 Pay Sheet'!$A$5:$A$35,'Master 2012 Pay Sheet'!$B$5:$B$35)&gt;0,LOOKUP(AT47,'Master 2012 Pay Sheet'!$A$5:$A$35,'Master 2012 Pay Sheet'!$B$5:$B$35),0))</f>
        <v>0</v>
      </c>
      <c r="AV47" s="56">
        <f t="shared" si="96"/>
        <v>1.5</v>
      </c>
      <c r="AW47" s="31">
        <f t="shared" si="97"/>
        <v>68</v>
      </c>
      <c r="AX47" s="57">
        <f>IF(D47="","",IF(LOOKUP(AW47,'Master 2012 Pay Sheet'!$C$5:$C$35,'Master 2012 Pay Sheet'!$D$5:$D$35)&gt;0,LOOKUP(AW47,'Master 2012 Pay Sheet'!$C$5:$C$35,'Master 2012 Pay Sheet'!$D$5:$D$35),0))</f>
        <v>0</v>
      </c>
      <c r="AY47" s="56">
        <f t="shared" si="98"/>
        <v>3.62</v>
      </c>
      <c r="AZ47" s="31">
        <f t="shared" si="99"/>
        <v>69</v>
      </c>
      <c r="BA47" s="57">
        <f>IF(D47="","",IF(LOOKUP(AZ47,'Master 2012 Pay Sheet'!$E$5:$E$35,'Master 2012 Pay Sheet'!$F$5:$F$35)&gt;0,LOOKUP(AZ47,'Master 2012 Pay Sheet'!$E$5:$E$35,'Master 2012 Pay Sheet'!$F$5:$F$35),0))</f>
        <v>0</v>
      </c>
      <c r="BB47" s="57">
        <f t="shared" si="100"/>
        <v>0</v>
      </c>
      <c r="BC47" s="31">
        <f t="shared" si="101"/>
        <v>-1</v>
      </c>
      <c r="BD47" s="31" t="str">
        <f t="shared" si="102"/>
        <v/>
      </c>
      <c r="BE47" s="31">
        <f t="shared" si="103"/>
        <v>1</v>
      </c>
      <c r="BF47" s="56">
        <f t="shared" si="104"/>
        <v>2.12</v>
      </c>
      <c r="BG47" s="31" t="str">
        <f t="shared" si="105"/>
        <v/>
      </c>
      <c r="BH47" s="31">
        <f t="shared" si="106"/>
        <v>1</v>
      </c>
      <c r="BI47" s="56">
        <f t="shared" si="107"/>
        <v>1.5</v>
      </c>
      <c r="BJ47" s="31" t="str">
        <f t="shared" si="108"/>
        <v/>
      </c>
      <c r="BK47" s="31">
        <f t="shared" si="63"/>
        <v>2</v>
      </c>
      <c r="BL47" s="31">
        <f t="shared" si="109"/>
        <v>0</v>
      </c>
      <c r="BM47" s="31">
        <f t="shared" si="110"/>
        <v>45</v>
      </c>
      <c r="BN47" s="31">
        <f t="shared" si="111"/>
        <v>0</v>
      </c>
      <c r="BO47" s="31">
        <f t="shared" si="112"/>
        <v>45</v>
      </c>
      <c r="BP47" s="31">
        <f t="shared" si="113"/>
        <v>0</v>
      </c>
      <c r="BQ47" s="31">
        <f t="shared" si="114"/>
        <v>45</v>
      </c>
      <c r="BR47" s="31">
        <f t="shared" si="115"/>
        <v>0</v>
      </c>
      <c r="BS47" s="31">
        <f t="shared" si="116"/>
        <v>45</v>
      </c>
      <c r="BT47" s="31">
        <f t="shared" si="117"/>
        <v>0</v>
      </c>
      <c r="BU47" s="31">
        <f t="shared" si="118"/>
        <v>45</v>
      </c>
      <c r="BV47" s="31">
        <f t="shared" si="119"/>
        <v>0</v>
      </c>
      <c r="BW47" s="31">
        <f t="shared" si="120"/>
        <v>45</v>
      </c>
      <c r="BX47" s="31">
        <f t="shared" si="121"/>
        <v>0</v>
      </c>
      <c r="BY47" s="31">
        <f t="shared" si="122"/>
        <v>45</v>
      </c>
      <c r="BZ47" s="31">
        <f t="shared" si="123"/>
        <v>0</v>
      </c>
      <c r="CA47" s="31">
        <f t="shared" si="124"/>
        <v>45</v>
      </c>
      <c r="CB47" s="31">
        <f t="shared" si="125"/>
        <v>0</v>
      </c>
      <c r="CC47" s="31">
        <f t="shared" si="126"/>
        <v>45</v>
      </c>
      <c r="CD47" s="31">
        <f t="shared" si="127"/>
        <v>0</v>
      </c>
      <c r="CE47" s="31">
        <f t="shared" si="128"/>
        <v>45</v>
      </c>
      <c r="CF47" s="31">
        <f t="shared" si="129"/>
        <v>0</v>
      </c>
      <c r="CG47" s="31">
        <f t="shared" si="130"/>
        <v>45</v>
      </c>
      <c r="CH47" s="31">
        <f t="shared" si="131"/>
        <v>0</v>
      </c>
      <c r="CI47" s="31">
        <f t="shared" si="132"/>
        <v>45</v>
      </c>
      <c r="CJ47" s="31" t="str">
        <f t="shared" si="133"/>
        <v/>
      </c>
      <c r="CK47" s="31" t="str">
        <f t="shared" si="134"/>
        <v/>
      </c>
      <c r="CL47" s="31" t="str">
        <f t="shared" si="135"/>
        <v/>
      </c>
      <c r="CM47" s="31" t="str">
        <f t="shared" si="136"/>
        <v/>
      </c>
      <c r="CN47" s="31" t="str">
        <f t="shared" si="137"/>
        <v/>
      </c>
      <c r="CO47" s="31" t="str">
        <f t="shared" si="138"/>
        <v/>
      </c>
      <c r="CP47" s="31" t="str">
        <f t="shared" si="139"/>
        <v/>
      </c>
      <c r="CQ47" s="31" t="str">
        <f t="shared" si="140"/>
        <v/>
      </c>
      <c r="CR47" s="31" t="str">
        <f t="shared" si="141"/>
        <v/>
      </c>
      <c r="CS47" s="31" t="str">
        <f t="shared" si="142"/>
        <v/>
      </c>
      <c r="CT47" s="31" t="str">
        <f t="shared" si="64"/>
        <v/>
      </c>
      <c r="CU47" s="31">
        <f t="shared" si="65"/>
        <v>1</v>
      </c>
      <c r="CV47" s="31" t="str">
        <f t="shared" si="66"/>
        <v/>
      </c>
      <c r="CW47" s="31" t="str">
        <f t="shared" si="67"/>
        <v/>
      </c>
      <c r="CX47" s="31" t="str">
        <f t="shared" si="68"/>
        <v/>
      </c>
      <c r="CY47" s="31" t="str">
        <f t="shared" si="69"/>
        <v/>
      </c>
      <c r="CZ47" s="31" t="str">
        <f t="shared" si="70"/>
        <v/>
      </c>
      <c r="DA47" s="31">
        <f t="shared" si="71"/>
        <v>1</v>
      </c>
      <c r="DB47" s="31" t="str">
        <f t="shared" si="72"/>
        <v/>
      </c>
      <c r="DC47" s="31" t="str">
        <f t="shared" si="73"/>
        <v/>
      </c>
      <c r="DD47" s="31" t="str">
        <f t="shared" si="74"/>
        <v/>
      </c>
      <c r="DE47" s="31" t="str">
        <f t="shared" si="75"/>
        <v/>
      </c>
      <c r="DF47" s="31" t="str">
        <f t="shared" si="76"/>
        <v/>
      </c>
      <c r="DG47" s="31" t="str">
        <f t="shared" si="77"/>
        <v/>
      </c>
      <c r="DH47" s="31">
        <f t="shared" si="78"/>
        <v>2</v>
      </c>
      <c r="DI47" s="31" t="str">
        <f t="shared" si="79"/>
        <v/>
      </c>
      <c r="DJ47" s="31" t="str">
        <f t="shared" si="80"/>
        <v/>
      </c>
      <c r="DK47" s="31" t="str">
        <f t="shared" si="81"/>
        <v/>
      </c>
      <c r="DL47" s="31" t="str">
        <f t="shared" si="82"/>
        <v/>
      </c>
      <c r="DM47" s="31" t="str">
        <f t="shared" si="83"/>
        <v/>
      </c>
      <c r="DN47" s="31" t="str">
        <f t="shared" si="84"/>
        <v/>
      </c>
      <c r="DO47" s="31" t="str">
        <f t="shared" si="85"/>
        <v/>
      </c>
      <c r="DP47" s="31" t="str">
        <f t="shared" si="86"/>
        <v/>
      </c>
      <c r="DQ47" s="31" t="str">
        <f t="shared" si="143"/>
        <v/>
      </c>
      <c r="DR47" s="31" t="str">
        <f t="shared" si="144"/>
        <v/>
      </c>
      <c r="DS47" s="31" t="str">
        <f t="shared" si="145"/>
        <v/>
      </c>
      <c r="DT47" s="31">
        <f t="shared" si="146"/>
        <v>45</v>
      </c>
      <c r="DU47" s="31" t="str">
        <f t="shared" si="147"/>
        <v/>
      </c>
      <c r="DV47" s="31" t="str">
        <f t="shared" si="148"/>
        <v/>
      </c>
      <c r="DW47" s="48">
        <f t="shared" si="149"/>
        <v>4.225352112676056</v>
      </c>
      <c r="DX47" s="4" t="str">
        <f t="shared" si="87"/>
        <v/>
      </c>
      <c r="DY47" s="2">
        <v>24</v>
      </c>
      <c r="DZ47" s="2">
        <v>5.0999999999999996</v>
      </c>
    </row>
    <row r="48" spans="1:130" ht="13.2" x14ac:dyDescent="0.25">
      <c r="A48" s="31"/>
      <c r="B48" s="4">
        <v>46</v>
      </c>
      <c r="C48" s="15"/>
      <c r="D48" s="14" t="s">
        <v>266</v>
      </c>
      <c r="E48" s="14" t="s">
        <v>349</v>
      </c>
      <c r="F48" s="14"/>
      <c r="G48" s="14" t="s">
        <v>267</v>
      </c>
      <c r="H48" s="50" t="s">
        <v>349</v>
      </c>
      <c r="I48" s="15" t="s">
        <v>222</v>
      </c>
      <c r="J48" s="47"/>
      <c r="K48" s="47"/>
      <c r="L48" s="47"/>
      <c r="M48" s="54">
        <v>15.5</v>
      </c>
      <c r="N48" s="54">
        <v>16.75</v>
      </c>
      <c r="O48" s="54">
        <v>15.5</v>
      </c>
      <c r="P48" s="54">
        <v>18.25</v>
      </c>
      <c r="Q48" s="54"/>
      <c r="R48" s="51"/>
      <c r="S48" s="51"/>
      <c r="T48" s="51"/>
      <c r="U48" s="51"/>
      <c r="V48" s="51"/>
      <c r="W48" s="51"/>
      <c r="X48" s="52">
        <f t="shared" si="92"/>
        <v>1.24</v>
      </c>
      <c r="Y48" s="52">
        <f t="shared" si="93"/>
        <v>1.58</v>
      </c>
      <c r="Z48" s="52">
        <f t="shared" si="2"/>
        <v>1.24</v>
      </c>
      <c r="AA48" s="52">
        <f t="shared" si="3"/>
        <v>2.02</v>
      </c>
      <c r="AB48" s="52" t="str">
        <f t="shared" si="4"/>
        <v xml:space="preserve"> </v>
      </c>
      <c r="AC48" s="54">
        <v>15</v>
      </c>
      <c r="AD48" s="54">
        <v>15</v>
      </c>
      <c r="AE48" s="54">
        <v>15.5</v>
      </c>
      <c r="AF48" s="54">
        <v>14.5</v>
      </c>
      <c r="AG48" s="54"/>
      <c r="AH48" s="52">
        <f t="shared" si="62"/>
        <v>1.1200000000000001</v>
      </c>
      <c r="AI48" s="52">
        <f t="shared" si="88"/>
        <v>1.1200000000000001</v>
      </c>
      <c r="AJ48" s="52">
        <f t="shared" si="89"/>
        <v>1.24</v>
      </c>
      <c r="AK48" s="52">
        <f t="shared" si="90"/>
        <v>1.06</v>
      </c>
      <c r="AL48" s="52" t="str">
        <f t="shared" si="91"/>
        <v xml:space="preserve"> </v>
      </c>
      <c r="AM48" s="53"/>
      <c r="AN48" s="53"/>
      <c r="AO48" s="53"/>
      <c r="AP48" s="53"/>
      <c r="AQ48" s="53"/>
      <c r="AR48" s="53"/>
      <c r="AS48" s="55">
        <f t="shared" si="94"/>
        <v>6.08</v>
      </c>
      <c r="AT48" s="31">
        <f t="shared" si="95"/>
        <v>58</v>
      </c>
      <c r="AU48" s="57">
        <f>IF(D48="","",IF(LOOKUP(AT48,'Master 2012 Pay Sheet'!$A$5:$A$35,'Master 2012 Pay Sheet'!$B$5:$B$35)&gt;0,LOOKUP(AT48,'Master 2012 Pay Sheet'!$A$5:$A$35,'Master 2012 Pay Sheet'!$B$5:$B$35),0))</f>
        <v>0</v>
      </c>
      <c r="AV48" s="56">
        <f t="shared" si="96"/>
        <v>4.5400000000000009</v>
      </c>
      <c r="AW48" s="31">
        <f t="shared" si="97"/>
        <v>59</v>
      </c>
      <c r="AX48" s="57">
        <f>IF(D48="","",IF(LOOKUP(AW48,'Master 2012 Pay Sheet'!$C$5:$C$35,'Master 2012 Pay Sheet'!$D$5:$D$35)&gt;0,LOOKUP(AW48,'Master 2012 Pay Sheet'!$C$5:$C$35,'Master 2012 Pay Sheet'!$D$5:$D$35),0))</f>
        <v>0</v>
      </c>
      <c r="AY48" s="56">
        <f t="shared" si="98"/>
        <v>10.620000000000001</v>
      </c>
      <c r="AZ48" s="31">
        <f t="shared" si="99"/>
        <v>63</v>
      </c>
      <c r="BA48" s="57">
        <f>IF(D48="","",IF(LOOKUP(AZ48,'Master 2012 Pay Sheet'!$E$5:$E$35,'Master 2012 Pay Sheet'!$F$5:$F$35)&gt;0,LOOKUP(AZ48,'Master 2012 Pay Sheet'!$E$5:$E$35,'Master 2012 Pay Sheet'!$F$5:$F$35),0))</f>
        <v>0</v>
      </c>
      <c r="BB48" s="57">
        <f t="shared" si="100"/>
        <v>0</v>
      </c>
      <c r="BC48" s="31">
        <f t="shared" si="101"/>
        <v>-5</v>
      </c>
      <c r="BD48" s="31" t="str">
        <f t="shared" si="102"/>
        <v/>
      </c>
      <c r="BE48" s="31">
        <f t="shared" si="103"/>
        <v>4</v>
      </c>
      <c r="BF48" s="56">
        <f t="shared" si="104"/>
        <v>2.02</v>
      </c>
      <c r="BG48" s="31" t="str">
        <f t="shared" si="105"/>
        <v/>
      </c>
      <c r="BH48" s="31">
        <f t="shared" si="106"/>
        <v>4</v>
      </c>
      <c r="BI48" s="56">
        <f t="shared" si="107"/>
        <v>1.24</v>
      </c>
      <c r="BJ48" s="31" t="str">
        <f t="shared" si="108"/>
        <v/>
      </c>
      <c r="BK48" s="31">
        <f t="shared" si="63"/>
        <v>8</v>
      </c>
      <c r="BL48" s="31">
        <f t="shared" si="109"/>
        <v>0</v>
      </c>
      <c r="BM48" s="31">
        <f t="shared" si="110"/>
        <v>46</v>
      </c>
      <c r="BN48" s="31">
        <f t="shared" si="111"/>
        <v>0</v>
      </c>
      <c r="BO48" s="31">
        <f t="shared" si="112"/>
        <v>46</v>
      </c>
      <c r="BP48" s="31">
        <f t="shared" si="113"/>
        <v>0</v>
      </c>
      <c r="BQ48" s="31">
        <f t="shared" si="114"/>
        <v>46</v>
      </c>
      <c r="BR48" s="31">
        <f t="shared" si="115"/>
        <v>0</v>
      </c>
      <c r="BS48" s="31">
        <f t="shared" si="116"/>
        <v>46</v>
      </c>
      <c r="BT48" s="31">
        <f t="shared" si="117"/>
        <v>0</v>
      </c>
      <c r="BU48" s="31">
        <f t="shared" si="118"/>
        <v>46</v>
      </c>
      <c r="BV48" s="31">
        <f t="shared" si="119"/>
        <v>0</v>
      </c>
      <c r="BW48" s="31">
        <f t="shared" si="120"/>
        <v>46</v>
      </c>
      <c r="BX48" s="31">
        <f t="shared" si="121"/>
        <v>0</v>
      </c>
      <c r="BY48" s="31">
        <f t="shared" si="122"/>
        <v>46</v>
      </c>
      <c r="BZ48" s="31">
        <f t="shared" si="123"/>
        <v>0</v>
      </c>
      <c r="CA48" s="31">
        <f t="shared" si="124"/>
        <v>46</v>
      </c>
      <c r="CB48" s="31">
        <f t="shared" si="125"/>
        <v>0</v>
      </c>
      <c r="CC48" s="31">
        <f t="shared" si="126"/>
        <v>46</v>
      </c>
      <c r="CD48" s="31">
        <f t="shared" si="127"/>
        <v>0</v>
      </c>
      <c r="CE48" s="31">
        <f t="shared" si="128"/>
        <v>46</v>
      </c>
      <c r="CF48" s="31">
        <f t="shared" si="129"/>
        <v>0</v>
      </c>
      <c r="CG48" s="31">
        <f t="shared" si="130"/>
        <v>46</v>
      </c>
      <c r="CH48" s="31">
        <f t="shared" si="131"/>
        <v>0</v>
      </c>
      <c r="CI48" s="31">
        <f t="shared" si="132"/>
        <v>46</v>
      </c>
      <c r="CJ48" s="31" t="str">
        <f t="shared" si="133"/>
        <v/>
      </c>
      <c r="CK48" s="31" t="str">
        <f t="shared" si="134"/>
        <v/>
      </c>
      <c r="CL48" s="31" t="str">
        <f t="shared" si="135"/>
        <v/>
      </c>
      <c r="CM48" s="31" t="str">
        <f t="shared" si="136"/>
        <v/>
      </c>
      <c r="CN48" s="31" t="str">
        <f t="shared" si="137"/>
        <v/>
      </c>
      <c r="CO48" s="31">
        <f t="shared" si="138"/>
        <v>63</v>
      </c>
      <c r="CP48" s="31">
        <f t="shared" si="139"/>
        <v>9</v>
      </c>
      <c r="CQ48" s="31" t="str">
        <f t="shared" si="140"/>
        <v/>
      </c>
      <c r="CR48" s="31" t="str">
        <f t="shared" si="141"/>
        <v/>
      </c>
      <c r="CS48" s="31" t="str">
        <f t="shared" si="142"/>
        <v/>
      </c>
      <c r="CT48" s="31" t="str">
        <f t="shared" si="64"/>
        <v/>
      </c>
      <c r="CU48" s="31" t="str">
        <f t="shared" si="65"/>
        <v/>
      </c>
      <c r="CV48" s="31" t="str">
        <f t="shared" si="66"/>
        <v/>
      </c>
      <c r="CW48" s="31" t="str">
        <f t="shared" si="67"/>
        <v/>
      </c>
      <c r="CX48" s="31">
        <f t="shared" si="68"/>
        <v>4</v>
      </c>
      <c r="CY48" s="31" t="str">
        <f t="shared" si="69"/>
        <v/>
      </c>
      <c r="CZ48" s="31" t="str">
        <f t="shared" si="70"/>
        <v/>
      </c>
      <c r="DA48" s="31" t="str">
        <f t="shared" si="71"/>
        <v/>
      </c>
      <c r="DB48" s="31" t="str">
        <f t="shared" si="72"/>
        <v/>
      </c>
      <c r="DC48" s="31" t="str">
        <f t="shared" si="73"/>
        <v/>
      </c>
      <c r="DD48" s="31">
        <f t="shared" si="74"/>
        <v>4</v>
      </c>
      <c r="DE48" s="31" t="str">
        <f t="shared" si="75"/>
        <v/>
      </c>
      <c r="DF48" s="31" t="str">
        <f t="shared" si="76"/>
        <v/>
      </c>
      <c r="DG48" s="31" t="str">
        <f t="shared" si="77"/>
        <v/>
      </c>
      <c r="DH48" s="31" t="str">
        <f t="shared" si="78"/>
        <v/>
      </c>
      <c r="DI48" s="31" t="str">
        <f t="shared" si="79"/>
        <v/>
      </c>
      <c r="DJ48" s="31" t="str">
        <f t="shared" si="80"/>
        <v/>
      </c>
      <c r="DK48" s="31" t="str">
        <f t="shared" si="81"/>
        <v/>
      </c>
      <c r="DL48" s="31" t="str">
        <f t="shared" si="82"/>
        <v/>
      </c>
      <c r="DM48" s="31" t="str">
        <f t="shared" si="83"/>
        <v/>
      </c>
      <c r="DN48" s="31">
        <f t="shared" si="84"/>
        <v>8</v>
      </c>
      <c r="DO48" s="31" t="str">
        <f t="shared" si="85"/>
        <v/>
      </c>
      <c r="DP48" s="31" t="str">
        <f t="shared" si="86"/>
        <v/>
      </c>
      <c r="DQ48" s="31" t="str">
        <f t="shared" si="143"/>
        <v/>
      </c>
      <c r="DR48" s="31" t="str">
        <f t="shared" si="144"/>
        <v/>
      </c>
      <c r="DS48" s="31" t="str">
        <f t="shared" si="145"/>
        <v/>
      </c>
      <c r="DT48" s="31" t="str">
        <f t="shared" si="146"/>
        <v/>
      </c>
      <c r="DU48" s="31">
        <f t="shared" si="147"/>
        <v>46</v>
      </c>
      <c r="DV48" s="31" t="str">
        <f t="shared" si="148"/>
        <v/>
      </c>
      <c r="DW48" s="48">
        <f t="shared" si="149"/>
        <v>12.676056338028168</v>
      </c>
      <c r="DX48" s="4" t="str">
        <f t="shared" si="87"/>
        <v/>
      </c>
      <c r="DY48" s="2">
        <v>24.25</v>
      </c>
      <c r="DZ48" s="2">
        <v>5.28</v>
      </c>
    </row>
    <row r="49" spans="1:130" ht="13.2" x14ac:dyDescent="0.25">
      <c r="A49" s="31"/>
      <c r="B49" s="4">
        <v>47</v>
      </c>
      <c r="C49" s="15"/>
      <c r="D49" s="14" t="s">
        <v>268</v>
      </c>
      <c r="E49" s="14" t="s">
        <v>326</v>
      </c>
      <c r="F49" s="14"/>
      <c r="G49" s="14" t="s">
        <v>269</v>
      </c>
      <c r="H49" s="50" t="s">
        <v>326</v>
      </c>
      <c r="I49" s="15" t="s">
        <v>237</v>
      </c>
      <c r="J49" s="47"/>
      <c r="K49" s="47"/>
      <c r="L49" s="47"/>
      <c r="M49" s="54">
        <v>17</v>
      </c>
      <c r="N49" s="54">
        <v>17.75</v>
      </c>
      <c r="O49" s="54">
        <v>16</v>
      </c>
      <c r="P49" s="54"/>
      <c r="Q49" s="54"/>
      <c r="R49" s="51"/>
      <c r="S49" s="51"/>
      <c r="T49" s="51"/>
      <c r="U49" s="51"/>
      <c r="V49" s="51"/>
      <c r="W49" s="51"/>
      <c r="X49" s="52">
        <f t="shared" si="92"/>
        <v>1.64</v>
      </c>
      <c r="Y49" s="52">
        <f t="shared" si="93"/>
        <v>1.86</v>
      </c>
      <c r="Z49" s="52">
        <f t="shared" si="2"/>
        <v>1.38</v>
      </c>
      <c r="AA49" s="52" t="str">
        <f t="shared" si="3"/>
        <v xml:space="preserve"> </v>
      </c>
      <c r="AB49" s="52" t="str">
        <f t="shared" si="4"/>
        <v xml:space="preserve"> </v>
      </c>
      <c r="AC49" s="54">
        <v>15.5</v>
      </c>
      <c r="AD49" s="54"/>
      <c r="AE49" s="54"/>
      <c r="AF49" s="54"/>
      <c r="AG49" s="54"/>
      <c r="AH49" s="52">
        <f t="shared" si="62"/>
        <v>1.24</v>
      </c>
      <c r="AI49" s="52" t="str">
        <f t="shared" si="88"/>
        <v xml:space="preserve"> </v>
      </c>
      <c r="AJ49" s="52" t="str">
        <f t="shared" si="89"/>
        <v xml:space="preserve"> </v>
      </c>
      <c r="AK49" s="52" t="str">
        <f t="shared" si="90"/>
        <v xml:space="preserve"> </v>
      </c>
      <c r="AL49" s="52" t="str">
        <f t="shared" si="91"/>
        <v xml:space="preserve"> </v>
      </c>
      <c r="AM49" s="53"/>
      <c r="AN49" s="53"/>
      <c r="AO49" s="53"/>
      <c r="AP49" s="53"/>
      <c r="AQ49" s="53"/>
      <c r="AR49" s="53"/>
      <c r="AS49" s="55">
        <f t="shared" si="94"/>
        <v>4.88</v>
      </c>
      <c r="AT49" s="31">
        <f t="shared" si="95"/>
        <v>63</v>
      </c>
      <c r="AU49" s="57">
        <f>IF(D49="","",IF(LOOKUP(AT49,'Master 2012 Pay Sheet'!$A$5:$A$35,'Master 2012 Pay Sheet'!$B$5:$B$35)&gt;0,LOOKUP(AT49,'Master 2012 Pay Sheet'!$A$5:$A$35,'Master 2012 Pay Sheet'!$B$5:$B$35),0))</f>
        <v>0</v>
      </c>
      <c r="AV49" s="56">
        <f t="shared" si="96"/>
        <v>1.24</v>
      </c>
      <c r="AW49" s="31">
        <f t="shared" si="97"/>
        <v>69</v>
      </c>
      <c r="AX49" s="57">
        <f>IF(D49="","",IF(LOOKUP(AW49,'Master 2012 Pay Sheet'!$C$5:$C$35,'Master 2012 Pay Sheet'!$D$5:$D$35)&gt;0,LOOKUP(AW49,'Master 2012 Pay Sheet'!$C$5:$C$35,'Master 2012 Pay Sheet'!$D$5:$D$35),0))</f>
        <v>0</v>
      </c>
      <c r="AY49" s="56">
        <f t="shared" si="98"/>
        <v>6.12</v>
      </c>
      <c r="AZ49" s="31">
        <f t="shared" si="99"/>
        <v>67</v>
      </c>
      <c r="BA49" s="57">
        <f>IF(D49="","",IF(LOOKUP(AZ49,'Master 2012 Pay Sheet'!$E$5:$E$35,'Master 2012 Pay Sheet'!$F$5:$F$35)&gt;0,LOOKUP(AZ49,'Master 2012 Pay Sheet'!$E$5:$E$35,'Master 2012 Pay Sheet'!$F$5:$F$35),0))</f>
        <v>0</v>
      </c>
      <c r="BB49" s="57">
        <f t="shared" si="100"/>
        <v>0</v>
      </c>
      <c r="BC49" s="31">
        <f t="shared" si="101"/>
        <v>-4</v>
      </c>
      <c r="BD49" s="31" t="str">
        <f t="shared" si="102"/>
        <v/>
      </c>
      <c r="BE49" s="31">
        <f t="shared" si="103"/>
        <v>3</v>
      </c>
      <c r="BF49" s="56">
        <f t="shared" si="104"/>
        <v>1.86</v>
      </c>
      <c r="BG49" s="31" t="str">
        <f t="shared" si="105"/>
        <v/>
      </c>
      <c r="BH49" s="31">
        <f t="shared" si="106"/>
        <v>1</v>
      </c>
      <c r="BI49" s="56">
        <f t="shared" si="107"/>
        <v>1.24</v>
      </c>
      <c r="BJ49" s="31" t="str">
        <f t="shared" si="108"/>
        <v/>
      </c>
      <c r="BK49" s="31">
        <f t="shared" si="63"/>
        <v>4</v>
      </c>
      <c r="BL49" s="31">
        <f t="shared" si="109"/>
        <v>0</v>
      </c>
      <c r="BM49" s="31">
        <f t="shared" si="110"/>
        <v>47</v>
      </c>
      <c r="BN49" s="31">
        <f t="shared" si="111"/>
        <v>0</v>
      </c>
      <c r="BO49" s="31">
        <f t="shared" si="112"/>
        <v>47</v>
      </c>
      <c r="BP49" s="31">
        <f t="shared" si="113"/>
        <v>0</v>
      </c>
      <c r="BQ49" s="31">
        <f t="shared" si="114"/>
        <v>47</v>
      </c>
      <c r="BR49" s="31">
        <f t="shared" si="115"/>
        <v>0</v>
      </c>
      <c r="BS49" s="31">
        <f t="shared" si="116"/>
        <v>47</v>
      </c>
      <c r="BT49" s="31">
        <f t="shared" si="117"/>
        <v>0</v>
      </c>
      <c r="BU49" s="31">
        <f t="shared" si="118"/>
        <v>47</v>
      </c>
      <c r="BV49" s="31">
        <f t="shared" si="119"/>
        <v>0</v>
      </c>
      <c r="BW49" s="31">
        <f t="shared" si="120"/>
        <v>47</v>
      </c>
      <c r="BX49" s="31">
        <f t="shared" si="121"/>
        <v>0</v>
      </c>
      <c r="BY49" s="31">
        <f t="shared" si="122"/>
        <v>47</v>
      </c>
      <c r="BZ49" s="31">
        <f t="shared" si="123"/>
        <v>0</v>
      </c>
      <c r="CA49" s="31">
        <f t="shared" si="124"/>
        <v>47</v>
      </c>
      <c r="CB49" s="31">
        <f t="shared" si="125"/>
        <v>0</v>
      </c>
      <c r="CC49" s="31">
        <f t="shared" si="126"/>
        <v>47</v>
      </c>
      <c r="CD49" s="31">
        <f t="shared" si="127"/>
        <v>0</v>
      </c>
      <c r="CE49" s="31">
        <f t="shared" si="128"/>
        <v>47</v>
      </c>
      <c r="CF49" s="31">
        <f t="shared" si="129"/>
        <v>0</v>
      </c>
      <c r="CG49" s="31">
        <f t="shared" si="130"/>
        <v>47</v>
      </c>
      <c r="CH49" s="31">
        <f t="shared" si="131"/>
        <v>0</v>
      </c>
      <c r="CI49" s="31">
        <f t="shared" si="132"/>
        <v>47</v>
      </c>
      <c r="CJ49" s="31">
        <f t="shared" si="133"/>
        <v>67</v>
      </c>
      <c r="CK49" s="31">
        <f t="shared" si="134"/>
        <v>6</v>
      </c>
      <c r="CL49" s="31" t="str">
        <f t="shared" si="135"/>
        <v/>
      </c>
      <c r="CM49" s="31" t="str">
        <f t="shared" si="136"/>
        <v/>
      </c>
      <c r="CN49" s="31" t="str">
        <f t="shared" si="137"/>
        <v/>
      </c>
      <c r="CO49" s="31" t="str">
        <f t="shared" si="138"/>
        <v/>
      </c>
      <c r="CP49" s="31" t="str">
        <f t="shared" si="139"/>
        <v/>
      </c>
      <c r="CQ49" s="31" t="str">
        <f t="shared" si="140"/>
        <v/>
      </c>
      <c r="CR49" s="31" t="str">
        <f t="shared" si="141"/>
        <v/>
      </c>
      <c r="CS49" s="31" t="str">
        <f t="shared" si="142"/>
        <v/>
      </c>
      <c r="CT49" s="31" t="str">
        <f t="shared" si="64"/>
        <v/>
      </c>
      <c r="CU49" s="31" t="str">
        <f t="shared" si="65"/>
        <v/>
      </c>
      <c r="CV49" s="31" t="str">
        <f t="shared" si="66"/>
        <v/>
      </c>
      <c r="CW49" s="31">
        <f t="shared" si="67"/>
        <v>3</v>
      </c>
      <c r="CX49" s="31" t="str">
        <f t="shared" si="68"/>
        <v/>
      </c>
      <c r="CY49" s="31" t="str">
        <f t="shared" si="69"/>
        <v/>
      </c>
      <c r="CZ49" s="31" t="str">
        <f t="shared" si="70"/>
        <v/>
      </c>
      <c r="DA49" s="31">
        <f t="shared" si="71"/>
        <v>1</v>
      </c>
      <c r="DB49" s="31" t="str">
        <f t="shared" si="72"/>
        <v/>
      </c>
      <c r="DC49" s="31" t="str">
        <f t="shared" si="73"/>
        <v/>
      </c>
      <c r="DD49" s="31" t="str">
        <f t="shared" si="74"/>
        <v/>
      </c>
      <c r="DE49" s="31" t="str">
        <f t="shared" si="75"/>
        <v/>
      </c>
      <c r="DF49" s="31" t="str">
        <f t="shared" si="76"/>
        <v/>
      </c>
      <c r="DG49" s="31" t="str">
        <f t="shared" si="77"/>
        <v/>
      </c>
      <c r="DH49" s="31" t="str">
        <f t="shared" si="78"/>
        <v/>
      </c>
      <c r="DI49" s="31" t="str">
        <f t="shared" si="79"/>
        <v/>
      </c>
      <c r="DJ49" s="31">
        <f t="shared" si="80"/>
        <v>4</v>
      </c>
      <c r="DK49" s="31" t="str">
        <f t="shared" si="81"/>
        <v/>
      </c>
      <c r="DL49" s="31" t="str">
        <f t="shared" si="82"/>
        <v/>
      </c>
      <c r="DM49" s="31" t="str">
        <f t="shared" si="83"/>
        <v/>
      </c>
      <c r="DN49" s="31" t="str">
        <f t="shared" si="84"/>
        <v/>
      </c>
      <c r="DO49" s="31" t="str">
        <f t="shared" si="85"/>
        <v/>
      </c>
      <c r="DP49" s="31" t="str">
        <f t="shared" si="86"/>
        <v/>
      </c>
      <c r="DQ49" s="31" t="str">
        <f t="shared" si="143"/>
        <v/>
      </c>
      <c r="DR49" s="31" t="str">
        <f t="shared" si="144"/>
        <v/>
      </c>
      <c r="DS49" s="31" t="str">
        <f t="shared" si="145"/>
        <v/>
      </c>
      <c r="DT49" s="31" t="str">
        <f t="shared" si="146"/>
        <v/>
      </c>
      <c r="DU49" s="31" t="str">
        <f t="shared" si="147"/>
        <v/>
      </c>
      <c r="DV49" s="31">
        <f t="shared" si="148"/>
        <v>47</v>
      </c>
      <c r="DW49" s="48">
        <f t="shared" si="149"/>
        <v>7.042253521126761</v>
      </c>
      <c r="DX49" s="4" t="str">
        <f t="shared" si="87"/>
        <v/>
      </c>
      <c r="DY49" s="2">
        <v>24.5</v>
      </c>
      <c r="DZ49" s="2">
        <v>5.46</v>
      </c>
    </row>
    <row r="50" spans="1:130" ht="13.2" x14ac:dyDescent="0.25">
      <c r="A50" s="31"/>
      <c r="B50" s="4">
        <v>48</v>
      </c>
      <c r="C50" s="15"/>
      <c r="D50" s="14" t="s">
        <v>270</v>
      </c>
      <c r="E50" s="14" t="s">
        <v>330</v>
      </c>
      <c r="F50" s="14"/>
      <c r="G50" s="14" t="s">
        <v>271</v>
      </c>
      <c r="H50" s="50" t="s">
        <v>361</v>
      </c>
      <c r="I50" s="15" t="s">
        <v>203</v>
      </c>
      <c r="J50" s="47"/>
      <c r="K50" s="47"/>
      <c r="L50" s="47"/>
      <c r="M50" s="54">
        <v>20</v>
      </c>
      <c r="N50" s="54">
        <v>21.25</v>
      </c>
      <c r="O50" s="54">
        <v>19.75</v>
      </c>
      <c r="P50" s="54">
        <v>17</v>
      </c>
      <c r="Q50" s="54">
        <v>17</v>
      </c>
      <c r="R50" s="51"/>
      <c r="S50" s="51"/>
      <c r="T50" s="51"/>
      <c r="U50" s="51"/>
      <c r="V50" s="51"/>
      <c r="W50" s="51"/>
      <c r="X50" s="52">
        <f t="shared" si="92"/>
        <v>2.76</v>
      </c>
      <c r="Y50" s="52">
        <f t="shared" si="93"/>
        <v>3.38</v>
      </c>
      <c r="Z50" s="52">
        <f t="shared" si="2"/>
        <v>2.64</v>
      </c>
      <c r="AA50" s="52">
        <f t="shared" si="3"/>
        <v>1.64</v>
      </c>
      <c r="AB50" s="52">
        <f t="shared" si="4"/>
        <v>1.64</v>
      </c>
      <c r="AC50" s="54">
        <v>18.5</v>
      </c>
      <c r="AD50" s="54">
        <v>16.75</v>
      </c>
      <c r="AE50" s="54">
        <v>19.25</v>
      </c>
      <c r="AF50" s="54">
        <v>23.75</v>
      </c>
      <c r="AG50" s="54">
        <v>27.5</v>
      </c>
      <c r="AH50" s="52">
        <f t="shared" si="62"/>
        <v>2.12</v>
      </c>
      <c r="AI50" s="52">
        <f t="shared" si="88"/>
        <v>1.58</v>
      </c>
      <c r="AJ50" s="52">
        <f t="shared" si="89"/>
        <v>2.42</v>
      </c>
      <c r="AK50" s="52">
        <f t="shared" si="90"/>
        <v>4.88</v>
      </c>
      <c r="AL50" s="52">
        <f t="shared" si="91"/>
        <v>8.08</v>
      </c>
      <c r="AM50" s="53"/>
      <c r="AN50" s="53"/>
      <c r="AO50" s="53"/>
      <c r="AP50" s="53"/>
      <c r="AQ50" s="53"/>
      <c r="AR50" s="53"/>
      <c r="AS50" s="55">
        <f t="shared" si="94"/>
        <v>12.06</v>
      </c>
      <c r="AT50" s="31">
        <f t="shared" si="95"/>
        <v>32</v>
      </c>
      <c r="AU50" s="57">
        <f>IF(D50="","",IF(LOOKUP(AT50,'Master 2012 Pay Sheet'!$A$5:$A$35,'Master 2012 Pay Sheet'!$B$5:$B$35)&gt;0,LOOKUP(AT50,'Master 2012 Pay Sheet'!$A$5:$A$35,'Master 2012 Pay Sheet'!$B$5:$B$35),0))</f>
        <v>0</v>
      </c>
      <c r="AV50" s="56">
        <f t="shared" si="96"/>
        <v>19.079999999999998</v>
      </c>
      <c r="AW50" s="31">
        <f t="shared" si="97"/>
        <v>5</v>
      </c>
      <c r="AX50" s="57">
        <f>IF(D50="","",IF(LOOKUP(AW50,'Master 2012 Pay Sheet'!$C$5:$C$35,'Master 2012 Pay Sheet'!$D$5:$D$35)&gt;0,LOOKUP(AW50,'Master 2012 Pay Sheet'!$C$5:$C$35,'Master 2012 Pay Sheet'!$D$5:$D$35),0))</f>
        <v>0</v>
      </c>
      <c r="AY50" s="56">
        <f t="shared" si="98"/>
        <v>31.14</v>
      </c>
      <c r="AZ50" s="31">
        <f t="shared" si="99"/>
        <v>11</v>
      </c>
      <c r="BA50" s="57">
        <f>IF(D50="","",IF(LOOKUP(AZ50,'Master 2012 Pay Sheet'!$E$5:$E$35,'Master 2012 Pay Sheet'!$F$5:$F$35)&gt;0,LOOKUP(AZ50,'Master 2012 Pay Sheet'!$E$5:$E$35,'Master 2012 Pay Sheet'!$F$5:$F$35),0))</f>
        <v>0</v>
      </c>
      <c r="BB50" s="57">
        <f t="shared" si="100"/>
        <v>0</v>
      </c>
      <c r="BC50" s="31">
        <f t="shared" si="101"/>
        <v>21</v>
      </c>
      <c r="BD50" s="31" t="str">
        <f t="shared" si="102"/>
        <v/>
      </c>
      <c r="BE50" s="31">
        <f t="shared" si="103"/>
        <v>5</v>
      </c>
      <c r="BF50" s="56">
        <f t="shared" si="104"/>
        <v>3.38</v>
      </c>
      <c r="BG50" s="31" t="str">
        <f t="shared" si="105"/>
        <v/>
      </c>
      <c r="BH50" s="31">
        <f t="shared" si="106"/>
        <v>5</v>
      </c>
      <c r="BI50" s="56">
        <f t="shared" si="107"/>
        <v>8.08</v>
      </c>
      <c r="BJ50" s="31" t="str">
        <f t="shared" si="108"/>
        <v/>
      </c>
      <c r="BK50" s="31">
        <f t="shared" si="63"/>
        <v>10</v>
      </c>
      <c r="BL50" s="31">
        <f t="shared" si="109"/>
        <v>0</v>
      </c>
      <c r="BM50" s="31">
        <f t="shared" si="110"/>
        <v>48</v>
      </c>
      <c r="BN50" s="31">
        <f t="shared" si="111"/>
        <v>0</v>
      </c>
      <c r="BO50" s="31">
        <f t="shared" si="112"/>
        <v>48</v>
      </c>
      <c r="BP50" s="31">
        <f t="shared" si="113"/>
        <v>0</v>
      </c>
      <c r="BQ50" s="31">
        <f t="shared" si="114"/>
        <v>48</v>
      </c>
      <c r="BR50" s="31">
        <f t="shared" si="115"/>
        <v>0</v>
      </c>
      <c r="BS50" s="31">
        <f t="shared" si="116"/>
        <v>48</v>
      </c>
      <c r="BT50" s="31">
        <f t="shared" si="117"/>
        <v>0</v>
      </c>
      <c r="BU50" s="31">
        <f t="shared" si="118"/>
        <v>48</v>
      </c>
      <c r="BV50" s="31">
        <f t="shared" si="119"/>
        <v>0</v>
      </c>
      <c r="BW50" s="31">
        <f t="shared" si="120"/>
        <v>48</v>
      </c>
      <c r="BX50" s="31">
        <f t="shared" si="121"/>
        <v>0</v>
      </c>
      <c r="BY50" s="31">
        <f t="shared" si="122"/>
        <v>48</v>
      </c>
      <c r="BZ50" s="31">
        <f t="shared" si="123"/>
        <v>0</v>
      </c>
      <c r="CA50" s="31">
        <f t="shared" si="124"/>
        <v>48</v>
      </c>
      <c r="CB50" s="31">
        <f t="shared" si="125"/>
        <v>0</v>
      </c>
      <c r="CC50" s="31">
        <f t="shared" si="126"/>
        <v>48</v>
      </c>
      <c r="CD50" s="31">
        <f t="shared" si="127"/>
        <v>0</v>
      </c>
      <c r="CE50" s="31">
        <f t="shared" si="128"/>
        <v>48</v>
      </c>
      <c r="CF50" s="31">
        <f t="shared" si="129"/>
        <v>0</v>
      </c>
      <c r="CG50" s="31">
        <f t="shared" si="130"/>
        <v>48</v>
      </c>
      <c r="CH50" s="31">
        <f t="shared" si="131"/>
        <v>0</v>
      </c>
      <c r="CI50" s="31">
        <f t="shared" si="132"/>
        <v>48</v>
      </c>
      <c r="CJ50" s="31" t="str">
        <f t="shared" si="133"/>
        <v/>
      </c>
      <c r="CK50" s="31" t="str">
        <f t="shared" si="134"/>
        <v/>
      </c>
      <c r="CL50" s="31" t="str">
        <f t="shared" si="135"/>
        <v/>
      </c>
      <c r="CM50" s="31" t="str">
        <f t="shared" si="136"/>
        <v/>
      </c>
      <c r="CN50" s="31" t="str">
        <f t="shared" si="137"/>
        <v/>
      </c>
      <c r="CO50" s="31" t="str">
        <f t="shared" si="138"/>
        <v/>
      </c>
      <c r="CP50" s="31" t="str">
        <f t="shared" si="139"/>
        <v/>
      </c>
      <c r="CQ50" s="31" t="str">
        <f t="shared" si="140"/>
        <v/>
      </c>
      <c r="CR50" s="31" t="str">
        <f t="shared" si="141"/>
        <v/>
      </c>
      <c r="CS50" s="31" t="str">
        <f t="shared" si="142"/>
        <v/>
      </c>
      <c r="CT50" s="31" t="str">
        <f t="shared" si="64"/>
        <v/>
      </c>
      <c r="CU50" s="31" t="str">
        <f t="shared" si="65"/>
        <v/>
      </c>
      <c r="CV50" s="31" t="str">
        <f t="shared" si="66"/>
        <v/>
      </c>
      <c r="CW50" s="31" t="str">
        <f t="shared" si="67"/>
        <v/>
      </c>
      <c r="CX50" s="31" t="str">
        <f t="shared" si="68"/>
        <v/>
      </c>
      <c r="CY50" s="31">
        <f t="shared" si="69"/>
        <v>5</v>
      </c>
      <c r="CZ50" s="31" t="str">
        <f t="shared" si="70"/>
        <v/>
      </c>
      <c r="DA50" s="31" t="str">
        <f t="shared" si="71"/>
        <v/>
      </c>
      <c r="DB50" s="31" t="str">
        <f t="shared" si="72"/>
        <v/>
      </c>
      <c r="DC50" s="31" t="str">
        <f t="shared" si="73"/>
        <v/>
      </c>
      <c r="DD50" s="31" t="str">
        <f t="shared" si="74"/>
        <v/>
      </c>
      <c r="DE50" s="31">
        <f t="shared" si="75"/>
        <v>5</v>
      </c>
      <c r="DF50" s="31" t="str">
        <f t="shared" si="76"/>
        <v/>
      </c>
      <c r="DG50" s="31" t="str">
        <f t="shared" si="77"/>
        <v/>
      </c>
      <c r="DH50" s="31" t="str">
        <f t="shared" si="78"/>
        <v/>
      </c>
      <c r="DI50" s="31" t="str">
        <f t="shared" si="79"/>
        <v/>
      </c>
      <c r="DJ50" s="31" t="str">
        <f t="shared" si="80"/>
        <v/>
      </c>
      <c r="DK50" s="31" t="str">
        <f t="shared" si="81"/>
        <v/>
      </c>
      <c r="DL50" s="31" t="str">
        <f t="shared" si="82"/>
        <v/>
      </c>
      <c r="DM50" s="31" t="str">
        <f t="shared" si="83"/>
        <v/>
      </c>
      <c r="DN50" s="31" t="str">
        <f t="shared" si="84"/>
        <v/>
      </c>
      <c r="DO50" s="31" t="str">
        <f t="shared" si="85"/>
        <v/>
      </c>
      <c r="DP50" s="31">
        <f t="shared" si="86"/>
        <v>10</v>
      </c>
      <c r="DQ50" s="31" t="str">
        <f t="shared" si="143"/>
        <v/>
      </c>
      <c r="DR50" s="31" t="str">
        <f t="shared" si="144"/>
        <v/>
      </c>
      <c r="DS50" s="31" t="str">
        <f t="shared" si="145"/>
        <v/>
      </c>
      <c r="DT50" s="31">
        <f t="shared" si="146"/>
        <v>48</v>
      </c>
      <c r="DU50" s="31" t="str">
        <f t="shared" si="147"/>
        <v/>
      </c>
      <c r="DV50" s="31" t="str">
        <f t="shared" si="148"/>
        <v/>
      </c>
      <c r="DW50" s="48">
        <f t="shared" si="149"/>
        <v>85.91549295774648</v>
      </c>
      <c r="DX50" s="4" t="str">
        <f t="shared" si="87"/>
        <v/>
      </c>
      <c r="DY50" s="2">
        <v>24.75</v>
      </c>
      <c r="DZ50" s="2">
        <v>5.66</v>
      </c>
    </row>
    <row r="51" spans="1:130" ht="13.2" x14ac:dyDescent="0.25">
      <c r="A51" s="31"/>
      <c r="B51" s="4">
        <v>49</v>
      </c>
      <c r="C51" s="15"/>
      <c r="D51" s="14" t="s">
        <v>272</v>
      </c>
      <c r="E51" s="14" t="s">
        <v>330</v>
      </c>
      <c r="F51" s="14"/>
      <c r="G51" s="14" t="s">
        <v>273</v>
      </c>
      <c r="H51" s="50" t="s">
        <v>330</v>
      </c>
      <c r="I51" s="15" t="s">
        <v>203</v>
      </c>
      <c r="J51" s="47"/>
      <c r="K51" s="47"/>
      <c r="L51" s="47"/>
      <c r="M51" s="54">
        <v>21</v>
      </c>
      <c r="N51" s="54">
        <v>23.5</v>
      </c>
      <c r="O51" s="54">
        <v>18.5</v>
      </c>
      <c r="P51" s="54">
        <v>19.5</v>
      </c>
      <c r="Q51" s="54">
        <v>20</v>
      </c>
      <c r="R51" s="51"/>
      <c r="S51" s="51"/>
      <c r="T51" s="51"/>
      <c r="U51" s="51"/>
      <c r="V51" s="51"/>
      <c r="W51" s="51"/>
      <c r="X51" s="52">
        <f t="shared" si="92"/>
        <v>3.24</v>
      </c>
      <c r="Y51" s="52">
        <f t="shared" si="93"/>
        <v>4.74</v>
      </c>
      <c r="Z51" s="52">
        <f t="shared" si="2"/>
        <v>2.12</v>
      </c>
      <c r="AA51" s="52">
        <f t="shared" si="3"/>
        <v>2.52</v>
      </c>
      <c r="AB51" s="52">
        <f t="shared" si="4"/>
        <v>2.76</v>
      </c>
      <c r="AC51" s="54">
        <v>15</v>
      </c>
      <c r="AD51" s="54">
        <v>14.5</v>
      </c>
      <c r="AE51" s="54">
        <v>15</v>
      </c>
      <c r="AF51" s="54">
        <v>15</v>
      </c>
      <c r="AG51" s="54"/>
      <c r="AH51" s="52">
        <f t="shared" si="62"/>
        <v>1.1200000000000001</v>
      </c>
      <c r="AI51" s="52">
        <f t="shared" si="88"/>
        <v>1.06</v>
      </c>
      <c r="AJ51" s="52">
        <f t="shared" si="89"/>
        <v>1.1200000000000001</v>
      </c>
      <c r="AK51" s="52">
        <f t="shared" si="90"/>
        <v>1.1200000000000001</v>
      </c>
      <c r="AL51" s="52" t="str">
        <f t="shared" si="91"/>
        <v xml:space="preserve"> </v>
      </c>
      <c r="AM51" s="53"/>
      <c r="AN51" s="53"/>
      <c r="AO51" s="53"/>
      <c r="AP51" s="53"/>
      <c r="AQ51" s="53"/>
      <c r="AR51" s="53"/>
      <c r="AS51" s="55">
        <f t="shared" si="94"/>
        <v>15.38</v>
      </c>
      <c r="AT51" s="31">
        <f t="shared" si="95"/>
        <v>17</v>
      </c>
      <c r="AU51" s="57">
        <f>IF(D51="","",IF(LOOKUP(AT51,'Master 2012 Pay Sheet'!$A$5:$A$35,'Master 2012 Pay Sheet'!$B$5:$B$35)&gt;0,LOOKUP(AT51,'Master 2012 Pay Sheet'!$A$5:$A$35,'Master 2012 Pay Sheet'!$B$5:$B$35),0))</f>
        <v>0</v>
      </c>
      <c r="AV51" s="56">
        <f t="shared" si="96"/>
        <v>4.42</v>
      </c>
      <c r="AW51" s="31">
        <f t="shared" si="97"/>
        <v>60</v>
      </c>
      <c r="AX51" s="57">
        <f>IF(D51="","",IF(LOOKUP(AW51,'Master 2012 Pay Sheet'!$C$5:$C$35,'Master 2012 Pay Sheet'!$D$5:$D$35)&gt;0,LOOKUP(AW51,'Master 2012 Pay Sheet'!$C$5:$C$35,'Master 2012 Pay Sheet'!$D$5:$D$35),0))</f>
        <v>0</v>
      </c>
      <c r="AY51" s="56">
        <f t="shared" si="98"/>
        <v>19.8</v>
      </c>
      <c r="AZ51" s="31">
        <f t="shared" si="99"/>
        <v>44</v>
      </c>
      <c r="BA51" s="57">
        <f>IF(D51="","",IF(LOOKUP(AZ51,'Master 2012 Pay Sheet'!$E$5:$E$35,'Master 2012 Pay Sheet'!$F$5:$F$35)&gt;0,LOOKUP(AZ51,'Master 2012 Pay Sheet'!$E$5:$E$35,'Master 2012 Pay Sheet'!$F$5:$F$35),0))</f>
        <v>0</v>
      </c>
      <c r="BB51" s="57">
        <f t="shared" si="100"/>
        <v>0</v>
      </c>
      <c r="BC51" s="31">
        <f t="shared" si="101"/>
        <v>-27</v>
      </c>
      <c r="BD51" s="31" t="str">
        <f t="shared" si="102"/>
        <v/>
      </c>
      <c r="BE51" s="31">
        <f t="shared" si="103"/>
        <v>5</v>
      </c>
      <c r="BF51" s="56">
        <f t="shared" si="104"/>
        <v>4.74</v>
      </c>
      <c r="BG51" s="31" t="str">
        <f t="shared" si="105"/>
        <v/>
      </c>
      <c r="BH51" s="31">
        <f t="shared" si="106"/>
        <v>4</v>
      </c>
      <c r="BI51" s="56">
        <f t="shared" si="107"/>
        <v>1.1200000000000001</v>
      </c>
      <c r="BJ51" s="31" t="str">
        <f t="shared" si="108"/>
        <v/>
      </c>
      <c r="BK51" s="31">
        <f t="shared" si="63"/>
        <v>9</v>
      </c>
      <c r="BL51" s="31">
        <f t="shared" si="109"/>
        <v>0</v>
      </c>
      <c r="BM51" s="31">
        <f t="shared" si="110"/>
        <v>49</v>
      </c>
      <c r="BN51" s="31">
        <f t="shared" si="111"/>
        <v>0</v>
      </c>
      <c r="BO51" s="31">
        <f t="shared" si="112"/>
        <v>49</v>
      </c>
      <c r="BP51" s="31">
        <f t="shared" si="113"/>
        <v>0</v>
      </c>
      <c r="BQ51" s="31">
        <f t="shared" si="114"/>
        <v>49</v>
      </c>
      <c r="BR51" s="31">
        <f t="shared" si="115"/>
        <v>0</v>
      </c>
      <c r="BS51" s="31">
        <f t="shared" si="116"/>
        <v>49</v>
      </c>
      <c r="BT51" s="31">
        <f t="shared" si="117"/>
        <v>0</v>
      </c>
      <c r="BU51" s="31">
        <f t="shared" si="118"/>
        <v>49</v>
      </c>
      <c r="BV51" s="31">
        <f t="shared" si="119"/>
        <v>0</v>
      </c>
      <c r="BW51" s="31">
        <f t="shared" si="120"/>
        <v>49</v>
      </c>
      <c r="BX51" s="31">
        <f t="shared" si="121"/>
        <v>0</v>
      </c>
      <c r="BY51" s="31">
        <f t="shared" si="122"/>
        <v>49</v>
      </c>
      <c r="BZ51" s="31">
        <f t="shared" si="123"/>
        <v>0</v>
      </c>
      <c r="CA51" s="31">
        <f t="shared" si="124"/>
        <v>49</v>
      </c>
      <c r="CB51" s="31">
        <f t="shared" si="125"/>
        <v>0</v>
      </c>
      <c r="CC51" s="31">
        <f t="shared" si="126"/>
        <v>49</v>
      </c>
      <c r="CD51" s="31">
        <f t="shared" si="127"/>
        <v>0</v>
      </c>
      <c r="CE51" s="31">
        <f t="shared" si="128"/>
        <v>49</v>
      </c>
      <c r="CF51" s="31">
        <f t="shared" si="129"/>
        <v>0</v>
      </c>
      <c r="CG51" s="31">
        <f t="shared" si="130"/>
        <v>49</v>
      </c>
      <c r="CH51" s="31">
        <f t="shared" si="131"/>
        <v>0</v>
      </c>
      <c r="CI51" s="31">
        <f t="shared" si="132"/>
        <v>49</v>
      </c>
      <c r="CJ51" s="31" t="str">
        <f t="shared" si="133"/>
        <v/>
      </c>
      <c r="CK51" s="31" t="str">
        <f t="shared" si="134"/>
        <v/>
      </c>
      <c r="CL51" s="31" t="str">
        <f t="shared" si="135"/>
        <v/>
      </c>
      <c r="CM51" s="31" t="str">
        <f t="shared" si="136"/>
        <v/>
      </c>
      <c r="CN51" s="31" t="str">
        <f t="shared" si="137"/>
        <v/>
      </c>
      <c r="CO51" s="31" t="str">
        <f t="shared" si="138"/>
        <v/>
      </c>
      <c r="CP51" s="31" t="str">
        <f t="shared" si="139"/>
        <v/>
      </c>
      <c r="CQ51" s="31" t="str">
        <f t="shared" si="140"/>
        <v/>
      </c>
      <c r="CR51" s="31" t="str">
        <f t="shared" si="141"/>
        <v/>
      </c>
      <c r="CS51" s="31" t="str">
        <f t="shared" si="142"/>
        <v/>
      </c>
      <c r="CT51" s="31" t="str">
        <f t="shared" si="64"/>
        <v/>
      </c>
      <c r="CU51" s="31" t="str">
        <f t="shared" si="65"/>
        <v/>
      </c>
      <c r="CV51" s="31" t="str">
        <f t="shared" si="66"/>
        <v/>
      </c>
      <c r="CW51" s="31" t="str">
        <f t="shared" si="67"/>
        <v/>
      </c>
      <c r="CX51" s="31" t="str">
        <f t="shared" si="68"/>
        <v/>
      </c>
      <c r="CY51" s="31">
        <f t="shared" si="69"/>
        <v>5</v>
      </c>
      <c r="CZ51" s="31" t="str">
        <f t="shared" si="70"/>
        <v/>
      </c>
      <c r="DA51" s="31" t="str">
        <f t="shared" si="71"/>
        <v/>
      </c>
      <c r="DB51" s="31" t="str">
        <f t="shared" si="72"/>
        <v/>
      </c>
      <c r="DC51" s="31" t="str">
        <f t="shared" si="73"/>
        <v/>
      </c>
      <c r="DD51" s="31">
        <f t="shared" si="74"/>
        <v>4</v>
      </c>
      <c r="DE51" s="31" t="str">
        <f t="shared" si="75"/>
        <v/>
      </c>
      <c r="DF51" s="31" t="str">
        <f t="shared" si="76"/>
        <v/>
      </c>
      <c r="DG51" s="31" t="str">
        <f t="shared" si="77"/>
        <v/>
      </c>
      <c r="DH51" s="31" t="str">
        <f t="shared" si="78"/>
        <v/>
      </c>
      <c r="DI51" s="31" t="str">
        <f t="shared" si="79"/>
        <v/>
      </c>
      <c r="DJ51" s="31" t="str">
        <f t="shared" si="80"/>
        <v/>
      </c>
      <c r="DK51" s="31" t="str">
        <f t="shared" si="81"/>
        <v/>
      </c>
      <c r="DL51" s="31" t="str">
        <f t="shared" si="82"/>
        <v/>
      </c>
      <c r="DM51" s="31" t="str">
        <f t="shared" si="83"/>
        <v/>
      </c>
      <c r="DN51" s="31" t="str">
        <f t="shared" si="84"/>
        <v/>
      </c>
      <c r="DO51" s="31">
        <f t="shared" si="85"/>
        <v>9</v>
      </c>
      <c r="DP51" s="31" t="str">
        <f t="shared" si="86"/>
        <v/>
      </c>
      <c r="DQ51" s="31" t="str">
        <f t="shared" si="143"/>
        <v/>
      </c>
      <c r="DR51" s="31" t="str">
        <f t="shared" si="144"/>
        <v/>
      </c>
      <c r="DS51" s="31" t="str">
        <f t="shared" si="145"/>
        <v/>
      </c>
      <c r="DT51" s="31">
        <f t="shared" si="146"/>
        <v>49</v>
      </c>
      <c r="DU51" s="31" t="str">
        <f t="shared" si="147"/>
        <v/>
      </c>
      <c r="DV51" s="31" t="str">
        <f t="shared" si="148"/>
        <v/>
      </c>
      <c r="DW51" s="48">
        <f t="shared" si="149"/>
        <v>39.436619718309856</v>
      </c>
      <c r="DX51" s="4" t="str">
        <f t="shared" si="87"/>
        <v/>
      </c>
      <c r="DY51" s="2">
        <v>25</v>
      </c>
      <c r="DZ51" s="2">
        <v>5.84</v>
      </c>
    </row>
    <row r="52" spans="1:130" ht="13.2" x14ac:dyDescent="0.25">
      <c r="A52" s="31"/>
      <c r="B52" s="4">
        <v>50</v>
      </c>
      <c r="C52" s="15"/>
      <c r="D52" s="14" t="s">
        <v>274</v>
      </c>
      <c r="E52" s="14" t="s">
        <v>362</v>
      </c>
      <c r="F52" s="14"/>
      <c r="G52" s="14" t="s">
        <v>275</v>
      </c>
      <c r="H52" s="50" t="s">
        <v>330</v>
      </c>
      <c r="I52" s="15" t="s">
        <v>203</v>
      </c>
      <c r="J52" s="47"/>
      <c r="K52" s="47"/>
      <c r="L52" s="47"/>
      <c r="M52" s="54">
        <v>16.75</v>
      </c>
      <c r="N52" s="54">
        <v>29.25</v>
      </c>
      <c r="O52" s="54">
        <v>17.5</v>
      </c>
      <c r="P52" s="54">
        <v>17.75</v>
      </c>
      <c r="Q52" s="54">
        <v>17.75</v>
      </c>
      <c r="R52" s="51"/>
      <c r="S52" s="51"/>
      <c r="T52" s="51"/>
      <c r="U52" s="51"/>
      <c r="V52" s="51"/>
      <c r="W52" s="51"/>
      <c r="X52" s="52">
        <f t="shared" si="92"/>
        <v>1.58</v>
      </c>
      <c r="Y52" s="52">
        <f t="shared" si="93"/>
        <v>9.94</v>
      </c>
      <c r="Z52" s="52">
        <f t="shared" si="2"/>
        <v>1.78</v>
      </c>
      <c r="AA52" s="52">
        <f t="shared" si="3"/>
        <v>1.86</v>
      </c>
      <c r="AB52" s="52">
        <f t="shared" si="4"/>
        <v>1.86</v>
      </c>
      <c r="AC52" s="54">
        <v>31.5</v>
      </c>
      <c r="AD52" s="54">
        <v>21.25</v>
      </c>
      <c r="AE52" s="54">
        <v>18</v>
      </c>
      <c r="AF52" s="54">
        <v>17.25</v>
      </c>
      <c r="AG52" s="54">
        <v>17.25</v>
      </c>
      <c r="AH52" s="52">
        <f t="shared" si="62"/>
        <v>12.7</v>
      </c>
      <c r="AI52" s="52">
        <f t="shared" si="88"/>
        <v>3.38</v>
      </c>
      <c r="AJ52" s="52">
        <f t="shared" si="89"/>
        <v>1.94</v>
      </c>
      <c r="AK52" s="52">
        <f t="shared" si="90"/>
        <v>1.72</v>
      </c>
      <c r="AL52" s="52">
        <f t="shared" si="91"/>
        <v>1.72</v>
      </c>
      <c r="AM52" s="53"/>
      <c r="AN52" s="53"/>
      <c r="AO52" s="53"/>
      <c r="AP52" s="53"/>
      <c r="AQ52" s="53"/>
      <c r="AR52" s="53"/>
      <c r="AS52" s="55">
        <f t="shared" si="94"/>
        <v>17.02</v>
      </c>
      <c r="AT52" s="31">
        <f t="shared" si="95"/>
        <v>14</v>
      </c>
      <c r="AU52" s="57">
        <f>IF(D52="","",IF(LOOKUP(AT52,'Master 2012 Pay Sheet'!$A$5:$A$35,'Master 2012 Pay Sheet'!$B$5:$B$35)&gt;0,LOOKUP(AT52,'Master 2012 Pay Sheet'!$A$5:$A$35,'Master 2012 Pay Sheet'!$B$5:$B$35),0))</f>
        <v>0</v>
      </c>
      <c r="AV52" s="56">
        <f t="shared" si="96"/>
        <v>21.459999999999997</v>
      </c>
      <c r="AW52" s="31">
        <f t="shared" si="97"/>
        <v>3</v>
      </c>
      <c r="AX52" s="57">
        <f>IF(D52="","",IF(LOOKUP(AW52,'Master 2012 Pay Sheet'!$C$5:$C$35,'Master 2012 Pay Sheet'!$D$5:$D$35)&gt;0,LOOKUP(AW52,'Master 2012 Pay Sheet'!$C$5:$C$35,'Master 2012 Pay Sheet'!$D$5:$D$35),0))</f>
        <v>0</v>
      </c>
      <c r="AY52" s="56">
        <f t="shared" si="98"/>
        <v>38.479999999999997</v>
      </c>
      <c r="AZ52" s="31">
        <f t="shared" si="99"/>
        <v>2</v>
      </c>
      <c r="BA52" s="57">
        <f>IF(D52="","",IF(LOOKUP(AZ52,'Master 2012 Pay Sheet'!$E$5:$E$35,'Master 2012 Pay Sheet'!$F$5:$F$35)&gt;0,LOOKUP(AZ52,'Master 2012 Pay Sheet'!$E$5:$E$35,'Master 2012 Pay Sheet'!$F$5:$F$35),0))</f>
        <v>0</v>
      </c>
      <c r="BB52" s="57">
        <f t="shared" si="100"/>
        <v>0</v>
      </c>
      <c r="BC52" s="31">
        <f t="shared" si="101"/>
        <v>12</v>
      </c>
      <c r="BD52" s="31" t="str">
        <f t="shared" si="102"/>
        <v/>
      </c>
      <c r="BE52" s="31">
        <f t="shared" si="103"/>
        <v>5</v>
      </c>
      <c r="BF52" s="56">
        <f t="shared" si="104"/>
        <v>9.94</v>
      </c>
      <c r="BG52" s="31" t="str">
        <f t="shared" si="105"/>
        <v/>
      </c>
      <c r="BH52" s="31">
        <f t="shared" si="106"/>
        <v>5</v>
      </c>
      <c r="BI52" s="56">
        <f t="shared" si="107"/>
        <v>12.7</v>
      </c>
      <c r="BJ52" s="31">
        <f t="shared" si="108"/>
        <v>50</v>
      </c>
      <c r="BK52" s="31">
        <f t="shared" si="63"/>
        <v>10</v>
      </c>
      <c r="BL52" s="31">
        <f t="shared" si="109"/>
        <v>0</v>
      </c>
      <c r="BM52" s="31">
        <f t="shared" si="110"/>
        <v>50</v>
      </c>
      <c r="BN52" s="31">
        <f t="shared" si="111"/>
        <v>0</v>
      </c>
      <c r="BO52" s="31">
        <f t="shared" si="112"/>
        <v>50</v>
      </c>
      <c r="BP52" s="31">
        <f t="shared" si="113"/>
        <v>0</v>
      </c>
      <c r="BQ52" s="31">
        <f t="shared" si="114"/>
        <v>50</v>
      </c>
      <c r="BR52" s="31">
        <f t="shared" si="115"/>
        <v>0</v>
      </c>
      <c r="BS52" s="31">
        <f t="shared" si="116"/>
        <v>50</v>
      </c>
      <c r="BT52" s="31">
        <f t="shared" si="117"/>
        <v>0</v>
      </c>
      <c r="BU52" s="31">
        <f t="shared" si="118"/>
        <v>50</v>
      </c>
      <c r="BV52" s="31">
        <f t="shared" si="119"/>
        <v>0</v>
      </c>
      <c r="BW52" s="31">
        <f t="shared" si="120"/>
        <v>50</v>
      </c>
      <c r="BX52" s="31">
        <f t="shared" si="121"/>
        <v>0</v>
      </c>
      <c r="BY52" s="31">
        <f t="shared" si="122"/>
        <v>50</v>
      </c>
      <c r="BZ52" s="31">
        <f t="shared" si="123"/>
        <v>0</v>
      </c>
      <c r="CA52" s="31">
        <f t="shared" si="124"/>
        <v>50</v>
      </c>
      <c r="CB52" s="31">
        <f t="shared" si="125"/>
        <v>0</v>
      </c>
      <c r="CC52" s="31">
        <f t="shared" si="126"/>
        <v>50</v>
      </c>
      <c r="CD52" s="31">
        <f t="shared" si="127"/>
        <v>0</v>
      </c>
      <c r="CE52" s="31">
        <f t="shared" si="128"/>
        <v>50</v>
      </c>
      <c r="CF52" s="31">
        <f t="shared" si="129"/>
        <v>0</v>
      </c>
      <c r="CG52" s="31">
        <f t="shared" si="130"/>
        <v>50</v>
      </c>
      <c r="CH52" s="31">
        <f t="shared" si="131"/>
        <v>0</v>
      </c>
      <c r="CI52" s="31">
        <f t="shared" si="132"/>
        <v>50</v>
      </c>
      <c r="CJ52" s="31" t="str">
        <f t="shared" si="133"/>
        <v/>
      </c>
      <c r="CK52" s="31" t="str">
        <f t="shared" si="134"/>
        <v/>
      </c>
      <c r="CL52" s="31" t="str">
        <f t="shared" si="135"/>
        <v/>
      </c>
      <c r="CM52" s="31" t="str">
        <f t="shared" si="136"/>
        <v/>
      </c>
      <c r="CN52" s="31" t="str">
        <f t="shared" si="137"/>
        <v/>
      </c>
      <c r="CO52" s="31" t="str">
        <f t="shared" si="138"/>
        <v/>
      </c>
      <c r="CP52" s="31" t="str">
        <f t="shared" si="139"/>
        <v/>
      </c>
      <c r="CQ52" s="31" t="str">
        <f t="shared" si="140"/>
        <v/>
      </c>
      <c r="CR52" s="31" t="str">
        <f t="shared" si="141"/>
        <v/>
      </c>
      <c r="CS52" s="31" t="str">
        <f t="shared" si="142"/>
        <v/>
      </c>
      <c r="CT52" s="31" t="str">
        <f t="shared" si="64"/>
        <v/>
      </c>
      <c r="CU52" s="31" t="str">
        <f t="shared" si="65"/>
        <v/>
      </c>
      <c r="CV52" s="31" t="str">
        <f t="shared" si="66"/>
        <v/>
      </c>
      <c r="CW52" s="31" t="str">
        <f t="shared" si="67"/>
        <v/>
      </c>
      <c r="CX52" s="31" t="str">
        <f t="shared" si="68"/>
        <v/>
      </c>
      <c r="CY52" s="31">
        <f t="shared" si="69"/>
        <v>5</v>
      </c>
      <c r="CZ52" s="31" t="str">
        <f t="shared" si="70"/>
        <v/>
      </c>
      <c r="DA52" s="31" t="str">
        <f t="shared" si="71"/>
        <v/>
      </c>
      <c r="DB52" s="31" t="str">
        <f t="shared" si="72"/>
        <v/>
      </c>
      <c r="DC52" s="31" t="str">
        <f t="shared" si="73"/>
        <v/>
      </c>
      <c r="DD52" s="31" t="str">
        <f t="shared" si="74"/>
        <v/>
      </c>
      <c r="DE52" s="31">
        <f t="shared" si="75"/>
        <v>5</v>
      </c>
      <c r="DF52" s="31" t="str">
        <f t="shared" si="76"/>
        <v/>
      </c>
      <c r="DG52" s="31" t="str">
        <f t="shared" si="77"/>
        <v/>
      </c>
      <c r="DH52" s="31" t="str">
        <f t="shared" si="78"/>
        <v/>
      </c>
      <c r="DI52" s="31" t="str">
        <f t="shared" si="79"/>
        <v/>
      </c>
      <c r="DJ52" s="31" t="str">
        <f t="shared" si="80"/>
        <v/>
      </c>
      <c r="DK52" s="31" t="str">
        <f t="shared" si="81"/>
        <v/>
      </c>
      <c r="DL52" s="31" t="str">
        <f t="shared" si="82"/>
        <v/>
      </c>
      <c r="DM52" s="31" t="str">
        <f t="shared" si="83"/>
        <v/>
      </c>
      <c r="DN52" s="31" t="str">
        <f t="shared" si="84"/>
        <v/>
      </c>
      <c r="DO52" s="31" t="str">
        <f t="shared" si="85"/>
        <v/>
      </c>
      <c r="DP52" s="31">
        <f t="shared" si="86"/>
        <v>10</v>
      </c>
      <c r="DQ52" s="31" t="str">
        <f t="shared" si="143"/>
        <v/>
      </c>
      <c r="DR52" s="31" t="str">
        <f t="shared" si="144"/>
        <v/>
      </c>
      <c r="DS52" s="31" t="str">
        <f t="shared" si="145"/>
        <v/>
      </c>
      <c r="DT52" s="31">
        <f t="shared" si="146"/>
        <v>50</v>
      </c>
      <c r="DU52" s="31" t="str">
        <f t="shared" si="147"/>
        <v/>
      </c>
      <c r="DV52" s="31" t="str">
        <f t="shared" si="148"/>
        <v/>
      </c>
      <c r="DW52" s="48">
        <f t="shared" si="149"/>
        <v>98.591549295774655</v>
      </c>
      <c r="DX52" s="4" t="str">
        <f t="shared" si="87"/>
        <v/>
      </c>
      <c r="DY52" s="2">
        <v>25.25</v>
      </c>
      <c r="DZ52" s="2">
        <v>6.06</v>
      </c>
    </row>
    <row r="53" spans="1:130" ht="13.2" x14ac:dyDescent="0.25">
      <c r="A53" s="31"/>
      <c r="B53" s="4">
        <v>51</v>
      </c>
      <c r="C53" s="15"/>
      <c r="D53" s="14" t="s">
        <v>276</v>
      </c>
      <c r="E53" s="14" t="s">
        <v>363</v>
      </c>
      <c r="F53" s="14"/>
      <c r="G53" s="14" t="s">
        <v>277</v>
      </c>
      <c r="H53" s="50" t="s">
        <v>363</v>
      </c>
      <c r="I53" s="15" t="s">
        <v>237</v>
      </c>
      <c r="J53" s="47"/>
      <c r="K53" s="47"/>
      <c r="L53" s="47"/>
      <c r="M53" s="54">
        <v>18</v>
      </c>
      <c r="N53" s="54">
        <v>19</v>
      </c>
      <c r="O53" s="54">
        <v>17.5</v>
      </c>
      <c r="P53" s="54">
        <v>17.5</v>
      </c>
      <c r="Q53" s="54">
        <v>24</v>
      </c>
      <c r="R53" s="51"/>
      <c r="S53" s="51"/>
      <c r="T53" s="51"/>
      <c r="U53" s="51"/>
      <c r="V53" s="51"/>
      <c r="W53" s="51"/>
      <c r="X53" s="52">
        <f t="shared" si="92"/>
        <v>1.94</v>
      </c>
      <c r="Y53" s="52">
        <f t="shared" si="93"/>
        <v>2.3199999999999998</v>
      </c>
      <c r="Z53" s="52">
        <f t="shared" si="2"/>
        <v>1.78</v>
      </c>
      <c r="AA53" s="52">
        <f t="shared" si="3"/>
        <v>1.78</v>
      </c>
      <c r="AB53" s="52">
        <f t="shared" si="4"/>
        <v>5.0999999999999996</v>
      </c>
      <c r="AC53" s="54">
        <v>16</v>
      </c>
      <c r="AD53" s="54">
        <v>17.25</v>
      </c>
      <c r="AE53" s="54">
        <v>17</v>
      </c>
      <c r="AF53" s="54">
        <v>18</v>
      </c>
      <c r="AG53" s="54">
        <v>17</v>
      </c>
      <c r="AH53" s="52">
        <f t="shared" si="62"/>
        <v>1.38</v>
      </c>
      <c r="AI53" s="52">
        <f t="shared" si="88"/>
        <v>1.72</v>
      </c>
      <c r="AJ53" s="52">
        <f t="shared" si="89"/>
        <v>1.64</v>
      </c>
      <c r="AK53" s="52">
        <f t="shared" si="90"/>
        <v>1.94</v>
      </c>
      <c r="AL53" s="52">
        <f t="shared" si="91"/>
        <v>1.64</v>
      </c>
      <c r="AM53" s="53"/>
      <c r="AN53" s="53"/>
      <c r="AO53" s="53"/>
      <c r="AP53" s="53"/>
      <c r="AQ53" s="53"/>
      <c r="AR53" s="53"/>
      <c r="AS53" s="55">
        <f t="shared" si="94"/>
        <v>12.92</v>
      </c>
      <c r="AT53" s="31">
        <f t="shared" si="95"/>
        <v>26</v>
      </c>
      <c r="AU53" s="57">
        <f>IF(D53="","",IF(LOOKUP(AT53,'Master 2012 Pay Sheet'!$A$5:$A$35,'Master 2012 Pay Sheet'!$B$5:$B$35)&gt;0,LOOKUP(AT53,'Master 2012 Pay Sheet'!$A$5:$A$35,'Master 2012 Pay Sheet'!$B$5:$B$35),0))</f>
        <v>0</v>
      </c>
      <c r="AV53" s="56">
        <f t="shared" si="96"/>
        <v>8.32</v>
      </c>
      <c r="AW53" s="31">
        <f t="shared" si="97"/>
        <v>43</v>
      </c>
      <c r="AX53" s="57">
        <f>IF(D53="","",IF(LOOKUP(AW53,'Master 2012 Pay Sheet'!$C$5:$C$35,'Master 2012 Pay Sheet'!$D$5:$D$35)&gt;0,LOOKUP(AW53,'Master 2012 Pay Sheet'!$C$5:$C$35,'Master 2012 Pay Sheet'!$D$5:$D$35),0))</f>
        <v>0</v>
      </c>
      <c r="AY53" s="56">
        <f t="shared" si="98"/>
        <v>21.240000000000002</v>
      </c>
      <c r="AZ53" s="31">
        <f t="shared" si="99"/>
        <v>34</v>
      </c>
      <c r="BA53" s="57">
        <f>IF(D53="","",IF(LOOKUP(AZ53,'Master 2012 Pay Sheet'!$E$5:$E$35,'Master 2012 Pay Sheet'!$F$5:$F$35)&gt;0,LOOKUP(AZ53,'Master 2012 Pay Sheet'!$E$5:$E$35,'Master 2012 Pay Sheet'!$F$5:$F$35),0))</f>
        <v>0</v>
      </c>
      <c r="BB53" s="57">
        <f t="shared" si="100"/>
        <v>0</v>
      </c>
      <c r="BC53" s="31">
        <f t="shared" si="101"/>
        <v>-8</v>
      </c>
      <c r="BD53" s="31" t="str">
        <f t="shared" si="102"/>
        <v/>
      </c>
      <c r="BE53" s="31">
        <f t="shared" si="103"/>
        <v>5</v>
      </c>
      <c r="BF53" s="56">
        <f t="shared" si="104"/>
        <v>5.0999999999999996</v>
      </c>
      <c r="BG53" s="31" t="str">
        <f t="shared" si="105"/>
        <v/>
      </c>
      <c r="BH53" s="31">
        <f t="shared" si="106"/>
        <v>5</v>
      </c>
      <c r="BI53" s="56">
        <f t="shared" si="107"/>
        <v>1.94</v>
      </c>
      <c r="BJ53" s="31" t="str">
        <f t="shared" si="108"/>
        <v/>
      </c>
      <c r="BK53" s="31">
        <f t="shared" si="63"/>
        <v>10</v>
      </c>
      <c r="BL53" s="31">
        <f t="shared" si="109"/>
        <v>0</v>
      </c>
      <c r="BM53" s="31">
        <f t="shared" si="110"/>
        <v>51</v>
      </c>
      <c r="BN53" s="31">
        <f t="shared" si="111"/>
        <v>0</v>
      </c>
      <c r="BO53" s="31">
        <f t="shared" si="112"/>
        <v>51</v>
      </c>
      <c r="BP53" s="31">
        <f t="shared" si="113"/>
        <v>0</v>
      </c>
      <c r="BQ53" s="31">
        <f t="shared" si="114"/>
        <v>51</v>
      </c>
      <c r="BR53" s="31">
        <f t="shared" si="115"/>
        <v>0</v>
      </c>
      <c r="BS53" s="31">
        <f t="shared" si="116"/>
        <v>51</v>
      </c>
      <c r="BT53" s="31">
        <f t="shared" si="117"/>
        <v>0</v>
      </c>
      <c r="BU53" s="31">
        <f t="shared" si="118"/>
        <v>51</v>
      </c>
      <c r="BV53" s="31">
        <f t="shared" si="119"/>
        <v>0</v>
      </c>
      <c r="BW53" s="31">
        <f t="shared" si="120"/>
        <v>51</v>
      </c>
      <c r="BX53" s="31">
        <f t="shared" si="121"/>
        <v>0</v>
      </c>
      <c r="BY53" s="31">
        <f t="shared" si="122"/>
        <v>51</v>
      </c>
      <c r="BZ53" s="31">
        <f t="shared" si="123"/>
        <v>0</v>
      </c>
      <c r="CA53" s="31">
        <f t="shared" si="124"/>
        <v>51</v>
      </c>
      <c r="CB53" s="31">
        <f t="shared" si="125"/>
        <v>0</v>
      </c>
      <c r="CC53" s="31">
        <f t="shared" si="126"/>
        <v>51</v>
      </c>
      <c r="CD53" s="31">
        <f t="shared" si="127"/>
        <v>0</v>
      </c>
      <c r="CE53" s="31">
        <f t="shared" si="128"/>
        <v>51</v>
      </c>
      <c r="CF53" s="31">
        <f t="shared" si="129"/>
        <v>0</v>
      </c>
      <c r="CG53" s="31">
        <f t="shared" si="130"/>
        <v>51</v>
      </c>
      <c r="CH53" s="31">
        <f t="shared" si="131"/>
        <v>0</v>
      </c>
      <c r="CI53" s="31">
        <f t="shared" si="132"/>
        <v>51</v>
      </c>
      <c r="CJ53" s="31">
        <f t="shared" si="133"/>
        <v>34</v>
      </c>
      <c r="CK53" s="31">
        <f t="shared" si="134"/>
        <v>4</v>
      </c>
      <c r="CL53" s="31" t="str">
        <f t="shared" si="135"/>
        <v/>
      </c>
      <c r="CM53" s="31" t="str">
        <f t="shared" si="136"/>
        <v/>
      </c>
      <c r="CN53" s="31" t="str">
        <f t="shared" si="137"/>
        <v/>
      </c>
      <c r="CO53" s="31" t="str">
        <f t="shared" si="138"/>
        <v/>
      </c>
      <c r="CP53" s="31" t="str">
        <f t="shared" si="139"/>
        <v/>
      </c>
      <c r="CQ53" s="31" t="str">
        <f t="shared" si="140"/>
        <v/>
      </c>
      <c r="CR53" s="31" t="str">
        <f t="shared" si="141"/>
        <v/>
      </c>
      <c r="CS53" s="31" t="str">
        <f t="shared" si="142"/>
        <v/>
      </c>
      <c r="CT53" s="31" t="str">
        <f t="shared" si="64"/>
        <v/>
      </c>
      <c r="CU53" s="31" t="str">
        <f t="shared" si="65"/>
        <v/>
      </c>
      <c r="CV53" s="31" t="str">
        <f t="shared" si="66"/>
        <v/>
      </c>
      <c r="CW53" s="31" t="str">
        <f t="shared" si="67"/>
        <v/>
      </c>
      <c r="CX53" s="31" t="str">
        <f t="shared" si="68"/>
        <v/>
      </c>
      <c r="CY53" s="31">
        <f t="shared" si="69"/>
        <v>5</v>
      </c>
      <c r="CZ53" s="31" t="str">
        <f t="shared" si="70"/>
        <v/>
      </c>
      <c r="DA53" s="31" t="str">
        <f t="shared" si="71"/>
        <v/>
      </c>
      <c r="DB53" s="31" t="str">
        <f t="shared" si="72"/>
        <v/>
      </c>
      <c r="DC53" s="31" t="str">
        <f t="shared" si="73"/>
        <v/>
      </c>
      <c r="DD53" s="31" t="str">
        <f t="shared" si="74"/>
        <v/>
      </c>
      <c r="DE53" s="31">
        <f t="shared" si="75"/>
        <v>5</v>
      </c>
      <c r="DF53" s="31" t="str">
        <f t="shared" si="76"/>
        <v/>
      </c>
      <c r="DG53" s="31" t="str">
        <f t="shared" si="77"/>
        <v/>
      </c>
      <c r="DH53" s="31" t="str">
        <f t="shared" si="78"/>
        <v/>
      </c>
      <c r="DI53" s="31" t="str">
        <f t="shared" si="79"/>
        <v/>
      </c>
      <c r="DJ53" s="31" t="str">
        <f t="shared" si="80"/>
        <v/>
      </c>
      <c r="DK53" s="31" t="str">
        <f t="shared" si="81"/>
        <v/>
      </c>
      <c r="DL53" s="31" t="str">
        <f t="shared" si="82"/>
        <v/>
      </c>
      <c r="DM53" s="31" t="str">
        <f t="shared" si="83"/>
        <v/>
      </c>
      <c r="DN53" s="31" t="str">
        <f t="shared" si="84"/>
        <v/>
      </c>
      <c r="DO53" s="31" t="str">
        <f t="shared" si="85"/>
        <v/>
      </c>
      <c r="DP53" s="31">
        <f t="shared" si="86"/>
        <v>10</v>
      </c>
      <c r="DQ53" s="31" t="str">
        <f t="shared" si="143"/>
        <v/>
      </c>
      <c r="DR53" s="31" t="str">
        <f t="shared" si="144"/>
        <v/>
      </c>
      <c r="DS53" s="31" t="str">
        <f t="shared" si="145"/>
        <v/>
      </c>
      <c r="DT53" s="31" t="str">
        <f t="shared" si="146"/>
        <v/>
      </c>
      <c r="DU53" s="31" t="str">
        <f t="shared" si="147"/>
        <v/>
      </c>
      <c r="DV53" s="31">
        <f t="shared" si="148"/>
        <v>51</v>
      </c>
      <c r="DW53" s="48">
        <f t="shared" si="149"/>
        <v>53.521126760563376</v>
      </c>
      <c r="DX53" s="4" t="str">
        <f t="shared" si="87"/>
        <v/>
      </c>
      <c r="DY53" s="2">
        <v>25.5</v>
      </c>
      <c r="DZ53" s="2">
        <v>6.26</v>
      </c>
    </row>
    <row r="54" spans="1:130" ht="13.2" x14ac:dyDescent="0.25">
      <c r="A54" s="31"/>
      <c r="B54" s="4">
        <v>52</v>
      </c>
      <c r="C54" s="15"/>
      <c r="D54" s="14" t="s">
        <v>278</v>
      </c>
      <c r="E54" s="14" t="s">
        <v>323</v>
      </c>
      <c r="F54" s="14"/>
      <c r="G54" s="14" t="s">
        <v>279</v>
      </c>
      <c r="H54" s="50" t="s">
        <v>323</v>
      </c>
      <c r="I54" s="15" t="s">
        <v>222</v>
      </c>
      <c r="J54" s="47"/>
      <c r="K54" s="47"/>
      <c r="L54" s="47"/>
      <c r="M54" s="54">
        <v>20.75</v>
      </c>
      <c r="N54" s="54">
        <v>15</v>
      </c>
      <c r="O54" s="54">
        <v>16.5</v>
      </c>
      <c r="P54" s="54">
        <v>16.75</v>
      </c>
      <c r="Q54" s="54">
        <v>16.75</v>
      </c>
      <c r="R54" s="51"/>
      <c r="S54" s="51"/>
      <c r="T54" s="51"/>
      <c r="U54" s="51"/>
      <c r="V54" s="51"/>
      <c r="W54" s="51"/>
      <c r="X54" s="52">
        <f t="shared" si="92"/>
        <v>3.12</v>
      </c>
      <c r="Y54" s="52">
        <f t="shared" si="93"/>
        <v>1.1200000000000001</v>
      </c>
      <c r="Z54" s="52">
        <f t="shared" si="2"/>
        <v>1.5</v>
      </c>
      <c r="AA54" s="52">
        <f t="shared" si="3"/>
        <v>1.58</v>
      </c>
      <c r="AB54" s="52">
        <f t="shared" si="4"/>
        <v>1.58</v>
      </c>
      <c r="AC54" s="54">
        <v>16</v>
      </c>
      <c r="AD54" s="54">
        <v>17.5</v>
      </c>
      <c r="AE54" s="54">
        <v>19</v>
      </c>
      <c r="AF54" s="54">
        <v>26</v>
      </c>
      <c r="AG54" s="54">
        <v>23</v>
      </c>
      <c r="AH54" s="52">
        <f t="shared" si="62"/>
        <v>1.38</v>
      </c>
      <c r="AI54" s="52">
        <f t="shared" si="88"/>
        <v>1.78</v>
      </c>
      <c r="AJ54" s="52">
        <f t="shared" si="89"/>
        <v>2.3199999999999998</v>
      </c>
      <c r="AK54" s="52">
        <f t="shared" si="90"/>
        <v>6.68</v>
      </c>
      <c r="AL54" s="52">
        <f t="shared" si="91"/>
        <v>4.42</v>
      </c>
      <c r="AM54" s="53"/>
      <c r="AN54" s="53"/>
      <c r="AO54" s="53"/>
      <c r="AP54" s="53"/>
      <c r="AQ54" s="53"/>
      <c r="AR54" s="53"/>
      <c r="AS54" s="55">
        <f t="shared" si="94"/>
        <v>8.9</v>
      </c>
      <c r="AT54" s="31">
        <f t="shared" si="95"/>
        <v>47</v>
      </c>
      <c r="AU54" s="57">
        <f>IF(D54="","",IF(LOOKUP(AT54,'Master 2012 Pay Sheet'!$A$5:$A$35,'Master 2012 Pay Sheet'!$B$5:$B$35)&gt;0,LOOKUP(AT54,'Master 2012 Pay Sheet'!$A$5:$A$35,'Master 2012 Pay Sheet'!$B$5:$B$35),0))</f>
        <v>0</v>
      </c>
      <c r="AV54" s="56">
        <f t="shared" si="96"/>
        <v>16.579999999999998</v>
      </c>
      <c r="AW54" s="31">
        <f t="shared" si="97"/>
        <v>12</v>
      </c>
      <c r="AX54" s="57">
        <f>IF(D54="","",IF(LOOKUP(AW54,'Master 2012 Pay Sheet'!$C$5:$C$35,'Master 2012 Pay Sheet'!$D$5:$D$35)&gt;0,LOOKUP(AW54,'Master 2012 Pay Sheet'!$C$5:$C$35,'Master 2012 Pay Sheet'!$D$5:$D$35),0))</f>
        <v>0</v>
      </c>
      <c r="AY54" s="56">
        <f t="shared" si="98"/>
        <v>25.479999999999997</v>
      </c>
      <c r="AZ54" s="31">
        <f t="shared" si="99"/>
        <v>22</v>
      </c>
      <c r="BA54" s="57">
        <f>IF(D54="","",IF(LOOKUP(AZ54,'Master 2012 Pay Sheet'!$E$5:$E$35,'Master 2012 Pay Sheet'!$F$5:$F$35)&gt;0,LOOKUP(AZ54,'Master 2012 Pay Sheet'!$E$5:$E$35,'Master 2012 Pay Sheet'!$F$5:$F$35),0))</f>
        <v>0</v>
      </c>
      <c r="BB54" s="57">
        <f t="shared" si="100"/>
        <v>0</v>
      </c>
      <c r="BC54" s="31">
        <f t="shared" si="101"/>
        <v>25</v>
      </c>
      <c r="BD54" s="31" t="str">
        <f t="shared" si="102"/>
        <v/>
      </c>
      <c r="BE54" s="31">
        <f t="shared" si="103"/>
        <v>5</v>
      </c>
      <c r="BF54" s="56">
        <f t="shared" si="104"/>
        <v>3.12</v>
      </c>
      <c r="BG54" s="31" t="str">
        <f t="shared" si="105"/>
        <v/>
      </c>
      <c r="BH54" s="31">
        <f t="shared" si="106"/>
        <v>5</v>
      </c>
      <c r="BI54" s="56">
        <f t="shared" si="107"/>
        <v>6.68</v>
      </c>
      <c r="BJ54" s="31" t="str">
        <f t="shared" si="108"/>
        <v/>
      </c>
      <c r="BK54" s="31">
        <f t="shared" si="63"/>
        <v>10</v>
      </c>
      <c r="BL54" s="31">
        <f t="shared" si="109"/>
        <v>0</v>
      </c>
      <c r="BM54" s="31">
        <f t="shared" si="110"/>
        <v>52</v>
      </c>
      <c r="BN54" s="31">
        <f t="shared" si="111"/>
        <v>0</v>
      </c>
      <c r="BO54" s="31">
        <f t="shared" si="112"/>
        <v>52</v>
      </c>
      <c r="BP54" s="31">
        <f t="shared" si="113"/>
        <v>0</v>
      </c>
      <c r="BQ54" s="31">
        <f t="shared" si="114"/>
        <v>52</v>
      </c>
      <c r="BR54" s="31">
        <f t="shared" si="115"/>
        <v>0</v>
      </c>
      <c r="BS54" s="31">
        <f t="shared" si="116"/>
        <v>52</v>
      </c>
      <c r="BT54" s="31">
        <f t="shared" si="117"/>
        <v>0</v>
      </c>
      <c r="BU54" s="31">
        <f t="shared" si="118"/>
        <v>52</v>
      </c>
      <c r="BV54" s="31">
        <f t="shared" si="119"/>
        <v>0</v>
      </c>
      <c r="BW54" s="31">
        <f t="shared" si="120"/>
        <v>52</v>
      </c>
      <c r="BX54" s="31">
        <f t="shared" si="121"/>
        <v>0</v>
      </c>
      <c r="BY54" s="31">
        <f t="shared" si="122"/>
        <v>52</v>
      </c>
      <c r="BZ54" s="31">
        <f t="shared" si="123"/>
        <v>0</v>
      </c>
      <c r="CA54" s="31">
        <f t="shared" si="124"/>
        <v>52</v>
      </c>
      <c r="CB54" s="31">
        <f t="shared" si="125"/>
        <v>0</v>
      </c>
      <c r="CC54" s="31">
        <f t="shared" si="126"/>
        <v>52</v>
      </c>
      <c r="CD54" s="31">
        <f t="shared" si="127"/>
        <v>0</v>
      </c>
      <c r="CE54" s="31">
        <f t="shared" si="128"/>
        <v>52</v>
      </c>
      <c r="CF54" s="31">
        <f t="shared" si="129"/>
        <v>0</v>
      </c>
      <c r="CG54" s="31">
        <f t="shared" si="130"/>
        <v>52</v>
      </c>
      <c r="CH54" s="31">
        <f t="shared" si="131"/>
        <v>0</v>
      </c>
      <c r="CI54" s="31">
        <f t="shared" si="132"/>
        <v>52</v>
      </c>
      <c r="CJ54" s="31" t="str">
        <f t="shared" si="133"/>
        <v/>
      </c>
      <c r="CK54" s="31" t="str">
        <f t="shared" si="134"/>
        <v/>
      </c>
      <c r="CL54" s="31" t="str">
        <f t="shared" si="135"/>
        <v/>
      </c>
      <c r="CM54" s="31" t="str">
        <f t="shared" si="136"/>
        <v/>
      </c>
      <c r="CN54" s="31" t="str">
        <f t="shared" si="137"/>
        <v/>
      </c>
      <c r="CO54" s="31">
        <f t="shared" si="138"/>
        <v>22</v>
      </c>
      <c r="CP54" s="31">
        <f t="shared" si="139"/>
        <v>3</v>
      </c>
      <c r="CQ54" s="31" t="str">
        <f t="shared" si="140"/>
        <v/>
      </c>
      <c r="CR54" s="31" t="str">
        <f t="shared" si="141"/>
        <v/>
      </c>
      <c r="CS54" s="31">
        <f t="shared" si="142"/>
        <v>52</v>
      </c>
      <c r="CT54" s="31" t="str">
        <f t="shared" si="64"/>
        <v/>
      </c>
      <c r="CU54" s="31" t="str">
        <f t="shared" si="65"/>
        <v/>
      </c>
      <c r="CV54" s="31" t="str">
        <f t="shared" si="66"/>
        <v/>
      </c>
      <c r="CW54" s="31" t="str">
        <f t="shared" si="67"/>
        <v/>
      </c>
      <c r="CX54" s="31" t="str">
        <f t="shared" si="68"/>
        <v/>
      </c>
      <c r="CY54" s="31">
        <f t="shared" si="69"/>
        <v>5</v>
      </c>
      <c r="CZ54" s="31" t="str">
        <f t="shared" si="70"/>
        <v/>
      </c>
      <c r="DA54" s="31" t="str">
        <f t="shared" si="71"/>
        <v/>
      </c>
      <c r="DB54" s="31" t="str">
        <f t="shared" si="72"/>
        <v/>
      </c>
      <c r="DC54" s="31" t="str">
        <f t="shared" si="73"/>
        <v/>
      </c>
      <c r="DD54" s="31" t="str">
        <f t="shared" si="74"/>
        <v/>
      </c>
      <c r="DE54" s="31">
        <f t="shared" si="75"/>
        <v>5</v>
      </c>
      <c r="DF54" s="31" t="str">
        <f t="shared" si="76"/>
        <v/>
      </c>
      <c r="DG54" s="31" t="str">
        <f t="shared" si="77"/>
        <v/>
      </c>
      <c r="DH54" s="31" t="str">
        <f t="shared" si="78"/>
        <v/>
      </c>
      <c r="DI54" s="31" t="str">
        <f t="shared" si="79"/>
        <v/>
      </c>
      <c r="DJ54" s="31" t="str">
        <f t="shared" si="80"/>
        <v/>
      </c>
      <c r="DK54" s="31" t="str">
        <f t="shared" si="81"/>
        <v/>
      </c>
      <c r="DL54" s="31" t="str">
        <f t="shared" si="82"/>
        <v/>
      </c>
      <c r="DM54" s="31" t="str">
        <f t="shared" si="83"/>
        <v/>
      </c>
      <c r="DN54" s="31" t="str">
        <f t="shared" si="84"/>
        <v/>
      </c>
      <c r="DO54" s="31" t="str">
        <f t="shared" si="85"/>
        <v/>
      </c>
      <c r="DP54" s="31">
        <f t="shared" si="86"/>
        <v>10</v>
      </c>
      <c r="DQ54" s="31" t="str">
        <f t="shared" si="143"/>
        <v/>
      </c>
      <c r="DR54" s="31" t="str">
        <f t="shared" si="144"/>
        <v/>
      </c>
      <c r="DS54" s="31" t="str">
        <f t="shared" si="145"/>
        <v/>
      </c>
      <c r="DT54" s="31" t="str">
        <f t="shared" si="146"/>
        <v/>
      </c>
      <c r="DU54" s="31">
        <f t="shared" si="147"/>
        <v>52</v>
      </c>
      <c r="DV54" s="31" t="str">
        <f t="shared" si="148"/>
        <v/>
      </c>
      <c r="DW54" s="48">
        <f t="shared" si="149"/>
        <v>70.422535211267601</v>
      </c>
      <c r="DX54" s="4" t="str">
        <f t="shared" si="87"/>
        <v/>
      </c>
      <c r="DY54" s="2">
        <v>25.75</v>
      </c>
      <c r="DZ54" s="2">
        <v>6.46</v>
      </c>
    </row>
    <row r="55" spans="1:130" ht="13.2" x14ac:dyDescent="0.25">
      <c r="A55" s="31"/>
      <c r="B55" s="4">
        <v>53</v>
      </c>
      <c r="C55" s="15"/>
      <c r="D55" s="14" t="s">
        <v>280</v>
      </c>
      <c r="E55" s="14" t="s">
        <v>363</v>
      </c>
      <c r="F55" s="14"/>
      <c r="G55" s="14" t="s">
        <v>281</v>
      </c>
      <c r="H55" s="50" t="s">
        <v>363</v>
      </c>
      <c r="I55" s="15" t="s">
        <v>203</v>
      </c>
      <c r="J55" s="47"/>
      <c r="K55" s="47"/>
      <c r="L55" s="47"/>
      <c r="M55" s="54">
        <v>20</v>
      </c>
      <c r="N55" s="54">
        <v>18</v>
      </c>
      <c r="O55" s="54">
        <v>18.25</v>
      </c>
      <c r="P55" s="54">
        <v>18.25</v>
      </c>
      <c r="Q55" s="54">
        <v>18</v>
      </c>
      <c r="R55" s="51"/>
      <c r="S55" s="51"/>
      <c r="T55" s="51"/>
      <c r="U55" s="51"/>
      <c r="V55" s="51"/>
      <c r="W55" s="51"/>
      <c r="X55" s="52">
        <f t="shared" si="92"/>
        <v>2.76</v>
      </c>
      <c r="Y55" s="52">
        <f t="shared" si="93"/>
        <v>1.94</v>
      </c>
      <c r="Z55" s="52">
        <f t="shared" si="2"/>
        <v>2.02</v>
      </c>
      <c r="AA55" s="52">
        <f t="shared" si="3"/>
        <v>2.02</v>
      </c>
      <c r="AB55" s="52">
        <f t="shared" si="4"/>
        <v>1.94</v>
      </c>
      <c r="AC55" s="54">
        <v>15.75</v>
      </c>
      <c r="AD55" s="54">
        <v>15.5</v>
      </c>
      <c r="AE55" s="54">
        <v>18.5</v>
      </c>
      <c r="AF55" s="54">
        <v>20.5</v>
      </c>
      <c r="AG55" s="54">
        <v>18</v>
      </c>
      <c r="AH55" s="52">
        <f t="shared" si="62"/>
        <v>1.32</v>
      </c>
      <c r="AI55" s="52">
        <f t="shared" si="88"/>
        <v>1.24</v>
      </c>
      <c r="AJ55" s="52">
        <f t="shared" si="89"/>
        <v>2.12</v>
      </c>
      <c r="AK55" s="52">
        <f t="shared" si="90"/>
        <v>3</v>
      </c>
      <c r="AL55" s="52">
        <f t="shared" si="91"/>
        <v>1.94</v>
      </c>
      <c r="AM55" s="53"/>
      <c r="AN55" s="53"/>
      <c r="AO55" s="53"/>
      <c r="AP55" s="53"/>
      <c r="AQ55" s="53"/>
      <c r="AR55" s="53"/>
      <c r="AS55" s="55">
        <f t="shared" si="94"/>
        <v>10.679999999999998</v>
      </c>
      <c r="AT55" s="31">
        <f t="shared" si="95"/>
        <v>41</v>
      </c>
      <c r="AU55" s="57">
        <f>IF(D55="","",IF(LOOKUP(AT55,'Master 2012 Pay Sheet'!$A$5:$A$35,'Master 2012 Pay Sheet'!$B$5:$B$35)&gt;0,LOOKUP(AT55,'Master 2012 Pay Sheet'!$A$5:$A$35,'Master 2012 Pay Sheet'!$B$5:$B$35),0))</f>
        <v>0</v>
      </c>
      <c r="AV55" s="56">
        <f t="shared" si="96"/>
        <v>9.6199999999999992</v>
      </c>
      <c r="AW55" s="31">
        <f t="shared" si="97"/>
        <v>34</v>
      </c>
      <c r="AX55" s="57">
        <f>IF(D55="","",IF(LOOKUP(AW55,'Master 2012 Pay Sheet'!$C$5:$C$35,'Master 2012 Pay Sheet'!$D$5:$D$35)&gt;0,LOOKUP(AW55,'Master 2012 Pay Sheet'!$C$5:$C$35,'Master 2012 Pay Sheet'!$D$5:$D$35),0))</f>
        <v>0</v>
      </c>
      <c r="AY55" s="56">
        <f t="shared" si="98"/>
        <v>20.299999999999997</v>
      </c>
      <c r="AZ55" s="31">
        <f t="shared" si="99"/>
        <v>39</v>
      </c>
      <c r="BA55" s="57">
        <f>IF(D55="","",IF(LOOKUP(AZ55,'Master 2012 Pay Sheet'!$E$5:$E$35,'Master 2012 Pay Sheet'!$F$5:$F$35)&gt;0,LOOKUP(AZ55,'Master 2012 Pay Sheet'!$E$5:$E$35,'Master 2012 Pay Sheet'!$F$5:$F$35),0))</f>
        <v>0</v>
      </c>
      <c r="BB55" s="57">
        <f t="shared" si="100"/>
        <v>0</v>
      </c>
      <c r="BC55" s="31">
        <f t="shared" si="101"/>
        <v>2</v>
      </c>
      <c r="BD55" s="31" t="str">
        <f t="shared" si="102"/>
        <v/>
      </c>
      <c r="BE55" s="31">
        <f t="shared" si="103"/>
        <v>5</v>
      </c>
      <c r="BF55" s="56">
        <f t="shared" si="104"/>
        <v>2.76</v>
      </c>
      <c r="BG55" s="31" t="str">
        <f t="shared" si="105"/>
        <v/>
      </c>
      <c r="BH55" s="31">
        <f t="shared" si="106"/>
        <v>5</v>
      </c>
      <c r="BI55" s="56">
        <f t="shared" si="107"/>
        <v>3</v>
      </c>
      <c r="BJ55" s="31" t="str">
        <f t="shared" si="108"/>
        <v/>
      </c>
      <c r="BK55" s="31">
        <f t="shared" si="63"/>
        <v>10</v>
      </c>
      <c r="BL55" s="31">
        <f t="shared" si="109"/>
        <v>0</v>
      </c>
      <c r="BM55" s="31">
        <f t="shared" si="110"/>
        <v>53</v>
      </c>
      <c r="BN55" s="31">
        <f t="shared" si="111"/>
        <v>0</v>
      </c>
      <c r="BO55" s="31">
        <f t="shared" si="112"/>
        <v>53</v>
      </c>
      <c r="BP55" s="31">
        <f t="shared" si="113"/>
        <v>0</v>
      </c>
      <c r="BQ55" s="31">
        <f t="shared" si="114"/>
        <v>53</v>
      </c>
      <c r="BR55" s="31">
        <f t="shared" si="115"/>
        <v>0</v>
      </c>
      <c r="BS55" s="31">
        <f t="shared" si="116"/>
        <v>53</v>
      </c>
      <c r="BT55" s="31">
        <f t="shared" si="117"/>
        <v>0</v>
      </c>
      <c r="BU55" s="31">
        <f t="shared" si="118"/>
        <v>53</v>
      </c>
      <c r="BV55" s="31">
        <f t="shared" si="119"/>
        <v>0</v>
      </c>
      <c r="BW55" s="31">
        <f t="shared" si="120"/>
        <v>53</v>
      </c>
      <c r="BX55" s="31">
        <f t="shared" si="121"/>
        <v>0</v>
      </c>
      <c r="BY55" s="31">
        <f t="shared" si="122"/>
        <v>53</v>
      </c>
      <c r="BZ55" s="31">
        <f t="shared" si="123"/>
        <v>0</v>
      </c>
      <c r="CA55" s="31">
        <f t="shared" si="124"/>
        <v>53</v>
      </c>
      <c r="CB55" s="31">
        <f t="shared" si="125"/>
        <v>0</v>
      </c>
      <c r="CC55" s="31">
        <f t="shared" si="126"/>
        <v>53</v>
      </c>
      <c r="CD55" s="31">
        <f t="shared" si="127"/>
        <v>0</v>
      </c>
      <c r="CE55" s="31">
        <f t="shared" si="128"/>
        <v>53</v>
      </c>
      <c r="CF55" s="31">
        <f t="shared" si="129"/>
        <v>0</v>
      </c>
      <c r="CG55" s="31">
        <f t="shared" si="130"/>
        <v>53</v>
      </c>
      <c r="CH55" s="31">
        <f t="shared" si="131"/>
        <v>0</v>
      </c>
      <c r="CI55" s="31">
        <f t="shared" si="132"/>
        <v>53</v>
      </c>
      <c r="CJ55" s="31" t="str">
        <f t="shared" si="133"/>
        <v/>
      </c>
      <c r="CK55" s="31" t="str">
        <f t="shared" si="134"/>
        <v/>
      </c>
      <c r="CL55" s="31" t="str">
        <f t="shared" si="135"/>
        <v/>
      </c>
      <c r="CM55" s="31" t="str">
        <f t="shared" si="136"/>
        <v/>
      </c>
      <c r="CN55" s="31" t="str">
        <f t="shared" si="137"/>
        <v/>
      </c>
      <c r="CO55" s="31" t="str">
        <f t="shared" si="138"/>
        <v/>
      </c>
      <c r="CP55" s="31" t="str">
        <f t="shared" si="139"/>
        <v/>
      </c>
      <c r="CQ55" s="31" t="str">
        <f t="shared" si="140"/>
        <v/>
      </c>
      <c r="CR55" s="31" t="str">
        <f t="shared" si="141"/>
        <v/>
      </c>
      <c r="CS55" s="31" t="str">
        <f t="shared" si="142"/>
        <v/>
      </c>
      <c r="CT55" s="31" t="str">
        <f t="shared" si="64"/>
        <v/>
      </c>
      <c r="CU55" s="31" t="str">
        <f t="shared" si="65"/>
        <v/>
      </c>
      <c r="CV55" s="31" t="str">
        <f t="shared" si="66"/>
        <v/>
      </c>
      <c r="CW55" s="31" t="str">
        <f t="shared" si="67"/>
        <v/>
      </c>
      <c r="CX55" s="31" t="str">
        <f t="shared" si="68"/>
        <v/>
      </c>
      <c r="CY55" s="31">
        <f t="shared" si="69"/>
        <v>5</v>
      </c>
      <c r="CZ55" s="31" t="str">
        <f t="shared" si="70"/>
        <v/>
      </c>
      <c r="DA55" s="31" t="str">
        <f t="shared" si="71"/>
        <v/>
      </c>
      <c r="DB55" s="31" t="str">
        <f t="shared" si="72"/>
        <v/>
      </c>
      <c r="DC55" s="31" t="str">
        <f t="shared" si="73"/>
        <v/>
      </c>
      <c r="DD55" s="31" t="str">
        <f t="shared" si="74"/>
        <v/>
      </c>
      <c r="DE55" s="31">
        <f t="shared" si="75"/>
        <v>5</v>
      </c>
      <c r="DF55" s="31" t="str">
        <f t="shared" si="76"/>
        <v/>
      </c>
      <c r="DG55" s="31" t="str">
        <f t="shared" si="77"/>
        <v/>
      </c>
      <c r="DH55" s="31" t="str">
        <f t="shared" si="78"/>
        <v/>
      </c>
      <c r="DI55" s="31" t="str">
        <f t="shared" si="79"/>
        <v/>
      </c>
      <c r="DJ55" s="31" t="str">
        <f t="shared" si="80"/>
        <v/>
      </c>
      <c r="DK55" s="31" t="str">
        <f t="shared" si="81"/>
        <v/>
      </c>
      <c r="DL55" s="31" t="str">
        <f t="shared" si="82"/>
        <v/>
      </c>
      <c r="DM55" s="31" t="str">
        <f t="shared" si="83"/>
        <v/>
      </c>
      <c r="DN55" s="31" t="str">
        <f t="shared" si="84"/>
        <v/>
      </c>
      <c r="DO55" s="31" t="str">
        <f t="shared" si="85"/>
        <v/>
      </c>
      <c r="DP55" s="31">
        <f t="shared" si="86"/>
        <v>10</v>
      </c>
      <c r="DQ55" s="31" t="str">
        <f t="shared" si="143"/>
        <v/>
      </c>
      <c r="DR55" s="31" t="str">
        <f t="shared" si="144"/>
        <v/>
      </c>
      <c r="DS55" s="31" t="str">
        <f t="shared" si="145"/>
        <v/>
      </c>
      <c r="DT55" s="31">
        <f t="shared" si="146"/>
        <v>53</v>
      </c>
      <c r="DU55" s="31" t="str">
        <f t="shared" si="147"/>
        <v/>
      </c>
      <c r="DV55" s="31" t="str">
        <f t="shared" si="148"/>
        <v/>
      </c>
      <c r="DW55" s="48">
        <f t="shared" si="149"/>
        <v>46.478873239436616</v>
      </c>
      <c r="DX55" s="4" t="str">
        <f t="shared" si="87"/>
        <v/>
      </c>
      <c r="DY55" s="2">
        <v>26</v>
      </c>
      <c r="DZ55" s="2">
        <v>6.68</v>
      </c>
    </row>
    <row r="56" spans="1:130" ht="13.2" x14ac:dyDescent="0.25">
      <c r="A56" s="31"/>
      <c r="B56" s="4">
        <v>54</v>
      </c>
      <c r="C56" s="15"/>
      <c r="D56" s="14" t="s">
        <v>282</v>
      </c>
      <c r="E56" s="14" t="s">
        <v>320</v>
      </c>
      <c r="F56" s="14"/>
      <c r="G56" s="14" t="s">
        <v>283</v>
      </c>
      <c r="H56" s="50" t="s">
        <v>320</v>
      </c>
      <c r="I56" s="15" t="s">
        <v>203</v>
      </c>
      <c r="J56" s="47"/>
      <c r="K56" s="47"/>
      <c r="L56" s="47"/>
      <c r="M56" s="54">
        <v>18.5</v>
      </c>
      <c r="N56" s="54">
        <v>17.75</v>
      </c>
      <c r="O56" s="54">
        <v>21.75</v>
      </c>
      <c r="P56" s="54">
        <v>20.5</v>
      </c>
      <c r="Q56" s="54">
        <v>18</v>
      </c>
      <c r="R56" s="51"/>
      <c r="S56" s="51"/>
      <c r="T56" s="51"/>
      <c r="U56" s="51"/>
      <c r="V56" s="51"/>
      <c r="W56" s="51"/>
      <c r="X56" s="52">
        <f t="shared" si="92"/>
        <v>2.12</v>
      </c>
      <c r="Y56" s="52">
        <f t="shared" si="93"/>
        <v>1.86</v>
      </c>
      <c r="Z56" s="52">
        <f t="shared" si="2"/>
        <v>3.66</v>
      </c>
      <c r="AA56" s="52">
        <f t="shared" si="3"/>
        <v>3</v>
      </c>
      <c r="AB56" s="52">
        <f t="shared" si="4"/>
        <v>1.94</v>
      </c>
      <c r="AC56" s="54">
        <v>23</v>
      </c>
      <c r="AD56" s="54">
        <v>16</v>
      </c>
      <c r="AE56" s="54">
        <v>16.5</v>
      </c>
      <c r="AF56" s="54">
        <v>21</v>
      </c>
      <c r="AG56" s="54">
        <v>17.75</v>
      </c>
      <c r="AH56" s="52">
        <f t="shared" si="62"/>
        <v>4.42</v>
      </c>
      <c r="AI56" s="52">
        <f t="shared" si="88"/>
        <v>1.38</v>
      </c>
      <c r="AJ56" s="52">
        <f t="shared" si="89"/>
        <v>1.5</v>
      </c>
      <c r="AK56" s="52">
        <f t="shared" si="90"/>
        <v>3.24</v>
      </c>
      <c r="AL56" s="52">
        <f t="shared" si="91"/>
        <v>1.86</v>
      </c>
      <c r="AM56" s="53"/>
      <c r="AN56" s="53"/>
      <c r="AO56" s="53"/>
      <c r="AP56" s="53"/>
      <c r="AQ56" s="53"/>
      <c r="AR56" s="53"/>
      <c r="AS56" s="55">
        <f t="shared" si="94"/>
        <v>12.58</v>
      </c>
      <c r="AT56" s="31">
        <f t="shared" si="95"/>
        <v>29</v>
      </c>
      <c r="AU56" s="57">
        <f>IF(D56="","",IF(LOOKUP(AT56,'Master 2012 Pay Sheet'!$A$5:$A$35,'Master 2012 Pay Sheet'!$B$5:$B$35)&gt;0,LOOKUP(AT56,'Master 2012 Pay Sheet'!$A$5:$A$35,'Master 2012 Pay Sheet'!$B$5:$B$35),0))</f>
        <v>0</v>
      </c>
      <c r="AV56" s="56">
        <f t="shared" si="96"/>
        <v>12.399999999999999</v>
      </c>
      <c r="AW56" s="31">
        <f t="shared" si="97"/>
        <v>18</v>
      </c>
      <c r="AX56" s="57">
        <f>IF(D56="","",IF(LOOKUP(AW56,'Master 2012 Pay Sheet'!$C$5:$C$35,'Master 2012 Pay Sheet'!$D$5:$D$35)&gt;0,LOOKUP(AW56,'Master 2012 Pay Sheet'!$C$5:$C$35,'Master 2012 Pay Sheet'!$D$5:$D$35),0))</f>
        <v>0</v>
      </c>
      <c r="AY56" s="56">
        <f t="shared" si="98"/>
        <v>24.979999999999997</v>
      </c>
      <c r="AZ56" s="31">
        <f t="shared" si="99"/>
        <v>25</v>
      </c>
      <c r="BA56" s="57">
        <f>IF(D56="","",IF(LOOKUP(AZ56,'Master 2012 Pay Sheet'!$E$5:$E$35,'Master 2012 Pay Sheet'!$F$5:$F$35)&gt;0,LOOKUP(AZ56,'Master 2012 Pay Sheet'!$E$5:$E$35,'Master 2012 Pay Sheet'!$F$5:$F$35),0))</f>
        <v>0</v>
      </c>
      <c r="BB56" s="57">
        <f t="shared" si="100"/>
        <v>0</v>
      </c>
      <c r="BC56" s="31">
        <f t="shared" si="101"/>
        <v>4</v>
      </c>
      <c r="BD56" s="31" t="str">
        <f t="shared" si="102"/>
        <v/>
      </c>
      <c r="BE56" s="31">
        <f t="shared" si="103"/>
        <v>5</v>
      </c>
      <c r="BF56" s="56">
        <f t="shared" si="104"/>
        <v>3.66</v>
      </c>
      <c r="BG56" s="31" t="str">
        <f t="shared" si="105"/>
        <v/>
      </c>
      <c r="BH56" s="31">
        <f t="shared" si="106"/>
        <v>5</v>
      </c>
      <c r="BI56" s="56">
        <f t="shared" si="107"/>
        <v>4.42</v>
      </c>
      <c r="BJ56" s="31" t="str">
        <f t="shared" si="108"/>
        <v/>
      </c>
      <c r="BK56" s="31">
        <f t="shared" si="63"/>
        <v>10</v>
      </c>
      <c r="BL56" s="31">
        <f t="shared" si="109"/>
        <v>0</v>
      </c>
      <c r="BM56" s="31">
        <f t="shared" si="110"/>
        <v>54</v>
      </c>
      <c r="BN56" s="31">
        <f t="shared" si="111"/>
        <v>0</v>
      </c>
      <c r="BO56" s="31">
        <f t="shared" si="112"/>
        <v>54</v>
      </c>
      <c r="BP56" s="31">
        <f t="shared" si="113"/>
        <v>0</v>
      </c>
      <c r="BQ56" s="31">
        <f t="shared" si="114"/>
        <v>54</v>
      </c>
      <c r="BR56" s="31">
        <f t="shared" si="115"/>
        <v>0</v>
      </c>
      <c r="BS56" s="31">
        <f t="shared" si="116"/>
        <v>54</v>
      </c>
      <c r="BT56" s="31">
        <f t="shared" si="117"/>
        <v>0</v>
      </c>
      <c r="BU56" s="31">
        <f t="shared" si="118"/>
        <v>54</v>
      </c>
      <c r="BV56" s="31">
        <f t="shared" si="119"/>
        <v>0</v>
      </c>
      <c r="BW56" s="31">
        <f t="shared" si="120"/>
        <v>54</v>
      </c>
      <c r="BX56" s="31">
        <f t="shared" si="121"/>
        <v>0</v>
      </c>
      <c r="BY56" s="31">
        <f t="shared" si="122"/>
        <v>54</v>
      </c>
      <c r="BZ56" s="31">
        <f t="shared" si="123"/>
        <v>0</v>
      </c>
      <c r="CA56" s="31">
        <f t="shared" si="124"/>
        <v>54</v>
      </c>
      <c r="CB56" s="31">
        <f t="shared" si="125"/>
        <v>0</v>
      </c>
      <c r="CC56" s="31">
        <f t="shared" si="126"/>
        <v>54</v>
      </c>
      <c r="CD56" s="31">
        <f t="shared" si="127"/>
        <v>0</v>
      </c>
      <c r="CE56" s="31">
        <f t="shared" si="128"/>
        <v>54</v>
      </c>
      <c r="CF56" s="31">
        <f t="shared" si="129"/>
        <v>0</v>
      </c>
      <c r="CG56" s="31">
        <f t="shared" si="130"/>
        <v>54</v>
      </c>
      <c r="CH56" s="31">
        <f t="shared" si="131"/>
        <v>0</v>
      </c>
      <c r="CI56" s="31">
        <f t="shared" si="132"/>
        <v>54</v>
      </c>
      <c r="CJ56" s="31" t="str">
        <f t="shared" si="133"/>
        <v/>
      </c>
      <c r="CK56" s="31" t="str">
        <f t="shared" si="134"/>
        <v/>
      </c>
      <c r="CL56" s="31" t="str">
        <f t="shared" si="135"/>
        <v/>
      </c>
      <c r="CM56" s="31" t="str">
        <f t="shared" si="136"/>
        <v/>
      </c>
      <c r="CN56" s="31" t="str">
        <f t="shared" si="137"/>
        <v/>
      </c>
      <c r="CO56" s="31" t="str">
        <f t="shared" si="138"/>
        <v/>
      </c>
      <c r="CP56" s="31" t="str">
        <f t="shared" si="139"/>
        <v/>
      </c>
      <c r="CQ56" s="31" t="str">
        <f t="shared" si="140"/>
        <v/>
      </c>
      <c r="CR56" s="31" t="str">
        <f t="shared" si="141"/>
        <v/>
      </c>
      <c r="CS56" s="31" t="str">
        <f t="shared" si="142"/>
        <v/>
      </c>
      <c r="CT56" s="31" t="str">
        <f t="shared" si="64"/>
        <v/>
      </c>
      <c r="CU56" s="31" t="str">
        <f t="shared" si="65"/>
        <v/>
      </c>
      <c r="CV56" s="31" t="str">
        <f t="shared" si="66"/>
        <v/>
      </c>
      <c r="CW56" s="31" t="str">
        <f t="shared" si="67"/>
        <v/>
      </c>
      <c r="CX56" s="31" t="str">
        <f t="shared" si="68"/>
        <v/>
      </c>
      <c r="CY56" s="31">
        <f t="shared" si="69"/>
        <v>5</v>
      </c>
      <c r="CZ56" s="31" t="str">
        <f t="shared" si="70"/>
        <v/>
      </c>
      <c r="DA56" s="31" t="str">
        <f t="shared" si="71"/>
        <v/>
      </c>
      <c r="DB56" s="31" t="str">
        <f t="shared" si="72"/>
        <v/>
      </c>
      <c r="DC56" s="31" t="str">
        <f t="shared" si="73"/>
        <v/>
      </c>
      <c r="DD56" s="31" t="str">
        <f t="shared" si="74"/>
        <v/>
      </c>
      <c r="DE56" s="31">
        <f t="shared" si="75"/>
        <v>5</v>
      </c>
      <c r="DF56" s="31" t="str">
        <f t="shared" si="76"/>
        <v/>
      </c>
      <c r="DG56" s="31" t="str">
        <f t="shared" si="77"/>
        <v/>
      </c>
      <c r="DH56" s="31" t="str">
        <f t="shared" si="78"/>
        <v/>
      </c>
      <c r="DI56" s="31" t="str">
        <f t="shared" si="79"/>
        <v/>
      </c>
      <c r="DJ56" s="31" t="str">
        <f t="shared" si="80"/>
        <v/>
      </c>
      <c r="DK56" s="31" t="str">
        <f t="shared" si="81"/>
        <v/>
      </c>
      <c r="DL56" s="31" t="str">
        <f t="shared" si="82"/>
        <v/>
      </c>
      <c r="DM56" s="31" t="str">
        <f t="shared" si="83"/>
        <v/>
      </c>
      <c r="DN56" s="31" t="str">
        <f t="shared" si="84"/>
        <v/>
      </c>
      <c r="DO56" s="31" t="str">
        <f t="shared" si="85"/>
        <v/>
      </c>
      <c r="DP56" s="31">
        <f t="shared" si="86"/>
        <v>10</v>
      </c>
      <c r="DQ56" s="31" t="str">
        <f t="shared" si="143"/>
        <v/>
      </c>
      <c r="DR56" s="31" t="str">
        <f t="shared" si="144"/>
        <v/>
      </c>
      <c r="DS56" s="31" t="str">
        <f t="shared" si="145"/>
        <v/>
      </c>
      <c r="DT56" s="31">
        <f t="shared" si="146"/>
        <v>54</v>
      </c>
      <c r="DU56" s="31" t="str">
        <f t="shared" si="147"/>
        <v/>
      </c>
      <c r="DV56" s="31" t="str">
        <f t="shared" si="148"/>
        <v/>
      </c>
      <c r="DW56" s="48">
        <f t="shared" si="149"/>
        <v>66.197183098591552</v>
      </c>
      <c r="DX56" s="4" t="str">
        <f t="shared" si="87"/>
        <v/>
      </c>
      <c r="DY56" s="2">
        <v>26.25</v>
      </c>
      <c r="DZ56" s="2">
        <v>6.9</v>
      </c>
    </row>
    <row r="57" spans="1:130" ht="13.2" x14ac:dyDescent="0.25">
      <c r="A57" s="31"/>
      <c r="B57" s="4">
        <v>55</v>
      </c>
      <c r="C57" s="15"/>
      <c r="D57" s="14" t="s">
        <v>284</v>
      </c>
      <c r="E57" s="14" t="s">
        <v>327</v>
      </c>
      <c r="F57" s="14"/>
      <c r="G57" s="14" t="s">
        <v>285</v>
      </c>
      <c r="H57" s="50" t="s">
        <v>323</v>
      </c>
      <c r="I57" s="15" t="s">
        <v>203</v>
      </c>
      <c r="J57" s="47"/>
      <c r="K57" s="47"/>
      <c r="L57" s="47"/>
      <c r="M57" s="54">
        <v>18.75</v>
      </c>
      <c r="N57" s="54">
        <v>18</v>
      </c>
      <c r="O57" s="54">
        <v>18</v>
      </c>
      <c r="P57" s="54">
        <v>18.25</v>
      </c>
      <c r="Q57" s="54">
        <v>18</v>
      </c>
      <c r="R57" s="51"/>
      <c r="S57" s="51"/>
      <c r="T57" s="51"/>
      <c r="U57" s="51"/>
      <c r="V57" s="51"/>
      <c r="W57" s="51"/>
      <c r="X57" s="52">
        <f t="shared" si="92"/>
        <v>2.2200000000000002</v>
      </c>
      <c r="Y57" s="52">
        <f t="shared" si="93"/>
        <v>1.94</v>
      </c>
      <c r="Z57" s="52">
        <f t="shared" si="2"/>
        <v>1.94</v>
      </c>
      <c r="AA57" s="52">
        <f t="shared" si="3"/>
        <v>2.02</v>
      </c>
      <c r="AB57" s="52">
        <f t="shared" si="4"/>
        <v>1.94</v>
      </c>
      <c r="AC57" s="54">
        <v>21.25</v>
      </c>
      <c r="AD57" s="54">
        <v>18</v>
      </c>
      <c r="AE57" s="54">
        <v>18.5</v>
      </c>
      <c r="AF57" s="54">
        <v>28</v>
      </c>
      <c r="AG57" s="54">
        <v>16.5</v>
      </c>
      <c r="AH57" s="52">
        <f t="shared" si="62"/>
        <v>3.38</v>
      </c>
      <c r="AI57" s="52">
        <f t="shared" si="88"/>
        <v>1.94</v>
      </c>
      <c r="AJ57" s="52">
        <f t="shared" si="89"/>
        <v>2.12</v>
      </c>
      <c r="AK57" s="52">
        <f t="shared" si="90"/>
        <v>8.58</v>
      </c>
      <c r="AL57" s="52">
        <f t="shared" si="91"/>
        <v>1.5</v>
      </c>
      <c r="AM57" s="53"/>
      <c r="AN57" s="53"/>
      <c r="AO57" s="53"/>
      <c r="AP57" s="53"/>
      <c r="AQ57" s="53"/>
      <c r="AR57" s="53"/>
      <c r="AS57" s="55">
        <f t="shared" si="94"/>
        <v>10.059999999999999</v>
      </c>
      <c r="AT57" s="31">
        <f t="shared" si="95"/>
        <v>43</v>
      </c>
      <c r="AU57" s="57">
        <f>IF(D57="","",IF(LOOKUP(AT57,'Master 2012 Pay Sheet'!$A$5:$A$35,'Master 2012 Pay Sheet'!$B$5:$B$35)&gt;0,LOOKUP(AT57,'Master 2012 Pay Sheet'!$A$5:$A$35,'Master 2012 Pay Sheet'!$B$5:$B$35),0))</f>
        <v>0</v>
      </c>
      <c r="AV57" s="56">
        <f t="shared" si="96"/>
        <v>17.52</v>
      </c>
      <c r="AW57" s="31">
        <f t="shared" si="97"/>
        <v>9</v>
      </c>
      <c r="AX57" s="57">
        <f>IF(D57="","",IF(LOOKUP(AW57,'Master 2012 Pay Sheet'!$C$5:$C$35,'Master 2012 Pay Sheet'!$D$5:$D$35)&gt;0,LOOKUP(AW57,'Master 2012 Pay Sheet'!$C$5:$C$35,'Master 2012 Pay Sheet'!$D$5:$D$35),0))</f>
        <v>0</v>
      </c>
      <c r="AY57" s="56">
        <f t="shared" si="98"/>
        <v>27.58</v>
      </c>
      <c r="AZ57" s="31">
        <f t="shared" si="99"/>
        <v>18</v>
      </c>
      <c r="BA57" s="57">
        <f>IF(D57="","",IF(LOOKUP(AZ57,'Master 2012 Pay Sheet'!$E$5:$E$35,'Master 2012 Pay Sheet'!$F$5:$F$35)&gt;0,LOOKUP(AZ57,'Master 2012 Pay Sheet'!$E$5:$E$35,'Master 2012 Pay Sheet'!$F$5:$F$35),0))</f>
        <v>0</v>
      </c>
      <c r="BB57" s="57">
        <f t="shared" si="100"/>
        <v>0</v>
      </c>
      <c r="BC57" s="31">
        <f t="shared" si="101"/>
        <v>25</v>
      </c>
      <c r="BD57" s="31" t="str">
        <f t="shared" si="102"/>
        <v/>
      </c>
      <c r="BE57" s="31">
        <f t="shared" si="103"/>
        <v>5</v>
      </c>
      <c r="BF57" s="56">
        <f t="shared" si="104"/>
        <v>2.2200000000000002</v>
      </c>
      <c r="BG57" s="31" t="str">
        <f t="shared" si="105"/>
        <v/>
      </c>
      <c r="BH57" s="31">
        <f t="shared" si="106"/>
        <v>5</v>
      </c>
      <c r="BI57" s="56">
        <f t="shared" si="107"/>
        <v>8.58</v>
      </c>
      <c r="BJ57" s="31" t="str">
        <f t="shared" si="108"/>
        <v/>
      </c>
      <c r="BK57" s="31">
        <f t="shared" si="63"/>
        <v>10</v>
      </c>
      <c r="BL57" s="31">
        <f t="shared" si="109"/>
        <v>0</v>
      </c>
      <c r="BM57" s="31">
        <f t="shared" si="110"/>
        <v>55</v>
      </c>
      <c r="BN57" s="31">
        <f t="shared" si="111"/>
        <v>0</v>
      </c>
      <c r="BO57" s="31">
        <f t="shared" si="112"/>
        <v>55</v>
      </c>
      <c r="BP57" s="31">
        <f t="shared" si="113"/>
        <v>0</v>
      </c>
      <c r="BQ57" s="31">
        <f t="shared" si="114"/>
        <v>55</v>
      </c>
      <c r="BR57" s="31">
        <f t="shared" si="115"/>
        <v>0</v>
      </c>
      <c r="BS57" s="31">
        <f t="shared" si="116"/>
        <v>55</v>
      </c>
      <c r="BT57" s="31">
        <f t="shared" si="117"/>
        <v>0</v>
      </c>
      <c r="BU57" s="31">
        <f t="shared" si="118"/>
        <v>55</v>
      </c>
      <c r="BV57" s="31">
        <f t="shared" si="119"/>
        <v>0</v>
      </c>
      <c r="BW57" s="31">
        <f t="shared" si="120"/>
        <v>55</v>
      </c>
      <c r="BX57" s="31">
        <f t="shared" si="121"/>
        <v>0</v>
      </c>
      <c r="BY57" s="31">
        <f t="shared" si="122"/>
        <v>55</v>
      </c>
      <c r="BZ57" s="31">
        <f t="shared" si="123"/>
        <v>0</v>
      </c>
      <c r="CA57" s="31">
        <f t="shared" si="124"/>
        <v>55</v>
      </c>
      <c r="CB57" s="31">
        <f t="shared" si="125"/>
        <v>0</v>
      </c>
      <c r="CC57" s="31">
        <f t="shared" si="126"/>
        <v>55</v>
      </c>
      <c r="CD57" s="31">
        <f t="shared" si="127"/>
        <v>0</v>
      </c>
      <c r="CE57" s="31">
        <f t="shared" si="128"/>
        <v>55</v>
      </c>
      <c r="CF57" s="31">
        <f t="shared" si="129"/>
        <v>0</v>
      </c>
      <c r="CG57" s="31">
        <f t="shared" si="130"/>
        <v>55</v>
      </c>
      <c r="CH57" s="31">
        <f t="shared" si="131"/>
        <v>0</v>
      </c>
      <c r="CI57" s="31">
        <f t="shared" si="132"/>
        <v>55</v>
      </c>
      <c r="CJ57" s="31" t="str">
        <f t="shared" si="133"/>
        <v/>
      </c>
      <c r="CK57" s="31" t="str">
        <f t="shared" si="134"/>
        <v/>
      </c>
      <c r="CL57" s="31" t="str">
        <f t="shared" si="135"/>
        <v/>
      </c>
      <c r="CM57" s="31" t="str">
        <f t="shared" si="136"/>
        <v/>
      </c>
      <c r="CN57" s="31" t="str">
        <f t="shared" si="137"/>
        <v/>
      </c>
      <c r="CO57" s="31" t="str">
        <f t="shared" si="138"/>
        <v/>
      </c>
      <c r="CP57" s="31" t="str">
        <f t="shared" si="139"/>
        <v/>
      </c>
      <c r="CQ57" s="31" t="str">
        <f t="shared" si="140"/>
        <v/>
      </c>
      <c r="CR57" s="31" t="str">
        <f t="shared" si="141"/>
        <v/>
      </c>
      <c r="CS57" s="31" t="str">
        <f t="shared" si="142"/>
        <v/>
      </c>
      <c r="CT57" s="31" t="str">
        <f t="shared" si="64"/>
        <v/>
      </c>
      <c r="CU57" s="31" t="str">
        <f t="shared" si="65"/>
        <v/>
      </c>
      <c r="CV57" s="31" t="str">
        <f t="shared" si="66"/>
        <v/>
      </c>
      <c r="CW57" s="31" t="str">
        <f t="shared" si="67"/>
        <v/>
      </c>
      <c r="CX57" s="31" t="str">
        <f t="shared" si="68"/>
        <v/>
      </c>
      <c r="CY57" s="31">
        <f t="shared" si="69"/>
        <v>5</v>
      </c>
      <c r="CZ57" s="31" t="str">
        <f t="shared" si="70"/>
        <v/>
      </c>
      <c r="DA57" s="31" t="str">
        <f t="shared" si="71"/>
        <v/>
      </c>
      <c r="DB57" s="31" t="str">
        <f t="shared" si="72"/>
        <v/>
      </c>
      <c r="DC57" s="31" t="str">
        <f t="shared" si="73"/>
        <v/>
      </c>
      <c r="DD57" s="31" t="str">
        <f t="shared" si="74"/>
        <v/>
      </c>
      <c r="DE57" s="31">
        <f t="shared" si="75"/>
        <v>5</v>
      </c>
      <c r="DF57" s="31" t="str">
        <f t="shared" si="76"/>
        <v/>
      </c>
      <c r="DG57" s="31" t="str">
        <f t="shared" si="77"/>
        <v/>
      </c>
      <c r="DH57" s="31" t="str">
        <f t="shared" si="78"/>
        <v/>
      </c>
      <c r="DI57" s="31" t="str">
        <f t="shared" si="79"/>
        <v/>
      </c>
      <c r="DJ57" s="31" t="str">
        <f t="shared" si="80"/>
        <v/>
      </c>
      <c r="DK57" s="31" t="str">
        <f t="shared" si="81"/>
        <v/>
      </c>
      <c r="DL57" s="31" t="str">
        <f t="shared" si="82"/>
        <v/>
      </c>
      <c r="DM57" s="31" t="str">
        <f t="shared" si="83"/>
        <v/>
      </c>
      <c r="DN57" s="31" t="str">
        <f t="shared" si="84"/>
        <v/>
      </c>
      <c r="DO57" s="31" t="str">
        <f t="shared" si="85"/>
        <v/>
      </c>
      <c r="DP57" s="31">
        <f t="shared" si="86"/>
        <v>10</v>
      </c>
      <c r="DQ57" s="31" t="str">
        <f t="shared" si="143"/>
        <v/>
      </c>
      <c r="DR57" s="31" t="str">
        <f t="shared" si="144"/>
        <v/>
      </c>
      <c r="DS57" s="31" t="str">
        <f t="shared" si="145"/>
        <v/>
      </c>
      <c r="DT57" s="31">
        <f t="shared" si="146"/>
        <v>55</v>
      </c>
      <c r="DU57" s="31" t="str">
        <f t="shared" si="147"/>
        <v/>
      </c>
      <c r="DV57" s="31" t="str">
        <f t="shared" si="148"/>
        <v/>
      </c>
      <c r="DW57" s="48">
        <f t="shared" si="149"/>
        <v>76.056338028169009</v>
      </c>
      <c r="DX57" s="4" t="str">
        <f t="shared" si="87"/>
        <v/>
      </c>
      <c r="DY57" s="2">
        <v>26.5</v>
      </c>
      <c r="DZ57" s="2">
        <v>7.12</v>
      </c>
    </row>
    <row r="58" spans="1:130" ht="13.2" x14ac:dyDescent="0.25">
      <c r="A58" s="31"/>
      <c r="B58" s="4">
        <v>56</v>
      </c>
      <c r="C58" s="15"/>
      <c r="D58" s="14" t="s">
        <v>286</v>
      </c>
      <c r="E58" s="14" t="s">
        <v>330</v>
      </c>
      <c r="F58" s="14"/>
      <c r="G58" s="14" t="s">
        <v>287</v>
      </c>
      <c r="H58" s="50" t="s">
        <v>330</v>
      </c>
      <c r="I58" s="15" t="s">
        <v>203</v>
      </c>
      <c r="J58" s="47"/>
      <c r="K58" s="47"/>
      <c r="L58" s="47"/>
      <c r="M58" s="54">
        <v>18.25</v>
      </c>
      <c r="N58" s="54">
        <v>18.5</v>
      </c>
      <c r="O58" s="54">
        <v>17.5</v>
      </c>
      <c r="P58" s="54">
        <v>17.5</v>
      </c>
      <c r="Q58" s="54">
        <v>27</v>
      </c>
      <c r="R58" s="51"/>
      <c r="S58" s="51"/>
      <c r="T58" s="51"/>
      <c r="U58" s="51"/>
      <c r="V58" s="51"/>
      <c r="W58" s="51"/>
      <c r="X58" s="52">
        <f t="shared" si="92"/>
        <v>2.02</v>
      </c>
      <c r="Y58" s="52">
        <f t="shared" si="93"/>
        <v>2.12</v>
      </c>
      <c r="Z58" s="52">
        <f t="shared" si="2"/>
        <v>1.78</v>
      </c>
      <c r="AA58" s="52">
        <f t="shared" si="3"/>
        <v>1.78</v>
      </c>
      <c r="AB58" s="52">
        <f t="shared" si="4"/>
        <v>7.58</v>
      </c>
      <c r="AC58" s="54">
        <v>27</v>
      </c>
      <c r="AD58" s="54">
        <v>14.25</v>
      </c>
      <c r="AE58" s="54">
        <v>16.5</v>
      </c>
      <c r="AF58" s="54"/>
      <c r="AG58" s="54"/>
      <c r="AH58" s="52">
        <f t="shared" si="62"/>
        <v>7.58</v>
      </c>
      <c r="AI58" s="52">
        <f t="shared" si="88"/>
        <v>1.03</v>
      </c>
      <c r="AJ58" s="52">
        <f t="shared" si="89"/>
        <v>1.5</v>
      </c>
      <c r="AK58" s="52" t="str">
        <f t="shared" si="90"/>
        <v xml:space="preserve"> </v>
      </c>
      <c r="AL58" s="52" t="str">
        <f t="shared" si="91"/>
        <v xml:space="preserve"> </v>
      </c>
      <c r="AM58" s="53"/>
      <c r="AN58" s="53"/>
      <c r="AO58" s="53"/>
      <c r="AP58" s="53"/>
      <c r="AQ58" s="53"/>
      <c r="AR58" s="53"/>
      <c r="AS58" s="55">
        <f t="shared" si="94"/>
        <v>15.280000000000001</v>
      </c>
      <c r="AT58" s="31">
        <f t="shared" si="95"/>
        <v>18</v>
      </c>
      <c r="AU58" s="57">
        <f>IF(D58="","",IF(LOOKUP(AT58,'Master 2012 Pay Sheet'!$A$5:$A$35,'Master 2012 Pay Sheet'!$B$5:$B$35)&gt;0,LOOKUP(AT58,'Master 2012 Pay Sheet'!$A$5:$A$35,'Master 2012 Pay Sheet'!$B$5:$B$35),0))</f>
        <v>0</v>
      </c>
      <c r="AV58" s="56">
        <f t="shared" si="96"/>
        <v>10.11</v>
      </c>
      <c r="AW58" s="31">
        <f t="shared" si="97"/>
        <v>32</v>
      </c>
      <c r="AX58" s="57">
        <f>IF(D58="","",IF(LOOKUP(AW58,'Master 2012 Pay Sheet'!$C$5:$C$35,'Master 2012 Pay Sheet'!$D$5:$D$35)&gt;0,LOOKUP(AW58,'Master 2012 Pay Sheet'!$C$5:$C$35,'Master 2012 Pay Sheet'!$D$5:$D$35),0))</f>
        <v>0</v>
      </c>
      <c r="AY58" s="56">
        <f t="shared" si="98"/>
        <v>25.39</v>
      </c>
      <c r="AZ58" s="31">
        <f t="shared" si="99"/>
        <v>23</v>
      </c>
      <c r="BA58" s="57">
        <f>IF(D58="","",IF(LOOKUP(AZ58,'Master 2012 Pay Sheet'!$E$5:$E$35,'Master 2012 Pay Sheet'!$F$5:$F$35)&gt;0,LOOKUP(AZ58,'Master 2012 Pay Sheet'!$E$5:$E$35,'Master 2012 Pay Sheet'!$F$5:$F$35),0))</f>
        <v>0</v>
      </c>
      <c r="BB58" s="57">
        <f t="shared" si="100"/>
        <v>0</v>
      </c>
      <c r="BC58" s="31">
        <f t="shared" si="101"/>
        <v>-5</v>
      </c>
      <c r="BD58" s="31" t="str">
        <f t="shared" si="102"/>
        <v/>
      </c>
      <c r="BE58" s="31">
        <f t="shared" si="103"/>
        <v>5</v>
      </c>
      <c r="BF58" s="56">
        <f t="shared" si="104"/>
        <v>7.58</v>
      </c>
      <c r="BG58" s="31" t="str">
        <f t="shared" si="105"/>
        <v/>
      </c>
      <c r="BH58" s="31">
        <f t="shared" si="106"/>
        <v>3</v>
      </c>
      <c r="BI58" s="56">
        <f t="shared" si="107"/>
        <v>7.58</v>
      </c>
      <c r="BJ58" s="31" t="str">
        <f t="shared" si="108"/>
        <v/>
      </c>
      <c r="BK58" s="31">
        <f t="shared" si="63"/>
        <v>8</v>
      </c>
      <c r="BL58" s="31">
        <f t="shared" si="109"/>
        <v>0</v>
      </c>
      <c r="BM58" s="31">
        <f t="shared" si="110"/>
        <v>56</v>
      </c>
      <c r="BN58" s="31">
        <f t="shared" si="111"/>
        <v>0</v>
      </c>
      <c r="BO58" s="31">
        <f t="shared" si="112"/>
        <v>56</v>
      </c>
      <c r="BP58" s="31">
        <f t="shared" si="113"/>
        <v>0</v>
      </c>
      <c r="BQ58" s="31">
        <f t="shared" si="114"/>
        <v>56</v>
      </c>
      <c r="BR58" s="31">
        <f t="shared" si="115"/>
        <v>0</v>
      </c>
      <c r="BS58" s="31">
        <f t="shared" si="116"/>
        <v>56</v>
      </c>
      <c r="BT58" s="31">
        <f t="shared" si="117"/>
        <v>0</v>
      </c>
      <c r="BU58" s="31">
        <f t="shared" si="118"/>
        <v>56</v>
      </c>
      <c r="BV58" s="31">
        <f t="shared" si="119"/>
        <v>0</v>
      </c>
      <c r="BW58" s="31">
        <f t="shared" si="120"/>
        <v>56</v>
      </c>
      <c r="BX58" s="31">
        <f t="shared" si="121"/>
        <v>0</v>
      </c>
      <c r="BY58" s="31">
        <f t="shared" si="122"/>
        <v>56</v>
      </c>
      <c r="BZ58" s="31">
        <f t="shared" si="123"/>
        <v>0</v>
      </c>
      <c r="CA58" s="31">
        <f t="shared" si="124"/>
        <v>56</v>
      </c>
      <c r="CB58" s="31">
        <f t="shared" si="125"/>
        <v>0</v>
      </c>
      <c r="CC58" s="31">
        <f t="shared" si="126"/>
        <v>56</v>
      </c>
      <c r="CD58" s="31">
        <f t="shared" si="127"/>
        <v>0</v>
      </c>
      <c r="CE58" s="31">
        <f t="shared" si="128"/>
        <v>56</v>
      </c>
      <c r="CF58" s="31">
        <f t="shared" si="129"/>
        <v>0</v>
      </c>
      <c r="CG58" s="31">
        <f t="shared" si="130"/>
        <v>56</v>
      </c>
      <c r="CH58" s="31">
        <f t="shared" si="131"/>
        <v>0</v>
      </c>
      <c r="CI58" s="31">
        <f t="shared" si="132"/>
        <v>56</v>
      </c>
      <c r="CJ58" s="31" t="str">
        <f t="shared" si="133"/>
        <v/>
      </c>
      <c r="CK58" s="31" t="str">
        <f t="shared" si="134"/>
        <v/>
      </c>
      <c r="CL58" s="31" t="str">
        <f t="shared" si="135"/>
        <v/>
      </c>
      <c r="CM58" s="31" t="str">
        <f t="shared" si="136"/>
        <v/>
      </c>
      <c r="CN58" s="31" t="str">
        <f t="shared" si="137"/>
        <v/>
      </c>
      <c r="CO58" s="31" t="str">
        <f t="shared" si="138"/>
        <v/>
      </c>
      <c r="CP58" s="31" t="str">
        <f t="shared" si="139"/>
        <v/>
      </c>
      <c r="CQ58" s="31" t="str">
        <f t="shared" si="140"/>
        <v/>
      </c>
      <c r="CR58" s="31" t="str">
        <f t="shared" si="141"/>
        <v/>
      </c>
      <c r="CS58" s="31" t="str">
        <f t="shared" si="142"/>
        <v/>
      </c>
      <c r="CT58" s="31" t="str">
        <f t="shared" si="64"/>
        <v/>
      </c>
      <c r="CU58" s="31" t="str">
        <f t="shared" si="65"/>
        <v/>
      </c>
      <c r="CV58" s="31" t="str">
        <f t="shared" si="66"/>
        <v/>
      </c>
      <c r="CW58" s="31" t="str">
        <f t="shared" si="67"/>
        <v/>
      </c>
      <c r="CX58" s="31" t="str">
        <f t="shared" si="68"/>
        <v/>
      </c>
      <c r="CY58" s="31">
        <f t="shared" si="69"/>
        <v>5</v>
      </c>
      <c r="CZ58" s="31" t="str">
        <f t="shared" si="70"/>
        <v/>
      </c>
      <c r="DA58" s="31" t="str">
        <f t="shared" si="71"/>
        <v/>
      </c>
      <c r="DB58" s="31" t="str">
        <f t="shared" si="72"/>
        <v/>
      </c>
      <c r="DC58" s="31">
        <f t="shared" si="73"/>
        <v>3</v>
      </c>
      <c r="DD58" s="31" t="str">
        <f t="shared" si="74"/>
        <v/>
      </c>
      <c r="DE58" s="31" t="str">
        <f t="shared" si="75"/>
        <v/>
      </c>
      <c r="DF58" s="31" t="str">
        <f t="shared" si="76"/>
        <v/>
      </c>
      <c r="DG58" s="31" t="str">
        <f t="shared" si="77"/>
        <v/>
      </c>
      <c r="DH58" s="31" t="str">
        <f t="shared" si="78"/>
        <v/>
      </c>
      <c r="DI58" s="31" t="str">
        <f t="shared" si="79"/>
        <v/>
      </c>
      <c r="DJ58" s="31" t="str">
        <f t="shared" si="80"/>
        <v/>
      </c>
      <c r="DK58" s="31" t="str">
        <f t="shared" si="81"/>
        <v/>
      </c>
      <c r="DL58" s="31" t="str">
        <f t="shared" si="82"/>
        <v/>
      </c>
      <c r="DM58" s="31" t="str">
        <f t="shared" si="83"/>
        <v/>
      </c>
      <c r="DN58" s="31">
        <f t="shared" si="84"/>
        <v>8</v>
      </c>
      <c r="DO58" s="31" t="str">
        <f t="shared" si="85"/>
        <v/>
      </c>
      <c r="DP58" s="31" t="str">
        <f t="shared" si="86"/>
        <v/>
      </c>
      <c r="DQ58" s="31" t="str">
        <f t="shared" si="143"/>
        <v/>
      </c>
      <c r="DR58" s="31" t="str">
        <f t="shared" si="144"/>
        <v/>
      </c>
      <c r="DS58" s="31" t="str">
        <f t="shared" si="145"/>
        <v/>
      </c>
      <c r="DT58" s="31">
        <f t="shared" si="146"/>
        <v>56</v>
      </c>
      <c r="DU58" s="31" t="str">
        <f t="shared" si="147"/>
        <v/>
      </c>
      <c r="DV58" s="31" t="str">
        <f t="shared" si="148"/>
        <v/>
      </c>
      <c r="DW58" s="48">
        <f t="shared" si="149"/>
        <v>69.014084507042256</v>
      </c>
      <c r="DX58" s="4" t="str">
        <f t="shared" si="87"/>
        <v/>
      </c>
      <c r="DY58" s="2">
        <v>26.75</v>
      </c>
      <c r="DZ58" s="2">
        <v>7.36</v>
      </c>
    </row>
    <row r="59" spans="1:130" ht="13.2" x14ac:dyDescent="0.25">
      <c r="A59" s="31"/>
      <c r="B59" s="4">
        <v>57</v>
      </c>
      <c r="C59" s="15"/>
      <c r="D59" s="14" t="s">
        <v>288</v>
      </c>
      <c r="E59" s="14" t="s">
        <v>353</v>
      </c>
      <c r="F59" s="14"/>
      <c r="G59" s="14" t="s">
        <v>289</v>
      </c>
      <c r="H59" s="50" t="s">
        <v>355</v>
      </c>
      <c r="I59" s="15" t="s">
        <v>203</v>
      </c>
      <c r="J59" s="47"/>
      <c r="K59" s="47"/>
      <c r="L59" s="47"/>
      <c r="M59" s="54">
        <v>19.25</v>
      </c>
      <c r="N59" s="54">
        <v>19</v>
      </c>
      <c r="O59" s="54">
        <v>18.5</v>
      </c>
      <c r="P59" s="54">
        <v>18</v>
      </c>
      <c r="Q59" s="54">
        <v>21.5</v>
      </c>
      <c r="R59" s="51"/>
      <c r="S59" s="51"/>
      <c r="T59" s="51"/>
      <c r="U59" s="51"/>
      <c r="V59" s="51"/>
      <c r="W59" s="51"/>
      <c r="X59" s="52">
        <f t="shared" si="92"/>
        <v>2.42</v>
      </c>
      <c r="Y59" s="52">
        <f t="shared" si="93"/>
        <v>2.3199999999999998</v>
      </c>
      <c r="Z59" s="52">
        <f t="shared" si="2"/>
        <v>2.12</v>
      </c>
      <c r="AA59" s="52">
        <f t="shared" si="3"/>
        <v>1.94</v>
      </c>
      <c r="AB59" s="52">
        <f t="shared" si="4"/>
        <v>3.52</v>
      </c>
      <c r="AC59" s="54">
        <v>29</v>
      </c>
      <c r="AD59" s="54">
        <v>19</v>
      </c>
      <c r="AE59" s="54">
        <v>19.5</v>
      </c>
      <c r="AF59" s="54">
        <v>19.5</v>
      </c>
      <c r="AG59" s="54">
        <v>17</v>
      </c>
      <c r="AH59" s="52">
        <f t="shared" si="62"/>
        <v>9.64</v>
      </c>
      <c r="AI59" s="52">
        <f t="shared" si="88"/>
        <v>2.3199999999999998</v>
      </c>
      <c r="AJ59" s="52">
        <f t="shared" si="89"/>
        <v>2.52</v>
      </c>
      <c r="AK59" s="52">
        <f t="shared" si="90"/>
        <v>2.52</v>
      </c>
      <c r="AL59" s="52">
        <f t="shared" si="91"/>
        <v>1.64</v>
      </c>
      <c r="AM59" s="53"/>
      <c r="AN59" s="53"/>
      <c r="AO59" s="53"/>
      <c r="AP59" s="53"/>
      <c r="AQ59" s="53"/>
      <c r="AR59" s="53"/>
      <c r="AS59" s="55">
        <f t="shared" si="94"/>
        <v>12.32</v>
      </c>
      <c r="AT59" s="31">
        <f t="shared" si="95"/>
        <v>31</v>
      </c>
      <c r="AU59" s="57">
        <f>IF(D59="","",IF(LOOKUP(AT59,'Master 2012 Pay Sheet'!$A$5:$A$35,'Master 2012 Pay Sheet'!$B$5:$B$35)&gt;0,LOOKUP(AT59,'Master 2012 Pay Sheet'!$A$5:$A$35,'Master 2012 Pay Sheet'!$B$5:$B$35),0))</f>
        <v>0</v>
      </c>
      <c r="AV59" s="56">
        <f t="shared" si="96"/>
        <v>18.64</v>
      </c>
      <c r="AW59" s="31">
        <f t="shared" si="97"/>
        <v>7</v>
      </c>
      <c r="AX59" s="57">
        <f>IF(D59="","",IF(LOOKUP(AW59,'Master 2012 Pay Sheet'!$C$5:$C$35,'Master 2012 Pay Sheet'!$D$5:$D$35)&gt;0,LOOKUP(AW59,'Master 2012 Pay Sheet'!$C$5:$C$35,'Master 2012 Pay Sheet'!$D$5:$D$35),0))</f>
        <v>0</v>
      </c>
      <c r="AY59" s="56">
        <f t="shared" si="98"/>
        <v>30.96</v>
      </c>
      <c r="AZ59" s="31">
        <f t="shared" si="99"/>
        <v>12</v>
      </c>
      <c r="BA59" s="57">
        <f>IF(D59="","",IF(LOOKUP(AZ59,'Master 2012 Pay Sheet'!$E$5:$E$35,'Master 2012 Pay Sheet'!$F$5:$F$35)&gt;0,LOOKUP(AZ59,'Master 2012 Pay Sheet'!$E$5:$E$35,'Master 2012 Pay Sheet'!$F$5:$F$35),0))</f>
        <v>0</v>
      </c>
      <c r="BB59" s="57">
        <f t="shared" si="100"/>
        <v>0</v>
      </c>
      <c r="BC59" s="31">
        <f t="shared" si="101"/>
        <v>19</v>
      </c>
      <c r="BD59" s="31" t="str">
        <f t="shared" si="102"/>
        <v/>
      </c>
      <c r="BE59" s="31">
        <f t="shared" si="103"/>
        <v>5</v>
      </c>
      <c r="BF59" s="56">
        <f t="shared" si="104"/>
        <v>3.52</v>
      </c>
      <c r="BG59" s="31" t="str">
        <f t="shared" si="105"/>
        <v/>
      </c>
      <c r="BH59" s="31">
        <f t="shared" si="106"/>
        <v>5</v>
      </c>
      <c r="BI59" s="56">
        <f t="shared" si="107"/>
        <v>9.64</v>
      </c>
      <c r="BJ59" s="31" t="str">
        <f t="shared" si="108"/>
        <v/>
      </c>
      <c r="BK59" s="31">
        <f t="shared" si="63"/>
        <v>10</v>
      </c>
      <c r="BL59" s="31">
        <f t="shared" si="109"/>
        <v>0</v>
      </c>
      <c r="BM59" s="31">
        <f t="shared" si="110"/>
        <v>57</v>
      </c>
      <c r="BN59" s="31">
        <f t="shared" si="111"/>
        <v>0</v>
      </c>
      <c r="BO59" s="31">
        <f t="shared" si="112"/>
        <v>57</v>
      </c>
      <c r="BP59" s="31">
        <f t="shared" si="113"/>
        <v>0</v>
      </c>
      <c r="BQ59" s="31">
        <f t="shared" si="114"/>
        <v>57</v>
      </c>
      <c r="BR59" s="31">
        <f t="shared" si="115"/>
        <v>0</v>
      </c>
      <c r="BS59" s="31">
        <f t="shared" si="116"/>
        <v>57</v>
      </c>
      <c r="BT59" s="31">
        <f t="shared" si="117"/>
        <v>0</v>
      </c>
      <c r="BU59" s="31">
        <f t="shared" si="118"/>
        <v>57</v>
      </c>
      <c r="BV59" s="31">
        <f t="shared" si="119"/>
        <v>0</v>
      </c>
      <c r="BW59" s="31">
        <f t="shared" si="120"/>
        <v>57</v>
      </c>
      <c r="BX59" s="31">
        <f t="shared" si="121"/>
        <v>0</v>
      </c>
      <c r="BY59" s="31">
        <f t="shared" si="122"/>
        <v>57</v>
      </c>
      <c r="BZ59" s="31">
        <f t="shared" si="123"/>
        <v>0</v>
      </c>
      <c r="CA59" s="31">
        <f t="shared" si="124"/>
        <v>57</v>
      </c>
      <c r="CB59" s="31">
        <f t="shared" si="125"/>
        <v>0</v>
      </c>
      <c r="CC59" s="31">
        <f t="shared" si="126"/>
        <v>57</v>
      </c>
      <c r="CD59" s="31">
        <f t="shared" si="127"/>
        <v>0</v>
      </c>
      <c r="CE59" s="31">
        <f t="shared" si="128"/>
        <v>57</v>
      </c>
      <c r="CF59" s="31">
        <f t="shared" si="129"/>
        <v>0</v>
      </c>
      <c r="CG59" s="31">
        <f t="shared" si="130"/>
        <v>57</v>
      </c>
      <c r="CH59" s="31">
        <f t="shared" si="131"/>
        <v>0</v>
      </c>
      <c r="CI59" s="31">
        <f t="shared" si="132"/>
        <v>57</v>
      </c>
      <c r="CJ59" s="31" t="str">
        <f t="shared" si="133"/>
        <v/>
      </c>
      <c r="CK59" s="31" t="str">
        <f t="shared" si="134"/>
        <v/>
      </c>
      <c r="CL59" s="31" t="str">
        <f t="shared" si="135"/>
        <v/>
      </c>
      <c r="CM59" s="31" t="str">
        <f t="shared" si="136"/>
        <v/>
      </c>
      <c r="CN59" s="31" t="str">
        <f t="shared" si="137"/>
        <v/>
      </c>
      <c r="CO59" s="31" t="str">
        <f t="shared" si="138"/>
        <v/>
      </c>
      <c r="CP59" s="31" t="str">
        <f t="shared" si="139"/>
        <v/>
      </c>
      <c r="CQ59" s="31" t="str">
        <f t="shared" si="140"/>
        <v/>
      </c>
      <c r="CR59" s="31" t="str">
        <f t="shared" si="141"/>
        <v/>
      </c>
      <c r="CS59" s="31" t="str">
        <f t="shared" si="142"/>
        <v/>
      </c>
      <c r="CT59" s="31" t="str">
        <f t="shared" si="64"/>
        <v/>
      </c>
      <c r="CU59" s="31" t="str">
        <f t="shared" si="65"/>
        <v/>
      </c>
      <c r="CV59" s="31" t="str">
        <f t="shared" si="66"/>
        <v/>
      </c>
      <c r="CW59" s="31" t="str">
        <f t="shared" si="67"/>
        <v/>
      </c>
      <c r="CX59" s="31" t="str">
        <f t="shared" si="68"/>
        <v/>
      </c>
      <c r="CY59" s="31">
        <f t="shared" si="69"/>
        <v>5</v>
      </c>
      <c r="CZ59" s="31" t="str">
        <f t="shared" si="70"/>
        <v/>
      </c>
      <c r="DA59" s="31" t="str">
        <f t="shared" si="71"/>
        <v/>
      </c>
      <c r="DB59" s="31" t="str">
        <f t="shared" si="72"/>
        <v/>
      </c>
      <c r="DC59" s="31" t="str">
        <f t="shared" si="73"/>
        <v/>
      </c>
      <c r="DD59" s="31" t="str">
        <f t="shared" si="74"/>
        <v/>
      </c>
      <c r="DE59" s="31">
        <f t="shared" si="75"/>
        <v>5</v>
      </c>
      <c r="DF59" s="31" t="str">
        <f t="shared" si="76"/>
        <v/>
      </c>
      <c r="DG59" s="31" t="str">
        <f t="shared" si="77"/>
        <v/>
      </c>
      <c r="DH59" s="31" t="str">
        <f t="shared" si="78"/>
        <v/>
      </c>
      <c r="DI59" s="31" t="str">
        <f t="shared" si="79"/>
        <v/>
      </c>
      <c r="DJ59" s="31" t="str">
        <f t="shared" si="80"/>
        <v/>
      </c>
      <c r="DK59" s="31" t="str">
        <f t="shared" si="81"/>
        <v/>
      </c>
      <c r="DL59" s="31" t="str">
        <f t="shared" si="82"/>
        <v/>
      </c>
      <c r="DM59" s="31" t="str">
        <f t="shared" si="83"/>
        <v/>
      </c>
      <c r="DN59" s="31" t="str">
        <f t="shared" si="84"/>
        <v/>
      </c>
      <c r="DO59" s="31" t="str">
        <f t="shared" si="85"/>
        <v/>
      </c>
      <c r="DP59" s="31">
        <f t="shared" si="86"/>
        <v>10</v>
      </c>
      <c r="DQ59" s="31" t="str">
        <f t="shared" si="143"/>
        <v/>
      </c>
      <c r="DR59" s="31" t="str">
        <f t="shared" si="144"/>
        <v/>
      </c>
      <c r="DS59" s="31" t="str">
        <f t="shared" si="145"/>
        <v/>
      </c>
      <c r="DT59" s="31">
        <f t="shared" si="146"/>
        <v>57</v>
      </c>
      <c r="DU59" s="31" t="str">
        <f t="shared" si="147"/>
        <v/>
      </c>
      <c r="DV59" s="31" t="str">
        <f t="shared" si="148"/>
        <v/>
      </c>
      <c r="DW59" s="48">
        <f t="shared" si="149"/>
        <v>84.507042253521121</v>
      </c>
      <c r="DX59" s="4" t="str">
        <f t="shared" si="87"/>
        <v/>
      </c>
      <c r="DY59" s="2">
        <v>27</v>
      </c>
      <c r="DZ59" s="2">
        <v>7.58</v>
      </c>
    </row>
    <row r="60" spans="1:130" ht="13.2" x14ac:dyDescent="0.25">
      <c r="A60" s="31"/>
      <c r="B60" s="4">
        <v>58</v>
      </c>
      <c r="C60" s="15"/>
      <c r="D60" s="14" t="s">
        <v>290</v>
      </c>
      <c r="E60" s="14" t="s">
        <v>326</v>
      </c>
      <c r="F60" s="14"/>
      <c r="G60" s="14" t="s">
        <v>291</v>
      </c>
      <c r="H60" s="50" t="s">
        <v>364</v>
      </c>
      <c r="I60" s="15" t="s">
        <v>203</v>
      </c>
      <c r="J60" s="47"/>
      <c r="K60" s="47"/>
      <c r="L60" s="47"/>
      <c r="M60" s="54">
        <v>27</v>
      </c>
      <c r="N60" s="54">
        <v>29</v>
      </c>
      <c r="O60" s="54">
        <v>18.25</v>
      </c>
      <c r="P60" s="54">
        <v>22.5</v>
      </c>
      <c r="Q60" s="54">
        <v>17.5</v>
      </c>
      <c r="R60" s="51"/>
      <c r="S60" s="51"/>
      <c r="T60" s="51"/>
      <c r="U60" s="51"/>
      <c r="V60" s="51"/>
      <c r="W60" s="51"/>
      <c r="X60" s="52">
        <f t="shared" si="92"/>
        <v>7.58</v>
      </c>
      <c r="Y60" s="52">
        <f t="shared" si="93"/>
        <v>9.64</v>
      </c>
      <c r="Z60" s="52">
        <f t="shared" si="2"/>
        <v>2.02</v>
      </c>
      <c r="AA60" s="52">
        <f t="shared" si="3"/>
        <v>4.0999999999999996</v>
      </c>
      <c r="AB60" s="52">
        <f t="shared" si="4"/>
        <v>1.78</v>
      </c>
      <c r="AC60" s="54">
        <v>22.5</v>
      </c>
      <c r="AD60" s="54">
        <v>17.5</v>
      </c>
      <c r="AE60" s="54">
        <v>16.5</v>
      </c>
      <c r="AF60" s="54">
        <v>19.25</v>
      </c>
      <c r="AG60" s="54">
        <v>17.5</v>
      </c>
      <c r="AH60" s="52">
        <f t="shared" si="62"/>
        <v>4.0999999999999996</v>
      </c>
      <c r="AI60" s="52">
        <f t="shared" si="88"/>
        <v>1.78</v>
      </c>
      <c r="AJ60" s="52">
        <f t="shared" si="89"/>
        <v>1.5</v>
      </c>
      <c r="AK60" s="52">
        <f t="shared" si="90"/>
        <v>2.42</v>
      </c>
      <c r="AL60" s="52">
        <f t="shared" si="91"/>
        <v>1.78</v>
      </c>
      <c r="AM60" s="53"/>
      <c r="AN60" s="53"/>
      <c r="AO60" s="53"/>
      <c r="AP60" s="53"/>
      <c r="AQ60" s="53"/>
      <c r="AR60" s="53"/>
      <c r="AS60" s="55">
        <f t="shared" si="94"/>
        <v>25.119999999999997</v>
      </c>
      <c r="AT60" s="31">
        <f t="shared" si="95"/>
        <v>1</v>
      </c>
      <c r="AU60" s="57">
        <f>IF(D60="","",IF(LOOKUP(AT60,'Master 2012 Pay Sheet'!$A$5:$A$35,'Master 2012 Pay Sheet'!$B$5:$B$35)&gt;0,LOOKUP(AT60,'Master 2012 Pay Sheet'!$A$5:$A$35,'Master 2012 Pay Sheet'!$B$5:$B$35),0))</f>
        <v>0</v>
      </c>
      <c r="AV60" s="56">
        <f t="shared" si="96"/>
        <v>11.58</v>
      </c>
      <c r="AW60" s="31">
        <f t="shared" si="97"/>
        <v>21</v>
      </c>
      <c r="AX60" s="57">
        <f>IF(D60="","",IF(LOOKUP(AW60,'Master 2012 Pay Sheet'!$C$5:$C$35,'Master 2012 Pay Sheet'!$D$5:$D$35)&gt;0,LOOKUP(AW60,'Master 2012 Pay Sheet'!$C$5:$C$35,'Master 2012 Pay Sheet'!$D$5:$D$35),0))</f>
        <v>0</v>
      </c>
      <c r="AY60" s="56">
        <f t="shared" si="98"/>
        <v>36.699999999999996</v>
      </c>
      <c r="AZ60" s="31">
        <f t="shared" si="99"/>
        <v>4</v>
      </c>
      <c r="BA60" s="57">
        <f>IF(D60="","",IF(LOOKUP(AZ60,'Master 2012 Pay Sheet'!$E$5:$E$35,'Master 2012 Pay Sheet'!$F$5:$F$35)&gt;0,LOOKUP(AZ60,'Master 2012 Pay Sheet'!$E$5:$E$35,'Master 2012 Pay Sheet'!$F$5:$F$35),0))</f>
        <v>0</v>
      </c>
      <c r="BB60" s="57">
        <f t="shared" si="100"/>
        <v>0</v>
      </c>
      <c r="BC60" s="31">
        <f t="shared" si="101"/>
        <v>-3</v>
      </c>
      <c r="BD60" s="31" t="str">
        <f t="shared" si="102"/>
        <v/>
      </c>
      <c r="BE60" s="31">
        <f t="shared" si="103"/>
        <v>5</v>
      </c>
      <c r="BF60" s="56">
        <f t="shared" si="104"/>
        <v>9.64</v>
      </c>
      <c r="BG60" s="31" t="str">
        <f t="shared" si="105"/>
        <v/>
      </c>
      <c r="BH60" s="31">
        <f t="shared" si="106"/>
        <v>5</v>
      </c>
      <c r="BI60" s="56">
        <f t="shared" si="107"/>
        <v>4.0999999999999996</v>
      </c>
      <c r="BJ60" s="31" t="str">
        <f t="shared" si="108"/>
        <v/>
      </c>
      <c r="BK60" s="31">
        <f t="shared" si="63"/>
        <v>10</v>
      </c>
      <c r="BL60" s="31">
        <f t="shared" si="109"/>
        <v>0</v>
      </c>
      <c r="BM60" s="31">
        <f t="shared" si="110"/>
        <v>58</v>
      </c>
      <c r="BN60" s="31">
        <f t="shared" si="111"/>
        <v>0</v>
      </c>
      <c r="BO60" s="31">
        <f t="shared" si="112"/>
        <v>58</v>
      </c>
      <c r="BP60" s="31">
        <f t="shared" si="113"/>
        <v>0</v>
      </c>
      <c r="BQ60" s="31">
        <f t="shared" si="114"/>
        <v>58</v>
      </c>
      <c r="BR60" s="31">
        <f t="shared" si="115"/>
        <v>0</v>
      </c>
      <c r="BS60" s="31">
        <f t="shared" si="116"/>
        <v>58</v>
      </c>
      <c r="BT60" s="31">
        <f t="shared" si="117"/>
        <v>0</v>
      </c>
      <c r="BU60" s="31">
        <f t="shared" si="118"/>
        <v>58</v>
      </c>
      <c r="BV60" s="31">
        <f t="shared" si="119"/>
        <v>0</v>
      </c>
      <c r="BW60" s="31">
        <f t="shared" si="120"/>
        <v>58</v>
      </c>
      <c r="BX60" s="31">
        <f t="shared" si="121"/>
        <v>0</v>
      </c>
      <c r="BY60" s="31">
        <f t="shared" si="122"/>
        <v>58</v>
      </c>
      <c r="BZ60" s="31">
        <f t="shared" si="123"/>
        <v>0</v>
      </c>
      <c r="CA60" s="31">
        <f t="shared" si="124"/>
        <v>58</v>
      </c>
      <c r="CB60" s="31">
        <f t="shared" si="125"/>
        <v>0</v>
      </c>
      <c r="CC60" s="31">
        <f t="shared" si="126"/>
        <v>58</v>
      </c>
      <c r="CD60" s="31">
        <f t="shared" si="127"/>
        <v>0</v>
      </c>
      <c r="CE60" s="31">
        <f t="shared" si="128"/>
        <v>58</v>
      </c>
      <c r="CF60" s="31">
        <f t="shared" si="129"/>
        <v>0</v>
      </c>
      <c r="CG60" s="31">
        <f t="shared" si="130"/>
        <v>58</v>
      </c>
      <c r="CH60" s="31">
        <f t="shared" si="131"/>
        <v>0</v>
      </c>
      <c r="CI60" s="31">
        <f t="shared" si="132"/>
        <v>58</v>
      </c>
      <c r="CJ60" s="31" t="str">
        <f t="shared" si="133"/>
        <v/>
      </c>
      <c r="CK60" s="31" t="str">
        <f t="shared" si="134"/>
        <v/>
      </c>
      <c r="CL60" s="31" t="str">
        <f t="shared" si="135"/>
        <v/>
      </c>
      <c r="CM60" s="31" t="str">
        <f t="shared" si="136"/>
        <v/>
      </c>
      <c r="CN60" s="31" t="str">
        <f t="shared" si="137"/>
        <v/>
      </c>
      <c r="CO60" s="31" t="str">
        <f t="shared" si="138"/>
        <v/>
      </c>
      <c r="CP60" s="31" t="str">
        <f t="shared" si="139"/>
        <v/>
      </c>
      <c r="CQ60" s="31" t="str">
        <f t="shared" si="140"/>
        <v/>
      </c>
      <c r="CR60" s="31" t="str">
        <f t="shared" si="141"/>
        <v/>
      </c>
      <c r="CS60" s="31" t="str">
        <f t="shared" si="142"/>
        <v/>
      </c>
      <c r="CT60" s="31" t="str">
        <f t="shared" si="64"/>
        <v/>
      </c>
      <c r="CU60" s="31" t="str">
        <f t="shared" si="65"/>
        <v/>
      </c>
      <c r="CV60" s="31" t="str">
        <f t="shared" si="66"/>
        <v/>
      </c>
      <c r="CW60" s="31" t="str">
        <f t="shared" si="67"/>
        <v/>
      </c>
      <c r="CX60" s="31" t="str">
        <f t="shared" si="68"/>
        <v/>
      </c>
      <c r="CY60" s="31">
        <f t="shared" si="69"/>
        <v>5</v>
      </c>
      <c r="CZ60" s="31" t="str">
        <f t="shared" si="70"/>
        <v/>
      </c>
      <c r="DA60" s="31" t="str">
        <f t="shared" si="71"/>
        <v/>
      </c>
      <c r="DB60" s="31" t="str">
        <f t="shared" si="72"/>
        <v/>
      </c>
      <c r="DC60" s="31" t="str">
        <f t="shared" si="73"/>
        <v/>
      </c>
      <c r="DD60" s="31" t="str">
        <f t="shared" si="74"/>
        <v/>
      </c>
      <c r="DE60" s="31">
        <f t="shared" si="75"/>
        <v>5</v>
      </c>
      <c r="DF60" s="31" t="str">
        <f t="shared" si="76"/>
        <v/>
      </c>
      <c r="DG60" s="31" t="str">
        <f t="shared" si="77"/>
        <v/>
      </c>
      <c r="DH60" s="31" t="str">
        <f t="shared" si="78"/>
        <v/>
      </c>
      <c r="DI60" s="31" t="str">
        <f t="shared" si="79"/>
        <v/>
      </c>
      <c r="DJ60" s="31" t="str">
        <f t="shared" si="80"/>
        <v/>
      </c>
      <c r="DK60" s="31" t="str">
        <f t="shared" si="81"/>
        <v/>
      </c>
      <c r="DL60" s="31" t="str">
        <f t="shared" si="82"/>
        <v/>
      </c>
      <c r="DM60" s="31" t="str">
        <f t="shared" si="83"/>
        <v/>
      </c>
      <c r="DN60" s="31" t="str">
        <f t="shared" si="84"/>
        <v/>
      </c>
      <c r="DO60" s="31" t="str">
        <f t="shared" si="85"/>
        <v/>
      </c>
      <c r="DP60" s="31">
        <f t="shared" si="86"/>
        <v>10</v>
      </c>
      <c r="DQ60" s="31" t="str">
        <f t="shared" si="143"/>
        <v/>
      </c>
      <c r="DR60" s="31" t="str">
        <f t="shared" si="144"/>
        <v/>
      </c>
      <c r="DS60" s="31" t="str">
        <f t="shared" si="145"/>
        <v/>
      </c>
      <c r="DT60" s="31">
        <f t="shared" si="146"/>
        <v>58</v>
      </c>
      <c r="DU60" s="31" t="str">
        <f t="shared" si="147"/>
        <v/>
      </c>
      <c r="DV60" s="31" t="str">
        <f t="shared" si="148"/>
        <v/>
      </c>
      <c r="DW60" s="48">
        <f t="shared" si="149"/>
        <v>95.774647887323937</v>
      </c>
      <c r="DX60" s="4" t="str">
        <f t="shared" si="87"/>
        <v/>
      </c>
      <c r="DY60" s="2">
        <v>27.25</v>
      </c>
      <c r="DZ60" s="2">
        <v>7.82</v>
      </c>
    </row>
    <row r="61" spans="1:130" ht="13.2" x14ac:dyDescent="0.25">
      <c r="A61" s="31"/>
      <c r="B61" s="4">
        <v>59</v>
      </c>
      <c r="C61" s="15"/>
      <c r="D61" s="14" t="s">
        <v>292</v>
      </c>
      <c r="E61" s="14" t="s">
        <v>320</v>
      </c>
      <c r="F61" s="14"/>
      <c r="G61" s="14" t="s">
        <v>293</v>
      </c>
      <c r="H61" s="50" t="s">
        <v>365</v>
      </c>
      <c r="I61" s="15" t="s">
        <v>203</v>
      </c>
      <c r="J61" s="47"/>
      <c r="K61" s="47"/>
      <c r="L61" s="47"/>
      <c r="M61" s="54">
        <v>24.25</v>
      </c>
      <c r="N61" s="54">
        <v>19.5</v>
      </c>
      <c r="O61" s="54">
        <v>22.75</v>
      </c>
      <c r="P61" s="54">
        <v>15</v>
      </c>
      <c r="Q61" s="54">
        <v>15.5</v>
      </c>
      <c r="R61" s="51"/>
      <c r="S61" s="51"/>
      <c r="T61" s="51"/>
      <c r="U61" s="51"/>
      <c r="V61" s="51"/>
      <c r="W61" s="51"/>
      <c r="X61" s="52">
        <f t="shared" si="92"/>
        <v>5.28</v>
      </c>
      <c r="Y61" s="52">
        <f t="shared" si="93"/>
        <v>2.52</v>
      </c>
      <c r="Z61" s="52">
        <f t="shared" si="2"/>
        <v>4.26</v>
      </c>
      <c r="AA61" s="52">
        <f t="shared" si="3"/>
        <v>1.1200000000000001</v>
      </c>
      <c r="AB61" s="52">
        <f t="shared" si="4"/>
        <v>1.24</v>
      </c>
      <c r="AC61" s="54">
        <v>31.5</v>
      </c>
      <c r="AD61" s="54">
        <v>22</v>
      </c>
      <c r="AE61" s="54">
        <v>15.75</v>
      </c>
      <c r="AF61" s="54"/>
      <c r="AG61" s="54"/>
      <c r="AH61" s="52">
        <f t="shared" si="62"/>
        <v>12.7</v>
      </c>
      <c r="AI61" s="52">
        <f t="shared" si="88"/>
        <v>3.8</v>
      </c>
      <c r="AJ61" s="52">
        <f t="shared" si="89"/>
        <v>1.32</v>
      </c>
      <c r="AK61" s="52" t="str">
        <f t="shared" si="90"/>
        <v xml:space="preserve"> </v>
      </c>
      <c r="AL61" s="52" t="str">
        <f t="shared" si="91"/>
        <v xml:space="preserve"> </v>
      </c>
      <c r="AM61" s="53"/>
      <c r="AN61" s="53"/>
      <c r="AO61" s="53"/>
      <c r="AP61" s="53"/>
      <c r="AQ61" s="53"/>
      <c r="AR61" s="53"/>
      <c r="AS61" s="55">
        <f t="shared" si="94"/>
        <v>14.42</v>
      </c>
      <c r="AT61" s="31">
        <f t="shared" si="95"/>
        <v>21</v>
      </c>
      <c r="AU61" s="57">
        <f>IF(D61="","",IF(LOOKUP(AT61,'Master 2012 Pay Sheet'!$A$5:$A$35,'Master 2012 Pay Sheet'!$B$5:$B$35)&gt;0,LOOKUP(AT61,'Master 2012 Pay Sheet'!$A$5:$A$35,'Master 2012 Pay Sheet'!$B$5:$B$35),0))</f>
        <v>0</v>
      </c>
      <c r="AV61" s="56">
        <f t="shared" si="96"/>
        <v>17.82</v>
      </c>
      <c r="AW61" s="31">
        <f t="shared" si="97"/>
        <v>8</v>
      </c>
      <c r="AX61" s="57">
        <f>IF(D61="","",IF(LOOKUP(AW61,'Master 2012 Pay Sheet'!$C$5:$C$35,'Master 2012 Pay Sheet'!$D$5:$D$35)&gt;0,LOOKUP(AW61,'Master 2012 Pay Sheet'!$C$5:$C$35,'Master 2012 Pay Sheet'!$D$5:$D$35),0))</f>
        <v>0</v>
      </c>
      <c r="AY61" s="56">
        <f t="shared" si="98"/>
        <v>32.24</v>
      </c>
      <c r="AZ61" s="31">
        <f t="shared" si="99"/>
        <v>10</v>
      </c>
      <c r="BA61" s="57">
        <f>IF(D61="","",IF(LOOKUP(AZ61,'Master 2012 Pay Sheet'!$E$5:$E$35,'Master 2012 Pay Sheet'!$F$5:$F$35)&gt;0,LOOKUP(AZ61,'Master 2012 Pay Sheet'!$E$5:$E$35,'Master 2012 Pay Sheet'!$F$5:$F$35),0))</f>
        <v>0</v>
      </c>
      <c r="BB61" s="57">
        <f t="shared" si="100"/>
        <v>0</v>
      </c>
      <c r="BC61" s="31">
        <f t="shared" si="101"/>
        <v>11</v>
      </c>
      <c r="BD61" s="31" t="str">
        <f t="shared" si="102"/>
        <v/>
      </c>
      <c r="BE61" s="31">
        <f t="shared" si="103"/>
        <v>5</v>
      </c>
      <c r="BF61" s="56">
        <f t="shared" si="104"/>
        <v>5.28</v>
      </c>
      <c r="BG61" s="31" t="str">
        <f t="shared" si="105"/>
        <v/>
      </c>
      <c r="BH61" s="31">
        <f t="shared" si="106"/>
        <v>3</v>
      </c>
      <c r="BI61" s="56">
        <f t="shared" si="107"/>
        <v>12.7</v>
      </c>
      <c r="BJ61" s="31">
        <f t="shared" si="108"/>
        <v>59</v>
      </c>
      <c r="BK61" s="31">
        <f t="shared" si="63"/>
        <v>8</v>
      </c>
      <c r="BL61" s="31">
        <f t="shared" si="109"/>
        <v>0</v>
      </c>
      <c r="BM61" s="31">
        <f t="shared" si="110"/>
        <v>59</v>
      </c>
      <c r="BN61" s="31">
        <f t="shared" si="111"/>
        <v>0</v>
      </c>
      <c r="BO61" s="31">
        <f t="shared" si="112"/>
        <v>59</v>
      </c>
      <c r="BP61" s="31">
        <f t="shared" si="113"/>
        <v>0</v>
      </c>
      <c r="BQ61" s="31">
        <f t="shared" si="114"/>
        <v>59</v>
      </c>
      <c r="BR61" s="31">
        <f t="shared" si="115"/>
        <v>0</v>
      </c>
      <c r="BS61" s="31">
        <f t="shared" si="116"/>
        <v>59</v>
      </c>
      <c r="BT61" s="31">
        <f t="shared" si="117"/>
        <v>0</v>
      </c>
      <c r="BU61" s="31">
        <f t="shared" si="118"/>
        <v>59</v>
      </c>
      <c r="BV61" s="31">
        <f t="shared" si="119"/>
        <v>0</v>
      </c>
      <c r="BW61" s="31">
        <f t="shared" si="120"/>
        <v>59</v>
      </c>
      <c r="BX61" s="31">
        <f t="shared" si="121"/>
        <v>0</v>
      </c>
      <c r="BY61" s="31">
        <f t="shared" si="122"/>
        <v>59</v>
      </c>
      <c r="BZ61" s="31">
        <f t="shared" si="123"/>
        <v>0</v>
      </c>
      <c r="CA61" s="31">
        <f t="shared" si="124"/>
        <v>59</v>
      </c>
      <c r="CB61" s="31">
        <f t="shared" si="125"/>
        <v>0</v>
      </c>
      <c r="CC61" s="31">
        <f t="shared" si="126"/>
        <v>59</v>
      </c>
      <c r="CD61" s="31">
        <f t="shared" si="127"/>
        <v>0</v>
      </c>
      <c r="CE61" s="31">
        <f t="shared" si="128"/>
        <v>59</v>
      </c>
      <c r="CF61" s="31">
        <f t="shared" si="129"/>
        <v>0</v>
      </c>
      <c r="CG61" s="31">
        <f t="shared" si="130"/>
        <v>59</v>
      </c>
      <c r="CH61" s="31">
        <f t="shared" si="131"/>
        <v>0</v>
      </c>
      <c r="CI61" s="31">
        <f t="shared" si="132"/>
        <v>59</v>
      </c>
      <c r="CJ61" s="31" t="str">
        <f t="shared" si="133"/>
        <v/>
      </c>
      <c r="CK61" s="31" t="str">
        <f t="shared" si="134"/>
        <v/>
      </c>
      <c r="CL61" s="31" t="str">
        <f t="shared" si="135"/>
        <v/>
      </c>
      <c r="CM61" s="31" t="str">
        <f t="shared" si="136"/>
        <v/>
      </c>
      <c r="CN61" s="31" t="str">
        <f t="shared" si="137"/>
        <v/>
      </c>
      <c r="CO61" s="31" t="str">
        <f t="shared" si="138"/>
        <v/>
      </c>
      <c r="CP61" s="31" t="str">
        <f t="shared" si="139"/>
        <v/>
      </c>
      <c r="CQ61" s="31" t="str">
        <f t="shared" si="140"/>
        <v/>
      </c>
      <c r="CR61" s="31" t="str">
        <f t="shared" si="141"/>
        <v/>
      </c>
      <c r="CS61" s="31" t="str">
        <f t="shared" si="142"/>
        <v/>
      </c>
      <c r="CT61" s="31" t="str">
        <f t="shared" si="64"/>
        <v/>
      </c>
      <c r="CU61" s="31" t="str">
        <f t="shared" si="65"/>
        <v/>
      </c>
      <c r="CV61" s="31" t="str">
        <f t="shared" si="66"/>
        <v/>
      </c>
      <c r="CW61" s="31" t="str">
        <f t="shared" si="67"/>
        <v/>
      </c>
      <c r="CX61" s="31" t="str">
        <f t="shared" si="68"/>
        <v/>
      </c>
      <c r="CY61" s="31">
        <f t="shared" si="69"/>
        <v>5</v>
      </c>
      <c r="CZ61" s="31" t="str">
        <f t="shared" si="70"/>
        <v/>
      </c>
      <c r="DA61" s="31" t="str">
        <f t="shared" si="71"/>
        <v/>
      </c>
      <c r="DB61" s="31" t="str">
        <f t="shared" si="72"/>
        <v/>
      </c>
      <c r="DC61" s="31">
        <f t="shared" si="73"/>
        <v>3</v>
      </c>
      <c r="DD61" s="31" t="str">
        <f t="shared" si="74"/>
        <v/>
      </c>
      <c r="DE61" s="31" t="str">
        <f t="shared" si="75"/>
        <v/>
      </c>
      <c r="DF61" s="31" t="str">
        <f t="shared" si="76"/>
        <v/>
      </c>
      <c r="DG61" s="31" t="str">
        <f t="shared" si="77"/>
        <v/>
      </c>
      <c r="DH61" s="31" t="str">
        <f t="shared" si="78"/>
        <v/>
      </c>
      <c r="DI61" s="31" t="str">
        <f t="shared" si="79"/>
        <v/>
      </c>
      <c r="DJ61" s="31" t="str">
        <f t="shared" si="80"/>
        <v/>
      </c>
      <c r="DK61" s="31" t="str">
        <f t="shared" si="81"/>
        <v/>
      </c>
      <c r="DL61" s="31" t="str">
        <f t="shared" si="82"/>
        <v/>
      </c>
      <c r="DM61" s="31" t="str">
        <f t="shared" si="83"/>
        <v/>
      </c>
      <c r="DN61" s="31">
        <f t="shared" si="84"/>
        <v>8</v>
      </c>
      <c r="DO61" s="31" t="str">
        <f t="shared" si="85"/>
        <v/>
      </c>
      <c r="DP61" s="31" t="str">
        <f t="shared" si="86"/>
        <v/>
      </c>
      <c r="DQ61" s="31" t="str">
        <f t="shared" si="143"/>
        <v/>
      </c>
      <c r="DR61" s="31" t="str">
        <f t="shared" si="144"/>
        <v/>
      </c>
      <c r="DS61" s="31" t="str">
        <f t="shared" si="145"/>
        <v/>
      </c>
      <c r="DT61" s="31">
        <f t="shared" si="146"/>
        <v>59</v>
      </c>
      <c r="DU61" s="31" t="str">
        <f t="shared" si="147"/>
        <v/>
      </c>
      <c r="DV61" s="31" t="str">
        <f t="shared" si="148"/>
        <v/>
      </c>
      <c r="DW61" s="48">
        <f t="shared" si="149"/>
        <v>87.323943661971825</v>
      </c>
      <c r="DX61" s="4" t="str">
        <f t="shared" si="87"/>
        <v/>
      </c>
      <c r="DY61" s="2">
        <v>27.5</v>
      </c>
      <c r="DZ61" s="2">
        <v>8.08</v>
      </c>
    </row>
    <row r="62" spans="1:130" ht="13.2" x14ac:dyDescent="0.25">
      <c r="A62" s="31"/>
      <c r="B62" s="4">
        <v>60</v>
      </c>
      <c r="C62" s="15"/>
      <c r="D62" s="14" t="s">
        <v>294</v>
      </c>
      <c r="E62" s="14" t="s">
        <v>366</v>
      </c>
      <c r="F62" s="14"/>
      <c r="G62" s="14" t="s">
        <v>295</v>
      </c>
      <c r="H62" s="50" t="s">
        <v>366</v>
      </c>
      <c r="I62" s="15" t="s">
        <v>203</v>
      </c>
      <c r="J62" s="47"/>
      <c r="K62" s="47"/>
      <c r="L62" s="47"/>
      <c r="M62" s="54">
        <v>17.5</v>
      </c>
      <c r="N62" s="54">
        <v>15.75</v>
      </c>
      <c r="O62" s="54">
        <v>16</v>
      </c>
      <c r="P62" s="54">
        <v>16.5</v>
      </c>
      <c r="Q62" s="54">
        <v>24.75</v>
      </c>
      <c r="R62" s="51"/>
      <c r="S62" s="51"/>
      <c r="T62" s="51"/>
      <c r="U62" s="51"/>
      <c r="V62" s="51"/>
      <c r="W62" s="51"/>
      <c r="X62" s="52">
        <f t="shared" si="92"/>
        <v>1.78</v>
      </c>
      <c r="Y62" s="52">
        <f t="shared" si="93"/>
        <v>1.32</v>
      </c>
      <c r="Z62" s="52">
        <f t="shared" si="2"/>
        <v>1.38</v>
      </c>
      <c r="AA62" s="52">
        <f t="shared" si="3"/>
        <v>1.5</v>
      </c>
      <c r="AB62" s="52">
        <f t="shared" si="4"/>
        <v>5.66</v>
      </c>
      <c r="AC62" s="54">
        <v>23.5</v>
      </c>
      <c r="AD62" s="54">
        <v>14.5</v>
      </c>
      <c r="AE62" s="54">
        <v>15</v>
      </c>
      <c r="AF62" s="54">
        <v>19.75</v>
      </c>
      <c r="AG62" s="54"/>
      <c r="AH62" s="52">
        <f t="shared" si="62"/>
        <v>4.74</v>
      </c>
      <c r="AI62" s="52">
        <f t="shared" si="88"/>
        <v>1.06</v>
      </c>
      <c r="AJ62" s="52">
        <f t="shared" si="89"/>
        <v>1.1200000000000001</v>
      </c>
      <c r="AK62" s="52">
        <f t="shared" si="90"/>
        <v>2.64</v>
      </c>
      <c r="AL62" s="52" t="str">
        <f t="shared" si="91"/>
        <v xml:space="preserve"> </v>
      </c>
      <c r="AM62" s="53"/>
      <c r="AN62" s="53"/>
      <c r="AO62" s="53"/>
      <c r="AP62" s="53"/>
      <c r="AQ62" s="53"/>
      <c r="AR62" s="53"/>
      <c r="AS62" s="55">
        <f t="shared" si="94"/>
        <v>11.64</v>
      </c>
      <c r="AT62" s="31">
        <f t="shared" si="95"/>
        <v>34</v>
      </c>
      <c r="AU62" s="57">
        <f>IF(D62="","",IF(LOOKUP(AT62,'Master 2012 Pay Sheet'!$A$5:$A$35,'Master 2012 Pay Sheet'!$B$5:$B$35)&gt;0,LOOKUP(AT62,'Master 2012 Pay Sheet'!$A$5:$A$35,'Master 2012 Pay Sheet'!$B$5:$B$35),0))</f>
        <v>0</v>
      </c>
      <c r="AV62" s="56">
        <f t="shared" si="96"/>
        <v>9.56</v>
      </c>
      <c r="AW62" s="31">
        <f t="shared" si="97"/>
        <v>35</v>
      </c>
      <c r="AX62" s="57">
        <f>IF(D62="","",IF(LOOKUP(AW62,'Master 2012 Pay Sheet'!$C$5:$C$35,'Master 2012 Pay Sheet'!$D$5:$D$35)&gt;0,LOOKUP(AW62,'Master 2012 Pay Sheet'!$C$5:$C$35,'Master 2012 Pay Sheet'!$D$5:$D$35),0))</f>
        <v>0</v>
      </c>
      <c r="AY62" s="56">
        <f t="shared" si="98"/>
        <v>21.200000000000003</v>
      </c>
      <c r="AZ62" s="31">
        <f t="shared" si="99"/>
        <v>35</v>
      </c>
      <c r="BA62" s="57">
        <f>IF(D62="","",IF(LOOKUP(AZ62,'Master 2012 Pay Sheet'!$E$5:$E$35,'Master 2012 Pay Sheet'!$F$5:$F$35)&gt;0,LOOKUP(AZ62,'Master 2012 Pay Sheet'!$E$5:$E$35,'Master 2012 Pay Sheet'!$F$5:$F$35),0))</f>
        <v>0</v>
      </c>
      <c r="BB62" s="57">
        <f t="shared" si="100"/>
        <v>0</v>
      </c>
      <c r="BC62" s="31">
        <f t="shared" si="101"/>
        <v>-1</v>
      </c>
      <c r="BD62" s="31" t="str">
        <f t="shared" si="102"/>
        <v/>
      </c>
      <c r="BE62" s="31">
        <f t="shared" si="103"/>
        <v>5</v>
      </c>
      <c r="BF62" s="56">
        <f t="shared" si="104"/>
        <v>5.66</v>
      </c>
      <c r="BG62" s="31" t="str">
        <f t="shared" si="105"/>
        <v/>
      </c>
      <c r="BH62" s="31">
        <f t="shared" si="106"/>
        <v>4</v>
      </c>
      <c r="BI62" s="56">
        <f t="shared" si="107"/>
        <v>4.74</v>
      </c>
      <c r="BJ62" s="31" t="str">
        <f t="shared" si="108"/>
        <v/>
      </c>
      <c r="BK62" s="31">
        <f t="shared" si="63"/>
        <v>9</v>
      </c>
      <c r="BL62" s="31">
        <f t="shared" si="109"/>
        <v>0</v>
      </c>
      <c r="BM62" s="31">
        <f t="shared" si="110"/>
        <v>60</v>
      </c>
      <c r="BN62" s="31">
        <f t="shared" si="111"/>
        <v>0</v>
      </c>
      <c r="BO62" s="31">
        <f t="shared" si="112"/>
        <v>60</v>
      </c>
      <c r="BP62" s="31">
        <f t="shared" si="113"/>
        <v>0</v>
      </c>
      <c r="BQ62" s="31">
        <f t="shared" si="114"/>
        <v>60</v>
      </c>
      <c r="BR62" s="31">
        <f t="shared" si="115"/>
        <v>0</v>
      </c>
      <c r="BS62" s="31">
        <f t="shared" si="116"/>
        <v>60</v>
      </c>
      <c r="BT62" s="31">
        <f t="shared" si="117"/>
        <v>0</v>
      </c>
      <c r="BU62" s="31">
        <f t="shared" si="118"/>
        <v>60</v>
      </c>
      <c r="BV62" s="31">
        <f t="shared" si="119"/>
        <v>0</v>
      </c>
      <c r="BW62" s="31">
        <f t="shared" si="120"/>
        <v>60</v>
      </c>
      <c r="BX62" s="31">
        <f t="shared" si="121"/>
        <v>0</v>
      </c>
      <c r="BY62" s="31">
        <f t="shared" si="122"/>
        <v>60</v>
      </c>
      <c r="BZ62" s="31">
        <f t="shared" si="123"/>
        <v>0</v>
      </c>
      <c r="CA62" s="31">
        <f t="shared" si="124"/>
        <v>60</v>
      </c>
      <c r="CB62" s="31">
        <f t="shared" si="125"/>
        <v>0</v>
      </c>
      <c r="CC62" s="31">
        <f t="shared" si="126"/>
        <v>60</v>
      </c>
      <c r="CD62" s="31">
        <f t="shared" si="127"/>
        <v>0</v>
      </c>
      <c r="CE62" s="31">
        <f t="shared" si="128"/>
        <v>60</v>
      </c>
      <c r="CF62" s="31">
        <f t="shared" si="129"/>
        <v>0</v>
      </c>
      <c r="CG62" s="31">
        <f t="shared" si="130"/>
        <v>60</v>
      </c>
      <c r="CH62" s="31">
        <f t="shared" si="131"/>
        <v>0</v>
      </c>
      <c r="CI62" s="31">
        <f t="shared" si="132"/>
        <v>60</v>
      </c>
      <c r="CJ62" s="31" t="str">
        <f t="shared" si="133"/>
        <v/>
      </c>
      <c r="CK62" s="31" t="str">
        <f t="shared" si="134"/>
        <v/>
      </c>
      <c r="CL62" s="31" t="str">
        <f t="shared" si="135"/>
        <v/>
      </c>
      <c r="CM62" s="31" t="str">
        <f t="shared" si="136"/>
        <v/>
      </c>
      <c r="CN62" s="31" t="str">
        <f t="shared" si="137"/>
        <v/>
      </c>
      <c r="CO62" s="31" t="str">
        <f t="shared" si="138"/>
        <v/>
      </c>
      <c r="CP62" s="31" t="str">
        <f t="shared" si="139"/>
        <v/>
      </c>
      <c r="CQ62" s="31" t="str">
        <f t="shared" si="140"/>
        <v/>
      </c>
      <c r="CR62" s="31" t="str">
        <f t="shared" si="141"/>
        <v/>
      </c>
      <c r="CS62" s="31" t="str">
        <f t="shared" si="142"/>
        <v/>
      </c>
      <c r="CT62" s="31" t="str">
        <f t="shared" si="64"/>
        <v/>
      </c>
      <c r="CU62" s="31" t="str">
        <f t="shared" si="65"/>
        <v/>
      </c>
      <c r="CV62" s="31" t="str">
        <f t="shared" si="66"/>
        <v/>
      </c>
      <c r="CW62" s="31" t="str">
        <f t="shared" si="67"/>
        <v/>
      </c>
      <c r="CX62" s="31" t="str">
        <f t="shared" si="68"/>
        <v/>
      </c>
      <c r="CY62" s="31">
        <f t="shared" si="69"/>
        <v>5</v>
      </c>
      <c r="CZ62" s="31" t="str">
        <f t="shared" si="70"/>
        <v/>
      </c>
      <c r="DA62" s="31" t="str">
        <f t="shared" si="71"/>
        <v/>
      </c>
      <c r="DB62" s="31" t="str">
        <f t="shared" si="72"/>
        <v/>
      </c>
      <c r="DC62" s="31" t="str">
        <f t="shared" si="73"/>
        <v/>
      </c>
      <c r="DD62" s="31">
        <f t="shared" si="74"/>
        <v>4</v>
      </c>
      <c r="DE62" s="31" t="str">
        <f t="shared" si="75"/>
        <v/>
      </c>
      <c r="DF62" s="31" t="str">
        <f t="shared" si="76"/>
        <v/>
      </c>
      <c r="DG62" s="31" t="str">
        <f t="shared" si="77"/>
        <v/>
      </c>
      <c r="DH62" s="31" t="str">
        <f t="shared" si="78"/>
        <v/>
      </c>
      <c r="DI62" s="31" t="str">
        <f t="shared" si="79"/>
        <v/>
      </c>
      <c r="DJ62" s="31" t="str">
        <f t="shared" si="80"/>
        <v/>
      </c>
      <c r="DK62" s="31" t="str">
        <f t="shared" si="81"/>
        <v/>
      </c>
      <c r="DL62" s="31" t="str">
        <f t="shared" si="82"/>
        <v/>
      </c>
      <c r="DM62" s="31" t="str">
        <f t="shared" si="83"/>
        <v/>
      </c>
      <c r="DN62" s="31" t="str">
        <f t="shared" si="84"/>
        <v/>
      </c>
      <c r="DO62" s="31">
        <f t="shared" si="85"/>
        <v>9</v>
      </c>
      <c r="DP62" s="31" t="str">
        <f t="shared" si="86"/>
        <v/>
      </c>
      <c r="DQ62" s="31" t="str">
        <f t="shared" si="143"/>
        <v/>
      </c>
      <c r="DR62" s="31" t="str">
        <f t="shared" si="144"/>
        <v/>
      </c>
      <c r="DS62" s="31" t="str">
        <f t="shared" si="145"/>
        <v/>
      </c>
      <c r="DT62" s="31">
        <f t="shared" si="146"/>
        <v>60</v>
      </c>
      <c r="DU62" s="31" t="str">
        <f t="shared" si="147"/>
        <v/>
      </c>
      <c r="DV62" s="31" t="str">
        <f t="shared" si="148"/>
        <v/>
      </c>
      <c r="DW62" s="48">
        <f t="shared" si="149"/>
        <v>52.112676056338024</v>
      </c>
      <c r="DX62" s="4" t="str">
        <f t="shared" si="87"/>
        <v/>
      </c>
      <c r="DY62" s="2">
        <v>27.75</v>
      </c>
      <c r="DZ62" s="2">
        <v>8.32</v>
      </c>
    </row>
    <row r="63" spans="1:130" ht="13.2" x14ac:dyDescent="0.25">
      <c r="A63" s="31"/>
      <c r="B63" s="4">
        <v>61</v>
      </c>
      <c r="C63" s="15"/>
      <c r="D63" s="14" t="s">
        <v>296</v>
      </c>
      <c r="E63" s="14" t="s">
        <v>323</v>
      </c>
      <c r="F63" s="14"/>
      <c r="G63" s="14" t="s">
        <v>297</v>
      </c>
      <c r="H63" s="50" t="s">
        <v>323</v>
      </c>
      <c r="I63" s="15" t="s">
        <v>222</v>
      </c>
      <c r="J63" s="47"/>
      <c r="K63" s="47"/>
      <c r="L63" s="47"/>
      <c r="M63" s="54">
        <v>14.75</v>
      </c>
      <c r="N63" s="54">
        <v>19.75</v>
      </c>
      <c r="O63" s="54">
        <v>18</v>
      </c>
      <c r="P63" s="54"/>
      <c r="Q63" s="54"/>
      <c r="R63" s="51"/>
      <c r="S63" s="51"/>
      <c r="T63" s="51"/>
      <c r="U63" s="51"/>
      <c r="V63" s="51"/>
      <c r="W63" s="51"/>
      <c r="X63" s="52">
        <f t="shared" si="92"/>
        <v>1.0900000000000001</v>
      </c>
      <c r="Y63" s="52">
        <f t="shared" si="93"/>
        <v>2.64</v>
      </c>
      <c r="Z63" s="52">
        <f t="shared" si="2"/>
        <v>1.94</v>
      </c>
      <c r="AA63" s="52" t="str">
        <f t="shared" si="3"/>
        <v xml:space="preserve"> </v>
      </c>
      <c r="AB63" s="52" t="str">
        <f t="shared" si="4"/>
        <v xml:space="preserve"> </v>
      </c>
      <c r="AC63" s="54">
        <v>15</v>
      </c>
      <c r="AD63" s="54">
        <v>23.5</v>
      </c>
      <c r="AE63" s="54">
        <v>17.5</v>
      </c>
      <c r="AF63" s="54"/>
      <c r="AG63" s="54"/>
      <c r="AH63" s="52">
        <f t="shared" si="62"/>
        <v>1.1200000000000001</v>
      </c>
      <c r="AI63" s="52">
        <f t="shared" si="88"/>
        <v>4.74</v>
      </c>
      <c r="AJ63" s="52">
        <f t="shared" si="89"/>
        <v>1.78</v>
      </c>
      <c r="AK63" s="52" t="str">
        <f t="shared" si="90"/>
        <v xml:space="preserve"> </v>
      </c>
      <c r="AL63" s="52" t="str">
        <f t="shared" si="91"/>
        <v xml:space="preserve"> </v>
      </c>
      <c r="AM63" s="53"/>
      <c r="AN63" s="53"/>
      <c r="AO63" s="53"/>
      <c r="AP63" s="53"/>
      <c r="AQ63" s="53"/>
      <c r="AR63" s="53"/>
      <c r="AS63" s="55">
        <f t="shared" si="94"/>
        <v>5.67</v>
      </c>
      <c r="AT63" s="31">
        <f t="shared" si="95"/>
        <v>59</v>
      </c>
      <c r="AU63" s="57">
        <f>IF(D63="","",IF(LOOKUP(AT63,'Master 2012 Pay Sheet'!$A$5:$A$35,'Master 2012 Pay Sheet'!$B$5:$B$35)&gt;0,LOOKUP(AT63,'Master 2012 Pay Sheet'!$A$5:$A$35,'Master 2012 Pay Sheet'!$B$5:$B$35),0))</f>
        <v>0</v>
      </c>
      <c r="AV63" s="56">
        <f t="shared" si="96"/>
        <v>7.6400000000000006</v>
      </c>
      <c r="AW63" s="31">
        <f t="shared" si="97"/>
        <v>46</v>
      </c>
      <c r="AX63" s="57">
        <f>IF(D63="","",IF(LOOKUP(AW63,'Master 2012 Pay Sheet'!$C$5:$C$35,'Master 2012 Pay Sheet'!$D$5:$D$35)&gt;0,LOOKUP(AW63,'Master 2012 Pay Sheet'!$C$5:$C$35,'Master 2012 Pay Sheet'!$D$5:$D$35),0))</f>
        <v>0</v>
      </c>
      <c r="AY63" s="56">
        <f t="shared" si="98"/>
        <v>13.31</v>
      </c>
      <c r="AZ63" s="31">
        <f t="shared" si="99"/>
        <v>59</v>
      </c>
      <c r="BA63" s="57">
        <f>IF(D63="","",IF(LOOKUP(AZ63,'Master 2012 Pay Sheet'!$E$5:$E$35,'Master 2012 Pay Sheet'!$F$5:$F$35)&gt;0,LOOKUP(AZ63,'Master 2012 Pay Sheet'!$E$5:$E$35,'Master 2012 Pay Sheet'!$F$5:$F$35),0))</f>
        <v>0</v>
      </c>
      <c r="BB63" s="57">
        <f t="shared" si="100"/>
        <v>0</v>
      </c>
      <c r="BC63" s="31">
        <f t="shared" si="101"/>
        <v>0</v>
      </c>
      <c r="BD63" s="31" t="str">
        <f t="shared" si="102"/>
        <v/>
      </c>
      <c r="BE63" s="31">
        <f t="shared" si="103"/>
        <v>3</v>
      </c>
      <c r="BF63" s="56">
        <f t="shared" si="104"/>
        <v>2.64</v>
      </c>
      <c r="BG63" s="31" t="str">
        <f t="shared" si="105"/>
        <v/>
      </c>
      <c r="BH63" s="31">
        <f t="shared" si="106"/>
        <v>3</v>
      </c>
      <c r="BI63" s="56">
        <f t="shared" si="107"/>
        <v>4.74</v>
      </c>
      <c r="BJ63" s="31" t="str">
        <f t="shared" si="108"/>
        <v/>
      </c>
      <c r="BK63" s="31">
        <f t="shared" si="63"/>
        <v>6</v>
      </c>
      <c r="BL63" s="31">
        <f t="shared" si="109"/>
        <v>0</v>
      </c>
      <c r="BM63" s="31">
        <f t="shared" si="110"/>
        <v>61</v>
      </c>
      <c r="BN63" s="31">
        <f t="shared" si="111"/>
        <v>0</v>
      </c>
      <c r="BO63" s="31">
        <f t="shared" si="112"/>
        <v>61</v>
      </c>
      <c r="BP63" s="31">
        <f t="shared" si="113"/>
        <v>0</v>
      </c>
      <c r="BQ63" s="31">
        <f t="shared" si="114"/>
        <v>61</v>
      </c>
      <c r="BR63" s="31">
        <f t="shared" si="115"/>
        <v>0</v>
      </c>
      <c r="BS63" s="31">
        <f t="shared" si="116"/>
        <v>61</v>
      </c>
      <c r="BT63" s="31">
        <f t="shared" si="117"/>
        <v>0</v>
      </c>
      <c r="BU63" s="31">
        <f t="shared" si="118"/>
        <v>61</v>
      </c>
      <c r="BV63" s="31">
        <f t="shared" si="119"/>
        <v>0</v>
      </c>
      <c r="BW63" s="31">
        <f t="shared" si="120"/>
        <v>61</v>
      </c>
      <c r="BX63" s="31">
        <f t="shared" si="121"/>
        <v>0</v>
      </c>
      <c r="BY63" s="31">
        <f t="shared" si="122"/>
        <v>61</v>
      </c>
      <c r="BZ63" s="31">
        <f t="shared" si="123"/>
        <v>0</v>
      </c>
      <c r="CA63" s="31">
        <f t="shared" si="124"/>
        <v>61</v>
      </c>
      <c r="CB63" s="31">
        <f t="shared" si="125"/>
        <v>0</v>
      </c>
      <c r="CC63" s="31">
        <f t="shared" si="126"/>
        <v>61</v>
      </c>
      <c r="CD63" s="31">
        <f t="shared" si="127"/>
        <v>0</v>
      </c>
      <c r="CE63" s="31">
        <f t="shared" si="128"/>
        <v>61</v>
      </c>
      <c r="CF63" s="31">
        <f t="shared" si="129"/>
        <v>0</v>
      </c>
      <c r="CG63" s="31">
        <f t="shared" si="130"/>
        <v>61</v>
      </c>
      <c r="CH63" s="31">
        <f t="shared" si="131"/>
        <v>0</v>
      </c>
      <c r="CI63" s="31">
        <f t="shared" si="132"/>
        <v>61</v>
      </c>
      <c r="CJ63" s="31" t="str">
        <f t="shared" si="133"/>
        <v/>
      </c>
      <c r="CK63" s="31" t="str">
        <f t="shared" si="134"/>
        <v/>
      </c>
      <c r="CL63" s="31" t="str">
        <f t="shared" si="135"/>
        <v/>
      </c>
      <c r="CM63" s="31" t="str">
        <f t="shared" si="136"/>
        <v/>
      </c>
      <c r="CN63" s="31" t="str">
        <f t="shared" si="137"/>
        <v/>
      </c>
      <c r="CO63" s="31">
        <f t="shared" si="138"/>
        <v>59</v>
      </c>
      <c r="CP63" s="31">
        <f t="shared" si="139"/>
        <v>7</v>
      </c>
      <c r="CQ63" s="31" t="str">
        <f t="shared" si="140"/>
        <v/>
      </c>
      <c r="CR63" s="31" t="str">
        <f t="shared" si="141"/>
        <v/>
      </c>
      <c r="CS63" s="31" t="str">
        <f t="shared" si="142"/>
        <v/>
      </c>
      <c r="CT63" s="31" t="str">
        <f t="shared" si="64"/>
        <v/>
      </c>
      <c r="CU63" s="31" t="str">
        <f t="shared" si="65"/>
        <v/>
      </c>
      <c r="CV63" s="31" t="str">
        <f t="shared" si="66"/>
        <v/>
      </c>
      <c r="CW63" s="31">
        <f t="shared" si="67"/>
        <v>3</v>
      </c>
      <c r="CX63" s="31" t="str">
        <f t="shared" si="68"/>
        <v/>
      </c>
      <c r="CY63" s="31" t="str">
        <f t="shared" si="69"/>
        <v/>
      </c>
      <c r="CZ63" s="31" t="str">
        <f t="shared" si="70"/>
        <v/>
      </c>
      <c r="DA63" s="31" t="str">
        <f t="shared" si="71"/>
        <v/>
      </c>
      <c r="DB63" s="31" t="str">
        <f t="shared" si="72"/>
        <v/>
      </c>
      <c r="DC63" s="31">
        <f t="shared" si="73"/>
        <v>3</v>
      </c>
      <c r="DD63" s="31" t="str">
        <f t="shared" si="74"/>
        <v/>
      </c>
      <c r="DE63" s="31" t="str">
        <f t="shared" si="75"/>
        <v/>
      </c>
      <c r="DF63" s="31" t="str">
        <f t="shared" si="76"/>
        <v/>
      </c>
      <c r="DG63" s="31" t="str">
        <f t="shared" si="77"/>
        <v/>
      </c>
      <c r="DH63" s="31" t="str">
        <f t="shared" si="78"/>
        <v/>
      </c>
      <c r="DI63" s="31" t="str">
        <f t="shared" si="79"/>
        <v/>
      </c>
      <c r="DJ63" s="31" t="str">
        <f t="shared" si="80"/>
        <v/>
      </c>
      <c r="DK63" s="31" t="str">
        <f t="shared" si="81"/>
        <v/>
      </c>
      <c r="DL63" s="31">
        <f t="shared" si="82"/>
        <v>6</v>
      </c>
      <c r="DM63" s="31" t="str">
        <f t="shared" si="83"/>
        <v/>
      </c>
      <c r="DN63" s="31" t="str">
        <f t="shared" si="84"/>
        <v/>
      </c>
      <c r="DO63" s="31" t="str">
        <f t="shared" si="85"/>
        <v/>
      </c>
      <c r="DP63" s="31" t="str">
        <f t="shared" si="86"/>
        <v/>
      </c>
      <c r="DQ63" s="31" t="str">
        <f t="shared" si="143"/>
        <v/>
      </c>
      <c r="DR63" s="31" t="str">
        <f t="shared" si="144"/>
        <v/>
      </c>
      <c r="DS63" s="31" t="str">
        <f t="shared" si="145"/>
        <v/>
      </c>
      <c r="DT63" s="31" t="str">
        <f t="shared" si="146"/>
        <v/>
      </c>
      <c r="DU63" s="31">
        <f t="shared" si="147"/>
        <v>61</v>
      </c>
      <c r="DV63" s="31" t="str">
        <f t="shared" si="148"/>
        <v/>
      </c>
      <c r="DW63" s="48">
        <f t="shared" si="149"/>
        <v>18.30985915492958</v>
      </c>
      <c r="DX63" s="4" t="str">
        <f t="shared" si="87"/>
        <v/>
      </c>
      <c r="DY63" s="2">
        <v>28</v>
      </c>
      <c r="DZ63" s="2">
        <v>8.58</v>
      </c>
    </row>
    <row r="64" spans="1:130" ht="13.2" x14ac:dyDescent="0.25">
      <c r="A64" s="31"/>
      <c r="B64" s="4">
        <v>62</v>
      </c>
      <c r="C64" s="15"/>
      <c r="D64" s="14" t="s">
        <v>298</v>
      </c>
      <c r="E64" s="14" t="s">
        <v>328</v>
      </c>
      <c r="F64" s="14"/>
      <c r="G64" s="14" t="s">
        <v>299</v>
      </c>
      <c r="H64" s="50" t="s">
        <v>367</v>
      </c>
      <c r="I64" s="15" t="s">
        <v>203</v>
      </c>
      <c r="J64" s="47"/>
      <c r="K64" s="47"/>
      <c r="L64" s="47"/>
      <c r="M64" s="54">
        <v>30</v>
      </c>
      <c r="N64" s="54">
        <v>17.75</v>
      </c>
      <c r="O64" s="54">
        <v>17.75</v>
      </c>
      <c r="P64" s="54">
        <v>16.5</v>
      </c>
      <c r="Q64" s="54">
        <v>16.75</v>
      </c>
      <c r="R64" s="51"/>
      <c r="S64" s="51"/>
      <c r="T64" s="51"/>
      <c r="U64" s="51"/>
      <c r="V64" s="51"/>
      <c r="W64" s="51"/>
      <c r="X64" s="52">
        <f t="shared" si="92"/>
        <v>10.82</v>
      </c>
      <c r="Y64" s="52">
        <f t="shared" si="93"/>
        <v>1.86</v>
      </c>
      <c r="Z64" s="52">
        <f t="shared" si="2"/>
        <v>1.86</v>
      </c>
      <c r="AA64" s="52">
        <f t="shared" si="3"/>
        <v>1.5</v>
      </c>
      <c r="AB64" s="52">
        <f t="shared" si="4"/>
        <v>1.58</v>
      </c>
      <c r="AC64" s="54">
        <v>19.25</v>
      </c>
      <c r="AD64" s="54">
        <v>20</v>
      </c>
      <c r="AE64" s="54">
        <v>20.25</v>
      </c>
      <c r="AF64" s="54">
        <v>23.25</v>
      </c>
      <c r="AG64" s="54">
        <v>21</v>
      </c>
      <c r="AH64" s="52">
        <f t="shared" si="62"/>
        <v>2.42</v>
      </c>
      <c r="AI64" s="52">
        <f t="shared" si="88"/>
        <v>2.76</v>
      </c>
      <c r="AJ64" s="52">
        <f t="shared" si="89"/>
        <v>2.88</v>
      </c>
      <c r="AK64" s="52">
        <f t="shared" si="90"/>
        <v>4.58</v>
      </c>
      <c r="AL64" s="52">
        <f t="shared" si="91"/>
        <v>3.24</v>
      </c>
      <c r="AM64" s="53"/>
      <c r="AN64" s="53"/>
      <c r="AO64" s="53"/>
      <c r="AP64" s="53"/>
      <c r="AQ64" s="53"/>
      <c r="AR64" s="53"/>
      <c r="AS64" s="55">
        <f t="shared" si="94"/>
        <v>17.619999999999997</v>
      </c>
      <c r="AT64" s="31">
        <f t="shared" si="95"/>
        <v>13</v>
      </c>
      <c r="AU64" s="57">
        <f>IF(D64="","",IF(LOOKUP(AT64,'Master 2012 Pay Sheet'!$A$5:$A$35,'Master 2012 Pay Sheet'!$B$5:$B$35)&gt;0,LOOKUP(AT64,'Master 2012 Pay Sheet'!$A$5:$A$35,'Master 2012 Pay Sheet'!$B$5:$B$35),0))</f>
        <v>0</v>
      </c>
      <c r="AV64" s="56">
        <f t="shared" si="96"/>
        <v>15.879999999999999</v>
      </c>
      <c r="AW64" s="31">
        <f t="shared" si="97"/>
        <v>13</v>
      </c>
      <c r="AX64" s="57">
        <f>IF(D64="","",IF(LOOKUP(AW64,'Master 2012 Pay Sheet'!$C$5:$C$35,'Master 2012 Pay Sheet'!$D$5:$D$35)&gt;0,LOOKUP(AW64,'Master 2012 Pay Sheet'!$C$5:$C$35,'Master 2012 Pay Sheet'!$D$5:$D$35),0))</f>
        <v>0</v>
      </c>
      <c r="AY64" s="56">
        <f t="shared" si="98"/>
        <v>33.5</v>
      </c>
      <c r="AZ64" s="31">
        <f t="shared" si="99"/>
        <v>9</v>
      </c>
      <c r="BA64" s="57">
        <f>IF(D64="","",IF(LOOKUP(AZ64,'Master 2012 Pay Sheet'!$E$5:$E$35,'Master 2012 Pay Sheet'!$F$5:$F$35)&gt;0,LOOKUP(AZ64,'Master 2012 Pay Sheet'!$E$5:$E$35,'Master 2012 Pay Sheet'!$F$5:$F$35),0))</f>
        <v>0</v>
      </c>
      <c r="BB64" s="57">
        <f t="shared" si="100"/>
        <v>0</v>
      </c>
      <c r="BC64" s="31">
        <f t="shared" si="101"/>
        <v>4</v>
      </c>
      <c r="BD64" s="31" t="str">
        <f t="shared" si="102"/>
        <v/>
      </c>
      <c r="BE64" s="31">
        <f t="shared" si="103"/>
        <v>5</v>
      </c>
      <c r="BF64" s="56">
        <f t="shared" si="104"/>
        <v>10.82</v>
      </c>
      <c r="BG64" s="31" t="str">
        <f t="shared" si="105"/>
        <v/>
      </c>
      <c r="BH64" s="31">
        <f t="shared" si="106"/>
        <v>5</v>
      </c>
      <c r="BI64" s="56">
        <f t="shared" si="107"/>
        <v>4.58</v>
      </c>
      <c r="BJ64" s="31" t="str">
        <f t="shared" si="108"/>
        <v/>
      </c>
      <c r="BK64" s="31">
        <f t="shared" si="63"/>
        <v>10</v>
      </c>
      <c r="BL64" s="31">
        <f t="shared" si="109"/>
        <v>0</v>
      </c>
      <c r="BM64" s="31">
        <f t="shared" si="110"/>
        <v>62</v>
      </c>
      <c r="BN64" s="31">
        <f t="shared" si="111"/>
        <v>0</v>
      </c>
      <c r="BO64" s="31">
        <f t="shared" si="112"/>
        <v>62</v>
      </c>
      <c r="BP64" s="31">
        <f t="shared" si="113"/>
        <v>0</v>
      </c>
      <c r="BQ64" s="31">
        <f t="shared" si="114"/>
        <v>62</v>
      </c>
      <c r="BR64" s="31">
        <f t="shared" si="115"/>
        <v>0</v>
      </c>
      <c r="BS64" s="31">
        <f t="shared" si="116"/>
        <v>62</v>
      </c>
      <c r="BT64" s="31">
        <f t="shared" si="117"/>
        <v>0</v>
      </c>
      <c r="BU64" s="31">
        <f t="shared" si="118"/>
        <v>62</v>
      </c>
      <c r="BV64" s="31">
        <f t="shared" si="119"/>
        <v>0</v>
      </c>
      <c r="BW64" s="31">
        <f t="shared" si="120"/>
        <v>62</v>
      </c>
      <c r="BX64" s="31">
        <f t="shared" si="121"/>
        <v>0</v>
      </c>
      <c r="BY64" s="31">
        <f t="shared" si="122"/>
        <v>62</v>
      </c>
      <c r="BZ64" s="31">
        <f t="shared" si="123"/>
        <v>0</v>
      </c>
      <c r="CA64" s="31">
        <f t="shared" si="124"/>
        <v>62</v>
      </c>
      <c r="CB64" s="31">
        <f t="shared" si="125"/>
        <v>0</v>
      </c>
      <c r="CC64" s="31">
        <f t="shared" si="126"/>
        <v>62</v>
      </c>
      <c r="CD64" s="31">
        <f t="shared" si="127"/>
        <v>0</v>
      </c>
      <c r="CE64" s="31">
        <f t="shared" si="128"/>
        <v>62</v>
      </c>
      <c r="CF64" s="31">
        <f t="shared" si="129"/>
        <v>0</v>
      </c>
      <c r="CG64" s="31">
        <f t="shared" si="130"/>
        <v>62</v>
      </c>
      <c r="CH64" s="31">
        <f t="shared" si="131"/>
        <v>0</v>
      </c>
      <c r="CI64" s="31">
        <f t="shared" si="132"/>
        <v>62</v>
      </c>
      <c r="CJ64" s="31" t="str">
        <f t="shared" si="133"/>
        <v/>
      </c>
      <c r="CK64" s="31" t="str">
        <f t="shared" si="134"/>
        <v/>
      </c>
      <c r="CL64" s="31" t="str">
        <f t="shared" si="135"/>
        <v/>
      </c>
      <c r="CM64" s="31" t="str">
        <f t="shared" si="136"/>
        <v/>
      </c>
      <c r="CN64" s="31" t="str">
        <f t="shared" si="137"/>
        <v/>
      </c>
      <c r="CO64" s="31" t="str">
        <f t="shared" si="138"/>
        <v/>
      </c>
      <c r="CP64" s="31" t="str">
        <f t="shared" si="139"/>
        <v/>
      </c>
      <c r="CQ64" s="31" t="str">
        <f t="shared" si="140"/>
        <v/>
      </c>
      <c r="CR64" s="31" t="str">
        <f t="shared" si="141"/>
        <v/>
      </c>
      <c r="CS64" s="31" t="str">
        <f t="shared" si="142"/>
        <v/>
      </c>
      <c r="CT64" s="31" t="str">
        <f t="shared" si="64"/>
        <v/>
      </c>
      <c r="CU64" s="31" t="str">
        <f t="shared" si="65"/>
        <v/>
      </c>
      <c r="CV64" s="31" t="str">
        <f t="shared" si="66"/>
        <v/>
      </c>
      <c r="CW64" s="31" t="str">
        <f t="shared" si="67"/>
        <v/>
      </c>
      <c r="CX64" s="31" t="str">
        <f t="shared" si="68"/>
        <v/>
      </c>
      <c r="CY64" s="31">
        <f t="shared" si="69"/>
        <v>5</v>
      </c>
      <c r="CZ64" s="31" t="str">
        <f t="shared" si="70"/>
        <v/>
      </c>
      <c r="DA64" s="31" t="str">
        <f t="shared" si="71"/>
        <v/>
      </c>
      <c r="DB64" s="31" t="str">
        <f t="shared" si="72"/>
        <v/>
      </c>
      <c r="DC64" s="31" t="str">
        <f t="shared" si="73"/>
        <v/>
      </c>
      <c r="DD64" s="31" t="str">
        <f t="shared" si="74"/>
        <v/>
      </c>
      <c r="DE64" s="31">
        <f t="shared" si="75"/>
        <v>5</v>
      </c>
      <c r="DF64" s="31" t="str">
        <f t="shared" si="76"/>
        <v/>
      </c>
      <c r="DG64" s="31" t="str">
        <f t="shared" si="77"/>
        <v/>
      </c>
      <c r="DH64" s="31" t="str">
        <f t="shared" si="78"/>
        <v/>
      </c>
      <c r="DI64" s="31" t="str">
        <f t="shared" si="79"/>
        <v/>
      </c>
      <c r="DJ64" s="31" t="str">
        <f t="shared" si="80"/>
        <v/>
      </c>
      <c r="DK64" s="31" t="str">
        <f t="shared" si="81"/>
        <v/>
      </c>
      <c r="DL64" s="31" t="str">
        <f t="shared" si="82"/>
        <v/>
      </c>
      <c r="DM64" s="31" t="str">
        <f t="shared" si="83"/>
        <v/>
      </c>
      <c r="DN64" s="31" t="str">
        <f t="shared" si="84"/>
        <v/>
      </c>
      <c r="DO64" s="31" t="str">
        <f t="shared" si="85"/>
        <v/>
      </c>
      <c r="DP64" s="31">
        <f t="shared" si="86"/>
        <v>10</v>
      </c>
      <c r="DQ64" s="31" t="str">
        <f t="shared" si="143"/>
        <v/>
      </c>
      <c r="DR64" s="31" t="str">
        <f t="shared" si="144"/>
        <v/>
      </c>
      <c r="DS64" s="31" t="str">
        <f t="shared" si="145"/>
        <v/>
      </c>
      <c r="DT64" s="31">
        <f t="shared" si="146"/>
        <v>62</v>
      </c>
      <c r="DU64" s="31" t="str">
        <f t="shared" si="147"/>
        <v/>
      </c>
      <c r="DV64" s="31" t="str">
        <f t="shared" si="148"/>
        <v/>
      </c>
      <c r="DW64" s="48">
        <f t="shared" si="149"/>
        <v>88.732394366197184</v>
      </c>
      <c r="DX64" s="4" t="str">
        <f t="shared" si="87"/>
        <v/>
      </c>
      <c r="DY64" s="2">
        <v>28.25</v>
      </c>
      <c r="DZ64" s="2">
        <v>8.84</v>
      </c>
    </row>
    <row r="65" spans="1:130" ht="13.2" x14ac:dyDescent="0.25">
      <c r="A65" s="31"/>
      <c r="B65" s="4">
        <v>63</v>
      </c>
      <c r="C65" s="15"/>
      <c r="D65" s="14" t="s">
        <v>300</v>
      </c>
      <c r="E65" s="14" t="s">
        <v>353</v>
      </c>
      <c r="F65" s="14"/>
      <c r="G65" s="14" t="s">
        <v>301</v>
      </c>
      <c r="H65" s="50" t="s">
        <v>355</v>
      </c>
      <c r="I65" s="15" t="s">
        <v>203</v>
      </c>
      <c r="J65" s="47"/>
      <c r="K65" s="47"/>
      <c r="L65" s="47"/>
      <c r="M65" s="54">
        <v>21</v>
      </c>
      <c r="N65" s="54">
        <v>19.75</v>
      </c>
      <c r="O65" s="54">
        <v>17.25</v>
      </c>
      <c r="P65" s="54">
        <v>21</v>
      </c>
      <c r="Q65" s="54">
        <v>31.5</v>
      </c>
      <c r="R65" s="51"/>
      <c r="S65" s="51"/>
      <c r="T65" s="51"/>
      <c r="U65" s="51"/>
      <c r="V65" s="51"/>
      <c r="W65" s="51"/>
      <c r="X65" s="52">
        <f t="shared" si="92"/>
        <v>3.24</v>
      </c>
      <c r="Y65" s="52">
        <f t="shared" si="93"/>
        <v>2.64</v>
      </c>
      <c r="Z65" s="52">
        <f t="shared" si="2"/>
        <v>1.72</v>
      </c>
      <c r="AA65" s="52">
        <f t="shared" si="3"/>
        <v>3.24</v>
      </c>
      <c r="AB65" s="52">
        <f t="shared" si="4"/>
        <v>12.7</v>
      </c>
      <c r="AC65" s="54">
        <v>17.75</v>
      </c>
      <c r="AD65" s="54">
        <v>23</v>
      </c>
      <c r="AE65" s="54">
        <v>17.5</v>
      </c>
      <c r="AF65" s="54">
        <v>17</v>
      </c>
      <c r="AG65" s="54">
        <v>16.75</v>
      </c>
      <c r="AH65" s="52">
        <f t="shared" si="62"/>
        <v>1.86</v>
      </c>
      <c r="AI65" s="52">
        <f t="shared" si="88"/>
        <v>4.42</v>
      </c>
      <c r="AJ65" s="52">
        <f t="shared" si="89"/>
        <v>1.78</v>
      </c>
      <c r="AK65" s="52">
        <f t="shared" si="90"/>
        <v>1.64</v>
      </c>
      <c r="AL65" s="52">
        <f t="shared" si="91"/>
        <v>1.58</v>
      </c>
      <c r="AM65" s="53"/>
      <c r="AN65" s="53"/>
      <c r="AO65" s="53"/>
      <c r="AP65" s="53"/>
      <c r="AQ65" s="53"/>
      <c r="AR65" s="53"/>
      <c r="AS65" s="55">
        <f t="shared" si="94"/>
        <v>23.54</v>
      </c>
      <c r="AT65" s="31">
        <f t="shared" si="95"/>
        <v>3</v>
      </c>
      <c r="AU65" s="57">
        <f>IF(D65="","",IF(LOOKUP(AT65,'Master 2012 Pay Sheet'!$A$5:$A$35,'Master 2012 Pay Sheet'!$B$5:$B$35)&gt;0,LOOKUP(AT65,'Master 2012 Pay Sheet'!$A$5:$A$35,'Master 2012 Pay Sheet'!$B$5:$B$35),0))</f>
        <v>0</v>
      </c>
      <c r="AV65" s="56">
        <f t="shared" si="96"/>
        <v>11.280000000000001</v>
      </c>
      <c r="AW65" s="31">
        <f t="shared" si="97"/>
        <v>24</v>
      </c>
      <c r="AX65" s="57">
        <f>IF(D65="","",IF(LOOKUP(AW65,'Master 2012 Pay Sheet'!$C$5:$C$35,'Master 2012 Pay Sheet'!$D$5:$D$35)&gt;0,LOOKUP(AW65,'Master 2012 Pay Sheet'!$C$5:$C$35,'Master 2012 Pay Sheet'!$D$5:$D$35),0))</f>
        <v>0</v>
      </c>
      <c r="AY65" s="56">
        <f t="shared" si="98"/>
        <v>34.82</v>
      </c>
      <c r="AZ65" s="31">
        <f t="shared" si="99"/>
        <v>6</v>
      </c>
      <c r="BA65" s="57">
        <f>IF(D65="","",IF(LOOKUP(AZ65,'Master 2012 Pay Sheet'!$E$5:$E$35,'Master 2012 Pay Sheet'!$F$5:$F$35)&gt;0,LOOKUP(AZ65,'Master 2012 Pay Sheet'!$E$5:$E$35,'Master 2012 Pay Sheet'!$F$5:$F$35),0))</f>
        <v>0</v>
      </c>
      <c r="BB65" s="57">
        <f t="shared" si="100"/>
        <v>0</v>
      </c>
      <c r="BC65" s="31">
        <f t="shared" si="101"/>
        <v>-3</v>
      </c>
      <c r="BD65" s="31" t="str">
        <f t="shared" si="102"/>
        <v/>
      </c>
      <c r="BE65" s="31">
        <f t="shared" si="103"/>
        <v>5</v>
      </c>
      <c r="BF65" s="56">
        <f t="shared" si="104"/>
        <v>12.7</v>
      </c>
      <c r="BG65" s="31" t="str">
        <f t="shared" si="105"/>
        <v/>
      </c>
      <c r="BH65" s="31">
        <f t="shared" si="106"/>
        <v>5</v>
      </c>
      <c r="BI65" s="56">
        <f t="shared" si="107"/>
        <v>4.42</v>
      </c>
      <c r="BJ65" s="31" t="str">
        <f t="shared" si="108"/>
        <v/>
      </c>
      <c r="BK65" s="31">
        <f t="shared" si="63"/>
        <v>10</v>
      </c>
      <c r="BL65" s="31">
        <f t="shared" si="109"/>
        <v>0</v>
      </c>
      <c r="BM65" s="31">
        <f t="shared" si="110"/>
        <v>63</v>
      </c>
      <c r="BN65" s="31">
        <f t="shared" si="111"/>
        <v>0</v>
      </c>
      <c r="BO65" s="31">
        <f t="shared" si="112"/>
        <v>63</v>
      </c>
      <c r="BP65" s="31">
        <f t="shared" si="113"/>
        <v>0</v>
      </c>
      <c r="BQ65" s="31">
        <f t="shared" si="114"/>
        <v>63</v>
      </c>
      <c r="BR65" s="31">
        <f t="shared" si="115"/>
        <v>0</v>
      </c>
      <c r="BS65" s="31">
        <f t="shared" si="116"/>
        <v>63</v>
      </c>
      <c r="BT65" s="31">
        <f t="shared" si="117"/>
        <v>0</v>
      </c>
      <c r="BU65" s="31">
        <f t="shared" si="118"/>
        <v>63</v>
      </c>
      <c r="BV65" s="31">
        <f t="shared" si="119"/>
        <v>0</v>
      </c>
      <c r="BW65" s="31">
        <f t="shared" si="120"/>
        <v>63</v>
      </c>
      <c r="BX65" s="31">
        <f t="shared" si="121"/>
        <v>0</v>
      </c>
      <c r="BY65" s="31">
        <f t="shared" si="122"/>
        <v>63</v>
      </c>
      <c r="BZ65" s="31">
        <f t="shared" si="123"/>
        <v>0</v>
      </c>
      <c r="CA65" s="31">
        <f t="shared" si="124"/>
        <v>63</v>
      </c>
      <c r="CB65" s="31">
        <f t="shared" si="125"/>
        <v>0</v>
      </c>
      <c r="CC65" s="31">
        <f t="shared" si="126"/>
        <v>63</v>
      </c>
      <c r="CD65" s="31">
        <f t="shared" si="127"/>
        <v>0</v>
      </c>
      <c r="CE65" s="31">
        <f t="shared" si="128"/>
        <v>63</v>
      </c>
      <c r="CF65" s="31">
        <f t="shared" si="129"/>
        <v>0</v>
      </c>
      <c r="CG65" s="31">
        <f t="shared" si="130"/>
        <v>63</v>
      </c>
      <c r="CH65" s="31">
        <f t="shared" si="131"/>
        <v>0</v>
      </c>
      <c r="CI65" s="31">
        <f t="shared" si="132"/>
        <v>63</v>
      </c>
      <c r="CJ65" s="31" t="str">
        <f t="shared" si="133"/>
        <v/>
      </c>
      <c r="CK65" s="31" t="str">
        <f t="shared" si="134"/>
        <v/>
      </c>
      <c r="CL65" s="31" t="str">
        <f t="shared" si="135"/>
        <v/>
      </c>
      <c r="CM65" s="31" t="str">
        <f t="shared" si="136"/>
        <v/>
      </c>
      <c r="CN65" s="31" t="str">
        <f t="shared" si="137"/>
        <v/>
      </c>
      <c r="CO65" s="31" t="str">
        <f t="shared" si="138"/>
        <v/>
      </c>
      <c r="CP65" s="31" t="str">
        <f t="shared" si="139"/>
        <v/>
      </c>
      <c r="CQ65" s="31" t="str">
        <f t="shared" si="140"/>
        <v/>
      </c>
      <c r="CR65" s="31" t="str">
        <f t="shared" si="141"/>
        <v/>
      </c>
      <c r="CS65" s="31" t="str">
        <f t="shared" si="142"/>
        <v/>
      </c>
      <c r="CT65" s="31" t="str">
        <f t="shared" si="64"/>
        <v/>
      </c>
      <c r="CU65" s="31" t="str">
        <f t="shared" si="65"/>
        <v/>
      </c>
      <c r="CV65" s="31" t="str">
        <f t="shared" si="66"/>
        <v/>
      </c>
      <c r="CW65" s="31" t="str">
        <f t="shared" si="67"/>
        <v/>
      </c>
      <c r="CX65" s="31" t="str">
        <f t="shared" si="68"/>
        <v/>
      </c>
      <c r="CY65" s="31">
        <f t="shared" si="69"/>
        <v>5</v>
      </c>
      <c r="CZ65" s="31" t="str">
        <f t="shared" si="70"/>
        <v/>
      </c>
      <c r="DA65" s="31" t="str">
        <f t="shared" si="71"/>
        <v/>
      </c>
      <c r="DB65" s="31" t="str">
        <f t="shared" si="72"/>
        <v/>
      </c>
      <c r="DC65" s="31" t="str">
        <f t="shared" si="73"/>
        <v/>
      </c>
      <c r="DD65" s="31" t="str">
        <f t="shared" si="74"/>
        <v/>
      </c>
      <c r="DE65" s="31">
        <f t="shared" si="75"/>
        <v>5</v>
      </c>
      <c r="DF65" s="31" t="str">
        <f t="shared" si="76"/>
        <v/>
      </c>
      <c r="DG65" s="31" t="str">
        <f t="shared" si="77"/>
        <v/>
      </c>
      <c r="DH65" s="31" t="str">
        <f t="shared" si="78"/>
        <v/>
      </c>
      <c r="DI65" s="31" t="str">
        <f t="shared" si="79"/>
        <v/>
      </c>
      <c r="DJ65" s="31" t="str">
        <f t="shared" si="80"/>
        <v/>
      </c>
      <c r="DK65" s="31" t="str">
        <f t="shared" si="81"/>
        <v/>
      </c>
      <c r="DL65" s="31" t="str">
        <f t="shared" si="82"/>
        <v/>
      </c>
      <c r="DM65" s="31" t="str">
        <f t="shared" si="83"/>
        <v/>
      </c>
      <c r="DN65" s="31" t="str">
        <f t="shared" si="84"/>
        <v/>
      </c>
      <c r="DO65" s="31" t="str">
        <f t="shared" si="85"/>
        <v/>
      </c>
      <c r="DP65" s="31">
        <f t="shared" si="86"/>
        <v>10</v>
      </c>
      <c r="DQ65" s="31" t="str">
        <f t="shared" si="143"/>
        <v/>
      </c>
      <c r="DR65" s="31" t="str">
        <f t="shared" si="144"/>
        <v/>
      </c>
      <c r="DS65" s="31" t="str">
        <f t="shared" si="145"/>
        <v/>
      </c>
      <c r="DT65" s="31">
        <f t="shared" si="146"/>
        <v>63</v>
      </c>
      <c r="DU65" s="31" t="str">
        <f t="shared" si="147"/>
        <v/>
      </c>
      <c r="DV65" s="31" t="str">
        <f t="shared" si="148"/>
        <v/>
      </c>
      <c r="DW65" s="48">
        <f t="shared" si="149"/>
        <v>92.957746478873233</v>
      </c>
      <c r="DX65" s="4" t="str">
        <f t="shared" si="87"/>
        <v/>
      </c>
      <c r="DY65" s="2">
        <v>28.5</v>
      </c>
      <c r="DZ65" s="2">
        <v>9.1</v>
      </c>
    </row>
    <row r="66" spans="1:130" ht="13.2" x14ac:dyDescent="0.25">
      <c r="A66" s="31"/>
      <c r="B66" s="4">
        <v>64</v>
      </c>
      <c r="C66" s="15"/>
      <c r="D66" s="14" t="s">
        <v>302</v>
      </c>
      <c r="E66" s="14" t="s">
        <v>332</v>
      </c>
      <c r="F66" s="14"/>
      <c r="G66" s="14" t="s">
        <v>303</v>
      </c>
      <c r="H66" s="50" t="s">
        <v>320</v>
      </c>
      <c r="I66" s="15" t="s">
        <v>203</v>
      </c>
      <c r="J66" s="47"/>
      <c r="K66" s="47"/>
      <c r="L66" s="47"/>
      <c r="M66" s="54">
        <v>18.5</v>
      </c>
      <c r="N66" s="54">
        <v>17.5</v>
      </c>
      <c r="O66" s="54">
        <v>18</v>
      </c>
      <c r="P66" s="54">
        <v>18</v>
      </c>
      <c r="Q66" s="54">
        <v>18</v>
      </c>
      <c r="R66" s="51"/>
      <c r="S66" s="51"/>
      <c r="T66" s="51"/>
      <c r="U66" s="51"/>
      <c r="V66" s="51"/>
      <c r="W66" s="51"/>
      <c r="X66" s="52">
        <f t="shared" si="92"/>
        <v>2.12</v>
      </c>
      <c r="Y66" s="52">
        <f t="shared" si="93"/>
        <v>1.78</v>
      </c>
      <c r="Z66" s="52">
        <f t="shared" si="2"/>
        <v>1.94</v>
      </c>
      <c r="AA66" s="52">
        <f t="shared" si="3"/>
        <v>1.94</v>
      </c>
      <c r="AB66" s="52">
        <f t="shared" si="4"/>
        <v>1.94</v>
      </c>
      <c r="AC66" s="54">
        <v>16.25</v>
      </c>
      <c r="AD66" s="54">
        <v>15.75</v>
      </c>
      <c r="AE66" s="54">
        <v>22</v>
      </c>
      <c r="AF66" s="54"/>
      <c r="AG66" s="54"/>
      <c r="AH66" s="52">
        <f t="shared" si="62"/>
        <v>1.44</v>
      </c>
      <c r="AI66" s="52">
        <f t="shared" si="88"/>
        <v>1.32</v>
      </c>
      <c r="AJ66" s="52">
        <f t="shared" si="89"/>
        <v>3.8</v>
      </c>
      <c r="AK66" s="52" t="str">
        <f t="shared" si="90"/>
        <v xml:space="preserve"> </v>
      </c>
      <c r="AL66" s="52" t="str">
        <f t="shared" si="91"/>
        <v xml:space="preserve"> </v>
      </c>
      <c r="AM66" s="53"/>
      <c r="AN66" s="53"/>
      <c r="AO66" s="53"/>
      <c r="AP66" s="53"/>
      <c r="AQ66" s="53"/>
      <c r="AR66" s="53"/>
      <c r="AS66" s="55">
        <f t="shared" si="94"/>
        <v>9.7199999999999989</v>
      </c>
      <c r="AT66" s="31">
        <f t="shared" si="95"/>
        <v>44</v>
      </c>
      <c r="AU66" s="57">
        <f>IF(D66="","",IF(LOOKUP(AT66,'Master 2012 Pay Sheet'!$A$5:$A$35,'Master 2012 Pay Sheet'!$B$5:$B$35)&gt;0,LOOKUP(AT66,'Master 2012 Pay Sheet'!$A$5:$A$35,'Master 2012 Pay Sheet'!$B$5:$B$35),0))</f>
        <v>0</v>
      </c>
      <c r="AV66" s="56">
        <f t="shared" si="96"/>
        <v>6.56</v>
      </c>
      <c r="AW66" s="31">
        <f t="shared" si="97"/>
        <v>48</v>
      </c>
      <c r="AX66" s="57">
        <f>IF(D66="","",IF(LOOKUP(AW66,'Master 2012 Pay Sheet'!$C$5:$C$35,'Master 2012 Pay Sheet'!$D$5:$D$35)&gt;0,LOOKUP(AW66,'Master 2012 Pay Sheet'!$C$5:$C$35,'Master 2012 Pay Sheet'!$D$5:$D$35),0))</f>
        <v>0</v>
      </c>
      <c r="AY66" s="56">
        <f t="shared" si="98"/>
        <v>16.279999999999998</v>
      </c>
      <c r="AZ66" s="31">
        <f t="shared" si="99"/>
        <v>53</v>
      </c>
      <c r="BA66" s="57">
        <f>IF(D66="","",IF(LOOKUP(AZ66,'Master 2012 Pay Sheet'!$E$5:$E$35,'Master 2012 Pay Sheet'!$F$5:$F$35)&gt;0,LOOKUP(AZ66,'Master 2012 Pay Sheet'!$E$5:$E$35,'Master 2012 Pay Sheet'!$F$5:$F$35),0))</f>
        <v>0</v>
      </c>
      <c r="BB66" s="57">
        <f t="shared" si="100"/>
        <v>0</v>
      </c>
      <c r="BC66" s="31">
        <f t="shared" si="101"/>
        <v>-9</v>
      </c>
      <c r="BD66" s="31" t="str">
        <f t="shared" si="102"/>
        <v/>
      </c>
      <c r="BE66" s="31">
        <f t="shared" si="103"/>
        <v>5</v>
      </c>
      <c r="BF66" s="56">
        <f t="shared" si="104"/>
        <v>2.12</v>
      </c>
      <c r="BG66" s="31" t="str">
        <f t="shared" si="105"/>
        <v/>
      </c>
      <c r="BH66" s="31">
        <f t="shared" si="106"/>
        <v>3</v>
      </c>
      <c r="BI66" s="56">
        <f t="shared" si="107"/>
        <v>3.8</v>
      </c>
      <c r="BJ66" s="31" t="str">
        <f t="shared" si="108"/>
        <v/>
      </c>
      <c r="BK66" s="31">
        <f t="shared" si="63"/>
        <v>8</v>
      </c>
      <c r="BL66" s="31">
        <f t="shared" si="109"/>
        <v>0</v>
      </c>
      <c r="BM66" s="31">
        <f t="shared" si="110"/>
        <v>64</v>
      </c>
      <c r="BN66" s="31">
        <f t="shared" si="111"/>
        <v>0</v>
      </c>
      <c r="BO66" s="31">
        <f t="shared" si="112"/>
        <v>64</v>
      </c>
      <c r="BP66" s="31">
        <f t="shared" si="113"/>
        <v>0</v>
      </c>
      <c r="BQ66" s="31">
        <f t="shared" si="114"/>
        <v>64</v>
      </c>
      <c r="BR66" s="31">
        <f t="shared" si="115"/>
        <v>0</v>
      </c>
      <c r="BS66" s="31">
        <f t="shared" si="116"/>
        <v>64</v>
      </c>
      <c r="BT66" s="31">
        <f t="shared" si="117"/>
        <v>0</v>
      </c>
      <c r="BU66" s="31">
        <f t="shared" si="118"/>
        <v>64</v>
      </c>
      <c r="BV66" s="31">
        <f t="shared" si="119"/>
        <v>0</v>
      </c>
      <c r="BW66" s="31">
        <f t="shared" si="120"/>
        <v>64</v>
      </c>
      <c r="BX66" s="31">
        <f t="shared" si="121"/>
        <v>0</v>
      </c>
      <c r="BY66" s="31">
        <f t="shared" si="122"/>
        <v>64</v>
      </c>
      <c r="BZ66" s="31">
        <f t="shared" si="123"/>
        <v>0</v>
      </c>
      <c r="CA66" s="31">
        <f t="shared" si="124"/>
        <v>64</v>
      </c>
      <c r="CB66" s="31">
        <f t="shared" si="125"/>
        <v>0</v>
      </c>
      <c r="CC66" s="31">
        <f t="shared" si="126"/>
        <v>64</v>
      </c>
      <c r="CD66" s="31">
        <f t="shared" si="127"/>
        <v>0</v>
      </c>
      <c r="CE66" s="31">
        <f t="shared" si="128"/>
        <v>64</v>
      </c>
      <c r="CF66" s="31">
        <f t="shared" si="129"/>
        <v>0</v>
      </c>
      <c r="CG66" s="31">
        <f t="shared" si="130"/>
        <v>64</v>
      </c>
      <c r="CH66" s="31">
        <f t="shared" si="131"/>
        <v>0</v>
      </c>
      <c r="CI66" s="31">
        <f t="shared" si="132"/>
        <v>64</v>
      </c>
      <c r="CJ66" s="31" t="str">
        <f t="shared" si="133"/>
        <v/>
      </c>
      <c r="CK66" s="31" t="str">
        <f t="shared" si="134"/>
        <v/>
      </c>
      <c r="CL66" s="31" t="str">
        <f t="shared" si="135"/>
        <v/>
      </c>
      <c r="CM66" s="31" t="str">
        <f t="shared" si="136"/>
        <v/>
      </c>
      <c r="CN66" s="31" t="str">
        <f t="shared" si="137"/>
        <v/>
      </c>
      <c r="CO66" s="31" t="str">
        <f t="shared" si="138"/>
        <v/>
      </c>
      <c r="CP66" s="31" t="str">
        <f t="shared" si="139"/>
        <v/>
      </c>
      <c r="CQ66" s="31" t="str">
        <f t="shared" si="140"/>
        <v/>
      </c>
      <c r="CR66" s="31" t="str">
        <f t="shared" si="141"/>
        <v/>
      </c>
      <c r="CS66" s="31" t="str">
        <f t="shared" si="142"/>
        <v/>
      </c>
      <c r="CT66" s="31" t="str">
        <f t="shared" si="64"/>
        <v/>
      </c>
      <c r="CU66" s="31" t="str">
        <f t="shared" si="65"/>
        <v/>
      </c>
      <c r="CV66" s="31" t="str">
        <f t="shared" si="66"/>
        <v/>
      </c>
      <c r="CW66" s="31" t="str">
        <f t="shared" si="67"/>
        <v/>
      </c>
      <c r="CX66" s="31" t="str">
        <f t="shared" si="68"/>
        <v/>
      </c>
      <c r="CY66" s="31">
        <f t="shared" si="69"/>
        <v>5</v>
      </c>
      <c r="CZ66" s="31" t="str">
        <f t="shared" si="70"/>
        <v/>
      </c>
      <c r="DA66" s="31" t="str">
        <f t="shared" si="71"/>
        <v/>
      </c>
      <c r="DB66" s="31" t="str">
        <f t="shared" si="72"/>
        <v/>
      </c>
      <c r="DC66" s="31">
        <f t="shared" si="73"/>
        <v>3</v>
      </c>
      <c r="DD66" s="31" t="str">
        <f t="shared" si="74"/>
        <v/>
      </c>
      <c r="DE66" s="31" t="str">
        <f t="shared" si="75"/>
        <v/>
      </c>
      <c r="DF66" s="31" t="str">
        <f t="shared" si="76"/>
        <v/>
      </c>
      <c r="DG66" s="31" t="str">
        <f t="shared" si="77"/>
        <v/>
      </c>
      <c r="DH66" s="31" t="str">
        <f t="shared" si="78"/>
        <v/>
      </c>
      <c r="DI66" s="31" t="str">
        <f t="shared" si="79"/>
        <v/>
      </c>
      <c r="DJ66" s="31" t="str">
        <f t="shared" si="80"/>
        <v/>
      </c>
      <c r="DK66" s="31" t="str">
        <f t="shared" si="81"/>
        <v/>
      </c>
      <c r="DL66" s="31" t="str">
        <f t="shared" si="82"/>
        <v/>
      </c>
      <c r="DM66" s="31" t="str">
        <f t="shared" si="83"/>
        <v/>
      </c>
      <c r="DN66" s="31">
        <f t="shared" si="84"/>
        <v>8</v>
      </c>
      <c r="DO66" s="31" t="str">
        <f t="shared" si="85"/>
        <v/>
      </c>
      <c r="DP66" s="31" t="str">
        <f t="shared" si="86"/>
        <v/>
      </c>
      <c r="DQ66" s="31" t="str">
        <f t="shared" si="143"/>
        <v/>
      </c>
      <c r="DR66" s="31" t="str">
        <f t="shared" si="144"/>
        <v/>
      </c>
      <c r="DS66" s="31" t="str">
        <f t="shared" si="145"/>
        <v/>
      </c>
      <c r="DT66" s="31">
        <f t="shared" si="146"/>
        <v>64</v>
      </c>
      <c r="DU66" s="31" t="str">
        <f t="shared" si="147"/>
        <v/>
      </c>
      <c r="DV66" s="31" t="str">
        <f t="shared" si="148"/>
        <v/>
      </c>
      <c r="DW66" s="48">
        <f t="shared" si="149"/>
        <v>26.760563380281688</v>
      </c>
      <c r="DX66" s="4" t="str">
        <f t="shared" si="87"/>
        <v/>
      </c>
      <c r="DY66" s="2">
        <v>28.75</v>
      </c>
      <c r="DZ66" s="2">
        <v>9.3800000000000008</v>
      </c>
    </row>
    <row r="67" spans="1:130" ht="13.2" x14ac:dyDescent="0.25">
      <c r="A67" s="31"/>
      <c r="B67" s="4">
        <v>65</v>
      </c>
      <c r="C67" s="15"/>
      <c r="D67" s="14" t="s">
        <v>304</v>
      </c>
      <c r="E67" s="14" t="s">
        <v>332</v>
      </c>
      <c r="F67" s="14"/>
      <c r="G67" s="14" t="s">
        <v>305</v>
      </c>
      <c r="H67" s="50" t="s">
        <v>332</v>
      </c>
      <c r="I67" s="15" t="s">
        <v>237</v>
      </c>
      <c r="J67" s="47"/>
      <c r="K67" s="47"/>
      <c r="L67" s="47"/>
      <c r="M67" s="54">
        <v>21</v>
      </c>
      <c r="N67" s="54">
        <v>18.25</v>
      </c>
      <c r="O67" s="54">
        <v>19.5</v>
      </c>
      <c r="P67" s="54">
        <v>19.75</v>
      </c>
      <c r="Q67" s="54">
        <v>18.25</v>
      </c>
      <c r="R67" s="51"/>
      <c r="S67" s="51"/>
      <c r="T67" s="51"/>
      <c r="U67" s="51"/>
      <c r="V67" s="51"/>
      <c r="W67" s="51"/>
      <c r="X67" s="52">
        <f>IF(M67&gt;0,VLOOKUP(M67,$DY$8:$DZ$95,2)," ")</f>
        <v>3.24</v>
      </c>
      <c r="Y67" s="52">
        <f t="shared" ref="Y67:Y130" si="150">IF(N67&gt;0,VLOOKUP(N67,$DY$8:$DZ$95,2)," ")</f>
        <v>2.02</v>
      </c>
      <c r="Z67" s="52">
        <f t="shared" ref="Z67:Z130" si="151">IF(O67&gt;0,VLOOKUP(O67,$DY$8:$DZ$95,2)," ")</f>
        <v>2.52</v>
      </c>
      <c r="AA67" s="52">
        <f t="shared" ref="AA67:AA130" si="152">IF(P67&gt;0,VLOOKUP(P67,$DY$8:$DZ$95,2)," ")</f>
        <v>2.64</v>
      </c>
      <c r="AB67" s="52">
        <f t="shared" ref="AB67:AB130" si="153">IF(Q67&gt;0,VLOOKUP(Q67,$DY$8:$DZ$95,2)," ")</f>
        <v>2.02</v>
      </c>
      <c r="AC67" s="54">
        <v>18.5</v>
      </c>
      <c r="AD67" s="54">
        <v>27</v>
      </c>
      <c r="AE67" s="54">
        <v>26.75</v>
      </c>
      <c r="AF67" s="54">
        <v>18.5</v>
      </c>
      <c r="AG67" s="54">
        <v>19</v>
      </c>
      <c r="AH67" s="52">
        <f t="shared" si="62"/>
        <v>2.12</v>
      </c>
      <c r="AI67" s="52">
        <f t="shared" si="88"/>
        <v>7.58</v>
      </c>
      <c r="AJ67" s="52">
        <f t="shared" si="89"/>
        <v>7.36</v>
      </c>
      <c r="AK67" s="52">
        <f t="shared" si="90"/>
        <v>2.12</v>
      </c>
      <c r="AL67" s="52">
        <f t="shared" si="91"/>
        <v>2.3199999999999998</v>
      </c>
      <c r="AM67" s="53"/>
      <c r="AN67" s="53"/>
      <c r="AO67" s="53"/>
      <c r="AP67" s="53"/>
      <c r="AQ67" s="53"/>
      <c r="AR67" s="53"/>
      <c r="AS67" s="55">
        <f t="shared" si="94"/>
        <v>12.44</v>
      </c>
      <c r="AT67" s="31">
        <f t="shared" ref="AT67:AT98" si="154">IF(D67="","",RANK(AS67,$AS$3:$AS$202,0))</f>
        <v>30</v>
      </c>
      <c r="AU67" s="57">
        <f>IF(D67="","",IF(LOOKUP(AT67,'Master 2012 Pay Sheet'!$A$5:$A$35,'Master 2012 Pay Sheet'!$B$5:$B$35)&gt;0,LOOKUP(AT67,'Master 2012 Pay Sheet'!$A$5:$A$35,'Master 2012 Pay Sheet'!$B$5:$B$35),0))</f>
        <v>0</v>
      </c>
      <c r="AV67" s="56">
        <f t="shared" si="96"/>
        <v>21.5</v>
      </c>
      <c r="AW67" s="31">
        <f t="shared" ref="AW67:AW98" si="155">IF(D67="","",RANK(AV67,$AV$3:$AV$202,0))</f>
        <v>2</v>
      </c>
      <c r="AX67" s="57">
        <f>IF(D67="","",IF(LOOKUP(AW67,'Master 2012 Pay Sheet'!$C$5:$C$35,'Master 2012 Pay Sheet'!$D$5:$D$35)&gt;0,LOOKUP(AW67,'Master 2012 Pay Sheet'!$C$5:$C$35,'Master 2012 Pay Sheet'!$D$5:$D$35),0))</f>
        <v>0</v>
      </c>
      <c r="AY67" s="56">
        <f t="shared" ref="AY67:AY130" si="156">IF(D67="","",AS67+AV67)</f>
        <v>33.94</v>
      </c>
      <c r="AZ67" s="31">
        <f t="shared" ref="AZ67:AZ98" si="157">IF(D67="","",RANK(AY67,$AY$3:$AY$202,0))</f>
        <v>7</v>
      </c>
      <c r="BA67" s="57">
        <f>IF(D67="","",IF(LOOKUP(AZ67,'Master 2012 Pay Sheet'!$E$5:$E$35,'Master 2012 Pay Sheet'!$F$5:$F$35)&gt;0,LOOKUP(AZ67,'Master 2012 Pay Sheet'!$E$5:$E$35,'Master 2012 Pay Sheet'!$F$5:$F$35),0))</f>
        <v>0</v>
      </c>
      <c r="BB67" s="57">
        <f t="shared" ref="BB67:BB98" si="158">IF(D67="","",SUM(AU67+AX67+BA67))</f>
        <v>0</v>
      </c>
      <c r="BC67" s="31">
        <f t="shared" ref="BC67:BC98" si="159">IF(D67="","",AT67-AZ67)</f>
        <v>23</v>
      </c>
      <c r="BD67" s="31" t="str">
        <f t="shared" ref="BD67:BD98" si="160">IF(D67="","",IF(BC67=MAX($BC$3:$BC$202),B67,""))</f>
        <v/>
      </c>
      <c r="BE67" s="31">
        <f t="shared" ref="BE67:BE130" si="161">IF(D67="","",COUNT(M67:Q67))</f>
        <v>5</v>
      </c>
      <c r="BF67" s="56">
        <f t="shared" si="104"/>
        <v>3.24</v>
      </c>
      <c r="BG67" s="31" t="str">
        <f t="shared" ref="BG67:BG98" si="162">IF(BF67=MAX($BF$3:$BF$202),B67,"")</f>
        <v/>
      </c>
      <c r="BH67" s="31">
        <f t="shared" ref="BH67:BH130" si="163">IF(D67="","",COUNT(AC67:AG67))</f>
        <v>5</v>
      </c>
      <c r="BI67" s="56">
        <f t="shared" si="107"/>
        <v>7.58</v>
      </c>
      <c r="BJ67" s="31" t="str">
        <f t="shared" ref="BJ67:BJ98" si="164">IF(BI67=MAX($BI$3:$BI$202),B67,"")</f>
        <v/>
      </c>
      <c r="BK67" s="31">
        <f t="shared" si="63"/>
        <v>10</v>
      </c>
      <c r="BL67" s="31">
        <f t="shared" ref="BL67:BL130" si="165">IF(D67="","",IF(S67=MAX($S$3:$S$202),S67,""))</f>
        <v>0</v>
      </c>
      <c r="BM67" s="31">
        <f t="shared" ref="BM67:BM98" si="166">IF(BL67=MAX($BL$3:$BL$202),B67,"")</f>
        <v>65</v>
      </c>
      <c r="BN67" s="31">
        <f t="shared" ref="BN67:BN130" si="167">IF(D67="","",IF(AN67=MAX($AN$3:$AN$202),AN67,""))</f>
        <v>0</v>
      </c>
      <c r="BO67" s="31">
        <f t="shared" ref="BO67:BO98" si="168">IF(BN67=MAX($BN$3:$BN$202),B67,"")</f>
        <v>65</v>
      </c>
      <c r="BP67" s="31">
        <f t="shared" ref="BP67:BP130" si="169">IF(D67="","",IF(R67=MAX($R$3:$R$202),R67,""))</f>
        <v>0</v>
      </c>
      <c r="BQ67" s="31">
        <f t="shared" ref="BQ67:BQ98" si="170">IF(BP67=MAX($BP$3:$BP$202),B67,"")</f>
        <v>65</v>
      </c>
      <c r="BR67" s="31">
        <f t="shared" ref="BR67:BR130" si="171">IF(D67="","",IF(AM67=MAX($AM$3:$AM$202),AM67,""))</f>
        <v>0</v>
      </c>
      <c r="BS67" s="31">
        <f t="shared" ref="BS67:BS98" si="172">IF(BR67=MAX($BR$3:$BR$202),B67,"")</f>
        <v>65</v>
      </c>
      <c r="BT67" s="31">
        <f t="shared" ref="BT67:BT130" si="173">IF(D67="","",IF(V67=MAX($V$3:$V$202),V67,""))</f>
        <v>0</v>
      </c>
      <c r="BU67" s="31">
        <f t="shared" ref="BU67:BU98" si="174">IF(BT67=MAX($BT$3:$BT$202),B67,"")</f>
        <v>65</v>
      </c>
      <c r="BV67" s="31">
        <f t="shared" ref="BV67:BV130" si="175">IF(D67="","",IF(W67=MAX($W$3:$W$202), W67,""))</f>
        <v>0</v>
      </c>
      <c r="BW67" s="31">
        <f t="shared" ref="BW67:BW98" si="176">IF(BV67=MAX($BV$3:$BV$202),B67,"")</f>
        <v>65</v>
      </c>
      <c r="BX67" s="31">
        <f t="shared" ref="BX67:BX130" si="177">IF(D67="","",IF(AQ67=MAX($AQ$3:$AQ$202),AQ67,""))</f>
        <v>0</v>
      </c>
      <c r="BY67" s="31">
        <f t="shared" ref="BY67:BY98" si="178">IF(BX67=MAX($BX$3:$BX$202),B67,"")</f>
        <v>65</v>
      </c>
      <c r="BZ67" s="31">
        <f t="shared" ref="BZ67:BZ130" si="179">IF(D67="","",IF(AR67=MAX($AR$3:$AR$202), AR67,""))</f>
        <v>0</v>
      </c>
      <c r="CA67" s="31">
        <f t="shared" ref="CA67:CA98" si="180">IF(BZ67=MAX($BZ$3:$BZ$202),B67,"")</f>
        <v>65</v>
      </c>
      <c r="CB67" s="31">
        <f t="shared" ref="CB67:CB130" si="181">IF(D67="","",IF(U67=MAX($U$3:$U$202), U67,""))</f>
        <v>0</v>
      </c>
      <c r="CC67" s="31">
        <f t="shared" ref="CC67:CC98" si="182">IF(CB67=MAX($CB$3:$CB$202),B67,"")</f>
        <v>65</v>
      </c>
      <c r="CD67" s="31">
        <f t="shared" ref="CD67:CD130" si="183">IF(D67="","",IF(AP67=MAX($AP$3:$AP$202),AP67,""))</f>
        <v>0</v>
      </c>
      <c r="CE67" s="31">
        <f t="shared" ref="CE67:CE98" si="184">IF(CD67=MAX($CD$3:$CD$202),B67,"")</f>
        <v>65</v>
      </c>
      <c r="CF67" s="31">
        <f t="shared" ref="CF67:CF130" si="185">IF(D67="","",IF(T67=MAX($T$3:$T$202), T67,""))</f>
        <v>0</v>
      </c>
      <c r="CG67" s="31">
        <f t="shared" ref="CG67:CG98" si="186">IF(CF67=MAX($CF$3:$CF$202),B67,"")</f>
        <v>65</v>
      </c>
      <c r="CH67" s="31">
        <f t="shared" ref="CH67:CH130" si="187">IF(D67="","",IF(AO67=MAX($AO$3:$AO$202),AO67,""))</f>
        <v>0</v>
      </c>
      <c r="CI67" s="31">
        <f t="shared" ref="CI67:CI98" si="188">IF(CH67=MAX($CH$3:$CH$202),B67,"")</f>
        <v>65</v>
      </c>
      <c r="CJ67" s="31">
        <f t="shared" ref="CJ67:CJ98" si="189">IF(I67="AC",AZ67,"")</f>
        <v>7</v>
      </c>
      <c r="CK67" s="31">
        <f t="shared" ref="CK67:CK98" si="190">IF(CJ67="","",RANK(CJ67,$CJ$3:$CJ$202,1))</f>
        <v>1</v>
      </c>
      <c r="CL67" s="31">
        <f t="shared" ref="CL67:CL98" si="191">IF(CK67=1,B67,"")</f>
        <v>65</v>
      </c>
      <c r="CM67" s="31" t="str">
        <f t="shared" ref="CM67:CM98" si="192">IF(CK67=2,B67,"")</f>
        <v/>
      </c>
      <c r="CN67" s="31" t="str">
        <f t="shared" ref="CN67:CN98" si="193">IF(CK67=3,B67,"")</f>
        <v/>
      </c>
      <c r="CO67" s="31" t="str">
        <f t="shared" ref="CO67:CO98" si="194">IF(I67="MC",AZ67,"")</f>
        <v/>
      </c>
      <c r="CP67" s="31" t="str">
        <f t="shared" ref="CP67:CP98" si="195">IF(CO67="","",RANK(CO67,$CO$3:$CO$202,1))</f>
        <v/>
      </c>
      <c r="CQ67" s="31" t="str">
        <f t="shared" ref="CQ67:CQ98" si="196">IF(CP67=1,B67,"")</f>
        <v/>
      </c>
      <c r="CR67" s="31" t="str">
        <f t="shared" ref="CR67:CR98" si="197">IF(CP67=2,B67,"")</f>
        <v/>
      </c>
      <c r="CS67" s="31" t="str">
        <f t="shared" ref="CS67:CS98" si="198">IF(CP67=3,B67,"")</f>
        <v/>
      </c>
      <c r="CT67" s="31" t="str">
        <f t="shared" si="64"/>
        <v/>
      </c>
      <c r="CU67" s="31" t="str">
        <f t="shared" si="65"/>
        <v/>
      </c>
      <c r="CV67" s="31" t="str">
        <f t="shared" si="66"/>
        <v/>
      </c>
      <c r="CW67" s="31" t="str">
        <f t="shared" si="67"/>
        <v/>
      </c>
      <c r="CX67" s="31" t="str">
        <f t="shared" si="68"/>
        <v/>
      </c>
      <c r="CY67" s="31">
        <f t="shared" si="69"/>
        <v>5</v>
      </c>
      <c r="CZ67" s="31" t="str">
        <f t="shared" si="70"/>
        <v/>
      </c>
      <c r="DA67" s="31" t="str">
        <f t="shared" si="71"/>
        <v/>
      </c>
      <c r="DB67" s="31" t="str">
        <f t="shared" si="72"/>
        <v/>
      </c>
      <c r="DC67" s="31" t="str">
        <f t="shared" si="73"/>
        <v/>
      </c>
      <c r="DD67" s="31" t="str">
        <f t="shared" si="74"/>
        <v/>
      </c>
      <c r="DE67" s="31">
        <f t="shared" si="75"/>
        <v>5</v>
      </c>
      <c r="DF67" s="31" t="str">
        <f t="shared" si="76"/>
        <v/>
      </c>
      <c r="DG67" s="31" t="str">
        <f t="shared" si="77"/>
        <v/>
      </c>
      <c r="DH67" s="31" t="str">
        <f t="shared" si="78"/>
        <v/>
      </c>
      <c r="DI67" s="31" t="str">
        <f t="shared" si="79"/>
        <v/>
      </c>
      <c r="DJ67" s="31" t="str">
        <f t="shared" si="80"/>
        <v/>
      </c>
      <c r="DK67" s="31" t="str">
        <f t="shared" si="81"/>
        <v/>
      </c>
      <c r="DL67" s="31" t="str">
        <f t="shared" si="82"/>
        <v/>
      </c>
      <c r="DM67" s="31" t="str">
        <f t="shared" si="83"/>
        <v/>
      </c>
      <c r="DN67" s="31" t="str">
        <f t="shared" si="84"/>
        <v/>
      </c>
      <c r="DO67" s="31" t="str">
        <f t="shared" si="85"/>
        <v/>
      </c>
      <c r="DP67" s="31">
        <f t="shared" si="86"/>
        <v>10</v>
      </c>
      <c r="DQ67" s="31" t="str">
        <f t="shared" ref="DQ67:DQ98" si="199">IF(J67="Lund",AZ67,"")</f>
        <v/>
      </c>
      <c r="DR67" s="31" t="str">
        <f t="shared" ref="DR67:DR98" si="200">IF(DQ67="","",RANK(DQ67,$DQ$3:$DQ$202,1))</f>
        <v/>
      </c>
      <c r="DS67" s="31" t="str">
        <f t="shared" ref="DS67:DS98" si="201">IF(DR67=1,B67,"")</f>
        <v/>
      </c>
      <c r="DT67" s="31" t="str">
        <f t="shared" ref="DT67:DT130" si="202">IF(I67="AT",B67,"")</f>
        <v/>
      </c>
      <c r="DU67" s="31" t="str">
        <f t="shared" ref="DU67:DU130" si="203">IF(I67="MC",B67,"")</f>
        <v/>
      </c>
      <c r="DV67" s="31">
        <f t="shared" ref="DV67:DV130" si="204">IF(I67="AC",B67,"")</f>
        <v>65</v>
      </c>
      <c r="DW67" s="48">
        <f t="shared" ref="DW67:DW98" si="205">IF(BK67=0,0,IF(D67="","",$D$203-AZ67+1)/$D$203*100)</f>
        <v>91.549295774647888</v>
      </c>
      <c r="DX67" s="4" t="str">
        <f t="shared" si="87"/>
        <v/>
      </c>
      <c r="DY67" s="2">
        <v>29</v>
      </c>
      <c r="DZ67" s="2">
        <v>9.64</v>
      </c>
    </row>
    <row r="68" spans="1:130" ht="13.2" x14ac:dyDescent="0.25">
      <c r="A68" s="31"/>
      <c r="B68" s="4">
        <v>66</v>
      </c>
      <c r="C68" s="15"/>
      <c r="D68" s="14" t="s">
        <v>306</v>
      </c>
      <c r="E68" s="14" t="s">
        <v>319</v>
      </c>
      <c r="F68" s="14"/>
      <c r="G68" s="14" t="s">
        <v>307</v>
      </c>
      <c r="H68" s="50" t="s">
        <v>368</v>
      </c>
      <c r="I68" s="15" t="s">
        <v>203</v>
      </c>
      <c r="J68" s="47"/>
      <c r="K68" s="47"/>
      <c r="L68" s="47"/>
      <c r="M68" s="54">
        <v>21.25</v>
      </c>
      <c r="N68" s="54">
        <v>17.5</v>
      </c>
      <c r="O68" s="54"/>
      <c r="P68" s="54"/>
      <c r="Q68" s="54"/>
      <c r="R68" s="51"/>
      <c r="S68" s="51"/>
      <c r="T68" s="51"/>
      <c r="U68" s="51"/>
      <c r="V68" s="51"/>
      <c r="W68" s="51"/>
      <c r="X68" s="52">
        <f t="shared" ref="X68:X131" si="206">IF(M68&gt;0,VLOOKUP(M68,$DY$8:$DZ$95,2)," ")</f>
        <v>3.38</v>
      </c>
      <c r="Y68" s="52">
        <f t="shared" si="150"/>
        <v>1.78</v>
      </c>
      <c r="Z68" s="52" t="str">
        <f t="shared" si="151"/>
        <v xml:space="preserve"> </v>
      </c>
      <c r="AA68" s="52" t="str">
        <f t="shared" si="152"/>
        <v xml:space="preserve"> </v>
      </c>
      <c r="AB68" s="52" t="str">
        <f t="shared" si="153"/>
        <v xml:space="preserve"> </v>
      </c>
      <c r="AC68" s="54">
        <v>15.5</v>
      </c>
      <c r="AD68" s="54">
        <v>15</v>
      </c>
      <c r="AE68" s="54">
        <v>16</v>
      </c>
      <c r="AF68" s="54"/>
      <c r="AG68" s="54"/>
      <c r="AH68" s="52">
        <f t="shared" ref="AH68:AH131" si="207">IF(AC68&gt;0,VLOOKUP(AC68,$DY$8:$DZ$95,2)," ")</f>
        <v>1.24</v>
      </c>
      <c r="AI68" s="52">
        <f t="shared" si="88"/>
        <v>1.1200000000000001</v>
      </c>
      <c r="AJ68" s="52">
        <f t="shared" si="89"/>
        <v>1.38</v>
      </c>
      <c r="AK68" s="52" t="str">
        <f t="shared" si="90"/>
        <v xml:space="preserve"> </v>
      </c>
      <c r="AL68" s="52" t="str">
        <f t="shared" si="91"/>
        <v xml:space="preserve"> </v>
      </c>
      <c r="AM68" s="53"/>
      <c r="AN68" s="53"/>
      <c r="AO68" s="53"/>
      <c r="AP68" s="53"/>
      <c r="AQ68" s="53"/>
      <c r="AR68" s="53"/>
      <c r="AS68" s="55">
        <f t="shared" ref="AS68:AS131" si="208">IF(D68="","",SUM(X68:AB68))</f>
        <v>5.16</v>
      </c>
      <c r="AT68" s="31">
        <f t="shared" si="154"/>
        <v>62</v>
      </c>
      <c r="AU68" s="57">
        <f>IF(D68="","",IF(LOOKUP(AT68,'Master 2012 Pay Sheet'!$A$5:$A$35,'Master 2012 Pay Sheet'!$B$5:$B$35)&gt;0,LOOKUP(AT68,'Master 2012 Pay Sheet'!$A$5:$A$35,'Master 2012 Pay Sheet'!$B$5:$B$35),0))</f>
        <v>0</v>
      </c>
      <c r="AV68" s="56">
        <f t="shared" ref="AV68:AV131" si="209">IF(D68="","",SUM(AH68:AL68))</f>
        <v>3.74</v>
      </c>
      <c r="AW68" s="31">
        <f t="shared" si="155"/>
        <v>63</v>
      </c>
      <c r="AX68" s="57">
        <f>IF(D68="","",IF(LOOKUP(AW68,'Master 2012 Pay Sheet'!$C$5:$C$35,'Master 2012 Pay Sheet'!$D$5:$D$35)&gt;0,LOOKUP(AW68,'Master 2012 Pay Sheet'!$C$5:$C$35,'Master 2012 Pay Sheet'!$D$5:$D$35),0))</f>
        <v>0</v>
      </c>
      <c r="AY68" s="56">
        <f t="shared" si="156"/>
        <v>8.9</v>
      </c>
      <c r="AZ68" s="31">
        <f t="shared" si="157"/>
        <v>65</v>
      </c>
      <c r="BA68" s="57">
        <f>IF(D68="","",IF(LOOKUP(AZ68,'Master 2012 Pay Sheet'!$E$5:$E$35,'Master 2012 Pay Sheet'!$F$5:$F$35)&gt;0,LOOKUP(AZ68,'Master 2012 Pay Sheet'!$E$5:$E$35,'Master 2012 Pay Sheet'!$F$5:$F$35),0))</f>
        <v>0</v>
      </c>
      <c r="BB68" s="57">
        <f t="shared" si="158"/>
        <v>0</v>
      </c>
      <c r="BC68" s="31">
        <f t="shared" si="159"/>
        <v>-3</v>
      </c>
      <c r="BD68" s="31" t="str">
        <f t="shared" si="160"/>
        <v/>
      </c>
      <c r="BE68" s="31">
        <f t="shared" si="161"/>
        <v>2</v>
      </c>
      <c r="BF68" s="56">
        <f t="shared" ref="BF68:BF131" si="210">IF(D68="","",MAX(X68:AB68))</f>
        <v>3.38</v>
      </c>
      <c r="BG68" s="31" t="str">
        <f t="shared" si="162"/>
        <v/>
      </c>
      <c r="BH68" s="31">
        <f t="shared" si="163"/>
        <v>3</v>
      </c>
      <c r="BI68" s="56">
        <f t="shared" ref="BI68:BI131" si="211">IF(D68="","",MAX(AH68:AL68))</f>
        <v>1.38</v>
      </c>
      <c r="BJ68" s="31" t="str">
        <f t="shared" si="164"/>
        <v/>
      </c>
      <c r="BK68" s="31">
        <f t="shared" ref="BK68:BK131" si="212">IF(BE68="","",BE68+BH68)</f>
        <v>5</v>
      </c>
      <c r="BL68" s="31">
        <f t="shared" si="165"/>
        <v>0</v>
      </c>
      <c r="BM68" s="31">
        <f t="shared" si="166"/>
        <v>66</v>
      </c>
      <c r="BN68" s="31">
        <f t="shared" si="167"/>
        <v>0</v>
      </c>
      <c r="BO68" s="31">
        <f t="shared" si="168"/>
        <v>66</v>
      </c>
      <c r="BP68" s="31">
        <f t="shared" si="169"/>
        <v>0</v>
      </c>
      <c r="BQ68" s="31">
        <f t="shared" si="170"/>
        <v>66</v>
      </c>
      <c r="BR68" s="31">
        <f t="shared" si="171"/>
        <v>0</v>
      </c>
      <c r="BS68" s="31">
        <f t="shared" si="172"/>
        <v>66</v>
      </c>
      <c r="BT68" s="31">
        <f t="shared" si="173"/>
        <v>0</v>
      </c>
      <c r="BU68" s="31">
        <f t="shared" si="174"/>
        <v>66</v>
      </c>
      <c r="BV68" s="31">
        <f t="shared" si="175"/>
        <v>0</v>
      </c>
      <c r="BW68" s="31">
        <f t="shared" si="176"/>
        <v>66</v>
      </c>
      <c r="BX68" s="31">
        <f t="shared" si="177"/>
        <v>0</v>
      </c>
      <c r="BY68" s="31">
        <f t="shared" si="178"/>
        <v>66</v>
      </c>
      <c r="BZ68" s="31">
        <f t="shared" si="179"/>
        <v>0</v>
      </c>
      <c r="CA68" s="31">
        <f t="shared" si="180"/>
        <v>66</v>
      </c>
      <c r="CB68" s="31">
        <f t="shared" si="181"/>
        <v>0</v>
      </c>
      <c r="CC68" s="31">
        <f t="shared" si="182"/>
        <v>66</v>
      </c>
      <c r="CD68" s="31">
        <f t="shared" si="183"/>
        <v>0</v>
      </c>
      <c r="CE68" s="31">
        <f t="shared" si="184"/>
        <v>66</v>
      </c>
      <c r="CF68" s="31">
        <f t="shared" si="185"/>
        <v>0</v>
      </c>
      <c r="CG68" s="31">
        <f t="shared" si="186"/>
        <v>66</v>
      </c>
      <c r="CH68" s="31">
        <f t="shared" si="187"/>
        <v>0</v>
      </c>
      <c r="CI68" s="31">
        <f t="shared" si="188"/>
        <v>66</v>
      </c>
      <c r="CJ68" s="31" t="str">
        <f t="shared" si="189"/>
        <v/>
      </c>
      <c r="CK68" s="31" t="str">
        <f t="shared" si="190"/>
        <v/>
      </c>
      <c r="CL68" s="31" t="str">
        <f t="shared" si="191"/>
        <v/>
      </c>
      <c r="CM68" s="31" t="str">
        <f t="shared" si="192"/>
        <v/>
      </c>
      <c r="CN68" s="31" t="str">
        <f t="shared" si="193"/>
        <v/>
      </c>
      <c r="CO68" s="31" t="str">
        <f t="shared" si="194"/>
        <v/>
      </c>
      <c r="CP68" s="31" t="str">
        <f t="shared" si="195"/>
        <v/>
      </c>
      <c r="CQ68" s="31" t="str">
        <f t="shared" si="196"/>
        <v/>
      </c>
      <c r="CR68" s="31" t="str">
        <f t="shared" si="197"/>
        <v/>
      </c>
      <c r="CS68" s="31" t="str">
        <f t="shared" si="198"/>
        <v/>
      </c>
      <c r="CT68" s="31" t="str">
        <f t="shared" ref="CT68:CT131" si="213">IF(BE68=0,BE68,"")</f>
        <v/>
      </c>
      <c r="CU68" s="31" t="str">
        <f t="shared" ref="CU68:CU131" si="214">IF(BE68=1,1,"")</f>
        <v/>
      </c>
      <c r="CV68" s="31">
        <f t="shared" ref="CV68:CV131" si="215">IF(BE68=2,2,"")</f>
        <v>2</v>
      </c>
      <c r="CW68" s="31" t="str">
        <f t="shared" ref="CW68:CW131" si="216">IF(BE68=3,3,"")</f>
        <v/>
      </c>
      <c r="CX68" s="31" t="str">
        <f t="shared" ref="CX68:CX131" si="217">IF(BE68=4,4,"")</f>
        <v/>
      </c>
      <c r="CY68" s="31" t="str">
        <f t="shared" ref="CY68:CY131" si="218">IF(BE68=5,5,"")</f>
        <v/>
      </c>
      <c r="CZ68" s="31" t="str">
        <f t="shared" ref="CZ68:CZ131" si="219">IF(BH68=0,BH68,"")</f>
        <v/>
      </c>
      <c r="DA68" s="31" t="str">
        <f t="shared" ref="DA68:DA131" si="220">IF(BH68=1,1,"")</f>
        <v/>
      </c>
      <c r="DB68" s="31" t="str">
        <f t="shared" ref="DB68:DB131" si="221">IF(BH68=2,2,"")</f>
        <v/>
      </c>
      <c r="DC68" s="31">
        <f t="shared" ref="DC68:DC131" si="222">IF(BH68=3,3,"")</f>
        <v>3</v>
      </c>
      <c r="DD68" s="31" t="str">
        <f t="shared" ref="DD68:DD131" si="223">IF(BH68=4,4,"")</f>
        <v/>
      </c>
      <c r="DE68" s="31" t="str">
        <f t="shared" ref="DE68:DE131" si="224">IF(BH68=5,5,"")</f>
        <v/>
      </c>
      <c r="DF68" s="31" t="str">
        <f t="shared" ref="DF68:DF131" si="225">IF(BK68=0,BK68,"")</f>
        <v/>
      </c>
      <c r="DG68" s="31" t="str">
        <f t="shared" ref="DG68:DG131" si="226">IF(BK68=1,1,"")</f>
        <v/>
      </c>
      <c r="DH68" s="31" t="str">
        <f t="shared" ref="DH68:DH131" si="227">IF(BK68=2,2,"")</f>
        <v/>
      </c>
      <c r="DI68" s="31" t="str">
        <f t="shared" ref="DI68:DI131" si="228">IF(BK68=3,3,"")</f>
        <v/>
      </c>
      <c r="DJ68" s="31" t="str">
        <f t="shared" ref="DJ68:DJ131" si="229">IF(BK68=4,4,"")</f>
        <v/>
      </c>
      <c r="DK68" s="31">
        <f t="shared" ref="DK68:DK131" si="230">IF(BK68=5,5,"")</f>
        <v>5</v>
      </c>
      <c r="DL68" s="31" t="str">
        <f t="shared" ref="DL68:DL131" si="231">IF(BK68=6,6,"")</f>
        <v/>
      </c>
      <c r="DM68" s="31" t="str">
        <f t="shared" ref="DM68:DM131" si="232">IF(BK68=7,7,"")</f>
        <v/>
      </c>
      <c r="DN68" s="31" t="str">
        <f t="shared" ref="DN68:DN131" si="233">IF(BK68=8,8,"")</f>
        <v/>
      </c>
      <c r="DO68" s="31" t="str">
        <f t="shared" ref="DO68:DO131" si="234">IF(BK68=9,9,"")</f>
        <v/>
      </c>
      <c r="DP68" s="31" t="str">
        <f t="shared" ref="DP68:DP131" si="235">IF(BK68=10,10,"")</f>
        <v/>
      </c>
      <c r="DQ68" s="31" t="str">
        <f t="shared" si="199"/>
        <v/>
      </c>
      <c r="DR68" s="31" t="str">
        <f t="shared" si="200"/>
        <v/>
      </c>
      <c r="DS68" s="31" t="str">
        <f t="shared" si="201"/>
        <v/>
      </c>
      <c r="DT68" s="31">
        <f t="shared" si="202"/>
        <v>66</v>
      </c>
      <c r="DU68" s="31" t="str">
        <f t="shared" si="203"/>
        <v/>
      </c>
      <c r="DV68" s="31" t="str">
        <f t="shared" si="204"/>
        <v/>
      </c>
      <c r="DW68" s="48">
        <f t="shared" si="205"/>
        <v>9.8591549295774641</v>
      </c>
      <c r="DX68" s="4" t="str">
        <f t="shared" ref="DX68:DX131" si="236">IF(AS68 = 0,AV68 - AS68,"")</f>
        <v/>
      </c>
      <c r="DY68" s="2">
        <v>29.25</v>
      </c>
      <c r="DZ68" s="2">
        <v>9.94</v>
      </c>
    </row>
    <row r="69" spans="1:130" ht="13.2" x14ac:dyDescent="0.25">
      <c r="A69" s="31"/>
      <c r="B69" s="4">
        <v>67</v>
      </c>
      <c r="C69" s="15"/>
      <c r="D69" s="14" t="s">
        <v>308</v>
      </c>
      <c r="E69" s="14" t="s">
        <v>332</v>
      </c>
      <c r="F69" s="14"/>
      <c r="G69" s="14" t="s">
        <v>309</v>
      </c>
      <c r="H69" s="50" t="s">
        <v>332</v>
      </c>
      <c r="I69" s="15" t="s">
        <v>237</v>
      </c>
      <c r="J69" s="47"/>
      <c r="K69" s="47"/>
      <c r="L69" s="47"/>
      <c r="M69" s="54">
        <v>19</v>
      </c>
      <c r="N69" s="54">
        <v>19.25</v>
      </c>
      <c r="O69" s="54">
        <v>18.5</v>
      </c>
      <c r="P69" s="54">
        <v>18.25</v>
      </c>
      <c r="Q69" s="54">
        <v>17.75</v>
      </c>
      <c r="R69" s="51"/>
      <c r="S69" s="51"/>
      <c r="T69" s="51"/>
      <c r="U69" s="51"/>
      <c r="V69" s="51"/>
      <c r="W69" s="51"/>
      <c r="X69" s="52">
        <f t="shared" si="206"/>
        <v>2.3199999999999998</v>
      </c>
      <c r="Y69" s="52">
        <f t="shared" si="150"/>
        <v>2.42</v>
      </c>
      <c r="Z69" s="52">
        <f t="shared" si="151"/>
        <v>2.12</v>
      </c>
      <c r="AA69" s="52">
        <f t="shared" si="152"/>
        <v>2.02</v>
      </c>
      <c r="AB69" s="52">
        <f t="shared" si="153"/>
        <v>1.86</v>
      </c>
      <c r="AC69" s="54">
        <v>18.75</v>
      </c>
      <c r="AD69" s="54">
        <v>18</v>
      </c>
      <c r="AE69" s="54">
        <v>18.25</v>
      </c>
      <c r="AF69" s="54">
        <v>19.5</v>
      </c>
      <c r="AG69" s="54">
        <v>18.5</v>
      </c>
      <c r="AH69" s="52">
        <f t="shared" si="207"/>
        <v>2.2200000000000002</v>
      </c>
      <c r="AI69" s="52">
        <f t="shared" si="88"/>
        <v>1.94</v>
      </c>
      <c r="AJ69" s="52">
        <f t="shared" si="89"/>
        <v>2.02</v>
      </c>
      <c r="AK69" s="52">
        <f t="shared" si="90"/>
        <v>2.52</v>
      </c>
      <c r="AL69" s="52">
        <f t="shared" si="91"/>
        <v>2.12</v>
      </c>
      <c r="AM69" s="53"/>
      <c r="AN69" s="53"/>
      <c r="AO69" s="53"/>
      <c r="AP69" s="53"/>
      <c r="AQ69" s="53"/>
      <c r="AR69" s="53"/>
      <c r="AS69" s="55">
        <f t="shared" si="208"/>
        <v>10.74</v>
      </c>
      <c r="AT69" s="31">
        <f t="shared" si="154"/>
        <v>38</v>
      </c>
      <c r="AU69" s="57">
        <f>IF(D69="","",IF(LOOKUP(AT69,'Master 2012 Pay Sheet'!$A$5:$A$35,'Master 2012 Pay Sheet'!$B$5:$B$35)&gt;0,LOOKUP(AT69,'Master 2012 Pay Sheet'!$A$5:$A$35,'Master 2012 Pay Sheet'!$B$5:$B$35),0))</f>
        <v>0</v>
      </c>
      <c r="AV69" s="56">
        <f t="shared" si="209"/>
        <v>10.82</v>
      </c>
      <c r="AW69" s="31">
        <f t="shared" si="155"/>
        <v>29</v>
      </c>
      <c r="AX69" s="57">
        <f>IF(D69="","",IF(LOOKUP(AW69,'Master 2012 Pay Sheet'!$C$5:$C$35,'Master 2012 Pay Sheet'!$D$5:$D$35)&gt;0,LOOKUP(AW69,'Master 2012 Pay Sheet'!$C$5:$C$35,'Master 2012 Pay Sheet'!$D$5:$D$35),0))</f>
        <v>0</v>
      </c>
      <c r="AY69" s="56">
        <f t="shared" si="156"/>
        <v>21.560000000000002</v>
      </c>
      <c r="AZ69" s="31">
        <f t="shared" si="157"/>
        <v>33</v>
      </c>
      <c r="BA69" s="57">
        <f>IF(D69="","",IF(LOOKUP(AZ69,'Master 2012 Pay Sheet'!$E$5:$E$35,'Master 2012 Pay Sheet'!$F$5:$F$35)&gt;0,LOOKUP(AZ69,'Master 2012 Pay Sheet'!$E$5:$E$35,'Master 2012 Pay Sheet'!$F$5:$F$35),0))</f>
        <v>0</v>
      </c>
      <c r="BB69" s="57">
        <f t="shared" si="158"/>
        <v>0</v>
      </c>
      <c r="BC69" s="31">
        <f t="shared" si="159"/>
        <v>5</v>
      </c>
      <c r="BD69" s="31" t="str">
        <f t="shared" si="160"/>
        <v/>
      </c>
      <c r="BE69" s="31">
        <f t="shared" si="161"/>
        <v>5</v>
      </c>
      <c r="BF69" s="56">
        <f t="shared" si="210"/>
        <v>2.42</v>
      </c>
      <c r="BG69" s="31" t="str">
        <f t="shared" si="162"/>
        <v/>
      </c>
      <c r="BH69" s="31">
        <f t="shared" si="163"/>
        <v>5</v>
      </c>
      <c r="BI69" s="56">
        <f t="shared" si="211"/>
        <v>2.52</v>
      </c>
      <c r="BJ69" s="31" t="str">
        <f t="shared" si="164"/>
        <v/>
      </c>
      <c r="BK69" s="31">
        <f t="shared" si="212"/>
        <v>10</v>
      </c>
      <c r="BL69" s="31">
        <f t="shared" si="165"/>
        <v>0</v>
      </c>
      <c r="BM69" s="31">
        <f t="shared" si="166"/>
        <v>67</v>
      </c>
      <c r="BN69" s="31">
        <f t="shared" si="167"/>
        <v>0</v>
      </c>
      <c r="BO69" s="31">
        <f t="shared" si="168"/>
        <v>67</v>
      </c>
      <c r="BP69" s="31">
        <f t="shared" si="169"/>
        <v>0</v>
      </c>
      <c r="BQ69" s="31">
        <f t="shared" si="170"/>
        <v>67</v>
      </c>
      <c r="BR69" s="31">
        <f t="shared" si="171"/>
        <v>0</v>
      </c>
      <c r="BS69" s="31">
        <f t="shared" si="172"/>
        <v>67</v>
      </c>
      <c r="BT69" s="31">
        <f t="shared" si="173"/>
        <v>0</v>
      </c>
      <c r="BU69" s="31">
        <f t="shared" si="174"/>
        <v>67</v>
      </c>
      <c r="BV69" s="31">
        <f t="shared" si="175"/>
        <v>0</v>
      </c>
      <c r="BW69" s="31">
        <f t="shared" si="176"/>
        <v>67</v>
      </c>
      <c r="BX69" s="31">
        <f t="shared" si="177"/>
        <v>0</v>
      </c>
      <c r="BY69" s="31">
        <f t="shared" si="178"/>
        <v>67</v>
      </c>
      <c r="BZ69" s="31">
        <f t="shared" si="179"/>
        <v>0</v>
      </c>
      <c r="CA69" s="31">
        <f t="shared" si="180"/>
        <v>67</v>
      </c>
      <c r="CB69" s="31">
        <f t="shared" si="181"/>
        <v>0</v>
      </c>
      <c r="CC69" s="31">
        <f t="shared" si="182"/>
        <v>67</v>
      </c>
      <c r="CD69" s="31">
        <f t="shared" si="183"/>
        <v>0</v>
      </c>
      <c r="CE69" s="31">
        <f t="shared" si="184"/>
        <v>67</v>
      </c>
      <c r="CF69" s="31">
        <f t="shared" si="185"/>
        <v>0</v>
      </c>
      <c r="CG69" s="31">
        <f t="shared" si="186"/>
        <v>67</v>
      </c>
      <c r="CH69" s="31">
        <f t="shared" si="187"/>
        <v>0</v>
      </c>
      <c r="CI69" s="31">
        <f t="shared" si="188"/>
        <v>67</v>
      </c>
      <c r="CJ69" s="31">
        <f t="shared" si="189"/>
        <v>33</v>
      </c>
      <c r="CK69" s="31">
        <f t="shared" si="190"/>
        <v>3</v>
      </c>
      <c r="CL69" s="31" t="str">
        <f t="shared" si="191"/>
        <v/>
      </c>
      <c r="CM69" s="31" t="str">
        <f t="shared" si="192"/>
        <v/>
      </c>
      <c r="CN69" s="31">
        <f t="shared" si="193"/>
        <v>67</v>
      </c>
      <c r="CO69" s="31" t="str">
        <f t="shared" si="194"/>
        <v/>
      </c>
      <c r="CP69" s="31" t="str">
        <f t="shared" si="195"/>
        <v/>
      </c>
      <c r="CQ69" s="31" t="str">
        <f t="shared" si="196"/>
        <v/>
      </c>
      <c r="CR69" s="31" t="str">
        <f t="shared" si="197"/>
        <v/>
      </c>
      <c r="CS69" s="31" t="str">
        <f t="shared" si="198"/>
        <v/>
      </c>
      <c r="CT69" s="31" t="str">
        <f t="shared" si="213"/>
        <v/>
      </c>
      <c r="CU69" s="31" t="str">
        <f t="shared" si="214"/>
        <v/>
      </c>
      <c r="CV69" s="31" t="str">
        <f t="shared" si="215"/>
        <v/>
      </c>
      <c r="CW69" s="31" t="str">
        <f t="shared" si="216"/>
        <v/>
      </c>
      <c r="CX69" s="31" t="str">
        <f t="shared" si="217"/>
        <v/>
      </c>
      <c r="CY69" s="31">
        <f t="shared" si="218"/>
        <v>5</v>
      </c>
      <c r="CZ69" s="31" t="str">
        <f t="shared" si="219"/>
        <v/>
      </c>
      <c r="DA69" s="31" t="str">
        <f t="shared" si="220"/>
        <v/>
      </c>
      <c r="DB69" s="31" t="str">
        <f t="shared" si="221"/>
        <v/>
      </c>
      <c r="DC69" s="31" t="str">
        <f t="shared" si="222"/>
        <v/>
      </c>
      <c r="DD69" s="31" t="str">
        <f t="shared" si="223"/>
        <v/>
      </c>
      <c r="DE69" s="31">
        <f t="shared" si="224"/>
        <v>5</v>
      </c>
      <c r="DF69" s="31" t="str">
        <f t="shared" si="225"/>
        <v/>
      </c>
      <c r="DG69" s="31" t="str">
        <f t="shared" si="226"/>
        <v/>
      </c>
      <c r="DH69" s="31" t="str">
        <f t="shared" si="227"/>
        <v/>
      </c>
      <c r="DI69" s="31" t="str">
        <f t="shared" si="228"/>
        <v/>
      </c>
      <c r="DJ69" s="31" t="str">
        <f t="shared" si="229"/>
        <v/>
      </c>
      <c r="DK69" s="31" t="str">
        <f t="shared" si="230"/>
        <v/>
      </c>
      <c r="DL69" s="31" t="str">
        <f t="shared" si="231"/>
        <v/>
      </c>
      <c r="DM69" s="31" t="str">
        <f t="shared" si="232"/>
        <v/>
      </c>
      <c r="DN69" s="31" t="str">
        <f t="shared" si="233"/>
        <v/>
      </c>
      <c r="DO69" s="31" t="str">
        <f t="shared" si="234"/>
        <v/>
      </c>
      <c r="DP69" s="31">
        <f t="shared" si="235"/>
        <v>10</v>
      </c>
      <c r="DQ69" s="31" t="str">
        <f t="shared" si="199"/>
        <v/>
      </c>
      <c r="DR69" s="31" t="str">
        <f t="shared" si="200"/>
        <v/>
      </c>
      <c r="DS69" s="31" t="str">
        <f t="shared" si="201"/>
        <v/>
      </c>
      <c r="DT69" s="31" t="str">
        <f t="shared" si="202"/>
        <v/>
      </c>
      <c r="DU69" s="31" t="str">
        <f t="shared" si="203"/>
        <v/>
      </c>
      <c r="DV69" s="31">
        <f t="shared" si="204"/>
        <v>67</v>
      </c>
      <c r="DW69" s="48">
        <f t="shared" si="205"/>
        <v>54.929577464788736</v>
      </c>
      <c r="DX69" s="4" t="str">
        <f t="shared" si="236"/>
        <v/>
      </c>
      <c r="DY69" s="2">
        <v>29.5</v>
      </c>
      <c r="DZ69" s="2">
        <v>10.220000000000001</v>
      </c>
    </row>
    <row r="70" spans="1:130" ht="13.2" x14ac:dyDescent="0.25">
      <c r="A70" s="31"/>
      <c r="B70" s="4">
        <v>68</v>
      </c>
      <c r="C70" s="15"/>
      <c r="D70" s="14" t="s">
        <v>310</v>
      </c>
      <c r="E70" s="14" t="s">
        <v>369</v>
      </c>
      <c r="F70" s="14"/>
      <c r="G70" s="14" t="s">
        <v>311</v>
      </c>
      <c r="H70" s="50" t="s">
        <v>369</v>
      </c>
      <c r="I70" s="15" t="s">
        <v>222</v>
      </c>
      <c r="J70" s="47"/>
      <c r="K70" s="47"/>
      <c r="L70" s="47"/>
      <c r="M70" s="54">
        <v>31</v>
      </c>
      <c r="N70" s="54">
        <v>16</v>
      </c>
      <c r="O70" s="54">
        <v>14.5</v>
      </c>
      <c r="P70" s="54">
        <v>15.5</v>
      </c>
      <c r="Q70" s="54">
        <v>20</v>
      </c>
      <c r="R70" s="51"/>
      <c r="S70" s="51"/>
      <c r="T70" s="51"/>
      <c r="U70" s="51"/>
      <c r="V70" s="51"/>
      <c r="W70" s="51"/>
      <c r="X70" s="52">
        <f t="shared" si="206"/>
        <v>12.06</v>
      </c>
      <c r="Y70" s="52">
        <f t="shared" si="150"/>
        <v>1.38</v>
      </c>
      <c r="Z70" s="52">
        <f t="shared" si="151"/>
        <v>1.06</v>
      </c>
      <c r="AA70" s="52">
        <f t="shared" si="152"/>
        <v>1.24</v>
      </c>
      <c r="AB70" s="52">
        <f t="shared" si="153"/>
        <v>2.76</v>
      </c>
      <c r="AC70" s="54">
        <v>16</v>
      </c>
      <c r="AD70" s="54">
        <v>17</v>
      </c>
      <c r="AE70" s="54">
        <v>16.5</v>
      </c>
      <c r="AF70" s="54">
        <v>14.5</v>
      </c>
      <c r="AG70" s="54"/>
      <c r="AH70" s="52">
        <f t="shared" si="207"/>
        <v>1.38</v>
      </c>
      <c r="AI70" s="52">
        <f t="shared" si="88"/>
        <v>1.64</v>
      </c>
      <c r="AJ70" s="52">
        <f t="shared" si="89"/>
        <v>1.5</v>
      </c>
      <c r="AK70" s="52">
        <f t="shared" si="90"/>
        <v>1.06</v>
      </c>
      <c r="AL70" s="52" t="str">
        <f t="shared" si="91"/>
        <v xml:space="preserve"> </v>
      </c>
      <c r="AM70" s="53"/>
      <c r="AN70" s="53"/>
      <c r="AO70" s="53"/>
      <c r="AP70" s="53"/>
      <c r="AQ70" s="53"/>
      <c r="AR70" s="53"/>
      <c r="AS70" s="55">
        <f t="shared" si="208"/>
        <v>18.5</v>
      </c>
      <c r="AT70" s="31">
        <f t="shared" si="154"/>
        <v>8</v>
      </c>
      <c r="AU70" s="57">
        <f>IF(D70="","",IF(LOOKUP(AT70,'Master 2012 Pay Sheet'!$A$5:$A$35,'Master 2012 Pay Sheet'!$B$5:$B$35)&gt;0,LOOKUP(AT70,'Master 2012 Pay Sheet'!$A$5:$A$35,'Master 2012 Pay Sheet'!$B$5:$B$35),0))</f>
        <v>0</v>
      </c>
      <c r="AV70" s="56">
        <f t="shared" si="209"/>
        <v>5.58</v>
      </c>
      <c r="AW70" s="31">
        <f t="shared" si="155"/>
        <v>56</v>
      </c>
      <c r="AX70" s="57">
        <f>IF(D70="","",IF(LOOKUP(AW70,'Master 2012 Pay Sheet'!$C$5:$C$35,'Master 2012 Pay Sheet'!$D$5:$D$35)&gt;0,LOOKUP(AW70,'Master 2012 Pay Sheet'!$C$5:$C$35,'Master 2012 Pay Sheet'!$D$5:$D$35),0))</f>
        <v>0</v>
      </c>
      <c r="AY70" s="56">
        <f t="shared" si="156"/>
        <v>24.08</v>
      </c>
      <c r="AZ70" s="31">
        <f t="shared" si="157"/>
        <v>27</v>
      </c>
      <c r="BA70" s="57">
        <f>IF(D70="","",IF(LOOKUP(AZ70,'Master 2012 Pay Sheet'!$E$5:$E$35,'Master 2012 Pay Sheet'!$F$5:$F$35)&gt;0,LOOKUP(AZ70,'Master 2012 Pay Sheet'!$E$5:$E$35,'Master 2012 Pay Sheet'!$F$5:$F$35),0))</f>
        <v>0</v>
      </c>
      <c r="BB70" s="57">
        <f t="shared" si="158"/>
        <v>0</v>
      </c>
      <c r="BC70" s="31">
        <f t="shared" si="159"/>
        <v>-19</v>
      </c>
      <c r="BD70" s="31" t="str">
        <f t="shared" si="160"/>
        <v/>
      </c>
      <c r="BE70" s="31">
        <f t="shared" si="161"/>
        <v>5</v>
      </c>
      <c r="BF70" s="56">
        <f t="shared" si="210"/>
        <v>12.06</v>
      </c>
      <c r="BG70" s="31" t="str">
        <f t="shared" si="162"/>
        <v/>
      </c>
      <c r="BH70" s="31">
        <f t="shared" si="163"/>
        <v>4</v>
      </c>
      <c r="BI70" s="56">
        <f t="shared" si="211"/>
        <v>1.64</v>
      </c>
      <c r="BJ70" s="31" t="str">
        <f t="shared" si="164"/>
        <v/>
      </c>
      <c r="BK70" s="31">
        <f t="shared" si="212"/>
        <v>9</v>
      </c>
      <c r="BL70" s="31">
        <f t="shared" si="165"/>
        <v>0</v>
      </c>
      <c r="BM70" s="31">
        <f t="shared" si="166"/>
        <v>68</v>
      </c>
      <c r="BN70" s="31">
        <f t="shared" si="167"/>
        <v>0</v>
      </c>
      <c r="BO70" s="31">
        <f t="shared" si="168"/>
        <v>68</v>
      </c>
      <c r="BP70" s="31">
        <f t="shared" si="169"/>
        <v>0</v>
      </c>
      <c r="BQ70" s="31">
        <f t="shared" si="170"/>
        <v>68</v>
      </c>
      <c r="BR70" s="31">
        <f t="shared" si="171"/>
        <v>0</v>
      </c>
      <c r="BS70" s="31">
        <f t="shared" si="172"/>
        <v>68</v>
      </c>
      <c r="BT70" s="31">
        <f t="shared" si="173"/>
        <v>0</v>
      </c>
      <c r="BU70" s="31">
        <f t="shared" si="174"/>
        <v>68</v>
      </c>
      <c r="BV70" s="31">
        <f t="shared" si="175"/>
        <v>0</v>
      </c>
      <c r="BW70" s="31">
        <f t="shared" si="176"/>
        <v>68</v>
      </c>
      <c r="BX70" s="31">
        <f t="shared" si="177"/>
        <v>0</v>
      </c>
      <c r="BY70" s="31">
        <f t="shared" si="178"/>
        <v>68</v>
      </c>
      <c r="BZ70" s="31">
        <f t="shared" si="179"/>
        <v>0</v>
      </c>
      <c r="CA70" s="31">
        <f t="shared" si="180"/>
        <v>68</v>
      </c>
      <c r="CB70" s="31">
        <f t="shared" si="181"/>
        <v>0</v>
      </c>
      <c r="CC70" s="31">
        <f t="shared" si="182"/>
        <v>68</v>
      </c>
      <c r="CD70" s="31">
        <f t="shared" si="183"/>
        <v>0</v>
      </c>
      <c r="CE70" s="31">
        <f t="shared" si="184"/>
        <v>68</v>
      </c>
      <c r="CF70" s="31">
        <f t="shared" si="185"/>
        <v>0</v>
      </c>
      <c r="CG70" s="31">
        <f t="shared" si="186"/>
        <v>68</v>
      </c>
      <c r="CH70" s="31">
        <f t="shared" si="187"/>
        <v>0</v>
      </c>
      <c r="CI70" s="31">
        <f t="shared" si="188"/>
        <v>68</v>
      </c>
      <c r="CJ70" s="31" t="str">
        <f t="shared" si="189"/>
        <v/>
      </c>
      <c r="CK70" s="31" t="str">
        <f t="shared" si="190"/>
        <v/>
      </c>
      <c r="CL70" s="31" t="str">
        <f t="shared" si="191"/>
        <v/>
      </c>
      <c r="CM70" s="31" t="str">
        <f t="shared" si="192"/>
        <v/>
      </c>
      <c r="CN70" s="31" t="str">
        <f t="shared" si="193"/>
        <v/>
      </c>
      <c r="CO70" s="31">
        <f t="shared" si="194"/>
        <v>27</v>
      </c>
      <c r="CP70" s="31">
        <f t="shared" si="195"/>
        <v>4</v>
      </c>
      <c r="CQ70" s="31" t="str">
        <f t="shared" si="196"/>
        <v/>
      </c>
      <c r="CR70" s="31" t="str">
        <f t="shared" si="197"/>
        <v/>
      </c>
      <c r="CS70" s="31" t="str">
        <f t="shared" si="198"/>
        <v/>
      </c>
      <c r="CT70" s="31" t="str">
        <f t="shared" si="213"/>
        <v/>
      </c>
      <c r="CU70" s="31" t="str">
        <f t="shared" si="214"/>
        <v/>
      </c>
      <c r="CV70" s="31" t="str">
        <f t="shared" si="215"/>
        <v/>
      </c>
      <c r="CW70" s="31" t="str">
        <f t="shared" si="216"/>
        <v/>
      </c>
      <c r="CX70" s="31" t="str">
        <f t="shared" si="217"/>
        <v/>
      </c>
      <c r="CY70" s="31">
        <f t="shared" si="218"/>
        <v>5</v>
      </c>
      <c r="CZ70" s="31" t="str">
        <f t="shared" si="219"/>
        <v/>
      </c>
      <c r="DA70" s="31" t="str">
        <f t="shared" si="220"/>
        <v/>
      </c>
      <c r="DB70" s="31" t="str">
        <f t="shared" si="221"/>
        <v/>
      </c>
      <c r="DC70" s="31" t="str">
        <f t="shared" si="222"/>
        <v/>
      </c>
      <c r="DD70" s="31">
        <f t="shared" si="223"/>
        <v>4</v>
      </c>
      <c r="DE70" s="31" t="str">
        <f t="shared" si="224"/>
        <v/>
      </c>
      <c r="DF70" s="31" t="str">
        <f t="shared" si="225"/>
        <v/>
      </c>
      <c r="DG70" s="31" t="str">
        <f t="shared" si="226"/>
        <v/>
      </c>
      <c r="DH70" s="31" t="str">
        <f t="shared" si="227"/>
        <v/>
      </c>
      <c r="DI70" s="31" t="str">
        <f t="shared" si="228"/>
        <v/>
      </c>
      <c r="DJ70" s="31" t="str">
        <f t="shared" si="229"/>
        <v/>
      </c>
      <c r="DK70" s="31" t="str">
        <f t="shared" si="230"/>
        <v/>
      </c>
      <c r="DL70" s="31" t="str">
        <f t="shared" si="231"/>
        <v/>
      </c>
      <c r="DM70" s="31" t="str">
        <f t="shared" si="232"/>
        <v/>
      </c>
      <c r="DN70" s="31" t="str">
        <f t="shared" si="233"/>
        <v/>
      </c>
      <c r="DO70" s="31">
        <f t="shared" si="234"/>
        <v>9</v>
      </c>
      <c r="DP70" s="31" t="str">
        <f t="shared" si="235"/>
        <v/>
      </c>
      <c r="DQ70" s="31" t="str">
        <f t="shared" si="199"/>
        <v/>
      </c>
      <c r="DR70" s="31" t="str">
        <f t="shared" si="200"/>
        <v/>
      </c>
      <c r="DS70" s="31" t="str">
        <f t="shared" si="201"/>
        <v/>
      </c>
      <c r="DT70" s="31" t="str">
        <f t="shared" si="202"/>
        <v/>
      </c>
      <c r="DU70" s="31">
        <f t="shared" si="203"/>
        <v>68</v>
      </c>
      <c r="DV70" s="31" t="str">
        <f t="shared" si="204"/>
        <v/>
      </c>
      <c r="DW70" s="48">
        <f t="shared" si="205"/>
        <v>63.380281690140848</v>
      </c>
      <c r="DX70" s="4" t="str">
        <f t="shared" si="236"/>
        <v/>
      </c>
      <c r="DY70" s="2">
        <v>29.75</v>
      </c>
      <c r="DZ70" s="2">
        <v>10.52</v>
      </c>
    </row>
    <row r="71" spans="1:130" ht="13.2" x14ac:dyDescent="0.25">
      <c r="A71" s="31"/>
      <c r="B71" s="4">
        <v>69</v>
      </c>
      <c r="C71" s="15"/>
      <c r="D71" s="14" t="s">
        <v>312</v>
      </c>
      <c r="E71" s="14" t="s">
        <v>323</v>
      </c>
      <c r="F71" s="14"/>
      <c r="G71" s="14" t="s">
        <v>313</v>
      </c>
      <c r="H71" s="50" t="s">
        <v>323</v>
      </c>
      <c r="I71" s="15" t="s">
        <v>222</v>
      </c>
      <c r="J71" s="47"/>
      <c r="K71" s="47"/>
      <c r="L71" s="47"/>
      <c r="M71" s="54">
        <v>19</v>
      </c>
      <c r="N71" s="54">
        <v>20</v>
      </c>
      <c r="O71" s="54">
        <v>16</v>
      </c>
      <c r="P71" s="54">
        <v>16.25</v>
      </c>
      <c r="Q71" s="54">
        <v>21</v>
      </c>
      <c r="R71" s="51"/>
      <c r="S71" s="51"/>
      <c r="T71" s="51"/>
      <c r="U71" s="51"/>
      <c r="V71" s="51"/>
      <c r="W71" s="51"/>
      <c r="X71" s="52">
        <f t="shared" si="206"/>
        <v>2.3199999999999998</v>
      </c>
      <c r="Y71" s="52">
        <f t="shared" si="150"/>
        <v>2.76</v>
      </c>
      <c r="Z71" s="52">
        <f t="shared" si="151"/>
        <v>1.38</v>
      </c>
      <c r="AA71" s="52">
        <f t="shared" si="152"/>
        <v>1.44</v>
      </c>
      <c r="AB71" s="52">
        <f t="shared" si="153"/>
        <v>3.24</v>
      </c>
      <c r="AC71" s="54">
        <v>16.5</v>
      </c>
      <c r="AD71" s="54">
        <v>17.75</v>
      </c>
      <c r="AE71" s="54"/>
      <c r="AF71" s="54"/>
      <c r="AG71" s="54"/>
      <c r="AH71" s="52">
        <f t="shared" si="207"/>
        <v>1.5</v>
      </c>
      <c r="AI71" s="52">
        <f t="shared" si="88"/>
        <v>1.86</v>
      </c>
      <c r="AJ71" s="52" t="str">
        <f t="shared" si="89"/>
        <v xml:space="preserve"> </v>
      </c>
      <c r="AK71" s="52" t="str">
        <f t="shared" si="90"/>
        <v xml:space="preserve"> </v>
      </c>
      <c r="AL71" s="52" t="str">
        <f t="shared" si="91"/>
        <v xml:space="preserve"> </v>
      </c>
      <c r="AM71" s="53"/>
      <c r="AN71" s="53"/>
      <c r="AO71" s="53"/>
      <c r="AP71" s="53"/>
      <c r="AQ71" s="53"/>
      <c r="AR71" s="53"/>
      <c r="AS71" s="55">
        <f t="shared" si="208"/>
        <v>11.14</v>
      </c>
      <c r="AT71" s="31">
        <f t="shared" si="154"/>
        <v>37</v>
      </c>
      <c r="AU71" s="57">
        <f>IF(D71="","",IF(LOOKUP(AT71,'Master 2012 Pay Sheet'!$A$5:$A$35,'Master 2012 Pay Sheet'!$B$5:$B$35)&gt;0,LOOKUP(AT71,'Master 2012 Pay Sheet'!$A$5:$A$35,'Master 2012 Pay Sheet'!$B$5:$B$35),0))</f>
        <v>0</v>
      </c>
      <c r="AV71" s="56">
        <f t="shared" si="209"/>
        <v>3.3600000000000003</v>
      </c>
      <c r="AW71" s="31">
        <f t="shared" si="155"/>
        <v>64</v>
      </c>
      <c r="AX71" s="57">
        <f>IF(D71="","",IF(LOOKUP(AW71,'Master 2012 Pay Sheet'!$C$5:$C$35,'Master 2012 Pay Sheet'!$D$5:$D$35)&gt;0,LOOKUP(AW71,'Master 2012 Pay Sheet'!$C$5:$C$35,'Master 2012 Pay Sheet'!$D$5:$D$35),0))</f>
        <v>0</v>
      </c>
      <c r="AY71" s="56">
        <f t="shared" si="156"/>
        <v>14.5</v>
      </c>
      <c r="AZ71" s="31">
        <f t="shared" si="157"/>
        <v>55</v>
      </c>
      <c r="BA71" s="57">
        <f>IF(D71="","",IF(LOOKUP(AZ71,'Master 2012 Pay Sheet'!$E$5:$E$35,'Master 2012 Pay Sheet'!$F$5:$F$35)&gt;0,LOOKUP(AZ71,'Master 2012 Pay Sheet'!$E$5:$E$35,'Master 2012 Pay Sheet'!$F$5:$F$35),0))</f>
        <v>0</v>
      </c>
      <c r="BB71" s="57">
        <f t="shared" si="158"/>
        <v>0</v>
      </c>
      <c r="BC71" s="31">
        <f t="shared" si="159"/>
        <v>-18</v>
      </c>
      <c r="BD71" s="31" t="str">
        <f t="shared" si="160"/>
        <v/>
      </c>
      <c r="BE71" s="31">
        <f t="shared" si="161"/>
        <v>5</v>
      </c>
      <c r="BF71" s="56">
        <f t="shared" si="210"/>
        <v>3.24</v>
      </c>
      <c r="BG71" s="31" t="str">
        <f t="shared" si="162"/>
        <v/>
      </c>
      <c r="BH71" s="31">
        <f t="shared" si="163"/>
        <v>2</v>
      </c>
      <c r="BI71" s="56">
        <f t="shared" si="211"/>
        <v>1.86</v>
      </c>
      <c r="BJ71" s="31" t="str">
        <f t="shared" si="164"/>
        <v/>
      </c>
      <c r="BK71" s="31">
        <f t="shared" si="212"/>
        <v>7</v>
      </c>
      <c r="BL71" s="31">
        <f t="shared" si="165"/>
        <v>0</v>
      </c>
      <c r="BM71" s="31">
        <f t="shared" si="166"/>
        <v>69</v>
      </c>
      <c r="BN71" s="31">
        <f t="shared" si="167"/>
        <v>0</v>
      </c>
      <c r="BO71" s="31">
        <f t="shared" si="168"/>
        <v>69</v>
      </c>
      <c r="BP71" s="31">
        <f t="shared" si="169"/>
        <v>0</v>
      </c>
      <c r="BQ71" s="31">
        <f t="shared" si="170"/>
        <v>69</v>
      </c>
      <c r="BR71" s="31">
        <f t="shared" si="171"/>
        <v>0</v>
      </c>
      <c r="BS71" s="31">
        <f t="shared" si="172"/>
        <v>69</v>
      </c>
      <c r="BT71" s="31">
        <f t="shared" si="173"/>
        <v>0</v>
      </c>
      <c r="BU71" s="31">
        <f t="shared" si="174"/>
        <v>69</v>
      </c>
      <c r="BV71" s="31">
        <f t="shared" si="175"/>
        <v>0</v>
      </c>
      <c r="BW71" s="31">
        <f t="shared" si="176"/>
        <v>69</v>
      </c>
      <c r="BX71" s="31">
        <f t="shared" si="177"/>
        <v>0</v>
      </c>
      <c r="BY71" s="31">
        <f t="shared" si="178"/>
        <v>69</v>
      </c>
      <c r="BZ71" s="31">
        <f t="shared" si="179"/>
        <v>0</v>
      </c>
      <c r="CA71" s="31">
        <f t="shared" si="180"/>
        <v>69</v>
      </c>
      <c r="CB71" s="31">
        <f t="shared" si="181"/>
        <v>0</v>
      </c>
      <c r="CC71" s="31">
        <f t="shared" si="182"/>
        <v>69</v>
      </c>
      <c r="CD71" s="31">
        <f t="shared" si="183"/>
        <v>0</v>
      </c>
      <c r="CE71" s="31">
        <f t="shared" si="184"/>
        <v>69</v>
      </c>
      <c r="CF71" s="31">
        <f t="shared" si="185"/>
        <v>0</v>
      </c>
      <c r="CG71" s="31">
        <f t="shared" si="186"/>
        <v>69</v>
      </c>
      <c r="CH71" s="31">
        <f t="shared" si="187"/>
        <v>0</v>
      </c>
      <c r="CI71" s="31">
        <f t="shared" si="188"/>
        <v>69</v>
      </c>
      <c r="CJ71" s="31" t="str">
        <f t="shared" si="189"/>
        <v/>
      </c>
      <c r="CK71" s="31" t="str">
        <f t="shared" si="190"/>
        <v/>
      </c>
      <c r="CL71" s="31" t="str">
        <f t="shared" si="191"/>
        <v/>
      </c>
      <c r="CM71" s="31" t="str">
        <f t="shared" si="192"/>
        <v/>
      </c>
      <c r="CN71" s="31" t="str">
        <f t="shared" si="193"/>
        <v/>
      </c>
      <c r="CO71" s="31">
        <f t="shared" si="194"/>
        <v>55</v>
      </c>
      <c r="CP71" s="31">
        <f t="shared" si="195"/>
        <v>6</v>
      </c>
      <c r="CQ71" s="31" t="str">
        <f t="shared" si="196"/>
        <v/>
      </c>
      <c r="CR71" s="31" t="str">
        <f t="shared" si="197"/>
        <v/>
      </c>
      <c r="CS71" s="31" t="str">
        <f t="shared" si="198"/>
        <v/>
      </c>
      <c r="CT71" s="31" t="str">
        <f t="shared" si="213"/>
        <v/>
      </c>
      <c r="CU71" s="31" t="str">
        <f t="shared" si="214"/>
        <v/>
      </c>
      <c r="CV71" s="31" t="str">
        <f t="shared" si="215"/>
        <v/>
      </c>
      <c r="CW71" s="31" t="str">
        <f t="shared" si="216"/>
        <v/>
      </c>
      <c r="CX71" s="31" t="str">
        <f t="shared" si="217"/>
        <v/>
      </c>
      <c r="CY71" s="31">
        <f t="shared" si="218"/>
        <v>5</v>
      </c>
      <c r="CZ71" s="31" t="str">
        <f t="shared" si="219"/>
        <v/>
      </c>
      <c r="DA71" s="31" t="str">
        <f t="shared" si="220"/>
        <v/>
      </c>
      <c r="DB71" s="31">
        <f t="shared" si="221"/>
        <v>2</v>
      </c>
      <c r="DC71" s="31" t="str">
        <f t="shared" si="222"/>
        <v/>
      </c>
      <c r="DD71" s="31" t="str">
        <f t="shared" si="223"/>
        <v/>
      </c>
      <c r="DE71" s="31" t="str">
        <f t="shared" si="224"/>
        <v/>
      </c>
      <c r="DF71" s="31" t="str">
        <f t="shared" si="225"/>
        <v/>
      </c>
      <c r="DG71" s="31" t="str">
        <f t="shared" si="226"/>
        <v/>
      </c>
      <c r="DH71" s="31" t="str">
        <f t="shared" si="227"/>
        <v/>
      </c>
      <c r="DI71" s="31" t="str">
        <f t="shared" si="228"/>
        <v/>
      </c>
      <c r="DJ71" s="31" t="str">
        <f t="shared" si="229"/>
        <v/>
      </c>
      <c r="DK71" s="31" t="str">
        <f t="shared" si="230"/>
        <v/>
      </c>
      <c r="DL71" s="31" t="str">
        <f t="shared" si="231"/>
        <v/>
      </c>
      <c r="DM71" s="31">
        <f t="shared" si="232"/>
        <v>7</v>
      </c>
      <c r="DN71" s="31" t="str">
        <f t="shared" si="233"/>
        <v/>
      </c>
      <c r="DO71" s="31" t="str">
        <f t="shared" si="234"/>
        <v/>
      </c>
      <c r="DP71" s="31" t="str">
        <f t="shared" si="235"/>
        <v/>
      </c>
      <c r="DQ71" s="31" t="str">
        <f t="shared" si="199"/>
        <v/>
      </c>
      <c r="DR71" s="31" t="str">
        <f t="shared" si="200"/>
        <v/>
      </c>
      <c r="DS71" s="31" t="str">
        <f t="shared" si="201"/>
        <v/>
      </c>
      <c r="DT71" s="31" t="str">
        <f t="shared" si="202"/>
        <v/>
      </c>
      <c r="DU71" s="31">
        <f t="shared" si="203"/>
        <v>69</v>
      </c>
      <c r="DV71" s="31" t="str">
        <f t="shared" si="204"/>
        <v/>
      </c>
      <c r="DW71" s="48">
        <f t="shared" si="205"/>
        <v>23.943661971830984</v>
      </c>
      <c r="DX71" s="4" t="str">
        <f t="shared" si="236"/>
        <v/>
      </c>
      <c r="DY71" s="2">
        <v>30</v>
      </c>
      <c r="DZ71" s="2">
        <v>10.82</v>
      </c>
    </row>
    <row r="72" spans="1:130" ht="13.2" x14ac:dyDescent="0.25">
      <c r="A72" s="31"/>
      <c r="B72" s="4">
        <v>70</v>
      </c>
      <c r="C72" s="15"/>
      <c r="D72" s="14" t="s">
        <v>314</v>
      </c>
      <c r="E72" s="14" t="s">
        <v>368</v>
      </c>
      <c r="F72" s="14"/>
      <c r="G72" s="14" t="s">
        <v>315</v>
      </c>
      <c r="H72" s="14" t="s">
        <v>368</v>
      </c>
      <c r="I72" s="15" t="s">
        <v>222</v>
      </c>
      <c r="J72" s="47"/>
      <c r="K72" s="47"/>
      <c r="L72" s="47"/>
      <c r="M72" s="54">
        <v>18</v>
      </c>
      <c r="N72" s="54">
        <v>18.25</v>
      </c>
      <c r="O72" s="54">
        <v>18.5</v>
      </c>
      <c r="P72" s="54">
        <v>21.75</v>
      </c>
      <c r="Q72" s="54">
        <v>27.5</v>
      </c>
      <c r="R72" s="51"/>
      <c r="S72" s="51"/>
      <c r="T72" s="51"/>
      <c r="U72" s="51"/>
      <c r="V72" s="51"/>
      <c r="W72" s="51"/>
      <c r="X72" s="52">
        <f t="shared" si="206"/>
        <v>1.94</v>
      </c>
      <c r="Y72" s="52">
        <f t="shared" si="150"/>
        <v>2.02</v>
      </c>
      <c r="Z72" s="52">
        <f t="shared" si="151"/>
        <v>2.12</v>
      </c>
      <c r="AA72" s="52">
        <f t="shared" si="152"/>
        <v>3.66</v>
      </c>
      <c r="AB72" s="52">
        <f t="shared" si="153"/>
        <v>8.08</v>
      </c>
      <c r="AC72" s="54">
        <v>17.5</v>
      </c>
      <c r="AD72" s="54">
        <v>25</v>
      </c>
      <c r="AE72" s="54">
        <v>16</v>
      </c>
      <c r="AF72" s="54">
        <v>15.5</v>
      </c>
      <c r="AG72" s="54">
        <v>15</v>
      </c>
      <c r="AH72" s="52">
        <f t="shared" si="207"/>
        <v>1.78</v>
      </c>
      <c r="AI72" s="52">
        <f t="shared" si="88"/>
        <v>5.84</v>
      </c>
      <c r="AJ72" s="52">
        <f t="shared" si="89"/>
        <v>1.38</v>
      </c>
      <c r="AK72" s="52">
        <f t="shared" si="90"/>
        <v>1.24</v>
      </c>
      <c r="AL72" s="52">
        <f t="shared" si="91"/>
        <v>1.1200000000000001</v>
      </c>
      <c r="AM72" s="53"/>
      <c r="AN72" s="53"/>
      <c r="AO72" s="53"/>
      <c r="AP72" s="53"/>
      <c r="AQ72" s="53"/>
      <c r="AR72" s="53"/>
      <c r="AS72" s="55">
        <f t="shared" si="208"/>
        <v>17.82</v>
      </c>
      <c r="AT72" s="31">
        <f t="shared" si="154"/>
        <v>11</v>
      </c>
      <c r="AU72" s="57">
        <f>IF(D72="","",IF(LOOKUP(AT72,'Master 2012 Pay Sheet'!$A$5:$A$35,'Master 2012 Pay Sheet'!$B$5:$B$35)&gt;0,LOOKUP(AT72,'Master 2012 Pay Sheet'!$A$5:$A$35,'Master 2012 Pay Sheet'!$B$5:$B$35),0))</f>
        <v>0</v>
      </c>
      <c r="AV72" s="56">
        <f t="shared" si="209"/>
        <v>11.36</v>
      </c>
      <c r="AW72" s="31">
        <f t="shared" si="155"/>
        <v>23</v>
      </c>
      <c r="AX72" s="57">
        <f>IF(D72="","",IF(LOOKUP(AW72,'Master 2012 Pay Sheet'!$C$5:$C$35,'Master 2012 Pay Sheet'!$D$5:$D$35)&gt;0,LOOKUP(AW72,'Master 2012 Pay Sheet'!$C$5:$C$35,'Master 2012 Pay Sheet'!$D$5:$D$35),0))</f>
        <v>0</v>
      </c>
      <c r="AY72" s="56">
        <f t="shared" si="156"/>
        <v>29.18</v>
      </c>
      <c r="AZ72" s="31">
        <f t="shared" si="157"/>
        <v>15</v>
      </c>
      <c r="BA72" s="57">
        <f>IF(D72="","",IF(LOOKUP(AZ72,'Master 2012 Pay Sheet'!$E$5:$E$35,'Master 2012 Pay Sheet'!$F$5:$F$35)&gt;0,LOOKUP(AZ72,'Master 2012 Pay Sheet'!$E$5:$E$35,'Master 2012 Pay Sheet'!$F$5:$F$35),0))</f>
        <v>0</v>
      </c>
      <c r="BB72" s="57">
        <f t="shared" si="158"/>
        <v>0</v>
      </c>
      <c r="BC72" s="31">
        <f t="shared" si="159"/>
        <v>-4</v>
      </c>
      <c r="BD72" s="31" t="str">
        <f t="shared" si="160"/>
        <v/>
      </c>
      <c r="BE72" s="31">
        <f t="shared" si="161"/>
        <v>5</v>
      </c>
      <c r="BF72" s="56">
        <f t="shared" si="210"/>
        <v>8.08</v>
      </c>
      <c r="BG72" s="31" t="str">
        <f t="shared" si="162"/>
        <v/>
      </c>
      <c r="BH72" s="31">
        <f t="shared" si="163"/>
        <v>5</v>
      </c>
      <c r="BI72" s="56">
        <f t="shared" si="211"/>
        <v>5.84</v>
      </c>
      <c r="BJ72" s="31" t="str">
        <f t="shared" si="164"/>
        <v/>
      </c>
      <c r="BK72" s="31">
        <f t="shared" si="212"/>
        <v>10</v>
      </c>
      <c r="BL72" s="31">
        <f t="shared" si="165"/>
        <v>0</v>
      </c>
      <c r="BM72" s="31">
        <f t="shared" si="166"/>
        <v>70</v>
      </c>
      <c r="BN72" s="31">
        <f t="shared" si="167"/>
        <v>0</v>
      </c>
      <c r="BO72" s="31">
        <f t="shared" si="168"/>
        <v>70</v>
      </c>
      <c r="BP72" s="31">
        <f t="shared" si="169"/>
        <v>0</v>
      </c>
      <c r="BQ72" s="31">
        <f t="shared" si="170"/>
        <v>70</v>
      </c>
      <c r="BR72" s="31">
        <f t="shared" si="171"/>
        <v>0</v>
      </c>
      <c r="BS72" s="31">
        <f t="shared" si="172"/>
        <v>70</v>
      </c>
      <c r="BT72" s="31">
        <f t="shared" si="173"/>
        <v>0</v>
      </c>
      <c r="BU72" s="31">
        <f t="shared" si="174"/>
        <v>70</v>
      </c>
      <c r="BV72" s="31">
        <f t="shared" si="175"/>
        <v>0</v>
      </c>
      <c r="BW72" s="31">
        <f t="shared" si="176"/>
        <v>70</v>
      </c>
      <c r="BX72" s="31">
        <f t="shared" si="177"/>
        <v>0</v>
      </c>
      <c r="BY72" s="31">
        <f t="shared" si="178"/>
        <v>70</v>
      </c>
      <c r="BZ72" s="31">
        <f t="shared" si="179"/>
        <v>0</v>
      </c>
      <c r="CA72" s="31">
        <f t="shared" si="180"/>
        <v>70</v>
      </c>
      <c r="CB72" s="31">
        <f t="shared" si="181"/>
        <v>0</v>
      </c>
      <c r="CC72" s="31">
        <f t="shared" si="182"/>
        <v>70</v>
      </c>
      <c r="CD72" s="31">
        <f t="shared" si="183"/>
        <v>0</v>
      </c>
      <c r="CE72" s="31">
        <f t="shared" si="184"/>
        <v>70</v>
      </c>
      <c r="CF72" s="31">
        <f t="shared" si="185"/>
        <v>0</v>
      </c>
      <c r="CG72" s="31">
        <f t="shared" si="186"/>
        <v>70</v>
      </c>
      <c r="CH72" s="31">
        <f t="shared" si="187"/>
        <v>0</v>
      </c>
      <c r="CI72" s="31">
        <f t="shared" si="188"/>
        <v>70</v>
      </c>
      <c r="CJ72" s="31" t="str">
        <f t="shared" si="189"/>
        <v/>
      </c>
      <c r="CK72" s="31" t="str">
        <f t="shared" si="190"/>
        <v/>
      </c>
      <c r="CL72" s="31" t="str">
        <f t="shared" si="191"/>
        <v/>
      </c>
      <c r="CM72" s="31" t="str">
        <f t="shared" si="192"/>
        <v/>
      </c>
      <c r="CN72" s="31" t="str">
        <f t="shared" si="193"/>
        <v/>
      </c>
      <c r="CO72" s="31">
        <f t="shared" si="194"/>
        <v>15</v>
      </c>
      <c r="CP72" s="31">
        <f t="shared" si="195"/>
        <v>1</v>
      </c>
      <c r="CQ72" s="31">
        <f t="shared" si="196"/>
        <v>70</v>
      </c>
      <c r="CR72" s="31" t="str">
        <f t="shared" si="197"/>
        <v/>
      </c>
      <c r="CS72" s="31" t="str">
        <f t="shared" si="198"/>
        <v/>
      </c>
      <c r="CT72" s="31" t="str">
        <f t="shared" si="213"/>
        <v/>
      </c>
      <c r="CU72" s="31" t="str">
        <f t="shared" si="214"/>
        <v/>
      </c>
      <c r="CV72" s="31" t="str">
        <f t="shared" si="215"/>
        <v/>
      </c>
      <c r="CW72" s="31" t="str">
        <f t="shared" si="216"/>
        <v/>
      </c>
      <c r="CX72" s="31" t="str">
        <f t="shared" si="217"/>
        <v/>
      </c>
      <c r="CY72" s="31">
        <f t="shared" si="218"/>
        <v>5</v>
      </c>
      <c r="CZ72" s="31" t="str">
        <f t="shared" si="219"/>
        <v/>
      </c>
      <c r="DA72" s="31" t="str">
        <f t="shared" si="220"/>
        <v/>
      </c>
      <c r="DB72" s="31" t="str">
        <f t="shared" si="221"/>
        <v/>
      </c>
      <c r="DC72" s="31" t="str">
        <f t="shared" si="222"/>
        <v/>
      </c>
      <c r="DD72" s="31" t="str">
        <f t="shared" si="223"/>
        <v/>
      </c>
      <c r="DE72" s="31">
        <f t="shared" si="224"/>
        <v>5</v>
      </c>
      <c r="DF72" s="31" t="str">
        <f t="shared" si="225"/>
        <v/>
      </c>
      <c r="DG72" s="31" t="str">
        <f t="shared" si="226"/>
        <v/>
      </c>
      <c r="DH72" s="31" t="str">
        <f t="shared" si="227"/>
        <v/>
      </c>
      <c r="DI72" s="31" t="str">
        <f t="shared" si="228"/>
        <v/>
      </c>
      <c r="DJ72" s="31" t="str">
        <f t="shared" si="229"/>
        <v/>
      </c>
      <c r="DK72" s="31" t="str">
        <f t="shared" si="230"/>
        <v/>
      </c>
      <c r="DL72" s="31" t="str">
        <f t="shared" si="231"/>
        <v/>
      </c>
      <c r="DM72" s="31" t="str">
        <f t="shared" si="232"/>
        <v/>
      </c>
      <c r="DN72" s="31" t="str">
        <f t="shared" si="233"/>
        <v/>
      </c>
      <c r="DO72" s="31" t="str">
        <f t="shared" si="234"/>
        <v/>
      </c>
      <c r="DP72" s="31">
        <f t="shared" si="235"/>
        <v>10</v>
      </c>
      <c r="DQ72" s="31" t="str">
        <f t="shared" si="199"/>
        <v/>
      </c>
      <c r="DR72" s="31" t="str">
        <f t="shared" si="200"/>
        <v/>
      </c>
      <c r="DS72" s="31" t="str">
        <f t="shared" si="201"/>
        <v/>
      </c>
      <c r="DT72" s="31" t="str">
        <f t="shared" si="202"/>
        <v/>
      </c>
      <c r="DU72" s="31">
        <f t="shared" si="203"/>
        <v>70</v>
      </c>
      <c r="DV72" s="31" t="str">
        <f t="shared" si="204"/>
        <v/>
      </c>
      <c r="DW72" s="48">
        <f t="shared" si="205"/>
        <v>80.281690140845072</v>
      </c>
      <c r="DX72" s="4" t="str">
        <f t="shared" si="236"/>
        <v/>
      </c>
      <c r="DY72" s="2">
        <v>30.25</v>
      </c>
      <c r="DZ72" s="2">
        <v>11.12</v>
      </c>
    </row>
    <row r="73" spans="1:130" ht="13.2" x14ac:dyDescent="0.25">
      <c r="A73" s="31"/>
      <c r="B73" s="4">
        <v>71</v>
      </c>
      <c r="C73" s="15"/>
      <c r="D73" s="14" t="s">
        <v>316</v>
      </c>
      <c r="E73" s="14" t="s">
        <v>369</v>
      </c>
      <c r="F73" s="14"/>
      <c r="G73" s="14" t="s">
        <v>317</v>
      </c>
      <c r="H73" s="14" t="s">
        <v>369</v>
      </c>
      <c r="I73" s="15" t="s">
        <v>203</v>
      </c>
      <c r="J73" s="47"/>
      <c r="K73" s="47"/>
      <c r="L73" s="47"/>
      <c r="M73" s="54">
        <v>22.25</v>
      </c>
      <c r="N73" s="54">
        <v>18</v>
      </c>
      <c r="O73" s="54">
        <v>23</v>
      </c>
      <c r="P73" s="54">
        <v>18</v>
      </c>
      <c r="Q73" s="54">
        <v>17.75</v>
      </c>
      <c r="R73" s="51"/>
      <c r="S73" s="51"/>
      <c r="T73" s="51"/>
      <c r="U73" s="51"/>
      <c r="V73" s="51"/>
      <c r="W73" s="51"/>
      <c r="X73" s="52">
        <f t="shared" si="206"/>
        <v>3.94</v>
      </c>
      <c r="Y73" s="52">
        <f t="shared" si="150"/>
        <v>1.94</v>
      </c>
      <c r="Z73" s="52">
        <f t="shared" si="151"/>
        <v>4.42</v>
      </c>
      <c r="AA73" s="52">
        <f t="shared" si="152"/>
        <v>1.94</v>
      </c>
      <c r="AB73" s="52">
        <f t="shared" si="153"/>
        <v>1.86</v>
      </c>
      <c r="AC73" s="54">
        <v>15.5</v>
      </c>
      <c r="AD73" s="54">
        <v>17.75</v>
      </c>
      <c r="AE73" s="54"/>
      <c r="AF73" s="54"/>
      <c r="AG73" s="54"/>
      <c r="AH73" s="52">
        <f t="shared" si="207"/>
        <v>1.24</v>
      </c>
      <c r="AI73" s="52">
        <f t="shared" si="88"/>
        <v>1.86</v>
      </c>
      <c r="AJ73" s="52" t="str">
        <f t="shared" si="89"/>
        <v xml:space="preserve"> </v>
      </c>
      <c r="AK73" s="52" t="str">
        <f t="shared" si="90"/>
        <v xml:space="preserve"> </v>
      </c>
      <c r="AL73" s="52" t="str">
        <f t="shared" si="91"/>
        <v xml:space="preserve"> </v>
      </c>
      <c r="AM73" s="53"/>
      <c r="AN73" s="53"/>
      <c r="AO73" s="53"/>
      <c r="AP73" s="53"/>
      <c r="AQ73" s="53"/>
      <c r="AR73" s="53"/>
      <c r="AS73" s="55">
        <f t="shared" si="208"/>
        <v>14.1</v>
      </c>
      <c r="AT73" s="31">
        <f t="shared" si="154"/>
        <v>22</v>
      </c>
      <c r="AU73" s="57">
        <f>IF(D73="","",IF(LOOKUP(AT73,'Master 2012 Pay Sheet'!$A$5:$A$35,'Master 2012 Pay Sheet'!$B$5:$B$35)&gt;0,LOOKUP(AT73,'Master 2012 Pay Sheet'!$A$5:$A$35,'Master 2012 Pay Sheet'!$B$5:$B$35),0))</f>
        <v>0</v>
      </c>
      <c r="AV73" s="56">
        <f t="shared" si="209"/>
        <v>3.1</v>
      </c>
      <c r="AW73" s="31">
        <f t="shared" si="155"/>
        <v>65</v>
      </c>
      <c r="AX73" s="57">
        <f>IF(D73="","",IF(LOOKUP(AW73,'Master 2012 Pay Sheet'!$C$5:$C$35,'Master 2012 Pay Sheet'!$D$5:$D$35)&gt;0,LOOKUP(AW73,'Master 2012 Pay Sheet'!$C$5:$C$35,'Master 2012 Pay Sheet'!$D$5:$D$35),0))</f>
        <v>0</v>
      </c>
      <c r="AY73" s="56">
        <f t="shared" si="156"/>
        <v>17.2</v>
      </c>
      <c r="AZ73" s="31">
        <f t="shared" si="157"/>
        <v>49</v>
      </c>
      <c r="BA73" s="57">
        <f>IF(D73="","",IF(LOOKUP(AZ73,'Master 2012 Pay Sheet'!$E$5:$E$35,'Master 2012 Pay Sheet'!$F$5:$F$35)&gt;0,LOOKUP(AZ73,'Master 2012 Pay Sheet'!$E$5:$E$35,'Master 2012 Pay Sheet'!$F$5:$F$35),0))</f>
        <v>0</v>
      </c>
      <c r="BB73" s="57">
        <f t="shared" si="158"/>
        <v>0</v>
      </c>
      <c r="BC73" s="31">
        <f t="shared" si="159"/>
        <v>-27</v>
      </c>
      <c r="BD73" s="31" t="str">
        <f t="shared" si="160"/>
        <v/>
      </c>
      <c r="BE73" s="31">
        <f t="shared" si="161"/>
        <v>5</v>
      </c>
      <c r="BF73" s="56">
        <f t="shared" si="210"/>
        <v>4.42</v>
      </c>
      <c r="BG73" s="31" t="str">
        <f t="shared" si="162"/>
        <v/>
      </c>
      <c r="BH73" s="31">
        <f t="shared" si="163"/>
        <v>2</v>
      </c>
      <c r="BI73" s="56">
        <f t="shared" si="211"/>
        <v>1.86</v>
      </c>
      <c r="BJ73" s="31" t="str">
        <f t="shared" si="164"/>
        <v/>
      </c>
      <c r="BK73" s="31">
        <f t="shared" si="212"/>
        <v>7</v>
      </c>
      <c r="BL73" s="31">
        <f t="shared" si="165"/>
        <v>0</v>
      </c>
      <c r="BM73" s="31">
        <f t="shared" si="166"/>
        <v>71</v>
      </c>
      <c r="BN73" s="31">
        <f t="shared" si="167"/>
        <v>0</v>
      </c>
      <c r="BO73" s="31">
        <f t="shared" si="168"/>
        <v>71</v>
      </c>
      <c r="BP73" s="31">
        <f t="shared" si="169"/>
        <v>0</v>
      </c>
      <c r="BQ73" s="31">
        <f t="shared" si="170"/>
        <v>71</v>
      </c>
      <c r="BR73" s="31">
        <f t="shared" si="171"/>
        <v>0</v>
      </c>
      <c r="BS73" s="31">
        <f t="shared" si="172"/>
        <v>71</v>
      </c>
      <c r="BT73" s="31">
        <f t="shared" si="173"/>
        <v>0</v>
      </c>
      <c r="BU73" s="31">
        <f t="shared" si="174"/>
        <v>71</v>
      </c>
      <c r="BV73" s="31">
        <f t="shared" si="175"/>
        <v>0</v>
      </c>
      <c r="BW73" s="31">
        <f t="shared" si="176"/>
        <v>71</v>
      </c>
      <c r="BX73" s="31">
        <f t="shared" si="177"/>
        <v>0</v>
      </c>
      <c r="BY73" s="31">
        <f t="shared" si="178"/>
        <v>71</v>
      </c>
      <c r="BZ73" s="31">
        <f t="shared" si="179"/>
        <v>0</v>
      </c>
      <c r="CA73" s="31">
        <f t="shared" si="180"/>
        <v>71</v>
      </c>
      <c r="CB73" s="31">
        <f t="shared" si="181"/>
        <v>0</v>
      </c>
      <c r="CC73" s="31">
        <f t="shared" si="182"/>
        <v>71</v>
      </c>
      <c r="CD73" s="31">
        <f t="shared" si="183"/>
        <v>0</v>
      </c>
      <c r="CE73" s="31">
        <f t="shared" si="184"/>
        <v>71</v>
      </c>
      <c r="CF73" s="31">
        <f t="shared" si="185"/>
        <v>0</v>
      </c>
      <c r="CG73" s="31">
        <f t="shared" si="186"/>
        <v>71</v>
      </c>
      <c r="CH73" s="31">
        <f t="shared" si="187"/>
        <v>0</v>
      </c>
      <c r="CI73" s="31">
        <f t="shared" si="188"/>
        <v>71</v>
      </c>
      <c r="CJ73" s="31" t="str">
        <f t="shared" si="189"/>
        <v/>
      </c>
      <c r="CK73" s="31" t="str">
        <f t="shared" si="190"/>
        <v/>
      </c>
      <c r="CL73" s="31" t="str">
        <f t="shared" si="191"/>
        <v/>
      </c>
      <c r="CM73" s="31" t="str">
        <f t="shared" si="192"/>
        <v/>
      </c>
      <c r="CN73" s="31" t="str">
        <f t="shared" si="193"/>
        <v/>
      </c>
      <c r="CO73" s="31" t="str">
        <f t="shared" si="194"/>
        <v/>
      </c>
      <c r="CP73" s="31" t="str">
        <f t="shared" si="195"/>
        <v/>
      </c>
      <c r="CQ73" s="31" t="str">
        <f t="shared" si="196"/>
        <v/>
      </c>
      <c r="CR73" s="31" t="str">
        <f t="shared" si="197"/>
        <v/>
      </c>
      <c r="CS73" s="31" t="str">
        <f t="shared" si="198"/>
        <v/>
      </c>
      <c r="CT73" s="31" t="str">
        <f t="shared" si="213"/>
        <v/>
      </c>
      <c r="CU73" s="31" t="str">
        <f t="shared" si="214"/>
        <v/>
      </c>
      <c r="CV73" s="31" t="str">
        <f t="shared" si="215"/>
        <v/>
      </c>
      <c r="CW73" s="31" t="str">
        <f t="shared" si="216"/>
        <v/>
      </c>
      <c r="CX73" s="31" t="str">
        <f t="shared" si="217"/>
        <v/>
      </c>
      <c r="CY73" s="31">
        <f t="shared" si="218"/>
        <v>5</v>
      </c>
      <c r="CZ73" s="31" t="str">
        <f t="shared" si="219"/>
        <v/>
      </c>
      <c r="DA73" s="31" t="str">
        <f t="shared" si="220"/>
        <v/>
      </c>
      <c r="DB73" s="31">
        <f t="shared" si="221"/>
        <v>2</v>
      </c>
      <c r="DC73" s="31" t="str">
        <f t="shared" si="222"/>
        <v/>
      </c>
      <c r="DD73" s="31" t="str">
        <f t="shared" si="223"/>
        <v/>
      </c>
      <c r="DE73" s="31" t="str">
        <f t="shared" si="224"/>
        <v/>
      </c>
      <c r="DF73" s="31" t="str">
        <f t="shared" si="225"/>
        <v/>
      </c>
      <c r="DG73" s="31" t="str">
        <f t="shared" si="226"/>
        <v/>
      </c>
      <c r="DH73" s="31" t="str">
        <f t="shared" si="227"/>
        <v/>
      </c>
      <c r="DI73" s="31" t="str">
        <f t="shared" si="228"/>
        <v/>
      </c>
      <c r="DJ73" s="31" t="str">
        <f t="shared" si="229"/>
        <v/>
      </c>
      <c r="DK73" s="31" t="str">
        <f t="shared" si="230"/>
        <v/>
      </c>
      <c r="DL73" s="31" t="str">
        <f t="shared" si="231"/>
        <v/>
      </c>
      <c r="DM73" s="31">
        <f t="shared" si="232"/>
        <v>7</v>
      </c>
      <c r="DN73" s="31" t="str">
        <f t="shared" si="233"/>
        <v/>
      </c>
      <c r="DO73" s="31" t="str">
        <f t="shared" si="234"/>
        <v/>
      </c>
      <c r="DP73" s="31" t="str">
        <f t="shared" si="235"/>
        <v/>
      </c>
      <c r="DQ73" s="31" t="str">
        <f t="shared" si="199"/>
        <v/>
      </c>
      <c r="DR73" s="31" t="str">
        <f t="shared" si="200"/>
        <v/>
      </c>
      <c r="DS73" s="31" t="str">
        <f t="shared" si="201"/>
        <v/>
      </c>
      <c r="DT73" s="31">
        <f t="shared" si="202"/>
        <v>71</v>
      </c>
      <c r="DU73" s="31" t="str">
        <f t="shared" si="203"/>
        <v/>
      </c>
      <c r="DV73" s="31" t="str">
        <f t="shared" si="204"/>
        <v/>
      </c>
      <c r="DW73" s="48">
        <f t="shared" si="205"/>
        <v>32.394366197183103</v>
      </c>
      <c r="DX73" s="4" t="str">
        <f t="shared" si="236"/>
        <v/>
      </c>
      <c r="DY73" s="2">
        <v>30.5</v>
      </c>
      <c r="DZ73" s="2">
        <v>11.42</v>
      </c>
    </row>
    <row r="74" spans="1:130" ht="13.2" x14ac:dyDescent="0.25">
      <c r="A74" s="31"/>
      <c r="B74" s="4">
        <v>72</v>
      </c>
      <c r="C74" s="15"/>
      <c r="D74" s="14"/>
      <c r="E74" s="14"/>
      <c r="F74" s="14"/>
      <c r="G74" s="14"/>
      <c r="H74" s="14"/>
      <c r="I74" s="15"/>
      <c r="J74" s="47"/>
      <c r="K74" s="47"/>
      <c r="L74" s="47"/>
      <c r="M74" s="54"/>
      <c r="N74" s="54"/>
      <c r="O74" s="54"/>
      <c r="P74" s="54"/>
      <c r="Q74" s="54"/>
      <c r="R74" s="51"/>
      <c r="S74" s="51"/>
      <c r="T74" s="51"/>
      <c r="U74" s="51"/>
      <c r="V74" s="51"/>
      <c r="W74" s="51"/>
      <c r="X74" s="52" t="str">
        <f t="shared" si="206"/>
        <v xml:space="preserve"> </v>
      </c>
      <c r="Y74" s="52" t="str">
        <f t="shared" si="150"/>
        <v xml:space="preserve"> </v>
      </c>
      <c r="Z74" s="52" t="str">
        <f t="shared" si="151"/>
        <v xml:space="preserve"> </v>
      </c>
      <c r="AA74" s="52" t="str">
        <f t="shared" si="152"/>
        <v xml:space="preserve"> </v>
      </c>
      <c r="AB74" s="52" t="str">
        <f t="shared" si="153"/>
        <v xml:space="preserve"> </v>
      </c>
      <c r="AC74" s="54"/>
      <c r="AD74" s="54"/>
      <c r="AE74" s="54"/>
      <c r="AF74" s="54"/>
      <c r="AG74" s="54"/>
      <c r="AH74" s="52" t="str">
        <f t="shared" si="207"/>
        <v xml:space="preserve"> </v>
      </c>
      <c r="AI74" s="52" t="str">
        <f t="shared" si="88"/>
        <v xml:space="preserve"> </v>
      </c>
      <c r="AJ74" s="52" t="str">
        <f t="shared" si="89"/>
        <v xml:space="preserve"> </v>
      </c>
      <c r="AK74" s="52" t="str">
        <f t="shared" si="90"/>
        <v xml:space="preserve"> </v>
      </c>
      <c r="AL74" s="52" t="str">
        <f t="shared" si="91"/>
        <v xml:space="preserve"> </v>
      </c>
      <c r="AM74" s="53"/>
      <c r="AN74" s="53"/>
      <c r="AO74" s="53"/>
      <c r="AP74" s="53"/>
      <c r="AQ74" s="53"/>
      <c r="AR74" s="53"/>
      <c r="AS74" s="55" t="str">
        <f t="shared" si="208"/>
        <v/>
      </c>
      <c r="AT74" s="31" t="str">
        <f t="shared" si="154"/>
        <v/>
      </c>
      <c r="AU74" s="57" t="str">
        <f>IF(D74="","",IF(LOOKUP(AT74,'Master 2012 Pay Sheet'!$A$5:$A$35,'Master 2012 Pay Sheet'!$B$5:$B$35)&gt;0,LOOKUP(AT74,'Master 2012 Pay Sheet'!$A$5:$A$35,'Master 2012 Pay Sheet'!$B$5:$B$35),0))</f>
        <v/>
      </c>
      <c r="AV74" s="56" t="str">
        <f t="shared" si="209"/>
        <v/>
      </c>
      <c r="AW74" s="31" t="str">
        <f t="shared" si="155"/>
        <v/>
      </c>
      <c r="AX74" s="57" t="str">
        <f>IF(D74="","",IF(LOOKUP(AW74,'Master 2012 Pay Sheet'!$C$5:$C$35,'Master 2012 Pay Sheet'!$D$5:$D$35)&gt;0,LOOKUP(AW74,'Master 2012 Pay Sheet'!$C$5:$C$35,'Master 2012 Pay Sheet'!$D$5:$D$35),0))</f>
        <v/>
      </c>
      <c r="AY74" s="56" t="str">
        <f t="shared" si="156"/>
        <v/>
      </c>
      <c r="AZ74" s="31" t="str">
        <f t="shared" si="157"/>
        <v/>
      </c>
      <c r="BA74" s="57" t="str">
        <f>IF(D74="","",IF(LOOKUP(AZ74,'Master 2012 Pay Sheet'!$E$5:$E$35,'Master 2012 Pay Sheet'!$F$5:$F$35)&gt;0,LOOKUP(AZ74,'Master 2012 Pay Sheet'!$E$5:$E$35,'Master 2012 Pay Sheet'!$F$5:$F$35),0))</f>
        <v/>
      </c>
      <c r="BB74" s="57" t="str">
        <f t="shared" si="158"/>
        <v/>
      </c>
      <c r="BC74" s="31" t="str">
        <f t="shared" si="159"/>
        <v/>
      </c>
      <c r="BD74" s="31" t="str">
        <f t="shared" si="160"/>
        <v/>
      </c>
      <c r="BE74" s="31" t="str">
        <f t="shared" si="161"/>
        <v/>
      </c>
      <c r="BF74" s="56" t="str">
        <f t="shared" si="210"/>
        <v/>
      </c>
      <c r="BG74" s="31" t="str">
        <f t="shared" si="162"/>
        <v/>
      </c>
      <c r="BH74" s="31" t="str">
        <f t="shared" si="163"/>
        <v/>
      </c>
      <c r="BI74" s="56" t="str">
        <f t="shared" si="211"/>
        <v/>
      </c>
      <c r="BJ74" s="31" t="str">
        <f t="shared" si="164"/>
        <v/>
      </c>
      <c r="BK74" s="31" t="str">
        <f t="shared" si="212"/>
        <v/>
      </c>
      <c r="BL74" s="31" t="str">
        <f t="shared" si="165"/>
        <v/>
      </c>
      <c r="BM74" s="31" t="str">
        <f t="shared" si="166"/>
        <v/>
      </c>
      <c r="BN74" s="31" t="str">
        <f t="shared" si="167"/>
        <v/>
      </c>
      <c r="BO74" s="31" t="str">
        <f t="shared" si="168"/>
        <v/>
      </c>
      <c r="BP74" s="31" t="str">
        <f t="shared" si="169"/>
        <v/>
      </c>
      <c r="BQ74" s="31" t="str">
        <f t="shared" si="170"/>
        <v/>
      </c>
      <c r="BR74" s="31" t="str">
        <f t="shared" si="171"/>
        <v/>
      </c>
      <c r="BS74" s="31" t="str">
        <f t="shared" si="172"/>
        <v/>
      </c>
      <c r="BT74" s="31" t="str">
        <f t="shared" si="173"/>
        <v/>
      </c>
      <c r="BU74" s="31" t="str">
        <f t="shared" si="174"/>
        <v/>
      </c>
      <c r="BV74" s="31" t="str">
        <f t="shared" si="175"/>
        <v/>
      </c>
      <c r="BW74" s="31" t="str">
        <f t="shared" si="176"/>
        <v/>
      </c>
      <c r="BX74" s="31" t="str">
        <f t="shared" si="177"/>
        <v/>
      </c>
      <c r="BY74" s="31" t="str">
        <f t="shared" si="178"/>
        <v/>
      </c>
      <c r="BZ74" s="31" t="str">
        <f t="shared" si="179"/>
        <v/>
      </c>
      <c r="CA74" s="31" t="str">
        <f t="shared" si="180"/>
        <v/>
      </c>
      <c r="CB74" s="31" t="str">
        <f t="shared" si="181"/>
        <v/>
      </c>
      <c r="CC74" s="31" t="str">
        <f t="shared" si="182"/>
        <v/>
      </c>
      <c r="CD74" s="31" t="str">
        <f t="shared" si="183"/>
        <v/>
      </c>
      <c r="CE74" s="31" t="str">
        <f t="shared" si="184"/>
        <v/>
      </c>
      <c r="CF74" s="31" t="str">
        <f t="shared" si="185"/>
        <v/>
      </c>
      <c r="CG74" s="31" t="str">
        <f t="shared" si="186"/>
        <v/>
      </c>
      <c r="CH74" s="31" t="str">
        <f t="shared" si="187"/>
        <v/>
      </c>
      <c r="CI74" s="31" t="str">
        <f t="shared" si="188"/>
        <v/>
      </c>
      <c r="CJ74" s="31" t="str">
        <f t="shared" si="189"/>
        <v/>
      </c>
      <c r="CK74" s="31" t="str">
        <f t="shared" si="190"/>
        <v/>
      </c>
      <c r="CL74" s="31" t="str">
        <f t="shared" si="191"/>
        <v/>
      </c>
      <c r="CM74" s="31" t="str">
        <f t="shared" si="192"/>
        <v/>
      </c>
      <c r="CN74" s="31" t="str">
        <f t="shared" si="193"/>
        <v/>
      </c>
      <c r="CO74" s="31" t="str">
        <f t="shared" si="194"/>
        <v/>
      </c>
      <c r="CP74" s="31" t="str">
        <f t="shared" si="195"/>
        <v/>
      </c>
      <c r="CQ74" s="31" t="str">
        <f t="shared" si="196"/>
        <v/>
      </c>
      <c r="CR74" s="31" t="str">
        <f t="shared" si="197"/>
        <v/>
      </c>
      <c r="CS74" s="31" t="str">
        <f t="shared" si="198"/>
        <v/>
      </c>
      <c r="CT74" s="31" t="str">
        <f t="shared" si="213"/>
        <v/>
      </c>
      <c r="CU74" s="31" t="str">
        <f t="shared" si="214"/>
        <v/>
      </c>
      <c r="CV74" s="31" t="str">
        <f t="shared" si="215"/>
        <v/>
      </c>
      <c r="CW74" s="31" t="str">
        <f t="shared" si="216"/>
        <v/>
      </c>
      <c r="CX74" s="31" t="str">
        <f t="shared" si="217"/>
        <v/>
      </c>
      <c r="CY74" s="31" t="str">
        <f t="shared" si="218"/>
        <v/>
      </c>
      <c r="CZ74" s="31" t="str">
        <f t="shared" si="219"/>
        <v/>
      </c>
      <c r="DA74" s="31" t="str">
        <f t="shared" si="220"/>
        <v/>
      </c>
      <c r="DB74" s="31" t="str">
        <f t="shared" si="221"/>
        <v/>
      </c>
      <c r="DC74" s="31" t="str">
        <f t="shared" si="222"/>
        <v/>
      </c>
      <c r="DD74" s="31" t="str">
        <f t="shared" si="223"/>
        <v/>
      </c>
      <c r="DE74" s="31" t="str">
        <f t="shared" si="224"/>
        <v/>
      </c>
      <c r="DF74" s="31" t="str">
        <f t="shared" si="225"/>
        <v/>
      </c>
      <c r="DG74" s="31" t="str">
        <f t="shared" si="226"/>
        <v/>
      </c>
      <c r="DH74" s="31" t="str">
        <f t="shared" si="227"/>
        <v/>
      </c>
      <c r="DI74" s="31" t="str">
        <f t="shared" si="228"/>
        <v/>
      </c>
      <c r="DJ74" s="31" t="str">
        <f t="shared" si="229"/>
        <v/>
      </c>
      <c r="DK74" s="31" t="str">
        <f t="shared" si="230"/>
        <v/>
      </c>
      <c r="DL74" s="31" t="str">
        <f t="shared" si="231"/>
        <v/>
      </c>
      <c r="DM74" s="31" t="str">
        <f t="shared" si="232"/>
        <v/>
      </c>
      <c r="DN74" s="31" t="str">
        <f t="shared" si="233"/>
        <v/>
      </c>
      <c r="DO74" s="31" t="str">
        <f t="shared" si="234"/>
        <v/>
      </c>
      <c r="DP74" s="31" t="str">
        <f t="shared" si="235"/>
        <v/>
      </c>
      <c r="DQ74" s="31" t="str">
        <f t="shared" si="199"/>
        <v/>
      </c>
      <c r="DR74" s="31" t="str">
        <f t="shared" si="200"/>
        <v/>
      </c>
      <c r="DS74" s="31" t="str">
        <f t="shared" si="201"/>
        <v/>
      </c>
      <c r="DT74" s="31" t="str">
        <f t="shared" si="202"/>
        <v/>
      </c>
      <c r="DU74" s="31" t="str">
        <f t="shared" si="203"/>
        <v/>
      </c>
      <c r="DV74" s="31" t="str">
        <f t="shared" si="204"/>
        <v/>
      </c>
      <c r="DW74" s="48" t="e">
        <f t="shared" si="205"/>
        <v>#VALUE!</v>
      </c>
      <c r="DX74" s="4" t="str">
        <f t="shared" si="236"/>
        <v/>
      </c>
      <c r="DY74" s="2">
        <v>30.75</v>
      </c>
      <c r="DZ74" s="2">
        <v>11.74</v>
      </c>
    </row>
    <row r="75" spans="1:130" ht="13.2" x14ac:dyDescent="0.25">
      <c r="A75" s="31"/>
      <c r="B75" s="4">
        <v>73</v>
      </c>
      <c r="C75" s="15"/>
      <c r="D75" s="14"/>
      <c r="E75" s="14"/>
      <c r="F75" s="14"/>
      <c r="G75" s="14"/>
      <c r="H75" s="14"/>
      <c r="I75" s="15"/>
      <c r="J75" s="47"/>
      <c r="K75" s="47"/>
      <c r="L75" s="47"/>
      <c r="M75" s="54"/>
      <c r="N75" s="54"/>
      <c r="O75" s="54"/>
      <c r="P75" s="54"/>
      <c r="Q75" s="54"/>
      <c r="R75" s="51"/>
      <c r="S75" s="51"/>
      <c r="T75" s="51"/>
      <c r="U75" s="51"/>
      <c r="V75" s="51"/>
      <c r="W75" s="51"/>
      <c r="X75" s="52" t="str">
        <f t="shared" si="206"/>
        <v xml:space="preserve"> </v>
      </c>
      <c r="Y75" s="52" t="str">
        <f t="shared" si="150"/>
        <v xml:space="preserve"> </v>
      </c>
      <c r="Z75" s="52" t="str">
        <f t="shared" si="151"/>
        <v xml:space="preserve"> </v>
      </c>
      <c r="AA75" s="52" t="str">
        <f t="shared" si="152"/>
        <v xml:space="preserve"> </v>
      </c>
      <c r="AB75" s="52" t="str">
        <f t="shared" si="153"/>
        <v xml:space="preserve"> </v>
      </c>
      <c r="AC75" s="54"/>
      <c r="AD75" s="54"/>
      <c r="AE75" s="54"/>
      <c r="AF75" s="54"/>
      <c r="AG75" s="54"/>
      <c r="AH75" s="52" t="str">
        <f t="shared" si="207"/>
        <v xml:space="preserve"> </v>
      </c>
      <c r="AI75" s="52" t="str">
        <f t="shared" si="88"/>
        <v xml:space="preserve"> </v>
      </c>
      <c r="AJ75" s="52" t="str">
        <f t="shared" si="89"/>
        <v xml:space="preserve"> </v>
      </c>
      <c r="AK75" s="52" t="str">
        <f t="shared" si="90"/>
        <v xml:space="preserve"> </v>
      </c>
      <c r="AL75" s="52" t="str">
        <f t="shared" si="91"/>
        <v xml:space="preserve"> </v>
      </c>
      <c r="AM75" s="53"/>
      <c r="AN75" s="53"/>
      <c r="AO75" s="53"/>
      <c r="AP75" s="53"/>
      <c r="AQ75" s="53"/>
      <c r="AR75" s="53"/>
      <c r="AS75" s="55" t="str">
        <f t="shared" si="208"/>
        <v/>
      </c>
      <c r="AT75" s="31" t="str">
        <f t="shared" si="154"/>
        <v/>
      </c>
      <c r="AU75" s="57" t="str">
        <f>IF(D75="","",IF(LOOKUP(AT75,'Master 2012 Pay Sheet'!$A$5:$A$35,'Master 2012 Pay Sheet'!$B$5:$B$35)&gt;0,LOOKUP(AT75,'Master 2012 Pay Sheet'!$A$5:$A$35,'Master 2012 Pay Sheet'!$B$5:$B$35),0))</f>
        <v/>
      </c>
      <c r="AV75" s="56" t="str">
        <f t="shared" si="209"/>
        <v/>
      </c>
      <c r="AW75" s="31" t="str">
        <f t="shared" si="155"/>
        <v/>
      </c>
      <c r="AX75" s="57" t="str">
        <f>IF(D75="","",IF(LOOKUP(AW75,'Master 2012 Pay Sheet'!$C$5:$C$35,'Master 2012 Pay Sheet'!$D$5:$D$35)&gt;0,LOOKUP(AW75,'Master 2012 Pay Sheet'!$C$5:$C$35,'Master 2012 Pay Sheet'!$D$5:$D$35),0))</f>
        <v/>
      </c>
      <c r="AY75" s="56" t="str">
        <f t="shared" si="156"/>
        <v/>
      </c>
      <c r="AZ75" s="31" t="str">
        <f t="shared" si="157"/>
        <v/>
      </c>
      <c r="BA75" s="57" t="str">
        <f>IF(D75="","",IF(LOOKUP(AZ75,'Master 2012 Pay Sheet'!$E$5:$E$35,'Master 2012 Pay Sheet'!$F$5:$F$35)&gt;0,LOOKUP(AZ75,'Master 2012 Pay Sheet'!$E$5:$E$35,'Master 2012 Pay Sheet'!$F$5:$F$35),0))</f>
        <v/>
      </c>
      <c r="BB75" s="57" t="str">
        <f t="shared" si="158"/>
        <v/>
      </c>
      <c r="BC75" s="31" t="str">
        <f t="shared" si="159"/>
        <v/>
      </c>
      <c r="BD75" s="31" t="str">
        <f t="shared" si="160"/>
        <v/>
      </c>
      <c r="BE75" s="31" t="str">
        <f t="shared" si="161"/>
        <v/>
      </c>
      <c r="BF75" s="56" t="str">
        <f t="shared" si="210"/>
        <v/>
      </c>
      <c r="BG75" s="31" t="str">
        <f t="shared" si="162"/>
        <v/>
      </c>
      <c r="BH75" s="31" t="str">
        <f t="shared" si="163"/>
        <v/>
      </c>
      <c r="BI75" s="56" t="str">
        <f t="shared" si="211"/>
        <v/>
      </c>
      <c r="BJ75" s="31" t="str">
        <f t="shared" si="164"/>
        <v/>
      </c>
      <c r="BK75" s="31" t="str">
        <f t="shared" si="212"/>
        <v/>
      </c>
      <c r="BL75" s="31" t="str">
        <f t="shared" si="165"/>
        <v/>
      </c>
      <c r="BM75" s="31" t="str">
        <f t="shared" si="166"/>
        <v/>
      </c>
      <c r="BN75" s="31" t="str">
        <f t="shared" si="167"/>
        <v/>
      </c>
      <c r="BO75" s="31" t="str">
        <f t="shared" si="168"/>
        <v/>
      </c>
      <c r="BP75" s="31" t="str">
        <f t="shared" si="169"/>
        <v/>
      </c>
      <c r="BQ75" s="31" t="str">
        <f t="shared" si="170"/>
        <v/>
      </c>
      <c r="BR75" s="31" t="str">
        <f t="shared" si="171"/>
        <v/>
      </c>
      <c r="BS75" s="31" t="str">
        <f t="shared" si="172"/>
        <v/>
      </c>
      <c r="BT75" s="31" t="str">
        <f t="shared" si="173"/>
        <v/>
      </c>
      <c r="BU75" s="31" t="str">
        <f t="shared" si="174"/>
        <v/>
      </c>
      <c r="BV75" s="31" t="str">
        <f t="shared" si="175"/>
        <v/>
      </c>
      <c r="BW75" s="31" t="str">
        <f t="shared" si="176"/>
        <v/>
      </c>
      <c r="BX75" s="31" t="str">
        <f t="shared" si="177"/>
        <v/>
      </c>
      <c r="BY75" s="31" t="str">
        <f t="shared" si="178"/>
        <v/>
      </c>
      <c r="BZ75" s="31" t="str">
        <f t="shared" si="179"/>
        <v/>
      </c>
      <c r="CA75" s="31" t="str">
        <f t="shared" si="180"/>
        <v/>
      </c>
      <c r="CB75" s="31" t="str">
        <f t="shared" si="181"/>
        <v/>
      </c>
      <c r="CC75" s="31" t="str">
        <f t="shared" si="182"/>
        <v/>
      </c>
      <c r="CD75" s="31" t="str">
        <f t="shared" si="183"/>
        <v/>
      </c>
      <c r="CE75" s="31" t="str">
        <f t="shared" si="184"/>
        <v/>
      </c>
      <c r="CF75" s="31" t="str">
        <f t="shared" si="185"/>
        <v/>
      </c>
      <c r="CG75" s="31" t="str">
        <f t="shared" si="186"/>
        <v/>
      </c>
      <c r="CH75" s="31" t="str">
        <f t="shared" si="187"/>
        <v/>
      </c>
      <c r="CI75" s="31" t="str">
        <f t="shared" si="188"/>
        <v/>
      </c>
      <c r="CJ75" s="31" t="str">
        <f t="shared" si="189"/>
        <v/>
      </c>
      <c r="CK75" s="31" t="str">
        <f t="shared" si="190"/>
        <v/>
      </c>
      <c r="CL75" s="31" t="str">
        <f t="shared" si="191"/>
        <v/>
      </c>
      <c r="CM75" s="31" t="str">
        <f t="shared" si="192"/>
        <v/>
      </c>
      <c r="CN75" s="31" t="str">
        <f t="shared" si="193"/>
        <v/>
      </c>
      <c r="CO75" s="31" t="str">
        <f t="shared" si="194"/>
        <v/>
      </c>
      <c r="CP75" s="31" t="str">
        <f t="shared" si="195"/>
        <v/>
      </c>
      <c r="CQ75" s="31" t="str">
        <f t="shared" si="196"/>
        <v/>
      </c>
      <c r="CR75" s="31" t="str">
        <f t="shared" si="197"/>
        <v/>
      </c>
      <c r="CS75" s="31" t="str">
        <f t="shared" si="198"/>
        <v/>
      </c>
      <c r="CT75" s="31" t="str">
        <f t="shared" si="213"/>
        <v/>
      </c>
      <c r="CU75" s="31" t="str">
        <f t="shared" si="214"/>
        <v/>
      </c>
      <c r="CV75" s="31" t="str">
        <f t="shared" si="215"/>
        <v/>
      </c>
      <c r="CW75" s="31" t="str">
        <f t="shared" si="216"/>
        <v/>
      </c>
      <c r="CX75" s="31" t="str">
        <f t="shared" si="217"/>
        <v/>
      </c>
      <c r="CY75" s="31" t="str">
        <f t="shared" si="218"/>
        <v/>
      </c>
      <c r="CZ75" s="31" t="str">
        <f t="shared" si="219"/>
        <v/>
      </c>
      <c r="DA75" s="31" t="str">
        <f t="shared" si="220"/>
        <v/>
      </c>
      <c r="DB75" s="31" t="str">
        <f t="shared" si="221"/>
        <v/>
      </c>
      <c r="DC75" s="31" t="str">
        <f t="shared" si="222"/>
        <v/>
      </c>
      <c r="DD75" s="31" t="str">
        <f t="shared" si="223"/>
        <v/>
      </c>
      <c r="DE75" s="31" t="str">
        <f t="shared" si="224"/>
        <v/>
      </c>
      <c r="DF75" s="31" t="str">
        <f t="shared" si="225"/>
        <v/>
      </c>
      <c r="DG75" s="31" t="str">
        <f t="shared" si="226"/>
        <v/>
      </c>
      <c r="DH75" s="31" t="str">
        <f t="shared" si="227"/>
        <v/>
      </c>
      <c r="DI75" s="31" t="str">
        <f t="shared" si="228"/>
        <v/>
      </c>
      <c r="DJ75" s="31" t="str">
        <f t="shared" si="229"/>
        <v/>
      </c>
      <c r="DK75" s="31" t="str">
        <f t="shared" si="230"/>
        <v/>
      </c>
      <c r="DL75" s="31" t="str">
        <f t="shared" si="231"/>
        <v/>
      </c>
      <c r="DM75" s="31" t="str">
        <f t="shared" si="232"/>
        <v/>
      </c>
      <c r="DN75" s="31" t="str">
        <f t="shared" si="233"/>
        <v/>
      </c>
      <c r="DO75" s="31" t="str">
        <f t="shared" si="234"/>
        <v/>
      </c>
      <c r="DP75" s="31" t="str">
        <f t="shared" si="235"/>
        <v/>
      </c>
      <c r="DQ75" s="31" t="str">
        <f t="shared" si="199"/>
        <v/>
      </c>
      <c r="DR75" s="31" t="str">
        <f t="shared" si="200"/>
        <v/>
      </c>
      <c r="DS75" s="31" t="str">
        <f t="shared" si="201"/>
        <v/>
      </c>
      <c r="DT75" s="31" t="str">
        <f t="shared" si="202"/>
        <v/>
      </c>
      <c r="DU75" s="31" t="str">
        <f t="shared" si="203"/>
        <v/>
      </c>
      <c r="DV75" s="31" t="str">
        <f t="shared" si="204"/>
        <v/>
      </c>
      <c r="DW75" s="48" t="e">
        <f t="shared" si="205"/>
        <v>#VALUE!</v>
      </c>
      <c r="DX75" s="4" t="str">
        <f t="shared" si="236"/>
        <v/>
      </c>
      <c r="DY75" s="2">
        <v>31</v>
      </c>
      <c r="DZ75" s="2">
        <v>12.06</v>
      </c>
    </row>
    <row r="76" spans="1:130" ht="13.2" x14ac:dyDescent="0.25">
      <c r="A76" s="31"/>
      <c r="B76" s="4">
        <v>74</v>
      </c>
      <c r="C76" s="15"/>
      <c r="D76" s="14"/>
      <c r="E76" s="14"/>
      <c r="F76" s="14"/>
      <c r="G76" s="14"/>
      <c r="H76" s="14"/>
      <c r="I76" s="15"/>
      <c r="J76" s="47"/>
      <c r="K76" s="47"/>
      <c r="L76" s="47"/>
      <c r="M76" s="54"/>
      <c r="N76" s="54"/>
      <c r="O76" s="54"/>
      <c r="P76" s="54"/>
      <c r="Q76" s="54"/>
      <c r="R76" s="51"/>
      <c r="S76" s="51"/>
      <c r="T76" s="51"/>
      <c r="U76" s="51"/>
      <c r="V76" s="51"/>
      <c r="W76" s="51"/>
      <c r="X76" s="52" t="str">
        <f t="shared" si="206"/>
        <v xml:space="preserve"> </v>
      </c>
      <c r="Y76" s="52" t="str">
        <f t="shared" si="150"/>
        <v xml:space="preserve"> </v>
      </c>
      <c r="Z76" s="52" t="str">
        <f t="shared" si="151"/>
        <v xml:space="preserve"> </v>
      </c>
      <c r="AA76" s="52" t="str">
        <f t="shared" si="152"/>
        <v xml:space="preserve"> </v>
      </c>
      <c r="AB76" s="52" t="str">
        <f t="shared" si="153"/>
        <v xml:space="preserve"> </v>
      </c>
      <c r="AC76" s="54"/>
      <c r="AD76" s="54"/>
      <c r="AE76" s="54"/>
      <c r="AF76" s="54"/>
      <c r="AG76" s="54"/>
      <c r="AH76" s="52" t="str">
        <f t="shared" si="207"/>
        <v xml:space="preserve"> </v>
      </c>
      <c r="AI76" s="52" t="str">
        <f t="shared" si="88"/>
        <v xml:space="preserve"> </v>
      </c>
      <c r="AJ76" s="52" t="str">
        <f t="shared" si="89"/>
        <v xml:space="preserve"> </v>
      </c>
      <c r="AK76" s="52" t="str">
        <f t="shared" si="90"/>
        <v xml:space="preserve"> </v>
      </c>
      <c r="AL76" s="52" t="str">
        <f t="shared" si="91"/>
        <v xml:space="preserve"> </v>
      </c>
      <c r="AM76" s="53"/>
      <c r="AN76" s="53"/>
      <c r="AO76" s="53"/>
      <c r="AP76" s="53"/>
      <c r="AQ76" s="53"/>
      <c r="AR76" s="53"/>
      <c r="AS76" s="55" t="str">
        <f t="shared" si="208"/>
        <v/>
      </c>
      <c r="AT76" s="31" t="str">
        <f t="shared" si="154"/>
        <v/>
      </c>
      <c r="AU76" s="57" t="str">
        <f>IF(D76="","",IF(LOOKUP(AT76,'Master 2012 Pay Sheet'!$A$5:$A$35,'Master 2012 Pay Sheet'!$B$5:$B$35)&gt;0,LOOKUP(AT76,'Master 2012 Pay Sheet'!$A$5:$A$35,'Master 2012 Pay Sheet'!$B$5:$B$35),0))</f>
        <v/>
      </c>
      <c r="AV76" s="56" t="str">
        <f t="shared" si="209"/>
        <v/>
      </c>
      <c r="AW76" s="31" t="str">
        <f t="shared" si="155"/>
        <v/>
      </c>
      <c r="AX76" s="57" t="str">
        <f>IF(D76="","",IF(LOOKUP(AW76,'Master 2012 Pay Sheet'!$C$5:$C$35,'Master 2012 Pay Sheet'!$D$5:$D$35)&gt;0,LOOKUP(AW76,'Master 2012 Pay Sheet'!$C$5:$C$35,'Master 2012 Pay Sheet'!$D$5:$D$35),0))</f>
        <v/>
      </c>
      <c r="AY76" s="56" t="str">
        <f t="shared" si="156"/>
        <v/>
      </c>
      <c r="AZ76" s="31" t="str">
        <f t="shared" si="157"/>
        <v/>
      </c>
      <c r="BA76" s="57" t="str">
        <f>IF(D76="","",IF(LOOKUP(AZ76,'Master 2012 Pay Sheet'!$E$5:$E$35,'Master 2012 Pay Sheet'!$F$5:$F$35)&gt;0,LOOKUP(AZ76,'Master 2012 Pay Sheet'!$E$5:$E$35,'Master 2012 Pay Sheet'!$F$5:$F$35),0))</f>
        <v/>
      </c>
      <c r="BB76" s="57" t="str">
        <f t="shared" si="158"/>
        <v/>
      </c>
      <c r="BC76" s="31" t="str">
        <f t="shared" si="159"/>
        <v/>
      </c>
      <c r="BD76" s="31" t="str">
        <f t="shared" si="160"/>
        <v/>
      </c>
      <c r="BE76" s="31" t="str">
        <f t="shared" si="161"/>
        <v/>
      </c>
      <c r="BF76" s="56" t="str">
        <f t="shared" si="210"/>
        <v/>
      </c>
      <c r="BG76" s="31" t="str">
        <f t="shared" si="162"/>
        <v/>
      </c>
      <c r="BH76" s="31" t="str">
        <f t="shared" si="163"/>
        <v/>
      </c>
      <c r="BI76" s="56" t="str">
        <f t="shared" si="211"/>
        <v/>
      </c>
      <c r="BJ76" s="31" t="str">
        <f t="shared" si="164"/>
        <v/>
      </c>
      <c r="BK76" s="31" t="str">
        <f t="shared" si="212"/>
        <v/>
      </c>
      <c r="BL76" s="31" t="str">
        <f t="shared" si="165"/>
        <v/>
      </c>
      <c r="BM76" s="31" t="str">
        <f t="shared" si="166"/>
        <v/>
      </c>
      <c r="BN76" s="31" t="str">
        <f t="shared" si="167"/>
        <v/>
      </c>
      <c r="BO76" s="31" t="str">
        <f t="shared" si="168"/>
        <v/>
      </c>
      <c r="BP76" s="31" t="str">
        <f t="shared" si="169"/>
        <v/>
      </c>
      <c r="BQ76" s="31" t="str">
        <f t="shared" si="170"/>
        <v/>
      </c>
      <c r="BR76" s="31" t="str">
        <f t="shared" si="171"/>
        <v/>
      </c>
      <c r="BS76" s="31" t="str">
        <f t="shared" si="172"/>
        <v/>
      </c>
      <c r="BT76" s="31" t="str">
        <f t="shared" si="173"/>
        <v/>
      </c>
      <c r="BU76" s="31" t="str">
        <f t="shared" si="174"/>
        <v/>
      </c>
      <c r="BV76" s="31" t="str">
        <f t="shared" si="175"/>
        <v/>
      </c>
      <c r="BW76" s="31" t="str">
        <f t="shared" si="176"/>
        <v/>
      </c>
      <c r="BX76" s="31" t="str">
        <f t="shared" si="177"/>
        <v/>
      </c>
      <c r="BY76" s="31" t="str">
        <f t="shared" si="178"/>
        <v/>
      </c>
      <c r="BZ76" s="31" t="str">
        <f t="shared" si="179"/>
        <v/>
      </c>
      <c r="CA76" s="31" t="str">
        <f t="shared" si="180"/>
        <v/>
      </c>
      <c r="CB76" s="31" t="str">
        <f t="shared" si="181"/>
        <v/>
      </c>
      <c r="CC76" s="31" t="str">
        <f t="shared" si="182"/>
        <v/>
      </c>
      <c r="CD76" s="31" t="str">
        <f t="shared" si="183"/>
        <v/>
      </c>
      <c r="CE76" s="31" t="str">
        <f t="shared" si="184"/>
        <v/>
      </c>
      <c r="CF76" s="31" t="str">
        <f t="shared" si="185"/>
        <v/>
      </c>
      <c r="CG76" s="31" t="str">
        <f t="shared" si="186"/>
        <v/>
      </c>
      <c r="CH76" s="31" t="str">
        <f t="shared" si="187"/>
        <v/>
      </c>
      <c r="CI76" s="31" t="str">
        <f t="shared" si="188"/>
        <v/>
      </c>
      <c r="CJ76" s="31" t="str">
        <f t="shared" si="189"/>
        <v/>
      </c>
      <c r="CK76" s="31" t="str">
        <f t="shared" si="190"/>
        <v/>
      </c>
      <c r="CL76" s="31" t="str">
        <f t="shared" si="191"/>
        <v/>
      </c>
      <c r="CM76" s="31" t="str">
        <f t="shared" si="192"/>
        <v/>
      </c>
      <c r="CN76" s="31" t="str">
        <f t="shared" si="193"/>
        <v/>
      </c>
      <c r="CO76" s="31" t="str">
        <f t="shared" si="194"/>
        <v/>
      </c>
      <c r="CP76" s="31" t="str">
        <f t="shared" si="195"/>
        <v/>
      </c>
      <c r="CQ76" s="31" t="str">
        <f t="shared" si="196"/>
        <v/>
      </c>
      <c r="CR76" s="31" t="str">
        <f t="shared" si="197"/>
        <v/>
      </c>
      <c r="CS76" s="31" t="str">
        <f t="shared" si="198"/>
        <v/>
      </c>
      <c r="CT76" s="31" t="str">
        <f t="shared" si="213"/>
        <v/>
      </c>
      <c r="CU76" s="31" t="str">
        <f t="shared" si="214"/>
        <v/>
      </c>
      <c r="CV76" s="31" t="str">
        <f t="shared" si="215"/>
        <v/>
      </c>
      <c r="CW76" s="31" t="str">
        <f t="shared" si="216"/>
        <v/>
      </c>
      <c r="CX76" s="31" t="str">
        <f t="shared" si="217"/>
        <v/>
      </c>
      <c r="CY76" s="31" t="str">
        <f t="shared" si="218"/>
        <v/>
      </c>
      <c r="CZ76" s="31" t="str">
        <f t="shared" si="219"/>
        <v/>
      </c>
      <c r="DA76" s="31" t="str">
        <f t="shared" si="220"/>
        <v/>
      </c>
      <c r="DB76" s="31" t="str">
        <f t="shared" si="221"/>
        <v/>
      </c>
      <c r="DC76" s="31" t="str">
        <f t="shared" si="222"/>
        <v/>
      </c>
      <c r="DD76" s="31" t="str">
        <f t="shared" si="223"/>
        <v/>
      </c>
      <c r="DE76" s="31" t="str">
        <f t="shared" si="224"/>
        <v/>
      </c>
      <c r="DF76" s="31" t="str">
        <f t="shared" si="225"/>
        <v/>
      </c>
      <c r="DG76" s="31" t="str">
        <f t="shared" si="226"/>
        <v/>
      </c>
      <c r="DH76" s="31" t="str">
        <f t="shared" si="227"/>
        <v/>
      </c>
      <c r="DI76" s="31" t="str">
        <f t="shared" si="228"/>
        <v/>
      </c>
      <c r="DJ76" s="31" t="str">
        <f t="shared" si="229"/>
        <v/>
      </c>
      <c r="DK76" s="31" t="str">
        <f t="shared" si="230"/>
        <v/>
      </c>
      <c r="DL76" s="31" t="str">
        <f t="shared" si="231"/>
        <v/>
      </c>
      <c r="DM76" s="31" t="str">
        <f t="shared" si="232"/>
        <v/>
      </c>
      <c r="DN76" s="31" t="str">
        <f t="shared" si="233"/>
        <v/>
      </c>
      <c r="DO76" s="31" t="str">
        <f t="shared" si="234"/>
        <v/>
      </c>
      <c r="DP76" s="31" t="str">
        <f t="shared" si="235"/>
        <v/>
      </c>
      <c r="DQ76" s="31" t="str">
        <f t="shared" si="199"/>
        <v/>
      </c>
      <c r="DR76" s="31" t="str">
        <f t="shared" si="200"/>
        <v/>
      </c>
      <c r="DS76" s="31" t="str">
        <f t="shared" si="201"/>
        <v/>
      </c>
      <c r="DT76" s="31" t="str">
        <f t="shared" si="202"/>
        <v/>
      </c>
      <c r="DU76" s="31" t="str">
        <f t="shared" si="203"/>
        <v/>
      </c>
      <c r="DV76" s="31" t="str">
        <f t="shared" si="204"/>
        <v/>
      </c>
      <c r="DW76" s="48" t="e">
        <f t="shared" si="205"/>
        <v>#VALUE!</v>
      </c>
      <c r="DX76" s="4" t="str">
        <f t="shared" si="236"/>
        <v/>
      </c>
      <c r="DY76" s="2">
        <v>31.25</v>
      </c>
      <c r="DZ76" s="2">
        <v>12.38</v>
      </c>
    </row>
    <row r="77" spans="1:130" ht="13.2" x14ac:dyDescent="0.25">
      <c r="A77" s="31"/>
      <c r="B77" s="4">
        <v>75</v>
      </c>
      <c r="C77" s="15"/>
      <c r="D77" s="14"/>
      <c r="E77" s="14"/>
      <c r="F77" s="14"/>
      <c r="G77" s="14"/>
      <c r="H77" s="14"/>
      <c r="I77" s="15"/>
      <c r="J77" s="47"/>
      <c r="K77" s="47"/>
      <c r="L77" s="47"/>
      <c r="M77" s="54"/>
      <c r="N77" s="54"/>
      <c r="O77" s="54"/>
      <c r="P77" s="54"/>
      <c r="Q77" s="54"/>
      <c r="R77" s="51"/>
      <c r="S77" s="51"/>
      <c r="T77" s="51"/>
      <c r="U77" s="51"/>
      <c r="V77" s="51"/>
      <c r="W77" s="51"/>
      <c r="X77" s="52" t="str">
        <f t="shared" si="206"/>
        <v xml:space="preserve"> </v>
      </c>
      <c r="Y77" s="52" t="str">
        <f t="shared" si="150"/>
        <v xml:space="preserve"> </v>
      </c>
      <c r="Z77" s="52" t="str">
        <f t="shared" si="151"/>
        <v xml:space="preserve"> </v>
      </c>
      <c r="AA77" s="52" t="str">
        <f t="shared" si="152"/>
        <v xml:space="preserve"> </v>
      </c>
      <c r="AB77" s="52" t="str">
        <f t="shared" si="153"/>
        <v xml:space="preserve"> </v>
      </c>
      <c r="AC77" s="54"/>
      <c r="AD77" s="54"/>
      <c r="AE77" s="54"/>
      <c r="AF77" s="54"/>
      <c r="AG77" s="54"/>
      <c r="AH77" s="52" t="str">
        <f t="shared" si="207"/>
        <v xml:space="preserve"> </v>
      </c>
      <c r="AI77" s="52" t="str">
        <f t="shared" si="88"/>
        <v xml:space="preserve"> </v>
      </c>
      <c r="AJ77" s="52" t="str">
        <f t="shared" si="89"/>
        <v xml:space="preserve"> </v>
      </c>
      <c r="AK77" s="52" t="str">
        <f t="shared" si="90"/>
        <v xml:space="preserve"> </v>
      </c>
      <c r="AL77" s="52" t="str">
        <f t="shared" si="91"/>
        <v xml:space="preserve"> </v>
      </c>
      <c r="AM77" s="53"/>
      <c r="AN77" s="53"/>
      <c r="AO77" s="53"/>
      <c r="AP77" s="53"/>
      <c r="AQ77" s="53"/>
      <c r="AR77" s="53"/>
      <c r="AS77" s="55" t="str">
        <f t="shared" si="208"/>
        <v/>
      </c>
      <c r="AT77" s="31" t="str">
        <f t="shared" si="154"/>
        <v/>
      </c>
      <c r="AU77" s="57" t="str">
        <f>IF(D77="","",IF(LOOKUP(AT77,'Master 2012 Pay Sheet'!$A$5:$A$35,'Master 2012 Pay Sheet'!$B$5:$B$35)&gt;0,LOOKUP(AT77,'Master 2012 Pay Sheet'!$A$5:$A$35,'Master 2012 Pay Sheet'!$B$5:$B$35),0))</f>
        <v/>
      </c>
      <c r="AV77" s="56" t="str">
        <f t="shared" si="209"/>
        <v/>
      </c>
      <c r="AW77" s="31" t="str">
        <f t="shared" si="155"/>
        <v/>
      </c>
      <c r="AX77" s="57" t="str">
        <f>IF(D77="","",IF(LOOKUP(AW77,'Master 2012 Pay Sheet'!$C$5:$C$35,'Master 2012 Pay Sheet'!$D$5:$D$35)&gt;0,LOOKUP(AW77,'Master 2012 Pay Sheet'!$C$5:$C$35,'Master 2012 Pay Sheet'!$D$5:$D$35),0))</f>
        <v/>
      </c>
      <c r="AY77" s="56" t="str">
        <f t="shared" si="156"/>
        <v/>
      </c>
      <c r="AZ77" s="31" t="str">
        <f t="shared" si="157"/>
        <v/>
      </c>
      <c r="BA77" s="57" t="str">
        <f>IF(D77="","",IF(LOOKUP(AZ77,'Master 2012 Pay Sheet'!$E$5:$E$35,'Master 2012 Pay Sheet'!$F$5:$F$35)&gt;0,LOOKUP(AZ77,'Master 2012 Pay Sheet'!$E$5:$E$35,'Master 2012 Pay Sheet'!$F$5:$F$35),0))</f>
        <v/>
      </c>
      <c r="BB77" s="57" t="str">
        <f t="shared" si="158"/>
        <v/>
      </c>
      <c r="BC77" s="31" t="str">
        <f t="shared" si="159"/>
        <v/>
      </c>
      <c r="BD77" s="31" t="str">
        <f t="shared" si="160"/>
        <v/>
      </c>
      <c r="BE77" s="31" t="str">
        <f t="shared" si="161"/>
        <v/>
      </c>
      <c r="BF77" s="56" t="str">
        <f t="shared" si="210"/>
        <v/>
      </c>
      <c r="BG77" s="31" t="str">
        <f t="shared" si="162"/>
        <v/>
      </c>
      <c r="BH77" s="31" t="str">
        <f t="shared" si="163"/>
        <v/>
      </c>
      <c r="BI77" s="56" t="str">
        <f t="shared" si="211"/>
        <v/>
      </c>
      <c r="BJ77" s="31" t="str">
        <f t="shared" si="164"/>
        <v/>
      </c>
      <c r="BK77" s="31" t="str">
        <f t="shared" si="212"/>
        <v/>
      </c>
      <c r="BL77" s="31" t="str">
        <f t="shared" si="165"/>
        <v/>
      </c>
      <c r="BM77" s="31" t="str">
        <f t="shared" si="166"/>
        <v/>
      </c>
      <c r="BN77" s="31" t="str">
        <f t="shared" si="167"/>
        <v/>
      </c>
      <c r="BO77" s="31" t="str">
        <f t="shared" si="168"/>
        <v/>
      </c>
      <c r="BP77" s="31" t="str">
        <f t="shared" si="169"/>
        <v/>
      </c>
      <c r="BQ77" s="31" t="str">
        <f t="shared" si="170"/>
        <v/>
      </c>
      <c r="BR77" s="31" t="str">
        <f t="shared" si="171"/>
        <v/>
      </c>
      <c r="BS77" s="31" t="str">
        <f t="shared" si="172"/>
        <v/>
      </c>
      <c r="BT77" s="31" t="str">
        <f t="shared" si="173"/>
        <v/>
      </c>
      <c r="BU77" s="31" t="str">
        <f t="shared" si="174"/>
        <v/>
      </c>
      <c r="BV77" s="31" t="str">
        <f t="shared" si="175"/>
        <v/>
      </c>
      <c r="BW77" s="31" t="str">
        <f t="shared" si="176"/>
        <v/>
      </c>
      <c r="BX77" s="31" t="str">
        <f t="shared" si="177"/>
        <v/>
      </c>
      <c r="BY77" s="31" t="str">
        <f t="shared" si="178"/>
        <v/>
      </c>
      <c r="BZ77" s="31" t="str">
        <f t="shared" si="179"/>
        <v/>
      </c>
      <c r="CA77" s="31" t="str">
        <f t="shared" si="180"/>
        <v/>
      </c>
      <c r="CB77" s="31" t="str">
        <f t="shared" si="181"/>
        <v/>
      </c>
      <c r="CC77" s="31" t="str">
        <f t="shared" si="182"/>
        <v/>
      </c>
      <c r="CD77" s="31" t="str">
        <f t="shared" si="183"/>
        <v/>
      </c>
      <c r="CE77" s="31" t="str">
        <f t="shared" si="184"/>
        <v/>
      </c>
      <c r="CF77" s="31" t="str">
        <f t="shared" si="185"/>
        <v/>
      </c>
      <c r="CG77" s="31" t="str">
        <f t="shared" si="186"/>
        <v/>
      </c>
      <c r="CH77" s="31" t="str">
        <f t="shared" si="187"/>
        <v/>
      </c>
      <c r="CI77" s="31" t="str">
        <f t="shared" si="188"/>
        <v/>
      </c>
      <c r="CJ77" s="31" t="str">
        <f t="shared" si="189"/>
        <v/>
      </c>
      <c r="CK77" s="31" t="str">
        <f t="shared" si="190"/>
        <v/>
      </c>
      <c r="CL77" s="31" t="str">
        <f t="shared" si="191"/>
        <v/>
      </c>
      <c r="CM77" s="31" t="str">
        <f t="shared" si="192"/>
        <v/>
      </c>
      <c r="CN77" s="31" t="str">
        <f t="shared" si="193"/>
        <v/>
      </c>
      <c r="CO77" s="31" t="str">
        <f t="shared" si="194"/>
        <v/>
      </c>
      <c r="CP77" s="31" t="str">
        <f t="shared" si="195"/>
        <v/>
      </c>
      <c r="CQ77" s="31" t="str">
        <f t="shared" si="196"/>
        <v/>
      </c>
      <c r="CR77" s="31" t="str">
        <f t="shared" si="197"/>
        <v/>
      </c>
      <c r="CS77" s="31" t="str">
        <f t="shared" si="198"/>
        <v/>
      </c>
      <c r="CT77" s="31" t="str">
        <f t="shared" si="213"/>
        <v/>
      </c>
      <c r="CU77" s="31" t="str">
        <f t="shared" si="214"/>
        <v/>
      </c>
      <c r="CV77" s="31" t="str">
        <f t="shared" si="215"/>
        <v/>
      </c>
      <c r="CW77" s="31" t="str">
        <f t="shared" si="216"/>
        <v/>
      </c>
      <c r="CX77" s="31" t="str">
        <f t="shared" si="217"/>
        <v/>
      </c>
      <c r="CY77" s="31" t="str">
        <f t="shared" si="218"/>
        <v/>
      </c>
      <c r="CZ77" s="31" t="str">
        <f t="shared" si="219"/>
        <v/>
      </c>
      <c r="DA77" s="31" t="str">
        <f t="shared" si="220"/>
        <v/>
      </c>
      <c r="DB77" s="31" t="str">
        <f t="shared" si="221"/>
        <v/>
      </c>
      <c r="DC77" s="31" t="str">
        <f t="shared" si="222"/>
        <v/>
      </c>
      <c r="DD77" s="31" t="str">
        <f t="shared" si="223"/>
        <v/>
      </c>
      <c r="DE77" s="31" t="str">
        <f t="shared" si="224"/>
        <v/>
      </c>
      <c r="DF77" s="31" t="str">
        <f t="shared" si="225"/>
        <v/>
      </c>
      <c r="DG77" s="31" t="str">
        <f t="shared" si="226"/>
        <v/>
      </c>
      <c r="DH77" s="31" t="str">
        <f t="shared" si="227"/>
        <v/>
      </c>
      <c r="DI77" s="31" t="str">
        <f t="shared" si="228"/>
        <v/>
      </c>
      <c r="DJ77" s="31" t="str">
        <f t="shared" si="229"/>
        <v/>
      </c>
      <c r="DK77" s="31" t="str">
        <f t="shared" si="230"/>
        <v/>
      </c>
      <c r="DL77" s="31" t="str">
        <f t="shared" si="231"/>
        <v/>
      </c>
      <c r="DM77" s="31" t="str">
        <f t="shared" si="232"/>
        <v/>
      </c>
      <c r="DN77" s="31" t="str">
        <f t="shared" si="233"/>
        <v/>
      </c>
      <c r="DO77" s="31" t="str">
        <f t="shared" si="234"/>
        <v/>
      </c>
      <c r="DP77" s="31" t="str">
        <f t="shared" si="235"/>
        <v/>
      </c>
      <c r="DQ77" s="31" t="str">
        <f t="shared" si="199"/>
        <v/>
      </c>
      <c r="DR77" s="31" t="str">
        <f t="shared" si="200"/>
        <v/>
      </c>
      <c r="DS77" s="31" t="str">
        <f t="shared" si="201"/>
        <v/>
      </c>
      <c r="DT77" s="31" t="str">
        <f t="shared" si="202"/>
        <v/>
      </c>
      <c r="DU77" s="31" t="str">
        <f t="shared" si="203"/>
        <v/>
      </c>
      <c r="DV77" s="31" t="str">
        <f t="shared" si="204"/>
        <v/>
      </c>
      <c r="DW77" s="48" t="e">
        <f t="shared" si="205"/>
        <v>#VALUE!</v>
      </c>
      <c r="DX77" s="4" t="str">
        <f t="shared" si="236"/>
        <v/>
      </c>
      <c r="DY77" s="2">
        <v>31.5</v>
      </c>
      <c r="DZ77" s="2">
        <v>12.7</v>
      </c>
    </row>
    <row r="78" spans="1:130" ht="13.2" x14ac:dyDescent="0.25">
      <c r="A78" s="31"/>
      <c r="B78" s="4">
        <v>76</v>
      </c>
      <c r="C78" s="15"/>
      <c r="D78" s="14"/>
      <c r="E78" s="14"/>
      <c r="F78" s="14"/>
      <c r="G78" s="14"/>
      <c r="H78" s="14"/>
      <c r="I78" s="15"/>
      <c r="J78" s="47"/>
      <c r="K78" s="47"/>
      <c r="L78" s="47"/>
      <c r="M78" s="54"/>
      <c r="N78" s="54"/>
      <c r="O78" s="54"/>
      <c r="P78" s="54"/>
      <c r="Q78" s="54"/>
      <c r="R78" s="51"/>
      <c r="S78" s="51"/>
      <c r="T78" s="51"/>
      <c r="U78" s="51"/>
      <c r="V78" s="51"/>
      <c r="W78" s="51"/>
      <c r="X78" s="52" t="str">
        <f t="shared" si="206"/>
        <v xml:space="preserve"> </v>
      </c>
      <c r="Y78" s="52" t="str">
        <f t="shared" si="150"/>
        <v xml:space="preserve"> </v>
      </c>
      <c r="Z78" s="52" t="str">
        <f t="shared" si="151"/>
        <v xml:space="preserve"> </v>
      </c>
      <c r="AA78" s="52" t="str">
        <f t="shared" si="152"/>
        <v xml:space="preserve"> </v>
      </c>
      <c r="AB78" s="52" t="str">
        <f t="shared" si="153"/>
        <v xml:space="preserve"> </v>
      </c>
      <c r="AC78" s="54"/>
      <c r="AD78" s="54"/>
      <c r="AE78" s="54"/>
      <c r="AF78" s="54"/>
      <c r="AG78" s="54"/>
      <c r="AH78" s="52" t="str">
        <f t="shared" si="207"/>
        <v xml:space="preserve"> </v>
      </c>
      <c r="AI78" s="52" t="str">
        <f t="shared" si="88"/>
        <v xml:space="preserve"> </v>
      </c>
      <c r="AJ78" s="52" t="str">
        <f t="shared" si="89"/>
        <v xml:space="preserve"> </v>
      </c>
      <c r="AK78" s="52" t="str">
        <f t="shared" si="90"/>
        <v xml:space="preserve"> </v>
      </c>
      <c r="AL78" s="52" t="str">
        <f t="shared" si="91"/>
        <v xml:space="preserve"> </v>
      </c>
      <c r="AM78" s="53"/>
      <c r="AN78" s="53"/>
      <c r="AO78" s="53"/>
      <c r="AP78" s="53"/>
      <c r="AQ78" s="53"/>
      <c r="AR78" s="53"/>
      <c r="AS78" s="55" t="str">
        <f t="shared" si="208"/>
        <v/>
      </c>
      <c r="AT78" s="31" t="str">
        <f t="shared" si="154"/>
        <v/>
      </c>
      <c r="AU78" s="57" t="str">
        <f>IF(D78="","",IF(LOOKUP(AT78,'Master 2012 Pay Sheet'!$A$5:$A$35,'Master 2012 Pay Sheet'!$B$5:$B$35)&gt;0,LOOKUP(AT78,'Master 2012 Pay Sheet'!$A$5:$A$35,'Master 2012 Pay Sheet'!$B$5:$B$35),0))</f>
        <v/>
      </c>
      <c r="AV78" s="56" t="str">
        <f t="shared" si="209"/>
        <v/>
      </c>
      <c r="AW78" s="31" t="str">
        <f t="shared" si="155"/>
        <v/>
      </c>
      <c r="AX78" s="57" t="str">
        <f>IF(D78="","",IF(LOOKUP(AW78,'Master 2012 Pay Sheet'!$C$5:$C$35,'Master 2012 Pay Sheet'!$D$5:$D$35)&gt;0,LOOKUP(AW78,'Master 2012 Pay Sheet'!$C$5:$C$35,'Master 2012 Pay Sheet'!$D$5:$D$35),0))</f>
        <v/>
      </c>
      <c r="AY78" s="56" t="str">
        <f t="shared" si="156"/>
        <v/>
      </c>
      <c r="AZ78" s="31" t="str">
        <f t="shared" si="157"/>
        <v/>
      </c>
      <c r="BA78" s="57" t="str">
        <f>IF(D78="","",IF(LOOKUP(AZ78,'Master 2012 Pay Sheet'!$E$5:$E$35,'Master 2012 Pay Sheet'!$F$5:$F$35)&gt;0,LOOKUP(AZ78,'Master 2012 Pay Sheet'!$E$5:$E$35,'Master 2012 Pay Sheet'!$F$5:$F$35),0))</f>
        <v/>
      </c>
      <c r="BB78" s="57" t="str">
        <f t="shared" si="158"/>
        <v/>
      </c>
      <c r="BC78" s="31" t="str">
        <f t="shared" si="159"/>
        <v/>
      </c>
      <c r="BD78" s="31" t="str">
        <f t="shared" si="160"/>
        <v/>
      </c>
      <c r="BE78" s="31" t="str">
        <f t="shared" si="161"/>
        <v/>
      </c>
      <c r="BF78" s="56" t="str">
        <f t="shared" si="210"/>
        <v/>
      </c>
      <c r="BG78" s="31" t="str">
        <f t="shared" si="162"/>
        <v/>
      </c>
      <c r="BH78" s="31" t="str">
        <f t="shared" si="163"/>
        <v/>
      </c>
      <c r="BI78" s="56" t="str">
        <f t="shared" si="211"/>
        <v/>
      </c>
      <c r="BJ78" s="31" t="str">
        <f t="shared" si="164"/>
        <v/>
      </c>
      <c r="BK78" s="31" t="str">
        <f t="shared" si="212"/>
        <v/>
      </c>
      <c r="BL78" s="31" t="str">
        <f t="shared" si="165"/>
        <v/>
      </c>
      <c r="BM78" s="31" t="str">
        <f t="shared" si="166"/>
        <v/>
      </c>
      <c r="BN78" s="31" t="str">
        <f t="shared" si="167"/>
        <v/>
      </c>
      <c r="BO78" s="31" t="str">
        <f t="shared" si="168"/>
        <v/>
      </c>
      <c r="BP78" s="31" t="str">
        <f t="shared" si="169"/>
        <v/>
      </c>
      <c r="BQ78" s="31" t="str">
        <f t="shared" si="170"/>
        <v/>
      </c>
      <c r="BR78" s="31" t="str">
        <f t="shared" si="171"/>
        <v/>
      </c>
      <c r="BS78" s="31" t="str">
        <f t="shared" si="172"/>
        <v/>
      </c>
      <c r="BT78" s="31" t="str">
        <f t="shared" si="173"/>
        <v/>
      </c>
      <c r="BU78" s="31" t="str">
        <f t="shared" si="174"/>
        <v/>
      </c>
      <c r="BV78" s="31" t="str">
        <f t="shared" si="175"/>
        <v/>
      </c>
      <c r="BW78" s="31" t="str">
        <f t="shared" si="176"/>
        <v/>
      </c>
      <c r="BX78" s="31" t="str">
        <f t="shared" si="177"/>
        <v/>
      </c>
      <c r="BY78" s="31" t="str">
        <f t="shared" si="178"/>
        <v/>
      </c>
      <c r="BZ78" s="31" t="str">
        <f t="shared" si="179"/>
        <v/>
      </c>
      <c r="CA78" s="31" t="str">
        <f t="shared" si="180"/>
        <v/>
      </c>
      <c r="CB78" s="31" t="str">
        <f t="shared" si="181"/>
        <v/>
      </c>
      <c r="CC78" s="31" t="str">
        <f t="shared" si="182"/>
        <v/>
      </c>
      <c r="CD78" s="31" t="str">
        <f t="shared" si="183"/>
        <v/>
      </c>
      <c r="CE78" s="31" t="str">
        <f t="shared" si="184"/>
        <v/>
      </c>
      <c r="CF78" s="31" t="str">
        <f t="shared" si="185"/>
        <v/>
      </c>
      <c r="CG78" s="31" t="str">
        <f t="shared" si="186"/>
        <v/>
      </c>
      <c r="CH78" s="31" t="str">
        <f t="shared" si="187"/>
        <v/>
      </c>
      <c r="CI78" s="31" t="str">
        <f t="shared" si="188"/>
        <v/>
      </c>
      <c r="CJ78" s="31" t="str">
        <f t="shared" si="189"/>
        <v/>
      </c>
      <c r="CK78" s="31" t="str">
        <f t="shared" si="190"/>
        <v/>
      </c>
      <c r="CL78" s="31" t="str">
        <f t="shared" si="191"/>
        <v/>
      </c>
      <c r="CM78" s="31" t="str">
        <f t="shared" si="192"/>
        <v/>
      </c>
      <c r="CN78" s="31" t="str">
        <f t="shared" si="193"/>
        <v/>
      </c>
      <c r="CO78" s="31" t="str">
        <f t="shared" si="194"/>
        <v/>
      </c>
      <c r="CP78" s="31" t="str">
        <f t="shared" si="195"/>
        <v/>
      </c>
      <c r="CQ78" s="31" t="str">
        <f t="shared" si="196"/>
        <v/>
      </c>
      <c r="CR78" s="31" t="str">
        <f t="shared" si="197"/>
        <v/>
      </c>
      <c r="CS78" s="31" t="str">
        <f t="shared" si="198"/>
        <v/>
      </c>
      <c r="CT78" s="31" t="str">
        <f t="shared" si="213"/>
        <v/>
      </c>
      <c r="CU78" s="31" t="str">
        <f t="shared" si="214"/>
        <v/>
      </c>
      <c r="CV78" s="31" t="str">
        <f t="shared" si="215"/>
        <v/>
      </c>
      <c r="CW78" s="31" t="str">
        <f t="shared" si="216"/>
        <v/>
      </c>
      <c r="CX78" s="31" t="str">
        <f t="shared" si="217"/>
        <v/>
      </c>
      <c r="CY78" s="31" t="str">
        <f t="shared" si="218"/>
        <v/>
      </c>
      <c r="CZ78" s="31" t="str">
        <f t="shared" si="219"/>
        <v/>
      </c>
      <c r="DA78" s="31" t="str">
        <f t="shared" si="220"/>
        <v/>
      </c>
      <c r="DB78" s="31" t="str">
        <f t="shared" si="221"/>
        <v/>
      </c>
      <c r="DC78" s="31" t="str">
        <f t="shared" si="222"/>
        <v/>
      </c>
      <c r="DD78" s="31" t="str">
        <f t="shared" si="223"/>
        <v/>
      </c>
      <c r="DE78" s="31" t="str">
        <f t="shared" si="224"/>
        <v/>
      </c>
      <c r="DF78" s="31" t="str">
        <f t="shared" si="225"/>
        <v/>
      </c>
      <c r="DG78" s="31" t="str">
        <f t="shared" si="226"/>
        <v/>
      </c>
      <c r="DH78" s="31" t="str">
        <f t="shared" si="227"/>
        <v/>
      </c>
      <c r="DI78" s="31" t="str">
        <f t="shared" si="228"/>
        <v/>
      </c>
      <c r="DJ78" s="31" t="str">
        <f t="shared" si="229"/>
        <v/>
      </c>
      <c r="DK78" s="31" t="str">
        <f t="shared" si="230"/>
        <v/>
      </c>
      <c r="DL78" s="31" t="str">
        <f t="shared" si="231"/>
        <v/>
      </c>
      <c r="DM78" s="31" t="str">
        <f t="shared" si="232"/>
        <v/>
      </c>
      <c r="DN78" s="31" t="str">
        <f t="shared" si="233"/>
        <v/>
      </c>
      <c r="DO78" s="31" t="str">
        <f t="shared" si="234"/>
        <v/>
      </c>
      <c r="DP78" s="31" t="str">
        <f t="shared" si="235"/>
        <v/>
      </c>
      <c r="DQ78" s="31" t="str">
        <f t="shared" si="199"/>
        <v/>
      </c>
      <c r="DR78" s="31" t="str">
        <f t="shared" si="200"/>
        <v/>
      </c>
      <c r="DS78" s="31" t="str">
        <f t="shared" si="201"/>
        <v/>
      </c>
      <c r="DT78" s="31" t="str">
        <f t="shared" si="202"/>
        <v/>
      </c>
      <c r="DU78" s="31" t="str">
        <f t="shared" si="203"/>
        <v/>
      </c>
      <c r="DV78" s="31" t="str">
        <f t="shared" si="204"/>
        <v/>
      </c>
      <c r="DW78" s="48" t="e">
        <f t="shared" si="205"/>
        <v>#VALUE!</v>
      </c>
      <c r="DX78" s="4" t="str">
        <f t="shared" si="236"/>
        <v/>
      </c>
      <c r="DY78" s="2">
        <v>31.75</v>
      </c>
      <c r="DZ78" s="2">
        <v>13.02</v>
      </c>
    </row>
    <row r="79" spans="1:130" ht="13.2" x14ac:dyDescent="0.25">
      <c r="A79" s="31"/>
      <c r="B79" s="4">
        <v>77</v>
      </c>
      <c r="C79" s="15"/>
      <c r="D79" s="14"/>
      <c r="E79" s="14"/>
      <c r="F79" s="14"/>
      <c r="G79" s="14"/>
      <c r="H79" s="14"/>
      <c r="I79" s="15"/>
      <c r="J79" s="47"/>
      <c r="K79" s="47"/>
      <c r="L79" s="47"/>
      <c r="M79" s="54"/>
      <c r="N79" s="54"/>
      <c r="O79" s="54"/>
      <c r="P79" s="54"/>
      <c r="Q79" s="54"/>
      <c r="R79" s="51"/>
      <c r="S79" s="51"/>
      <c r="T79" s="51"/>
      <c r="U79" s="51"/>
      <c r="V79" s="51"/>
      <c r="W79" s="51"/>
      <c r="X79" s="52" t="str">
        <f t="shared" si="206"/>
        <v xml:space="preserve"> </v>
      </c>
      <c r="Y79" s="52" t="str">
        <f t="shared" si="150"/>
        <v xml:space="preserve"> </v>
      </c>
      <c r="Z79" s="52" t="str">
        <f t="shared" si="151"/>
        <v xml:space="preserve"> </v>
      </c>
      <c r="AA79" s="52" t="str">
        <f t="shared" si="152"/>
        <v xml:space="preserve"> </v>
      </c>
      <c r="AB79" s="52" t="str">
        <f t="shared" si="153"/>
        <v xml:space="preserve"> </v>
      </c>
      <c r="AC79" s="54"/>
      <c r="AD79" s="54"/>
      <c r="AE79" s="54"/>
      <c r="AF79" s="54"/>
      <c r="AG79" s="54"/>
      <c r="AH79" s="52" t="str">
        <f t="shared" si="207"/>
        <v xml:space="preserve"> </v>
      </c>
      <c r="AI79" s="52" t="str">
        <f t="shared" si="88"/>
        <v xml:space="preserve"> </v>
      </c>
      <c r="AJ79" s="52" t="str">
        <f t="shared" si="89"/>
        <v xml:space="preserve"> </v>
      </c>
      <c r="AK79" s="52" t="str">
        <f t="shared" si="90"/>
        <v xml:space="preserve"> </v>
      </c>
      <c r="AL79" s="52" t="str">
        <f t="shared" si="91"/>
        <v xml:space="preserve"> </v>
      </c>
      <c r="AM79" s="53"/>
      <c r="AN79" s="53"/>
      <c r="AO79" s="53"/>
      <c r="AP79" s="53"/>
      <c r="AQ79" s="53"/>
      <c r="AR79" s="53"/>
      <c r="AS79" s="55" t="str">
        <f t="shared" si="208"/>
        <v/>
      </c>
      <c r="AT79" s="31" t="str">
        <f t="shared" si="154"/>
        <v/>
      </c>
      <c r="AU79" s="57" t="str">
        <f>IF(D79="","",IF(LOOKUP(AT79,'Master 2012 Pay Sheet'!$A$5:$A$35,'Master 2012 Pay Sheet'!$B$5:$B$35)&gt;0,LOOKUP(AT79,'Master 2012 Pay Sheet'!$A$5:$A$35,'Master 2012 Pay Sheet'!$B$5:$B$35),0))</f>
        <v/>
      </c>
      <c r="AV79" s="56" t="str">
        <f t="shared" si="209"/>
        <v/>
      </c>
      <c r="AW79" s="31" t="str">
        <f t="shared" si="155"/>
        <v/>
      </c>
      <c r="AX79" s="57" t="str">
        <f>IF(D79="","",IF(LOOKUP(AW79,'Master 2012 Pay Sheet'!$C$5:$C$35,'Master 2012 Pay Sheet'!$D$5:$D$35)&gt;0,LOOKUP(AW79,'Master 2012 Pay Sheet'!$C$5:$C$35,'Master 2012 Pay Sheet'!$D$5:$D$35),0))</f>
        <v/>
      </c>
      <c r="AY79" s="56" t="str">
        <f t="shared" si="156"/>
        <v/>
      </c>
      <c r="AZ79" s="31" t="str">
        <f t="shared" si="157"/>
        <v/>
      </c>
      <c r="BA79" s="57" t="str">
        <f>IF(D79="","",IF(LOOKUP(AZ79,'Master 2012 Pay Sheet'!$E$5:$E$35,'Master 2012 Pay Sheet'!$F$5:$F$35)&gt;0,LOOKUP(AZ79,'Master 2012 Pay Sheet'!$E$5:$E$35,'Master 2012 Pay Sheet'!$F$5:$F$35),0))</f>
        <v/>
      </c>
      <c r="BB79" s="57" t="str">
        <f t="shared" si="158"/>
        <v/>
      </c>
      <c r="BC79" s="31" t="str">
        <f t="shared" si="159"/>
        <v/>
      </c>
      <c r="BD79" s="31" t="str">
        <f t="shared" si="160"/>
        <v/>
      </c>
      <c r="BE79" s="31" t="str">
        <f t="shared" si="161"/>
        <v/>
      </c>
      <c r="BF79" s="56" t="str">
        <f t="shared" si="210"/>
        <v/>
      </c>
      <c r="BG79" s="31" t="str">
        <f t="shared" si="162"/>
        <v/>
      </c>
      <c r="BH79" s="31" t="str">
        <f t="shared" si="163"/>
        <v/>
      </c>
      <c r="BI79" s="56" t="str">
        <f t="shared" si="211"/>
        <v/>
      </c>
      <c r="BJ79" s="31" t="str">
        <f t="shared" si="164"/>
        <v/>
      </c>
      <c r="BK79" s="31" t="str">
        <f t="shared" si="212"/>
        <v/>
      </c>
      <c r="BL79" s="31" t="str">
        <f t="shared" si="165"/>
        <v/>
      </c>
      <c r="BM79" s="31" t="str">
        <f t="shared" si="166"/>
        <v/>
      </c>
      <c r="BN79" s="31" t="str">
        <f t="shared" si="167"/>
        <v/>
      </c>
      <c r="BO79" s="31" t="str">
        <f t="shared" si="168"/>
        <v/>
      </c>
      <c r="BP79" s="31" t="str">
        <f t="shared" si="169"/>
        <v/>
      </c>
      <c r="BQ79" s="31" t="str">
        <f t="shared" si="170"/>
        <v/>
      </c>
      <c r="BR79" s="31" t="str">
        <f t="shared" si="171"/>
        <v/>
      </c>
      <c r="BS79" s="31" t="str">
        <f t="shared" si="172"/>
        <v/>
      </c>
      <c r="BT79" s="31" t="str">
        <f t="shared" si="173"/>
        <v/>
      </c>
      <c r="BU79" s="31" t="str">
        <f t="shared" si="174"/>
        <v/>
      </c>
      <c r="BV79" s="31" t="str">
        <f t="shared" si="175"/>
        <v/>
      </c>
      <c r="BW79" s="31" t="str">
        <f t="shared" si="176"/>
        <v/>
      </c>
      <c r="BX79" s="31" t="str">
        <f t="shared" si="177"/>
        <v/>
      </c>
      <c r="BY79" s="31" t="str">
        <f t="shared" si="178"/>
        <v/>
      </c>
      <c r="BZ79" s="31" t="str">
        <f t="shared" si="179"/>
        <v/>
      </c>
      <c r="CA79" s="31" t="str">
        <f t="shared" si="180"/>
        <v/>
      </c>
      <c r="CB79" s="31" t="str">
        <f t="shared" si="181"/>
        <v/>
      </c>
      <c r="CC79" s="31" t="str">
        <f t="shared" si="182"/>
        <v/>
      </c>
      <c r="CD79" s="31" t="str">
        <f t="shared" si="183"/>
        <v/>
      </c>
      <c r="CE79" s="31" t="str">
        <f t="shared" si="184"/>
        <v/>
      </c>
      <c r="CF79" s="31" t="str">
        <f t="shared" si="185"/>
        <v/>
      </c>
      <c r="CG79" s="31" t="str">
        <f t="shared" si="186"/>
        <v/>
      </c>
      <c r="CH79" s="31" t="str">
        <f t="shared" si="187"/>
        <v/>
      </c>
      <c r="CI79" s="31" t="str">
        <f t="shared" si="188"/>
        <v/>
      </c>
      <c r="CJ79" s="31" t="str">
        <f t="shared" si="189"/>
        <v/>
      </c>
      <c r="CK79" s="31" t="str">
        <f t="shared" si="190"/>
        <v/>
      </c>
      <c r="CL79" s="31" t="str">
        <f t="shared" si="191"/>
        <v/>
      </c>
      <c r="CM79" s="31" t="str">
        <f t="shared" si="192"/>
        <v/>
      </c>
      <c r="CN79" s="31" t="str">
        <f t="shared" si="193"/>
        <v/>
      </c>
      <c r="CO79" s="31" t="str">
        <f t="shared" si="194"/>
        <v/>
      </c>
      <c r="CP79" s="31" t="str">
        <f t="shared" si="195"/>
        <v/>
      </c>
      <c r="CQ79" s="31" t="str">
        <f t="shared" si="196"/>
        <v/>
      </c>
      <c r="CR79" s="31" t="str">
        <f t="shared" si="197"/>
        <v/>
      </c>
      <c r="CS79" s="31" t="str">
        <f t="shared" si="198"/>
        <v/>
      </c>
      <c r="CT79" s="31" t="str">
        <f t="shared" si="213"/>
        <v/>
      </c>
      <c r="CU79" s="31" t="str">
        <f t="shared" si="214"/>
        <v/>
      </c>
      <c r="CV79" s="31" t="str">
        <f t="shared" si="215"/>
        <v/>
      </c>
      <c r="CW79" s="31" t="str">
        <f t="shared" si="216"/>
        <v/>
      </c>
      <c r="CX79" s="31" t="str">
        <f t="shared" si="217"/>
        <v/>
      </c>
      <c r="CY79" s="31" t="str">
        <f t="shared" si="218"/>
        <v/>
      </c>
      <c r="CZ79" s="31" t="str">
        <f t="shared" si="219"/>
        <v/>
      </c>
      <c r="DA79" s="31" t="str">
        <f t="shared" si="220"/>
        <v/>
      </c>
      <c r="DB79" s="31" t="str">
        <f t="shared" si="221"/>
        <v/>
      </c>
      <c r="DC79" s="31" t="str">
        <f t="shared" si="222"/>
        <v/>
      </c>
      <c r="DD79" s="31" t="str">
        <f t="shared" si="223"/>
        <v/>
      </c>
      <c r="DE79" s="31" t="str">
        <f t="shared" si="224"/>
        <v/>
      </c>
      <c r="DF79" s="31" t="str">
        <f t="shared" si="225"/>
        <v/>
      </c>
      <c r="DG79" s="31" t="str">
        <f t="shared" si="226"/>
        <v/>
      </c>
      <c r="DH79" s="31" t="str">
        <f t="shared" si="227"/>
        <v/>
      </c>
      <c r="DI79" s="31" t="str">
        <f t="shared" si="228"/>
        <v/>
      </c>
      <c r="DJ79" s="31" t="str">
        <f t="shared" si="229"/>
        <v/>
      </c>
      <c r="DK79" s="31" t="str">
        <f t="shared" si="230"/>
        <v/>
      </c>
      <c r="DL79" s="31" t="str">
        <f t="shared" si="231"/>
        <v/>
      </c>
      <c r="DM79" s="31" t="str">
        <f t="shared" si="232"/>
        <v/>
      </c>
      <c r="DN79" s="31" t="str">
        <f t="shared" si="233"/>
        <v/>
      </c>
      <c r="DO79" s="31" t="str">
        <f t="shared" si="234"/>
        <v/>
      </c>
      <c r="DP79" s="31" t="str">
        <f t="shared" si="235"/>
        <v/>
      </c>
      <c r="DQ79" s="31" t="str">
        <f t="shared" si="199"/>
        <v/>
      </c>
      <c r="DR79" s="31" t="str">
        <f t="shared" si="200"/>
        <v/>
      </c>
      <c r="DS79" s="31" t="str">
        <f t="shared" si="201"/>
        <v/>
      </c>
      <c r="DT79" s="31" t="str">
        <f t="shared" si="202"/>
        <v/>
      </c>
      <c r="DU79" s="31" t="str">
        <f t="shared" si="203"/>
        <v/>
      </c>
      <c r="DV79" s="31" t="str">
        <f t="shared" si="204"/>
        <v/>
      </c>
      <c r="DW79" s="48" t="e">
        <f t="shared" si="205"/>
        <v>#VALUE!</v>
      </c>
      <c r="DX79" s="4" t="str">
        <f t="shared" si="236"/>
        <v/>
      </c>
      <c r="DY79" s="2">
        <v>32</v>
      </c>
      <c r="DZ79" s="32">
        <v>13.25</v>
      </c>
    </row>
    <row r="80" spans="1:130" ht="13.2" x14ac:dyDescent="0.25">
      <c r="A80" s="31"/>
      <c r="B80" s="4">
        <v>78</v>
      </c>
      <c r="C80" s="15"/>
      <c r="D80" s="14"/>
      <c r="E80" s="14"/>
      <c r="F80" s="14"/>
      <c r="G80" s="14"/>
      <c r="H80" s="14"/>
      <c r="I80" s="15"/>
      <c r="J80" s="47"/>
      <c r="K80" s="47"/>
      <c r="L80" s="47"/>
      <c r="M80" s="54"/>
      <c r="N80" s="54"/>
      <c r="O80" s="54"/>
      <c r="P80" s="54"/>
      <c r="Q80" s="54"/>
      <c r="R80" s="51"/>
      <c r="S80" s="51"/>
      <c r="T80" s="51"/>
      <c r="U80" s="51"/>
      <c r="V80" s="51"/>
      <c r="W80" s="51"/>
      <c r="X80" s="52" t="str">
        <f t="shared" si="206"/>
        <v xml:space="preserve"> </v>
      </c>
      <c r="Y80" s="52" t="str">
        <f t="shared" si="150"/>
        <v xml:space="preserve"> </v>
      </c>
      <c r="Z80" s="52" t="str">
        <f t="shared" si="151"/>
        <v xml:space="preserve"> </v>
      </c>
      <c r="AA80" s="52" t="str">
        <f t="shared" si="152"/>
        <v xml:space="preserve"> </v>
      </c>
      <c r="AB80" s="52" t="str">
        <f t="shared" si="153"/>
        <v xml:space="preserve"> </v>
      </c>
      <c r="AC80" s="54"/>
      <c r="AD80" s="54"/>
      <c r="AE80" s="54"/>
      <c r="AF80" s="54"/>
      <c r="AG80" s="54"/>
      <c r="AH80" s="52" t="str">
        <f t="shared" si="207"/>
        <v xml:space="preserve"> </v>
      </c>
      <c r="AI80" s="52" t="str">
        <f t="shared" si="88"/>
        <v xml:space="preserve"> </v>
      </c>
      <c r="AJ80" s="52" t="str">
        <f t="shared" si="89"/>
        <v xml:space="preserve"> </v>
      </c>
      <c r="AK80" s="52" t="str">
        <f t="shared" si="90"/>
        <v xml:space="preserve"> </v>
      </c>
      <c r="AL80" s="52" t="str">
        <f t="shared" si="91"/>
        <v xml:space="preserve"> </v>
      </c>
      <c r="AM80" s="53"/>
      <c r="AN80" s="53"/>
      <c r="AO80" s="53"/>
      <c r="AP80" s="53"/>
      <c r="AQ80" s="53"/>
      <c r="AR80" s="53"/>
      <c r="AS80" s="55" t="str">
        <f t="shared" si="208"/>
        <v/>
      </c>
      <c r="AT80" s="31" t="str">
        <f t="shared" si="154"/>
        <v/>
      </c>
      <c r="AU80" s="57" t="str">
        <f>IF(D80="","",IF(LOOKUP(AT80,'Master 2012 Pay Sheet'!$A$5:$A$35,'Master 2012 Pay Sheet'!$B$5:$B$35)&gt;0,LOOKUP(AT80,'Master 2012 Pay Sheet'!$A$5:$A$35,'Master 2012 Pay Sheet'!$B$5:$B$35),0))</f>
        <v/>
      </c>
      <c r="AV80" s="56" t="str">
        <f t="shared" si="209"/>
        <v/>
      </c>
      <c r="AW80" s="31" t="str">
        <f t="shared" si="155"/>
        <v/>
      </c>
      <c r="AX80" s="57" t="str">
        <f>IF(D80="","",IF(LOOKUP(AW80,'Master 2012 Pay Sheet'!$C$5:$C$35,'Master 2012 Pay Sheet'!$D$5:$D$35)&gt;0,LOOKUP(AW80,'Master 2012 Pay Sheet'!$C$5:$C$35,'Master 2012 Pay Sheet'!$D$5:$D$35),0))</f>
        <v/>
      </c>
      <c r="AY80" s="56" t="str">
        <f t="shared" si="156"/>
        <v/>
      </c>
      <c r="AZ80" s="31" t="str">
        <f t="shared" si="157"/>
        <v/>
      </c>
      <c r="BA80" s="57" t="str">
        <f>IF(D80="","",IF(LOOKUP(AZ80,'Master 2012 Pay Sheet'!$E$5:$E$35,'Master 2012 Pay Sheet'!$F$5:$F$35)&gt;0,LOOKUP(AZ80,'Master 2012 Pay Sheet'!$E$5:$E$35,'Master 2012 Pay Sheet'!$F$5:$F$35),0))</f>
        <v/>
      </c>
      <c r="BB80" s="57" t="str">
        <f t="shared" si="158"/>
        <v/>
      </c>
      <c r="BC80" s="31" t="str">
        <f t="shared" si="159"/>
        <v/>
      </c>
      <c r="BD80" s="31" t="str">
        <f t="shared" si="160"/>
        <v/>
      </c>
      <c r="BE80" s="31" t="str">
        <f t="shared" si="161"/>
        <v/>
      </c>
      <c r="BF80" s="56" t="str">
        <f t="shared" si="210"/>
        <v/>
      </c>
      <c r="BG80" s="31" t="str">
        <f t="shared" si="162"/>
        <v/>
      </c>
      <c r="BH80" s="31" t="str">
        <f t="shared" si="163"/>
        <v/>
      </c>
      <c r="BI80" s="56" t="str">
        <f t="shared" si="211"/>
        <v/>
      </c>
      <c r="BJ80" s="31" t="str">
        <f t="shared" si="164"/>
        <v/>
      </c>
      <c r="BK80" s="31" t="str">
        <f t="shared" si="212"/>
        <v/>
      </c>
      <c r="BL80" s="31" t="str">
        <f t="shared" si="165"/>
        <v/>
      </c>
      <c r="BM80" s="31" t="str">
        <f t="shared" si="166"/>
        <v/>
      </c>
      <c r="BN80" s="31" t="str">
        <f t="shared" si="167"/>
        <v/>
      </c>
      <c r="BO80" s="31" t="str">
        <f t="shared" si="168"/>
        <v/>
      </c>
      <c r="BP80" s="31" t="str">
        <f t="shared" si="169"/>
        <v/>
      </c>
      <c r="BQ80" s="31" t="str">
        <f t="shared" si="170"/>
        <v/>
      </c>
      <c r="BR80" s="31" t="str">
        <f t="shared" si="171"/>
        <v/>
      </c>
      <c r="BS80" s="31" t="str">
        <f t="shared" si="172"/>
        <v/>
      </c>
      <c r="BT80" s="31" t="str">
        <f t="shared" si="173"/>
        <v/>
      </c>
      <c r="BU80" s="31" t="str">
        <f t="shared" si="174"/>
        <v/>
      </c>
      <c r="BV80" s="31" t="str">
        <f t="shared" si="175"/>
        <v/>
      </c>
      <c r="BW80" s="31" t="str">
        <f t="shared" si="176"/>
        <v/>
      </c>
      <c r="BX80" s="31" t="str">
        <f t="shared" si="177"/>
        <v/>
      </c>
      <c r="BY80" s="31" t="str">
        <f t="shared" si="178"/>
        <v/>
      </c>
      <c r="BZ80" s="31" t="str">
        <f t="shared" si="179"/>
        <v/>
      </c>
      <c r="CA80" s="31" t="str">
        <f t="shared" si="180"/>
        <v/>
      </c>
      <c r="CB80" s="31" t="str">
        <f t="shared" si="181"/>
        <v/>
      </c>
      <c r="CC80" s="31" t="str">
        <f t="shared" si="182"/>
        <v/>
      </c>
      <c r="CD80" s="31" t="str">
        <f t="shared" si="183"/>
        <v/>
      </c>
      <c r="CE80" s="31" t="str">
        <f t="shared" si="184"/>
        <v/>
      </c>
      <c r="CF80" s="31" t="str">
        <f t="shared" si="185"/>
        <v/>
      </c>
      <c r="CG80" s="31" t="str">
        <f t="shared" si="186"/>
        <v/>
      </c>
      <c r="CH80" s="31" t="str">
        <f t="shared" si="187"/>
        <v/>
      </c>
      <c r="CI80" s="31" t="str">
        <f t="shared" si="188"/>
        <v/>
      </c>
      <c r="CJ80" s="31" t="str">
        <f t="shared" si="189"/>
        <v/>
      </c>
      <c r="CK80" s="31" t="str">
        <f t="shared" si="190"/>
        <v/>
      </c>
      <c r="CL80" s="31" t="str">
        <f t="shared" si="191"/>
        <v/>
      </c>
      <c r="CM80" s="31" t="str">
        <f t="shared" si="192"/>
        <v/>
      </c>
      <c r="CN80" s="31" t="str">
        <f t="shared" si="193"/>
        <v/>
      </c>
      <c r="CO80" s="31" t="str">
        <f t="shared" si="194"/>
        <v/>
      </c>
      <c r="CP80" s="31" t="str">
        <f t="shared" si="195"/>
        <v/>
      </c>
      <c r="CQ80" s="31" t="str">
        <f t="shared" si="196"/>
        <v/>
      </c>
      <c r="CR80" s="31" t="str">
        <f t="shared" si="197"/>
        <v/>
      </c>
      <c r="CS80" s="31" t="str">
        <f t="shared" si="198"/>
        <v/>
      </c>
      <c r="CT80" s="31" t="str">
        <f t="shared" si="213"/>
        <v/>
      </c>
      <c r="CU80" s="31" t="str">
        <f t="shared" si="214"/>
        <v/>
      </c>
      <c r="CV80" s="31" t="str">
        <f t="shared" si="215"/>
        <v/>
      </c>
      <c r="CW80" s="31" t="str">
        <f t="shared" si="216"/>
        <v/>
      </c>
      <c r="CX80" s="31" t="str">
        <f t="shared" si="217"/>
        <v/>
      </c>
      <c r="CY80" s="31" t="str">
        <f t="shared" si="218"/>
        <v/>
      </c>
      <c r="CZ80" s="31" t="str">
        <f t="shared" si="219"/>
        <v/>
      </c>
      <c r="DA80" s="31" t="str">
        <f t="shared" si="220"/>
        <v/>
      </c>
      <c r="DB80" s="31" t="str">
        <f t="shared" si="221"/>
        <v/>
      </c>
      <c r="DC80" s="31" t="str">
        <f t="shared" si="222"/>
        <v/>
      </c>
      <c r="DD80" s="31" t="str">
        <f t="shared" si="223"/>
        <v/>
      </c>
      <c r="DE80" s="31" t="str">
        <f t="shared" si="224"/>
        <v/>
      </c>
      <c r="DF80" s="31" t="str">
        <f t="shared" si="225"/>
        <v/>
      </c>
      <c r="DG80" s="31" t="str">
        <f t="shared" si="226"/>
        <v/>
      </c>
      <c r="DH80" s="31" t="str">
        <f t="shared" si="227"/>
        <v/>
      </c>
      <c r="DI80" s="31" t="str">
        <f t="shared" si="228"/>
        <v/>
      </c>
      <c r="DJ80" s="31" t="str">
        <f t="shared" si="229"/>
        <v/>
      </c>
      <c r="DK80" s="31" t="str">
        <f t="shared" si="230"/>
        <v/>
      </c>
      <c r="DL80" s="31" t="str">
        <f t="shared" si="231"/>
        <v/>
      </c>
      <c r="DM80" s="31" t="str">
        <f t="shared" si="232"/>
        <v/>
      </c>
      <c r="DN80" s="31" t="str">
        <f t="shared" si="233"/>
        <v/>
      </c>
      <c r="DO80" s="31" t="str">
        <f t="shared" si="234"/>
        <v/>
      </c>
      <c r="DP80" s="31" t="str">
        <f t="shared" si="235"/>
        <v/>
      </c>
      <c r="DQ80" s="31" t="str">
        <f t="shared" si="199"/>
        <v/>
      </c>
      <c r="DR80" s="31" t="str">
        <f t="shared" si="200"/>
        <v/>
      </c>
      <c r="DS80" s="31" t="str">
        <f t="shared" si="201"/>
        <v/>
      </c>
      <c r="DT80" s="31" t="str">
        <f t="shared" si="202"/>
        <v/>
      </c>
      <c r="DU80" s="31" t="str">
        <f t="shared" si="203"/>
        <v/>
      </c>
      <c r="DV80" s="31" t="str">
        <f t="shared" si="204"/>
        <v/>
      </c>
      <c r="DW80" s="48" t="e">
        <f t="shared" si="205"/>
        <v>#VALUE!</v>
      </c>
      <c r="DX80" s="4" t="str">
        <f t="shared" si="236"/>
        <v/>
      </c>
      <c r="DY80" s="2">
        <v>32.25</v>
      </c>
      <c r="DZ80" s="2">
        <v>13.69</v>
      </c>
    </row>
    <row r="81" spans="1:130" ht="13.2" x14ac:dyDescent="0.25">
      <c r="A81" s="31"/>
      <c r="B81" s="4">
        <v>79</v>
      </c>
      <c r="C81" s="15"/>
      <c r="D81" s="14"/>
      <c r="E81" s="14"/>
      <c r="F81" s="14"/>
      <c r="G81" s="14"/>
      <c r="H81" s="14"/>
      <c r="I81" s="15"/>
      <c r="J81" s="47"/>
      <c r="K81" s="47"/>
      <c r="L81" s="47"/>
      <c r="M81" s="54"/>
      <c r="N81" s="54"/>
      <c r="O81" s="54"/>
      <c r="P81" s="54"/>
      <c r="Q81" s="54"/>
      <c r="R81" s="51"/>
      <c r="S81" s="51"/>
      <c r="T81" s="51"/>
      <c r="U81" s="51"/>
      <c r="V81" s="51"/>
      <c r="W81" s="51"/>
      <c r="X81" s="52" t="str">
        <f t="shared" si="206"/>
        <v xml:space="preserve"> </v>
      </c>
      <c r="Y81" s="52" t="str">
        <f t="shared" si="150"/>
        <v xml:space="preserve"> </v>
      </c>
      <c r="Z81" s="52" t="str">
        <f t="shared" si="151"/>
        <v xml:space="preserve"> </v>
      </c>
      <c r="AA81" s="52" t="str">
        <f t="shared" si="152"/>
        <v xml:space="preserve"> </v>
      </c>
      <c r="AB81" s="52" t="str">
        <f t="shared" si="153"/>
        <v xml:space="preserve"> </v>
      </c>
      <c r="AC81" s="54"/>
      <c r="AD81" s="54"/>
      <c r="AE81" s="54"/>
      <c r="AF81" s="54"/>
      <c r="AG81" s="54"/>
      <c r="AH81" s="52" t="str">
        <f t="shared" si="207"/>
        <v xml:space="preserve"> </v>
      </c>
      <c r="AI81" s="52" t="str">
        <f t="shared" si="88"/>
        <v xml:space="preserve"> </v>
      </c>
      <c r="AJ81" s="52" t="str">
        <f t="shared" si="89"/>
        <v xml:space="preserve"> </v>
      </c>
      <c r="AK81" s="52" t="str">
        <f t="shared" si="90"/>
        <v xml:space="preserve"> </v>
      </c>
      <c r="AL81" s="52" t="str">
        <f t="shared" si="91"/>
        <v xml:space="preserve"> </v>
      </c>
      <c r="AM81" s="53"/>
      <c r="AN81" s="53"/>
      <c r="AO81" s="53"/>
      <c r="AP81" s="53"/>
      <c r="AQ81" s="53"/>
      <c r="AR81" s="53"/>
      <c r="AS81" s="55" t="str">
        <f t="shared" si="208"/>
        <v/>
      </c>
      <c r="AT81" s="31" t="str">
        <f t="shared" si="154"/>
        <v/>
      </c>
      <c r="AU81" s="57" t="str">
        <f>IF(D81="","",IF(LOOKUP(AT81,'Master 2012 Pay Sheet'!$A$5:$A$35,'Master 2012 Pay Sheet'!$B$5:$B$35)&gt;0,LOOKUP(AT81,'Master 2012 Pay Sheet'!$A$5:$A$35,'Master 2012 Pay Sheet'!$B$5:$B$35),0))</f>
        <v/>
      </c>
      <c r="AV81" s="56" t="str">
        <f t="shared" si="209"/>
        <v/>
      </c>
      <c r="AW81" s="31" t="str">
        <f t="shared" si="155"/>
        <v/>
      </c>
      <c r="AX81" s="57" t="str">
        <f>IF(D81="","",IF(LOOKUP(AW81,'Master 2012 Pay Sheet'!$C$5:$C$35,'Master 2012 Pay Sheet'!$D$5:$D$35)&gt;0,LOOKUP(AW81,'Master 2012 Pay Sheet'!$C$5:$C$35,'Master 2012 Pay Sheet'!$D$5:$D$35),0))</f>
        <v/>
      </c>
      <c r="AY81" s="56" t="str">
        <f t="shared" si="156"/>
        <v/>
      </c>
      <c r="AZ81" s="31" t="str">
        <f t="shared" si="157"/>
        <v/>
      </c>
      <c r="BA81" s="57" t="str">
        <f>IF(D81="","",IF(LOOKUP(AZ81,'Master 2012 Pay Sheet'!$E$5:$E$35,'Master 2012 Pay Sheet'!$F$5:$F$35)&gt;0,LOOKUP(AZ81,'Master 2012 Pay Sheet'!$E$5:$E$35,'Master 2012 Pay Sheet'!$F$5:$F$35),0))</f>
        <v/>
      </c>
      <c r="BB81" s="57" t="str">
        <f t="shared" si="158"/>
        <v/>
      </c>
      <c r="BC81" s="31" t="str">
        <f t="shared" si="159"/>
        <v/>
      </c>
      <c r="BD81" s="31" t="str">
        <f t="shared" si="160"/>
        <v/>
      </c>
      <c r="BE81" s="31" t="str">
        <f t="shared" si="161"/>
        <v/>
      </c>
      <c r="BF81" s="56" t="str">
        <f t="shared" si="210"/>
        <v/>
      </c>
      <c r="BG81" s="31" t="str">
        <f t="shared" si="162"/>
        <v/>
      </c>
      <c r="BH81" s="31" t="str">
        <f t="shared" si="163"/>
        <v/>
      </c>
      <c r="BI81" s="56" t="str">
        <f t="shared" si="211"/>
        <v/>
      </c>
      <c r="BJ81" s="31" t="str">
        <f t="shared" si="164"/>
        <v/>
      </c>
      <c r="BK81" s="31" t="str">
        <f t="shared" si="212"/>
        <v/>
      </c>
      <c r="BL81" s="31" t="str">
        <f t="shared" si="165"/>
        <v/>
      </c>
      <c r="BM81" s="31" t="str">
        <f t="shared" si="166"/>
        <v/>
      </c>
      <c r="BN81" s="31" t="str">
        <f t="shared" si="167"/>
        <v/>
      </c>
      <c r="BO81" s="31" t="str">
        <f t="shared" si="168"/>
        <v/>
      </c>
      <c r="BP81" s="31" t="str">
        <f t="shared" si="169"/>
        <v/>
      </c>
      <c r="BQ81" s="31" t="str">
        <f t="shared" si="170"/>
        <v/>
      </c>
      <c r="BR81" s="31" t="str">
        <f t="shared" si="171"/>
        <v/>
      </c>
      <c r="BS81" s="31" t="str">
        <f t="shared" si="172"/>
        <v/>
      </c>
      <c r="BT81" s="31" t="str">
        <f t="shared" si="173"/>
        <v/>
      </c>
      <c r="BU81" s="31" t="str">
        <f t="shared" si="174"/>
        <v/>
      </c>
      <c r="BV81" s="31" t="str">
        <f t="shared" si="175"/>
        <v/>
      </c>
      <c r="BW81" s="31" t="str">
        <f t="shared" si="176"/>
        <v/>
      </c>
      <c r="BX81" s="31" t="str">
        <f t="shared" si="177"/>
        <v/>
      </c>
      <c r="BY81" s="31" t="str">
        <f t="shared" si="178"/>
        <v/>
      </c>
      <c r="BZ81" s="31" t="str">
        <f t="shared" si="179"/>
        <v/>
      </c>
      <c r="CA81" s="31" t="str">
        <f t="shared" si="180"/>
        <v/>
      </c>
      <c r="CB81" s="31" t="str">
        <f t="shared" si="181"/>
        <v/>
      </c>
      <c r="CC81" s="31" t="str">
        <f t="shared" si="182"/>
        <v/>
      </c>
      <c r="CD81" s="31" t="str">
        <f t="shared" si="183"/>
        <v/>
      </c>
      <c r="CE81" s="31" t="str">
        <f t="shared" si="184"/>
        <v/>
      </c>
      <c r="CF81" s="31" t="str">
        <f t="shared" si="185"/>
        <v/>
      </c>
      <c r="CG81" s="31" t="str">
        <f t="shared" si="186"/>
        <v/>
      </c>
      <c r="CH81" s="31" t="str">
        <f t="shared" si="187"/>
        <v/>
      </c>
      <c r="CI81" s="31" t="str">
        <f t="shared" si="188"/>
        <v/>
      </c>
      <c r="CJ81" s="31" t="str">
        <f t="shared" si="189"/>
        <v/>
      </c>
      <c r="CK81" s="31" t="str">
        <f t="shared" si="190"/>
        <v/>
      </c>
      <c r="CL81" s="31" t="str">
        <f t="shared" si="191"/>
        <v/>
      </c>
      <c r="CM81" s="31" t="str">
        <f t="shared" si="192"/>
        <v/>
      </c>
      <c r="CN81" s="31" t="str">
        <f t="shared" si="193"/>
        <v/>
      </c>
      <c r="CO81" s="31" t="str">
        <f t="shared" si="194"/>
        <v/>
      </c>
      <c r="CP81" s="31" t="str">
        <f t="shared" si="195"/>
        <v/>
      </c>
      <c r="CQ81" s="31" t="str">
        <f t="shared" si="196"/>
        <v/>
      </c>
      <c r="CR81" s="31" t="str">
        <f t="shared" si="197"/>
        <v/>
      </c>
      <c r="CS81" s="31" t="str">
        <f t="shared" si="198"/>
        <v/>
      </c>
      <c r="CT81" s="31" t="str">
        <f t="shared" si="213"/>
        <v/>
      </c>
      <c r="CU81" s="31" t="str">
        <f t="shared" si="214"/>
        <v/>
      </c>
      <c r="CV81" s="31" t="str">
        <f t="shared" si="215"/>
        <v/>
      </c>
      <c r="CW81" s="31" t="str">
        <f t="shared" si="216"/>
        <v/>
      </c>
      <c r="CX81" s="31" t="str">
        <f t="shared" si="217"/>
        <v/>
      </c>
      <c r="CY81" s="31" t="str">
        <f t="shared" si="218"/>
        <v/>
      </c>
      <c r="CZ81" s="31" t="str">
        <f t="shared" si="219"/>
        <v/>
      </c>
      <c r="DA81" s="31" t="str">
        <f t="shared" si="220"/>
        <v/>
      </c>
      <c r="DB81" s="31" t="str">
        <f t="shared" si="221"/>
        <v/>
      </c>
      <c r="DC81" s="31" t="str">
        <f t="shared" si="222"/>
        <v/>
      </c>
      <c r="DD81" s="31" t="str">
        <f t="shared" si="223"/>
        <v/>
      </c>
      <c r="DE81" s="31" t="str">
        <f t="shared" si="224"/>
        <v/>
      </c>
      <c r="DF81" s="31" t="str">
        <f t="shared" si="225"/>
        <v/>
      </c>
      <c r="DG81" s="31" t="str">
        <f t="shared" si="226"/>
        <v/>
      </c>
      <c r="DH81" s="31" t="str">
        <f t="shared" si="227"/>
        <v/>
      </c>
      <c r="DI81" s="31" t="str">
        <f t="shared" si="228"/>
        <v/>
      </c>
      <c r="DJ81" s="31" t="str">
        <f t="shared" si="229"/>
        <v/>
      </c>
      <c r="DK81" s="31" t="str">
        <f t="shared" si="230"/>
        <v/>
      </c>
      <c r="DL81" s="31" t="str">
        <f t="shared" si="231"/>
        <v/>
      </c>
      <c r="DM81" s="31" t="str">
        <f t="shared" si="232"/>
        <v/>
      </c>
      <c r="DN81" s="31" t="str">
        <f t="shared" si="233"/>
        <v/>
      </c>
      <c r="DO81" s="31" t="str">
        <f t="shared" si="234"/>
        <v/>
      </c>
      <c r="DP81" s="31" t="str">
        <f t="shared" si="235"/>
        <v/>
      </c>
      <c r="DQ81" s="31" t="str">
        <f t="shared" si="199"/>
        <v/>
      </c>
      <c r="DR81" s="31" t="str">
        <f t="shared" si="200"/>
        <v/>
      </c>
      <c r="DS81" s="31" t="str">
        <f t="shared" si="201"/>
        <v/>
      </c>
      <c r="DT81" s="31" t="str">
        <f t="shared" si="202"/>
        <v/>
      </c>
      <c r="DU81" s="31" t="str">
        <f t="shared" si="203"/>
        <v/>
      </c>
      <c r="DV81" s="31" t="str">
        <f t="shared" si="204"/>
        <v/>
      </c>
      <c r="DW81" s="48" t="e">
        <f t="shared" si="205"/>
        <v>#VALUE!</v>
      </c>
      <c r="DX81" s="4" t="str">
        <f t="shared" si="236"/>
        <v/>
      </c>
      <c r="DY81" s="2">
        <v>32.5</v>
      </c>
      <c r="DZ81" s="2">
        <v>14.03</v>
      </c>
    </row>
    <row r="82" spans="1:130" ht="13.2" x14ac:dyDescent="0.25">
      <c r="A82" s="31"/>
      <c r="B82" s="4">
        <v>80</v>
      </c>
      <c r="C82" s="15"/>
      <c r="D82" s="14"/>
      <c r="E82" s="14"/>
      <c r="F82" s="14"/>
      <c r="G82" s="14"/>
      <c r="H82" s="14"/>
      <c r="I82" s="15"/>
      <c r="J82" s="47"/>
      <c r="K82" s="47"/>
      <c r="L82" s="47"/>
      <c r="M82" s="54"/>
      <c r="N82" s="54"/>
      <c r="O82" s="54"/>
      <c r="P82" s="54"/>
      <c r="Q82" s="54"/>
      <c r="R82" s="51"/>
      <c r="S82" s="51"/>
      <c r="T82" s="51"/>
      <c r="U82" s="51"/>
      <c r="V82" s="51"/>
      <c r="W82" s="51"/>
      <c r="X82" s="52" t="str">
        <f t="shared" si="206"/>
        <v xml:space="preserve"> </v>
      </c>
      <c r="Y82" s="52" t="str">
        <f t="shared" si="150"/>
        <v xml:space="preserve"> </v>
      </c>
      <c r="Z82" s="52" t="str">
        <f t="shared" si="151"/>
        <v xml:space="preserve"> </v>
      </c>
      <c r="AA82" s="52" t="str">
        <f t="shared" si="152"/>
        <v xml:space="preserve"> </v>
      </c>
      <c r="AB82" s="52" t="str">
        <f t="shared" si="153"/>
        <v xml:space="preserve"> </v>
      </c>
      <c r="AC82" s="54"/>
      <c r="AD82" s="54"/>
      <c r="AE82" s="54"/>
      <c r="AF82" s="54"/>
      <c r="AG82" s="54"/>
      <c r="AH82" s="52" t="str">
        <f t="shared" si="207"/>
        <v xml:space="preserve"> </v>
      </c>
      <c r="AI82" s="52" t="str">
        <f t="shared" si="88"/>
        <v xml:space="preserve"> </v>
      </c>
      <c r="AJ82" s="52" t="str">
        <f t="shared" si="89"/>
        <v xml:space="preserve"> </v>
      </c>
      <c r="AK82" s="52" t="str">
        <f t="shared" si="90"/>
        <v xml:space="preserve"> </v>
      </c>
      <c r="AL82" s="52" t="str">
        <f t="shared" si="91"/>
        <v xml:space="preserve"> </v>
      </c>
      <c r="AM82" s="53"/>
      <c r="AN82" s="53"/>
      <c r="AO82" s="53"/>
      <c r="AP82" s="53"/>
      <c r="AQ82" s="53"/>
      <c r="AR82" s="53"/>
      <c r="AS82" s="55" t="str">
        <f t="shared" si="208"/>
        <v/>
      </c>
      <c r="AT82" s="31" t="str">
        <f t="shared" si="154"/>
        <v/>
      </c>
      <c r="AU82" s="57" t="str">
        <f>IF(D82="","",IF(LOOKUP(AT82,'Master 2012 Pay Sheet'!$A$5:$A$35,'Master 2012 Pay Sheet'!$B$5:$B$35)&gt;0,LOOKUP(AT82,'Master 2012 Pay Sheet'!$A$5:$A$35,'Master 2012 Pay Sheet'!$B$5:$B$35),0))</f>
        <v/>
      </c>
      <c r="AV82" s="56" t="str">
        <f t="shared" si="209"/>
        <v/>
      </c>
      <c r="AW82" s="31" t="str">
        <f t="shared" si="155"/>
        <v/>
      </c>
      <c r="AX82" s="57" t="str">
        <f>IF(D82="","",IF(LOOKUP(AW82,'Master 2012 Pay Sheet'!$C$5:$C$35,'Master 2012 Pay Sheet'!$D$5:$D$35)&gt;0,LOOKUP(AW82,'Master 2012 Pay Sheet'!$C$5:$C$35,'Master 2012 Pay Sheet'!$D$5:$D$35),0))</f>
        <v/>
      </c>
      <c r="AY82" s="56" t="str">
        <f t="shared" si="156"/>
        <v/>
      </c>
      <c r="AZ82" s="31" t="str">
        <f t="shared" si="157"/>
        <v/>
      </c>
      <c r="BA82" s="57" t="str">
        <f>IF(D82="","",IF(LOOKUP(AZ82,'Master 2012 Pay Sheet'!$E$5:$E$35,'Master 2012 Pay Sheet'!$F$5:$F$35)&gt;0,LOOKUP(AZ82,'Master 2012 Pay Sheet'!$E$5:$E$35,'Master 2012 Pay Sheet'!$F$5:$F$35),0))</f>
        <v/>
      </c>
      <c r="BB82" s="57" t="str">
        <f t="shared" si="158"/>
        <v/>
      </c>
      <c r="BC82" s="31" t="str">
        <f t="shared" si="159"/>
        <v/>
      </c>
      <c r="BD82" s="31" t="str">
        <f t="shared" si="160"/>
        <v/>
      </c>
      <c r="BE82" s="31" t="str">
        <f t="shared" si="161"/>
        <v/>
      </c>
      <c r="BF82" s="56" t="str">
        <f t="shared" si="210"/>
        <v/>
      </c>
      <c r="BG82" s="31" t="str">
        <f t="shared" si="162"/>
        <v/>
      </c>
      <c r="BH82" s="31" t="str">
        <f t="shared" si="163"/>
        <v/>
      </c>
      <c r="BI82" s="56" t="str">
        <f t="shared" si="211"/>
        <v/>
      </c>
      <c r="BJ82" s="31" t="str">
        <f t="shared" si="164"/>
        <v/>
      </c>
      <c r="BK82" s="31" t="str">
        <f t="shared" si="212"/>
        <v/>
      </c>
      <c r="BL82" s="31" t="str">
        <f t="shared" si="165"/>
        <v/>
      </c>
      <c r="BM82" s="31" t="str">
        <f t="shared" si="166"/>
        <v/>
      </c>
      <c r="BN82" s="31" t="str">
        <f t="shared" si="167"/>
        <v/>
      </c>
      <c r="BO82" s="31" t="str">
        <f t="shared" si="168"/>
        <v/>
      </c>
      <c r="BP82" s="31" t="str">
        <f t="shared" si="169"/>
        <v/>
      </c>
      <c r="BQ82" s="31" t="str">
        <f t="shared" si="170"/>
        <v/>
      </c>
      <c r="BR82" s="31" t="str">
        <f t="shared" si="171"/>
        <v/>
      </c>
      <c r="BS82" s="31" t="str">
        <f t="shared" si="172"/>
        <v/>
      </c>
      <c r="BT82" s="31" t="str">
        <f t="shared" si="173"/>
        <v/>
      </c>
      <c r="BU82" s="31" t="str">
        <f t="shared" si="174"/>
        <v/>
      </c>
      <c r="BV82" s="31" t="str">
        <f t="shared" si="175"/>
        <v/>
      </c>
      <c r="BW82" s="31" t="str">
        <f t="shared" si="176"/>
        <v/>
      </c>
      <c r="BX82" s="31" t="str">
        <f t="shared" si="177"/>
        <v/>
      </c>
      <c r="BY82" s="31" t="str">
        <f t="shared" si="178"/>
        <v/>
      </c>
      <c r="BZ82" s="31" t="str">
        <f t="shared" si="179"/>
        <v/>
      </c>
      <c r="CA82" s="31" t="str">
        <f t="shared" si="180"/>
        <v/>
      </c>
      <c r="CB82" s="31" t="str">
        <f t="shared" si="181"/>
        <v/>
      </c>
      <c r="CC82" s="31" t="str">
        <f t="shared" si="182"/>
        <v/>
      </c>
      <c r="CD82" s="31" t="str">
        <f t="shared" si="183"/>
        <v/>
      </c>
      <c r="CE82" s="31" t="str">
        <f t="shared" si="184"/>
        <v/>
      </c>
      <c r="CF82" s="31" t="str">
        <f t="shared" si="185"/>
        <v/>
      </c>
      <c r="CG82" s="31" t="str">
        <f t="shared" si="186"/>
        <v/>
      </c>
      <c r="CH82" s="31" t="str">
        <f t="shared" si="187"/>
        <v/>
      </c>
      <c r="CI82" s="31" t="str">
        <f t="shared" si="188"/>
        <v/>
      </c>
      <c r="CJ82" s="31" t="str">
        <f t="shared" si="189"/>
        <v/>
      </c>
      <c r="CK82" s="31" t="str">
        <f t="shared" si="190"/>
        <v/>
      </c>
      <c r="CL82" s="31" t="str">
        <f t="shared" si="191"/>
        <v/>
      </c>
      <c r="CM82" s="31" t="str">
        <f t="shared" si="192"/>
        <v/>
      </c>
      <c r="CN82" s="31" t="str">
        <f t="shared" si="193"/>
        <v/>
      </c>
      <c r="CO82" s="31" t="str">
        <f t="shared" si="194"/>
        <v/>
      </c>
      <c r="CP82" s="31" t="str">
        <f t="shared" si="195"/>
        <v/>
      </c>
      <c r="CQ82" s="31" t="str">
        <f t="shared" si="196"/>
        <v/>
      </c>
      <c r="CR82" s="31" t="str">
        <f t="shared" si="197"/>
        <v/>
      </c>
      <c r="CS82" s="31" t="str">
        <f t="shared" si="198"/>
        <v/>
      </c>
      <c r="CT82" s="31" t="str">
        <f t="shared" si="213"/>
        <v/>
      </c>
      <c r="CU82" s="31" t="str">
        <f t="shared" si="214"/>
        <v/>
      </c>
      <c r="CV82" s="31" t="str">
        <f t="shared" si="215"/>
        <v/>
      </c>
      <c r="CW82" s="31" t="str">
        <f t="shared" si="216"/>
        <v/>
      </c>
      <c r="CX82" s="31" t="str">
        <f t="shared" si="217"/>
        <v/>
      </c>
      <c r="CY82" s="31" t="str">
        <f t="shared" si="218"/>
        <v/>
      </c>
      <c r="CZ82" s="31" t="str">
        <f t="shared" si="219"/>
        <v/>
      </c>
      <c r="DA82" s="31" t="str">
        <f t="shared" si="220"/>
        <v/>
      </c>
      <c r="DB82" s="31" t="str">
        <f t="shared" si="221"/>
        <v/>
      </c>
      <c r="DC82" s="31" t="str">
        <f t="shared" si="222"/>
        <v/>
      </c>
      <c r="DD82" s="31" t="str">
        <f t="shared" si="223"/>
        <v/>
      </c>
      <c r="DE82" s="31" t="str">
        <f t="shared" si="224"/>
        <v/>
      </c>
      <c r="DF82" s="31" t="str">
        <f t="shared" si="225"/>
        <v/>
      </c>
      <c r="DG82" s="31" t="str">
        <f t="shared" si="226"/>
        <v/>
      </c>
      <c r="DH82" s="31" t="str">
        <f t="shared" si="227"/>
        <v/>
      </c>
      <c r="DI82" s="31" t="str">
        <f t="shared" si="228"/>
        <v/>
      </c>
      <c r="DJ82" s="31" t="str">
        <f t="shared" si="229"/>
        <v/>
      </c>
      <c r="DK82" s="31" t="str">
        <f t="shared" si="230"/>
        <v/>
      </c>
      <c r="DL82" s="31" t="str">
        <f t="shared" si="231"/>
        <v/>
      </c>
      <c r="DM82" s="31" t="str">
        <f t="shared" si="232"/>
        <v/>
      </c>
      <c r="DN82" s="31" t="str">
        <f t="shared" si="233"/>
        <v/>
      </c>
      <c r="DO82" s="31" t="str">
        <f t="shared" si="234"/>
        <v/>
      </c>
      <c r="DP82" s="31" t="str">
        <f t="shared" si="235"/>
        <v/>
      </c>
      <c r="DQ82" s="31" t="str">
        <f t="shared" si="199"/>
        <v/>
      </c>
      <c r="DR82" s="31" t="str">
        <f t="shared" si="200"/>
        <v/>
      </c>
      <c r="DS82" s="31" t="str">
        <f t="shared" si="201"/>
        <v/>
      </c>
      <c r="DT82" s="31" t="str">
        <f t="shared" si="202"/>
        <v/>
      </c>
      <c r="DU82" s="31" t="str">
        <f t="shared" si="203"/>
        <v/>
      </c>
      <c r="DV82" s="31" t="str">
        <f t="shared" si="204"/>
        <v/>
      </c>
      <c r="DW82" s="48" t="e">
        <f t="shared" si="205"/>
        <v>#VALUE!</v>
      </c>
      <c r="DX82" s="4" t="str">
        <f t="shared" si="236"/>
        <v/>
      </c>
      <c r="DY82" s="2">
        <v>32.75</v>
      </c>
      <c r="DZ82" s="2">
        <v>14.37</v>
      </c>
    </row>
    <row r="83" spans="1:130" ht="13.2" x14ac:dyDescent="0.25">
      <c r="A83" s="31"/>
      <c r="B83" s="4">
        <v>81</v>
      </c>
      <c r="C83" s="15"/>
      <c r="D83" s="14"/>
      <c r="E83" s="14"/>
      <c r="F83" s="14"/>
      <c r="G83" s="14"/>
      <c r="H83" s="14"/>
      <c r="I83" s="15"/>
      <c r="J83" s="47"/>
      <c r="K83" s="47"/>
      <c r="L83" s="47"/>
      <c r="M83" s="54"/>
      <c r="N83" s="54"/>
      <c r="O83" s="54"/>
      <c r="P83" s="54"/>
      <c r="Q83" s="54"/>
      <c r="R83" s="51"/>
      <c r="S83" s="51"/>
      <c r="T83" s="51"/>
      <c r="U83" s="51"/>
      <c r="V83" s="51"/>
      <c r="W83" s="51"/>
      <c r="X83" s="52" t="str">
        <f t="shared" si="206"/>
        <v xml:space="preserve"> </v>
      </c>
      <c r="Y83" s="52" t="str">
        <f t="shared" si="150"/>
        <v xml:space="preserve"> </v>
      </c>
      <c r="Z83" s="52" t="str">
        <f t="shared" si="151"/>
        <v xml:space="preserve"> </v>
      </c>
      <c r="AA83" s="52" t="str">
        <f t="shared" si="152"/>
        <v xml:space="preserve"> </v>
      </c>
      <c r="AB83" s="52" t="str">
        <f t="shared" si="153"/>
        <v xml:space="preserve"> </v>
      </c>
      <c r="AC83" s="54"/>
      <c r="AD83" s="54"/>
      <c r="AE83" s="54"/>
      <c r="AF83" s="54"/>
      <c r="AG83" s="54"/>
      <c r="AH83" s="52" t="str">
        <f t="shared" si="207"/>
        <v xml:space="preserve"> </v>
      </c>
      <c r="AI83" s="52" t="str">
        <f t="shared" ref="AI83:AI146" si="237">IF(AD83&gt;0,VLOOKUP(AD83,$DY$8:$DZ$95,2)," ")</f>
        <v xml:space="preserve"> </v>
      </c>
      <c r="AJ83" s="52" t="str">
        <f t="shared" ref="AJ83:AJ146" si="238">IF(AE83&gt;0,VLOOKUP(AE83,$DY$8:$DZ$95,2)," ")</f>
        <v xml:space="preserve"> </v>
      </c>
      <c r="AK83" s="52" t="str">
        <f t="shared" ref="AK83:AK146" si="239">IF(AF83&gt;0,VLOOKUP(AF83,$DY$8:$DZ$95,2)," ")</f>
        <v xml:space="preserve"> </v>
      </c>
      <c r="AL83" s="52" t="str">
        <f t="shared" ref="AL83:AL146" si="240">IF(AG83&gt;0,VLOOKUP(AG83,$DY$8:$DZ$95,2)," ")</f>
        <v xml:space="preserve"> </v>
      </c>
      <c r="AM83" s="53"/>
      <c r="AN83" s="53"/>
      <c r="AO83" s="53"/>
      <c r="AP83" s="53"/>
      <c r="AQ83" s="53"/>
      <c r="AR83" s="53"/>
      <c r="AS83" s="55" t="str">
        <f t="shared" si="208"/>
        <v/>
      </c>
      <c r="AT83" s="31" t="str">
        <f t="shared" si="154"/>
        <v/>
      </c>
      <c r="AU83" s="57" t="str">
        <f>IF(D83="","",IF(LOOKUP(AT83,'Master 2012 Pay Sheet'!$A$5:$A$35,'Master 2012 Pay Sheet'!$B$5:$B$35)&gt;0,LOOKUP(AT83,'Master 2012 Pay Sheet'!$A$5:$A$35,'Master 2012 Pay Sheet'!$B$5:$B$35),0))</f>
        <v/>
      </c>
      <c r="AV83" s="56" t="str">
        <f t="shared" si="209"/>
        <v/>
      </c>
      <c r="AW83" s="31" t="str">
        <f t="shared" si="155"/>
        <v/>
      </c>
      <c r="AX83" s="57" t="str">
        <f>IF(D83="","",IF(LOOKUP(AW83,'Master 2012 Pay Sheet'!$C$5:$C$35,'Master 2012 Pay Sheet'!$D$5:$D$35)&gt;0,LOOKUP(AW83,'Master 2012 Pay Sheet'!$C$5:$C$35,'Master 2012 Pay Sheet'!$D$5:$D$35),0))</f>
        <v/>
      </c>
      <c r="AY83" s="56" t="str">
        <f t="shared" si="156"/>
        <v/>
      </c>
      <c r="AZ83" s="31" t="str">
        <f t="shared" si="157"/>
        <v/>
      </c>
      <c r="BA83" s="57" t="str">
        <f>IF(D83="","",IF(LOOKUP(AZ83,'Master 2012 Pay Sheet'!$E$5:$E$35,'Master 2012 Pay Sheet'!$F$5:$F$35)&gt;0,LOOKUP(AZ83,'Master 2012 Pay Sheet'!$E$5:$E$35,'Master 2012 Pay Sheet'!$F$5:$F$35),0))</f>
        <v/>
      </c>
      <c r="BB83" s="57" t="str">
        <f t="shared" si="158"/>
        <v/>
      </c>
      <c r="BC83" s="31" t="str">
        <f t="shared" si="159"/>
        <v/>
      </c>
      <c r="BD83" s="31" t="str">
        <f t="shared" si="160"/>
        <v/>
      </c>
      <c r="BE83" s="31" t="str">
        <f t="shared" si="161"/>
        <v/>
      </c>
      <c r="BF83" s="56" t="str">
        <f t="shared" si="210"/>
        <v/>
      </c>
      <c r="BG83" s="31" t="str">
        <f t="shared" si="162"/>
        <v/>
      </c>
      <c r="BH83" s="31" t="str">
        <f t="shared" si="163"/>
        <v/>
      </c>
      <c r="BI83" s="56" t="str">
        <f t="shared" si="211"/>
        <v/>
      </c>
      <c r="BJ83" s="31" t="str">
        <f t="shared" si="164"/>
        <v/>
      </c>
      <c r="BK83" s="31" t="str">
        <f t="shared" si="212"/>
        <v/>
      </c>
      <c r="BL83" s="31" t="str">
        <f t="shared" si="165"/>
        <v/>
      </c>
      <c r="BM83" s="31" t="str">
        <f t="shared" si="166"/>
        <v/>
      </c>
      <c r="BN83" s="31" t="str">
        <f t="shared" si="167"/>
        <v/>
      </c>
      <c r="BO83" s="31" t="str">
        <f t="shared" si="168"/>
        <v/>
      </c>
      <c r="BP83" s="31" t="str">
        <f t="shared" si="169"/>
        <v/>
      </c>
      <c r="BQ83" s="31" t="str">
        <f t="shared" si="170"/>
        <v/>
      </c>
      <c r="BR83" s="31" t="str">
        <f t="shared" si="171"/>
        <v/>
      </c>
      <c r="BS83" s="31" t="str">
        <f t="shared" si="172"/>
        <v/>
      </c>
      <c r="BT83" s="31" t="str">
        <f t="shared" si="173"/>
        <v/>
      </c>
      <c r="BU83" s="31" t="str">
        <f t="shared" si="174"/>
        <v/>
      </c>
      <c r="BV83" s="31" t="str">
        <f t="shared" si="175"/>
        <v/>
      </c>
      <c r="BW83" s="31" t="str">
        <f t="shared" si="176"/>
        <v/>
      </c>
      <c r="BX83" s="31" t="str">
        <f t="shared" si="177"/>
        <v/>
      </c>
      <c r="BY83" s="31" t="str">
        <f t="shared" si="178"/>
        <v/>
      </c>
      <c r="BZ83" s="31" t="str">
        <f t="shared" si="179"/>
        <v/>
      </c>
      <c r="CA83" s="31" t="str">
        <f t="shared" si="180"/>
        <v/>
      </c>
      <c r="CB83" s="31" t="str">
        <f t="shared" si="181"/>
        <v/>
      </c>
      <c r="CC83" s="31" t="str">
        <f t="shared" si="182"/>
        <v/>
      </c>
      <c r="CD83" s="31" t="str">
        <f t="shared" si="183"/>
        <v/>
      </c>
      <c r="CE83" s="31" t="str">
        <f t="shared" si="184"/>
        <v/>
      </c>
      <c r="CF83" s="31" t="str">
        <f t="shared" si="185"/>
        <v/>
      </c>
      <c r="CG83" s="31" t="str">
        <f t="shared" si="186"/>
        <v/>
      </c>
      <c r="CH83" s="31" t="str">
        <f t="shared" si="187"/>
        <v/>
      </c>
      <c r="CI83" s="31" t="str">
        <f t="shared" si="188"/>
        <v/>
      </c>
      <c r="CJ83" s="31" t="str">
        <f t="shared" si="189"/>
        <v/>
      </c>
      <c r="CK83" s="31" t="str">
        <f t="shared" si="190"/>
        <v/>
      </c>
      <c r="CL83" s="31" t="str">
        <f t="shared" si="191"/>
        <v/>
      </c>
      <c r="CM83" s="31" t="str">
        <f t="shared" si="192"/>
        <v/>
      </c>
      <c r="CN83" s="31" t="str">
        <f t="shared" si="193"/>
        <v/>
      </c>
      <c r="CO83" s="31" t="str">
        <f t="shared" si="194"/>
        <v/>
      </c>
      <c r="CP83" s="31" t="str">
        <f t="shared" si="195"/>
        <v/>
      </c>
      <c r="CQ83" s="31" t="str">
        <f t="shared" si="196"/>
        <v/>
      </c>
      <c r="CR83" s="31" t="str">
        <f t="shared" si="197"/>
        <v/>
      </c>
      <c r="CS83" s="31" t="str">
        <f t="shared" si="198"/>
        <v/>
      </c>
      <c r="CT83" s="31" t="str">
        <f t="shared" si="213"/>
        <v/>
      </c>
      <c r="CU83" s="31" t="str">
        <f t="shared" si="214"/>
        <v/>
      </c>
      <c r="CV83" s="31" t="str">
        <f t="shared" si="215"/>
        <v/>
      </c>
      <c r="CW83" s="31" t="str">
        <f t="shared" si="216"/>
        <v/>
      </c>
      <c r="CX83" s="31" t="str">
        <f t="shared" si="217"/>
        <v/>
      </c>
      <c r="CY83" s="31" t="str">
        <f t="shared" si="218"/>
        <v/>
      </c>
      <c r="CZ83" s="31" t="str">
        <f t="shared" si="219"/>
        <v/>
      </c>
      <c r="DA83" s="31" t="str">
        <f t="shared" si="220"/>
        <v/>
      </c>
      <c r="DB83" s="31" t="str">
        <f t="shared" si="221"/>
        <v/>
      </c>
      <c r="DC83" s="31" t="str">
        <f t="shared" si="222"/>
        <v/>
      </c>
      <c r="DD83" s="31" t="str">
        <f t="shared" si="223"/>
        <v/>
      </c>
      <c r="DE83" s="31" t="str">
        <f t="shared" si="224"/>
        <v/>
      </c>
      <c r="DF83" s="31" t="str">
        <f t="shared" si="225"/>
        <v/>
      </c>
      <c r="DG83" s="31" t="str">
        <f t="shared" si="226"/>
        <v/>
      </c>
      <c r="DH83" s="31" t="str">
        <f t="shared" si="227"/>
        <v/>
      </c>
      <c r="DI83" s="31" t="str">
        <f t="shared" si="228"/>
        <v/>
      </c>
      <c r="DJ83" s="31" t="str">
        <f t="shared" si="229"/>
        <v/>
      </c>
      <c r="DK83" s="31" t="str">
        <f t="shared" si="230"/>
        <v/>
      </c>
      <c r="DL83" s="31" t="str">
        <f t="shared" si="231"/>
        <v/>
      </c>
      <c r="DM83" s="31" t="str">
        <f t="shared" si="232"/>
        <v/>
      </c>
      <c r="DN83" s="31" t="str">
        <f t="shared" si="233"/>
        <v/>
      </c>
      <c r="DO83" s="31" t="str">
        <f t="shared" si="234"/>
        <v/>
      </c>
      <c r="DP83" s="31" t="str">
        <f t="shared" si="235"/>
        <v/>
      </c>
      <c r="DQ83" s="31" t="str">
        <f t="shared" si="199"/>
        <v/>
      </c>
      <c r="DR83" s="31" t="str">
        <f t="shared" si="200"/>
        <v/>
      </c>
      <c r="DS83" s="31" t="str">
        <f t="shared" si="201"/>
        <v/>
      </c>
      <c r="DT83" s="31" t="str">
        <f t="shared" si="202"/>
        <v/>
      </c>
      <c r="DU83" s="31" t="str">
        <f t="shared" si="203"/>
        <v/>
      </c>
      <c r="DV83" s="31" t="str">
        <f t="shared" si="204"/>
        <v/>
      </c>
      <c r="DW83" s="48" t="e">
        <f t="shared" si="205"/>
        <v>#VALUE!</v>
      </c>
      <c r="DX83" s="4" t="str">
        <f t="shared" si="236"/>
        <v/>
      </c>
      <c r="DY83" s="2">
        <v>33</v>
      </c>
      <c r="DZ83" s="2">
        <v>14.72</v>
      </c>
    </row>
    <row r="84" spans="1:130" ht="13.2" x14ac:dyDescent="0.25">
      <c r="A84" s="31"/>
      <c r="B84" s="4">
        <v>82</v>
      </c>
      <c r="C84" s="15"/>
      <c r="D84" s="14"/>
      <c r="E84" s="14"/>
      <c r="F84" s="14"/>
      <c r="G84" s="14"/>
      <c r="H84" s="14"/>
      <c r="I84" s="15"/>
      <c r="J84" s="47"/>
      <c r="K84" s="47"/>
      <c r="L84" s="47"/>
      <c r="M84" s="54"/>
      <c r="N84" s="54"/>
      <c r="O84" s="54"/>
      <c r="P84" s="54"/>
      <c r="Q84" s="54"/>
      <c r="R84" s="51"/>
      <c r="S84" s="51"/>
      <c r="T84" s="51"/>
      <c r="U84" s="51"/>
      <c r="V84" s="51"/>
      <c r="W84" s="51"/>
      <c r="X84" s="52" t="str">
        <f t="shared" si="206"/>
        <v xml:space="preserve"> </v>
      </c>
      <c r="Y84" s="52" t="str">
        <f t="shared" si="150"/>
        <v xml:space="preserve"> </v>
      </c>
      <c r="Z84" s="52" t="str">
        <f t="shared" si="151"/>
        <v xml:space="preserve"> </v>
      </c>
      <c r="AA84" s="52" t="str">
        <f t="shared" si="152"/>
        <v xml:space="preserve"> </v>
      </c>
      <c r="AB84" s="52" t="str">
        <f t="shared" si="153"/>
        <v xml:space="preserve"> </v>
      </c>
      <c r="AC84" s="54"/>
      <c r="AD84" s="54"/>
      <c r="AE84" s="54"/>
      <c r="AF84" s="54"/>
      <c r="AG84" s="54"/>
      <c r="AH84" s="52" t="str">
        <f t="shared" si="207"/>
        <v xml:space="preserve"> </v>
      </c>
      <c r="AI84" s="52" t="str">
        <f t="shared" si="237"/>
        <v xml:space="preserve"> </v>
      </c>
      <c r="AJ84" s="52" t="str">
        <f t="shared" si="238"/>
        <v xml:space="preserve"> </v>
      </c>
      <c r="AK84" s="52" t="str">
        <f t="shared" si="239"/>
        <v xml:space="preserve"> </v>
      </c>
      <c r="AL84" s="52" t="str">
        <f t="shared" si="240"/>
        <v xml:space="preserve"> </v>
      </c>
      <c r="AM84" s="53"/>
      <c r="AN84" s="53"/>
      <c r="AO84" s="53"/>
      <c r="AP84" s="53"/>
      <c r="AQ84" s="53"/>
      <c r="AR84" s="53"/>
      <c r="AS84" s="55" t="str">
        <f t="shared" si="208"/>
        <v/>
      </c>
      <c r="AT84" s="31" t="str">
        <f t="shared" si="154"/>
        <v/>
      </c>
      <c r="AU84" s="57" t="str">
        <f>IF(D84="","",IF(LOOKUP(AT84,'Master 2012 Pay Sheet'!$A$5:$A$35,'Master 2012 Pay Sheet'!$B$5:$B$35)&gt;0,LOOKUP(AT84,'Master 2012 Pay Sheet'!$A$5:$A$35,'Master 2012 Pay Sheet'!$B$5:$B$35),0))</f>
        <v/>
      </c>
      <c r="AV84" s="56" t="str">
        <f t="shared" si="209"/>
        <v/>
      </c>
      <c r="AW84" s="31" t="str">
        <f t="shared" si="155"/>
        <v/>
      </c>
      <c r="AX84" s="57" t="str">
        <f>IF(D84="","",IF(LOOKUP(AW84,'Master 2012 Pay Sheet'!$C$5:$C$35,'Master 2012 Pay Sheet'!$D$5:$D$35)&gt;0,LOOKUP(AW84,'Master 2012 Pay Sheet'!$C$5:$C$35,'Master 2012 Pay Sheet'!$D$5:$D$35),0))</f>
        <v/>
      </c>
      <c r="AY84" s="56" t="str">
        <f t="shared" si="156"/>
        <v/>
      </c>
      <c r="AZ84" s="31" t="str">
        <f t="shared" si="157"/>
        <v/>
      </c>
      <c r="BA84" s="57" t="str">
        <f>IF(D84="","",IF(LOOKUP(AZ84,'Master 2012 Pay Sheet'!$E$5:$E$35,'Master 2012 Pay Sheet'!$F$5:$F$35)&gt;0,LOOKUP(AZ84,'Master 2012 Pay Sheet'!$E$5:$E$35,'Master 2012 Pay Sheet'!$F$5:$F$35),0))</f>
        <v/>
      </c>
      <c r="BB84" s="57" t="str">
        <f t="shared" si="158"/>
        <v/>
      </c>
      <c r="BC84" s="31" t="str">
        <f t="shared" si="159"/>
        <v/>
      </c>
      <c r="BD84" s="31" t="str">
        <f t="shared" si="160"/>
        <v/>
      </c>
      <c r="BE84" s="31" t="str">
        <f t="shared" si="161"/>
        <v/>
      </c>
      <c r="BF84" s="56" t="str">
        <f t="shared" si="210"/>
        <v/>
      </c>
      <c r="BG84" s="31" t="str">
        <f t="shared" si="162"/>
        <v/>
      </c>
      <c r="BH84" s="31" t="str">
        <f t="shared" si="163"/>
        <v/>
      </c>
      <c r="BI84" s="56" t="str">
        <f t="shared" si="211"/>
        <v/>
      </c>
      <c r="BJ84" s="31" t="str">
        <f t="shared" si="164"/>
        <v/>
      </c>
      <c r="BK84" s="31" t="str">
        <f t="shared" si="212"/>
        <v/>
      </c>
      <c r="BL84" s="31" t="str">
        <f t="shared" si="165"/>
        <v/>
      </c>
      <c r="BM84" s="31" t="str">
        <f t="shared" si="166"/>
        <v/>
      </c>
      <c r="BN84" s="31" t="str">
        <f t="shared" si="167"/>
        <v/>
      </c>
      <c r="BO84" s="31" t="str">
        <f t="shared" si="168"/>
        <v/>
      </c>
      <c r="BP84" s="31" t="str">
        <f t="shared" si="169"/>
        <v/>
      </c>
      <c r="BQ84" s="31" t="str">
        <f t="shared" si="170"/>
        <v/>
      </c>
      <c r="BR84" s="31" t="str">
        <f t="shared" si="171"/>
        <v/>
      </c>
      <c r="BS84" s="31" t="str">
        <f t="shared" si="172"/>
        <v/>
      </c>
      <c r="BT84" s="31" t="str">
        <f t="shared" si="173"/>
        <v/>
      </c>
      <c r="BU84" s="31" t="str">
        <f t="shared" si="174"/>
        <v/>
      </c>
      <c r="BV84" s="31" t="str">
        <f t="shared" si="175"/>
        <v/>
      </c>
      <c r="BW84" s="31" t="str">
        <f t="shared" si="176"/>
        <v/>
      </c>
      <c r="BX84" s="31" t="str">
        <f t="shared" si="177"/>
        <v/>
      </c>
      <c r="BY84" s="31" t="str">
        <f t="shared" si="178"/>
        <v/>
      </c>
      <c r="BZ84" s="31" t="str">
        <f t="shared" si="179"/>
        <v/>
      </c>
      <c r="CA84" s="31" t="str">
        <f t="shared" si="180"/>
        <v/>
      </c>
      <c r="CB84" s="31" t="str">
        <f t="shared" si="181"/>
        <v/>
      </c>
      <c r="CC84" s="31" t="str">
        <f t="shared" si="182"/>
        <v/>
      </c>
      <c r="CD84" s="31" t="str">
        <f t="shared" si="183"/>
        <v/>
      </c>
      <c r="CE84" s="31" t="str">
        <f t="shared" si="184"/>
        <v/>
      </c>
      <c r="CF84" s="31" t="str">
        <f t="shared" si="185"/>
        <v/>
      </c>
      <c r="CG84" s="31" t="str">
        <f t="shared" si="186"/>
        <v/>
      </c>
      <c r="CH84" s="31" t="str">
        <f t="shared" si="187"/>
        <v/>
      </c>
      <c r="CI84" s="31" t="str">
        <f t="shared" si="188"/>
        <v/>
      </c>
      <c r="CJ84" s="31" t="str">
        <f t="shared" si="189"/>
        <v/>
      </c>
      <c r="CK84" s="31" t="str">
        <f t="shared" si="190"/>
        <v/>
      </c>
      <c r="CL84" s="31" t="str">
        <f t="shared" si="191"/>
        <v/>
      </c>
      <c r="CM84" s="31" t="str">
        <f t="shared" si="192"/>
        <v/>
      </c>
      <c r="CN84" s="31" t="str">
        <f t="shared" si="193"/>
        <v/>
      </c>
      <c r="CO84" s="31" t="str">
        <f t="shared" si="194"/>
        <v/>
      </c>
      <c r="CP84" s="31" t="str">
        <f t="shared" si="195"/>
        <v/>
      </c>
      <c r="CQ84" s="31" t="str">
        <f t="shared" si="196"/>
        <v/>
      </c>
      <c r="CR84" s="31" t="str">
        <f t="shared" si="197"/>
        <v/>
      </c>
      <c r="CS84" s="31" t="str">
        <f t="shared" si="198"/>
        <v/>
      </c>
      <c r="CT84" s="31" t="str">
        <f t="shared" si="213"/>
        <v/>
      </c>
      <c r="CU84" s="31" t="str">
        <f t="shared" si="214"/>
        <v/>
      </c>
      <c r="CV84" s="31" t="str">
        <f t="shared" si="215"/>
        <v/>
      </c>
      <c r="CW84" s="31" t="str">
        <f t="shared" si="216"/>
        <v/>
      </c>
      <c r="CX84" s="31" t="str">
        <f t="shared" si="217"/>
        <v/>
      </c>
      <c r="CY84" s="31" t="str">
        <f t="shared" si="218"/>
        <v/>
      </c>
      <c r="CZ84" s="31" t="str">
        <f t="shared" si="219"/>
        <v/>
      </c>
      <c r="DA84" s="31" t="str">
        <f t="shared" si="220"/>
        <v/>
      </c>
      <c r="DB84" s="31" t="str">
        <f t="shared" si="221"/>
        <v/>
      </c>
      <c r="DC84" s="31" t="str">
        <f t="shared" si="222"/>
        <v/>
      </c>
      <c r="DD84" s="31" t="str">
        <f t="shared" si="223"/>
        <v/>
      </c>
      <c r="DE84" s="31" t="str">
        <f t="shared" si="224"/>
        <v/>
      </c>
      <c r="DF84" s="31" t="str">
        <f t="shared" si="225"/>
        <v/>
      </c>
      <c r="DG84" s="31" t="str">
        <f t="shared" si="226"/>
        <v/>
      </c>
      <c r="DH84" s="31" t="str">
        <f t="shared" si="227"/>
        <v/>
      </c>
      <c r="DI84" s="31" t="str">
        <f t="shared" si="228"/>
        <v/>
      </c>
      <c r="DJ84" s="31" t="str">
        <f t="shared" si="229"/>
        <v/>
      </c>
      <c r="DK84" s="31" t="str">
        <f t="shared" si="230"/>
        <v/>
      </c>
      <c r="DL84" s="31" t="str">
        <f t="shared" si="231"/>
        <v/>
      </c>
      <c r="DM84" s="31" t="str">
        <f t="shared" si="232"/>
        <v/>
      </c>
      <c r="DN84" s="31" t="str">
        <f t="shared" si="233"/>
        <v/>
      </c>
      <c r="DO84" s="31" t="str">
        <f t="shared" si="234"/>
        <v/>
      </c>
      <c r="DP84" s="31" t="str">
        <f t="shared" si="235"/>
        <v/>
      </c>
      <c r="DQ84" s="31" t="str">
        <f t="shared" si="199"/>
        <v/>
      </c>
      <c r="DR84" s="31" t="str">
        <f t="shared" si="200"/>
        <v/>
      </c>
      <c r="DS84" s="31" t="str">
        <f t="shared" si="201"/>
        <v/>
      </c>
      <c r="DT84" s="31" t="str">
        <f t="shared" si="202"/>
        <v/>
      </c>
      <c r="DU84" s="31" t="str">
        <f t="shared" si="203"/>
        <v/>
      </c>
      <c r="DV84" s="31" t="str">
        <f t="shared" si="204"/>
        <v/>
      </c>
      <c r="DW84" s="48" t="e">
        <f t="shared" si="205"/>
        <v>#VALUE!</v>
      </c>
      <c r="DX84" s="4" t="str">
        <f t="shared" si="236"/>
        <v/>
      </c>
      <c r="DY84" s="2">
        <v>33.25</v>
      </c>
      <c r="DZ84" s="2">
        <v>15.08</v>
      </c>
    </row>
    <row r="85" spans="1:130" ht="13.2" x14ac:dyDescent="0.25">
      <c r="A85" s="31"/>
      <c r="B85" s="4">
        <v>83</v>
      </c>
      <c r="C85" s="15"/>
      <c r="D85" s="14"/>
      <c r="E85" s="14"/>
      <c r="F85" s="14"/>
      <c r="G85" s="14"/>
      <c r="H85" s="14"/>
      <c r="I85" s="15"/>
      <c r="J85" s="47"/>
      <c r="K85" s="47"/>
      <c r="L85" s="47"/>
      <c r="M85" s="54"/>
      <c r="N85" s="54"/>
      <c r="O85" s="54"/>
      <c r="P85" s="54"/>
      <c r="Q85" s="54"/>
      <c r="R85" s="51"/>
      <c r="S85" s="51"/>
      <c r="T85" s="51"/>
      <c r="U85" s="51"/>
      <c r="V85" s="51"/>
      <c r="W85" s="51"/>
      <c r="X85" s="52" t="str">
        <f t="shared" si="206"/>
        <v xml:space="preserve"> </v>
      </c>
      <c r="Y85" s="52" t="str">
        <f t="shared" si="150"/>
        <v xml:space="preserve"> </v>
      </c>
      <c r="Z85" s="52" t="str">
        <f t="shared" si="151"/>
        <v xml:space="preserve"> </v>
      </c>
      <c r="AA85" s="52" t="str">
        <f t="shared" si="152"/>
        <v xml:space="preserve"> </v>
      </c>
      <c r="AB85" s="52" t="str">
        <f t="shared" si="153"/>
        <v xml:space="preserve"> </v>
      </c>
      <c r="AC85" s="54"/>
      <c r="AD85" s="54"/>
      <c r="AE85" s="54"/>
      <c r="AF85" s="54"/>
      <c r="AG85" s="54"/>
      <c r="AH85" s="52" t="str">
        <f t="shared" si="207"/>
        <v xml:space="preserve"> </v>
      </c>
      <c r="AI85" s="52" t="str">
        <f t="shared" si="237"/>
        <v xml:space="preserve"> </v>
      </c>
      <c r="AJ85" s="52" t="str">
        <f t="shared" si="238"/>
        <v xml:space="preserve"> </v>
      </c>
      <c r="AK85" s="52" t="str">
        <f t="shared" si="239"/>
        <v xml:space="preserve"> </v>
      </c>
      <c r="AL85" s="52" t="str">
        <f t="shared" si="240"/>
        <v xml:space="preserve"> </v>
      </c>
      <c r="AM85" s="53"/>
      <c r="AN85" s="53"/>
      <c r="AO85" s="53"/>
      <c r="AP85" s="53"/>
      <c r="AQ85" s="53"/>
      <c r="AR85" s="53"/>
      <c r="AS85" s="55" t="str">
        <f t="shared" si="208"/>
        <v/>
      </c>
      <c r="AT85" s="31" t="str">
        <f t="shared" si="154"/>
        <v/>
      </c>
      <c r="AU85" s="57" t="str">
        <f>IF(D85="","",IF(LOOKUP(AT85,'Master 2012 Pay Sheet'!$A$5:$A$35,'Master 2012 Pay Sheet'!$B$5:$B$35)&gt;0,LOOKUP(AT85,'Master 2012 Pay Sheet'!$A$5:$A$35,'Master 2012 Pay Sheet'!$B$5:$B$35),0))</f>
        <v/>
      </c>
      <c r="AV85" s="56" t="str">
        <f t="shared" si="209"/>
        <v/>
      </c>
      <c r="AW85" s="31" t="str">
        <f t="shared" si="155"/>
        <v/>
      </c>
      <c r="AX85" s="57" t="str">
        <f>IF(D85="","",IF(LOOKUP(AW85,'Master 2012 Pay Sheet'!$C$5:$C$35,'Master 2012 Pay Sheet'!$D$5:$D$35)&gt;0,LOOKUP(AW85,'Master 2012 Pay Sheet'!$C$5:$C$35,'Master 2012 Pay Sheet'!$D$5:$D$35),0))</f>
        <v/>
      </c>
      <c r="AY85" s="56" t="str">
        <f t="shared" si="156"/>
        <v/>
      </c>
      <c r="AZ85" s="31" t="str">
        <f t="shared" si="157"/>
        <v/>
      </c>
      <c r="BA85" s="57" t="str">
        <f>IF(D85="","",IF(LOOKUP(AZ85,'Master 2012 Pay Sheet'!$E$5:$E$35,'Master 2012 Pay Sheet'!$F$5:$F$35)&gt;0,LOOKUP(AZ85,'Master 2012 Pay Sheet'!$E$5:$E$35,'Master 2012 Pay Sheet'!$F$5:$F$35),0))</f>
        <v/>
      </c>
      <c r="BB85" s="57" t="str">
        <f t="shared" si="158"/>
        <v/>
      </c>
      <c r="BC85" s="31" t="str">
        <f t="shared" si="159"/>
        <v/>
      </c>
      <c r="BD85" s="31" t="str">
        <f t="shared" si="160"/>
        <v/>
      </c>
      <c r="BE85" s="31" t="str">
        <f t="shared" si="161"/>
        <v/>
      </c>
      <c r="BF85" s="56" t="str">
        <f t="shared" si="210"/>
        <v/>
      </c>
      <c r="BG85" s="31" t="str">
        <f t="shared" si="162"/>
        <v/>
      </c>
      <c r="BH85" s="31" t="str">
        <f t="shared" si="163"/>
        <v/>
      </c>
      <c r="BI85" s="56" t="str">
        <f t="shared" si="211"/>
        <v/>
      </c>
      <c r="BJ85" s="31" t="str">
        <f t="shared" si="164"/>
        <v/>
      </c>
      <c r="BK85" s="31" t="str">
        <f t="shared" si="212"/>
        <v/>
      </c>
      <c r="BL85" s="31" t="str">
        <f t="shared" si="165"/>
        <v/>
      </c>
      <c r="BM85" s="31" t="str">
        <f t="shared" si="166"/>
        <v/>
      </c>
      <c r="BN85" s="31" t="str">
        <f t="shared" si="167"/>
        <v/>
      </c>
      <c r="BO85" s="31" t="str">
        <f t="shared" si="168"/>
        <v/>
      </c>
      <c r="BP85" s="31" t="str">
        <f t="shared" si="169"/>
        <v/>
      </c>
      <c r="BQ85" s="31" t="str">
        <f t="shared" si="170"/>
        <v/>
      </c>
      <c r="BR85" s="31" t="str">
        <f t="shared" si="171"/>
        <v/>
      </c>
      <c r="BS85" s="31" t="str">
        <f t="shared" si="172"/>
        <v/>
      </c>
      <c r="BT85" s="31" t="str">
        <f t="shared" si="173"/>
        <v/>
      </c>
      <c r="BU85" s="31" t="str">
        <f t="shared" si="174"/>
        <v/>
      </c>
      <c r="BV85" s="31" t="str">
        <f t="shared" si="175"/>
        <v/>
      </c>
      <c r="BW85" s="31" t="str">
        <f t="shared" si="176"/>
        <v/>
      </c>
      <c r="BX85" s="31" t="str">
        <f t="shared" si="177"/>
        <v/>
      </c>
      <c r="BY85" s="31" t="str">
        <f t="shared" si="178"/>
        <v/>
      </c>
      <c r="BZ85" s="31" t="str">
        <f t="shared" si="179"/>
        <v/>
      </c>
      <c r="CA85" s="31" t="str">
        <f t="shared" si="180"/>
        <v/>
      </c>
      <c r="CB85" s="31" t="str">
        <f t="shared" si="181"/>
        <v/>
      </c>
      <c r="CC85" s="31" t="str">
        <f t="shared" si="182"/>
        <v/>
      </c>
      <c r="CD85" s="31" t="str">
        <f t="shared" si="183"/>
        <v/>
      </c>
      <c r="CE85" s="31" t="str">
        <f t="shared" si="184"/>
        <v/>
      </c>
      <c r="CF85" s="31" t="str">
        <f t="shared" si="185"/>
        <v/>
      </c>
      <c r="CG85" s="31" t="str">
        <f t="shared" si="186"/>
        <v/>
      </c>
      <c r="CH85" s="31" t="str">
        <f t="shared" si="187"/>
        <v/>
      </c>
      <c r="CI85" s="31" t="str">
        <f t="shared" si="188"/>
        <v/>
      </c>
      <c r="CJ85" s="31" t="str">
        <f t="shared" si="189"/>
        <v/>
      </c>
      <c r="CK85" s="31" t="str">
        <f t="shared" si="190"/>
        <v/>
      </c>
      <c r="CL85" s="31" t="str">
        <f t="shared" si="191"/>
        <v/>
      </c>
      <c r="CM85" s="31" t="str">
        <f t="shared" si="192"/>
        <v/>
      </c>
      <c r="CN85" s="31" t="str">
        <f t="shared" si="193"/>
        <v/>
      </c>
      <c r="CO85" s="31" t="str">
        <f t="shared" si="194"/>
        <v/>
      </c>
      <c r="CP85" s="31" t="str">
        <f t="shared" si="195"/>
        <v/>
      </c>
      <c r="CQ85" s="31" t="str">
        <f t="shared" si="196"/>
        <v/>
      </c>
      <c r="CR85" s="31" t="str">
        <f t="shared" si="197"/>
        <v/>
      </c>
      <c r="CS85" s="31" t="str">
        <f t="shared" si="198"/>
        <v/>
      </c>
      <c r="CT85" s="31" t="str">
        <f t="shared" si="213"/>
        <v/>
      </c>
      <c r="CU85" s="31" t="str">
        <f t="shared" si="214"/>
        <v/>
      </c>
      <c r="CV85" s="31" t="str">
        <f t="shared" si="215"/>
        <v/>
      </c>
      <c r="CW85" s="31" t="str">
        <f t="shared" si="216"/>
        <v/>
      </c>
      <c r="CX85" s="31" t="str">
        <f t="shared" si="217"/>
        <v/>
      </c>
      <c r="CY85" s="31" t="str">
        <f t="shared" si="218"/>
        <v/>
      </c>
      <c r="CZ85" s="31" t="str">
        <f t="shared" si="219"/>
        <v/>
      </c>
      <c r="DA85" s="31" t="str">
        <f t="shared" si="220"/>
        <v/>
      </c>
      <c r="DB85" s="31" t="str">
        <f t="shared" si="221"/>
        <v/>
      </c>
      <c r="DC85" s="31" t="str">
        <f t="shared" si="222"/>
        <v/>
      </c>
      <c r="DD85" s="31" t="str">
        <f t="shared" si="223"/>
        <v/>
      </c>
      <c r="DE85" s="31" t="str">
        <f t="shared" si="224"/>
        <v/>
      </c>
      <c r="DF85" s="31" t="str">
        <f t="shared" si="225"/>
        <v/>
      </c>
      <c r="DG85" s="31" t="str">
        <f t="shared" si="226"/>
        <v/>
      </c>
      <c r="DH85" s="31" t="str">
        <f t="shared" si="227"/>
        <v/>
      </c>
      <c r="DI85" s="31" t="str">
        <f t="shared" si="228"/>
        <v/>
      </c>
      <c r="DJ85" s="31" t="str">
        <f t="shared" si="229"/>
        <v/>
      </c>
      <c r="DK85" s="31" t="str">
        <f t="shared" si="230"/>
        <v/>
      </c>
      <c r="DL85" s="31" t="str">
        <f t="shared" si="231"/>
        <v/>
      </c>
      <c r="DM85" s="31" t="str">
        <f t="shared" si="232"/>
        <v/>
      </c>
      <c r="DN85" s="31" t="str">
        <f t="shared" si="233"/>
        <v/>
      </c>
      <c r="DO85" s="31" t="str">
        <f t="shared" si="234"/>
        <v/>
      </c>
      <c r="DP85" s="31" t="str">
        <f t="shared" si="235"/>
        <v/>
      </c>
      <c r="DQ85" s="31" t="str">
        <f t="shared" si="199"/>
        <v/>
      </c>
      <c r="DR85" s="31" t="str">
        <f t="shared" si="200"/>
        <v/>
      </c>
      <c r="DS85" s="31" t="str">
        <f t="shared" si="201"/>
        <v/>
      </c>
      <c r="DT85" s="31" t="str">
        <f t="shared" si="202"/>
        <v/>
      </c>
      <c r="DU85" s="31" t="str">
        <f t="shared" si="203"/>
        <v/>
      </c>
      <c r="DV85" s="31" t="str">
        <f t="shared" si="204"/>
        <v/>
      </c>
      <c r="DW85" s="48" t="e">
        <f t="shared" si="205"/>
        <v>#VALUE!</v>
      </c>
      <c r="DX85" s="4" t="str">
        <f t="shared" si="236"/>
        <v/>
      </c>
      <c r="DY85" s="2">
        <v>33.5</v>
      </c>
      <c r="DZ85" s="2">
        <v>15.44</v>
      </c>
    </row>
    <row r="86" spans="1:130" ht="13.2" x14ac:dyDescent="0.25">
      <c r="A86" s="31"/>
      <c r="B86" s="4">
        <v>84</v>
      </c>
      <c r="C86" s="15"/>
      <c r="D86" s="14"/>
      <c r="E86" s="14"/>
      <c r="F86" s="14"/>
      <c r="G86" s="14"/>
      <c r="H86" s="14"/>
      <c r="I86" s="15"/>
      <c r="J86" s="47"/>
      <c r="K86" s="47"/>
      <c r="L86" s="47"/>
      <c r="M86" s="54"/>
      <c r="N86" s="54"/>
      <c r="O86" s="54"/>
      <c r="P86" s="54"/>
      <c r="Q86" s="54"/>
      <c r="R86" s="51"/>
      <c r="S86" s="51"/>
      <c r="T86" s="51"/>
      <c r="U86" s="51"/>
      <c r="V86" s="51"/>
      <c r="W86" s="51"/>
      <c r="X86" s="52" t="str">
        <f t="shared" si="206"/>
        <v xml:space="preserve"> </v>
      </c>
      <c r="Y86" s="52" t="str">
        <f t="shared" si="150"/>
        <v xml:space="preserve"> </v>
      </c>
      <c r="Z86" s="52" t="str">
        <f t="shared" si="151"/>
        <v xml:space="preserve"> </v>
      </c>
      <c r="AA86" s="52" t="str">
        <f t="shared" si="152"/>
        <v xml:space="preserve"> </v>
      </c>
      <c r="AB86" s="52" t="str">
        <f t="shared" si="153"/>
        <v xml:space="preserve"> </v>
      </c>
      <c r="AC86" s="54"/>
      <c r="AD86" s="54"/>
      <c r="AE86" s="54"/>
      <c r="AF86" s="54"/>
      <c r="AG86" s="54"/>
      <c r="AH86" s="52" t="str">
        <f t="shared" si="207"/>
        <v xml:space="preserve"> </v>
      </c>
      <c r="AI86" s="52" t="str">
        <f t="shared" si="237"/>
        <v xml:space="preserve"> </v>
      </c>
      <c r="AJ86" s="52" t="str">
        <f t="shared" si="238"/>
        <v xml:space="preserve"> </v>
      </c>
      <c r="AK86" s="52" t="str">
        <f t="shared" si="239"/>
        <v xml:space="preserve"> </v>
      </c>
      <c r="AL86" s="52" t="str">
        <f t="shared" si="240"/>
        <v xml:space="preserve"> </v>
      </c>
      <c r="AM86" s="53"/>
      <c r="AN86" s="53"/>
      <c r="AO86" s="53"/>
      <c r="AP86" s="53"/>
      <c r="AQ86" s="53"/>
      <c r="AR86" s="53"/>
      <c r="AS86" s="55" t="str">
        <f t="shared" si="208"/>
        <v/>
      </c>
      <c r="AT86" s="31" t="str">
        <f t="shared" si="154"/>
        <v/>
      </c>
      <c r="AU86" s="57" t="str">
        <f>IF(D86="","",IF(LOOKUP(AT86,'Master 2012 Pay Sheet'!$A$5:$A$35,'Master 2012 Pay Sheet'!$B$5:$B$35)&gt;0,LOOKUP(AT86,'Master 2012 Pay Sheet'!$A$5:$A$35,'Master 2012 Pay Sheet'!$B$5:$B$35),0))</f>
        <v/>
      </c>
      <c r="AV86" s="56" t="str">
        <f t="shared" si="209"/>
        <v/>
      </c>
      <c r="AW86" s="31" t="str">
        <f t="shared" si="155"/>
        <v/>
      </c>
      <c r="AX86" s="57" t="str">
        <f>IF(D86="","",IF(LOOKUP(AW86,'Master 2012 Pay Sheet'!$C$5:$C$35,'Master 2012 Pay Sheet'!$D$5:$D$35)&gt;0,LOOKUP(AW86,'Master 2012 Pay Sheet'!$C$5:$C$35,'Master 2012 Pay Sheet'!$D$5:$D$35),0))</f>
        <v/>
      </c>
      <c r="AY86" s="56" t="str">
        <f t="shared" si="156"/>
        <v/>
      </c>
      <c r="AZ86" s="31" t="str">
        <f t="shared" si="157"/>
        <v/>
      </c>
      <c r="BA86" s="57" t="str">
        <f>IF(D86="","",IF(LOOKUP(AZ86,'Master 2012 Pay Sheet'!$E$5:$E$35,'Master 2012 Pay Sheet'!$F$5:$F$35)&gt;0,LOOKUP(AZ86,'Master 2012 Pay Sheet'!$E$5:$E$35,'Master 2012 Pay Sheet'!$F$5:$F$35),0))</f>
        <v/>
      </c>
      <c r="BB86" s="57" t="str">
        <f t="shared" si="158"/>
        <v/>
      </c>
      <c r="BC86" s="31" t="str">
        <f t="shared" si="159"/>
        <v/>
      </c>
      <c r="BD86" s="31" t="str">
        <f t="shared" si="160"/>
        <v/>
      </c>
      <c r="BE86" s="31" t="str">
        <f t="shared" si="161"/>
        <v/>
      </c>
      <c r="BF86" s="56" t="str">
        <f t="shared" si="210"/>
        <v/>
      </c>
      <c r="BG86" s="31" t="str">
        <f t="shared" si="162"/>
        <v/>
      </c>
      <c r="BH86" s="31" t="str">
        <f t="shared" si="163"/>
        <v/>
      </c>
      <c r="BI86" s="56" t="str">
        <f t="shared" si="211"/>
        <v/>
      </c>
      <c r="BJ86" s="31" t="str">
        <f t="shared" si="164"/>
        <v/>
      </c>
      <c r="BK86" s="31" t="str">
        <f t="shared" si="212"/>
        <v/>
      </c>
      <c r="BL86" s="31" t="str">
        <f t="shared" si="165"/>
        <v/>
      </c>
      <c r="BM86" s="31" t="str">
        <f t="shared" si="166"/>
        <v/>
      </c>
      <c r="BN86" s="31" t="str">
        <f t="shared" si="167"/>
        <v/>
      </c>
      <c r="BO86" s="31" t="str">
        <f t="shared" si="168"/>
        <v/>
      </c>
      <c r="BP86" s="31" t="str">
        <f t="shared" si="169"/>
        <v/>
      </c>
      <c r="BQ86" s="31" t="str">
        <f t="shared" si="170"/>
        <v/>
      </c>
      <c r="BR86" s="31" t="str">
        <f t="shared" si="171"/>
        <v/>
      </c>
      <c r="BS86" s="31" t="str">
        <f t="shared" si="172"/>
        <v/>
      </c>
      <c r="BT86" s="31" t="str">
        <f t="shared" si="173"/>
        <v/>
      </c>
      <c r="BU86" s="31" t="str">
        <f t="shared" si="174"/>
        <v/>
      </c>
      <c r="BV86" s="31" t="str">
        <f t="shared" si="175"/>
        <v/>
      </c>
      <c r="BW86" s="31" t="str">
        <f t="shared" si="176"/>
        <v/>
      </c>
      <c r="BX86" s="31" t="str">
        <f t="shared" si="177"/>
        <v/>
      </c>
      <c r="BY86" s="31" t="str">
        <f t="shared" si="178"/>
        <v/>
      </c>
      <c r="BZ86" s="31" t="str">
        <f t="shared" si="179"/>
        <v/>
      </c>
      <c r="CA86" s="31" t="str">
        <f t="shared" si="180"/>
        <v/>
      </c>
      <c r="CB86" s="31" t="str">
        <f t="shared" si="181"/>
        <v/>
      </c>
      <c r="CC86" s="31" t="str">
        <f t="shared" si="182"/>
        <v/>
      </c>
      <c r="CD86" s="31" t="str">
        <f t="shared" si="183"/>
        <v/>
      </c>
      <c r="CE86" s="31" t="str">
        <f t="shared" si="184"/>
        <v/>
      </c>
      <c r="CF86" s="31" t="str">
        <f t="shared" si="185"/>
        <v/>
      </c>
      <c r="CG86" s="31" t="str">
        <f t="shared" si="186"/>
        <v/>
      </c>
      <c r="CH86" s="31" t="str">
        <f t="shared" si="187"/>
        <v/>
      </c>
      <c r="CI86" s="31" t="str">
        <f t="shared" si="188"/>
        <v/>
      </c>
      <c r="CJ86" s="31" t="str">
        <f t="shared" si="189"/>
        <v/>
      </c>
      <c r="CK86" s="31" t="str">
        <f t="shared" si="190"/>
        <v/>
      </c>
      <c r="CL86" s="31" t="str">
        <f t="shared" si="191"/>
        <v/>
      </c>
      <c r="CM86" s="31" t="str">
        <f t="shared" si="192"/>
        <v/>
      </c>
      <c r="CN86" s="31" t="str">
        <f t="shared" si="193"/>
        <v/>
      </c>
      <c r="CO86" s="31" t="str">
        <f t="shared" si="194"/>
        <v/>
      </c>
      <c r="CP86" s="31" t="str">
        <f t="shared" si="195"/>
        <v/>
      </c>
      <c r="CQ86" s="31" t="str">
        <f t="shared" si="196"/>
        <v/>
      </c>
      <c r="CR86" s="31" t="str">
        <f t="shared" si="197"/>
        <v/>
      </c>
      <c r="CS86" s="31" t="str">
        <f t="shared" si="198"/>
        <v/>
      </c>
      <c r="CT86" s="31" t="str">
        <f t="shared" si="213"/>
        <v/>
      </c>
      <c r="CU86" s="31" t="str">
        <f t="shared" si="214"/>
        <v/>
      </c>
      <c r="CV86" s="31" t="str">
        <f t="shared" si="215"/>
        <v/>
      </c>
      <c r="CW86" s="31" t="str">
        <f t="shared" si="216"/>
        <v/>
      </c>
      <c r="CX86" s="31" t="str">
        <f t="shared" si="217"/>
        <v/>
      </c>
      <c r="CY86" s="31" t="str">
        <f t="shared" si="218"/>
        <v/>
      </c>
      <c r="CZ86" s="31" t="str">
        <f t="shared" si="219"/>
        <v/>
      </c>
      <c r="DA86" s="31" t="str">
        <f t="shared" si="220"/>
        <v/>
      </c>
      <c r="DB86" s="31" t="str">
        <f t="shared" si="221"/>
        <v/>
      </c>
      <c r="DC86" s="31" t="str">
        <f t="shared" si="222"/>
        <v/>
      </c>
      <c r="DD86" s="31" t="str">
        <f t="shared" si="223"/>
        <v/>
      </c>
      <c r="DE86" s="31" t="str">
        <f t="shared" si="224"/>
        <v/>
      </c>
      <c r="DF86" s="31" t="str">
        <f t="shared" si="225"/>
        <v/>
      </c>
      <c r="DG86" s="31" t="str">
        <f t="shared" si="226"/>
        <v/>
      </c>
      <c r="DH86" s="31" t="str">
        <f t="shared" si="227"/>
        <v/>
      </c>
      <c r="DI86" s="31" t="str">
        <f t="shared" si="228"/>
        <v/>
      </c>
      <c r="DJ86" s="31" t="str">
        <f t="shared" si="229"/>
        <v/>
      </c>
      <c r="DK86" s="31" t="str">
        <f t="shared" si="230"/>
        <v/>
      </c>
      <c r="DL86" s="31" t="str">
        <f t="shared" si="231"/>
        <v/>
      </c>
      <c r="DM86" s="31" t="str">
        <f t="shared" si="232"/>
        <v/>
      </c>
      <c r="DN86" s="31" t="str">
        <f t="shared" si="233"/>
        <v/>
      </c>
      <c r="DO86" s="31" t="str">
        <f t="shared" si="234"/>
        <v/>
      </c>
      <c r="DP86" s="31" t="str">
        <f t="shared" si="235"/>
        <v/>
      </c>
      <c r="DQ86" s="31" t="str">
        <f t="shared" si="199"/>
        <v/>
      </c>
      <c r="DR86" s="31" t="str">
        <f t="shared" si="200"/>
        <v/>
      </c>
      <c r="DS86" s="31" t="str">
        <f t="shared" si="201"/>
        <v/>
      </c>
      <c r="DT86" s="31" t="str">
        <f t="shared" si="202"/>
        <v/>
      </c>
      <c r="DU86" s="31" t="str">
        <f t="shared" si="203"/>
        <v/>
      </c>
      <c r="DV86" s="31" t="str">
        <f t="shared" si="204"/>
        <v/>
      </c>
      <c r="DW86" s="48" t="e">
        <f t="shared" si="205"/>
        <v>#VALUE!</v>
      </c>
      <c r="DX86" s="4" t="str">
        <f t="shared" si="236"/>
        <v/>
      </c>
      <c r="DY86" s="2">
        <v>33.75</v>
      </c>
      <c r="DZ86" s="2">
        <v>15.8</v>
      </c>
    </row>
    <row r="87" spans="1:130" ht="13.2" x14ac:dyDescent="0.25">
      <c r="A87" s="31"/>
      <c r="B87" s="4">
        <v>85</v>
      </c>
      <c r="C87" s="15"/>
      <c r="D87" s="14"/>
      <c r="E87" s="14"/>
      <c r="F87" s="14"/>
      <c r="G87" s="14"/>
      <c r="H87" s="14"/>
      <c r="I87" s="15"/>
      <c r="J87" s="47"/>
      <c r="K87" s="47"/>
      <c r="L87" s="47"/>
      <c r="M87" s="54"/>
      <c r="N87" s="54"/>
      <c r="O87" s="54"/>
      <c r="P87" s="54"/>
      <c r="Q87" s="54"/>
      <c r="R87" s="51"/>
      <c r="S87" s="51"/>
      <c r="T87" s="51"/>
      <c r="U87" s="51"/>
      <c r="V87" s="51"/>
      <c r="W87" s="51"/>
      <c r="X87" s="52" t="str">
        <f t="shared" si="206"/>
        <v xml:space="preserve"> </v>
      </c>
      <c r="Y87" s="52" t="str">
        <f t="shared" si="150"/>
        <v xml:space="preserve"> </v>
      </c>
      <c r="Z87" s="52" t="str">
        <f t="shared" si="151"/>
        <v xml:space="preserve"> </v>
      </c>
      <c r="AA87" s="52" t="str">
        <f t="shared" si="152"/>
        <v xml:space="preserve"> </v>
      </c>
      <c r="AB87" s="52" t="str">
        <f t="shared" si="153"/>
        <v xml:space="preserve"> </v>
      </c>
      <c r="AC87" s="54"/>
      <c r="AD87" s="54"/>
      <c r="AE87" s="54"/>
      <c r="AF87" s="54"/>
      <c r="AG87" s="54"/>
      <c r="AH87" s="52" t="str">
        <f t="shared" si="207"/>
        <v xml:space="preserve"> </v>
      </c>
      <c r="AI87" s="52" t="str">
        <f t="shared" si="237"/>
        <v xml:space="preserve"> </v>
      </c>
      <c r="AJ87" s="52" t="str">
        <f t="shared" si="238"/>
        <v xml:space="preserve"> </v>
      </c>
      <c r="AK87" s="52" t="str">
        <f t="shared" si="239"/>
        <v xml:space="preserve"> </v>
      </c>
      <c r="AL87" s="52" t="str">
        <f t="shared" si="240"/>
        <v xml:space="preserve"> </v>
      </c>
      <c r="AM87" s="53"/>
      <c r="AN87" s="53"/>
      <c r="AO87" s="53"/>
      <c r="AP87" s="53"/>
      <c r="AQ87" s="53"/>
      <c r="AR87" s="53"/>
      <c r="AS87" s="55" t="str">
        <f t="shared" si="208"/>
        <v/>
      </c>
      <c r="AT87" s="31" t="str">
        <f t="shared" si="154"/>
        <v/>
      </c>
      <c r="AU87" s="57" t="str">
        <f>IF(D87="","",IF(LOOKUP(AT87,'Master 2012 Pay Sheet'!$A$5:$A$35,'Master 2012 Pay Sheet'!$B$5:$B$35)&gt;0,LOOKUP(AT87,'Master 2012 Pay Sheet'!$A$5:$A$35,'Master 2012 Pay Sheet'!$B$5:$B$35),0))</f>
        <v/>
      </c>
      <c r="AV87" s="56" t="str">
        <f t="shared" si="209"/>
        <v/>
      </c>
      <c r="AW87" s="31" t="str">
        <f t="shared" si="155"/>
        <v/>
      </c>
      <c r="AX87" s="57" t="str">
        <f>IF(D87="","",IF(LOOKUP(AW87,'Master 2012 Pay Sheet'!$C$5:$C$35,'Master 2012 Pay Sheet'!$D$5:$D$35)&gt;0,LOOKUP(AW87,'Master 2012 Pay Sheet'!$C$5:$C$35,'Master 2012 Pay Sheet'!$D$5:$D$35),0))</f>
        <v/>
      </c>
      <c r="AY87" s="56" t="str">
        <f t="shared" si="156"/>
        <v/>
      </c>
      <c r="AZ87" s="31" t="str">
        <f t="shared" si="157"/>
        <v/>
      </c>
      <c r="BA87" s="57" t="str">
        <f>IF(D87="","",IF(LOOKUP(AZ87,'Master 2012 Pay Sheet'!$E$5:$E$35,'Master 2012 Pay Sheet'!$F$5:$F$35)&gt;0,LOOKUP(AZ87,'Master 2012 Pay Sheet'!$E$5:$E$35,'Master 2012 Pay Sheet'!$F$5:$F$35),0))</f>
        <v/>
      </c>
      <c r="BB87" s="57" t="str">
        <f t="shared" si="158"/>
        <v/>
      </c>
      <c r="BC87" s="31" t="str">
        <f t="shared" si="159"/>
        <v/>
      </c>
      <c r="BD87" s="31" t="str">
        <f t="shared" si="160"/>
        <v/>
      </c>
      <c r="BE87" s="31" t="str">
        <f t="shared" si="161"/>
        <v/>
      </c>
      <c r="BF87" s="56" t="str">
        <f t="shared" si="210"/>
        <v/>
      </c>
      <c r="BG87" s="31" t="str">
        <f t="shared" si="162"/>
        <v/>
      </c>
      <c r="BH87" s="31" t="str">
        <f t="shared" si="163"/>
        <v/>
      </c>
      <c r="BI87" s="56" t="str">
        <f t="shared" si="211"/>
        <v/>
      </c>
      <c r="BJ87" s="31" t="str">
        <f t="shared" si="164"/>
        <v/>
      </c>
      <c r="BK87" s="31" t="str">
        <f t="shared" si="212"/>
        <v/>
      </c>
      <c r="BL87" s="31" t="str">
        <f t="shared" si="165"/>
        <v/>
      </c>
      <c r="BM87" s="31" t="str">
        <f t="shared" si="166"/>
        <v/>
      </c>
      <c r="BN87" s="31" t="str">
        <f t="shared" si="167"/>
        <v/>
      </c>
      <c r="BO87" s="31" t="str">
        <f t="shared" si="168"/>
        <v/>
      </c>
      <c r="BP87" s="31" t="str">
        <f t="shared" si="169"/>
        <v/>
      </c>
      <c r="BQ87" s="31" t="str">
        <f t="shared" si="170"/>
        <v/>
      </c>
      <c r="BR87" s="31" t="str">
        <f t="shared" si="171"/>
        <v/>
      </c>
      <c r="BS87" s="31" t="str">
        <f t="shared" si="172"/>
        <v/>
      </c>
      <c r="BT87" s="31" t="str">
        <f t="shared" si="173"/>
        <v/>
      </c>
      <c r="BU87" s="31" t="str">
        <f t="shared" si="174"/>
        <v/>
      </c>
      <c r="BV87" s="31" t="str">
        <f t="shared" si="175"/>
        <v/>
      </c>
      <c r="BW87" s="31" t="str">
        <f t="shared" si="176"/>
        <v/>
      </c>
      <c r="BX87" s="31" t="str">
        <f t="shared" si="177"/>
        <v/>
      </c>
      <c r="BY87" s="31" t="str">
        <f t="shared" si="178"/>
        <v/>
      </c>
      <c r="BZ87" s="31" t="str">
        <f t="shared" si="179"/>
        <v/>
      </c>
      <c r="CA87" s="31" t="str">
        <f t="shared" si="180"/>
        <v/>
      </c>
      <c r="CB87" s="31" t="str">
        <f t="shared" si="181"/>
        <v/>
      </c>
      <c r="CC87" s="31" t="str">
        <f t="shared" si="182"/>
        <v/>
      </c>
      <c r="CD87" s="31" t="str">
        <f t="shared" si="183"/>
        <v/>
      </c>
      <c r="CE87" s="31" t="str">
        <f t="shared" si="184"/>
        <v/>
      </c>
      <c r="CF87" s="31" t="str">
        <f t="shared" si="185"/>
        <v/>
      </c>
      <c r="CG87" s="31" t="str">
        <f t="shared" si="186"/>
        <v/>
      </c>
      <c r="CH87" s="31" t="str">
        <f t="shared" si="187"/>
        <v/>
      </c>
      <c r="CI87" s="31" t="str">
        <f t="shared" si="188"/>
        <v/>
      </c>
      <c r="CJ87" s="31" t="str">
        <f t="shared" si="189"/>
        <v/>
      </c>
      <c r="CK87" s="31" t="str">
        <f t="shared" si="190"/>
        <v/>
      </c>
      <c r="CL87" s="31" t="str">
        <f t="shared" si="191"/>
        <v/>
      </c>
      <c r="CM87" s="31" t="str">
        <f t="shared" si="192"/>
        <v/>
      </c>
      <c r="CN87" s="31" t="str">
        <f t="shared" si="193"/>
        <v/>
      </c>
      <c r="CO87" s="31" t="str">
        <f t="shared" si="194"/>
        <v/>
      </c>
      <c r="CP87" s="31" t="str">
        <f t="shared" si="195"/>
        <v/>
      </c>
      <c r="CQ87" s="31" t="str">
        <f t="shared" si="196"/>
        <v/>
      </c>
      <c r="CR87" s="31" t="str">
        <f t="shared" si="197"/>
        <v/>
      </c>
      <c r="CS87" s="31" t="str">
        <f t="shared" si="198"/>
        <v/>
      </c>
      <c r="CT87" s="31" t="str">
        <f t="shared" si="213"/>
        <v/>
      </c>
      <c r="CU87" s="31" t="str">
        <f t="shared" si="214"/>
        <v/>
      </c>
      <c r="CV87" s="31" t="str">
        <f t="shared" si="215"/>
        <v/>
      </c>
      <c r="CW87" s="31" t="str">
        <f t="shared" si="216"/>
        <v/>
      </c>
      <c r="CX87" s="31" t="str">
        <f t="shared" si="217"/>
        <v/>
      </c>
      <c r="CY87" s="31" t="str">
        <f t="shared" si="218"/>
        <v/>
      </c>
      <c r="CZ87" s="31" t="str">
        <f t="shared" si="219"/>
        <v/>
      </c>
      <c r="DA87" s="31" t="str">
        <f t="shared" si="220"/>
        <v/>
      </c>
      <c r="DB87" s="31" t="str">
        <f t="shared" si="221"/>
        <v/>
      </c>
      <c r="DC87" s="31" t="str">
        <f t="shared" si="222"/>
        <v/>
      </c>
      <c r="DD87" s="31" t="str">
        <f t="shared" si="223"/>
        <v/>
      </c>
      <c r="DE87" s="31" t="str">
        <f t="shared" si="224"/>
        <v/>
      </c>
      <c r="DF87" s="31" t="str">
        <f t="shared" si="225"/>
        <v/>
      </c>
      <c r="DG87" s="31" t="str">
        <f t="shared" si="226"/>
        <v/>
      </c>
      <c r="DH87" s="31" t="str">
        <f t="shared" si="227"/>
        <v/>
      </c>
      <c r="DI87" s="31" t="str">
        <f t="shared" si="228"/>
        <v/>
      </c>
      <c r="DJ87" s="31" t="str">
        <f t="shared" si="229"/>
        <v/>
      </c>
      <c r="DK87" s="31" t="str">
        <f t="shared" si="230"/>
        <v/>
      </c>
      <c r="DL87" s="31" t="str">
        <f t="shared" si="231"/>
        <v/>
      </c>
      <c r="DM87" s="31" t="str">
        <f t="shared" si="232"/>
        <v/>
      </c>
      <c r="DN87" s="31" t="str">
        <f t="shared" si="233"/>
        <v/>
      </c>
      <c r="DO87" s="31" t="str">
        <f t="shared" si="234"/>
        <v/>
      </c>
      <c r="DP87" s="31" t="str">
        <f t="shared" si="235"/>
        <v/>
      </c>
      <c r="DQ87" s="31" t="str">
        <f t="shared" si="199"/>
        <v/>
      </c>
      <c r="DR87" s="31" t="str">
        <f t="shared" si="200"/>
        <v/>
      </c>
      <c r="DS87" s="31" t="str">
        <f t="shared" si="201"/>
        <v/>
      </c>
      <c r="DT87" s="31" t="str">
        <f t="shared" si="202"/>
        <v/>
      </c>
      <c r="DU87" s="31" t="str">
        <f t="shared" si="203"/>
        <v/>
      </c>
      <c r="DV87" s="31" t="str">
        <f t="shared" si="204"/>
        <v/>
      </c>
      <c r="DW87" s="48" t="e">
        <f t="shared" si="205"/>
        <v>#VALUE!</v>
      </c>
      <c r="DX87" s="4" t="str">
        <f t="shared" si="236"/>
        <v/>
      </c>
      <c r="DY87" s="2">
        <v>34</v>
      </c>
      <c r="DZ87" s="2">
        <v>16.170000000000002</v>
      </c>
    </row>
    <row r="88" spans="1:130" ht="13.2" x14ac:dyDescent="0.25">
      <c r="A88" s="31"/>
      <c r="B88" s="4">
        <v>86</v>
      </c>
      <c r="C88" s="15"/>
      <c r="D88" s="14"/>
      <c r="E88" s="14"/>
      <c r="F88" s="14"/>
      <c r="G88" s="14"/>
      <c r="H88" s="14"/>
      <c r="I88" s="15"/>
      <c r="J88" s="47"/>
      <c r="K88" s="47"/>
      <c r="L88" s="47"/>
      <c r="M88" s="54"/>
      <c r="N88" s="54"/>
      <c r="O88" s="54"/>
      <c r="P88" s="54"/>
      <c r="Q88" s="54"/>
      <c r="R88" s="51"/>
      <c r="S88" s="51"/>
      <c r="T88" s="51"/>
      <c r="U88" s="51"/>
      <c r="V88" s="51"/>
      <c r="W88" s="51"/>
      <c r="X88" s="52" t="str">
        <f t="shared" si="206"/>
        <v xml:space="preserve"> </v>
      </c>
      <c r="Y88" s="52" t="str">
        <f t="shared" si="150"/>
        <v xml:space="preserve"> </v>
      </c>
      <c r="Z88" s="52" t="str">
        <f t="shared" si="151"/>
        <v xml:space="preserve"> </v>
      </c>
      <c r="AA88" s="52" t="str">
        <f t="shared" si="152"/>
        <v xml:space="preserve"> </v>
      </c>
      <c r="AB88" s="52" t="str">
        <f t="shared" si="153"/>
        <v xml:space="preserve"> </v>
      </c>
      <c r="AC88" s="54"/>
      <c r="AD88" s="54"/>
      <c r="AE88" s="54"/>
      <c r="AF88" s="54"/>
      <c r="AG88" s="54"/>
      <c r="AH88" s="52" t="str">
        <f t="shared" si="207"/>
        <v xml:space="preserve"> </v>
      </c>
      <c r="AI88" s="52" t="str">
        <f t="shared" si="237"/>
        <v xml:space="preserve"> </v>
      </c>
      <c r="AJ88" s="52" t="str">
        <f t="shared" si="238"/>
        <v xml:space="preserve"> </v>
      </c>
      <c r="AK88" s="52" t="str">
        <f t="shared" si="239"/>
        <v xml:space="preserve"> </v>
      </c>
      <c r="AL88" s="52" t="str">
        <f t="shared" si="240"/>
        <v xml:space="preserve"> </v>
      </c>
      <c r="AM88" s="53"/>
      <c r="AN88" s="53"/>
      <c r="AO88" s="53"/>
      <c r="AP88" s="53"/>
      <c r="AQ88" s="53"/>
      <c r="AR88" s="53"/>
      <c r="AS88" s="55" t="str">
        <f t="shared" si="208"/>
        <v/>
      </c>
      <c r="AT88" s="31" t="str">
        <f t="shared" si="154"/>
        <v/>
      </c>
      <c r="AU88" s="57" t="str">
        <f>IF(D88="","",IF(LOOKUP(AT88,'Master 2012 Pay Sheet'!$A$5:$A$35,'Master 2012 Pay Sheet'!$B$5:$B$35)&gt;0,LOOKUP(AT88,'Master 2012 Pay Sheet'!$A$5:$A$35,'Master 2012 Pay Sheet'!$B$5:$B$35),0))</f>
        <v/>
      </c>
      <c r="AV88" s="56" t="str">
        <f t="shared" si="209"/>
        <v/>
      </c>
      <c r="AW88" s="31" t="str">
        <f t="shared" si="155"/>
        <v/>
      </c>
      <c r="AX88" s="57" t="str">
        <f>IF(D88="","",IF(LOOKUP(AW88,'Master 2012 Pay Sheet'!$C$5:$C$35,'Master 2012 Pay Sheet'!$D$5:$D$35)&gt;0,LOOKUP(AW88,'Master 2012 Pay Sheet'!$C$5:$C$35,'Master 2012 Pay Sheet'!$D$5:$D$35),0))</f>
        <v/>
      </c>
      <c r="AY88" s="56" t="str">
        <f t="shared" si="156"/>
        <v/>
      </c>
      <c r="AZ88" s="31" t="str">
        <f t="shared" si="157"/>
        <v/>
      </c>
      <c r="BA88" s="57" t="str">
        <f>IF(D88="","",IF(LOOKUP(AZ88,'Master 2012 Pay Sheet'!$E$5:$E$35,'Master 2012 Pay Sheet'!$F$5:$F$35)&gt;0,LOOKUP(AZ88,'Master 2012 Pay Sheet'!$E$5:$E$35,'Master 2012 Pay Sheet'!$F$5:$F$35),0))</f>
        <v/>
      </c>
      <c r="BB88" s="57" t="str">
        <f t="shared" si="158"/>
        <v/>
      </c>
      <c r="BC88" s="31" t="str">
        <f t="shared" si="159"/>
        <v/>
      </c>
      <c r="BD88" s="31" t="str">
        <f t="shared" si="160"/>
        <v/>
      </c>
      <c r="BE88" s="31" t="str">
        <f t="shared" si="161"/>
        <v/>
      </c>
      <c r="BF88" s="56" t="str">
        <f t="shared" si="210"/>
        <v/>
      </c>
      <c r="BG88" s="31" t="str">
        <f t="shared" si="162"/>
        <v/>
      </c>
      <c r="BH88" s="31" t="str">
        <f t="shared" si="163"/>
        <v/>
      </c>
      <c r="BI88" s="56" t="str">
        <f t="shared" si="211"/>
        <v/>
      </c>
      <c r="BJ88" s="31" t="str">
        <f t="shared" si="164"/>
        <v/>
      </c>
      <c r="BK88" s="31" t="str">
        <f t="shared" si="212"/>
        <v/>
      </c>
      <c r="BL88" s="31" t="str">
        <f t="shared" si="165"/>
        <v/>
      </c>
      <c r="BM88" s="31" t="str">
        <f t="shared" si="166"/>
        <v/>
      </c>
      <c r="BN88" s="31" t="str">
        <f t="shared" si="167"/>
        <v/>
      </c>
      <c r="BO88" s="31" t="str">
        <f t="shared" si="168"/>
        <v/>
      </c>
      <c r="BP88" s="31" t="str">
        <f t="shared" si="169"/>
        <v/>
      </c>
      <c r="BQ88" s="31" t="str">
        <f t="shared" si="170"/>
        <v/>
      </c>
      <c r="BR88" s="31" t="str">
        <f t="shared" si="171"/>
        <v/>
      </c>
      <c r="BS88" s="31" t="str">
        <f t="shared" si="172"/>
        <v/>
      </c>
      <c r="BT88" s="31" t="str">
        <f t="shared" si="173"/>
        <v/>
      </c>
      <c r="BU88" s="31" t="str">
        <f t="shared" si="174"/>
        <v/>
      </c>
      <c r="BV88" s="31" t="str">
        <f t="shared" si="175"/>
        <v/>
      </c>
      <c r="BW88" s="31" t="str">
        <f t="shared" si="176"/>
        <v/>
      </c>
      <c r="BX88" s="31" t="str">
        <f t="shared" si="177"/>
        <v/>
      </c>
      <c r="BY88" s="31" t="str">
        <f t="shared" si="178"/>
        <v/>
      </c>
      <c r="BZ88" s="31" t="str">
        <f t="shared" si="179"/>
        <v/>
      </c>
      <c r="CA88" s="31" t="str">
        <f t="shared" si="180"/>
        <v/>
      </c>
      <c r="CB88" s="31" t="str">
        <f t="shared" si="181"/>
        <v/>
      </c>
      <c r="CC88" s="31" t="str">
        <f t="shared" si="182"/>
        <v/>
      </c>
      <c r="CD88" s="31" t="str">
        <f t="shared" si="183"/>
        <v/>
      </c>
      <c r="CE88" s="31" t="str">
        <f t="shared" si="184"/>
        <v/>
      </c>
      <c r="CF88" s="31" t="str">
        <f t="shared" si="185"/>
        <v/>
      </c>
      <c r="CG88" s="31" t="str">
        <f t="shared" si="186"/>
        <v/>
      </c>
      <c r="CH88" s="31" t="str">
        <f t="shared" si="187"/>
        <v/>
      </c>
      <c r="CI88" s="31" t="str">
        <f t="shared" si="188"/>
        <v/>
      </c>
      <c r="CJ88" s="31" t="str">
        <f t="shared" si="189"/>
        <v/>
      </c>
      <c r="CK88" s="31" t="str">
        <f t="shared" si="190"/>
        <v/>
      </c>
      <c r="CL88" s="31" t="str">
        <f t="shared" si="191"/>
        <v/>
      </c>
      <c r="CM88" s="31" t="str">
        <f t="shared" si="192"/>
        <v/>
      </c>
      <c r="CN88" s="31" t="str">
        <f t="shared" si="193"/>
        <v/>
      </c>
      <c r="CO88" s="31" t="str">
        <f t="shared" si="194"/>
        <v/>
      </c>
      <c r="CP88" s="31" t="str">
        <f t="shared" si="195"/>
        <v/>
      </c>
      <c r="CQ88" s="31" t="str">
        <f t="shared" si="196"/>
        <v/>
      </c>
      <c r="CR88" s="31" t="str">
        <f t="shared" si="197"/>
        <v/>
      </c>
      <c r="CS88" s="31" t="str">
        <f t="shared" si="198"/>
        <v/>
      </c>
      <c r="CT88" s="31" t="str">
        <f t="shared" si="213"/>
        <v/>
      </c>
      <c r="CU88" s="31" t="str">
        <f t="shared" si="214"/>
        <v/>
      </c>
      <c r="CV88" s="31" t="str">
        <f t="shared" si="215"/>
        <v/>
      </c>
      <c r="CW88" s="31" t="str">
        <f t="shared" si="216"/>
        <v/>
      </c>
      <c r="CX88" s="31" t="str">
        <f t="shared" si="217"/>
        <v/>
      </c>
      <c r="CY88" s="31" t="str">
        <f t="shared" si="218"/>
        <v/>
      </c>
      <c r="CZ88" s="31" t="str">
        <f t="shared" si="219"/>
        <v/>
      </c>
      <c r="DA88" s="31" t="str">
        <f t="shared" si="220"/>
        <v/>
      </c>
      <c r="DB88" s="31" t="str">
        <f t="shared" si="221"/>
        <v/>
      </c>
      <c r="DC88" s="31" t="str">
        <f t="shared" si="222"/>
        <v/>
      </c>
      <c r="DD88" s="31" t="str">
        <f t="shared" si="223"/>
        <v/>
      </c>
      <c r="DE88" s="31" t="str">
        <f t="shared" si="224"/>
        <v/>
      </c>
      <c r="DF88" s="31" t="str">
        <f t="shared" si="225"/>
        <v/>
      </c>
      <c r="DG88" s="31" t="str">
        <f t="shared" si="226"/>
        <v/>
      </c>
      <c r="DH88" s="31" t="str">
        <f t="shared" si="227"/>
        <v/>
      </c>
      <c r="DI88" s="31" t="str">
        <f t="shared" si="228"/>
        <v/>
      </c>
      <c r="DJ88" s="31" t="str">
        <f t="shared" si="229"/>
        <v/>
      </c>
      <c r="DK88" s="31" t="str">
        <f t="shared" si="230"/>
        <v/>
      </c>
      <c r="DL88" s="31" t="str">
        <f t="shared" si="231"/>
        <v/>
      </c>
      <c r="DM88" s="31" t="str">
        <f t="shared" si="232"/>
        <v/>
      </c>
      <c r="DN88" s="31" t="str">
        <f t="shared" si="233"/>
        <v/>
      </c>
      <c r="DO88" s="31" t="str">
        <f t="shared" si="234"/>
        <v/>
      </c>
      <c r="DP88" s="31" t="str">
        <f t="shared" si="235"/>
        <v/>
      </c>
      <c r="DQ88" s="31" t="str">
        <f t="shared" si="199"/>
        <v/>
      </c>
      <c r="DR88" s="31" t="str">
        <f t="shared" si="200"/>
        <v/>
      </c>
      <c r="DS88" s="31" t="str">
        <f t="shared" si="201"/>
        <v/>
      </c>
      <c r="DT88" s="31" t="str">
        <f t="shared" si="202"/>
        <v/>
      </c>
      <c r="DU88" s="31" t="str">
        <f t="shared" si="203"/>
        <v/>
      </c>
      <c r="DV88" s="31" t="str">
        <f t="shared" si="204"/>
        <v/>
      </c>
      <c r="DW88" s="48" t="e">
        <f t="shared" si="205"/>
        <v>#VALUE!</v>
      </c>
      <c r="DX88" s="4" t="str">
        <f t="shared" si="236"/>
        <v/>
      </c>
      <c r="DY88" s="2">
        <v>34.25</v>
      </c>
      <c r="DZ88" s="2">
        <v>16.55</v>
      </c>
    </row>
    <row r="89" spans="1:130" ht="13.2" x14ac:dyDescent="0.25">
      <c r="A89" s="31"/>
      <c r="B89" s="4">
        <v>87</v>
      </c>
      <c r="C89" s="15"/>
      <c r="D89" s="14"/>
      <c r="E89" s="14"/>
      <c r="F89" s="14"/>
      <c r="G89" s="14"/>
      <c r="H89" s="14"/>
      <c r="I89" s="15"/>
      <c r="J89" s="47"/>
      <c r="K89" s="47"/>
      <c r="L89" s="47"/>
      <c r="M89" s="54"/>
      <c r="N89" s="54"/>
      <c r="O89" s="54"/>
      <c r="P89" s="54"/>
      <c r="Q89" s="54"/>
      <c r="R89" s="51"/>
      <c r="S89" s="51"/>
      <c r="T89" s="51"/>
      <c r="U89" s="51"/>
      <c r="V89" s="51"/>
      <c r="W89" s="51"/>
      <c r="X89" s="52" t="str">
        <f t="shared" si="206"/>
        <v xml:space="preserve"> </v>
      </c>
      <c r="Y89" s="52" t="str">
        <f t="shared" si="150"/>
        <v xml:space="preserve"> </v>
      </c>
      <c r="Z89" s="52" t="str">
        <f t="shared" si="151"/>
        <v xml:space="preserve"> </v>
      </c>
      <c r="AA89" s="52" t="str">
        <f t="shared" si="152"/>
        <v xml:space="preserve"> </v>
      </c>
      <c r="AB89" s="52" t="str">
        <f t="shared" si="153"/>
        <v xml:space="preserve"> </v>
      </c>
      <c r="AC89" s="54"/>
      <c r="AD89" s="54"/>
      <c r="AE89" s="54"/>
      <c r="AF89" s="54"/>
      <c r="AG89" s="54"/>
      <c r="AH89" s="52" t="str">
        <f t="shared" si="207"/>
        <v xml:space="preserve"> </v>
      </c>
      <c r="AI89" s="52" t="str">
        <f t="shared" si="237"/>
        <v xml:space="preserve"> </v>
      </c>
      <c r="AJ89" s="52" t="str">
        <f t="shared" si="238"/>
        <v xml:space="preserve"> </v>
      </c>
      <c r="AK89" s="52" t="str">
        <f t="shared" si="239"/>
        <v xml:space="preserve"> </v>
      </c>
      <c r="AL89" s="52" t="str">
        <f t="shared" si="240"/>
        <v xml:space="preserve"> </v>
      </c>
      <c r="AM89" s="53"/>
      <c r="AN89" s="53"/>
      <c r="AO89" s="53"/>
      <c r="AP89" s="53"/>
      <c r="AQ89" s="53"/>
      <c r="AR89" s="53"/>
      <c r="AS89" s="55" t="str">
        <f t="shared" si="208"/>
        <v/>
      </c>
      <c r="AT89" s="31" t="str">
        <f t="shared" si="154"/>
        <v/>
      </c>
      <c r="AU89" s="57" t="str">
        <f>IF(D89="","",IF(LOOKUP(AT89,'Master 2012 Pay Sheet'!$A$5:$A$35,'Master 2012 Pay Sheet'!$B$5:$B$35)&gt;0,LOOKUP(AT89,'Master 2012 Pay Sheet'!$A$5:$A$35,'Master 2012 Pay Sheet'!$B$5:$B$35),0))</f>
        <v/>
      </c>
      <c r="AV89" s="56" t="str">
        <f t="shared" si="209"/>
        <v/>
      </c>
      <c r="AW89" s="31" t="str">
        <f t="shared" si="155"/>
        <v/>
      </c>
      <c r="AX89" s="57" t="str">
        <f>IF(D89="","",IF(LOOKUP(AW89,'Master 2012 Pay Sheet'!$C$5:$C$35,'Master 2012 Pay Sheet'!$D$5:$D$35)&gt;0,LOOKUP(AW89,'Master 2012 Pay Sheet'!$C$5:$C$35,'Master 2012 Pay Sheet'!$D$5:$D$35),0))</f>
        <v/>
      </c>
      <c r="AY89" s="56" t="str">
        <f t="shared" si="156"/>
        <v/>
      </c>
      <c r="AZ89" s="31" t="str">
        <f t="shared" si="157"/>
        <v/>
      </c>
      <c r="BA89" s="57" t="str">
        <f>IF(D89="","",IF(LOOKUP(AZ89,'Master 2012 Pay Sheet'!$E$5:$E$35,'Master 2012 Pay Sheet'!$F$5:$F$35)&gt;0,LOOKUP(AZ89,'Master 2012 Pay Sheet'!$E$5:$E$35,'Master 2012 Pay Sheet'!$F$5:$F$35),0))</f>
        <v/>
      </c>
      <c r="BB89" s="57" t="str">
        <f t="shared" si="158"/>
        <v/>
      </c>
      <c r="BC89" s="31" t="str">
        <f t="shared" si="159"/>
        <v/>
      </c>
      <c r="BD89" s="31" t="str">
        <f t="shared" si="160"/>
        <v/>
      </c>
      <c r="BE89" s="31" t="str">
        <f t="shared" si="161"/>
        <v/>
      </c>
      <c r="BF89" s="56" t="str">
        <f t="shared" si="210"/>
        <v/>
      </c>
      <c r="BG89" s="31" t="str">
        <f t="shared" si="162"/>
        <v/>
      </c>
      <c r="BH89" s="31" t="str">
        <f t="shared" si="163"/>
        <v/>
      </c>
      <c r="BI89" s="56" t="str">
        <f t="shared" si="211"/>
        <v/>
      </c>
      <c r="BJ89" s="31" t="str">
        <f t="shared" si="164"/>
        <v/>
      </c>
      <c r="BK89" s="31" t="str">
        <f t="shared" si="212"/>
        <v/>
      </c>
      <c r="BL89" s="31" t="str">
        <f t="shared" si="165"/>
        <v/>
      </c>
      <c r="BM89" s="31" t="str">
        <f t="shared" si="166"/>
        <v/>
      </c>
      <c r="BN89" s="31" t="str">
        <f t="shared" si="167"/>
        <v/>
      </c>
      <c r="BO89" s="31" t="str">
        <f t="shared" si="168"/>
        <v/>
      </c>
      <c r="BP89" s="31" t="str">
        <f t="shared" si="169"/>
        <v/>
      </c>
      <c r="BQ89" s="31" t="str">
        <f t="shared" si="170"/>
        <v/>
      </c>
      <c r="BR89" s="31" t="str">
        <f t="shared" si="171"/>
        <v/>
      </c>
      <c r="BS89" s="31" t="str">
        <f t="shared" si="172"/>
        <v/>
      </c>
      <c r="BT89" s="31" t="str">
        <f t="shared" si="173"/>
        <v/>
      </c>
      <c r="BU89" s="31" t="str">
        <f t="shared" si="174"/>
        <v/>
      </c>
      <c r="BV89" s="31" t="str">
        <f t="shared" si="175"/>
        <v/>
      </c>
      <c r="BW89" s="31" t="str">
        <f t="shared" si="176"/>
        <v/>
      </c>
      <c r="BX89" s="31" t="str">
        <f t="shared" si="177"/>
        <v/>
      </c>
      <c r="BY89" s="31" t="str">
        <f t="shared" si="178"/>
        <v/>
      </c>
      <c r="BZ89" s="31" t="str">
        <f t="shared" si="179"/>
        <v/>
      </c>
      <c r="CA89" s="31" t="str">
        <f t="shared" si="180"/>
        <v/>
      </c>
      <c r="CB89" s="31" t="str">
        <f t="shared" si="181"/>
        <v/>
      </c>
      <c r="CC89" s="31" t="str">
        <f t="shared" si="182"/>
        <v/>
      </c>
      <c r="CD89" s="31" t="str">
        <f t="shared" si="183"/>
        <v/>
      </c>
      <c r="CE89" s="31" t="str">
        <f t="shared" si="184"/>
        <v/>
      </c>
      <c r="CF89" s="31" t="str">
        <f t="shared" si="185"/>
        <v/>
      </c>
      <c r="CG89" s="31" t="str">
        <f t="shared" si="186"/>
        <v/>
      </c>
      <c r="CH89" s="31" t="str">
        <f t="shared" si="187"/>
        <v/>
      </c>
      <c r="CI89" s="31" t="str">
        <f t="shared" si="188"/>
        <v/>
      </c>
      <c r="CJ89" s="31" t="str">
        <f t="shared" si="189"/>
        <v/>
      </c>
      <c r="CK89" s="31" t="str">
        <f t="shared" si="190"/>
        <v/>
      </c>
      <c r="CL89" s="31" t="str">
        <f t="shared" si="191"/>
        <v/>
      </c>
      <c r="CM89" s="31" t="str">
        <f t="shared" si="192"/>
        <v/>
      </c>
      <c r="CN89" s="31" t="str">
        <f t="shared" si="193"/>
        <v/>
      </c>
      <c r="CO89" s="31" t="str">
        <f t="shared" si="194"/>
        <v/>
      </c>
      <c r="CP89" s="31" t="str">
        <f t="shared" si="195"/>
        <v/>
      </c>
      <c r="CQ89" s="31" t="str">
        <f t="shared" si="196"/>
        <v/>
      </c>
      <c r="CR89" s="31" t="str">
        <f t="shared" si="197"/>
        <v/>
      </c>
      <c r="CS89" s="31" t="str">
        <f t="shared" si="198"/>
        <v/>
      </c>
      <c r="CT89" s="31" t="str">
        <f t="shared" si="213"/>
        <v/>
      </c>
      <c r="CU89" s="31" t="str">
        <f t="shared" si="214"/>
        <v/>
      </c>
      <c r="CV89" s="31" t="str">
        <f t="shared" si="215"/>
        <v/>
      </c>
      <c r="CW89" s="31" t="str">
        <f t="shared" si="216"/>
        <v/>
      </c>
      <c r="CX89" s="31" t="str">
        <f t="shared" si="217"/>
        <v/>
      </c>
      <c r="CY89" s="31" t="str">
        <f t="shared" si="218"/>
        <v/>
      </c>
      <c r="CZ89" s="31" t="str">
        <f t="shared" si="219"/>
        <v/>
      </c>
      <c r="DA89" s="31" t="str">
        <f t="shared" si="220"/>
        <v/>
      </c>
      <c r="DB89" s="31" t="str">
        <f t="shared" si="221"/>
        <v/>
      </c>
      <c r="DC89" s="31" t="str">
        <f t="shared" si="222"/>
        <v/>
      </c>
      <c r="DD89" s="31" t="str">
        <f t="shared" si="223"/>
        <v/>
      </c>
      <c r="DE89" s="31" t="str">
        <f t="shared" si="224"/>
        <v/>
      </c>
      <c r="DF89" s="31" t="str">
        <f t="shared" si="225"/>
        <v/>
      </c>
      <c r="DG89" s="31" t="str">
        <f t="shared" si="226"/>
        <v/>
      </c>
      <c r="DH89" s="31" t="str">
        <f t="shared" si="227"/>
        <v/>
      </c>
      <c r="DI89" s="31" t="str">
        <f t="shared" si="228"/>
        <v/>
      </c>
      <c r="DJ89" s="31" t="str">
        <f t="shared" si="229"/>
        <v/>
      </c>
      <c r="DK89" s="31" t="str">
        <f t="shared" si="230"/>
        <v/>
      </c>
      <c r="DL89" s="31" t="str">
        <f t="shared" si="231"/>
        <v/>
      </c>
      <c r="DM89" s="31" t="str">
        <f t="shared" si="232"/>
        <v/>
      </c>
      <c r="DN89" s="31" t="str">
        <f t="shared" si="233"/>
        <v/>
      </c>
      <c r="DO89" s="31" t="str">
        <f t="shared" si="234"/>
        <v/>
      </c>
      <c r="DP89" s="31" t="str">
        <f t="shared" si="235"/>
        <v/>
      </c>
      <c r="DQ89" s="31" t="str">
        <f t="shared" si="199"/>
        <v/>
      </c>
      <c r="DR89" s="31" t="str">
        <f t="shared" si="200"/>
        <v/>
      </c>
      <c r="DS89" s="31" t="str">
        <f t="shared" si="201"/>
        <v/>
      </c>
      <c r="DT89" s="31" t="str">
        <f t="shared" si="202"/>
        <v/>
      </c>
      <c r="DU89" s="31" t="str">
        <f t="shared" si="203"/>
        <v/>
      </c>
      <c r="DV89" s="31" t="str">
        <f t="shared" si="204"/>
        <v/>
      </c>
      <c r="DW89" s="48" t="e">
        <f t="shared" si="205"/>
        <v>#VALUE!</v>
      </c>
      <c r="DX89" s="4" t="str">
        <f t="shared" si="236"/>
        <v/>
      </c>
      <c r="DY89" s="2">
        <v>34.5</v>
      </c>
      <c r="DZ89" s="2">
        <v>16.93</v>
      </c>
    </row>
    <row r="90" spans="1:130" ht="13.2" x14ac:dyDescent="0.25">
      <c r="A90" s="31"/>
      <c r="B90" s="4">
        <v>88</v>
      </c>
      <c r="C90" s="15"/>
      <c r="D90" s="14"/>
      <c r="E90" s="14"/>
      <c r="F90" s="14"/>
      <c r="G90" s="14"/>
      <c r="H90" s="14"/>
      <c r="I90" s="15"/>
      <c r="J90" s="47"/>
      <c r="K90" s="47"/>
      <c r="L90" s="47"/>
      <c r="M90" s="54"/>
      <c r="N90" s="54"/>
      <c r="O90" s="54"/>
      <c r="P90" s="54"/>
      <c r="Q90" s="54"/>
      <c r="R90" s="51"/>
      <c r="S90" s="51"/>
      <c r="T90" s="51"/>
      <c r="U90" s="51"/>
      <c r="V90" s="51"/>
      <c r="W90" s="51"/>
      <c r="X90" s="52" t="str">
        <f t="shared" si="206"/>
        <v xml:space="preserve"> </v>
      </c>
      <c r="Y90" s="52" t="str">
        <f t="shared" si="150"/>
        <v xml:space="preserve"> </v>
      </c>
      <c r="Z90" s="52" t="str">
        <f t="shared" si="151"/>
        <v xml:space="preserve"> </v>
      </c>
      <c r="AA90" s="52" t="str">
        <f t="shared" si="152"/>
        <v xml:space="preserve"> </v>
      </c>
      <c r="AB90" s="52" t="str">
        <f t="shared" si="153"/>
        <v xml:space="preserve"> </v>
      </c>
      <c r="AC90" s="54"/>
      <c r="AD90" s="54"/>
      <c r="AE90" s="54"/>
      <c r="AF90" s="54"/>
      <c r="AG90" s="54"/>
      <c r="AH90" s="52" t="str">
        <f t="shared" si="207"/>
        <v xml:space="preserve"> </v>
      </c>
      <c r="AI90" s="52" t="str">
        <f t="shared" si="237"/>
        <v xml:space="preserve"> </v>
      </c>
      <c r="AJ90" s="52" t="str">
        <f t="shared" si="238"/>
        <v xml:space="preserve"> </v>
      </c>
      <c r="AK90" s="52" t="str">
        <f t="shared" si="239"/>
        <v xml:space="preserve"> </v>
      </c>
      <c r="AL90" s="52" t="str">
        <f t="shared" si="240"/>
        <v xml:space="preserve"> </v>
      </c>
      <c r="AM90" s="53"/>
      <c r="AN90" s="53"/>
      <c r="AO90" s="53"/>
      <c r="AP90" s="53"/>
      <c r="AQ90" s="53"/>
      <c r="AR90" s="53"/>
      <c r="AS90" s="55" t="str">
        <f t="shared" si="208"/>
        <v/>
      </c>
      <c r="AT90" s="31" t="str">
        <f t="shared" si="154"/>
        <v/>
      </c>
      <c r="AU90" s="57" t="str">
        <f>IF(D90="","",IF(LOOKUP(AT90,'Master 2012 Pay Sheet'!$A$5:$A$35,'Master 2012 Pay Sheet'!$B$5:$B$35)&gt;0,LOOKUP(AT90,'Master 2012 Pay Sheet'!$A$5:$A$35,'Master 2012 Pay Sheet'!$B$5:$B$35),0))</f>
        <v/>
      </c>
      <c r="AV90" s="56" t="str">
        <f t="shared" si="209"/>
        <v/>
      </c>
      <c r="AW90" s="31" t="str">
        <f t="shared" si="155"/>
        <v/>
      </c>
      <c r="AX90" s="57" t="str">
        <f>IF(D90="","",IF(LOOKUP(AW90,'Master 2012 Pay Sheet'!$C$5:$C$35,'Master 2012 Pay Sheet'!$D$5:$D$35)&gt;0,LOOKUP(AW90,'Master 2012 Pay Sheet'!$C$5:$C$35,'Master 2012 Pay Sheet'!$D$5:$D$35),0))</f>
        <v/>
      </c>
      <c r="AY90" s="56" t="str">
        <f t="shared" si="156"/>
        <v/>
      </c>
      <c r="AZ90" s="31" t="str">
        <f t="shared" si="157"/>
        <v/>
      </c>
      <c r="BA90" s="57" t="str">
        <f>IF(D90="","",IF(LOOKUP(AZ90,'Master 2012 Pay Sheet'!$E$5:$E$35,'Master 2012 Pay Sheet'!$F$5:$F$35)&gt;0,LOOKUP(AZ90,'Master 2012 Pay Sheet'!$E$5:$E$35,'Master 2012 Pay Sheet'!$F$5:$F$35),0))</f>
        <v/>
      </c>
      <c r="BB90" s="57" t="str">
        <f t="shared" si="158"/>
        <v/>
      </c>
      <c r="BC90" s="31" t="str">
        <f t="shared" si="159"/>
        <v/>
      </c>
      <c r="BD90" s="31" t="str">
        <f t="shared" si="160"/>
        <v/>
      </c>
      <c r="BE90" s="31" t="str">
        <f t="shared" si="161"/>
        <v/>
      </c>
      <c r="BF90" s="56" t="str">
        <f t="shared" si="210"/>
        <v/>
      </c>
      <c r="BG90" s="31" t="str">
        <f t="shared" si="162"/>
        <v/>
      </c>
      <c r="BH90" s="31" t="str">
        <f t="shared" si="163"/>
        <v/>
      </c>
      <c r="BI90" s="56" t="str">
        <f t="shared" si="211"/>
        <v/>
      </c>
      <c r="BJ90" s="31" t="str">
        <f t="shared" si="164"/>
        <v/>
      </c>
      <c r="BK90" s="31" t="str">
        <f t="shared" si="212"/>
        <v/>
      </c>
      <c r="BL90" s="31" t="str">
        <f t="shared" si="165"/>
        <v/>
      </c>
      <c r="BM90" s="31" t="str">
        <f t="shared" si="166"/>
        <v/>
      </c>
      <c r="BN90" s="31" t="str">
        <f t="shared" si="167"/>
        <v/>
      </c>
      <c r="BO90" s="31" t="str">
        <f t="shared" si="168"/>
        <v/>
      </c>
      <c r="BP90" s="31" t="str">
        <f t="shared" si="169"/>
        <v/>
      </c>
      <c r="BQ90" s="31" t="str">
        <f t="shared" si="170"/>
        <v/>
      </c>
      <c r="BR90" s="31" t="str">
        <f t="shared" si="171"/>
        <v/>
      </c>
      <c r="BS90" s="31" t="str">
        <f t="shared" si="172"/>
        <v/>
      </c>
      <c r="BT90" s="31" t="str">
        <f t="shared" si="173"/>
        <v/>
      </c>
      <c r="BU90" s="31" t="str">
        <f t="shared" si="174"/>
        <v/>
      </c>
      <c r="BV90" s="31" t="str">
        <f t="shared" si="175"/>
        <v/>
      </c>
      <c r="BW90" s="31" t="str">
        <f t="shared" si="176"/>
        <v/>
      </c>
      <c r="BX90" s="31" t="str">
        <f t="shared" si="177"/>
        <v/>
      </c>
      <c r="BY90" s="31" t="str">
        <f t="shared" si="178"/>
        <v/>
      </c>
      <c r="BZ90" s="31" t="str">
        <f t="shared" si="179"/>
        <v/>
      </c>
      <c r="CA90" s="31" t="str">
        <f t="shared" si="180"/>
        <v/>
      </c>
      <c r="CB90" s="31" t="str">
        <f t="shared" si="181"/>
        <v/>
      </c>
      <c r="CC90" s="31" t="str">
        <f t="shared" si="182"/>
        <v/>
      </c>
      <c r="CD90" s="31" t="str">
        <f t="shared" si="183"/>
        <v/>
      </c>
      <c r="CE90" s="31" t="str">
        <f t="shared" si="184"/>
        <v/>
      </c>
      <c r="CF90" s="31" t="str">
        <f t="shared" si="185"/>
        <v/>
      </c>
      <c r="CG90" s="31" t="str">
        <f t="shared" si="186"/>
        <v/>
      </c>
      <c r="CH90" s="31" t="str">
        <f t="shared" si="187"/>
        <v/>
      </c>
      <c r="CI90" s="31" t="str">
        <f t="shared" si="188"/>
        <v/>
      </c>
      <c r="CJ90" s="31" t="str">
        <f t="shared" si="189"/>
        <v/>
      </c>
      <c r="CK90" s="31" t="str">
        <f t="shared" si="190"/>
        <v/>
      </c>
      <c r="CL90" s="31" t="str">
        <f t="shared" si="191"/>
        <v/>
      </c>
      <c r="CM90" s="31" t="str">
        <f t="shared" si="192"/>
        <v/>
      </c>
      <c r="CN90" s="31" t="str">
        <f t="shared" si="193"/>
        <v/>
      </c>
      <c r="CO90" s="31" t="str">
        <f t="shared" si="194"/>
        <v/>
      </c>
      <c r="CP90" s="31" t="str">
        <f t="shared" si="195"/>
        <v/>
      </c>
      <c r="CQ90" s="31" t="str">
        <f t="shared" si="196"/>
        <v/>
      </c>
      <c r="CR90" s="31" t="str">
        <f t="shared" si="197"/>
        <v/>
      </c>
      <c r="CS90" s="31" t="str">
        <f t="shared" si="198"/>
        <v/>
      </c>
      <c r="CT90" s="31" t="str">
        <f t="shared" si="213"/>
        <v/>
      </c>
      <c r="CU90" s="31" t="str">
        <f t="shared" si="214"/>
        <v/>
      </c>
      <c r="CV90" s="31" t="str">
        <f t="shared" si="215"/>
        <v/>
      </c>
      <c r="CW90" s="31" t="str">
        <f t="shared" si="216"/>
        <v/>
      </c>
      <c r="CX90" s="31" t="str">
        <f t="shared" si="217"/>
        <v/>
      </c>
      <c r="CY90" s="31" t="str">
        <f t="shared" si="218"/>
        <v/>
      </c>
      <c r="CZ90" s="31" t="str">
        <f t="shared" si="219"/>
        <v/>
      </c>
      <c r="DA90" s="31" t="str">
        <f t="shared" si="220"/>
        <v/>
      </c>
      <c r="DB90" s="31" t="str">
        <f t="shared" si="221"/>
        <v/>
      </c>
      <c r="DC90" s="31" t="str">
        <f t="shared" si="222"/>
        <v/>
      </c>
      <c r="DD90" s="31" t="str">
        <f t="shared" si="223"/>
        <v/>
      </c>
      <c r="DE90" s="31" t="str">
        <f t="shared" si="224"/>
        <v/>
      </c>
      <c r="DF90" s="31" t="str">
        <f t="shared" si="225"/>
        <v/>
      </c>
      <c r="DG90" s="31" t="str">
        <f t="shared" si="226"/>
        <v/>
      </c>
      <c r="DH90" s="31" t="str">
        <f t="shared" si="227"/>
        <v/>
      </c>
      <c r="DI90" s="31" t="str">
        <f t="shared" si="228"/>
        <v/>
      </c>
      <c r="DJ90" s="31" t="str">
        <f t="shared" si="229"/>
        <v/>
      </c>
      <c r="DK90" s="31" t="str">
        <f t="shared" si="230"/>
        <v/>
      </c>
      <c r="DL90" s="31" t="str">
        <f t="shared" si="231"/>
        <v/>
      </c>
      <c r="DM90" s="31" t="str">
        <f t="shared" si="232"/>
        <v/>
      </c>
      <c r="DN90" s="31" t="str">
        <f t="shared" si="233"/>
        <v/>
      </c>
      <c r="DO90" s="31" t="str">
        <f t="shared" si="234"/>
        <v/>
      </c>
      <c r="DP90" s="31" t="str">
        <f t="shared" si="235"/>
        <v/>
      </c>
      <c r="DQ90" s="31" t="str">
        <f t="shared" si="199"/>
        <v/>
      </c>
      <c r="DR90" s="31" t="str">
        <f t="shared" si="200"/>
        <v/>
      </c>
      <c r="DS90" s="31" t="str">
        <f t="shared" si="201"/>
        <v/>
      </c>
      <c r="DT90" s="31" t="str">
        <f t="shared" si="202"/>
        <v/>
      </c>
      <c r="DU90" s="31" t="str">
        <f t="shared" si="203"/>
        <v/>
      </c>
      <c r="DV90" s="31" t="str">
        <f t="shared" si="204"/>
        <v/>
      </c>
      <c r="DW90" s="48" t="e">
        <f t="shared" si="205"/>
        <v>#VALUE!</v>
      </c>
      <c r="DX90" s="4" t="str">
        <f t="shared" si="236"/>
        <v/>
      </c>
      <c r="DY90" s="2">
        <v>34.75</v>
      </c>
      <c r="DZ90" s="2">
        <v>17.309999999999999</v>
      </c>
    </row>
    <row r="91" spans="1:130" ht="13.2" x14ac:dyDescent="0.25">
      <c r="A91" s="31"/>
      <c r="B91" s="4">
        <v>89</v>
      </c>
      <c r="C91" s="15"/>
      <c r="D91" s="14"/>
      <c r="E91" s="14"/>
      <c r="F91" s="14"/>
      <c r="G91" s="14"/>
      <c r="H91" s="14"/>
      <c r="I91" s="15"/>
      <c r="J91" s="47"/>
      <c r="K91" s="47"/>
      <c r="L91" s="47"/>
      <c r="M91" s="54"/>
      <c r="N91" s="54"/>
      <c r="O91" s="54"/>
      <c r="P91" s="54"/>
      <c r="Q91" s="54"/>
      <c r="R91" s="51"/>
      <c r="S91" s="51"/>
      <c r="T91" s="51"/>
      <c r="U91" s="51"/>
      <c r="V91" s="51"/>
      <c r="W91" s="51"/>
      <c r="X91" s="52" t="str">
        <f t="shared" si="206"/>
        <v xml:space="preserve"> </v>
      </c>
      <c r="Y91" s="52" t="str">
        <f t="shared" si="150"/>
        <v xml:space="preserve"> </v>
      </c>
      <c r="Z91" s="52" t="str">
        <f t="shared" si="151"/>
        <v xml:space="preserve"> </v>
      </c>
      <c r="AA91" s="52" t="str">
        <f t="shared" si="152"/>
        <v xml:space="preserve"> </v>
      </c>
      <c r="AB91" s="52" t="str">
        <f t="shared" si="153"/>
        <v xml:space="preserve"> </v>
      </c>
      <c r="AC91" s="54"/>
      <c r="AD91" s="54"/>
      <c r="AE91" s="54"/>
      <c r="AF91" s="54"/>
      <c r="AG91" s="54"/>
      <c r="AH91" s="52" t="str">
        <f t="shared" si="207"/>
        <v xml:space="preserve"> </v>
      </c>
      <c r="AI91" s="52" t="str">
        <f t="shared" si="237"/>
        <v xml:space="preserve"> </v>
      </c>
      <c r="AJ91" s="52" t="str">
        <f t="shared" si="238"/>
        <v xml:space="preserve"> </v>
      </c>
      <c r="AK91" s="52" t="str">
        <f t="shared" si="239"/>
        <v xml:space="preserve"> </v>
      </c>
      <c r="AL91" s="52" t="str">
        <f t="shared" si="240"/>
        <v xml:space="preserve"> </v>
      </c>
      <c r="AM91" s="53"/>
      <c r="AN91" s="53"/>
      <c r="AO91" s="53"/>
      <c r="AP91" s="53"/>
      <c r="AQ91" s="53"/>
      <c r="AR91" s="53"/>
      <c r="AS91" s="55" t="str">
        <f t="shared" si="208"/>
        <v/>
      </c>
      <c r="AT91" s="31" t="str">
        <f t="shared" si="154"/>
        <v/>
      </c>
      <c r="AU91" s="57" t="str">
        <f>IF(D91="","",IF(LOOKUP(AT91,'Master 2012 Pay Sheet'!$A$5:$A$35,'Master 2012 Pay Sheet'!$B$5:$B$35)&gt;0,LOOKUP(AT91,'Master 2012 Pay Sheet'!$A$5:$A$35,'Master 2012 Pay Sheet'!$B$5:$B$35),0))</f>
        <v/>
      </c>
      <c r="AV91" s="56" t="str">
        <f t="shared" si="209"/>
        <v/>
      </c>
      <c r="AW91" s="31" t="str">
        <f t="shared" si="155"/>
        <v/>
      </c>
      <c r="AX91" s="57" t="str">
        <f>IF(D91="","",IF(LOOKUP(AW91,'Master 2012 Pay Sheet'!$C$5:$C$35,'Master 2012 Pay Sheet'!$D$5:$D$35)&gt;0,LOOKUP(AW91,'Master 2012 Pay Sheet'!$C$5:$C$35,'Master 2012 Pay Sheet'!$D$5:$D$35),0))</f>
        <v/>
      </c>
      <c r="AY91" s="56" t="str">
        <f t="shared" si="156"/>
        <v/>
      </c>
      <c r="AZ91" s="31" t="str">
        <f t="shared" si="157"/>
        <v/>
      </c>
      <c r="BA91" s="57" t="str">
        <f>IF(D91="","",IF(LOOKUP(AZ91,'Master 2012 Pay Sheet'!$E$5:$E$35,'Master 2012 Pay Sheet'!$F$5:$F$35)&gt;0,LOOKUP(AZ91,'Master 2012 Pay Sheet'!$E$5:$E$35,'Master 2012 Pay Sheet'!$F$5:$F$35),0))</f>
        <v/>
      </c>
      <c r="BB91" s="57" t="str">
        <f t="shared" si="158"/>
        <v/>
      </c>
      <c r="BC91" s="31" t="str">
        <f t="shared" si="159"/>
        <v/>
      </c>
      <c r="BD91" s="31" t="str">
        <f t="shared" si="160"/>
        <v/>
      </c>
      <c r="BE91" s="31" t="str">
        <f t="shared" si="161"/>
        <v/>
      </c>
      <c r="BF91" s="56" t="str">
        <f t="shared" si="210"/>
        <v/>
      </c>
      <c r="BG91" s="31" t="str">
        <f t="shared" si="162"/>
        <v/>
      </c>
      <c r="BH91" s="31" t="str">
        <f t="shared" si="163"/>
        <v/>
      </c>
      <c r="BI91" s="56" t="str">
        <f t="shared" si="211"/>
        <v/>
      </c>
      <c r="BJ91" s="31" t="str">
        <f t="shared" si="164"/>
        <v/>
      </c>
      <c r="BK91" s="31" t="str">
        <f t="shared" si="212"/>
        <v/>
      </c>
      <c r="BL91" s="31" t="str">
        <f t="shared" si="165"/>
        <v/>
      </c>
      <c r="BM91" s="31" t="str">
        <f t="shared" si="166"/>
        <v/>
      </c>
      <c r="BN91" s="31" t="str">
        <f t="shared" si="167"/>
        <v/>
      </c>
      <c r="BO91" s="31" t="str">
        <f t="shared" si="168"/>
        <v/>
      </c>
      <c r="BP91" s="31" t="str">
        <f t="shared" si="169"/>
        <v/>
      </c>
      <c r="BQ91" s="31" t="str">
        <f t="shared" si="170"/>
        <v/>
      </c>
      <c r="BR91" s="31" t="str">
        <f t="shared" si="171"/>
        <v/>
      </c>
      <c r="BS91" s="31" t="str">
        <f t="shared" si="172"/>
        <v/>
      </c>
      <c r="BT91" s="31" t="str">
        <f t="shared" si="173"/>
        <v/>
      </c>
      <c r="BU91" s="31" t="str">
        <f t="shared" si="174"/>
        <v/>
      </c>
      <c r="BV91" s="31" t="str">
        <f t="shared" si="175"/>
        <v/>
      </c>
      <c r="BW91" s="31" t="str">
        <f t="shared" si="176"/>
        <v/>
      </c>
      <c r="BX91" s="31" t="str">
        <f t="shared" si="177"/>
        <v/>
      </c>
      <c r="BY91" s="31" t="str">
        <f t="shared" si="178"/>
        <v/>
      </c>
      <c r="BZ91" s="31" t="str">
        <f t="shared" si="179"/>
        <v/>
      </c>
      <c r="CA91" s="31" t="str">
        <f t="shared" si="180"/>
        <v/>
      </c>
      <c r="CB91" s="31" t="str">
        <f t="shared" si="181"/>
        <v/>
      </c>
      <c r="CC91" s="31" t="str">
        <f t="shared" si="182"/>
        <v/>
      </c>
      <c r="CD91" s="31" t="str">
        <f t="shared" si="183"/>
        <v/>
      </c>
      <c r="CE91" s="31" t="str">
        <f t="shared" si="184"/>
        <v/>
      </c>
      <c r="CF91" s="31" t="str">
        <f t="shared" si="185"/>
        <v/>
      </c>
      <c r="CG91" s="31" t="str">
        <f t="shared" si="186"/>
        <v/>
      </c>
      <c r="CH91" s="31" t="str">
        <f t="shared" si="187"/>
        <v/>
      </c>
      <c r="CI91" s="31" t="str">
        <f t="shared" si="188"/>
        <v/>
      </c>
      <c r="CJ91" s="31" t="str">
        <f t="shared" si="189"/>
        <v/>
      </c>
      <c r="CK91" s="31" t="str">
        <f t="shared" si="190"/>
        <v/>
      </c>
      <c r="CL91" s="31" t="str">
        <f t="shared" si="191"/>
        <v/>
      </c>
      <c r="CM91" s="31" t="str">
        <f t="shared" si="192"/>
        <v/>
      </c>
      <c r="CN91" s="31" t="str">
        <f t="shared" si="193"/>
        <v/>
      </c>
      <c r="CO91" s="31" t="str">
        <f t="shared" si="194"/>
        <v/>
      </c>
      <c r="CP91" s="31" t="str">
        <f t="shared" si="195"/>
        <v/>
      </c>
      <c r="CQ91" s="31" t="str">
        <f t="shared" si="196"/>
        <v/>
      </c>
      <c r="CR91" s="31" t="str">
        <f t="shared" si="197"/>
        <v/>
      </c>
      <c r="CS91" s="31" t="str">
        <f t="shared" si="198"/>
        <v/>
      </c>
      <c r="CT91" s="31" t="str">
        <f t="shared" si="213"/>
        <v/>
      </c>
      <c r="CU91" s="31" t="str">
        <f t="shared" si="214"/>
        <v/>
      </c>
      <c r="CV91" s="31" t="str">
        <f t="shared" si="215"/>
        <v/>
      </c>
      <c r="CW91" s="31" t="str">
        <f t="shared" si="216"/>
        <v/>
      </c>
      <c r="CX91" s="31" t="str">
        <f t="shared" si="217"/>
        <v/>
      </c>
      <c r="CY91" s="31" t="str">
        <f t="shared" si="218"/>
        <v/>
      </c>
      <c r="CZ91" s="31" t="str">
        <f t="shared" si="219"/>
        <v/>
      </c>
      <c r="DA91" s="31" t="str">
        <f t="shared" si="220"/>
        <v/>
      </c>
      <c r="DB91" s="31" t="str">
        <f t="shared" si="221"/>
        <v/>
      </c>
      <c r="DC91" s="31" t="str">
        <f t="shared" si="222"/>
        <v/>
      </c>
      <c r="DD91" s="31" t="str">
        <f t="shared" si="223"/>
        <v/>
      </c>
      <c r="DE91" s="31" t="str">
        <f t="shared" si="224"/>
        <v/>
      </c>
      <c r="DF91" s="31" t="str">
        <f t="shared" si="225"/>
        <v/>
      </c>
      <c r="DG91" s="31" t="str">
        <f t="shared" si="226"/>
        <v/>
      </c>
      <c r="DH91" s="31" t="str">
        <f t="shared" si="227"/>
        <v/>
      </c>
      <c r="DI91" s="31" t="str">
        <f t="shared" si="228"/>
        <v/>
      </c>
      <c r="DJ91" s="31" t="str">
        <f t="shared" si="229"/>
        <v/>
      </c>
      <c r="DK91" s="31" t="str">
        <f t="shared" si="230"/>
        <v/>
      </c>
      <c r="DL91" s="31" t="str">
        <f t="shared" si="231"/>
        <v/>
      </c>
      <c r="DM91" s="31" t="str">
        <f t="shared" si="232"/>
        <v/>
      </c>
      <c r="DN91" s="31" t="str">
        <f t="shared" si="233"/>
        <v/>
      </c>
      <c r="DO91" s="31" t="str">
        <f t="shared" si="234"/>
        <v/>
      </c>
      <c r="DP91" s="31" t="str">
        <f t="shared" si="235"/>
        <v/>
      </c>
      <c r="DQ91" s="31" t="str">
        <f t="shared" si="199"/>
        <v/>
      </c>
      <c r="DR91" s="31" t="str">
        <f t="shared" si="200"/>
        <v/>
      </c>
      <c r="DS91" s="31" t="str">
        <f t="shared" si="201"/>
        <v/>
      </c>
      <c r="DT91" s="31" t="str">
        <f t="shared" si="202"/>
        <v/>
      </c>
      <c r="DU91" s="31" t="str">
        <f t="shared" si="203"/>
        <v/>
      </c>
      <c r="DV91" s="31" t="str">
        <f t="shared" si="204"/>
        <v/>
      </c>
      <c r="DW91" s="48" t="e">
        <f t="shared" si="205"/>
        <v>#VALUE!</v>
      </c>
      <c r="DX91" s="4" t="str">
        <f t="shared" si="236"/>
        <v/>
      </c>
      <c r="DY91" s="2">
        <v>35</v>
      </c>
      <c r="DZ91" s="32">
        <v>17.709999999999997</v>
      </c>
    </row>
    <row r="92" spans="1:130" ht="13.2" x14ac:dyDescent="0.25">
      <c r="A92" s="31"/>
      <c r="B92" s="4">
        <v>90</v>
      </c>
      <c r="C92" s="15"/>
      <c r="D92" s="14"/>
      <c r="E92" s="14"/>
      <c r="F92" s="14"/>
      <c r="G92" s="14"/>
      <c r="H92" s="14"/>
      <c r="I92" s="15"/>
      <c r="J92" s="47"/>
      <c r="K92" s="47"/>
      <c r="L92" s="47"/>
      <c r="M92" s="54"/>
      <c r="N92" s="54"/>
      <c r="O92" s="54"/>
      <c r="P92" s="54"/>
      <c r="Q92" s="54"/>
      <c r="R92" s="51"/>
      <c r="S92" s="51"/>
      <c r="T92" s="51"/>
      <c r="U92" s="51"/>
      <c r="V92" s="51"/>
      <c r="W92" s="51"/>
      <c r="X92" s="52" t="str">
        <f t="shared" si="206"/>
        <v xml:space="preserve"> </v>
      </c>
      <c r="Y92" s="52" t="str">
        <f t="shared" si="150"/>
        <v xml:space="preserve"> </v>
      </c>
      <c r="Z92" s="52" t="str">
        <f t="shared" si="151"/>
        <v xml:space="preserve"> </v>
      </c>
      <c r="AA92" s="52" t="str">
        <f t="shared" si="152"/>
        <v xml:space="preserve"> </v>
      </c>
      <c r="AB92" s="52" t="str">
        <f t="shared" si="153"/>
        <v xml:space="preserve"> </v>
      </c>
      <c r="AC92" s="54"/>
      <c r="AD92" s="54"/>
      <c r="AE92" s="54"/>
      <c r="AF92" s="54"/>
      <c r="AG92" s="54"/>
      <c r="AH92" s="52" t="str">
        <f t="shared" si="207"/>
        <v xml:space="preserve"> </v>
      </c>
      <c r="AI92" s="52" t="str">
        <f t="shared" si="237"/>
        <v xml:space="preserve"> </v>
      </c>
      <c r="AJ92" s="52" t="str">
        <f t="shared" si="238"/>
        <v xml:space="preserve"> </v>
      </c>
      <c r="AK92" s="52" t="str">
        <f t="shared" si="239"/>
        <v xml:space="preserve"> </v>
      </c>
      <c r="AL92" s="52" t="str">
        <f t="shared" si="240"/>
        <v xml:space="preserve"> </v>
      </c>
      <c r="AM92" s="53"/>
      <c r="AN92" s="53"/>
      <c r="AO92" s="53"/>
      <c r="AP92" s="53"/>
      <c r="AQ92" s="53"/>
      <c r="AR92" s="53"/>
      <c r="AS92" s="55" t="str">
        <f t="shared" si="208"/>
        <v/>
      </c>
      <c r="AT92" s="31" t="str">
        <f t="shared" si="154"/>
        <v/>
      </c>
      <c r="AU92" s="57" t="str">
        <f>IF(D92="","",IF(LOOKUP(AT92,'Master 2012 Pay Sheet'!$A$5:$A$35,'Master 2012 Pay Sheet'!$B$5:$B$35)&gt;0,LOOKUP(AT92,'Master 2012 Pay Sheet'!$A$5:$A$35,'Master 2012 Pay Sheet'!$B$5:$B$35),0))</f>
        <v/>
      </c>
      <c r="AV92" s="56" t="str">
        <f t="shared" si="209"/>
        <v/>
      </c>
      <c r="AW92" s="31" t="str">
        <f t="shared" si="155"/>
        <v/>
      </c>
      <c r="AX92" s="57" t="str">
        <f>IF(D92="","",IF(LOOKUP(AW92,'Master 2012 Pay Sheet'!$C$5:$C$35,'Master 2012 Pay Sheet'!$D$5:$D$35)&gt;0,LOOKUP(AW92,'Master 2012 Pay Sheet'!$C$5:$C$35,'Master 2012 Pay Sheet'!$D$5:$D$35),0))</f>
        <v/>
      </c>
      <c r="AY92" s="56" t="str">
        <f t="shared" si="156"/>
        <v/>
      </c>
      <c r="AZ92" s="31" t="str">
        <f t="shared" si="157"/>
        <v/>
      </c>
      <c r="BA92" s="57" t="str">
        <f>IF(D92="","",IF(LOOKUP(AZ92,'Master 2012 Pay Sheet'!$E$5:$E$35,'Master 2012 Pay Sheet'!$F$5:$F$35)&gt;0,LOOKUP(AZ92,'Master 2012 Pay Sheet'!$E$5:$E$35,'Master 2012 Pay Sheet'!$F$5:$F$35),0))</f>
        <v/>
      </c>
      <c r="BB92" s="57" t="str">
        <f t="shared" si="158"/>
        <v/>
      </c>
      <c r="BC92" s="31" t="str">
        <f t="shared" si="159"/>
        <v/>
      </c>
      <c r="BD92" s="31" t="str">
        <f t="shared" si="160"/>
        <v/>
      </c>
      <c r="BE92" s="31" t="str">
        <f t="shared" si="161"/>
        <v/>
      </c>
      <c r="BF92" s="56" t="str">
        <f t="shared" si="210"/>
        <v/>
      </c>
      <c r="BG92" s="31" t="str">
        <f t="shared" si="162"/>
        <v/>
      </c>
      <c r="BH92" s="31" t="str">
        <f t="shared" si="163"/>
        <v/>
      </c>
      <c r="BI92" s="56" t="str">
        <f t="shared" si="211"/>
        <v/>
      </c>
      <c r="BJ92" s="31" t="str">
        <f t="shared" si="164"/>
        <v/>
      </c>
      <c r="BK92" s="31" t="str">
        <f t="shared" si="212"/>
        <v/>
      </c>
      <c r="BL92" s="31" t="str">
        <f t="shared" si="165"/>
        <v/>
      </c>
      <c r="BM92" s="31" t="str">
        <f t="shared" si="166"/>
        <v/>
      </c>
      <c r="BN92" s="31" t="str">
        <f t="shared" si="167"/>
        <v/>
      </c>
      <c r="BO92" s="31" t="str">
        <f t="shared" si="168"/>
        <v/>
      </c>
      <c r="BP92" s="31" t="str">
        <f t="shared" si="169"/>
        <v/>
      </c>
      <c r="BQ92" s="31" t="str">
        <f t="shared" si="170"/>
        <v/>
      </c>
      <c r="BR92" s="31" t="str">
        <f t="shared" si="171"/>
        <v/>
      </c>
      <c r="BS92" s="31" t="str">
        <f t="shared" si="172"/>
        <v/>
      </c>
      <c r="BT92" s="31" t="str">
        <f t="shared" si="173"/>
        <v/>
      </c>
      <c r="BU92" s="31" t="str">
        <f t="shared" si="174"/>
        <v/>
      </c>
      <c r="BV92" s="31" t="str">
        <f t="shared" si="175"/>
        <v/>
      </c>
      <c r="BW92" s="31" t="str">
        <f t="shared" si="176"/>
        <v/>
      </c>
      <c r="BX92" s="31" t="str">
        <f t="shared" si="177"/>
        <v/>
      </c>
      <c r="BY92" s="31" t="str">
        <f t="shared" si="178"/>
        <v/>
      </c>
      <c r="BZ92" s="31" t="str">
        <f t="shared" si="179"/>
        <v/>
      </c>
      <c r="CA92" s="31" t="str">
        <f t="shared" si="180"/>
        <v/>
      </c>
      <c r="CB92" s="31" t="str">
        <f t="shared" si="181"/>
        <v/>
      </c>
      <c r="CC92" s="31" t="str">
        <f t="shared" si="182"/>
        <v/>
      </c>
      <c r="CD92" s="31" t="str">
        <f t="shared" si="183"/>
        <v/>
      </c>
      <c r="CE92" s="31" t="str">
        <f t="shared" si="184"/>
        <v/>
      </c>
      <c r="CF92" s="31" t="str">
        <f t="shared" si="185"/>
        <v/>
      </c>
      <c r="CG92" s="31" t="str">
        <f t="shared" si="186"/>
        <v/>
      </c>
      <c r="CH92" s="31" t="str">
        <f t="shared" si="187"/>
        <v/>
      </c>
      <c r="CI92" s="31" t="str">
        <f t="shared" si="188"/>
        <v/>
      </c>
      <c r="CJ92" s="31" t="str">
        <f t="shared" si="189"/>
        <v/>
      </c>
      <c r="CK92" s="31" t="str">
        <f t="shared" si="190"/>
        <v/>
      </c>
      <c r="CL92" s="31" t="str">
        <f t="shared" si="191"/>
        <v/>
      </c>
      <c r="CM92" s="31" t="str">
        <f t="shared" si="192"/>
        <v/>
      </c>
      <c r="CN92" s="31" t="str">
        <f t="shared" si="193"/>
        <v/>
      </c>
      <c r="CO92" s="31" t="str">
        <f t="shared" si="194"/>
        <v/>
      </c>
      <c r="CP92" s="31" t="str">
        <f t="shared" si="195"/>
        <v/>
      </c>
      <c r="CQ92" s="31" t="str">
        <f t="shared" si="196"/>
        <v/>
      </c>
      <c r="CR92" s="31" t="str">
        <f t="shared" si="197"/>
        <v/>
      </c>
      <c r="CS92" s="31" t="str">
        <f t="shared" si="198"/>
        <v/>
      </c>
      <c r="CT92" s="31" t="str">
        <f t="shared" si="213"/>
        <v/>
      </c>
      <c r="CU92" s="31" t="str">
        <f t="shared" si="214"/>
        <v/>
      </c>
      <c r="CV92" s="31" t="str">
        <f t="shared" si="215"/>
        <v/>
      </c>
      <c r="CW92" s="31" t="str">
        <f t="shared" si="216"/>
        <v/>
      </c>
      <c r="CX92" s="31" t="str">
        <f t="shared" si="217"/>
        <v/>
      </c>
      <c r="CY92" s="31" t="str">
        <f t="shared" si="218"/>
        <v/>
      </c>
      <c r="CZ92" s="31" t="str">
        <f t="shared" si="219"/>
        <v/>
      </c>
      <c r="DA92" s="31" t="str">
        <f t="shared" si="220"/>
        <v/>
      </c>
      <c r="DB92" s="31" t="str">
        <f t="shared" si="221"/>
        <v/>
      </c>
      <c r="DC92" s="31" t="str">
        <f t="shared" si="222"/>
        <v/>
      </c>
      <c r="DD92" s="31" t="str">
        <f t="shared" si="223"/>
        <v/>
      </c>
      <c r="DE92" s="31" t="str">
        <f t="shared" si="224"/>
        <v/>
      </c>
      <c r="DF92" s="31" t="str">
        <f t="shared" si="225"/>
        <v/>
      </c>
      <c r="DG92" s="31" t="str">
        <f t="shared" si="226"/>
        <v/>
      </c>
      <c r="DH92" s="31" t="str">
        <f t="shared" si="227"/>
        <v/>
      </c>
      <c r="DI92" s="31" t="str">
        <f t="shared" si="228"/>
        <v/>
      </c>
      <c r="DJ92" s="31" t="str">
        <f t="shared" si="229"/>
        <v/>
      </c>
      <c r="DK92" s="31" t="str">
        <f t="shared" si="230"/>
        <v/>
      </c>
      <c r="DL92" s="31" t="str">
        <f t="shared" si="231"/>
        <v/>
      </c>
      <c r="DM92" s="31" t="str">
        <f t="shared" si="232"/>
        <v/>
      </c>
      <c r="DN92" s="31" t="str">
        <f t="shared" si="233"/>
        <v/>
      </c>
      <c r="DO92" s="31" t="str">
        <f t="shared" si="234"/>
        <v/>
      </c>
      <c r="DP92" s="31" t="str">
        <f t="shared" si="235"/>
        <v/>
      </c>
      <c r="DQ92" s="31" t="str">
        <f t="shared" si="199"/>
        <v/>
      </c>
      <c r="DR92" s="31" t="str">
        <f t="shared" si="200"/>
        <v/>
      </c>
      <c r="DS92" s="31" t="str">
        <f t="shared" si="201"/>
        <v/>
      </c>
      <c r="DT92" s="31" t="str">
        <f t="shared" si="202"/>
        <v/>
      </c>
      <c r="DU92" s="31" t="str">
        <f t="shared" si="203"/>
        <v/>
      </c>
      <c r="DV92" s="31" t="str">
        <f t="shared" si="204"/>
        <v/>
      </c>
      <c r="DW92" s="48" t="e">
        <f t="shared" si="205"/>
        <v>#VALUE!</v>
      </c>
      <c r="DX92" s="4" t="str">
        <f t="shared" si="236"/>
        <v/>
      </c>
      <c r="DY92" s="2">
        <v>35.25</v>
      </c>
      <c r="DZ92" s="32">
        <v>18.109999999999996</v>
      </c>
    </row>
    <row r="93" spans="1:130" ht="13.2" x14ac:dyDescent="0.25">
      <c r="A93" s="31"/>
      <c r="B93" s="4">
        <v>91</v>
      </c>
      <c r="C93" s="15"/>
      <c r="D93" s="14"/>
      <c r="E93" s="14"/>
      <c r="F93" s="14"/>
      <c r="G93" s="14"/>
      <c r="H93" s="14"/>
      <c r="I93" s="15"/>
      <c r="J93" s="47"/>
      <c r="K93" s="47"/>
      <c r="L93" s="47"/>
      <c r="M93" s="54"/>
      <c r="N93" s="54"/>
      <c r="O93" s="54"/>
      <c r="P93" s="54"/>
      <c r="Q93" s="54"/>
      <c r="R93" s="51"/>
      <c r="S93" s="51"/>
      <c r="T93" s="51"/>
      <c r="U93" s="51"/>
      <c r="V93" s="51"/>
      <c r="W93" s="51"/>
      <c r="X93" s="52" t="str">
        <f t="shared" si="206"/>
        <v xml:space="preserve"> </v>
      </c>
      <c r="Y93" s="52" t="str">
        <f t="shared" si="150"/>
        <v xml:space="preserve"> </v>
      </c>
      <c r="Z93" s="52" t="str">
        <f t="shared" si="151"/>
        <v xml:space="preserve"> </v>
      </c>
      <c r="AA93" s="52" t="str">
        <f t="shared" si="152"/>
        <v xml:space="preserve"> </v>
      </c>
      <c r="AB93" s="52" t="str">
        <f t="shared" si="153"/>
        <v xml:space="preserve"> </v>
      </c>
      <c r="AC93" s="54"/>
      <c r="AD93" s="54"/>
      <c r="AE93" s="54"/>
      <c r="AF93" s="54"/>
      <c r="AG93" s="54"/>
      <c r="AH93" s="52" t="str">
        <f t="shared" si="207"/>
        <v xml:space="preserve"> </v>
      </c>
      <c r="AI93" s="52" t="str">
        <f t="shared" si="237"/>
        <v xml:space="preserve"> </v>
      </c>
      <c r="AJ93" s="52" t="str">
        <f t="shared" si="238"/>
        <v xml:space="preserve"> </v>
      </c>
      <c r="AK93" s="52" t="str">
        <f t="shared" si="239"/>
        <v xml:space="preserve"> </v>
      </c>
      <c r="AL93" s="52" t="str">
        <f t="shared" si="240"/>
        <v xml:space="preserve"> </v>
      </c>
      <c r="AM93" s="53"/>
      <c r="AN93" s="53"/>
      <c r="AO93" s="53"/>
      <c r="AP93" s="53"/>
      <c r="AQ93" s="53"/>
      <c r="AR93" s="53"/>
      <c r="AS93" s="55" t="str">
        <f t="shared" si="208"/>
        <v/>
      </c>
      <c r="AT93" s="31" t="str">
        <f t="shared" si="154"/>
        <v/>
      </c>
      <c r="AU93" s="57" t="str">
        <f>IF(D93="","",IF(LOOKUP(AT93,'Master 2012 Pay Sheet'!$A$5:$A$35,'Master 2012 Pay Sheet'!$B$5:$B$35)&gt;0,LOOKUP(AT93,'Master 2012 Pay Sheet'!$A$5:$A$35,'Master 2012 Pay Sheet'!$B$5:$B$35),0))</f>
        <v/>
      </c>
      <c r="AV93" s="56" t="str">
        <f t="shared" si="209"/>
        <v/>
      </c>
      <c r="AW93" s="31" t="str">
        <f t="shared" si="155"/>
        <v/>
      </c>
      <c r="AX93" s="57" t="str">
        <f>IF(D93="","",IF(LOOKUP(AW93,'Master 2012 Pay Sheet'!$C$5:$C$35,'Master 2012 Pay Sheet'!$D$5:$D$35)&gt;0,LOOKUP(AW93,'Master 2012 Pay Sheet'!$C$5:$C$35,'Master 2012 Pay Sheet'!$D$5:$D$35),0))</f>
        <v/>
      </c>
      <c r="AY93" s="56" t="str">
        <f t="shared" si="156"/>
        <v/>
      </c>
      <c r="AZ93" s="31" t="str">
        <f t="shared" si="157"/>
        <v/>
      </c>
      <c r="BA93" s="57" t="str">
        <f>IF(D93="","",IF(LOOKUP(AZ93,'Master 2012 Pay Sheet'!$E$5:$E$35,'Master 2012 Pay Sheet'!$F$5:$F$35)&gt;0,LOOKUP(AZ93,'Master 2012 Pay Sheet'!$E$5:$E$35,'Master 2012 Pay Sheet'!$F$5:$F$35),0))</f>
        <v/>
      </c>
      <c r="BB93" s="57" t="str">
        <f t="shared" si="158"/>
        <v/>
      </c>
      <c r="BC93" s="31" t="str">
        <f t="shared" si="159"/>
        <v/>
      </c>
      <c r="BD93" s="31" t="str">
        <f t="shared" si="160"/>
        <v/>
      </c>
      <c r="BE93" s="31" t="str">
        <f t="shared" si="161"/>
        <v/>
      </c>
      <c r="BF93" s="56" t="str">
        <f t="shared" si="210"/>
        <v/>
      </c>
      <c r="BG93" s="31" t="str">
        <f t="shared" si="162"/>
        <v/>
      </c>
      <c r="BH93" s="31" t="str">
        <f t="shared" si="163"/>
        <v/>
      </c>
      <c r="BI93" s="56" t="str">
        <f t="shared" si="211"/>
        <v/>
      </c>
      <c r="BJ93" s="31" t="str">
        <f t="shared" si="164"/>
        <v/>
      </c>
      <c r="BK93" s="31" t="str">
        <f t="shared" si="212"/>
        <v/>
      </c>
      <c r="BL93" s="31" t="str">
        <f t="shared" si="165"/>
        <v/>
      </c>
      <c r="BM93" s="31" t="str">
        <f t="shared" si="166"/>
        <v/>
      </c>
      <c r="BN93" s="31" t="str">
        <f t="shared" si="167"/>
        <v/>
      </c>
      <c r="BO93" s="31" t="str">
        <f t="shared" si="168"/>
        <v/>
      </c>
      <c r="BP93" s="31" t="str">
        <f t="shared" si="169"/>
        <v/>
      </c>
      <c r="BQ93" s="31" t="str">
        <f t="shared" si="170"/>
        <v/>
      </c>
      <c r="BR93" s="31" t="str">
        <f t="shared" si="171"/>
        <v/>
      </c>
      <c r="BS93" s="31" t="str">
        <f t="shared" si="172"/>
        <v/>
      </c>
      <c r="BT93" s="31" t="str">
        <f t="shared" si="173"/>
        <v/>
      </c>
      <c r="BU93" s="31" t="str">
        <f t="shared" si="174"/>
        <v/>
      </c>
      <c r="BV93" s="31" t="str">
        <f t="shared" si="175"/>
        <v/>
      </c>
      <c r="BW93" s="31" t="str">
        <f t="shared" si="176"/>
        <v/>
      </c>
      <c r="BX93" s="31" t="str">
        <f t="shared" si="177"/>
        <v/>
      </c>
      <c r="BY93" s="31" t="str">
        <f t="shared" si="178"/>
        <v/>
      </c>
      <c r="BZ93" s="31" t="str">
        <f t="shared" si="179"/>
        <v/>
      </c>
      <c r="CA93" s="31" t="str">
        <f t="shared" si="180"/>
        <v/>
      </c>
      <c r="CB93" s="31" t="str">
        <f t="shared" si="181"/>
        <v/>
      </c>
      <c r="CC93" s="31" t="str">
        <f t="shared" si="182"/>
        <v/>
      </c>
      <c r="CD93" s="31" t="str">
        <f t="shared" si="183"/>
        <v/>
      </c>
      <c r="CE93" s="31" t="str">
        <f t="shared" si="184"/>
        <v/>
      </c>
      <c r="CF93" s="31" t="str">
        <f t="shared" si="185"/>
        <v/>
      </c>
      <c r="CG93" s="31" t="str">
        <f t="shared" si="186"/>
        <v/>
      </c>
      <c r="CH93" s="31" t="str">
        <f t="shared" si="187"/>
        <v/>
      </c>
      <c r="CI93" s="31" t="str">
        <f t="shared" si="188"/>
        <v/>
      </c>
      <c r="CJ93" s="31" t="str">
        <f t="shared" si="189"/>
        <v/>
      </c>
      <c r="CK93" s="31" t="str">
        <f t="shared" si="190"/>
        <v/>
      </c>
      <c r="CL93" s="31" t="str">
        <f t="shared" si="191"/>
        <v/>
      </c>
      <c r="CM93" s="31" t="str">
        <f t="shared" si="192"/>
        <v/>
      </c>
      <c r="CN93" s="31" t="str">
        <f t="shared" si="193"/>
        <v/>
      </c>
      <c r="CO93" s="31" t="str">
        <f t="shared" si="194"/>
        <v/>
      </c>
      <c r="CP93" s="31" t="str">
        <f t="shared" si="195"/>
        <v/>
      </c>
      <c r="CQ93" s="31" t="str">
        <f t="shared" si="196"/>
        <v/>
      </c>
      <c r="CR93" s="31" t="str">
        <f t="shared" si="197"/>
        <v/>
      </c>
      <c r="CS93" s="31" t="str">
        <f t="shared" si="198"/>
        <v/>
      </c>
      <c r="CT93" s="31" t="str">
        <f t="shared" si="213"/>
        <v/>
      </c>
      <c r="CU93" s="31" t="str">
        <f t="shared" si="214"/>
        <v/>
      </c>
      <c r="CV93" s="31" t="str">
        <f t="shared" si="215"/>
        <v/>
      </c>
      <c r="CW93" s="31" t="str">
        <f t="shared" si="216"/>
        <v/>
      </c>
      <c r="CX93" s="31" t="str">
        <f t="shared" si="217"/>
        <v/>
      </c>
      <c r="CY93" s="31" t="str">
        <f t="shared" si="218"/>
        <v/>
      </c>
      <c r="CZ93" s="31" t="str">
        <f t="shared" si="219"/>
        <v/>
      </c>
      <c r="DA93" s="31" t="str">
        <f t="shared" si="220"/>
        <v/>
      </c>
      <c r="DB93" s="31" t="str">
        <f t="shared" si="221"/>
        <v/>
      </c>
      <c r="DC93" s="31" t="str">
        <f t="shared" si="222"/>
        <v/>
      </c>
      <c r="DD93" s="31" t="str">
        <f t="shared" si="223"/>
        <v/>
      </c>
      <c r="DE93" s="31" t="str">
        <f t="shared" si="224"/>
        <v/>
      </c>
      <c r="DF93" s="31" t="str">
        <f t="shared" si="225"/>
        <v/>
      </c>
      <c r="DG93" s="31" t="str">
        <f t="shared" si="226"/>
        <v/>
      </c>
      <c r="DH93" s="31" t="str">
        <f t="shared" si="227"/>
        <v/>
      </c>
      <c r="DI93" s="31" t="str">
        <f t="shared" si="228"/>
        <v/>
      </c>
      <c r="DJ93" s="31" t="str">
        <f t="shared" si="229"/>
        <v/>
      </c>
      <c r="DK93" s="31" t="str">
        <f t="shared" si="230"/>
        <v/>
      </c>
      <c r="DL93" s="31" t="str">
        <f t="shared" si="231"/>
        <v/>
      </c>
      <c r="DM93" s="31" t="str">
        <f t="shared" si="232"/>
        <v/>
      </c>
      <c r="DN93" s="31" t="str">
        <f t="shared" si="233"/>
        <v/>
      </c>
      <c r="DO93" s="31" t="str">
        <f t="shared" si="234"/>
        <v/>
      </c>
      <c r="DP93" s="31" t="str">
        <f t="shared" si="235"/>
        <v/>
      </c>
      <c r="DQ93" s="31" t="str">
        <f t="shared" si="199"/>
        <v/>
      </c>
      <c r="DR93" s="31" t="str">
        <f t="shared" si="200"/>
        <v/>
      </c>
      <c r="DS93" s="31" t="str">
        <f t="shared" si="201"/>
        <v/>
      </c>
      <c r="DT93" s="31" t="str">
        <f t="shared" si="202"/>
        <v/>
      </c>
      <c r="DU93" s="31" t="str">
        <f t="shared" si="203"/>
        <v/>
      </c>
      <c r="DV93" s="31" t="str">
        <f t="shared" si="204"/>
        <v/>
      </c>
      <c r="DW93" s="48" t="e">
        <f t="shared" si="205"/>
        <v>#VALUE!</v>
      </c>
      <c r="DX93" s="4" t="str">
        <f t="shared" si="236"/>
        <v/>
      </c>
      <c r="DY93" s="2">
        <v>35.5</v>
      </c>
      <c r="DZ93" s="32">
        <v>18.529999999999998</v>
      </c>
    </row>
    <row r="94" spans="1:130" ht="13.2" x14ac:dyDescent="0.25">
      <c r="A94" s="31"/>
      <c r="B94" s="4">
        <v>92</v>
      </c>
      <c r="C94" s="15"/>
      <c r="D94" s="14"/>
      <c r="E94" s="14"/>
      <c r="F94" s="14"/>
      <c r="G94" s="14"/>
      <c r="H94" s="14"/>
      <c r="I94" s="15"/>
      <c r="J94" s="47"/>
      <c r="K94" s="47"/>
      <c r="L94" s="47"/>
      <c r="M94" s="54"/>
      <c r="N94" s="54"/>
      <c r="O94" s="54"/>
      <c r="P94" s="54"/>
      <c r="Q94" s="54"/>
      <c r="R94" s="51"/>
      <c r="S94" s="51"/>
      <c r="T94" s="51"/>
      <c r="U94" s="51"/>
      <c r="V94" s="51"/>
      <c r="W94" s="51"/>
      <c r="X94" s="52" t="str">
        <f t="shared" si="206"/>
        <v xml:space="preserve"> </v>
      </c>
      <c r="Y94" s="52" t="str">
        <f t="shared" si="150"/>
        <v xml:space="preserve"> </v>
      </c>
      <c r="Z94" s="52" t="str">
        <f t="shared" si="151"/>
        <v xml:space="preserve"> </v>
      </c>
      <c r="AA94" s="52" t="str">
        <f t="shared" si="152"/>
        <v xml:space="preserve"> </v>
      </c>
      <c r="AB94" s="52" t="str">
        <f t="shared" si="153"/>
        <v xml:space="preserve"> </v>
      </c>
      <c r="AC94" s="54"/>
      <c r="AD94" s="54"/>
      <c r="AE94" s="54"/>
      <c r="AF94" s="54"/>
      <c r="AG94" s="54"/>
      <c r="AH94" s="52" t="str">
        <f t="shared" si="207"/>
        <v xml:space="preserve"> </v>
      </c>
      <c r="AI94" s="52" t="str">
        <f t="shared" si="237"/>
        <v xml:space="preserve"> </v>
      </c>
      <c r="AJ94" s="52" t="str">
        <f t="shared" si="238"/>
        <v xml:space="preserve"> </v>
      </c>
      <c r="AK94" s="52" t="str">
        <f t="shared" si="239"/>
        <v xml:space="preserve"> </v>
      </c>
      <c r="AL94" s="52" t="str">
        <f t="shared" si="240"/>
        <v xml:space="preserve"> </v>
      </c>
      <c r="AM94" s="53"/>
      <c r="AN94" s="53"/>
      <c r="AO94" s="53"/>
      <c r="AP94" s="53"/>
      <c r="AQ94" s="53"/>
      <c r="AR94" s="53"/>
      <c r="AS94" s="55" t="str">
        <f t="shared" si="208"/>
        <v/>
      </c>
      <c r="AT94" s="31" t="str">
        <f t="shared" si="154"/>
        <v/>
      </c>
      <c r="AU94" s="57" t="str">
        <f>IF(D94="","",IF(LOOKUP(AT94,'Master 2012 Pay Sheet'!$A$5:$A$35,'Master 2012 Pay Sheet'!$B$5:$B$35)&gt;0,LOOKUP(AT94,'Master 2012 Pay Sheet'!$A$5:$A$35,'Master 2012 Pay Sheet'!$B$5:$B$35),0))</f>
        <v/>
      </c>
      <c r="AV94" s="56" t="str">
        <f t="shared" si="209"/>
        <v/>
      </c>
      <c r="AW94" s="31" t="str">
        <f t="shared" si="155"/>
        <v/>
      </c>
      <c r="AX94" s="57" t="str">
        <f>IF(D94="","",IF(LOOKUP(AW94,'Master 2012 Pay Sheet'!$C$5:$C$35,'Master 2012 Pay Sheet'!$D$5:$D$35)&gt;0,LOOKUP(AW94,'Master 2012 Pay Sheet'!$C$5:$C$35,'Master 2012 Pay Sheet'!$D$5:$D$35),0))</f>
        <v/>
      </c>
      <c r="AY94" s="56" t="str">
        <f t="shared" si="156"/>
        <v/>
      </c>
      <c r="AZ94" s="31" t="str">
        <f t="shared" si="157"/>
        <v/>
      </c>
      <c r="BA94" s="57" t="str">
        <f>IF(D94="","",IF(LOOKUP(AZ94,'Master 2012 Pay Sheet'!$E$5:$E$35,'Master 2012 Pay Sheet'!$F$5:$F$35)&gt;0,LOOKUP(AZ94,'Master 2012 Pay Sheet'!$E$5:$E$35,'Master 2012 Pay Sheet'!$F$5:$F$35),0))</f>
        <v/>
      </c>
      <c r="BB94" s="57" t="str">
        <f t="shared" si="158"/>
        <v/>
      </c>
      <c r="BC94" s="31" t="str">
        <f t="shared" si="159"/>
        <v/>
      </c>
      <c r="BD94" s="31" t="str">
        <f t="shared" si="160"/>
        <v/>
      </c>
      <c r="BE94" s="31" t="str">
        <f t="shared" si="161"/>
        <v/>
      </c>
      <c r="BF94" s="56" t="str">
        <f t="shared" si="210"/>
        <v/>
      </c>
      <c r="BG94" s="31" t="str">
        <f t="shared" si="162"/>
        <v/>
      </c>
      <c r="BH94" s="31" t="str">
        <f t="shared" si="163"/>
        <v/>
      </c>
      <c r="BI94" s="56" t="str">
        <f t="shared" si="211"/>
        <v/>
      </c>
      <c r="BJ94" s="31" t="str">
        <f t="shared" si="164"/>
        <v/>
      </c>
      <c r="BK94" s="31" t="str">
        <f t="shared" si="212"/>
        <v/>
      </c>
      <c r="BL94" s="31" t="str">
        <f t="shared" si="165"/>
        <v/>
      </c>
      <c r="BM94" s="31" t="str">
        <f t="shared" si="166"/>
        <v/>
      </c>
      <c r="BN94" s="31" t="str">
        <f t="shared" si="167"/>
        <v/>
      </c>
      <c r="BO94" s="31" t="str">
        <f t="shared" si="168"/>
        <v/>
      </c>
      <c r="BP94" s="31" t="str">
        <f t="shared" si="169"/>
        <v/>
      </c>
      <c r="BQ94" s="31" t="str">
        <f t="shared" si="170"/>
        <v/>
      </c>
      <c r="BR94" s="31" t="str">
        <f t="shared" si="171"/>
        <v/>
      </c>
      <c r="BS94" s="31" t="str">
        <f t="shared" si="172"/>
        <v/>
      </c>
      <c r="BT94" s="31" t="str">
        <f t="shared" si="173"/>
        <v/>
      </c>
      <c r="BU94" s="31" t="str">
        <f t="shared" si="174"/>
        <v/>
      </c>
      <c r="BV94" s="31" t="str">
        <f t="shared" si="175"/>
        <v/>
      </c>
      <c r="BW94" s="31" t="str">
        <f t="shared" si="176"/>
        <v/>
      </c>
      <c r="BX94" s="31" t="str">
        <f t="shared" si="177"/>
        <v/>
      </c>
      <c r="BY94" s="31" t="str">
        <f t="shared" si="178"/>
        <v/>
      </c>
      <c r="BZ94" s="31" t="str">
        <f t="shared" si="179"/>
        <v/>
      </c>
      <c r="CA94" s="31" t="str">
        <f t="shared" si="180"/>
        <v/>
      </c>
      <c r="CB94" s="31" t="str">
        <f t="shared" si="181"/>
        <v/>
      </c>
      <c r="CC94" s="31" t="str">
        <f t="shared" si="182"/>
        <v/>
      </c>
      <c r="CD94" s="31" t="str">
        <f t="shared" si="183"/>
        <v/>
      </c>
      <c r="CE94" s="31" t="str">
        <f t="shared" si="184"/>
        <v/>
      </c>
      <c r="CF94" s="31" t="str">
        <f t="shared" si="185"/>
        <v/>
      </c>
      <c r="CG94" s="31" t="str">
        <f t="shared" si="186"/>
        <v/>
      </c>
      <c r="CH94" s="31" t="str">
        <f t="shared" si="187"/>
        <v/>
      </c>
      <c r="CI94" s="31" t="str">
        <f t="shared" si="188"/>
        <v/>
      </c>
      <c r="CJ94" s="31" t="str">
        <f t="shared" si="189"/>
        <v/>
      </c>
      <c r="CK94" s="31" t="str">
        <f t="shared" si="190"/>
        <v/>
      </c>
      <c r="CL94" s="31" t="str">
        <f t="shared" si="191"/>
        <v/>
      </c>
      <c r="CM94" s="31" t="str">
        <f t="shared" si="192"/>
        <v/>
      </c>
      <c r="CN94" s="31" t="str">
        <f t="shared" si="193"/>
        <v/>
      </c>
      <c r="CO94" s="31" t="str">
        <f t="shared" si="194"/>
        <v/>
      </c>
      <c r="CP94" s="31" t="str">
        <f t="shared" si="195"/>
        <v/>
      </c>
      <c r="CQ94" s="31" t="str">
        <f t="shared" si="196"/>
        <v/>
      </c>
      <c r="CR94" s="31" t="str">
        <f t="shared" si="197"/>
        <v/>
      </c>
      <c r="CS94" s="31" t="str">
        <f t="shared" si="198"/>
        <v/>
      </c>
      <c r="CT94" s="31" t="str">
        <f t="shared" si="213"/>
        <v/>
      </c>
      <c r="CU94" s="31" t="str">
        <f t="shared" si="214"/>
        <v/>
      </c>
      <c r="CV94" s="31" t="str">
        <f t="shared" si="215"/>
        <v/>
      </c>
      <c r="CW94" s="31" t="str">
        <f t="shared" si="216"/>
        <v/>
      </c>
      <c r="CX94" s="31" t="str">
        <f t="shared" si="217"/>
        <v/>
      </c>
      <c r="CY94" s="31" t="str">
        <f t="shared" si="218"/>
        <v/>
      </c>
      <c r="CZ94" s="31" t="str">
        <f t="shared" si="219"/>
        <v/>
      </c>
      <c r="DA94" s="31" t="str">
        <f t="shared" si="220"/>
        <v/>
      </c>
      <c r="DB94" s="31" t="str">
        <f t="shared" si="221"/>
        <v/>
      </c>
      <c r="DC94" s="31" t="str">
        <f t="shared" si="222"/>
        <v/>
      </c>
      <c r="DD94" s="31" t="str">
        <f t="shared" si="223"/>
        <v/>
      </c>
      <c r="DE94" s="31" t="str">
        <f t="shared" si="224"/>
        <v/>
      </c>
      <c r="DF94" s="31" t="str">
        <f t="shared" si="225"/>
        <v/>
      </c>
      <c r="DG94" s="31" t="str">
        <f t="shared" si="226"/>
        <v/>
      </c>
      <c r="DH94" s="31" t="str">
        <f t="shared" si="227"/>
        <v/>
      </c>
      <c r="DI94" s="31" t="str">
        <f t="shared" si="228"/>
        <v/>
      </c>
      <c r="DJ94" s="31" t="str">
        <f t="shared" si="229"/>
        <v/>
      </c>
      <c r="DK94" s="31" t="str">
        <f t="shared" si="230"/>
        <v/>
      </c>
      <c r="DL94" s="31" t="str">
        <f t="shared" si="231"/>
        <v/>
      </c>
      <c r="DM94" s="31" t="str">
        <f t="shared" si="232"/>
        <v/>
      </c>
      <c r="DN94" s="31" t="str">
        <f t="shared" si="233"/>
        <v/>
      </c>
      <c r="DO94" s="31" t="str">
        <f t="shared" si="234"/>
        <v/>
      </c>
      <c r="DP94" s="31" t="str">
        <f t="shared" si="235"/>
        <v/>
      </c>
      <c r="DQ94" s="31" t="str">
        <f t="shared" si="199"/>
        <v/>
      </c>
      <c r="DR94" s="31" t="str">
        <f t="shared" si="200"/>
        <v/>
      </c>
      <c r="DS94" s="31" t="str">
        <f t="shared" si="201"/>
        <v/>
      </c>
      <c r="DT94" s="31" t="str">
        <f t="shared" si="202"/>
        <v/>
      </c>
      <c r="DU94" s="31" t="str">
        <f t="shared" si="203"/>
        <v/>
      </c>
      <c r="DV94" s="31" t="str">
        <f t="shared" si="204"/>
        <v/>
      </c>
      <c r="DW94" s="48" t="e">
        <f t="shared" si="205"/>
        <v>#VALUE!</v>
      </c>
      <c r="DX94" s="4" t="str">
        <f t="shared" si="236"/>
        <v/>
      </c>
      <c r="DY94" s="2">
        <v>35.75</v>
      </c>
      <c r="DZ94" s="32">
        <v>18.95</v>
      </c>
    </row>
    <row r="95" spans="1:130" ht="13.2" x14ac:dyDescent="0.25">
      <c r="A95" s="31"/>
      <c r="B95" s="4">
        <v>93</v>
      </c>
      <c r="C95" s="15"/>
      <c r="D95" s="14"/>
      <c r="E95" s="14"/>
      <c r="F95" s="14"/>
      <c r="G95" s="14"/>
      <c r="H95" s="14"/>
      <c r="I95" s="15"/>
      <c r="J95" s="47"/>
      <c r="K95" s="47"/>
      <c r="L95" s="47"/>
      <c r="M95" s="54"/>
      <c r="N95" s="54"/>
      <c r="O95" s="54"/>
      <c r="P95" s="54"/>
      <c r="Q95" s="54"/>
      <c r="R95" s="51"/>
      <c r="S95" s="51"/>
      <c r="T95" s="51"/>
      <c r="U95" s="51"/>
      <c r="V95" s="51"/>
      <c r="W95" s="51"/>
      <c r="X95" s="52" t="str">
        <f t="shared" si="206"/>
        <v xml:space="preserve"> </v>
      </c>
      <c r="Y95" s="52" t="str">
        <f t="shared" si="150"/>
        <v xml:space="preserve"> </v>
      </c>
      <c r="Z95" s="52" t="str">
        <f t="shared" si="151"/>
        <v xml:space="preserve"> </v>
      </c>
      <c r="AA95" s="52" t="str">
        <f t="shared" si="152"/>
        <v xml:space="preserve"> </v>
      </c>
      <c r="AB95" s="52" t="str">
        <f t="shared" si="153"/>
        <v xml:space="preserve"> </v>
      </c>
      <c r="AC95" s="54"/>
      <c r="AD95" s="54"/>
      <c r="AE95" s="54"/>
      <c r="AF95" s="54"/>
      <c r="AG95" s="54"/>
      <c r="AH95" s="52" t="str">
        <f t="shared" si="207"/>
        <v xml:space="preserve"> </v>
      </c>
      <c r="AI95" s="52" t="str">
        <f t="shared" si="237"/>
        <v xml:space="preserve"> </v>
      </c>
      <c r="AJ95" s="52" t="str">
        <f t="shared" si="238"/>
        <v xml:space="preserve"> </v>
      </c>
      <c r="AK95" s="52" t="str">
        <f t="shared" si="239"/>
        <v xml:space="preserve"> </v>
      </c>
      <c r="AL95" s="52" t="str">
        <f t="shared" si="240"/>
        <v xml:space="preserve"> </v>
      </c>
      <c r="AM95" s="53"/>
      <c r="AN95" s="53"/>
      <c r="AO95" s="53"/>
      <c r="AP95" s="53"/>
      <c r="AQ95" s="53"/>
      <c r="AR95" s="53"/>
      <c r="AS95" s="55" t="str">
        <f t="shared" si="208"/>
        <v/>
      </c>
      <c r="AT95" s="31" t="str">
        <f t="shared" si="154"/>
        <v/>
      </c>
      <c r="AU95" s="57" t="str">
        <f>IF(D95="","",IF(LOOKUP(AT95,'Master 2012 Pay Sheet'!$A$5:$A$35,'Master 2012 Pay Sheet'!$B$5:$B$35)&gt;0,LOOKUP(AT95,'Master 2012 Pay Sheet'!$A$5:$A$35,'Master 2012 Pay Sheet'!$B$5:$B$35),0))</f>
        <v/>
      </c>
      <c r="AV95" s="56" t="str">
        <f t="shared" si="209"/>
        <v/>
      </c>
      <c r="AW95" s="31" t="str">
        <f t="shared" si="155"/>
        <v/>
      </c>
      <c r="AX95" s="57" t="str">
        <f>IF(D95="","",IF(LOOKUP(AW95,'Master 2012 Pay Sheet'!$C$5:$C$35,'Master 2012 Pay Sheet'!$D$5:$D$35)&gt;0,LOOKUP(AW95,'Master 2012 Pay Sheet'!$C$5:$C$35,'Master 2012 Pay Sheet'!$D$5:$D$35),0))</f>
        <v/>
      </c>
      <c r="AY95" s="56" t="str">
        <f t="shared" si="156"/>
        <v/>
      </c>
      <c r="AZ95" s="31" t="str">
        <f t="shared" si="157"/>
        <v/>
      </c>
      <c r="BA95" s="57" t="str">
        <f>IF(D95="","",IF(LOOKUP(AZ95,'Master 2012 Pay Sheet'!$E$5:$E$35,'Master 2012 Pay Sheet'!$F$5:$F$35)&gt;0,LOOKUP(AZ95,'Master 2012 Pay Sheet'!$E$5:$E$35,'Master 2012 Pay Sheet'!$F$5:$F$35),0))</f>
        <v/>
      </c>
      <c r="BB95" s="57" t="str">
        <f t="shared" si="158"/>
        <v/>
      </c>
      <c r="BC95" s="31" t="str">
        <f t="shared" si="159"/>
        <v/>
      </c>
      <c r="BD95" s="31" t="str">
        <f t="shared" si="160"/>
        <v/>
      </c>
      <c r="BE95" s="31" t="str">
        <f t="shared" si="161"/>
        <v/>
      </c>
      <c r="BF95" s="56" t="str">
        <f t="shared" si="210"/>
        <v/>
      </c>
      <c r="BG95" s="31" t="str">
        <f t="shared" si="162"/>
        <v/>
      </c>
      <c r="BH95" s="31" t="str">
        <f t="shared" si="163"/>
        <v/>
      </c>
      <c r="BI95" s="56" t="str">
        <f t="shared" si="211"/>
        <v/>
      </c>
      <c r="BJ95" s="31" t="str">
        <f t="shared" si="164"/>
        <v/>
      </c>
      <c r="BK95" s="31" t="str">
        <f t="shared" si="212"/>
        <v/>
      </c>
      <c r="BL95" s="31" t="str">
        <f t="shared" si="165"/>
        <v/>
      </c>
      <c r="BM95" s="31" t="str">
        <f t="shared" si="166"/>
        <v/>
      </c>
      <c r="BN95" s="31" t="str">
        <f t="shared" si="167"/>
        <v/>
      </c>
      <c r="BO95" s="31" t="str">
        <f t="shared" si="168"/>
        <v/>
      </c>
      <c r="BP95" s="31" t="str">
        <f t="shared" si="169"/>
        <v/>
      </c>
      <c r="BQ95" s="31" t="str">
        <f t="shared" si="170"/>
        <v/>
      </c>
      <c r="BR95" s="31" t="str">
        <f t="shared" si="171"/>
        <v/>
      </c>
      <c r="BS95" s="31" t="str">
        <f t="shared" si="172"/>
        <v/>
      </c>
      <c r="BT95" s="31" t="str">
        <f t="shared" si="173"/>
        <v/>
      </c>
      <c r="BU95" s="31" t="str">
        <f t="shared" si="174"/>
        <v/>
      </c>
      <c r="BV95" s="31" t="str">
        <f t="shared" si="175"/>
        <v/>
      </c>
      <c r="BW95" s="31" t="str">
        <f t="shared" si="176"/>
        <v/>
      </c>
      <c r="BX95" s="31" t="str">
        <f t="shared" si="177"/>
        <v/>
      </c>
      <c r="BY95" s="31" t="str">
        <f t="shared" si="178"/>
        <v/>
      </c>
      <c r="BZ95" s="31" t="str">
        <f t="shared" si="179"/>
        <v/>
      </c>
      <c r="CA95" s="31" t="str">
        <f t="shared" si="180"/>
        <v/>
      </c>
      <c r="CB95" s="31" t="str">
        <f t="shared" si="181"/>
        <v/>
      </c>
      <c r="CC95" s="31" t="str">
        <f t="shared" si="182"/>
        <v/>
      </c>
      <c r="CD95" s="31" t="str">
        <f t="shared" si="183"/>
        <v/>
      </c>
      <c r="CE95" s="31" t="str">
        <f t="shared" si="184"/>
        <v/>
      </c>
      <c r="CF95" s="31" t="str">
        <f t="shared" si="185"/>
        <v/>
      </c>
      <c r="CG95" s="31" t="str">
        <f t="shared" si="186"/>
        <v/>
      </c>
      <c r="CH95" s="31" t="str">
        <f t="shared" si="187"/>
        <v/>
      </c>
      <c r="CI95" s="31" t="str">
        <f t="shared" si="188"/>
        <v/>
      </c>
      <c r="CJ95" s="31" t="str">
        <f t="shared" si="189"/>
        <v/>
      </c>
      <c r="CK95" s="31" t="str">
        <f t="shared" si="190"/>
        <v/>
      </c>
      <c r="CL95" s="31" t="str">
        <f t="shared" si="191"/>
        <v/>
      </c>
      <c r="CM95" s="31" t="str">
        <f t="shared" si="192"/>
        <v/>
      </c>
      <c r="CN95" s="31" t="str">
        <f t="shared" si="193"/>
        <v/>
      </c>
      <c r="CO95" s="31" t="str">
        <f t="shared" si="194"/>
        <v/>
      </c>
      <c r="CP95" s="31" t="str">
        <f t="shared" si="195"/>
        <v/>
      </c>
      <c r="CQ95" s="31" t="str">
        <f t="shared" si="196"/>
        <v/>
      </c>
      <c r="CR95" s="31" t="str">
        <f t="shared" si="197"/>
        <v/>
      </c>
      <c r="CS95" s="31" t="str">
        <f t="shared" si="198"/>
        <v/>
      </c>
      <c r="CT95" s="31" t="str">
        <f t="shared" si="213"/>
        <v/>
      </c>
      <c r="CU95" s="31" t="str">
        <f t="shared" si="214"/>
        <v/>
      </c>
      <c r="CV95" s="31" t="str">
        <f t="shared" si="215"/>
        <v/>
      </c>
      <c r="CW95" s="31" t="str">
        <f t="shared" si="216"/>
        <v/>
      </c>
      <c r="CX95" s="31" t="str">
        <f t="shared" si="217"/>
        <v/>
      </c>
      <c r="CY95" s="31" t="str">
        <f t="shared" si="218"/>
        <v/>
      </c>
      <c r="CZ95" s="31" t="str">
        <f t="shared" si="219"/>
        <v/>
      </c>
      <c r="DA95" s="31" t="str">
        <f t="shared" si="220"/>
        <v/>
      </c>
      <c r="DB95" s="31" t="str">
        <f t="shared" si="221"/>
        <v/>
      </c>
      <c r="DC95" s="31" t="str">
        <f t="shared" si="222"/>
        <v/>
      </c>
      <c r="DD95" s="31" t="str">
        <f t="shared" si="223"/>
        <v/>
      </c>
      <c r="DE95" s="31" t="str">
        <f t="shared" si="224"/>
        <v/>
      </c>
      <c r="DF95" s="31" t="str">
        <f t="shared" si="225"/>
        <v/>
      </c>
      <c r="DG95" s="31" t="str">
        <f t="shared" si="226"/>
        <v/>
      </c>
      <c r="DH95" s="31" t="str">
        <f t="shared" si="227"/>
        <v/>
      </c>
      <c r="DI95" s="31" t="str">
        <f t="shared" si="228"/>
        <v/>
      </c>
      <c r="DJ95" s="31" t="str">
        <f t="shared" si="229"/>
        <v/>
      </c>
      <c r="DK95" s="31" t="str">
        <f t="shared" si="230"/>
        <v/>
      </c>
      <c r="DL95" s="31" t="str">
        <f t="shared" si="231"/>
        <v/>
      </c>
      <c r="DM95" s="31" t="str">
        <f t="shared" si="232"/>
        <v/>
      </c>
      <c r="DN95" s="31" t="str">
        <f t="shared" si="233"/>
        <v/>
      </c>
      <c r="DO95" s="31" t="str">
        <f t="shared" si="234"/>
        <v/>
      </c>
      <c r="DP95" s="31" t="str">
        <f t="shared" si="235"/>
        <v/>
      </c>
      <c r="DQ95" s="31" t="str">
        <f t="shared" si="199"/>
        <v/>
      </c>
      <c r="DR95" s="31" t="str">
        <f t="shared" si="200"/>
        <v/>
      </c>
      <c r="DS95" s="31" t="str">
        <f t="shared" si="201"/>
        <v/>
      </c>
      <c r="DT95" s="31" t="str">
        <f t="shared" si="202"/>
        <v/>
      </c>
      <c r="DU95" s="31" t="str">
        <f t="shared" si="203"/>
        <v/>
      </c>
      <c r="DV95" s="31" t="str">
        <f t="shared" si="204"/>
        <v/>
      </c>
      <c r="DW95" s="48" t="e">
        <f t="shared" si="205"/>
        <v>#VALUE!</v>
      </c>
      <c r="DX95" s="4" t="str">
        <f t="shared" si="236"/>
        <v/>
      </c>
      <c r="DY95" s="2">
        <v>36</v>
      </c>
      <c r="DZ95" s="32">
        <v>19.399999999999999</v>
      </c>
    </row>
    <row r="96" spans="1:130" ht="13.2" x14ac:dyDescent="0.25">
      <c r="A96" s="31"/>
      <c r="B96" s="4">
        <v>94</v>
      </c>
      <c r="C96" s="15"/>
      <c r="D96" s="14"/>
      <c r="E96" s="14"/>
      <c r="F96" s="14"/>
      <c r="G96" s="14"/>
      <c r="H96" s="14"/>
      <c r="I96" s="15"/>
      <c r="J96" s="47"/>
      <c r="K96" s="47"/>
      <c r="L96" s="47"/>
      <c r="M96" s="54"/>
      <c r="N96" s="54"/>
      <c r="O96" s="54"/>
      <c r="P96" s="54"/>
      <c r="Q96" s="54"/>
      <c r="R96" s="51"/>
      <c r="S96" s="51"/>
      <c r="T96" s="51"/>
      <c r="U96" s="51"/>
      <c r="V96" s="51"/>
      <c r="W96" s="51"/>
      <c r="X96" s="52" t="str">
        <f t="shared" si="206"/>
        <v xml:space="preserve"> </v>
      </c>
      <c r="Y96" s="52" t="str">
        <f t="shared" si="150"/>
        <v xml:space="preserve"> </v>
      </c>
      <c r="Z96" s="52" t="str">
        <f t="shared" si="151"/>
        <v xml:space="preserve"> </v>
      </c>
      <c r="AA96" s="52" t="str">
        <f t="shared" si="152"/>
        <v xml:space="preserve"> </v>
      </c>
      <c r="AB96" s="52" t="str">
        <f t="shared" si="153"/>
        <v xml:space="preserve"> </v>
      </c>
      <c r="AC96" s="54"/>
      <c r="AD96" s="54"/>
      <c r="AE96" s="54"/>
      <c r="AF96" s="54"/>
      <c r="AG96" s="54"/>
      <c r="AH96" s="52" t="str">
        <f t="shared" si="207"/>
        <v xml:space="preserve"> </v>
      </c>
      <c r="AI96" s="52" t="str">
        <f t="shared" si="237"/>
        <v xml:space="preserve"> </v>
      </c>
      <c r="AJ96" s="52" t="str">
        <f t="shared" si="238"/>
        <v xml:space="preserve"> </v>
      </c>
      <c r="AK96" s="52" t="str">
        <f t="shared" si="239"/>
        <v xml:space="preserve"> </v>
      </c>
      <c r="AL96" s="52" t="str">
        <f t="shared" si="240"/>
        <v xml:space="preserve"> </v>
      </c>
      <c r="AM96" s="53"/>
      <c r="AN96" s="53"/>
      <c r="AO96" s="53"/>
      <c r="AP96" s="53"/>
      <c r="AQ96" s="53"/>
      <c r="AR96" s="53"/>
      <c r="AS96" s="55" t="str">
        <f t="shared" si="208"/>
        <v/>
      </c>
      <c r="AT96" s="31" t="str">
        <f t="shared" si="154"/>
        <v/>
      </c>
      <c r="AU96" s="57" t="str">
        <f>IF(D96="","",IF(LOOKUP(AT96,'Master 2012 Pay Sheet'!$A$5:$A$35,'Master 2012 Pay Sheet'!$B$5:$B$35)&gt;0,LOOKUP(AT96,'Master 2012 Pay Sheet'!$A$5:$A$35,'Master 2012 Pay Sheet'!$B$5:$B$35),0))</f>
        <v/>
      </c>
      <c r="AV96" s="56" t="str">
        <f t="shared" si="209"/>
        <v/>
      </c>
      <c r="AW96" s="31" t="str">
        <f t="shared" si="155"/>
        <v/>
      </c>
      <c r="AX96" s="57" t="str">
        <f>IF(D96="","",IF(LOOKUP(AW96,'Master 2012 Pay Sheet'!$C$5:$C$35,'Master 2012 Pay Sheet'!$D$5:$D$35)&gt;0,LOOKUP(AW96,'Master 2012 Pay Sheet'!$C$5:$C$35,'Master 2012 Pay Sheet'!$D$5:$D$35),0))</f>
        <v/>
      </c>
      <c r="AY96" s="56" t="str">
        <f t="shared" si="156"/>
        <v/>
      </c>
      <c r="AZ96" s="31" t="str">
        <f t="shared" si="157"/>
        <v/>
      </c>
      <c r="BA96" s="57" t="str">
        <f>IF(D96="","",IF(LOOKUP(AZ96,'Master 2012 Pay Sheet'!$E$5:$E$35,'Master 2012 Pay Sheet'!$F$5:$F$35)&gt;0,LOOKUP(AZ96,'Master 2012 Pay Sheet'!$E$5:$E$35,'Master 2012 Pay Sheet'!$F$5:$F$35),0))</f>
        <v/>
      </c>
      <c r="BB96" s="57" t="str">
        <f t="shared" si="158"/>
        <v/>
      </c>
      <c r="BC96" s="31" t="str">
        <f t="shared" si="159"/>
        <v/>
      </c>
      <c r="BD96" s="31" t="str">
        <f t="shared" si="160"/>
        <v/>
      </c>
      <c r="BE96" s="31" t="str">
        <f t="shared" si="161"/>
        <v/>
      </c>
      <c r="BF96" s="56" t="str">
        <f t="shared" si="210"/>
        <v/>
      </c>
      <c r="BG96" s="31" t="str">
        <f t="shared" si="162"/>
        <v/>
      </c>
      <c r="BH96" s="31" t="str">
        <f t="shared" si="163"/>
        <v/>
      </c>
      <c r="BI96" s="56" t="str">
        <f t="shared" si="211"/>
        <v/>
      </c>
      <c r="BJ96" s="31" t="str">
        <f t="shared" si="164"/>
        <v/>
      </c>
      <c r="BK96" s="31" t="str">
        <f t="shared" si="212"/>
        <v/>
      </c>
      <c r="BL96" s="31" t="str">
        <f t="shared" si="165"/>
        <v/>
      </c>
      <c r="BM96" s="31" t="str">
        <f t="shared" si="166"/>
        <v/>
      </c>
      <c r="BN96" s="31" t="str">
        <f t="shared" si="167"/>
        <v/>
      </c>
      <c r="BO96" s="31" t="str">
        <f t="shared" si="168"/>
        <v/>
      </c>
      <c r="BP96" s="31" t="str">
        <f t="shared" si="169"/>
        <v/>
      </c>
      <c r="BQ96" s="31" t="str">
        <f t="shared" si="170"/>
        <v/>
      </c>
      <c r="BR96" s="31" t="str">
        <f t="shared" si="171"/>
        <v/>
      </c>
      <c r="BS96" s="31" t="str">
        <f t="shared" si="172"/>
        <v/>
      </c>
      <c r="BT96" s="31" t="str">
        <f t="shared" si="173"/>
        <v/>
      </c>
      <c r="BU96" s="31" t="str">
        <f t="shared" si="174"/>
        <v/>
      </c>
      <c r="BV96" s="31" t="str">
        <f t="shared" si="175"/>
        <v/>
      </c>
      <c r="BW96" s="31" t="str">
        <f t="shared" si="176"/>
        <v/>
      </c>
      <c r="BX96" s="31" t="str">
        <f t="shared" si="177"/>
        <v/>
      </c>
      <c r="BY96" s="31" t="str">
        <f t="shared" si="178"/>
        <v/>
      </c>
      <c r="BZ96" s="31" t="str">
        <f t="shared" si="179"/>
        <v/>
      </c>
      <c r="CA96" s="31" t="str">
        <f t="shared" si="180"/>
        <v/>
      </c>
      <c r="CB96" s="31" t="str">
        <f t="shared" si="181"/>
        <v/>
      </c>
      <c r="CC96" s="31" t="str">
        <f t="shared" si="182"/>
        <v/>
      </c>
      <c r="CD96" s="31" t="str">
        <f t="shared" si="183"/>
        <v/>
      </c>
      <c r="CE96" s="31" t="str">
        <f t="shared" si="184"/>
        <v/>
      </c>
      <c r="CF96" s="31" t="str">
        <f t="shared" si="185"/>
        <v/>
      </c>
      <c r="CG96" s="31" t="str">
        <f t="shared" si="186"/>
        <v/>
      </c>
      <c r="CH96" s="31" t="str">
        <f t="shared" si="187"/>
        <v/>
      </c>
      <c r="CI96" s="31" t="str">
        <f t="shared" si="188"/>
        <v/>
      </c>
      <c r="CJ96" s="31" t="str">
        <f t="shared" si="189"/>
        <v/>
      </c>
      <c r="CK96" s="31" t="str">
        <f t="shared" si="190"/>
        <v/>
      </c>
      <c r="CL96" s="31" t="str">
        <f t="shared" si="191"/>
        <v/>
      </c>
      <c r="CM96" s="31" t="str">
        <f t="shared" si="192"/>
        <v/>
      </c>
      <c r="CN96" s="31" t="str">
        <f t="shared" si="193"/>
        <v/>
      </c>
      <c r="CO96" s="31" t="str">
        <f t="shared" si="194"/>
        <v/>
      </c>
      <c r="CP96" s="31" t="str">
        <f t="shared" si="195"/>
        <v/>
      </c>
      <c r="CQ96" s="31" t="str">
        <f t="shared" si="196"/>
        <v/>
      </c>
      <c r="CR96" s="31" t="str">
        <f t="shared" si="197"/>
        <v/>
      </c>
      <c r="CS96" s="31" t="str">
        <f t="shared" si="198"/>
        <v/>
      </c>
      <c r="CT96" s="31" t="str">
        <f t="shared" si="213"/>
        <v/>
      </c>
      <c r="CU96" s="31" t="str">
        <f t="shared" si="214"/>
        <v/>
      </c>
      <c r="CV96" s="31" t="str">
        <f t="shared" si="215"/>
        <v/>
      </c>
      <c r="CW96" s="31" t="str">
        <f t="shared" si="216"/>
        <v/>
      </c>
      <c r="CX96" s="31" t="str">
        <f t="shared" si="217"/>
        <v/>
      </c>
      <c r="CY96" s="31" t="str">
        <f t="shared" si="218"/>
        <v/>
      </c>
      <c r="CZ96" s="31" t="str">
        <f t="shared" si="219"/>
        <v/>
      </c>
      <c r="DA96" s="31" t="str">
        <f t="shared" si="220"/>
        <v/>
      </c>
      <c r="DB96" s="31" t="str">
        <f t="shared" si="221"/>
        <v/>
      </c>
      <c r="DC96" s="31" t="str">
        <f t="shared" si="222"/>
        <v/>
      </c>
      <c r="DD96" s="31" t="str">
        <f t="shared" si="223"/>
        <v/>
      </c>
      <c r="DE96" s="31" t="str">
        <f t="shared" si="224"/>
        <v/>
      </c>
      <c r="DF96" s="31" t="str">
        <f t="shared" si="225"/>
        <v/>
      </c>
      <c r="DG96" s="31" t="str">
        <f t="shared" si="226"/>
        <v/>
      </c>
      <c r="DH96" s="31" t="str">
        <f t="shared" si="227"/>
        <v/>
      </c>
      <c r="DI96" s="31" t="str">
        <f t="shared" si="228"/>
        <v/>
      </c>
      <c r="DJ96" s="31" t="str">
        <f t="shared" si="229"/>
        <v/>
      </c>
      <c r="DK96" s="31" t="str">
        <f t="shared" si="230"/>
        <v/>
      </c>
      <c r="DL96" s="31" t="str">
        <f t="shared" si="231"/>
        <v/>
      </c>
      <c r="DM96" s="31" t="str">
        <f t="shared" si="232"/>
        <v/>
      </c>
      <c r="DN96" s="31" t="str">
        <f t="shared" si="233"/>
        <v/>
      </c>
      <c r="DO96" s="31" t="str">
        <f t="shared" si="234"/>
        <v/>
      </c>
      <c r="DP96" s="31" t="str">
        <f t="shared" si="235"/>
        <v/>
      </c>
      <c r="DQ96" s="31" t="str">
        <f t="shared" si="199"/>
        <v/>
      </c>
      <c r="DR96" s="31" t="str">
        <f t="shared" si="200"/>
        <v/>
      </c>
      <c r="DS96" s="31" t="str">
        <f t="shared" si="201"/>
        <v/>
      </c>
      <c r="DT96" s="31" t="str">
        <f t="shared" si="202"/>
        <v/>
      </c>
      <c r="DU96" s="31" t="str">
        <f t="shared" si="203"/>
        <v/>
      </c>
      <c r="DV96" s="31" t="str">
        <f t="shared" si="204"/>
        <v/>
      </c>
      <c r="DW96" s="48" t="e">
        <f t="shared" si="205"/>
        <v>#VALUE!</v>
      </c>
      <c r="DX96" s="4" t="str">
        <f t="shared" si="236"/>
        <v/>
      </c>
    </row>
    <row r="97" spans="1:128" ht="13.2" x14ac:dyDescent="0.25">
      <c r="A97" s="31"/>
      <c r="B97" s="4">
        <v>95</v>
      </c>
      <c r="C97" s="15"/>
      <c r="D97" s="14"/>
      <c r="E97" s="14"/>
      <c r="F97" s="14"/>
      <c r="G97" s="14"/>
      <c r="H97" s="14"/>
      <c r="I97" s="15"/>
      <c r="J97" s="47"/>
      <c r="K97" s="47"/>
      <c r="L97" s="47"/>
      <c r="M97" s="54"/>
      <c r="N97" s="54"/>
      <c r="O97" s="54"/>
      <c r="P97" s="54"/>
      <c r="Q97" s="54"/>
      <c r="R97" s="51"/>
      <c r="S97" s="51"/>
      <c r="T97" s="51"/>
      <c r="U97" s="51"/>
      <c r="V97" s="51"/>
      <c r="W97" s="51"/>
      <c r="X97" s="52" t="str">
        <f t="shared" si="206"/>
        <v xml:space="preserve"> </v>
      </c>
      <c r="Y97" s="52" t="str">
        <f t="shared" si="150"/>
        <v xml:space="preserve"> </v>
      </c>
      <c r="Z97" s="52" t="str">
        <f t="shared" si="151"/>
        <v xml:space="preserve"> </v>
      </c>
      <c r="AA97" s="52" t="str">
        <f t="shared" si="152"/>
        <v xml:space="preserve"> </v>
      </c>
      <c r="AB97" s="52" t="str">
        <f t="shared" si="153"/>
        <v xml:space="preserve"> </v>
      </c>
      <c r="AC97" s="54"/>
      <c r="AD97" s="54"/>
      <c r="AE97" s="54"/>
      <c r="AF97" s="54"/>
      <c r="AG97" s="54"/>
      <c r="AH97" s="52" t="str">
        <f t="shared" si="207"/>
        <v xml:space="preserve"> </v>
      </c>
      <c r="AI97" s="52" t="str">
        <f t="shared" si="237"/>
        <v xml:space="preserve"> </v>
      </c>
      <c r="AJ97" s="52" t="str">
        <f t="shared" si="238"/>
        <v xml:space="preserve"> </v>
      </c>
      <c r="AK97" s="52" t="str">
        <f t="shared" si="239"/>
        <v xml:space="preserve"> </v>
      </c>
      <c r="AL97" s="52" t="str">
        <f t="shared" si="240"/>
        <v xml:space="preserve"> </v>
      </c>
      <c r="AM97" s="53"/>
      <c r="AN97" s="53"/>
      <c r="AO97" s="53"/>
      <c r="AP97" s="53"/>
      <c r="AQ97" s="53"/>
      <c r="AR97" s="53"/>
      <c r="AS97" s="55" t="str">
        <f t="shared" si="208"/>
        <v/>
      </c>
      <c r="AT97" s="31" t="str">
        <f t="shared" si="154"/>
        <v/>
      </c>
      <c r="AU97" s="57" t="str">
        <f>IF(D97="","",IF(LOOKUP(AT97,'Master 2012 Pay Sheet'!$A$5:$A$35,'Master 2012 Pay Sheet'!$B$5:$B$35)&gt;0,LOOKUP(AT97,'Master 2012 Pay Sheet'!$A$5:$A$35,'Master 2012 Pay Sheet'!$B$5:$B$35),0))</f>
        <v/>
      </c>
      <c r="AV97" s="56" t="str">
        <f t="shared" si="209"/>
        <v/>
      </c>
      <c r="AW97" s="31" t="str">
        <f t="shared" si="155"/>
        <v/>
      </c>
      <c r="AX97" s="57" t="str">
        <f>IF(D97="","",IF(LOOKUP(AW97,'Master 2012 Pay Sheet'!$C$5:$C$35,'Master 2012 Pay Sheet'!$D$5:$D$35)&gt;0,LOOKUP(AW97,'Master 2012 Pay Sheet'!$C$5:$C$35,'Master 2012 Pay Sheet'!$D$5:$D$35),0))</f>
        <v/>
      </c>
      <c r="AY97" s="56" t="str">
        <f t="shared" si="156"/>
        <v/>
      </c>
      <c r="AZ97" s="31" t="str">
        <f t="shared" si="157"/>
        <v/>
      </c>
      <c r="BA97" s="57" t="str">
        <f>IF(D97="","",IF(LOOKUP(AZ97,'Master 2012 Pay Sheet'!$E$5:$E$35,'Master 2012 Pay Sheet'!$F$5:$F$35)&gt;0,LOOKUP(AZ97,'Master 2012 Pay Sheet'!$E$5:$E$35,'Master 2012 Pay Sheet'!$F$5:$F$35),0))</f>
        <v/>
      </c>
      <c r="BB97" s="57" t="str">
        <f t="shared" si="158"/>
        <v/>
      </c>
      <c r="BC97" s="31" t="str">
        <f t="shared" si="159"/>
        <v/>
      </c>
      <c r="BD97" s="31" t="str">
        <f t="shared" si="160"/>
        <v/>
      </c>
      <c r="BE97" s="31" t="str">
        <f t="shared" si="161"/>
        <v/>
      </c>
      <c r="BF97" s="56" t="str">
        <f t="shared" si="210"/>
        <v/>
      </c>
      <c r="BG97" s="31" t="str">
        <f t="shared" si="162"/>
        <v/>
      </c>
      <c r="BH97" s="31" t="str">
        <f t="shared" si="163"/>
        <v/>
      </c>
      <c r="BI97" s="56" t="str">
        <f t="shared" si="211"/>
        <v/>
      </c>
      <c r="BJ97" s="31" t="str">
        <f t="shared" si="164"/>
        <v/>
      </c>
      <c r="BK97" s="31" t="str">
        <f t="shared" si="212"/>
        <v/>
      </c>
      <c r="BL97" s="31" t="str">
        <f t="shared" si="165"/>
        <v/>
      </c>
      <c r="BM97" s="31" t="str">
        <f t="shared" si="166"/>
        <v/>
      </c>
      <c r="BN97" s="31" t="str">
        <f t="shared" si="167"/>
        <v/>
      </c>
      <c r="BO97" s="31" t="str">
        <f t="shared" si="168"/>
        <v/>
      </c>
      <c r="BP97" s="31" t="str">
        <f t="shared" si="169"/>
        <v/>
      </c>
      <c r="BQ97" s="31" t="str">
        <f t="shared" si="170"/>
        <v/>
      </c>
      <c r="BR97" s="31" t="str">
        <f t="shared" si="171"/>
        <v/>
      </c>
      <c r="BS97" s="31" t="str">
        <f t="shared" si="172"/>
        <v/>
      </c>
      <c r="BT97" s="31" t="str">
        <f t="shared" si="173"/>
        <v/>
      </c>
      <c r="BU97" s="31" t="str">
        <f t="shared" si="174"/>
        <v/>
      </c>
      <c r="BV97" s="31" t="str">
        <f t="shared" si="175"/>
        <v/>
      </c>
      <c r="BW97" s="31" t="str">
        <f t="shared" si="176"/>
        <v/>
      </c>
      <c r="BX97" s="31" t="str">
        <f t="shared" si="177"/>
        <v/>
      </c>
      <c r="BY97" s="31" t="str">
        <f t="shared" si="178"/>
        <v/>
      </c>
      <c r="BZ97" s="31" t="str">
        <f t="shared" si="179"/>
        <v/>
      </c>
      <c r="CA97" s="31" t="str">
        <f t="shared" si="180"/>
        <v/>
      </c>
      <c r="CB97" s="31" t="str">
        <f t="shared" si="181"/>
        <v/>
      </c>
      <c r="CC97" s="31" t="str">
        <f t="shared" si="182"/>
        <v/>
      </c>
      <c r="CD97" s="31" t="str">
        <f t="shared" si="183"/>
        <v/>
      </c>
      <c r="CE97" s="31" t="str">
        <f t="shared" si="184"/>
        <v/>
      </c>
      <c r="CF97" s="31" t="str">
        <f t="shared" si="185"/>
        <v/>
      </c>
      <c r="CG97" s="31" t="str">
        <f t="shared" si="186"/>
        <v/>
      </c>
      <c r="CH97" s="31" t="str">
        <f t="shared" si="187"/>
        <v/>
      </c>
      <c r="CI97" s="31" t="str">
        <f t="shared" si="188"/>
        <v/>
      </c>
      <c r="CJ97" s="31" t="str">
        <f t="shared" si="189"/>
        <v/>
      </c>
      <c r="CK97" s="31" t="str">
        <f t="shared" si="190"/>
        <v/>
      </c>
      <c r="CL97" s="31" t="str">
        <f t="shared" si="191"/>
        <v/>
      </c>
      <c r="CM97" s="31" t="str">
        <f t="shared" si="192"/>
        <v/>
      </c>
      <c r="CN97" s="31" t="str">
        <f t="shared" si="193"/>
        <v/>
      </c>
      <c r="CO97" s="31" t="str">
        <f t="shared" si="194"/>
        <v/>
      </c>
      <c r="CP97" s="31" t="str">
        <f t="shared" si="195"/>
        <v/>
      </c>
      <c r="CQ97" s="31" t="str">
        <f t="shared" si="196"/>
        <v/>
      </c>
      <c r="CR97" s="31" t="str">
        <f t="shared" si="197"/>
        <v/>
      </c>
      <c r="CS97" s="31" t="str">
        <f t="shared" si="198"/>
        <v/>
      </c>
      <c r="CT97" s="31" t="str">
        <f t="shared" si="213"/>
        <v/>
      </c>
      <c r="CU97" s="31" t="str">
        <f t="shared" si="214"/>
        <v/>
      </c>
      <c r="CV97" s="31" t="str">
        <f t="shared" si="215"/>
        <v/>
      </c>
      <c r="CW97" s="31" t="str">
        <f t="shared" si="216"/>
        <v/>
      </c>
      <c r="CX97" s="31" t="str">
        <f t="shared" si="217"/>
        <v/>
      </c>
      <c r="CY97" s="31" t="str">
        <f t="shared" si="218"/>
        <v/>
      </c>
      <c r="CZ97" s="31" t="str">
        <f t="shared" si="219"/>
        <v/>
      </c>
      <c r="DA97" s="31" t="str">
        <f t="shared" si="220"/>
        <v/>
      </c>
      <c r="DB97" s="31" t="str">
        <f t="shared" si="221"/>
        <v/>
      </c>
      <c r="DC97" s="31" t="str">
        <f t="shared" si="222"/>
        <v/>
      </c>
      <c r="DD97" s="31" t="str">
        <f t="shared" si="223"/>
        <v/>
      </c>
      <c r="DE97" s="31" t="str">
        <f t="shared" si="224"/>
        <v/>
      </c>
      <c r="DF97" s="31" t="str">
        <f t="shared" si="225"/>
        <v/>
      </c>
      <c r="DG97" s="31" t="str">
        <f t="shared" si="226"/>
        <v/>
      </c>
      <c r="DH97" s="31" t="str">
        <f t="shared" si="227"/>
        <v/>
      </c>
      <c r="DI97" s="31" t="str">
        <f t="shared" si="228"/>
        <v/>
      </c>
      <c r="DJ97" s="31" t="str">
        <f t="shared" si="229"/>
        <v/>
      </c>
      <c r="DK97" s="31" t="str">
        <f t="shared" si="230"/>
        <v/>
      </c>
      <c r="DL97" s="31" t="str">
        <f t="shared" si="231"/>
        <v/>
      </c>
      <c r="DM97" s="31" t="str">
        <f t="shared" si="232"/>
        <v/>
      </c>
      <c r="DN97" s="31" t="str">
        <f t="shared" si="233"/>
        <v/>
      </c>
      <c r="DO97" s="31" t="str">
        <f t="shared" si="234"/>
        <v/>
      </c>
      <c r="DP97" s="31" t="str">
        <f t="shared" si="235"/>
        <v/>
      </c>
      <c r="DQ97" s="31" t="str">
        <f t="shared" si="199"/>
        <v/>
      </c>
      <c r="DR97" s="31" t="str">
        <f t="shared" si="200"/>
        <v/>
      </c>
      <c r="DS97" s="31" t="str">
        <f t="shared" si="201"/>
        <v/>
      </c>
      <c r="DT97" s="31" t="str">
        <f t="shared" si="202"/>
        <v/>
      </c>
      <c r="DU97" s="31" t="str">
        <f t="shared" si="203"/>
        <v/>
      </c>
      <c r="DV97" s="31" t="str">
        <f t="shared" si="204"/>
        <v/>
      </c>
      <c r="DW97" s="48" t="e">
        <f t="shared" si="205"/>
        <v>#VALUE!</v>
      </c>
      <c r="DX97" s="4" t="str">
        <f t="shared" si="236"/>
        <v/>
      </c>
    </row>
    <row r="98" spans="1:128" ht="13.2" x14ac:dyDescent="0.25">
      <c r="A98" s="31"/>
      <c r="B98" s="4">
        <v>96</v>
      </c>
      <c r="C98" s="15"/>
      <c r="D98" s="14"/>
      <c r="E98" s="14"/>
      <c r="F98" s="14"/>
      <c r="G98" s="14"/>
      <c r="H98" s="14"/>
      <c r="I98" s="15"/>
      <c r="J98" s="47"/>
      <c r="K98" s="47"/>
      <c r="L98" s="47"/>
      <c r="M98" s="54"/>
      <c r="N98" s="54"/>
      <c r="O98" s="54"/>
      <c r="P98" s="54"/>
      <c r="Q98" s="54"/>
      <c r="R98" s="51"/>
      <c r="S98" s="51"/>
      <c r="T98" s="51"/>
      <c r="U98" s="51"/>
      <c r="V98" s="51"/>
      <c r="W98" s="51"/>
      <c r="X98" s="52" t="str">
        <f t="shared" si="206"/>
        <v xml:space="preserve"> </v>
      </c>
      <c r="Y98" s="52" t="str">
        <f t="shared" si="150"/>
        <v xml:space="preserve"> </v>
      </c>
      <c r="Z98" s="52" t="str">
        <f t="shared" si="151"/>
        <v xml:space="preserve"> </v>
      </c>
      <c r="AA98" s="52" t="str">
        <f t="shared" si="152"/>
        <v xml:space="preserve"> </v>
      </c>
      <c r="AB98" s="52" t="str">
        <f t="shared" si="153"/>
        <v xml:space="preserve"> </v>
      </c>
      <c r="AC98" s="54"/>
      <c r="AD98" s="54"/>
      <c r="AE98" s="54"/>
      <c r="AF98" s="54"/>
      <c r="AG98" s="54"/>
      <c r="AH98" s="52" t="str">
        <f t="shared" si="207"/>
        <v xml:space="preserve"> </v>
      </c>
      <c r="AI98" s="52" t="str">
        <f t="shared" si="237"/>
        <v xml:space="preserve"> </v>
      </c>
      <c r="AJ98" s="52" t="str">
        <f t="shared" si="238"/>
        <v xml:space="preserve"> </v>
      </c>
      <c r="AK98" s="52" t="str">
        <f t="shared" si="239"/>
        <v xml:space="preserve"> </v>
      </c>
      <c r="AL98" s="52" t="str">
        <f t="shared" si="240"/>
        <v xml:space="preserve"> </v>
      </c>
      <c r="AM98" s="53"/>
      <c r="AN98" s="53"/>
      <c r="AO98" s="53"/>
      <c r="AP98" s="53"/>
      <c r="AQ98" s="53"/>
      <c r="AR98" s="53"/>
      <c r="AS98" s="55" t="str">
        <f t="shared" si="208"/>
        <v/>
      </c>
      <c r="AT98" s="31" t="str">
        <f t="shared" si="154"/>
        <v/>
      </c>
      <c r="AU98" s="57" t="str">
        <f>IF(D98="","",IF(LOOKUP(AT98,'Master 2012 Pay Sheet'!$A$5:$A$35,'Master 2012 Pay Sheet'!$B$5:$B$35)&gt;0,LOOKUP(AT98,'Master 2012 Pay Sheet'!$A$5:$A$35,'Master 2012 Pay Sheet'!$B$5:$B$35),0))</f>
        <v/>
      </c>
      <c r="AV98" s="56" t="str">
        <f t="shared" si="209"/>
        <v/>
      </c>
      <c r="AW98" s="31" t="str">
        <f t="shared" si="155"/>
        <v/>
      </c>
      <c r="AX98" s="57" t="str">
        <f>IF(D98="","",IF(LOOKUP(AW98,'Master 2012 Pay Sheet'!$C$5:$C$35,'Master 2012 Pay Sheet'!$D$5:$D$35)&gt;0,LOOKUP(AW98,'Master 2012 Pay Sheet'!$C$5:$C$35,'Master 2012 Pay Sheet'!$D$5:$D$35),0))</f>
        <v/>
      </c>
      <c r="AY98" s="56" t="str">
        <f t="shared" si="156"/>
        <v/>
      </c>
      <c r="AZ98" s="31" t="str">
        <f t="shared" si="157"/>
        <v/>
      </c>
      <c r="BA98" s="57" t="str">
        <f>IF(D98="","",IF(LOOKUP(AZ98,'Master 2012 Pay Sheet'!$E$5:$E$35,'Master 2012 Pay Sheet'!$F$5:$F$35)&gt;0,LOOKUP(AZ98,'Master 2012 Pay Sheet'!$E$5:$E$35,'Master 2012 Pay Sheet'!$F$5:$F$35),0))</f>
        <v/>
      </c>
      <c r="BB98" s="57" t="str">
        <f t="shared" si="158"/>
        <v/>
      </c>
      <c r="BC98" s="31" t="str">
        <f t="shared" si="159"/>
        <v/>
      </c>
      <c r="BD98" s="31" t="str">
        <f t="shared" si="160"/>
        <v/>
      </c>
      <c r="BE98" s="31" t="str">
        <f t="shared" si="161"/>
        <v/>
      </c>
      <c r="BF98" s="56" t="str">
        <f t="shared" si="210"/>
        <v/>
      </c>
      <c r="BG98" s="31" t="str">
        <f t="shared" si="162"/>
        <v/>
      </c>
      <c r="BH98" s="31" t="str">
        <f t="shared" si="163"/>
        <v/>
      </c>
      <c r="BI98" s="56" t="str">
        <f t="shared" si="211"/>
        <v/>
      </c>
      <c r="BJ98" s="31" t="str">
        <f t="shared" si="164"/>
        <v/>
      </c>
      <c r="BK98" s="31" t="str">
        <f t="shared" si="212"/>
        <v/>
      </c>
      <c r="BL98" s="31" t="str">
        <f t="shared" si="165"/>
        <v/>
      </c>
      <c r="BM98" s="31" t="str">
        <f t="shared" si="166"/>
        <v/>
      </c>
      <c r="BN98" s="31" t="str">
        <f t="shared" si="167"/>
        <v/>
      </c>
      <c r="BO98" s="31" t="str">
        <f t="shared" si="168"/>
        <v/>
      </c>
      <c r="BP98" s="31" t="str">
        <f t="shared" si="169"/>
        <v/>
      </c>
      <c r="BQ98" s="31" t="str">
        <f t="shared" si="170"/>
        <v/>
      </c>
      <c r="BR98" s="31" t="str">
        <f t="shared" si="171"/>
        <v/>
      </c>
      <c r="BS98" s="31" t="str">
        <f t="shared" si="172"/>
        <v/>
      </c>
      <c r="BT98" s="31" t="str">
        <f t="shared" si="173"/>
        <v/>
      </c>
      <c r="BU98" s="31" t="str">
        <f t="shared" si="174"/>
        <v/>
      </c>
      <c r="BV98" s="31" t="str">
        <f t="shared" si="175"/>
        <v/>
      </c>
      <c r="BW98" s="31" t="str">
        <f t="shared" si="176"/>
        <v/>
      </c>
      <c r="BX98" s="31" t="str">
        <f t="shared" si="177"/>
        <v/>
      </c>
      <c r="BY98" s="31" t="str">
        <f t="shared" si="178"/>
        <v/>
      </c>
      <c r="BZ98" s="31" t="str">
        <f t="shared" si="179"/>
        <v/>
      </c>
      <c r="CA98" s="31" t="str">
        <f t="shared" si="180"/>
        <v/>
      </c>
      <c r="CB98" s="31" t="str">
        <f t="shared" si="181"/>
        <v/>
      </c>
      <c r="CC98" s="31" t="str">
        <f t="shared" si="182"/>
        <v/>
      </c>
      <c r="CD98" s="31" t="str">
        <f t="shared" si="183"/>
        <v/>
      </c>
      <c r="CE98" s="31" t="str">
        <f t="shared" si="184"/>
        <v/>
      </c>
      <c r="CF98" s="31" t="str">
        <f t="shared" si="185"/>
        <v/>
      </c>
      <c r="CG98" s="31" t="str">
        <f t="shared" si="186"/>
        <v/>
      </c>
      <c r="CH98" s="31" t="str">
        <f t="shared" si="187"/>
        <v/>
      </c>
      <c r="CI98" s="31" t="str">
        <f t="shared" si="188"/>
        <v/>
      </c>
      <c r="CJ98" s="31" t="str">
        <f t="shared" si="189"/>
        <v/>
      </c>
      <c r="CK98" s="31" t="str">
        <f t="shared" si="190"/>
        <v/>
      </c>
      <c r="CL98" s="31" t="str">
        <f t="shared" si="191"/>
        <v/>
      </c>
      <c r="CM98" s="31" t="str">
        <f t="shared" si="192"/>
        <v/>
      </c>
      <c r="CN98" s="31" t="str">
        <f t="shared" si="193"/>
        <v/>
      </c>
      <c r="CO98" s="31" t="str">
        <f t="shared" si="194"/>
        <v/>
      </c>
      <c r="CP98" s="31" t="str">
        <f t="shared" si="195"/>
        <v/>
      </c>
      <c r="CQ98" s="31" t="str">
        <f t="shared" si="196"/>
        <v/>
      </c>
      <c r="CR98" s="31" t="str">
        <f t="shared" si="197"/>
        <v/>
      </c>
      <c r="CS98" s="31" t="str">
        <f t="shared" si="198"/>
        <v/>
      </c>
      <c r="CT98" s="31" t="str">
        <f t="shared" si="213"/>
        <v/>
      </c>
      <c r="CU98" s="31" t="str">
        <f t="shared" si="214"/>
        <v/>
      </c>
      <c r="CV98" s="31" t="str">
        <f t="shared" si="215"/>
        <v/>
      </c>
      <c r="CW98" s="31" t="str">
        <f t="shared" si="216"/>
        <v/>
      </c>
      <c r="CX98" s="31" t="str">
        <f t="shared" si="217"/>
        <v/>
      </c>
      <c r="CY98" s="31" t="str">
        <f t="shared" si="218"/>
        <v/>
      </c>
      <c r="CZ98" s="31" t="str">
        <f t="shared" si="219"/>
        <v/>
      </c>
      <c r="DA98" s="31" t="str">
        <f t="shared" si="220"/>
        <v/>
      </c>
      <c r="DB98" s="31" t="str">
        <f t="shared" si="221"/>
        <v/>
      </c>
      <c r="DC98" s="31" t="str">
        <f t="shared" si="222"/>
        <v/>
      </c>
      <c r="DD98" s="31" t="str">
        <f t="shared" si="223"/>
        <v/>
      </c>
      <c r="DE98" s="31" t="str">
        <f t="shared" si="224"/>
        <v/>
      </c>
      <c r="DF98" s="31" t="str">
        <f t="shared" si="225"/>
        <v/>
      </c>
      <c r="DG98" s="31" t="str">
        <f t="shared" si="226"/>
        <v/>
      </c>
      <c r="DH98" s="31" t="str">
        <f t="shared" si="227"/>
        <v/>
      </c>
      <c r="DI98" s="31" t="str">
        <f t="shared" si="228"/>
        <v/>
      </c>
      <c r="DJ98" s="31" t="str">
        <f t="shared" si="229"/>
        <v/>
      </c>
      <c r="DK98" s="31" t="str">
        <f t="shared" si="230"/>
        <v/>
      </c>
      <c r="DL98" s="31" t="str">
        <f t="shared" si="231"/>
        <v/>
      </c>
      <c r="DM98" s="31" t="str">
        <f t="shared" si="232"/>
        <v/>
      </c>
      <c r="DN98" s="31" t="str">
        <f t="shared" si="233"/>
        <v/>
      </c>
      <c r="DO98" s="31" t="str">
        <f t="shared" si="234"/>
        <v/>
      </c>
      <c r="DP98" s="31" t="str">
        <f t="shared" si="235"/>
        <v/>
      </c>
      <c r="DQ98" s="31" t="str">
        <f t="shared" si="199"/>
        <v/>
      </c>
      <c r="DR98" s="31" t="str">
        <f t="shared" si="200"/>
        <v/>
      </c>
      <c r="DS98" s="31" t="str">
        <f t="shared" si="201"/>
        <v/>
      </c>
      <c r="DT98" s="31" t="str">
        <f t="shared" si="202"/>
        <v/>
      </c>
      <c r="DU98" s="31" t="str">
        <f t="shared" si="203"/>
        <v/>
      </c>
      <c r="DV98" s="31" t="str">
        <f t="shared" si="204"/>
        <v/>
      </c>
      <c r="DW98" s="48" t="e">
        <f t="shared" si="205"/>
        <v>#VALUE!</v>
      </c>
      <c r="DX98" s="4" t="str">
        <f t="shared" si="236"/>
        <v/>
      </c>
    </row>
    <row r="99" spans="1:128" ht="13.2" x14ac:dyDescent="0.25">
      <c r="A99" s="31"/>
      <c r="B99" s="4">
        <v>97</v>
      </c>
      <c r="C99" s="15"/>
      <c r="D99" s="14"/>
      <c r="E99" s="14"/>
      <c r="F99" s="14"/>
      <c r="G99" s="14"/>
      <c r="H99" s="14"/>
      <c r="I99" s="15"/>
      <c r="J99" s="47"/>
      <c r="K99" s="47"/>
      <c r="L99" s="47"/>
      <c r="M99" s="54"/>
      <c r="N99" s="54"/>
      <c r="O99" s="54"/>
      <c r="P99" s="54"/>
      <c r="Q99" s="54"/>
      <c r="R99" s="51"/>
      <c r="S99" s="51"/>
      <c r="T99" s="51"/>
      <c r="U99" s="51"/>
      <c r="V99" s="51"/>
      <c r="W99" s="51"/>
      <c r="X99" s="52" t="str">
        <f t="shared" si="206"/>
        <v xml:space="preserve"> </v>
      </c>
      <c r="Y99" s="52" t="str">
        <f t="shared" si="150"/>
        <v xml:space="preserve"> </v>
      </c>
      <c r="Z99" s="52" t="str">
        <f t="shared" si="151"/>
        <v xml:space="preserve"> </v>
      </c>
      <c r="AA99" s="52" t="str">
        <f t="shared" si="152"/>
        <v xml:space="preserve"> </v>
      </c>
      <c r="AB99" s="52" t="str">
        <f t="shared" si="153"/>
        <v xml:space="preserve"> </v>
      </c>
      <c r="AC99" s="54"/>
      <c r="AD99" s="54"/>
      <c r="AE99" s="54"/>
      <c r="AF99" s="54"/>
      <c r="AG99" s="54"/>
      <c r="AH99" s="52" t="str">
        <f t="shared" si="207"/>
        <v xml:space="preserve"> </v>
      </c>
      <c r="AI99" s="52" t="str">
        <f t="shared" si="237"/>
        <v xml:space="preserve"> </v>
      </c>
      <c r="AJ99" s="52" t="str">
        <f t="shared" si="238"/>
        <v xml:space="preserve"> </v>
      </c>
      <c r="AK99" s="52" t="str">
        <f t="shared" si="239"/>
        <v xml:space="preserve"> </v>
      </c>
      <c r="AL99" s="52" t="str">
        <f t="shared" si="240"/>
        <v xml:space="preserve"> </v>
      </c>
      <c r="AM99" s="53"/>
      <c r="AN99" s="53"/>
      <c r="AO99" s="53"/>
      <c r="AP99" s="53"/>
      <c r="AQ99" s="53"/>
      <c r="AR99" s="53"/>
      <c r="AS99" s="55" t="str">
        <f t="shared" si="208"/>
        <v/>
      </c>
      <c r="AT99" s="31" t="str">
        <f t="shared" ref="AT99:AT130" si="241">IF(D99="","",RANK(AS99,$AS$3:$AS$202,0))</f>
        <v/>
      </c>
      <c r="AU99" s="57" t="str">
        <f>IF(D99="","",IF(LOOKUP(AT99,'Master 2012 Pay Sheet'!$A$5:$A$35,'Master 2012 Pay Sheet'!$B$5:$B$35)&gt;0,LOOKUP(AT99,'Master 2012 Pay Sheet'!$A$5:$A$35,'Master 2012 Pay Sheet'!$B$5:$B$35),0))</f>
        <v/>
      </c>
      <c r="AV99" s="56" t="str">
        <f t="shared" si="209"/>
        <v/>
      </c>
      <c r="AW99" s="31" t="str">
        <f t="shared" ref="AW99:AW130" si="242">IF(D99="","",RANK(AV99,$AV$3:$AV$202,0))</f>
        <v/>
      </c>
      <c r="AX99" s="57" t="str">
        <f>IF(D99="","",IF(LOOKUP(AW99,'Master 2012 Pay Sheet'!$C$5:$C$35,'Master 2012 Pay Sheet'!$D$5:$D$35)&gt;0,LOOKUP(AW99,'Master 2012 Pay Sheet'!$C$5:$C$35,'Master 2012 Pay Sheet'!$D$5:$D$35),0))</f>
        <v/>
      </c>
      <c r="AY99" s="56" t="str">
        <f t="shared" si="156"/>
        <v/>
      </c>
      <c r="AZ99" s="31" t="str">
        <f t="shared" ref="AZ99:AZ130" si="243">IF(D99="","",RANK(AY99,$AY$3:$AY$202,0))</f>
        <v/>
      </c>
      <c r="BA99" s="57" t="str">
        <f>IF(D99="","",IF(LOOKUP(AZ99,'Master 2012 Pay Sheet'!$E$5:$E$35,'Master 2012 Pay Sheet'!$F$5:$F$35)&gt;0,LOOKUP(AZ99,'Master 2012 Pay Sheet'!$E$5:$E$35,'Master 2012 Pay Sheet'!$F$5:$F$35),0))</f>
        <v/>
      </c>
      <c r="BB99" s="57" t="str">
        <f t="shared" ref="BB99:BB130" si="244">IF(D99="","",SUM(AU99+AX99+BA99))</f>
        <v/>
      </c>
      <c r="BC99" s="31" t="str">
        <f t="shared" ref="BC99:BC130" si="245">IF(D99="","",AT99-AZ99)</f>
        <v/>
      </c>
      <c r="BD99" s="31" t="str">
        <f t="shared" ref="BD99:BD130" si="246">IF(D99="","",IF(BC99=MAX($BC$3:$BC$202),B99,""))</f>
        <v/>
      </c>
      <c r="BE99" s="31" t="str">
        <f t="shared" si="161"/>
        <v/>
      </c>
      <c r="BF99" s="56" t="str">
        <f t="shared" si="210"/>
        <v/>
      </c>
      <c r="BG99" s="31" t="str">
        <f t="shared" ref="BG99:BG130" si="247">IF(BF99=MAX($BF$3:$BF$202),B99,"")</f>
        <v/>
      </c>
      <c r="BH99" s="31" t="str">
        <f t="shared" si="163"/>
        <v/>
      </c>
      <c r="BI99" s="56" t="str">
        <f t="shared" si="211"/>
        <v/>
      </c>
      <c r="BJ99" s="31" t="str">
        <f t="shared" ref="BJ99:BJ130" si="248">IF(BI99=MAX($BI$3:$BI$202),B99,"")</f>
        <v/>
      </c>
      <c r="BK99" s="31" t="str">
        <f t="shared" si="212"/>
        <v/>
      </c>
      <c r="BL99" s="31" t="str">
        <f t="shared" si="165"/>
        <v/>
      </c>
      <c r="BM99" s="31" t="str">
        <f t="shared" ref="BM99:BM130" si="249">IF(BL99=MAX($BL$3:$BL$202),B99,"")</f>
        <v/>
      </c>
      <c r="BN99" s="31" t="str">
        <f t="shared" si="167"/>
        <v/>
      </c>
      <c r="BO99" s="31" t="str">
        <f t="shared" ref="BO99:BO130" si="250">IF(BN99=MAX($BN$3:$BN$202),B99,"")</f>
        <v/>
      </c>
      <c r="BP99" s="31" t="str">
        <f t="shared" si="169"/>
        <v/>
      </c>
      <c r="BQ99" s="31" t="str">
        <f t="shared" ref="BQ99:BQ130" si="251">IF(BP99=MAX($BP$3:$BP$202),B99,"")</f>
        <v/>
      </c>
      <c r="BR99" s="31" t="str">
        <f t="shared" si="171"/>
        <v/>
      </c>
      <c r="BS99" s="31" t="str">
        <f t="shared" ref="BS99:BS130" si="252">IF(BR99=MAX($BR$3:$BR$202),B99,"")</f>
        <v/>
      </c>
      <c r="BT99" s="31" t="str">
        <f t="shared" si="173"/>
        <v/>
      </c>
      <c r="BU99" s="31" t="str">
        <f t="shared" ref="BU99:BU130" si="253">IF(BT99=MAX($BT$3:$BT$202),B99,"")</f>
        <v/>
      </c>
      <c r="BV99" s="31" t="str">
        <f t="shared" si="175"/>
        <v/>
      </c>
      <c r="BW99" s="31" t="str">
        <f t="shared" ref="BW99:BW130" si="254">IF(BV99=MAX($BV$3:$BV$202),B99,"")</f>
        <v/>
      </c>
      <c r="BX99" s="31" t="str">
        <f t="shared" si="177"/>
        <v/>
      </c>
      <c r="BY99" s="31" t="str">
        <f t="shared" ref="BY99:BY130" si="255">IF(BX99=MAX($BX$3:$BX$202),B99,"")</f>
        <v/>
      </c>
      <c r="BZ99" s="31" t="str">
        <f t="shared" si="179"/>
        <v/>
      </c>
      <c r="CA99" s="31" t="str">
        <f t="shared" ref="CA99:CA130" si="256">IF(BZ99=MAX($BZ$3:$BZ$202),B99,"")</f>
        <v/>
      </c>
      <c r="CB99" s="31" t="str">
        <f t="shared" si="181"/>
        <v/>
      </c>
      <c r="CC99" s="31" t="str">
        <f t="shared" ref="CC99:CC130" si="257">IF(CB99=MAX($CB$3:$CB$202),B99,"")</f>
        <v/>
      </c>
      <c r="CD99" s="31" t="str">
        <f t="shared" si="183"/>
        <v/>
      </c>
      <c r="CE99" s="31" t="str">
        <f t="shared" ref="CE99:CE130" si="258">IF(CD99=MAX($CD$3:$CD$202),B99,"")</f>
        <v/>
      </c>
      <c r="CF99" s="31" t="str">
        <f t="shared" si="185"/>
        <v/>
      </c>
      <c r="CG99" s="31" t="str">
        <f t="shared" ref="CG99:CG130" si="259">IF(CF99=MAX($CF$3:$CF$202),B99,"")</f>
        <v/>
      </c>
      <c r="CH99" s="31" t="str">
        <f t="shared" si="187"/>
        <v/>
      </c>
      <c r="CI99" s="31" t="str">
        <f t="shared" ref="CI99:CI130" si="260">IF(CH99=MAX($CH$3:$CH$202),B99,"")</f>
        <v/>
      </c>
      <c r="CJ99" s="31" t="str">
        <f t="shared" ref="CJ99:CJ130" si="261">IF(I99="AC",AZ99,"")</f>
        <v/>
      </c>
      <c r="CK99" s="31" t="str">
        <f t="shared" ref="CK99:CK130" si="262">IF(CJ99="","",RANK(CJ99,$CJ$3:$CJ$202,1))</f>
        <v/>
      </c>
      <c r="CL99" s="31" t="str">
        <f t="shared" ref="CL99:CL130" si="263">IF(CK99=1,B99,"")</f>
        <v/>
      </c>
      <c r="CM99" s="31" t="str">
        <f t="shared" ref="CM99:CM130" si="264">IF(CK99=2,B99,"")</f>
        <v/>
      </c>
      <c r="CN99" s="31" t="str">
        <f t="shared" ref="CN99:CN130" si="265">IF(CK99=3,B99,"")</f>
        <v/>
      </c>
      <c r="CO99" s="31" t="str">
        <f t="shared" ref="CO99:CO130" si="266">IF(I99="MC",AZ99,"")</f>
        <v/>
      </c>
      <c r="CP99" s="31" t="str">
        <f t="shared" ref="CP99:CP130" si="267">IF(CO99="","",RANK(CO99,$CO$3:$CO$202,1))</f>
        <v/>
      </c>
      <c r="CQ99" s="31" t="str">
        <f t="shared" ref="CQ99:CQ130" si="268">IF(CP99=1,B99,"")</f>
        <v/>
      </c>
      <c r="CR99" s="31" t="str">
        <f t="shared" ref="CR99:CR130" si="269">IF(CP99=2,B99,"")</f>
        <v/>
      </c>
      <c r="CS99" s="31" t="str">
        <f t="shared" ref="CS99:CS130" si="270">IF(CP99=3,B99,"")</f>
        <v/>
      </c>
      <c r="CT99" s="31" t="str">
        <f t="shared" si="213"/>
        <v/>
      </c>
      <c r="CU99" s="31" t="str">
        <f t="shared" si="214"/>
        <v/>
      </c>
      <c r="CV99" s="31" t="str">
        <f t="shared" si="215"/>
        <v/>
      </c>
      <c r="CW99" s="31" t="str">
        <f t="shared" si="216"/>
        <v/>
      </c>
      <c r="CX99" s="31" t="str">
        <f t="shared" si="217"/>
        <v/>
      </c>
      <c r="CY99" s="31" t="str">
        <f t="shared" si="218"/>
        <v/>
      </c>
      <c r="CZ99" s="31" t="str">
        <f t="shared" si="219"/>
        <v/>
      </c>
      <c r="DA99" s="31" t="str">
        <f t="shared" si="220"/>
        <v/>
      </c>
      <c r="DB99" s="31" t="str">
        <f t="shared" si="221"/>
        <v/>
      </c>
      <c r="DC99" s="31" t="str">
        <f t="shared" si="222"/>
        <v/>
      </c>
      <c r="DD99" s="31" t="str">
        <f t="shared" si="223"/>
        <v/>
      </c>
      <c r="DE99" s="31" t="str">
        <f t="shared" si="224"/>
        <v/>
      </c>
      <c r="DF99" s="31" t="str">
        <f t="shared" si="225"/>
        <v/>
      </c>
      <c r="DG99" s="31" t="str">
        <f t="shared" si="226"/>
        <v/>
      </c>
      <c r="DH99" s="31" t="str">
        <f t="shared" si="227"/>
        <v/>
      </c>
      <c r="DI99" s="31" t="str">
        <f t="shared" si="228"/>
        <v/>
      </c>
      <c r="DJ99" s="31" t="str">
        <f t="shared" si="229"/>
        <v/>
      </c>
      <c r="DK99" s="31" t="str">
        <f t="shared" si="230"/>
        <v/>
      </c>
      <c r="DL99" s="31" t="str">
        <f t="shared" si="231"/>
        <v/>
      </c>
      <c r="DM99" s="31" t="str">
        <f t="shared" si="232"/>
        <v/>
      </c>
      <c r="DN99" s="31" t="str">
        <f t="shared" si="233"/>
        <v/>
      </c>
      <c r="DO99" s="31" t="str">
        <f t="shared" si="234"/>
        <v/>
      </c>
      <c r="DP99" s="31" t="str">
        <f t="shared" si="235"/>
        <v/>
      </c>
      <c r="DQ99" s="31" t="str">
        <f t="shared" ref="DQ99:DQ130" si="271">IF(J99="Lund",AZ99,"")</f>
        <v/>
      </c>
      <c r="DR99" s="31" t="str">
        <f t="shared" ref="DR99:DR130" si="272">IF(DQ99="","",RANK(DQ99,$DQ$3:$DQ$202,1))</f>
        <v/>
      </c>
      <c r="DS99" s="31" t="str">
        <f t="shared" ref="DS99:DS130" si="273">IF(DR99=1,B99,"")</f>
        <v/>
      </c>
      <c r="DT99" s="31" t="str">
        <f t="shared" si="202"/>
        <v/>
      </c>
      <c r="DU99" s="31" t="str">
        <f t="shared" si="203"/>
        <v/>
      </c>
      <c r="DV99" s="31" t="str">
        <f t="shared" si="204"/>
        <v/>
      </c>
      <c r="DW99" s="48" t="e">
        <f t="shared" ref="DW99:DW130" si="274">IF(BK99=0,0,IF(D99="","",$D$203-AZ99+1)/$D$203*100)</f>
        <v>#VALUE!</v>
      </c>
      <c r="DX99" s="4" t="str">
        <f t="shared" si="236"/>
        <v/>
      </c>
    </row>
    <row r="100" spans="1:128" ht="13.2" x14ac:dyDescent="0.25">
      <c r="A100" s="31"/>
      <c r="B100" s="4">
        <v>98</v>
      </c>
      <c r="C100" s="15"/>
      <c r="D100" s="14"/>
      <c r="E100" s="14"/>
      <c r="F100" s="14"/>
      <c r="G100" s="14"/>
      <c r="H100" s="14"/>
      <c r="I100" s="15"/>
      <c r="J100" s="47"/>
      <c r="K100" s="47"/>
      <c r="L100" s="47"/>
      <c r="M100" s="54"/>
      <c r="N100" s="54"/>
      <c r="O100" s="54"/>
      <c r="P100" s="54"/>
      <c r="Q100" s="54"/>
      <c r="R100" s="51"/>
      <c r="S100" s="51"/>
      <c r="T100" s="51"/>
      <c r="U100" s="51"/>
      <c r="V100" s="51"/>
      <c r="W100" s="51"/>
      <c r="X100" s="52" t="str">
        <f t="shared" si="206"/>
        <v xml:space="preserve"> </v>
      </c>
      <c r="Y100" s="52" t="str">
        <f t="shared" si="150"/>
        <v xml:space="preserve"> </v>
      </c>
      <c r="Z100" s="52" t="str">
        <f t="shared" si="151"/>
        <v xml:space="preserve"> </v>
      </c>
      <c r="AA100" s="52" t="str">
        <f t="shared" si="152"/>
        <v xml:space="preserve"> </v>
      </c>
      <c r="AB100" s="52" t="str">
        <f t="shared" si="153"/>
        <v xml:space="preserve"> </v>
      </c>
      <c r="AC100" s="54"/>
      <c r="AD100" s="54"/>
      <c r="AE100" s="54"/>
      <c r="AF100" s="54"/>
      <c r="AG100" s="54"/>
      <c r="AH100" s="52" t="str">
        <f t="shared" si="207"/>
        <v xml:space="preserve"> </v>
      </c>
      <c r="AI100" s="52" t="str">
        <f t="shared" si="237"/>
        <v xml:space="preserve"> </v>
      </c>
      <c r="AJ100" s="52" t="str">
        <f t="shared" si="238"/>
        <v xml:space="preserve"> </v>
      </c>
      <c r="AK100" s="52" t="str">
        <f t="shared" si="239"/>
        <v xml:space="preserve"> </v>
      </c>
      <c r="AL100" s="52" t="str">
        <f t="shared" si="240"/>
        <v xml:space="preserve"> </v>
      </c>
      <c r="AM100" s="53"/>
      <c r="AN100" s="53"/>
      <c r="AO100" s="53"/>
      <c r="AP100" s="53"/>
      <c r="AQ100" s="53"/>
      <c r="AR100" s="53"/>
      <c r="AS100" s="55" t="str">
        <f t="shared" si="208"/>
        <v/>
      </c>
      <c r="AT100" s="31" t="str">
        <f t="shared" si="241"/>
        <v/>
      </c>
      <c r="AU100" s="57" t="str">
        <f>IF(D100="","",IF(LOOKUP(AT100,'Master 2012 Pay Sheet'!$A$5:$A$35,'Master 2012 Pay Sheet'!$B$5:$B$35)&gt;0,LOOKUP(AT100,'Master 2012 Pay Sheet'!$A$5:$A$35,'Master 2012 Pay Sheet'!$B$5:$B$35),0))</f>
        <v/>
      </c>
      <c r="AV100" s="56" t="str">
        <f t="shared" si="209"/>
        <v/>
      </c>
      <c r="AW100" s="31" t="str">
        <f t="shared" si="242"/>
        <v/>
      </c>
      <c r="AX100" s="57" t="str">
        <f>IF(D100="","",IF(LOOKUP(AW100,'Master 2012 Pay Sheet'!$C$5:$C$35,'Master 2012 Pay Sheet'!$D$5:$D$35)&gt;0,LOOKUP(AW100,'Master 2012 Pay Sheet'!$C$5:$C$35,'Master 2012 Pay Sheet'!$D$5:$D$35),0))</f>
        <v/>
      </c>
      <c r="AY100" s="56" t="str">
        <f t="shared" si="156"/>
        <v/>
      </c>
      <c r="AZ100" s="31" t="str">
        <f t="shared" si="243"/>
        <v/>
      </c>
      <c r="BA100" s="57" t="str">
        <f>IF(D100="","",IF(LOOKUP(AZ100,'Master 2012 Pay Sheet'!$E$5:$E$35,'Master 2012 Pay Sheet'!$F$5:$F$35)&gt;0,LOOKUP(AZ100,'Master 2012 Pay Sheet'!$E$5:$E$35,'Master 2012 Pay Sheet'!$F$5:$F$35),0))</f>
        <v/>
      </c>
      <c r="BB100" s="57" t="str">
        <f t="shared" si="244"/>
        <v/>
      </c>
      <c r="BC100" s="31" t="str">
        <f t="shared" si="245"/>
        <v/>
      </c>
      <c r="BD100" s="31" t="str">
        <f t="shared" si="246"/>
        <v/>
      </c>
      <c r="BE100" s="31" t="str">
        <f t="shared" si="161"/>
        <v/>
      </c>
      <c r="BF100" s="56" t="str">
        <f t="shared" si="210"/>
        <v/>
      </c>
      <c r="BG100" s="31" t="str">
        <f t="shared" si="247"/>
        <v/>
      </c>
      <c r="BH100" s="31" t="str">
        <f t="shared" si="163"/>
        <v/>
      </c>
      <c r="BI100" s="56" t="str">
        <f t="shared" si="211"/>
        <v/>
      </c>
      <c r="BJ100" s="31" t="str">
        <f t="shared" si="248"/>
        <v/>
      </c>
      <c r="BK100" s="31" t="str">
        <f t="shared" si="212"/>
        <v/>
      </c>
      <c r="BL100" s="31" t="str">
        <f t="shared" si="165"/>
        <v/>
      </c>
      <c r="BM100" s="31" t="str">
        <f t="shared" si="249"/>
        <v/>
      </c>
      <c r="BN100" s="31" t="str">
        <f t="shared" si="167"/>
        <v/>
      </c>
      <c r="BO100" s="31" t="str">
        <f t="shared" si="250"/>
        <v/>
      </c>
      <c r="BP100" s="31" t="str">
        <f t="shared" si="169"/>
        <v/>
      </c>
      <c r="BQ100" s="31" t="str">
        <f t="shared" si="251"/>
        <v/>
      </c>
      <c r="BR100" s="31" t="str">
        <f t="shared" si="171"/>
        <v/>
      </c>
      <c r="BS100" s="31" t="str">
        <f t="shared" si="252"/>
        <v/>
      </c>
      <c r="BT100" s="31" t="str">
        <f t="shared" si="173"/>
        <v/>
      </c>
      <c r="BU100" s="31" t="str">
        <f t="shared" si="253"/>
        <v/>
      </c>
      <c r="BV100" s="31" t="str">
        <f t="shared" si="175"/>
        <v/>
      </c>
      <c r="BW100" s="31" t="str">
        <f t="shared" si="254"/>
        <v/>
      </c>
      <c r="BX100" s="31" t="str">
        <f t="shared" si="177"/>
        <v/>
      </c>
      <c r="BY100" s="31" t="str">
        <f t="shared" si="255"/>
        <v/>
      </c>
      <c r="BZ100" s="31" t="str">
        <f t="shared" si="179"/>
        <v/>
      </c>
      <c r="CA100" s="31" t="str">
        <f t="shared" si="256"/>
        <v/>
      </c>
      <c r="CB100" s="31" t="str">
        <f t="shared" si="181"/>
        <v/>
      </c>
      <c r="CC100" s="31" t="str">
        <f t="shared" si="257"/>
        <v/>
      </c>
      <c r="CD100" s="31" t="str">
        <f t="shared" si="183"/>
        <v/>
      </c>
      <c r="CE100" s="31" t="str">
        <f t="shared" si="258"/>
        <v/>
      </c>
      <c r="CF100" s="31" t="str">
        <f t="shared" si="185"/>
        <v/>
      </c>
      <c r="CG100" s="31" t="str">
        <f t="shared" si="259"/>
        <v/>
      </c>
      <c r="CH100" s="31" t="str">
        <f t="shared" si="187"/>
        <v/>
      </c>
      <c r="CI100" s="31" t="str">
        <f t="shared" si="260"/>
        <v/>
      </c>
      <c r="CJ100" s="31" t="str">
        <f t="shared" si="261"/>
        <v/>
      </c>
      <c r="CK100" s="31" t="str">
        <f t="shared" si="262"/>
        <v/>
      </c>
      <c r="CL100" s="31" t="str">
        <f t="shared" si="263"/>
        <v/>
      </c>
      <c r="CM100" s="31" t="str">
        <f t="shared" si="264"/>
        <v/>
      </c>
      <c r="CN100" s="31" t="str">
        <f t="shared" si="265"/>
        <v/>
      </c>
      <c r="CO100" s="31" t="str">
        <f t="shared" si="266"/>
        <v/>
      </c>
      <c r="CP100" s="31" t="str">
        <f t="shared" si="267"/>
        <v/>
      </c>
      <c r="CQ100" s="31" t="str">
        <f t="shared" si="268"/>
        <v/>
      </c>
      <c r="CR100" s="31" t="str">
        <f t="shared" si="269"/>
        <v/>
      </c>
      <c r="CS100" s="31" t="str">
        <f t="shared" si="270"/>
        <v/>
      </c>
      <c r="CT100" s="31" t="str">
        <f t="shared" si="213"/>
        <v/>
      </c>
      <c r="CU100" s="31" t="str">
        <f t="shared" si="214"/>
        <v/>
      </c>
      <c r="CV100" s="31" t="str">
        <f t="shared" si="215"/>
        <v/>
      </c>
      <c r="CW100" s="31" t="str">
        <f t="shared" si="216"/>
        <v/>
      </c>
      <c r="CX100" s="31" t="str">
        <f t="shared" si="217"/>
        <v/>
      </c>
      <c r="CY100" s="31" t="str">
        <f t="shared" si="218"/>
        <v/>
      </c>
      <c r="CZ100" s="31" t="str">
        <f t="shared" si="219"/>
        <v/>
      </c>
      <c r="DA100" s="31" t="str">
        <f t="shared" si="220"/>
        <v/>
      </c>
      <c r="DB100" s="31" t="str">
        <f t="shared" si="221"/>
        <v/>
      </c>
      <c r="DC100" s="31" t="str">
        <f t="shared" si="222"/>
        <v/>
      </c>
      <c r="DD100" s="31" t="str">
        <f t="shared" si="223"/>
        <v/>
      </c>
      <c r="DE100" s="31" t="str">
        <f t="shared" si="224"/>
        <v/>
      </c>
      <c r="DF100" s="31" t="str">
        <f t="shared" si="225"/>
        <v/>
      </c>
      <c r="DG100" s="31" t="str">
        <f t="shared" si="226"/>
        <v/>
      </c>
      <c r="DH100" s="31" t="str">
        <f t="shared" si="227"/>
        <v/>
      </c>
      <c r="DI100" s="31" t="str">
        <f t="shared" si="228"/>
        <v/>
      </c>
      <c r="DJ100" s="31" t="str">
        <f t="shared" si="229"/>
        <v/>
      </c>
      <c r="DK100" s="31" t="str">
        <f t="shared" si="230"/>
        <v/>
      </c>
      <c r="DL100" s="31" t="str">
        <f t="shared" si="231"/>
        <v/>
      </c>
      <c r="DM100" s="31" t="str">
        <f t="shared" si="232"/>
        <v/>
      </c>
      <c r="DN100" s="31" t="str">
        <f t="shared" si="233"/>
        <v/>
      </c>
      <c r="DO100" s="31" t="str">
        <f t="shared" si="234"/>
        <v/>
      </c>
      <c r="DP100" s="31" t="str">
        <f t="shared" si="235"/>
        <v/>
      </c>
      <c r="DQ100" s="31" t="str">
        <f t="shared" si="271"/>
        <v/>
      </c>
      <c r="DR100" s="31" t="str">
        <f t="shared" si="272"/>
        <v/>
      </c>
      <c r="DS100" s="31" t="str">
        <f t="shared" si="273"/>
        <v/>
      </c>
      <c r="DT100" s="31" t="str">
        <f t="shared" si="202"/>
        <v/>
      </c>
      <c r="DU100" s="31" t="str">
        <f t="shared" si="203"/>
        <v/>
      </c>
      <c r="DV100" s="31" t="str">
        <f t="shared" si="204"/>
        <v/>
      </c>
      <c r="DW100" s="48" t="e">
        <f t="shared" si="274"/>
        <v>#VALUE!</v>
      </c>
      <c r="DX100" s="4" t="str">
        <f t="shared" si="236"/>
        <v/>
      </c>
    </row>
    <row r="101" spans="1:128" ht="13.2" x14ac:dyDescent="0.25">
      <c r="A101" s="31"/>
      <c r="B101" s="4">
        <v>99</v>
      </c>
      <c r="C101" s="15"/>
      <c r="D101" s="14"/>
      <c r="E101" s="14"/>
      <c r="F101" s="14"/>
      <c r="G101" s="14"/>
      <c r="H101" s="14"/>
      <c r="I101" s="15"/>
      <c r="J101" s="47"/>
      <c r="K101" s="47"/>
      <c r="L101" s="47"/>
      <c r="M101" s="54"/>
      <c r="N101" s="54"/>
      <c r="O101" s="54"/>
      <c r="P101" s="54"/>
      <c r="Q101" s="54"/>
      <c r="R101" s="51"/>
      <c r="S101" s="51"/>
      <c r="T101" s="51"/>
      <c r="U101" s="51"/>
      <c r="V101" s="51"/>
      <c r="W101" s="51"/>
      <c r="X101" s="52" t="str">
        <f t="shared" si="206"/>
        <v xml:space="preserve"> </v>
      </c>
      <c r="Y101" s="52" t="str">
        <f t="shared" si="150"/>
        <v xml:space="preserve"> </v>
      </c>
      <c r="Z101" s="52" t="str">
        <f t="shared" si="151"/>
        <v xml:space="preserve"> </v>
      </c>
      <c r="AA101" s="52" t="str">
        <f t="shared" si="152"/>
        <v xml:space="preserve"> </v>
      </c>
      <c r="AB101" s="52" t="str">
        <f t="shared" si="153"/>
        <v xml:space="preserve"> </v>
      </c>
      <c r="AC101" s="54"/>
      <c r="AD101" s="54"/>
      <c r="AE101" s="54"/>
      <c r="AF101" s="54"/>
      <c r="AG101" s="54"/>
      <c r="AH101" s="52" t="str">
        <f t="shared" si="207"/>
        <v xml:space="preserve"> </v>
      </c>
      <c r="AI101" s="52" t="str">
        <f t="shared" si="237"/>
        <v xml:space="preserve"> </v>
      </c>
      <c r="AJ101" s="52" t="str">
        <f t="shared" si="238"/>
        <v xml:space="preserve"> </v>
      </c>
      <c r="AK101" s="52" t="str">
        <f t="shared" si="239"/>
        <v xml:space="preserve"> </v>
      </c>
      <c r="AL101" s="52" t="str">
        <f t="shared" si="240"/>
        <v xml:space="preserve"> </v>
      </c>
      <c r="AM101" s="53"/>
      <c r="AN101" s="53"/>
      <c r="AO101" s="53"/>
      <c r="AP101" s="53"/>
      <c r="AQ101" s="53"/>
      <c r="AR101" s="53"/>
      <c r="AS101" s="55" t="str">
        <f t="shared" si="208"/>
        <v/>
      </c>
      <c r="AT101" s="31" t="str">
        <f t="shared" si="241"/>
        <v/>
      </c>
      <c r="AU101" s="57" t="str">
        <f>IF(D101="","",IF(LOOKUP(AT101,'Master 2012 Pay Sheet'!$A$5:$A$35,'Master 2012 Pay Sheet'!$B$5:$B$35)&gt;0,LOOKUP(AT101,'Master 2012 Pay Sheet'!$A$5:$A$35,'Master 2012 Pay Sheet'!$B$5:$B$35),0))</f>
        <v/>
      </c>
      <c r="AV101" s="56" t="str">
        <f t="shared" si="209"/>
        <v/>
      </c>
      <c r="AW101" s="31" t="str">
        <f t="shared" si="242"/>
        <v/>
      </c>
      <c r="AX101" s="57" t="str">
        <f>IF(D101="","",IF(LOOKUP(AW101,'Master 2012 Pay Sheet'!$C$5:$C$35,'Master 2012 Pay Sheet'!$D$5:$D$35)&gt;0,LOOKUP(AW101,'Master 2012 Pay Sheet'!$C$5:$C$35,'Master 2012 Pay Sheet'!$D$5:$D$35),0))</f>
        <v/>
      </c>
      <c r="AY101" s="56" t="str">
        <f t="shared" si="156"/>
        <v/>
      </c>
      <c r="AZ101" s="31" t="str">
        <f t="shared" si="243"/>
        <v/>
      </c>
      <c r="BA101" s="57" t="str">
        <f>IF(D101="","",IF(LOOKUP(AZ101,'Master 2012 Pay Sheet'!$E$5:$E$35,'Master 2012 Pay Sheet'!$F$5:$F$35)&gt;0,LOOKUP(AZ101,'Master 2012 Pay Sheet'!$E$5:$E$35,'Master 2012 Pay Sheet'!$F$5:$F$35),0))</f>
        <v/>
      </c>
      <c r="BB101" s="57" t="str">
        <f t="shared" si="244"/>
        <v/>
      </c>
      <c r="BC101" s="31" t="str">
        <f t="shared" si="245"/>
        <v/>
      </c>
      <c r="BD101" s="31" t="str">
        <f t="shared" si="246"/>
        <v/>
      </c>
      <c r="BE101" s="31" t="str">
        <f t="shared" si="161"/>
        <v/>
      </c>
      <c r="BF101" s="56" t="str">
        <f t="shared" si="210"/>
        <v/>
      </c>
      <c r="BG101" s="31" t="str">
        <f t="shared" si="247"/>
        <v/>
      </c>
      <c r="BH101" s="31" t="str">
        <f t="shared" si="163"/>
        <v/>
      </c>
      <c r="BI101" s="56" t="str">
        <f t="shared" si="211"/>
        <v/>
      </c>
      <c r="BJ101" s="31" t="str">
        <f t="shared" si="248"/>
        <v/>
      </c>
      <c r="BK101" s="31" t="str">
        <f t="shared" si="212"/>
        <v/>
      </c>
      <c r="BL101" s="31" t="str">
        <f t="shared" si="165"/>
        <v/>
      </c>
      <c r="BM101" s="31" t="str">
        <f t="shared" si="249"/>
        <v/>
      </c>
      <c r="BN101" s="31" t="str">
        <f t="shared" si="167"/>
        <v/>
      </c>
      <c r="BO101" s="31" t="str">
        <f t="shared" si="250"/>
        <v/>
      </c>
      <c r="BP101" s="31" t="str">
        <f t="shared" si="169"/>
        <v/>
      </c>
      <c r="BQ101" s="31" t="str">
        <f t="shared" si="251"/>
        <v/>
      </c>
      <c r="BR101" s="31" t="str">
        <f t="shared" si="171"/>
        <v/>
      </c>
      <c r="BS101" s="31" t="str">
        <f t="shared" si="252"/>
        <v/>
      </c>
      <c r="BT101" s="31" t="str">
        <f t="shared" si="173"/>
        <v/>
      </c>
      <c r="BU101" s="31" t="str">
        <f t="shared" si="253"/>
        <v/>
      </c>
      <c r="BV101" s="31" t="str">
        <f t="shared" si="175"/>
        <v/>
      </c>
      <c r="BW101" s="31" t="str">
        <f t="shared" si="254"/>
        <v/>
      </c>
      <c r="BX101" s="31" t="str">
        <f t="shared" si="177"/>
        <v/>
      </c>
      <c r="BY101" s="31" t="str">
        <f t="shared" si="255"/>
        <v/>
      </c>
      <c r="BZ101" s="31" t="str">
        <f t="shared" si="179"/>
        <v/>
      </c>
      <c r="CA101" s="31" t="str">
        <f t="shared" si="256"/>
        <v/>
      </c>
      <c r="CB101" s="31" t="str">
        <f t="shared" si="181"/>
        <v/>
      </c>
      <c r="CC101" s="31" t="str">
        <f t="shared" si="257"/>
        <v/>
      </c>
      <c r="CD101" s="31" t="str">
        <f t="shared" si="183"/>
        <v/>
      </c>
      <c r="CE101" s="31" t="str">
        <f t="shared" si="258"/>
        <v/>
      </c>
      <c r="CF101" s="31" t="str">
        <f t="shared" si="185"/>
        <v/>
      </c>
      <c r="CG101" s="31" t="str">
        <f t="shared" si="259"/>
        <v/>
      </c>
      <c r="CH101" s="31" t="str">
        <f t="shared" si="187"/>
        <v/>
      </c>
      <c r="CI101" s="31" t="str">
        <f t="shared" si="260"/>
        <v/>
      </c>
      <c r="CJ101" s="31" t="str">
        <f t="shared" si="261"/>
        <v/>
      </c>
      <c r="CK101" s="31" t="str">
        <f t="shared" si="262"/>
        <v/>
      </c>
      <c r="CL101" s="31" t="str">
        <f t="shared" si="263"/>
        <v/>
      </c>
      <c r="CM101" s="31" t="str">
        <f t="shared" si="264"/>
        <v/>
      </c>
      <c r="CN101" s="31" t="str">
        <f t="shared" si="265"/>
        <v/>
      </c>
      <c r="CO101" s="31" t="str">
        <f t="shared" si="266"/>
        <v/>
      </c>
      <c r="CP101" s="31" t="str">
        <f t="shared" si="267"/>
        <v/>
      </c>
      <c r="CQ101" s="31" t="str">
        <f t="shared" si="268"/>
        <v/>
      </c>
      <c r="CR101" s="31" t="str">
        <f t="shared" si="269"/>
        <v/>
      </c>
      <c r="CS101" s="31" t="str">
        <f t="shared" si="270"/>
        <v/>
      </c>
      <c r="CT101" s="31" t="str">
        <f t="shared" si="213"/>
        <v/>
      </c>
      <c r="CU101" s="31" t="str">
        <f t="shared" si="214"/>
        <v/>
      </c>
      <c r="CV101" s="31" t="str">
        <f t="shared" si="215"/>
        <v/>
      </c>
      <c r="CW101" s="31" t="str">
        <f t="shared" si="216"/>
        <v/>
      </c>
      <c r="CX101" s="31" t="str">
        <f t="shared" si="217"/>
        <v/>
      </c>
      <c r="CY101" s="31" t="str">
        <f t="shared" si="218"/>
        <v/>
      </c>
      <c r="CZ101" s="31" t="str">
        <f t="shared" si="219"/>
        <v/>
      </c>
      <c r="DA101" s="31" t="str">
        <f t="shared" si="220"/>
        <v/>
      </c>
      <c r="DB101" s="31" t="str">
        <f t="shared" si="221"/>
        <v/>
      </c>
      <c r="DC101" s="31" t="str">
        <f t="shared" si="222"/>
        <v/>
      </c>
      <c r="DD101" s="31" t="str">
        <f t="shared" si="223"/>
        <v/>
      </c>
      <c r="DE101" s="31" t="str">
        <f t="shared" si="224"/>
        <v/>
      </c>
      <c r="DF101" s="31" t="str">
        <f t="shared" si="225"/>
        <v/>
      </c>
      <c r="DG101" s="31" t="str">
        <f t="shared" si="226"/>
        <v/>
      </c>
      <c r="DH101" s="31" t="str">
        <f t="shared" si="227"/>
        <v/>
      </c>
      <c r="DI101" s="31" t="str">
        <f t="shared" si="228"/>
        <v/>
      </c>
      <c r="DJ101" s="31" t="str">
        <f t="shared" si="229"/>
        <v/>
      </c>
      <c r="DK101" s="31" t="str">
        <f t="shared" si="230"/>
        <v/>
      </c>
      <c r="DL101" s="31" t="str">
        <f t="shared" si="231"/>
        <v/>
      </c>
      <c r="DM101" s="31" t="str">
        <f t="shared" si="232"/>
        <v/>
      </c>
      <c r="DN101" s="31" t="str">
        <f t="shared" si="233"/>
        <v/>
      </c>
      <c r="DO101" s="31" t="str">
        <f t="shared" si="234"/>
        <v/>
      </c>
      <c r="DP101" s="31" t="str">
        <f t="shared" si="235"/>
        <v/>
      </c>
      <c r="DQ101" s="31" t="str">
        <f t="shared" si="271"/>
        <v/>
      </c>
      <c r="DR101" s="31" t="str">
        <f t="shared" si="272"/>
        <v/>
      </c>
      <c r="DS101" s="31" t="str">
        <f t="shared" si="273"/>
        <v/>
      </c>
      <c r="DT101" s="31" t="str">
        <f t="shared" si="202"/>
        <v/>
      </c>
      <c r="DU101" s="31" t="str">
        <f t="shared" si="203"/>
        <v/>
      </c>
      <c r="DV101" s="31" t="str">
        <f t="shared" si="204"/>
        <v/>
      </c>
      <c r="DW101" s="48" t="e">
        <f t="shared" si="274"/>
        <v>#VALUE!</v>
      </c>
      <c r="DX101" s="4" t="str">
        <f t="shared" si="236"/>
        <v/>
      </c>
    </row>
    <row r="102" spans="1:128" ht="13.2" x14ac:dyDescent="0.25">
      <c r="A102" s="31"/>
      <c r="B102" s="4">
        <v>100</v>
      </c>
      <c r="C102" s="15"/>
      <c r="D102" s="14"/>
      <c r="E102" s="14"/>
      <c r="F102" s="14"/>
      <c r="G102" s="14"/>
      <c r="H102" s="14"/>
      <c r="I102" s="15"/>
      <c r="J102" s="47"/>
      <c r="K102" s="47"/>
      <c r="L102" s="47"/>
      <c r="M102" s="54"/>
      <c r="N102" s="54"/>
      <c r="O102" s="54"/>
      <c r="P102" s="54"/>
      <c r="Q102" s="54"/>
      <c r="R102" s="51"/>
      <c r="S102" s="51"/>
      <c r="T102" s="51"/>
      <c r="U102" s="51"/>
      <c r="V102" s="51"/>
      <c r="W102" s="51"/>
      <c r="X102" s="52" t="str">
        <f t="shared" si="206"/>
        <v xml:space="preserve"> </v>
      </c>
      <c r="Y102" s="52" t="str">
        <f t="shared" si="150"/>
        <v xml:space="preserve"> </v>
      </c>
      <c r="Z102" s="52" t="str">
        <f t="shared" si="151"/>
        <v xml:space="preserve"> </v>
      </c>
      <c r="AA102" s="52" t="str">
        <f t="shared" si="152"/>
        <v xml:space="preserve"> </v>
      </c>
      <c r="AB102" s="52" t="str">
        <f t="shared" si="153"/>
        <v xml:space="preserve"> </v>
      </c>
      <c r="AC102" s="54"/>
      <c r="AD102" s="54"/>
      <c r="AE102" s="54"/>
      <c r="AF102" s="54"/>
      <c r="AG102" s="54"/>
      <c r="AH102" s="52" t="str">
        <f t="shared" si="207"/>
        <v xml:space="preserve"> </v>
      </c>
      <c r="AI102" s="52" t="str">
        <f t="shared" si="237"/>
        <v xml:space="preserve"> </v>
      </c>
      <c r="AJ102" s="52" t="str">
        <f t="shared" si="238"/>
        <v xml:space="preserve"> </v>
      </c>
      <c r="AK102" s="52" t="str">
        <f t="shared" si="239"/>
        <v xml:space="preserve"> </v>
      </c>
      <c r="AL102" s="52" t="str">
        <f t="shared" si="240"/>
        <v xml:space="preserve"> </v>
      </c>
      <c r="AM102" s="53"/>
      <c r="AN102" s="53"/>
      <c r="AO102" s="53"/>
      <c r="AP102" s="53"/>
      <c r="AQ102" s="53"/>
      <c r="AR102" s="53"/>
      <c r="AS102" s="55" t="str">
        <f t="shared" si="208"/>
        <v/>
      </c>
      <c r="AT102" s="31" t="str">
        <f t="shared" si="241"/>
        <v/>
      </c>
      <c r="AU102" s="57" t="str">
        <f>IF(D102="","",IF(LOOKUP(AT102,'Master 2012 Pay Sheet'!$A$5:$A$35,'Master 2012 Pay Sheet'!$B$5:$B$35)&gt;0,LOOKUP(AT102,'Master 2012 Pay Sheet'!$A$5:$A$35,'Master 2012 Pay Sheet'!$B$5:$B$35),0))</f>
        <v/>
      </c>
      <c r="AV102" s="56" t="str">
        <f t="shared" si="209"/>
        <v/>
      </c>
      <c r="AW102" s="31" t="str">
        <f t="shared" si="242"/>
        <v/>
      </c>
      <c r="AX102" s="57" t="str">
        <f>IF(D102="","",IF(LOOKUP(AW102,'Master 2012 Pay Sheet'!$C$5:$C$35,'Master 2012 Pay Sheet'!$D$5:$D$35)&gt;0,LOOKUP(AW102,'Master 2012 Pay Sheet'!$C$5:$C$35,'Master 2012 Pay Sheet'!$D$5:$D$35),0))</f>
        <v/>
      </c>
      <c r="AY102" s="56" t="str">
        <f t="shared" si="156"/>
        <v/>
      </c>
      <c r="AZ102" s="31" t="str">
        <f t="shared" si="243"/>
        <v/>
      </c>
      <c r="BA102" s="57" t="str">
        <f>IF(D102="","",IF(LOOKUP(AZ102,'Master 2012 Pay Sheet'!$E$5:$E$35,'Master 2012 Pay Sheet'!$F$5:$F$35)&gt;0,LOOKUP(AZ102,'Master 2012 Pay Sheet'!$E$5:$E$35,'Master 2012 Pay Sheet'!$F$5:$F$35),0))</f>
        <v/>
      </c>
      <c r="BB102" s="57" t="str">
        <f t="shared" si="244"/>
        <v/>
      </c>
      <c r="BC102" s="31" t="str">
        <f t="shared" si="245"/>
        <v/>
      </c>
      <c r="BD102" s="31" t="str">
        <f t="shared" si="246"/>
        <v/>
      </c>
      <c r="BE102" s="31" t="str">
        <f t="shared" si="161"/>
        <v/>
      </c>
      <c r="BF102" s="56" t="str">
        <f t="shared" si="210"/>
        <v/>
      </c>
      <c r="BG102" s="31" t="str">
        <f t="shared" si="247"/>
        <v/>
      </c>
      <c r="BH102" s="31" t="str">
        <f t="shared" si="163"/>
        <v/>
      </c>
      <c r="BI102" s="56" t="str">
        <f t="shared" si="211"/>
        <v/>
      </c>
      <c r="BJ102" s="31" t="str">
        <f t="shared" si="248"/>
        <v/>
      </c>
      <c r="BK102" s="31" t="str">
        <f t="shared" si="212"/>
        <v/>
      </c>
      <c r="BL102" s="31" t="str">
        <f t="shared" si="165"/>
        <v/>
      </c>
      <c r="BM102" s="31" t="str">
        <f t="shared" si="249"/>
        <v/>
      </c>
      <c r="BN102" s="31" t="str">
        <f t="shared" si="167"/>
        <v/>
      </c>
      <c r="BO102" s="31" t="str">
        <f t="shared" si="250"/>
        <v/>
      </c>
      <c r="BP102" s="31" t="str">
        <f t="shared" si="169"/>
        <v/>
      </c>
      <c r="BQ102" s="31" t="str">
        <f t="shared" si="251"/>
        <v/>
      </c>
      <c r="BR102" s="31" t="str">
        <f t="shared" si="171"/>
        <v/>
      </c>
      <c r="BS102" s="31" t="str">
        <f t="shared" si="252"/>
        <v/>
      </c>
      <c r="BT102" s="31" t="str">
        <f t="shared" si="173"/>
        <v/>
      </c>
      <c r="BU102" s="31" t="str">
        <f t="shared" si="253"/>
        <v/>
      </c>
      <c r="BV102" s="31" t="str">
        <f t="shared" si="175"/>
        <v/>
      </c>
      <c r="BW102" s="31" t="str">
        <f t="shared" si="254"/>
        <v/>
      </c>
      <c r="BX102" s="31" t="str">
        <f t="shared" si="177"/>
        <v/>
      </c>
      <c r="BY102" s="31" t="str">
        <f t="shared" si="255"/>
        <v/>
      </c>
      <c r="BZ102" s="31" t="str">
        <f t="shared" si="179"/>
        <v/>
      </c>
      <c r="CA102" s="31" t="str">
        <f t="shared" si="256"/>
        <v/>
      </c>
      <c r="CB102" s="31" t="str">
        <f t="shared" si="181"/>
        <v/>
      </c>
      <c r="CC102" s="31" t="str">
        <f t="shared" si="257"/>
        <v/>
      </c>
      <c r="CD102" s="31" t="str">
        <f t="shared" si="183"/>
        <v/>
      </c>
      <c r="CE102" s="31" t="str">
        <f t="shared" si="258"/>
        <v/>
      </c>
      <c r="CF102" s="31" t="str">
        <f t="shared" si="185"/>
        <v/>
      </c>
      <c r="CG102" s="31" t="str">
        <f t="shared" si="259"/>
        <v/>
      </c>
      <c r="CH102" s="31" t="str">
        <f t="shared" si="187"/>
        <v/>
      </c>
      <c r="CI102" s="31" t="str">
        <f t="shared" si="260"/>
        <v/>
      </c>
      <c r="CJ102" s="31" t="str">
        <f t="shared" si="261"/>
        <v/>
      </c>
      <c r="CK102" s="31" t="str">
        <f t="shared" si="262"/>
        <v/>
      </c>
      <c r="CL102" s="31" t="str">
        <f t="shared" si="263"/>
        <v/>
      </c>
      <c r="CM102" s="31" t="str">
        <f t="shared" si="264"/>
        <v/>
      </c>
      <c r="CN102" s="31" t="str">
        <f t="shared" si="265"/>
        <v/>
      </c>
      <c r="CO102" s="31" t="str">
        <f t="shared" si="266"/>
        <v/>
      </c>
      <c r="CP102" s="31" t="str">
        <f t="shared" si="267"/>
        <v/>
      </c>
      <c r="CQ102" s="31" t="str">
        <f t="shared" si="268"/>
        <v/>
      </c>
      <c r="CR102" s="31" t="str">
        <f t="shared" si="269"/>
        <v/>
      </c>
      <c r="CS102" s="31" t="str">
        <f t="shared" si="270"/>
        <v/>
      </c>
      <c r="CT102" s="31" t="str">
        <f t="shared" si="213"/>
        <v/>
      </c>
      <c r="CU102" s="31" t="str">
        <f t="shared" si="214"/>
        <v/>
      </c>
      <c r="CV102" s="31" t="str">
        <f t="shared" si="215"/>
        <v/>
      </c>
      <c r="CW102" s="31" t="str">
        <f t="shared" si="216"/>
        <v/>
      </c>
      <c r="CX102" s="31" t="str">
        <f t="shared" si="217"/>
        <v/>
      </c>
      <c r="CY102" s="31" t="str">
        <f t="shared" si="218"/>
        <v/>
      </c>
      <c r="CZ102" s="31" t="str">
        <f t="shared" si="219"/>
        <v/>
      </c>
      <c r="DA102" s="31" t="str">
        <f t="shared" si="220"/>
        <v/>
      </c>
      <c r="DB102" s="31" t="str">
        <f t="shared" si="221"/>
        <v/>
      </c>
      <c r="DC102" s="31" t="str">
        <f t="shared" si="222"/>
        <v/>
      </c>
      <c r="DD102" s="31" t="str">
        <f t="shared" si="223"/>
        <v/>
      </c>
      <c r="DE102" s="31" t="str">
        <f t="shared" si="224"/>
        <v/>
      </c>
      <c r="DF102" s="31" t="str">
        <f t="shared" si="225"/>
        <v/>
      </c>
      <c r="DG102" s="31" t="str">
        <f t="shared" si="226"/>
        <v/>
      </c>
      <c r="DH102" s="31" t="str">
        <f t="shared" si="227"/>
        <v/>
      </c>
      <c r="DI102" s="31" t="str">
        <f t="shared" si="228"/>
        <v/>
      </c>
      <c r="DJ102" s="31" t="str">
        <f t="shared" si="229"/>
        <v/>
      </c>
      <c r="DK102" s="31" t="str">
        <f t="shared" si="230"/>
        <v/>
      </c>
      <c r="DL102" s="31" t="str">
        <f t="shared" si="231"/>
        <v/>
      </c>
      <c r="DM102" s="31" t="str">
        <f t="shared" si="232"/>
        <v/>
      </c>
      <c r="DN102" s="31" t="str">
        <f t="shared" si="233"/>
        <v/>
      </c>
      <c r="DO102" s="31" t="str">
        <f t="shared" si="234"/>
        <v/>
      </c>
      <c r="DP102" s="31" t="str">
        <f t="shared" si="235"/>
        <v/>
      </c>
      <c r="DQ102" s="31" t="str">
        <f t="shared" si="271"/>
        <v/>
      </c>
      <c r="DR102" s="31" t="str">
        <f t="shared" si="272"/>
        <v/>
      </c>
      <c r="DS102" s="31" t="str">
        <f t="shared" si="273"/>
        <v/>
      </c>
      <c r="DT102" s="31" t="str">
        <f t="shared" si="202"/>
        <v/>
      </c>
      <c r="DU102" s="31" t="str">
        <f t="shared" si="203"/>
        <v/>
      </c>
      <c r="DV102" s="31" t="str">
        <f t="shared" si="204"/>
        <v/>
      </c>
      <c r="DW102" s="48" t="e">
        <f t="shared" si="274"/>
        <v>#VALUE!</v>
      </c>
      <c r="DX102" s="4" t="str">
        <f t="shared" si="236"/>
        <v/>
      </c>
    </row>
    <row r="103" spans="1:128" ht="13.2" x14ac:dyDescent="0.25">
      <c r="A103" s="31"/>
      <c r="B103" s="4">
        <v>101</v>
      </c>
      <c r="C103" s="15"/>
      <c r="D103" s="14"/>
      <c r="E103" s="14"/>
      <c r="F103" s="14"/>
      <c r="G103" s="14"/>
      <c r="H103" s="14"/>
      <c r="I103" s="15"/>
      <c r="J103" s="47"/>
      <c r="K103" s="47"/>
      <c r="L103" s="47"/>
      <c r="M103" s="54"/>
      <c r="N103" s="54"/>
      <c r="O103" s="54"/>
      <c r="P103" s="54"/>
      <c r="Q103" s="54"/>
      <c r="R103" s="51"/>
      <c r="S103" s="51"/>
      <c r="T103" s="51"/>
      <c r="U103" s="51"/>
      <c r="V103" s="51"/>
      <c r="W103" s="51"/>
      <c r="X103" s="52" t="str">
        <f t="shared" si="206"/>
        <v xml:space="preserve"> </v>
      </c>
      <c r="Y103" s="52" t="str">
        <f t="shared" si="150"/>
        <v xml:space="preserve"> </v>
      </c>
      <c r="Z103" s="52" t="str">
        <f t="shared" si="151"/>
        <v xml:space="preserve"> </v>
      </c>
      <c r="AA103" s="52" t="str">
        <f t="shared" si="152"/>
        <v xml:space="preserve"> </v>
      </c>
      <c r="AB103" s="52" t="str">
        <f t="shared" si="153"/>
        <v xml:space="preserve"> </v>
      </c>
      <c r="AC103" s="54"/>
      <c r="AD103" s="54"/>
      <c r="AE103" s="54"/>
      <c r="AF103" s="54"/>
      <c r="AG103" s="54"/>
      <c r="AH103" s="52" t="str">
        <f t="shared" si="207"/>
        <v xml:space="preserve"> </v>
      </c>
      <c r="AI103" s="52" t="str">
        <f t="shared" si="237"/>
        <v xml:space="preserve"> </v>
      </c>
      <c r="AJ103" s="52" t="str">
        <f t="shared" si="238"/>
        <v xml:space="preserve"> </v>
      </c>
      <c r="AK103" s="52" t="str">
        <f t="shared" si="239"/>
        <v xml:space="preserve"> </v>
      </c>
      <c r="AL103" s="52" t="str">
        <f t="shared" si="240"/>
        <v xml:space="preserve"> </v>
      </c>
      <c r="AM103" s="53"/>
      <c r="AN103" s="53"/>
      <c r="AO103" s="53"/>
      <c r="AP103" s="53"/>
      <c r="AQ103" s="53"/>
      <c r="AR103" s="53"/>
      <c r="AS103" s="55" t="str">
        <f t="shared" si="208"/>
        <v/>
      </c>
      <c r="AT103" s="31" t="str">
        <f t="shared" si="241"/>
        <v/>
      </c>
      <c r="AU103" s="57" t="str">
        <f>IF(D103="","",IF(LOOKUP(AT103,'Master 2012 Pay Sheet'!$A$5:$A$35,'Master 2012 Pay Sheet'!$B$5:$B$35)&gt;0,LOOKUP(AT103,'Master 2012 Pay Sheet'!$A$5:$A$35,'Master 2012 Pay Sheet'!$B$5:$B$35),0))</f>
        <v/>
      </c>
      <c r="AV103" s="56" t="str">
        <f t="shared" si="209"/>
        <v/>
      </c>
      <c r="AW103" s="31" t="str">
        <f t="shared" si="242"/>
        <v/>
      </c>
      <c r="AX103" s="57" t="str">
        <f>IF(D103="","",IF(LOOKUP(AW103,'Master 2012 Pay Sheet'!$C$5:$C$35,'Master 2012 Pay Sheet'!$D$5:$D$35)&gt;0,LOOKUP(AW103,'Master 2012 Pay Sheet'!$C$5:$C$35,'Master 2012 Pay Sheet'!$D$5:$D$35),0))</f>
        <v/>
      </c>
      <c r="AY103" s="56" t="str">
        <f t="shared" si="156"/>
        <v/>
      </c>
      <c r="AZ103" s="31" t="str">
        <f t="shared" si="243"/>
        <v/>
      </c>
      <c r="BA103" s="57" t="str">
        <f>IF(D103="","",IF(LOOKUP(AZ103,'Master 2012 Pay Sheet'!$E$5:$E$35,'Master 2012 Pay Sheet'!$F$5:$F$35)&gt;0,LOOKUP(AZ103,'Master 2012 Pay Sheet'!$E$5:$E$35,'Master 2012 Pay Sheet'!$F$5:$F$35),0))</f>
        <v/>
      </c>
      <c r="BB103" s="57" t="str">
        <f t="shared" si="244"/>
        <v/>
      </c>
      <c r="BC103" s="31" t="str">
        <f t="shared" si="245"/>
        <v/>
      </c>
      <c r="BD103" s="31" t="str">
        <f t="shared" si="246"/>
        <v/>
      </c>
      <c r="BE103" s="31" t="str">
        <f t="shared" si="161"/>
        <v/>
      </c>
      <c r="BF103" s="56" t="str">
        <f t="shared" si="210"/>
        <v/>
      </c>
      <c r="BG103" s="31" t="str">
        <f t="shared" si="247"/>
        <v/>
      </c>
      <c r="BH103" s="31" t="str">
        <f t="shared" si="163"/>
        <v/>
      </c>
      <c r="BI103" s="56" t="str">
        <f t="shared" si="211"/>
        <v/>
      </c>
      <c r="BJ103" s="31" t="str">
        <f t="shared" si="248"/>
        <v/>
      </c>
      <c r="BK103" s="31" t="str">
        <f t="shared" si="212"/>
        <v/>
      </c>
      <c r="BL103" s="31" t="str">
        <f t="shared" si="165"/>
        <v/>
      </c>
      <c r="BM103" s="31" t="str">
        <f t="shared" si="249"/>
        <v/>
      </c>
      <c r="BN103" s="31" t="str">
        <f t="shared" si="167"/>
        <v/>
      </c>
      <c r="BO103" s="31" t="str">
        <f t="shared" si="250"/>
        <v/>
      </c>
      <c r="BP103" s="31" t="str">
        <f t="shared" si="169"/>
        <v/>
      </c>
      <c r="BQ103" s="31" t="str">
        <f t="shared" si="251"/>
        <v/>
      </c>
      <c r="BR103" s="31" t="str">
        <f t="shared" si="171"/>
        <v/>
      </c>
      <c r="BS103" s="31" t="str">
        <f t="shared" si="252"/>
        <v/>
      </c>
      <c r="BT103" s="31" t="str">
        <f t="shared" si="173"/>
        <v/>
      </c>
      <c r="BU103" s="31" t="str">
        <f t="shared" si="253"/>
        <v/>
      </c>
      <c r="BV103" s="31" t="str">
        <f t="shared" si="175"/>
        <v/>
      </c>
      <c r="BW103" s="31" t="str">
        <f t="shared" si="254"/>
        <v/>
      </c>
      <c r="BX103" s="31" t="str">
        <f t="shared" si="177"/>
        <v/>
      </c>
      <c r="BY103" s="31" t="str">
        <f t="shared" si="255"/>
        <v/>
      </c>
      <c r="BZ103" s="31" t="str">
        <f t="shared" si="179"/>
        <v/>
      </c>
      <c r="CA103" s="31" t="str">
        <f t="shared" si="256"/>
        <v/>
      </c>
      <c r="CB103" s="31" t="str">
        <f t="shared" si="181"/>
        <v/>
      </c>
      <c r="CC103" s="31" t="str">
        <f t="shared" si="257"/>
        <v/>
      </c>
      <c r="CD103" s="31" t="str">
        <f t="shared" si="183"/>
        <v/>
      </c>
      <c r="CE103" s="31" t="str">
        <f t="shared" si="258"/>
        <v/>
      </c>
      <c r="CF103" s="31" t="str">
        <f t="shared" si="185"/>
        <v/>
      </c>
      <c r="CG103" s="31" t="str">
        <f t="shared" si="259"/>
        <v/>
      </c>
      <c r="CH103" s="31" t="str">
        <f t="shared" si="187"/>
        <v/>
      </c>
      <c r="CI103" s="31" t="str">
        <f t="shared" si="260"/>
        <v/>
      </c>
      <c r="CJ103" s="31" t="str">
        <f t="shared" si="261"/>
        <v/>
      </c>
      <c r="CK103" s="31" t="str">
        <f t="shared" si="262"/>
        <v/>
      </c>
      <c r="CL103" s="31" t="str">
        <f t="shared" si="263"/>
        <v/>
      </c>
      <c r="CM103" s="31" t="str">
        <f t="shared" si="264"/>
        <v/>
      </c>
      <c r="CN103" s="31" t="str">
        <f t="shared" si="265"/>
        <v/>
      </c>
      <c r="CO103" s="31" t="str">
        <f t="shared" si="266"/>
        <v/>
      </c>
      <c r="CP103" s="31" t="str">
        <f t="shared" si="267"/>
        <v/>
      </c>
      <c r="CQ103" s="31" t="str">
        <f t="shared" si="268"/>
        <v/>
      </c>
      <c r="CR103" s="31" t="str">
        <f t="shared" si="269"/>
        <v/>
      </c>
      <c r="CS103" s="31" t="str">
        <f t="shared" si="270"/>
        <v/>
      </c>
      <c r="CT103" s="31" t="str">
        <f t="shared" si="213"/>
        <v/>
      </c>
      <c r="CU103" s="31" t="str">
        <f t="shared" si="214"/>
        <v/>
      </c>
      <c r="CV103" s="31" t="str">
        <f t="shared" si="215"/>
        <v/>
      </c>
      <c r="CW103" s="31" t="str">
        <f t="shared" si="216"/>
        <v/>
      </c>
      <c r="CX103" s="31" t="str">
        <f t="shared" si="217"/>
        <v/>
      </c>
      <c r="CY103" s="31" t="str">
        <f t="shared" si="218"/>
        <v/>
      </c>
      <c r="CZ103" s="31" t="str">
        <f t="shared" si="219"/>
        <v/>
      </c>
      <c r="DA103" s="31" t="str">
        <f t="shared" si="220"/>
        <v/>
      </c>
      <c r="DB103" s="31" t="str">
        <f t="shared" si="221"/>
        <v/>
      </c>
      <c r="DC103" s="31" t="str">
        <f t="shared" si="222"/>
        <v/>
      </c>
      <c r="DD103" s="31" t="str">
        <f t="shared" si="223"/>
        <v/>
      </c>
      <c r="DE103" s="31" t="str">
        <f t="shared" si="224"/>
        <v/>
      </c>
      <c r="DF103" s="31" t="str">
        <f t="shared" si="225"/>
        <v/>
      </c>
      <c r="DG103" s="31" t="str">
        <f t="shared" si="226"/>
        <v/>
      </c>
      <c r="DH103" s="31" t="str">
        <f t="shared" si="227"/>
        <v/>
      </c>
      <c r="DI103" s="31" t="str">
        <f t="shared" si="228"/>
        <v/>
      </c>
      <c r="DJ103" s="31" t="str">
        <f t="shared" si="229"/>
        <v/>
      </c>
      <c r="DK103" s="31" t="str">
        <f t="shared" si="230"/>
        <v/>
      </c>
      <c r="DL103" s="31" t="str">
        <f t="shared" si="231"/>
        <v/>
      </c>
      <c r="DM103" s="31" t="str">
        <f t="shared" si="232"/>
        <v/>
      </c>
      <c r="DN103" s="31" t="str">
        <f t="shared" si="233"/>
        <v/>
      </c>
      <c r="DO103" s="31" t="str">
        <f t="shared" si="234"/>
        <v/>
      </c>
      <c r="DP103" s="31" t="str">
        <f t="shared" si="235"/>
        <v/>
      </c>
      <c r="DQ103" s="31" t="str">
        <f t="shared" si="271"/>
        <v/>
      </c>
      <c r="DR103" s="31" t="str">
        <f t="shared" si="272"/>
        <v/>
      </c>
      <c r="DS103" s="31" t="str">
        <f t="shared" si="273"/>
        <v/>
      </c>
      <c r="DT103" s="31" t="str">
        <f t="shared" si="202"/>
        <v/>
      </c>
      <c r="DU103" s="31" t="str">
        <f t="shared" si="203"/>
        <v/>
      </c>
      <c r="DV103" s="31" t="str">
        <f t="shared" si="204"/>
        <v/>
      </c>
      <c r="DW103" s="48" t="e">
        <f t="shared" si="274"/>
        <v>#VALUE!</v>
      </c>
      <c r="DX103" s="4" t="str">
        <f t="shared" si="236"/>
        <v/>
      </c>
    </row>
    <row r="104" spans="1:128" ht="13.2" x14ac:dyDescent="0.25">
      <c r="A104" s="31"/>
      <c r="B104" s="4">
        <v>102</v>
      </c>
      <c r="C104" s="15"/>
      <c r="D104" s="14"/>
      <c r="E104" s="14"/>
      <c r="F104" s="14"/>
      <c r="G104" s="14"/>
      <c r="H104" s="14"/>
      <c r="I104" s="15"/>
      <c r="J104" s="47"/>
      <c r="K104" s="47"/>
      <c r="L104" s="47"/>
      <c r="M104" s="54"/>
      <c r="N104" s="54"/>
      <c r="O104" s="54"/>
      <c r="P104" s="54"/>
      <c r="Q104" s="54"/>
      <c r="R104" s="51"/>
      <c r="S104" s="51"/>
      <c r="T104" s="51"/>
      <c r="U104" s="51"/>
      <c r="V104" s="51"/>
      <c r="W104" s="51"/>
      <c r="X104" s="52" t="str">
        <f t="shared" si="206"/>
        <v xml:space="preserve"> </v>
      </c>
      <c r="Y104" s="52" t="str">
        <f t="shared" si="150"/>
        <v xml:space="preserve"> </v>
      </c>
      <c r="Z104" s="52" t="str">
        <f t="shared" si="151"/>
        <v xml:space="preserve"> </v>
      </c>
      <c r="AA104" s="52" t="str">
        <f t="shared" si="152"/>
        <v xml:space="preserve"> </v>
      </c>
      <c r="AB104" s="52" t="str">
        <f t="shared" si="153"/>
        <v xml:space="preserve"> </v>
      </c>
      <c r="AC104" s="54"/>
      <c r="AD104" s="54"/>
      <c r="AE104" s="54"/>
      <c r="AF104" s="54"/>
      <c r="AG104" s="54"/>
      <c r="AH104" s="52" t="str">
        <f t="shared" si="207"/>
        <v xml:space="preserve"> </v>
      </c>
      <c r="AI104" s="52" t="str">
        <f t="shared" si="237"/>
        <v xml:space="preserve"> </v>
      </c>
      <c r="AJ104" s="52" t="str">
        <f t="shared" si="238"/>
        <v xml:space="preserve"> </v>
      </c>
      <c r="AK104" s="52" t="str">
        <f t="shared" si="239"/>
        <v xml:space="preserve"> </v>
      </c>
      <c r="AL104" s="52" t="str">
        <f t="shared" si="240"/>
        <v xml:space="preserve"> </v>
      </c>
      <c r="AM104" s="53"/>
      <c r="AN104" s="53"/>
      <c r="AO104" s="53"/>
      <c r="AP104" s="53"/>
      <c r="AQ104" s="53"/>
      <c r="AR104" s="53"/>
      <c r="AS104" s="55" t="str">
        <f t="shared" si="208"/>
        <v/>
      </c>
      <c r="AT104" s="31" t="str">
        <f t="shared" si="241"/>
        <v/>
      </c>
      <c r="AU104" s="57" t="str">
        <f>IF(D104="","",IF(LOOKUP(AT104,'Master 2012 Pay Sheet'!$A$5:$A$35,'Master 2012 Pay Sheet'!$B$5:$B$35)&gt;0,LOOKUP(AT104,'Master 2012 Pay Sheet'!$A$5:$A$35,'Master 2012 Pay Sheet'!$B$5:$B$35),0))</f>
        <v/>
      </c>
      <c r="AV104" s="56" t="str">
        <f t="shared" si="209"/>
        <v/>
      </c>
      <c r="AW104" s="31" t="str">
        <f t="shared" si="242"/>
        <v/>
      </c>
      <c r="AX104" s="57" t="str">
        <f>IF(D104="","",IF(LOOKUP(AW104,'Master 2012 Pay Sheet'!$C$5:$C$35,'Master 2012 Pay Sheet'!$D$5:$D$35)&gt;0,LOOKUP(AW104,'Master 2012 Pay Sheet'!$C$5:$C$35,'Master 2012 Pay Sheet'!$D$5:$D$35),0))</f>
        <v/>
      </c>
      <c r="AY104" s="56" t="str">
        <f t="shared" si="156"/>
        <v/>
      </c>
      <c r="AZ104" s="31" t="str">
        <f t="shared" si="243"/>
        <v/>
      </c>
      <c r="BA104" s="57" t="str">
        <f>IF(D104="","",IF(LOOKUP(AZ104,'Master 2012 Pay Sheet'!$E$5:$E$35,'Master 2012 Pay Sheet'!$F$5:$F$35)&gt;0,LOOKUP(AZ104,'Master 2012 Pay Sheet'!$E$5:$E$35,'Master 2012 Pay Sheet'!$F$5:$F$35),0))</f>
        <v/>
      </c>
      <c r="BB104" s="57" t="str">
        <f t="shared" si="244"/>
        <v/>
      </c>
      <c r="BC104" s="31" t="str">
        <f t="shared" si="245"/>
        <v/>
      </c>
      <c r="BD104" s="31" t="str">
        <f t="shared" si="246"/>
        <v/>
      </c>
      <c r="BE104" s="31" t="str">
        <f t="shared" si="161"/>
        <v/>
      </c>
      <c r="BF104" s="56" t="str">
        <f t="shared" si="210"/>
        <v/>
      </c>
      <c r="BG104" s="31" t="str">
        <f t="shared" si="247"/>
        <v/>
      </c>
      <c r="BH104" s="31" t="str">
        <f t="shared" si="163"/>
        <v/>
      </c>
      <c r="BI104" s="56" t="str">
        <f t="shared" si="211"/>
        <v/>
      </c>
      <c r="BJ104" s="31" t="str">
        <f t="shared" si="248"/>
        <v/>
      </c>
      <c r="BK104" s="31" t="str">
        <f t="shared" si="212"/>
        <v/>
      </c>
      <c r="BL104" s="31" t="str">
        <f t="shared" si="165"/>
        <v/>
      </c>
      <c r="BM104" s="31" t="str">
        <f t="shared" si="249"/>
        <v/>
      </c>
      <c r="BN104" s="31" t="str">
        <f t="shared" si="167"/>
        <v/>
      </c>
      <c r="BO104" s="31" t="str">
        <f t="shared" si="250"/>
        <v/>
      </c>
      <c r="BP104" s="31" t="str">
        <f t="shared" si="169"/>
        <v/>
      </c>
      <c r="BQ104" s="31" t="str">
        <f t="shared" si="251"/>
        <v/>
      </c>
      <c r="BR104" s="31" t="str">
        <f t="shared" si="171"/>
        <v/>
      </c>
      <c r="BS104" s="31" t="str">
        <f t="shared" si="252"/>
        <v/>
      </c>
      <c r="BT104" s="31" t="str">
        <f t="shared" si="173"/>
        <v/>
      </c>
      <c r="BU104" s="31" t="str">
        <f t="shared" si="253"/>
        <v/>
      </c>
      <c r="BV104" s="31" t="str">
        <f t="shared" si="175"/>
        <v/>
      </c>
      <c r="BW104" s="31" t="str">
        <f t="shared" si="254"/>
        <v/>
      </c>
      <c r="BX104" s="31" t="str">
        <f t="shared" si="177"/>
        <v/>
      </c>
      <c r="BY104" s="31" t="str">
        <f t="shared" si="255"/>
        <v/>
      </c>
      <c r="BZ104" s="31" t="str">
        <f t="shared" si="179"/>
        <v/>
      </c>
      <c r="CA104" s="31" t="str">
        <f t="shared" si="256"/>
        <v/>
      </c>
      <c r="CB104" s="31" t="str">
        <f t="shared" si="181"/>
        <v/>
      </c>
      <c r="CC104" s="31" t="str">
        <f t="shared" si="257"/>
        <v/>
      </c>
      <c r="CD104" s="31" t="str">
        <f t="shared" si="183"/>
        <v/>
      </c>
      <c r="CE104" s="31" t="str">
        <f t="shared" si="258"/>
        <v/>
      </c>
      <c r="CF104" s="31" t="str">
        <f t="shared" si="185"/>
        <v/>
      </c>
      <c r="CG104" s="31" t="str">
        <f t="shared" si="259"/>
        <v/>
      </c>
      <c r="CH104" s="31" t="str">
        <f t="shared" si="187"/>
        <v/>
      </c>
      <c r="CI104" s="31" t="str">
        <f t="shared" si="260"/>
        <v/>
      </c>
      <c r="CJ104" s="31" t="str">
        <f t="shared" si="261"/>
        <v/>
      </c>
      <c r="CK104" s="31" t="str">
        <f t="shared" si="262"/>
        <v/>
      </c>
      <c r="CL104" s="31" t="str">
        <f t="shared" si="263"/>
        <v/>
      </c>
      <c r="CM104" s="31" t="str">
        <f t="shared" si="264"/>
        <v/>
      </c>
      <c r="CN104" s="31" t="str">
        <f t="shared" si="265"/>
        <v/>
      </c>
      <c r="CO104" s="31" t="str">
        <f t="shared" si="266"/>
        <v/>
      </c>
      <c r="CP104" s="31" t="str">
        <f t="shared" si="267"/>
        <v/>
      </c>
      <c r="CQ104" s="31" t="str">
        <f t="shared" si="268"/>
        <v/>
      </c>
      <c r="CR104" s="31" t="str">
        <f t="shared" si="269"/>
        <v/>
      </c>
      <c r="CS104" s="31" t="str">
        <f t="shared" si="270"/>
        <v/>
      </c>
      <c r="CT104" s="31" t="str">
        <f t="shared" si="213"/>
        <v/>
      </c>
      <c r="CU104" s="31" t="str">
        <f t="shared" si="214"/>
        <v/>
      </c>
      <c r="CV104" s="31" t="str">
        <f t="shared" si="215"/>
        <v/>
      </c>
      <c r="CW104" s="31" t="str">
        <f t="shared" si="216"/>
        <v/>
      </c>
      <c r="CX104" s="31" t="str">
        <f t="shared" si="217"/>
        <v/>
      </c>
      <c r="CY104" s="31" t="str">
        <f t="shared" si="218"/>
        <v/>
      </c>
      <c r="CZ104" s="31" t="str">
        <f t="shared" si="219"/>
        <v/>
      </c>
      <c r="DA104" s="31" t="str">
        <f t="shared" si="220"/>
        <v/>
      </c>
      <c r="DB104" s="31" t="str">
        <f t="shared" si="221"/>
        <v/>
      </c>
      <c r="DC104" s="31" t="str">
        <f t="shared" si="222"/>
        <v/>
      </c>
      <c r="DD104" s="31" t="str">
        <f t="shared" si="223"/>
        <v/>
      </c>
      <c r="DE104" s="31" t="str">
        <f t="shared" si="224"/>
        <v/>
      </c>
      <c r="DF104" s="31" t="str">
        <f t="shared" si="225"/>
        <v/>
      </c>
      <c r="DG104" s="31" t="str">
        <f t="shared" si="226"/>
        <v/>
      </c>
      <c r="DH104" s="31" t="str">
        <f t="shared" si="227"/>
        <v/>
      </c>
      <c r="DI104" s="31" t="str">
        <f t="shared" si="228"/>
        <v/>
      </c>
      <c r="DJ104" s="31" t="str">
        <f t="shared" si="229"/>
        <v/>
      </c>
      <c r="DK104" s="31" t="str">
        <f t="shared" si="230"/>
        <v/>
      </c>
      <c r="DL104" s="31" t="str">
        <f t="shared" si="231"/>
        <v/>
      </c>
      <c r="DM104" s="31" t="str">
        <f t="shared" si="232"/>
        <v/>
      </c>
      <c r="DN104" s="31" t="str">
        <f t="shared" si="233"/>
        <v/>
      </c>
      <c r="DO104" s="31" t="str">
        <f t="shared" si="234"/>
        <v/>
      </c>
      <c r="DP104" s="31" t="str">
        <f t="shared" si="235"/>
        <v/>
      </c>
      <c r="DQ104" s="31" t="str">
        <f t="shared" si="271"/>
        <v/>
      </c>
      <c r="DR104" s="31" t="str">
        <f t="shared" si="272"/>
        <v/>
      </c>
      <c r="DS104" s="31" t="str">
        <f t="shared" si="273"/>
        <v/>
      </c>
      <c r="DT104" s="31" t="str">
        <f t="shared" si="202"/>
        <v/>
      </c>
      <c r="DU104" s="31" t="str">
        <f t="shared" si="203"/>
        <v/>
      </c>
      <c r="DV104" s="31" t="str">
        <f t="shared" si="204"/>
        <v/>
      </c>
      <c r="DW104" s="48" t="e">
        <f t="shared" si="274"/>
        <v>#VALUE!</v>
      </c>
      <c r="DX104" s="4" t="str">
        <f t="shared" si="236"/>
        <v/>
      </c>
    </row>
    <row r="105" spans="1:128" ht="13.2" x14ac:dyDescent="0.25">
      <c r="A105" s="31"/>
      <c r="B105" s="4">
        <v>103</v>
      </c>
      <c r="C105" s="15"/>
      <c r="D105" s="14"/>
      <c r="E105" s="14"/>
      <c r="F105" s="14"/>
      <c r="G105" s="14"/>
      <c r="H105" s="14"/>
      <c r="I105" s="15"/>
      <c r="J105" s="47"/>
      <c r="K105" s="47"/>
      <c r="L105" s="47"/>
      <c r="M105" s="54"/>
      <c r="N105" s="54"/>
      <c r="O105" s="54"/>
      <c r="P105" s="54"/>
      <c r="Q105" s="54"/>
      <c r="R105" s="51"/>
      <c r="S105" s="51"/>
      <c r="T105" s="51"/>
      <c r="U105" s="51"/>
      <c r="V105" s="51"/>
      <c r="W105" s="51"/>
      <c r="X105" s="52" t="str">
        <f t="shared" si="206"/>
        <v xml:space="preserve"> </v>
      </c>
      <c r="Y105" s="52" t="str">
        <f t="shared" si="150"/>
        <v xml:space="preserve"> </v>
      </c>
      <c r="Z105" s="52" t="str">
        <f t="shared" si="151"/>
        <v xml:space="preserve"> </v>
      </c>
      <c r="AA105" s="52" t="str">
        <f t="shared" si="152"/>
        <v xml:space="preserve"> </v>
      </c>
      <c r="AB105" s="52" t="str">
        <f t="shared" si="153"/>
        <v xml:space="preserve"> </v>
      </c>
      <c r="AC105" s="54"/>
      <c r="AD105" s="54"/>
      <c r="AE105" s="54"/>
      <c r="AF105" s="54"/>
      <c r="AG105" s="54"/>
      <c r="AH105" s="52" t="str">
        <f t="shared" si="207"/>
        <v xml:space="preserve"> </v>
      </c>
      <c r="AI105" s="52" t="str">
        <f t="shared" si="237"/>
        <v xml:space="preserve"> </v>
      </c>
      <c r="AJ105" s="52" t="str">
        <f t="shared" si="238"/>
        <v xml:space="preserve"> </v>
      </c>
      <c r="AK105" s="52" t="str">
        <f t="shared" si="239"/>
        <v xml:space="preserve"> </v>
      </c>
      <c r="AL105" s="52" t="str">
        <f t="shared" si="240"/>
        <v xml:space="preserve"> </v>
      </c>
      <c r="AM105" s="53"/>
      <c r="AN105" s="53"/>
      <c r="AO105" s="53"/>
      <c r="AP105" s="53"/>
      <c r="AQ105" s="53"/>
      <c r="AR105" s="53"/>
      <c r="AS105" s="55" t="str">
        <f t="shared" si="208"/>
        <v/>
      </c>
      <c r="AT105" s="31" t="str">
        <f t="shared" si="241"/>
        <v/>
      </c>
      <c r="AU105" s="57" t="str">
        <f>IF(D105="","",IF(LOOKUP(AT105,'Master 2012 Pay Sheet'!$A$5:$A$35,'Master 2012 Pay Sheet'!$B$5:$B$35)&gt;0,LOOKUP(AT105,'Master 2012 Pay Sheet'!$A$5:$A$35,'Master 2012 Pay Sheet'!$B$5:$B$35),0))</f>
        <v/>
      </c>
      <c r="AV105" s="56" t="str">
        <f t="shared" si="209"/>
        <v/>
      </c>
      <c r="AW105" s="31" t="str">
        <f t="shared" si="242"/>
        <v/>
      </c>
      <c r="AX105" s="57" t="str">
        <f>IF(D105="","",IF(LOOKUP(AW105,'Master 2012 Pay Sheet'!$C$5:$C$35,'Master 2012 Pay Sheet'!$D$5:$D$35)&gt;0,LOOKUP(AW105,'Master 2012 Pay Sheet'!$C$5:$C$35,'Master 2012 Pay Sheet'!$D$5:$D$35),0))</f>
        <v/>
      </c>
      <c r="AY105" s="56" t="str">
        <f t="shared" si="156"/>
        <v/>
      </c>
      <c r="AZ105" s="31" t="str">
        <f t="shared" si="243"/>
        <v/>
      </c>
      <c r="BA105" s="57" t="str">
        <f>IF(D105="","",IF(LOOKUP(AZ105,'Master 2012 Pay Sheet'!$E$5:$E$35,'Master 2012 Pay Sheet'!$F$5:$F$35)&gt;0,LOOKUP(AZ105,'Master 2012 Pay Sheet'!$E$5:$E$35,'Master 2012 Pay Sheet'!$F$5:$F$35),0))</f>
        <v/>
      </c>
      <c r="BB105" s="57" t="str">
        <f t="shared" si="244"/>
        <v/>
      </c>
      <c r="BC105" s="31" t="str">
        <f t="shared" si="245"/>
        <v/>
      </c>
      <c r="BD105" s="31" t="str">
        <f t="shared" si="246"/>
        <v/>
      </c>
      <c r="BE105" s="31" t="str">
        <f t="shared" si="161"/>
        <v/>
      </c>
      <c r="BF105" s="56" t="str">
        <f t="shared" si="210"/>
        <v/>
      </c>
      <c r="BG105" s="31" t="str">
        <f t="shared" si="247"/>
        <v/>
      </c>
      <c r="BH105" s="31" t="str">
        <f t="shared" si="163"/>
        <v/>
      </c>
      <c r="BI105" s="56" t="str">
        <f t="shared" si="211"/>
        <v/>
      </c>
      <c r="BJ105" s="31" t="str">
        <f t="shared" si="248"/>
        <v/>
      </c>
      <c r="BK105" s="31" t="str">
        <f t="shared" si="212"/>
        <v/>
      </c>
      <c r="BL105" s="31" t="str">
        <f t="shared" si="165"/>
        <v/>
      </c>
      <c r="BM105" s="31" t="str">
        <f t="shared" si="249"/>
        <v/>
      </c>
      <c r="BN105" s="31" t="str">
        <f t="shared" si="167"/>
        <v/>
      </c>
      <c r="BO105" s="31" t="str">
        <f t="shared" si="250"/>
        <v/>
      </c>
      <c r="BP105" s="31" t="str">
        <f t="shared" si="169"/>
        <v/>
      </c>
      <c r="BQ105" s="31" t="str">
        <f t="shared" si="251"/>
        <v/>
      </c>
      <c r="BR105" s="31" t="str">
        <f t="shared" si="171"/>
        <v/>
      </c>
      <c r="BS105" s="31" t="str">
        <f t="shared" si="252"/>
        <v/>
      </c>
      <c r="BT105" s="31" t="str">
        <f t="shared" si="173"/>
        <v/>
      </c>
      <c r="BU105" s="31" t="str">
        <f t="shared" si="253"/>
        <v/>
      </c>
      <c r="BV105" s="31" t="str">
        <f t="shared" si="175"/>
        <v/>
      </c>
      <c r="BW105" s="31" t="str">
        <f t="shared" si="254"/>
        <v/>
      </c>
      <c r="BX105" s="31" t="str">
        <f t="shared" si="177"/>
        <v/>
      </c>
      <c r="BY105" s="31" t="str">
        <f t="shared" si="255"/>
        <v/>
      </c>
      <c r="BZ105" s="31" t="str">
        <f t="shared" si="179"/>
        <v/>
      </c>
      <c r="CA105" s="31" t="str">
        <f t="shared" si="256"/>
        <v/>
      </c>
      <c r="CB105" s="31" t="str">
        <f t="shared" si="181"/>
        <v/>
      </c>
      <c r="CC105" s="31" t="str">
        <f t="shared" si="257"/>
        <v/>
      </c>
      <c r="CD105" s="31" t="str">
        <f t="shared" si="183"/>
        <v/>
      </c>
      <c r="CE105" s="31" t="str">
        <f t="shared" si="258"/>
        <v/>
      </c>
      <c r="CF105" s="31" t="str">
        <f t="shared" si="185"/>
        <v/>
      </c>
      <c r="CG105" s="31" t="str">
        <f t="shared" si="259"/>
        <v/>
      </c>
      <c r="CH105" s="31" t="str">
        <f t="shared" si="187"/>
        <v/>
      </c>
      <c r="CI105" s="31" t="str">
        <f t="shared" si="260"/>
        <v/>
      </c>
      <c r="CJ105" s="31" t="str">
        <f t="shared" si="261"/>
        <v/>
      </c>
      <c r="CK105" s="31" t="str">
        <f t="shared" si="262"/>
        <v/>
      </c>
      <c r="CL105" s="31" t="str">
        <f t="shared" si="263"/>
        <v/>
      </c>
      <c r="CM105" s="31" t="str">
        <f t="shared" si="264"/>
        <v/>
      </c>
      <c r="CN105" s="31" t="str">
        <f t="shared" si="265"/>
        <v/>
      </c>
      <c r="CO105" s="31" t="str">
        <f t="shared" si="266"/>
        <v/>
      </c>
      <c r="CP105" s="31" t="str">
        <f t="shared" si="267"/>
        <v/>
      </c>
      <c r="CQ105" s="31" t="str">
        <f t="shared" si="268"/>
        <v/>
      </c>
      <c r="CR105" s="31" t="str">
        <f t="shared" si="269"/>
        <v/>
      </c>
      <c r="CS105" s="31" t="str">
        <f t="shared" si="270"/>
        <v/>
      </c>
      <c r="CT105" s="31" t="str">
        <f t="shared" si="213"/>
        <v/>
      </c>
      <c r="CU105" s="31" t="str">
        <f t="shared" si="214"/>
        <v/>
      </c>
      <c r="CV105" s="31" t="str">
        <f t="shared" si="215"/>
        <v/>
      </c>
      <c r="CW105" s="31" t="str">
        <f t="shared" si="216"/>
        <v/>
      </c>
      <c r="CX105" s="31" t="str">
        <f t="shared" si="217"/>
        <v/>
      </c>
      <c r="CY105" s="31" t="str">
        <f t="shared" si="218"/>
        <v/>
      </c>
      <c r="CZ105" s="31" t="str">
        <f t="shared" si="219"/>
        <v/>
      </c>
      <c r="DA105" s="31" t="str">
        <f t="shared" si="220"/>
        <v/>
      </c>
      <c r="DB105" s="31" t="str">
        <f t="shared" si="221"/>
        <v/>
      </c>
      <c r="DC105" s="31" t="str">
        <f t="shared" si="222"/>
        <v/>
      </c>
      <c r="DD105" s="31" t="str">
        <f t="shared" si="223"/>
        <v/>
      </c>
      <c r="DE105" s="31" t="str">
        <f t="shared" si="224"/>
        <v/>
      </c>
      <c r="DF105" s="31" t="str">
        <f t="shared" si="225"/>
        <v/>
      </c>
      <c r="DG105" s="31" t="str">
        <f t="shared" si="226"/>
        <v/>
      </c>
      <c r="DH105" s="31" t="str">
        <f t="shared" si="227"/>
        <v/>
      </c>
      <c r="DI105" s="31" t="str">
        <f t="shared" si="228"/>
        <v/>
      </c>
      <c r="DJ105" s="31" t="str">
        <f t="shared" si="229"/>
        <v/>
      </c>
      <c r="DK105" s="31" t="str">
        <f t="shared" si="230"/>
        <v/>
      </c>
      <c r="DL105" s="31" t="str">
        <f t="shared" si="231"/>
        <v/>
      </c>
      <c r="DM105" s="31" t="str">
        <f t="shared" si="232"/>
        <v/>
      </c>
      <c r="DN105" s="31" t="str">
        <f t="shared" si="233"/>
        <v/>
      </c>
      <c r="DO105" s="31" t="str">
        <f t="shared" si="234"/>
        <v/>
      </c>
      <c r="DP105" s="31" t="str">
        <f t="shared" si="235"/>
        <v/>
      </c>
      <c r="DQ105" s="31" t="str">
        <f t="shared" si="271"/>
        <v/>
      </c>
      <c r="DR105" s="31" t="str">
        <f t="shared" si="272"/>
        <v/>
      </c>
      <c r="DS105" s="31" t="str">
        <f t="shared" si="273"/>
        <v/>
      </c>
      <c r="DT105" s="31" t="str">
        <f t="shared" si="202"/>
        <v/>
      </c>
      <c r="DU105" s="31" t="str">
        <f t="shared" si="203"/>
        <v/>
      </c>
      <c r="DV105" s="31" t="str">
        <f t="shared" si="204"/>
        <v/>
      </c>
      <c r="DW105" s="48" t="e">
        <f t="shared" si="274"/>
        <v>#VALUE!</v>
      </c>
      <c r="DX105" s="4" t="str">
        <f t="shared" si="236"/>
        <v/>
      </c>
    </row>
    <row r="106" spans="1:128" ht="13.2" x14ac:dyDescent="0.25">
      <c r="A106" s="31"/>
      <c r="B106" s="4">
        <v>104</v>
      </c>
      <c r="C106" s="15"/>
      <c r="D106" s="14"/>
      <c r="E106" s="14"/>
      <c r="F106" s="14"/>
      <c r="G106" s="14"/>
      <c r="H106" s="14"/>
      <c r="I106" s="15"/>
      <c r="J106" s="47"/>
      <c r="K106" s="47"/>
      <c r="L106" s="47"/>
      <c r="M106" s="54"/>
      <c r="N106" s="54"/>
      <c r="O106" s="54"/>
      <c r="P106" s="54"/>
      <c r="Q106" s="54"/>
      <c r="R106" s="51"/>
      <c r="S106" s="51"/>
      <c r="T106" s="51"/>
      <c r="U106" s="51"/>
      <c r="V106" s="51"/>
      <c r="W106" s="51"/>
      <c r="X106" s="52" t="str">
        <f t="shared" si="206"/>
        <v xml:space="preserve"> </v>
      </c>
      <c r="Y106" s="52" t="str">
        <f t="shared" si="150"/>
        <v xml:space="preserve"> </v>
      </c>
      <c r="Z106" s="52" t="str">
        <f t="shared" si="151"/>
        <v xml:space="preserve"> </v>
      </c>
      <c r="AA106" s="52" t="str">
        <f t="shared" si="152"/>
        <v xml:space="preserve"> </v>
      </c>
      <c r="AB106" s="52" t="str">
        <f t="shared" si="153"/>
        <v xml:space="preserve"> </v>
      </c>
      <c r="AC106" s="54"/>
      <c r="AD106" s="54"/>
      <c r="AE106" s="54"/>
      <c r="AF106" s="54"/>
      <c r="AG106" s="54"/>
      <c r="AH106" s="52" t="str">
        <f t="shared" si="207"/>
        <v xml:space="preserve"> </v>
      </c>
      <c r="AI106" s="52" t="str">
        <f t="shared" si="237"/>
        <v xml:space="preserve"> </v>
      </c>
      <c r="AJ106" s="52" t="str">
        <f t="shared" si="238"/>
        <v xml:space="preserve"> </v>
      </c>
      <c r="AK106" s="52" t="str">
        <f t="shared" si="239"/>
        <v xml:space="preserve"> </v>
      </c>
      <c r="AL106" s="52" t="str">
        <f t="shared" si="240"/>
        <v xml:space="preserve"> </v>
      </c>
      <c r="AM106" s="53"/>
      <c r="AN106" s="53"/>
      <c r="AO106" s="53"/>
      <c r="AP106" s="53"/>
      <c r="AQ106" s="53"/>
      <c r="AR106" s="53"/>
      <c r="AS106" s="55" t="str">
        <f t="shared" si="208"/>
        <v/>
      </c>
      <c r="AT106" s="31" t="str">
        <f t="shared" si="241"/>
        <v/>
      </c>
      <c r="AU106" s="57" t="str">
        <f>IF(D106="","",IF(LOOKUP(AT106,'Master 2012 Pay Sheet'!$A$5:$A$35,'Master 2012 Pay Sheet'!$B$5:$B$35)&gt;0,LOOKUP(AT106,'Master 2012 Pay Sheet'!$A$5:$A$35,'Master 2012 Pay Sheet'!$B$5:$B$35),0))</f>
        <v/>
      </c>
      <c r="AV106" s="56" t="str">
        <f t="shared" si="209"/>
        <v/>
      </c>
      <c r="AW106" s="31" t="str">
        <f t="shared" si="242"/>
        <v/>
      </c>
      <c r="AX106" s="57" t="str">
        <f>IF(D106="","",IF(LOOKUP(AW106,'Master 2012 Pay Sheet'!$C$5:$C$35,'Master 2012 Pay Sheet'!$D$5:$D$35)&gt;0,LOOKUP(AW106,'Master 2012 Pay Sheet'!$C$5:$C$35,'Master 2012 Pay Sheet'!$D$5:$D$35),0))</f>
        <v/>
      </c>
      <c r="AY106" s="56" t="str">
        <f t="shared" si="156"/>
        <v/>
      </c>
      <c r="AZ106" s="31" t="str">
        <f t="shared" si="243"/>
        <v/>
      </c>
      <c r="BA106" s="57" t="str">
        <f>IF(D106="","",IF(LOOKUP(AZ106,'Master 2012 Pay Sheet'!$E$5:$E$35,'Master 2012 Pay Sheet'!$F$5:$F$35)&gt;0,LOOKUP(AZ106,'Master 2012 Pay Sheet'!$E$5:$E$35,'Master 2012 Pay Sheet'!$F$5:$F$35),0))</f>
        <v/>
      </c>
      <c r="BB106" s="57" t="str">
        <f t="shared" si="244"/>
        <v/>
      </c>
      <c r="BC106" s="31" t="str">
        <f t="shared" si="245"/>
        <v/>
      </c>
      <c r="BD106" s="31" t="str">
        <f t="shared" si="246"/>
        <v/>
      </c>
      <c r="BE106" s="31" t="str">
        <f t="shared" si="161"/>
        <v/>
      </c>
      <c r="BF106" s="56" t="str">
        <f t="shared" si="210"/>
        <v/>
      </c>
      <c r="BG106" s="31" t="str">
        <f t="shared" si="247"/>
        <v/>
      </c>
      <c r="BH106" s="31" t="str">
        <f t="shared" si="163"/>
        <v/>
      </c>
      <c r="BI106" s="56" t="str">
        <f t="shared" si="211"/>
        <v/>
      </c>
      <c r="BJ106" s="31" t="str">
        <f t="shared" si="248"/>
        <v/>
      </c>
      <c r="BK106" s="31" t="str">
        <f t="shared" si="212"/>
        <v/>
      </c>
      <c r="BL106" s="31" t="str">
        <f t="shared" si="165"/>
        <v/>
      </c>
      <c r="BM106" s="31" t="str">
        <f t="shared" si="249"/>
        <v/>
      </c>
      <c r="BN106" s="31" t="str">
        <f t="shared" si="167"/>
        <v/>
      </c>
      <c r="BO106" s="31" t="str">
        <f t="shared" si="250"/>
        <v/>
      </c>
      <c r="BP106" s="31" t="str">
        <f t="shared" si="169"/>
        <v/>
      </c>
      <c r="BQ106" s="31" t="str">
        <f t="shared" si="251"/>
        <v/>
      </c>
      <c r="BR106" s="31" t="str">
        <f t="shared" si="171"/>
        <v/>
      </c>
      <c r="BS106" s="31" t="str">
        <f t="shared" si="252"/>
        <v/>
      </c>
      <c r="BT106" s="31" t="str">
        <f t="shared" si="173"/>
        <v/>
      </c>
      <c r="BU106" s="31" t="str">
        <f t="shared" si="253"/>
        <v/>
      </c>
      <c r="BV106" s="31" t="str">
        <f t="shared" si="175"/>
        <v/>
      </c>
      <c r="BW106" s="31" t="str">
        <f t="shared" si="254"/>
        <v/>
      </c>
      <c r="BX106" s="31" t="str">
        <f t="shared" si="177"/>
        <v/>
      </c>
      <c r="BY106" s="31" t="str">
        <f t="shared" si="255"/>
        <v/>
      </c>
      <c r="BZ106" s="31" t="str">
        <f t="shared" si="179"/>
        <v/>
      </c>
      <c r="CA106" s="31" t="str">
        <f t="shared" si="256"/>
        <v/>
      </c>
      <c r="CB106" s="31" t="str">
        <f t="shared" si="181"/>
        <v/>
      </c>
      <c r="CC106" s="31" t="str">
        <f t="shared" si="257"/>
        <v/>
      </c>
      <c r="CD106" s="31" t="str">
        <f t="shared" si="183"/>
        <v/>
      </c>
      <c r="CE106" s="31" t="str">
        <f t="shared" si="258"/>
        <v/>
      </c>
      <c r="CF106" s="31" t="str">
        <f t="shared" si="185"/>
        <v/>
      </c>
      <c r="CG106" s="31" t="str">
        <f t="shared" si="259"/>
        <v/>
      </c>
      <c r="CH106" s="31" t="str">
        <f t="shared" si="187"/>
        <v/>
      </c>
      <c r="CI106" s="31" t="str">
        <f t="shared" si="260"/>
        <v/>
      </c>
      <c r="CJ106" s="31" t="str">
        <f t="shared" si="261"/>
        <v/>
      </c>
      <c r="CK106" s="31" t="str">
        <f t="shared" si="262"/>
        <v/>
      </c>
      <c r="CL106" s="31" t="str">
        <f t="shared" si="263"/>
        <v/>
      </c>
      <c r="CM106" s="31" t="str">
        <f t="shared" si="264"/>
        <v/>
      </c>
      <c r="CN106" s="31" t="str">
        <f t="shared" si="265"/>
        <v/>
      </c>
      <c r="CO106" s="31" t="str">
        <f t="shared" si="266"/>
        <v/>
      </c>
      <c r="CP106" s="31" t="str">
        <f t="shared" si="267"/>
        <v/>
      </c>
      <c r="CQ106" s="31" t="str">
        <f t="shared" si="268"/>
        <v/>
      </c>
      <c r="CR106" s="31" t="str">
        <f t="shared" si="269"/>
        <v/>
      </c>
      <c r="CS106" s="31" t="str">
        <f t="shared" si="270"/>
        <v/>
      </c>
      <c r="CT106" s="31" t="str">
        <f t="shared" si="213"/>
        <v/>
      </c>
      <c r="CU106" s="31" t="str">
        <f t="shared" si="214"/>
        <v/>
      </c>
      <c r="CV106" s="31" t="str">
        <f t="shared" si="215"/>
        <v/>
      </c>
      <c r="CW106" s="31" t="str">
        <f t="shared" si="216"/>
        <v/>
      </c>
      <c r="CX106" s="31" t="str">
        <f t="shared" si="217"/>
        <v/>
      </c>
      <c r="CY106" s="31" t="str">
        <f t="shared" si="218"/>
        <v/>
      </c>
      <c r="CZ106" s="31" t="str">
        <f t="shared" si="219"/>
        <v/>
      </c>
      <c r="DA106" s="31" t="str">
        <f t="shared" si="220"/>
        <v/>
      </c>
      <c r="DB106" s="31" t="str">
        <f t="shared" si="221"/>
        <v/>
      </c>
      <c r="DC106" s="31" t="str">
        <f t="shared" si="222"/>
        <v/>
      </c>
      <c r="DD106" s="31" t="str">
        <f t="shared" si="223"/>
        <v/>
      </c>
      <c r="DE106" s="31" t="str">
        <f t="shared" si="224"/>
        <v/>
      </c>
      <c r="DF106" s="31" t="str">
        <f t="shared" si="225"/>
        <v/>
      </c>
      <c r="DG106" s="31" t="str">
        <f t="shared" si="226"/>
        <v/>
      </c>
      <c r="DH106" s="31" t="str">
        <f t="shared" si="227"/>
        <v/>
      </c>
      <c r="DI106" s="31" t="str">
        <f t="shared" si="228"/>
        <v/>
      </c>
      <c r="DJ106" s="31" t="str">
        <f t="shared" si="229"/>
        <v/>
      </c>
      <c r="DK106" s="31" t="str">
        <f t="shared" si="230"/>
        <v/>
      </c>
      <c r="DL106" s="31" t="str">
        <f t="shared" si="231"/>
        <v/>
      </c>
      <c r="DM106" s="31" t="str">
        <f t="shared" si="232"/>
        <v/>
      </c>
      <c r="DN106" s="31" t="str">
        <f t="shared" si="233"/>
        <v/>
      </c>
      <c r="DO106" s="31" t="str">
        <f t="shared" si="234"/>
        <v/>
      </c>
      <c r="DP106" s="31" t="str">
        <f t="shared" si="235"/>
        <v/>
      </c>
      <c r="DQ106" s="31" t="str">
        <f t="shared" si="271"/>
        <v/>
      </c>
      <c r="DR106" s="31" t="str">
        <f t="shared" si="272"/>
        <v/>
      </c>
      <c r="DS106" s="31" t="str">
        <f t="shared" si="273"/>
        <v/>
      </c>
      <c r="DT106" s="31" t="str">
        <f t="shared" si="202"/>
        <v/>
      </c>
      <c r="DU106" s="31" t="str">
        <f t="shared" si="203"/>
        <v/>
      </c>
      <c r="DV106" s="31" t="str">
        <f t="shared" si="204"/>
        <v/>
      </c>
      <c r="DW106" s="48" t="e">
        <f t="shared" si="274"/>
        <v>#VALUE!</v>
      </c>
      <c r="DX106" s="4" t="str">
        <f t="shared" si="236"/>
        <v/>
      </c>
    </row>
    <row r="107" spans="1:128" ht="13.2" x14ac:dyDescent="0.25">
      <c r="A107" s="31"/>
      <c r="B107" s="4">
        <v>105</v>
      </c>
      <c r="C107" s="15"/>
      <c r="D107" s="14"/>
      <c r="E107" s="14"/>
      <c r="F107" s="14"/>
      <c r="G107" s="14"/>
      <c r="H107" s="14"/>
      <c r="I107" s="15"/>
      <c r="J107" s="47"/>
      <c r="K107" s="47"/>
      <c r="L107" s="47"/>
      <c r="M107" s="54"/>
      <c r="N107" s="54"/>
      <c r="O107" s="54"/>
      <c r="P107" s="54"/>
      <c r="Q107" s="54"/>
      <c r="R107" s="51"/>
      <c r="S107" s="51"/>
      <c r="T107" s="51"/>
      <c r="U107" s="51"/>
      <c r="V107" s="51"/>
      <c r="W107" s="51"/>
      <c r="X107" s="52" t="str">
        <f t="shared" si="206"/>
        <v xml:space="preserve"> </v>
      </c>
      <c r="Y107" s="52" t="str">
        <f t="shared" si="150"/>
        <v xml:space="preserve"> </v>
      </c>
      <c r="Z107" s="52" t="str">
        <f t="shared" si="151"/>
        <v xml:space="preserve"> </v>
      </c>
      <c r="AA107" s="52" t="str">
        <f t="shared" si="152"/>
        <v xml:space="preserve"> </v>
      </c>
      <c r="AB107" s="52" t="str">
        <f t="shared" si="153"/>
        <v xml:space="preserve"> </v>
      </c>
      <c r="AC107" s="54"/>
      <c r="AD107" s="54"/>
      <c r="AE107" s="54"/>
      <c r="AF107" s="54"/>
      <c r="AG107" s="54"/>
      <c r="AH107" s="52" t="str">
        <f t="shared" si="207"/>
        <v xml:space="preserve"> </v>
      </c>
      <c r="AI107" s="52" t="str">
        <f t="shared" si="237"/>
        <v xml:space="preserve"> </v>
      </c>
      <c r="AJ107" s="52" t="str">
        <f t="shared" si="238"/>
        <v xml:space="preserve"> </v>
      </c>
      <c r="AK107" s="52" t="str">
        <f t="shared" si="239"/>
        <v xml:space="preserve"> </v>
      </c>
      <c r="AL107" s="52" t="str">
        <f t="shared" si="240"/>
        <v xml:space="preserve"> </v>
      </c>
      <c r="AM107" s="53"/>
      <c r="AN107" s="53"/>
      <c r="AO107" s="53"/>
      <c r="AP107" s="53"/>
      <c r="AQ107" s="53"/>
      <c r="AR107" s="53"/>
      <c r="AS107" s="55" t="str">
        <f t="shared" si="208"/>
        <v/>
      </c>
      <c r="AT107" s="31" t="str">
        <f t="shared" si="241"/>
        <v/>
      </c>
      <c r="AU107" s="57" t="str">
        <f>IF(D107="","",IF(LOOKUP(AT107,'Master 2012 Pay Sheet'!$A$5:$A$35,'Master 2012 Pay Sheet'!$B$5:$B$35)&gt;0,LOOKUP(AT107,'Master 2012 Pay Sheet'!$A$5:$A$35,'Master 2012 Pay Sheet'!$B$5:$B$35),0))</f>
        <v/>
      </c>
      <c r="AV107" s="56" t="str">
        <f t="shared" si="209"/>
        <v/>
      </c>
      <c r="AW107" s="31" t="str">
        <f t="shared" si="242"/>
        <v/>
      </c>
      <c r="AX107" s="57" t="str">
        <f>IF(D107="","",IF(LOOKUP(AW107,'Master 2012 Pay Sheet'!$C$5:$C$35,'Master 2012 Pay Sheet'!$D$5:$D$35)&gt;0,LOOKUP(AW107,'Master 2012 Pay Sheet'!$C$5:$C$35,'Master 2012 Pay Sheet'!$D$5:$D$35),0))</f>
        <v/>
      </c>
      <c r="AY107" s="56" t="str">
        <f t="shared" si="156"/>
        <v/>
      </c>
      <c r="AZ107" s="31" t="str">
        <f t="shared" si="243"/>
        <v/>
      </c>
      <c r="BA107" s="57" t="str">
        <f>IF(D107="","",IF(LOOKUP(AZ107,'Master 2012 Pay Sheet'!$E$5:$E$35,'Master 2012 Pay Sheet'!$F$5:$F$35)&gt;0,LOOKUP(AZ107,'Master 2012 Pay Sheet'!$E$5:$E$35,'Master 2012 Pay Sheet'!$F$5:$F$35),0))</f>
        <v/>
      </c>
      <c r="BB107" s="57" t="str">
        <f t="shared" si="244"/>
        <v/>
      </c>
      <c r="BC107" s="31" t="str">
        <f t="shared" si="245"/>
        <v/>
      </c>
      <c r="BD107" s="31" t="str">
        <f t="shared" si="246"/>
        <v/>
      </c>
      <c r="BE107" s="31" t="str">
        <f t="shared" si="161"/>
        <v/>
      </c>
      <c r="BF107" s="56" t="str">
        <f t="shared" si="210"/>
        <v/>
      </c>
      <c r="BG107" s="31" t="str">
        <f t="shared" si="247"/>
        <v/>
      </c>
      <c r="BH107" s="31" t="str">
        <f t="shared" si="163"/>
        <v/>
      </c>
      <c r="BI107" s="56" t="str">
        <f t="shared" si="211"/>
        <v/>
      </c>
      <c r="BJ107" s="31" t="str">
        <f t="shared" si="248"/>
        <v/>
      </c>
      <c r="BK107" s="31" t="str">
        <f t="shared" si="212"/>
        <v/>
      </c>
      <c r="BL107" s="31" t="str">
        <f t="shared" si="165"/>
        <v/>
      </c>
      <c r="BM107" s="31" t="str">
        <f t="shared" si="249"/>
        <v/>
      </c>
      <c r="BN107" s="31" t="str">
        <f t="shared" si="167"/>
        <v/>
      </c>
      <c r="BO107" s="31" t="str">
        <f t="shared" si="250"/>
        <v/>
      </c>
      <c r="BP107" s="31" t="str">
        <f t="shared" si="169"/>
        <v/>
      </c>
      <c r="BQ107" s="31" t="str">
        <f t="shared" si="251"/>
        <v/>
      </c>
      <c r="BR107" s="31" t="str">
        <f t="shared" si="171"/>
        <v/>
      </c>
      <c r="BS107" s="31" t="str">
        <f t="shared" si="252"/>
        <v/>
      </c>
      <c r="BT107" s="31" t="str">
        <f t="shared" si="173"/>
        <v/>
      </c>
      <c r="BU107" s="31" t="str">
        <f t="shared" si="253"/>
        <v/>
      </c>
      <c r="BV107" s="31" t="str">
        <f t="shared" si="175"/>
        <v/>
      </c>
      <c r="BW107" s="31" t="str">
        <f t="shared" si="254"/>
        <v/>
      </c>
      <c r="BX107" s="31" t="str">
        <f t="shared" si="177"/>
        <v/>
      </c>
      <c r="BY107" s="31" t="str">
        <f t="shared" si="255"/>
        <v/>
      </c>
      <c r="BZ107" s="31" t="str">
        <f t="shared" si="179"/>
        <v/>
      </c>
      <c r="CA107" s="31" t="str">
        <f t="shared" si="256"/>
        <v/>
      </c>
      <c r="CB107" s="31" t="str">
        <f t="shared" si="181"/>
        <v/>
      </c>
      <c r="CC107" s="31" t="str">
        <f t="shared" si="257"/>
        <v/>
      </c>
      <c r="CD107" s="31" t="str">
        <f t="shared" si="183"/>
        <v/>
      </c>
      <c r="CE107" s="31" t="str">
        <f t="shared" si="258"/>
        <v/>
      </c>
      <c r="CF107" s="31" t="str">
        <f t="shared" si="185"/>
        <v/>
      </c>
      <c r="CG107" s="31" t="str">
        <f t="shared" si="259"/>
        <v/>
      </c>
      <c r="CH107" s="31" t="str">
        <f t="shared" si="187"/>
        <v/>
      </c>
      <c r="CI107" s="31" t="str">
        <f t="shared" si="260"/>
        <v/>
      </c>
      <c r="CJ107" s="31" t="str">
        <f t="shared" si="261"/>
        <v/>
      </c>
      <c r="CK107" s="31" t="str">
        <f t="shared" si="262"/>
        <v/>
      </c>
      <c r="CL107" s="31" t="str">
        <f t="shared" si="263"/>
        <v/>
      </c>
      <c r="CM107" s="31" t="str">
        <f t="shared" si="264"/>
        <v/>
      </c>
      <c r="CN107" s="31" t="str">
        <f t="shared" si="265"/>
        <v/>
      </c>
      <c r="CO107" s="31" t="str">
        <f t="shared" si="266"/>
        <v/>
      </c>
      <c r="CP107" s="31" t="str">
        <f t="shared" si="267"/>
        <v/>
      </c>
      <c r="CQ107" s="31" t="str">
        <f t="shared" si="268"/>
        <v/>
      </c>
      <c r="CR107" s="31" t="str">
        <f t="shared" si="269"/>
        <v/>
      </c>
      <c r="CS107" s="31" t="str">
        <f t="shared" si="270"/>
        <v/>
      </c>
      <c r="CT107" s="31" t="str">
        <f t="shared" si="213"/>
        <v/>
      </c>
      <c r="CU107" s="31" t="str">
        <f t="shared" si="214"/>
        <v/>
      </c>
      <c r="CV107" s="31" t="str">
        <f t="shared" si="215"/>
        <v/>
      </c>
      <c r="CW107" s="31" t="str">
        <f t="shared" si="216"/>
        <v/>
      </c>
      <c r="CX107" s="31" t="str">
        <f t="shared" si="217"/>
        <v/>
      </c>
      <c r="CY107" s="31" t="str">
        <f t="shared" si="218"/>
        <v/>
      </c>
      <c r="CZ107" s="31" t="str">
        <f t="shared" si="219"/>
        <v/>
      </c>
      <c r="DA107" s="31" t="str">
        <f t="shared" si="220"/>
        <v/>
      </c>
      <c r="DB107" s="31" t="str">
        <f t="shared" si="221"/>
        <v/>
      </c>
      <c r="DC107" s="31" t="str">
        <f t="shared" si="222"/>
        <v/>
      </c>
      <c r="DD107" s="31" t="str">
        <f t="shared" si="223"/>
        <v/>
      </c>
      <c r="DE107" s="31" t="str">
        <f t="shared" si="224"/>
        <v/>
      </c>
      <c r="DF107" s="31" t="str">
        <f t="shared" si="225"/>
        <v/>
      </c>
      <c r="DG107" s="31" t="str">
        <f t="shared" si="226"/>
        <v/>
      </c>
      <c r="DH107" s="31" t="str">
        <f t="shared" si="227"/>
        <v/>
      </c>
      <c r="DI107" s="31" t="str">
        <f t="shared" si="228"/>
        <v/>
      </c>
      <c r="DJ107" s="31" t="str">
        <f t="shared" si="229"/>
        <v/>
      </c>
      <c r="DK107" s="31" t="str">
        <f t="shared" si="230"/>
        <v/>
      </c>
      <c r="DL107" s="31" t="str">
        <f t="shared" si="231"/>
        <v/>
      </c>
      <c r="DM107" s="31" t="str">
        <f t="shared" si="232"/>
        <v/>
      </c>
      <c r="DN107" s="31" t="str">
        <f t="shared" si="233"/>
        <v/>
      </c>
      <c r="DO107" s="31" t="str">
        <f t="shared" si="234"/>
        <v/>
      </c>
      <c r="DP107" s="31" t="str">
        <f t="shared" si="235"/>
        <v/>
      </c>
      <c r="DQ107" s="31" t="str">
        <f t="shared" si="271"/>
        <v/>
      </c>
      <c r="DR107" s="31" t="str">
        <f t="shared" si="272"/>
        <v/>
      </c>
      <c r="DS107" s="31" t="str">
        <f t="shared" si="273"/>
        <v/>
      </c>
      <c r="DT107" s="31" t="str">
        <f t="shared" si="202"/>
        <v/>
      </c>
      <c r="DU107" s="31" t="str">
        <f t="shared" si="203"/>
        <v/>
      </c>
      <c r="DV107" s="31" t="str">
        <f t="shared" si="204"/>
        <v/>
      </c>
      <c r="DW107" s="48" t="e">
        <f t="shared" si="274"/>
        <v>#VALUE!</v>
      </c>
      <c r="DX107" s="4" t="str">
        <f t="shared" si="236"/>
        <v/>
      </c>
    </row>
    <row r="108" spans="1:128" ht="13.2" x14ac:dyDescent="0.25">
      <c r="A108" s="31"/>
      <c r="B108" s="4">
        <v>106</v>
      </c>
      <c r="C108" s="15"/>
      <c r="D108" s="14"/>
      <c r="E108" s="14"/>
      <c r="F108" s="14"/>
      <c r="G108" s="14"/>
      <c r="H108" s="14"/>
      <c r="I108" s="15"/>
      <c r="J108" s="47"/>
      <c r="K108" s="47"/>
      <c r="L108" s="47"/>
      <c r="M108" s="54"/>
      <c r="N108" s="54"/>
      <c r="O108" s="54"/>
      <c r="P108" s="54"/>
      <c r="Q108" s="54"/>
      <c r="R108" s="51"/>
      <c r="S108" s="51"/>
      <c r="T108" s="51"/>
      <c r="U108" s="51"/>
      <c r="V108" s="51"/>
      <c r="W108" s="51"/>
      <c r="X108" s="52" t="str">
        <f t="shared" si="206"/>
        <v xml:space="preserve"> </v>
      </c>
      <c r="Y108" s="52" t="str">
        <f t="shared" si="150"/>
        <v xml:space="preserve"> </v>
      </c>
      <c r="Z108" s="52" t="str">
        <f t="shared" si="151"/>
        <v xml:space="preserve"> </v>
      </c>
      <c r="AA108" s="52" t="str">
        <f t="shared" si="152"/>
        <v xml:space="preserve"> </v>
      </c>
      <c r="AB108" s="52" t="str">
        <f t="shared" si="153"/>
        <v xml:space="preserve"> </v>
      </c>
      <c r="AC108" s="54"/>
      <c r="AD108" s="54"/>
      <c r="AE108" s="54"/>
      <c r="AF108" s="54"/>
      <c r="AG108" s="54"/>
      <c r="AH108" s="52" t="str">
        <f t="shared" si="207"/>
        <v xml:space="preserve"> </v>
      </c>
      <c r="AI108" s="52" t="str">
        <f t="shared" si="237"/>
        <v xml:space="preserve"> </v>
      </c>
      <c r="AJ108" s="52" t="str">
        <f t="shared" si="238"/>
        <v xml:space="preserve"> </v>
      </c>
      <c r="AK108" s="52" t="str">
        <f t="shared" si="239"/>
        <v xml:space="preserve"> </v>
      </c>
      <c r="AL108" s="52" t="str">
        <f t="shared" si="240"/>
        <v xml:space="preserve"> </v>
      </c>
      <c r="AM108" s="53"/>
      <c r="AN108" s="53"/>
      <c r="AO108" s="53"/>
      <c r="AP108" s="53"/>
      <c r="AQ108" s="53"/>
      <c r="AR108" s="53"/>
      <c r="AS108" s="55" t="str">
        <f t="shared" si="208"/>
        <v/>
      </c>
      <c r="AT108" s="31" t="str">
        <f t="shared" si="241"/>
        <v/>
      </c>
      <c r="AU108" s="57" t="str">
        <f>IF(D108="","",IF(LOOKUP(AT108,'Master 2012 Pay Sheet'!$A$5:$A$35,'Master 2012 Pay Sheet'!$B$5:$B$35)&gt;0,LOOKUP(AT108,'Master 2012 Pay Sheet'!$A$5:$A$35,'Master 2012 Pay Sheet'!$B$5:$B$35),0))</f>
        <v/>
      </c>
      <c r="AV108" s="56" t="str">
        <f t="shared" si="209"/>
        <v/>
      </c>
      <c r="AW108" s="31" t="str">
        <f t="shared" si="242"/>
        <v/>
      </c>
      <c r="AX108" s="57" t="str">
        <f>IF(D108="","",IF(LOOKUP(AW108,'Master 2012 Pay Sheet'!$C$5:$C$35,'Master 2012 Pay Sheet'!$D$5:$D$35)&gt;0,LOOKUP(AW108,'Master 2012 Pay Sheet'!$C$5:$C$35,'Master 2012 Pay Sheet'!$D$5:$D$35),0))</f>
        <v/>
      </c>
      <c r="AY108" s="56" t="str">
        <f t="shared" si="156"/>
        <v/>
      </c>
      <c r="AZ108" s="31" t="str">
        <f t="shared" si="243"/>
        <v/>
      </c>
      <c r="BA108" s="57" t="str">
        <f>IF(D108="","",IF(LOOKUP(AZ108,'Master 2012 Pay Sheet'!$E$5:$E$35,'Master 2012 Pay Sheet'!$F$5:$F$35)&gt;0,LOOKUP(AZ108,'Master 2012 Pay Sheet'!$E$5:$E$35,'Master 2012 Pay Sheet'!$F$5:$F$35),0))</f>
        <v/>
      </c>
      <c r="BB108" s="57" t="str">
        <f t="shared" si="244"/>
        <v/>
      </c>
      <c r="BC108" s="31" t="str">
        <f t="shared" si="245"/>
        <v/>
      </c>
      <c r="BD108" s="31" t="str">
        <f t="shared" si="246"/>
        <v/>
      </c>
      <c r="BE108" s="31" t="str">
        <f t="shared" si="161"/>
        <v/>
      </c>
      <c r="BF108" s="56" t="str">
        <f t="shared" si="210"/>
        <v/>
      </c>
      <c r="BG108" s="31" t="str">
        <f t="shared" si="247"/>
        <v/>
      </c>
      <c r="BH108" s="31" t="str">
        <f t="shared" si="163"/>
        <v/>
      </c>
      <c r="BI108" s="56" t="str">
        <f t="shared" si="211"/>
        <v/>
      </c>
      <c r="BJ108" s="31" t="str">
        <f t="shared" si="248"/>
        <v/>
      </c>
      <c r="BK108" s="31" t="str">
        <f t="shared" si="212"/>
        <v/>
      </c>
      <c r="BL108" s="31" t="str">
        <f t="shared" si="165"/>
        <v/>
      </c>
      <c r="BM108" s="31" t="str">
        <f t="shared" si="249"/>
        <v/>
      </c>
      <c r="BN108" s="31" t="str">
        <f t="shared" si="167"/>
        <v/>
      </c>
      <c r="BO108" s="31" t="str">
        <f t="shared" si="250"/>
        <v/>
      </c>
      <c r="BP108" s="31" t="str">
        <f t="shared" si="169"/>
        <v/>
      </c>
      <c r="BQ108" s="31" t="str">
        <f t="shared" si="251"/>
        <v/>
      </c>
      <c r="BR108" s="31" t="str">
        <f t="shared" si="171"/>
        <v/>
      </c>
      <c r="BS108" s="31" t="str">
        <f t="shared" si="252"/>
        <v/>
      </c>
      <c r="BT108" s="31" t="str">
        <f t="shared" si="173"/>
        <v/>
      </c>
      <c r="BU108" s="31" t="str">
        <f t="shared" si="253"/>
        <v/>
      </c>
      <c r="BV108" s="31" t="str">
        <f t="shared" si="175"/>
        <v/>
      </c>
      <c r="BW108" s="31" t="str">
        <f t="shared" si="254"/>
        <v/>
      </c>
      <c r="BX108" s="31" t="str">
        <f t="shared" si="177"/>
        <v/>
      </c>
      <c r="BY108" s="31" t="str">
        <f t="shared" si="255"/>
        <v/>
      </c>
      <c r="BZ108" s="31" t="str">
        <f t="shared" si="179"/>
        <v/>
      </c>
      <c r="CA108" s="31" t="str">
        <f t="shared" si="256"/>
        <v/>
      </c>
      <c r="CB108" s="31" t="str">
        <f t="shared" si="181"/>
        <v/>
      </c>
      <c r="CC108" s="31" t="str">
        <f t="shared" si="257"/>
        <v/>
      </c>
      <c r="CD108" s="31" t="str">
        <f t="shared" si="183"/>
        <v/>
      </c>
      <c r="CE108" s="31" t="str">
        <f t="shared" si="258"/>
        <v/>
      </c>
      <c r="CF108" s="31" t="str">
        <f t="shared" si="185"/>
        <v/>
      </c>
      <c r="CG108" s="31" t="str">
        <f t="shared" si="259"/>
        <v/>
      </c>
      <c r="CH108" s="31" t="str">
        <f t="shared" si="187"/>
        <v/>
      </c>
      <c r="CI108" s="31" t="str">
        <f t="shared" si="260"/>
        <v/>
      </c>
      <c r="CJ108" s="31" t="str">
        <f t="shared" si="261"/>
        <v/>
      </c>
      <c r="CK108" s="31" t="str">
        <f t="shared" si="262"/>
        <v/>
      </c>
      <c r="CL108" s="31" t="str">
        <f t="shared" si="263"/>
        <v/>
      </c>
      <c r="CM108" s="31" t="str">
        <f t="shared" si="264"/>
        <v/>
      </c>
      <c r="CN108" s="31" t="str">
        <f t="shared" si="265"/>
        <v/>
      </c>
      <c r="CO108" s="31" t="str">
        <f t="shared" si="266"/>
        <v/>
      </c>
      <c r="CP108" s="31" t="str">
        <f t="shared" si="267"/>
        <v/>
      </c>
      <c r="CQ108" s="31" t="str">
        <f t="shared" si="268"/>
        <v/>
      </c>
      <c r="CR108" s="31" t="str">
        <f t="shared" si="269"/>
        <v/>
      </c>
      <c r="CS108" s="31" t="str">
        <f t="shared" si="270"/>
        <v/>
      </c>
      <c r="CT108" s="31" t="str">
        <f t="shared" si="213"/>
        <v/>
      </c>
      <c r="CU108" s="31" t="str">
        <f t="shared" si="214"/>
        <v/>
      </c>
      <c r="CV108" s="31" t="str">
        <f t="shared" si="215"/>
        <v/>
      </c>
      <c r="CW108" s="31" t="str">
        <f t="shared" si="216"/>
        <v/>
      </c>
      <c r="CX108" s="31" t="str">
        <f t="shared" si="217"/>
        <v/>
      </c>
      <c r="CY108" s="31" t="str">
        <f t="shared" si="218"/>
        <v/>
      </c>
      <c r="CZ108" s="31" t="str">
        <f t="shared" si="219"/>
        <v/>
      </c>
      <c r="DA108" s="31" t="str">
        <f t="shared" si="220"/>
        <v/>
      </c>
      <c r="DB108" s="31" t="str">
        <f t="shared" si="221"/>
        <v/>
      </c>
      <c r="DC108" s="31" t="str">
        <f t="shared" si="222"/>
        <v/>
      </c>
      <c r="DD108" s="31" t="str">
        <f t="shared" si="223"/>
        <v/>
      </c>
      <c r="DE108" s="31" t="str">
        <f t="shared" si="224"/>
        <v/>
      </c>
      <c r="DF108" s="31" t="str">
        <f t="shared" si="225"/>
        <v/>
      </c>
      <c r="DG108" s="31" t="str">
        <f t="shared" si="226"/>
        <v/>
      </c>
      <c r="DH108" s="31" t="str">
        <f t="shared" si="227"/>
        <v/>
      </c>
      <c r="DI108" s="31" t="str">
        <f t="shared" si="228"/>
        <v/>
      </c>
      <c r="DJ108" s="31" t="str">
        <f t="shared" si="229"/>
        <v/>
      </c>
      <c r="DK108" s="31" t="str">
        <f t="shared" si="230"/>
        <v/>
      </c>
      <c r="DL108" s="31" t="str">
        <f t="shared" si="231"/>
        <v/>
      </c>
      <c r="DM108" s="31" t="str">
        <f t="shared" si="232"/>
        <v/>
      </c>
      <c r="DN108" s="31" t="str">
        <f t="shared" si="233"/>
        <v/>
      </c>
      <c r="DO108" s="31" t="str">
        <f t="shared" si="234"/>
        <v/>
      </c>
      <c r="DP108" s="31" t="str">
        <f t="shared" si="235"/>
        <v/>
      </c>
      <c r="DQ108" s="31" t="str">
        <f t="shared" si="271"/>
        <v/>
      </c>
      <c r="DR108" s="31" t="str">
        <f t="shared" si="272"/>
        <v/>
      </c>
      <c r="DS108" s="31" t="str">
        <f t="shared" si="273"/>
        <v/>
      </c>
      <c r="DT108" s="31" t="str">
        <f t="shared" si="202"/>
        <v/>
      </c>
      <c r="DU108" s="31" t="str">
        <f t="shared" si="203"/>
        <v/>
      </c>
      <c r="DV108" s="31" t="str">
        <f t="shared" si="204"/>
        <v/>
      </c>
      <c r="DW108" s="48" t="e">
        <f t="shared" si="274"/>
        <v>#VALUE!</v>
      </c>
      <c r="DX108" s="4" t="str">
        <f t="shared" si="236"/>
        <v/>
      </c>
    </row>
    <row r="109" spans="1:128" ht="13.2" x14ac:dyDescent="0.25">
      <c r="A109" s="31"/>
      <c r="B109" s="4">
        <v>107</v>
      </c>
      <c r="C109" s="15"/>
      <c r="D109" s="14"/>
      <c r="E109" s="14"/>
      <c r="F109" s="14"/>
      <c r="G109" s="14"/>
      <c r="H109" s="14"/>
      <c r="I109" s="15"/>
      <c r="J109" s="47"/>
      <c r="K109" s="47"/>
      <c r="L109" s="47"/>
      <c r="M109" s="54"/>
      <c r="N109" s="54"/>
      <c r="O109" s="54"/>
      <c r="P109" s="54"/>
      <c r="Q109" s="54"/>
      <c r="R109" s="51"/>
      <c r="S109" s="51"/>
      <c r="T109" s="51"/>
      <c r="U109" s="51"/>
      <c r="V109" s="51"/>
      <c r="W109" s="51"/>
      <c r="X109" s="52" t="str">
        <f t="shared" si="206"/>
        <v xml:space="preserve"> </v>
      </c>
      <c r="Y109" s="52" t="str">
        <f t="shared" si="150"/>
        <v xml:space="preserve"> </v>
      </c>
      <c r="Z109" s="52" t="str">
        <f t="shared" si="151"/>
        <v xml:space="preserve"> </v>
      </c>
      <c r="AA109" s="52" t="str">
        <f t="shared" si="152"/>
        <v xml:space="preserve"> </v>
      </c>
      <c r="AB109" s="52" t="str">
        <f t="shared" si="153"/>
        <v xml:space="preserve"> </v>
      </c>
      <c r="AC109" s="54"/>
      <c r="AD109" s="54"/>
      <c r="AE109" s="54"/>
      <c r="AF109" s="54"/>
      <c r="AG109" s="54"/>
      <c r="AH109" s="52" t="str">
        <f t="shared" si="207"/>
        <v xml:space="preserve"> </v>
      </c>
      <c r="AI109" s="52" t="str">
        <f t="shared" si="237"/>
        <v xml:space="preserve"> </v>
      </c>
      <c r="AJ109" s="52" t="str">
        <f t="shared" si="238"/>
        <v xml:space="preserve"> </v>
      </c>
      <c r="AK109" s="52" t="str">
        <f t="shared" si="239"/>
        <v xml:space="preserve"> </v>
      </c>
      <c r="AL109" s="52" t="str">
        <f t="shared" si="240"/>
        <v xml:space="preserve"> </v>
      </c>
      <c r="AM109" s="53"/>
      <c r="AN109" s="53"/>
      <c r="AO109" s="53"/>
      <c r="AP109" s="53"/>
      <c r="AQ109" s="53"/>
      <c r="AR109" s="53"/>
      <c r="AS109" s="55" t="str">
        <f t="shared" si="208"/>
        <v/>
      </c>
      <c r="AT109" s="31" t="str">
        <f t="shared" si="241"/>
        <v/>
      </c>
      <c r="AU109" s="57" t="str">
        <f>IF(D109="","",IF(LOOKUP(AT109,'Master 2012 Pay Sheet'!$A$5:$A$35,'Master 2012 Pay Sheet'!$B$5:$B$35)&gt;0,LOOKUP(AT109,'Master 2012 Pay Sheet'!$A$5:$A$35,'Master 2012 Pay Sheet'!$B$5:$B$35),0))</f>
        <v/>
      </c>
      <c r="AV109" s="56" t="str">
        <f t="shared" si="209"/>
        <v/>
      </c>
      <c r="AW109" s="31" t="str">
        <f t="shared" si="242"/>
        <v/>
      </c>
      <c r="AX109" s="57" t="str">
        <f>IF(D109="","",IF(LOOKUP(AW109,'Master 2012 Pay Sheet'!$C$5:$C$35,'Master 2012 Pay Sheet'!$D$5:$D$35)&gt;0,LOOKUP(AW109,'Master 2012 Pay Sheet'!$C$5:$C$35,'Master 2012 Pay Sheet'!$D$5:$D$35),0))</f>
        <v/>
      </c>
      <c r="AY109" s="56" t="str">
        <f t="shared" si="156"/>
        <v/>
      </c>
      <c r="AZ109" s="31" t="str">
        <f t="shared" si="243"/>
        <v/>
      </c>
      <c r="BA109" s="57" t="str">
        <f>IF(D109="","",IF(LOOKUP(AZ109,'Master 2012 Pay Sheet'!$E$5:$E$35,'Master 2012 Pay Sheet'!$F$5:$F$35)&gt;0,LOOKUP(AZ109,'Master 2012 Pay Sheet'!$E$5:$E$35,'Master 2012 Pay Sheet'!$F$5:$F$35),0))</f>
        <v/>
      </c>
      <c r="BB109" s="57" t="str">
        <f t="shared" si="244"/>
        <v/>
      </c>
      <c r="BC109" s="31" t="str">
        <f t="shared" si="245"/>
        <v/>
      </c>
      <c r="BD109" s="31" t="str">
        <f t="shared" si="246"/>
        <v/>
      </c>
      <c r="BE109" s="31" t="str">
        <f t="shared" si="161"/>
        <v/>
      </c>
      <c r="BF109" s="56" t="str">
        <f t="shared" si="210"/>
        <v/>
      </c>
      <c r="BG109" s="31" t="str">
        <f t="shared" si="247"/>
        <v/>
      </c>
      <c r="BH109" s="31" t="str">
        <f t="shared" si="163"/>
        <v/>
      </c>
      <c r="BI109" s="56" t="str">
        <f t="shared" si="211"/>
        <v/>
      </c>
      <c r="BJ109" s="31" t="str">
        <f t="shared" si="248"/>
        <v/>
      </c>
      <c r="BK109" s="31" t="str">
        <f t="shared" si="212"/>
        <v/>
      </c>
      <c r="BL109" s="31" t="str">
        <f t="shared" si="165"/>
        <v/>
      </c>
      <c r="BM109" s="31" t="str">
        <f t="shared" si="249"/>
        <v/>
      </c>
      <c r="BN109" s="31" t="str">
        <f t="shared" si="167"/>
        <v/>
      </c>
      <c r="BO109" s="31" t="str">
        <f t="shared" si="250"/>
        <v/>
      </c>
      <c r="BP109" s="31" t="str">
        <f t="shared" si="169"/>
        <v/>
      </c>
      <c r="BQ109" s="31" t="str">
        <f t="shared" si="251"/>
        <v/>
      </c>
      <c r="BR109" s="31" t="str">
        <f t="shared" si="171"/>
        <v/>
      </c>
      <c r="BS109" s="31" t="str">
        <f t="shared" si="252"/>
        <v/>
      </c>
      <c r="BT109" s="31" t="str">
        <f t="shared" si="173"/>
        <v/>
      </c>
      <c r="BU109" s="31" t="str">
        <f t="shared" si="253"/>
        <v/>
      </c>
      <c r="BV109" s="31" t="str">
        <f t="shared" si="175"/>
        <v/>
      </c>
      <c r="BW109" s="31" t="str">
        <f t="shared" si="254"/>
        <v/>
      </c>
      <c r="BX109" s="31" t="str">
        <f t="shared" si="177"/>
        <v/>
      </c>
      <c r="BY109" s="31" t="str">
        <f t="shared" si="255"/>
        <v/>
      </c>
      <c r="BZ109" s="31" t="str">
        <f t="shared" si="179"/>
        <v/>
      </c>
      <c r="CA109" s="31" t="str">
        <f t="shared" si="256"/>
        <v/>
      </c>
      <c r="CB109" s="31" t="str">
        <f t="shared" si="181"/>
        <v/>
      </c>
      <c r="CC109" s="31" t="str">
        <f t="shared" si="257"/>
        <v/>
      </c>
      <c r="CD109" s="31" t="str">
        <f t="shared" si="183"/>
        <v/>
      </c>
      <c r="CE109" s="31" t="str">
        <f t="shared" si="258"/>
        <v/>
      </c>
      <c r="CF109" s="31" t="str">
        <f t="shared" si="185"/>
        <v/>
      </c>
      <c r="CG109" s="31" t="str">
        <f t="shared" si="259"/>
        <v/>
      </c>
      <c r="CH109" s="31" t="str">
        <f t="shared" si="187"/>
        <v/>
      </c>
      <c r="CI109" s="31" t="str">
        <f t="shared" si="260"/>
        <v/>
      </c>
      <c r="CJ109" s="31" t="str">
        <f t="shared" si="261"/>
        <v/>
      </c>
      <c r="CK109" s="31" t="str">
        <f t="shared" si="262"/>
        <v/>
      </c>
      <c r="CL109" s="31" t="str">
        <f t="shared" si="263"/>
        <v/>
      </c>
      <c r="CM109" s="31" t="str">
        <f t="shared" si="264"/>
        <v/>
      </c>
      <c r="CN109" s="31" t="str">
        <f t="shared" si="265"/>
        <v/>
      </c>
      <c r="CO109" s="31" t="str">
        <f t="shared" si="266"/>
        <v/>
      </c>
      <c r="CP109" s="31" t="str">
        <f t="shared" si="267"/>
        <v/>
      </c>
      <c r="CQ109" s="31" t="str">
        <f t="shared" si="268"/>
        <v/>
      </c>
      <c r="CR109" s="31" t="str">
        <f t="shared" si="269"/>
        <v/>
      </c>
      <c r="CS109" s="31" t="str">
        <f t="shared" si="270"/>
        <v/>
      </c>
      <c r="CT109" s="31" t="str">
        <f t="shared" si="213"/>
        <v/>
      </c>
      <c r="CU109" s="31" t="str">
        <f t="shared" si="214"/>
        <v/>
      </c>
      <c r="CV109" s="31" t="str">
        <f t="shared" si="215"/>
        <v/>
      </c>
      <c r="CW109" s="31" t="str">
        <f t="shared" si="216"/>
        <v/>
      </c>
      <c r="CX109" s="31" t="str">
        <f t="shared" si="217"/>
        <v/>
      </c>
      <c r="CY109" s="31" t="str">
        <f t="shared" si="218"/>
        <v/>
      </c>
      <c r="CZ109" s="31" t="str">
        <f t="shared" si="219"/>
        <v/>
      </c>
      <c r="DA109" s="31" t="str">
        <f t="shared" si="220"/>
        <v/>
      </c>
      <c r="DB109" s="31" t="str">
        <f t="shared" si="221"/>
        <v/>
      </c>
      <c r="DC109" s="31" t="str">
        <f t="shared" si="222"/>
        <v/>
      </c>
      <c r="DD109" s="31" t="str">
        <f t="shared" si="223"/>
        <v/>
      </c>
      <c r="DE109" s="31" t="str">
        <f t="shared" si="224"/>
        <v/>
      </c>
      <c r="DF109" s="31" t="str">
        <f t="shared" si="225"/>
        <v/>
      </c>
      <c r="DG109" s="31" t="str">
        <f t="shared" si="226"/>
        <v/>
      </c>
      <c r="DH109" s="31" t="str">
        <f t="shared" si="227"/>
        <v/>
      </c>
      <c r="DI109" s="31" t="str">
        <f t="shared" si="228"/>
        <v/>
      </c>
      <c r="DJ109" s="31" t="str">
        <f t="shared" si="229"/>
        <v/>
      </c>
      <c r="DK109" s="31" t="str">
        <f t="shared" si="230"/>
        <v/>
      </c>
      <c r="DL109" s="31" t="str">
        <f t="shared" si="231"/>
        <v/>
      </c>
      <c r="DM109" s="31" t="str">
        <f t="shared" si="232"/>
        <v/>
      </c>
      <c r="DN109" s="31" t="str">
        <f t="shared" si="233"/>
        <v/>
      </c>
      <c r="DO109" s="31" t="str">
        <f t="shared" si="234"/>
        <v/>
      </c>
      <c r="DP109" s="31" t="str">
        <f t="shared" si="235"/>
        <v/>
      </c>
      <c r="DQ109" s="31" t="str">
        <f t="shared" si="271"/>
        <v/>
      </c>
      <c r="DR109" s="31" t="str">
        <f t="shared" si="272"/>
        <v/>
      </c>
      <c r="DS109" s="31" t="str">
        <f t="shared" si="273"/>
        <v/>
      </c>
      <c r="DT109" s="31" t="str">
        <f t="shared" si="202"/>
        <v/>
      </c>
      <c r="DU109" s="31" t="str">
        <f t="shared" si="203"/>
        <v/>
      </c>
      <c r="DV109" s="31" t="str">
        <f t="shared" si="204"/>
        <v/>
      </c>
      <c r="DW109" s="48" t="e">
        <f t="shared" si="274"/>
        <v>#VALUE!</v>
      </c>
      <c r="DX109" s="4" t="str">
        <f t="shared" si="236"/>
        <v/>
      </c>
    </row>
    <row r="110" spans="1:128" ht="13.2" x14ac:dyDescent="0.25">
      <c r="A110" s="31"/>
      <c r="B110" s="4">
        <v>108</v>
      </c>
      <c r="C110" s="15"/>
      <c r="D110" s="14"/>
      <c r="E110" s="14"/>
      <c r="F110" s="14"/>
      <c r="G110" s="14"/>
      <c r="H110" s="14"/>
      <c r="I110" s="15"/>
      <c r="J110" s="47"/>
      <c r="K110" s="47"/>
      <c r="L110" s="47"/>
      <c r="M110" s="54"/>
      <c r="N110" s="54"/>
      <c r="O110" s="54"/>
      <c r="P110" s="54"/>
      <c r="Q110" s="54"/>
      <c r="R110" s="51"/>
      <c r="S110" s="51"/>
      <c r="T110" s="51"/>
      <c r="U110" s="51"/>
      <c r="V110" s="51"/>
      <c r="W110" s="51"/>
      <c r="X110" s="52" t="str">
        <f t="shared" si="206"/>
        <v xml:space="preserve"> </v>
      </c>
      <c r="Y110" s="52" t="str">
        <f t="shared" si="150"/>
        <v xml:space="preserve"> </v>
      </c>
      <c r="Z110" s="52" t="str">
        <f t="shared" si="151"/>
        <v xml:space="preserve"> </v>
      </c>
      <c r="AA110" s="52" t="str">
        <f t="shared" si="152"/>
        <v xml:space="preserve"> </v>
      </c>
      <c r="AB110" s="52" t="str">
        <f t="shared" si="153"/>
        <v xml:space="preserve"> </v>
      </c>
      <c r="AC110" s="54"/>
      <c r="AD110" s="54"/>
      <c r="AE110" s="54"/>
      <c r="AF110" s="54"/>
      <c r="AG110" s="54"/>
      <c r="AH110" s="52" t="str">
        <f t="shared" si="207"/>
        <v xml:space="preserve"> </v>
      </c>
      <c r="AI110" s="52" t="str">
        <f t="shared" si="237"/>
        <v xml:space="preserve"> </v>
      </c>
      <c r="AJ110" s="52" t="str">
        <f t="shared" si="238"/>
        <v xml:space="preserve"> </v>
      </c>
      <c r="AK110" s="52" t="str">
        <f t="shared" si="239"/>
        <v xml:space="preserve"> </v>
      </c>
      <c r="AL110" s="52" t="str">
        <f t="shared" si="240"/>
        <v xml:space="preserve"> </v>
      </c>
      <c r="AM110" s="53"/>
      <c r="AN110" s="53"/>
      <c r="AO110" s="53"/>
      <c r="AP110" s="53"/>
      <c r="AQ110" s="53"/>
      <c r="AR110" s="53"/>
      <c r="AS110" s="55" t="str">
        <f t="shared" si="208"/>
        <v/>
      </c>
      <c r="AT110" s="31" t="str">
        <f t="shared" si="241"/>
        <v/>
      </c>
      <c r="AU110" s="57" t="str">
        <f>IF(D110="","",IF(LOOKUP(AT110,'Master 2012 Pay Sheet'!$A$5:$A$35,'Master 2012 Pay Sheet'!$B$5:$B$35)&gt;0,LOOKUP(AT110,'Master 2012 Pay Sheet'!$A$5:$A$35,'Master 2012 Pay Sheet'!$B$5:$B$35),0))</f>
        <v/>
      </c>
      <c r="AV110" s="56" t="str">
        <f t="shared" si="209"/>
        <v/>
      </c>
      <c r="AW110" s="31" t="str">
        <f t="shared" si="242"/>
        <v/>
      </c>
      <c r="AX110" s="57" t="str">
        <f>IF(D110="","",IF(LOOKUP(AW110,'Master 2012 Pay Sheet'!$C$5:$C$35,'Master 2012 Pay Sheet'!$D$5:$D$35)&gt;0,LOOKUP(AW110,'Master 2012 Pay Sheet'!$C$5:$C$35,'Master 2012 Pay Sheet'!$D$5:$D$35),0))</f>
        <v/>
      </c>
      <c r="AY110" s="56" t="str">
        <f t="shared" si="156"/>
        <v/>
      </c>
      <c r="AZ110" s="31" t="str">
        <f t="shared" si="243"/>
        <v/>
      </c>
      <c r="BA110" s="57" t="str">
        <f>IF(D110="","",IF(LOOKUP(AZ110,'Master 2012 Pay Sheet'!$E$5:$E$35,'Master 2012 Pay Sheet'!$F$5:$F$35)&gt;0,LOOKUP(AZ110,'Master 2012 Pay Sheet'!$E$5:$E$35,'Master 2012 Pay Sheet'!$F$5:$F$35),0))</f>
        <v/>
      </c>
      <c r="BB110" s="57" t="str">
        <f t="shared" si="244"/>
        <v/>
      </c>
      <c r="BC110" s="31" t="str">
        <f t="shared" si="245"/>
        <v/>
      </c>
      <c r="BD110" s="31" t="str">
        <f t="shared" si="246"/>
        <v/>
      </c>
      <c r="BE110" s="31" t="str">
        <f t="shared" si="161"/>
        <v/>
      </c>
      <c r="BF110" s="56" t="str">
        <f t="shared" si="210"/>
        <v/>
      </c>
      <c r="BG110" s="31" t="str">
        <f t="shared" si="247"/>
        <v/>
      </c>
      <c r="BH110" s="31" t="str">
        <f t="shared" si="163"/>
        <v/>
      </c>
      <c r="BI110" s="56" t="str">
        <f t="shared" si="211"/>
        <v/>
      </c>
      <c r="BJ110" s="31" t="str">
        <f t="shared" si="248"/>
        <v/>
      </c>
      <c r="BK110" s="31" t="str">
        <f t="shared" si="212"/>
        <v/>
      </c>
      <c r="BL110" s="31" t="str">
        <f t="shared" si="165"/>
        <v/>
      </c>
      <c r="BM110" s="31" t="str">
        <f t="shared" si="249"/>
        <v/>
      </c>
      <c r="BN110" s="31" t="str">
        <f t="shared" si="167"/>
        <v/>
      </c>
      <c r="BO110" s="31" t="str">
        <f t="shared" si="250"/>
        <v/>
      </c>
      <c r="BP110" s="31" t="str">
        <f t="shared" si="169"/>
        <v/>
      </c>
      <c r="BQ110" s="31" t="str">
        <f t="shared" si="251"/>
        <v/>
      </c>
      <c r="BR110" s="31" t="str">
        <f t="shared" si="171"/>
        <v/>
      </c>
      <c r="BS110" s="31" t="str">
        <f t="shared" si="252"/>
        <v/>
      </c>
      <c r="BT110" s="31" t="str">
        <f t="shared" si="173"/>
        <v/>
      </c>
      <c r="BU110" s="31" t="str">
        <f t="shared" si="253"/>
        <v/>
      </c>
      <c r="BV110" s="31" t="str">
        <f t="shared" si="175"/>
        <v/>
      </c>
      <c r="BW110" s="31" t="str">
        <f t="shared" si="254"/>
        <v/>
      </c>
      <c r="BX110" s="31" t="str">
        <f t="shared" si="177"/>
        <v/>
      </c>
      <c r="BY110" s="31" t="str">
        <f t="shared" si="255"/>
        <v/>
      </c>
      <c r="BZ110" s="31" t="str">
        <f t="shared" si="179"/>
        <v/>
      </c>
      <c r="CA110" s="31" t="str">
        <f t="shared" si="256"/>
        <v/>
      </c>
      <c r="CB110" s="31" t="str">
        <f t="shared" si="181"/>
        <v/>
      </c>
      <c r="CC110" s="31" t="str">
        <f t="shared" si="257"/>
        <v/>
      </c>
      <c r="CD110" s="31" t="str">
        <f t="shared" si="183"/>
        <v/>
      </c>
      <c r="CE110" s="31" t="str">
        <f t="shared" si="258"/>
        <v/>
      </c>
      <c r="CF110" s="31" t="str">
        <f t="shared" si="185"/>
        <v/>
      </c>
      <c r="CG110" s="31" t="str">
        <f t="shared" si="259"/>
        <v/>
      </c>
      <c r="CH110" s="31" t="str">
        <f t="shared" si="187"/>
        <v/>
      </c>
      <c r="CI110" s="31" t="str">
        <f t="shared" si="260"/>
        <v/>
      </c>
      <c r="CJ110" s="31" t="str">
        <f t="shared" si="261"/>
        <v/>
      </c>
      <c r="CK110" s="31" t="str">
        <f t="shared" si="262"/>
        <v/>
      </c>
      <c r="CL110" s="31" t="str">
        <f t="shared" si="263"/>
        <v/>
      </c>
      <c r="CM110" s="31" t="str">
        <f t="shared" si="264"/>
        <v/>
      </c>
      <c r="CN110" s="31" t="str">
        <f t="shared" si="265"/>
        <v/>
      </c>
      <c r="CO110" s="31" t="str">
        <f t="shared" si="266"/>
        <v/>
      </c>
      <c r="CP110" s="31" t="str">
        <f t="shared" si="267"/>
        <v/>
      </c>
      <c r="CQ110" s="31" t="str">
        <f t="shared" si="268"/>
        <v/>
      </c>
      <c r="CR110" s="31" t="str">
        <f t="shared" si="269"/>
        <v/>
      </c>
      <c r="CS110" s="31" t="str">
        <f t="shared" si="270"/>
        <v/>
      </c>
      <c r="CT110" s="31" t="str">
        <f t="shared" si="213"/>
        <v/>
      </c>
      <c r="CU110" s="31" t="str">
        <f t="shared" si="214"/>
        <v/>
      </c>
      <c r="CV110" s="31" t="str">
        <f t="shared" si="215"/>
        <v/>
      </c>
      <c r="CW110" s="31" t="str">
        <f t="shared" si="216"/>
        <v/>
      </c>
      <c r="CX110" s="31" t="str">
        <f t="shared" si="217"/>
        <v/>
      </c>
      <c r="CY110" s="31" t="str">
        <f t="shared" si="218"/>
        <v/>
      </c>
      <c r="CZ110" s="31" t="str">
        <f t="shared" si="219"/>
        <v/>
      </c>
      <c r="DA110" s="31" t="str">
        <f t="shared" si="220"/>
        <v/>
      </c>
      <c r="DB110" s="31" t="str">
        <f t="shared" si="221"/>
        <v/>
      </c>
      <c r="DC110" s="31" t="str">
        <f t="shared" si="222"/>
        <v/>
      </c>
      <c r="DD110" s="31" t="str">
        <f t="shared" si="223"/>
        <v/>
      </c>
      <c r="DE110" s="31" t="str">
        <f t="shared" si="224"/>
        <v/>
      </c>
      <c r="DF110" s="31" t="str">
        <f t="shared" si="225"/>
        <v/>
      </c>
      <c r="DG110" s="31" t="str">
        <f t="shared" si="226"/>
        <v/>
      </c>
      <c r="DH110" s="31" t="str">
        <f t="shared" si="227"/>
        <v/>
      </c>
      <c r="DI110" s="31" t="str">
        <f t="shared" si="228"/>
        <v/>
      </c>
      <c r="DJ110" s="31" t="str">
        <f t="shared" si="229"/>
        <v/>
      </c>
      <c r="DK110" s="31" t="str">
        <f t="shared" si="230"/>
        <v/>
      </c>
      <c r="DL110" s="31" t="str">
        <f t="shared" si="231"/>
        <v/>
      </c>
      <c r="DM110" s="31" t="str">
        <f t="shared" si="232"/>
        <v/>
      </c>
      <c r="DN110" s="31" t="str">
        <f t="shared" si="233"/>
        <v/>
      </c>
      <c r="DO110" s="31" t="str">
        <f t="shared" si="234"/>
        <v/>
      </c>
      <c r="DP110" s="31" t="str">
        <f t="shared" si="235"/>
        <v/>
      </c>
      <c r="DQ110" s="31" t="str">
        <f t="shared" si="271"/>
        <v/>
      </c>
      <c r="DR110" s="31" t="str">
        <f t="shared" si="272"/>
        <v/>
      </c>
      <c r="DS110" s="31" t="str">
        <f t="shared" si="273"/>
        <v/>
      </c>
      <c r="DT110" s="31" t="str">
        <f t="shared" si="202"/>
        <v/>
      </c>
      <c r="DU110" s="31" t="str">
        <f t="shared" si="203"/>
        <v/>
      </c>
      <c r="DV110" s="31" t="str">
        <f t="shared" si="204"/>
        <v/>
      </c>
      <c r="DW110" s="48" t="e">
        <f t="shared" si="274"/>
        <v>#VALUE!</v>
      </c>
      <c r="DX110" s="4" t="str">
        <f t="shared" si="236"/>
        <v/>
      </c>
    </row>
    <row r="111" spans="1:128" ht="13.2" x14ac:dyDescent="0.25">
      <c r="A111" s="31"/>
      <c r="B111" s="4">
        <v>109</v>
      </c>
      <c r="C111" s="15"/>
      <c r="D111" s="14"/>
      <c r="E111" s="14"/>
      <c r="F111" s="14"/>
      <c r="G111" s="14"/>
      <c r="H111" s="14"/>
      <c r="I111" s="15"/>
      <c r="J111" s="47"/>
      <c r="K111" s="47"/>
      <c r="L111" s="47"/>
      <c r="M111" s="54"/>
      <c r="N111" s="54"/>
      <c r="O111" s="54"/>
      <c r="P111" s="54"/>
      <c r="Q111" s="54"/>
      <c r="R111" s="51"/>
      <c r="S111" s="51"/>
      <c r="T111" s="51"/>
      <c r="U111" s="51"/>
      <c r="V111" s="51"/>
      <c r="W111" s="51"/>
      <c r="X111" s="52" t="str">
        <f t="shared" si="206"/>
        <v xml:space="preserve"> </v>
      </c>
      <c r="Y111" s="52" t="str">
        <f t="shared" si="150"/>
        <v xml:space="preserve"> </v>
      </c>
      <c r="Z111" s="52" t="str">
        <f t="shared" si="151"/>
        <v xml:space="preserve"> </v>
      </c>
      <c r="AA111" s="52" t="str">
        <f t="shared" si="152"/>
        <v xml:space="preserve"> </v>
      </c>
      <c r="AB111" s="52" t="str">
        <f t="shared" si="153"/>
        <v xml:space="preserve"> </v>
      </c>
      <c r="AC111" s="54"/>
      <c r="AD111" s="54"/>
      <c r="AE111" s="54"/>
      <c r="AF111" s="54"/>
      <c r="AG111" s="54"/>
      <c r="AH111" s="52" t="str">
        <f t="shared" si="207"/>
        <v xml:space="preserve"> </v>
      </c>
      <c r="AI111" s="52" t="str">
        <f t="shared" si="237"/>
        <v xml:space="preserve"> </v>
      </c>
      <c r="AJ111" s="52" t="str">
        <f t="shared" si="238"/>
        <v xml:space="preserve"> </v>
      </c>
      <c r="AK111" s="52" t="str">
        <f t="shared" si="239"/>
        <v xml:space="preserve"> </v>
      </c>
      <c r="AL111" s="52" t="str">
        <f t="shared" si="240"/>
        <v xml:space="preserve"> </v>
      </c>
      <c r="AM111" s="53"/>
      <c r="AN111" s="53"/>
      <c r="AO111" s="53"/>
      <c r="AP111" s="53"/>
      <c r="AQ111" s="53"/>
      <c r="AR111" s="53"/>
      <c r="AS111" s="55" t="str">
        <f t="shared" si="208"/>
        <v/>
      </c>
      <c r="AT111" s="31" t="str">
        <f t="shared" si="241"/>
        <v/>
      </c>
      <c r="AU111" s="57" t="str">
        <f>IF(D111="","",IF(LOOKUP(AT111,'Master 2012 Pay Sheet'!$A$5:$A$35,'Master 2012 Pay Sheet'!$B$5:$B$35)&gt;0,LOOKUP(AT111,'Master 2012 Pay Sheet'!$A$5:$A$35,'Master 2012 Pay Sheet'!$B$5:$B$35),0))</f>
        <v/>
      </c>
      <c r="AV111" s="56" t="str">
        <f t="shared" si="209"/>
        <v/>
      </c>
      <c r="AW111" s="31" t="str">
        <f t="shared" si="242"/>
        <v/>
      </c>
      <c r="AX111" s="57" t="str">
        <f>IF(D111="","",IF(LOOKUP(AW111,'Master 2012 Pay Sheet'!$C$5:$C$35,'Master 2012 Pay Sheet'!$D$5:$D$35)&gt;0,LOOKUP(AW111,'Master 2012 Pay Sheet'!$C$5:$C$35,'Master 2012 Pay Sheet'!$D$5:$D$35),0))</f>
        <v/>
      </c>
      <c r="AY111" s="56" t="str">
        <f t="shared" si="156"/>
        <v/>
      </c>
      <c r="AZ111" s="31" t="str">
        <f t="shared" si="243"/>
        <v/>
      </c>
      <c r="BA111" s="57" t="str">
        <f>IF(D111="","",IF(LOOKUP(AZ111,'Master 2012 Pay Sheet'!$E$5:$E$35,'Master 2012 Pay Sheet'!$F$5:$F$35)&gt;0,LOOKUP(AZ111,'Master 2012 Pay Sheet'!$E$5:$E$35,'Master 2012 Pay Sheet'!$F$5:$F$35),0))</f>
        <v/>
      </c>
      <c r="BB111" s="57" t="str">
        <f t="shared" si="244"/>
        <v/>
      </c>
      <c r="BC111" s="31" t="str">
        <f t="shared" si="245"/>
        <v/>
      </c>
      <c r="BD111" s="31" t="str">
        <f t="shared" si="246"/>
        <v/>
      </c>
      <c r="BE111" s="31" t="str">
        <f t="shared" si="161"/>
        <v/>
      </c>
      <c r="BF111" s="56" t="str">
        <f t="shared" si="210"/>
        <v/>
      </c>
      <c r="BG111" s="31" t="str">
        <f t="shared" si="247"/>
        <v/>
      </c>
      <c r="BH111" s="31" t="str">
        <f t="shared" si="163"/>
        <v/>
      </c>
      <c r="BI111" s="56" t="str">
        <f t="shared" si="211"/>
        <v/>
      </c>
      <c r="BJ111" s="31" t="str">
        <f t="shared" si="248"/>
        <v/>
      </c>
      <c r="BK111" s="31" t="str">
        <f t="shared" si="212"/>
        <v/>
      </c>
      <c r="BL111" s="31" t="str">
        <f t="shared" si="165"/>
        <v/>
      </c>
      <c r="BM111" s="31" t="str">
        <f t="shared" si="249"/>
        <v/>
      </c>
      <c r="BN111" s="31" t="str">
        <f t="shared" si="167"/>
        <v/>
      </c>
      <c r="BO111" s="31" t="str">
        <f t="shared" si="250"/>
        <v/>
      </c>
      <c r="BP111" s="31" t="str">
        <f t="shared" si="169"/>
        <v/>
      </c>
      <c r="BQ111" s="31" t="str">
        <f t="shared" si="251"/>
        <v/>
      </c>
      <c r="BR111" s="31" t="str">
        <f t="shared" si="171"/>
        <v/>
      </c>
      <c r="BS111" s="31" t="str">
        <f t="shared" si="252"/>
        <v/>
      </c>
      <c r="BT111" s="31" t="str">
        <f t="shared" si="173"/>
        <v/>
      </c>
      <c r="BU111" s="31" t="str">
        <f t="shared" si="253"/>
        <v/>
      </c>
      <c r="BV111" s="31" t="str">
        <f t="shared" si="175"/>
        <v/>
      </c>
      <c r="BW111" s="31" t="str">
        <f t="shared" si="254"/>
        <v/>
      </c>
      <c r="BX111" s="31" t="str">
        <f t="shared" si="177"/>
        <v/>
      </c>
      <c r="BY111" s="31" t="str">
        <f t="shared" si="255"/>
        <v/>
      </c>
      <c r="BZ111" s="31" t="str">
        <f t="shared" si="179"/>
        <v/>
      </c>
      <c r="CA111" s="31" t="str">
        <f t="shared" si="256"/>
        <v/>
      </c>
      <c r="CB111" s="31" t="str">
        <f t="shared" si="181"/>
        <v/>
      </c>
      <c r="CC111" s="31" t="str">
        <f t="shared" si="257"/>
        <v/>
      </c>
      <c r="CD111" s="31" t="str">
        <f t="shared" si="183"/>
        <v/>
      </c>
      <c r="CE111" s="31" t="str">
        <f t="shared" si="258"/>
        <v/>
      </c>
      <c r="CF111" s="31" t="str">
        <f t="shared" si="185"/>
        <v/>
      </c>
      <c r="CG111" s="31" t="str">
        <f t="shared" si="259"/>
        <v/>
      </c>
      <c r="CH111" s="31" t="str">
        <f t="shared" si="187"/>
        <v/>
      </c>
      <c r="CI111" s="31" t="str">
        <f t="shared" si="260"/>
        <v/>
      </c>
      <c r="CJ111" s="31" t="str">
        <f t="shared" si="261"/>
        <v/>
      </c>
      <c r="CK111" s="31" t="str">
        <f t="shared" si="262"/>
        <v/>
      </c>
      <c r="CL111" s="31" t="str">
        <f t="shared" si="263"/>
        <v/>
      </c>
      <c r="CM111" s="31" t="str">
        <f t="shared" si="264"/>
        <v/>
      </c>
      <c r="CN111" s="31" t="str">
        <f t="shared" si="265"/>
        <v/>
      </c>
      <c r="CO111" s="31" t="str">
        <f t="shared" si="266"/>
        <v/>
      </c>
      <c r="CP111" s="31" t="str">
        <f t="shared" si="267"/>
        <v/>
      </c>
      <c r="CQ111" s="31" t="str">
        <f t="shared" si="268"/>
        <v/>
      </c>
      <c r="CR111" s="31" t="str">
        <f t="shared" si="269"/>
        <v/>
      </c>
      <c r="CS111" s="31" t="str">
        <f t="shared" si="270"/>
        <v/>
      </c>
      <c r="CT111" s="31" t="str">
        <f t="shared" si="213"/>
        <v/>
      </c>
      <c r="CU111" s="31" t="str">
        <f t="shared" si="214"/>
        <v/>
      </c>
      <c r="CV111" s="31" t="str">
        <f t="shared" si="215"/>
        <v/>
      </c>
      <c r="CW111" s="31" t="str">
        <f t="shared" si="216"/>
        <v/>
      </c>
      <c r="CX111" s="31" t="str">
        <f t="shared" si="217"/>
        <v/>
      </c>
      <c r="CY111" s="31" t="str">
        <f t="shared" si="218"/>
        <v/>
      </c>
      <c r="CZ111" s="31" t="str">
        <f t="shared" si="219"/>
        <v/>
      </c>
      <c r="DA111" s="31" t="str">
        <f t="shared" si="220"/>
        <v/>
      </c>
      <c r="DB111" s="31" t="str">
        <f t="shared" si="221"/>
        <v/>
      </c>
      <c r="DC111" s="31" t="str">
        <f t="shared" si="222"/>
        <v/>
      </c>
      <c r="DD111" s="31" t="str">
        <f t="shared" si="223"/>
        <v/>
      </c>
      <c r="DE111" s="31" t="str">
        <f t="shared" si="224"/>
        <v/>
      </c>
      <c r="DF111" s="31" t="str">
        <f t="shared" si="225"/>
        <v/>
      </c>
      <c r="DG111" s="31" t="str">
        <f t="shared" si="226"/>
        <v/>
      </c>
      <c r="DH111" s="31" t="str">
        <f t="shared" si="227"/>
        <v/>
      </c>
      <c r="DI111" s="31" t="str">
        <f t="shared" si="228"/>
        <v/>
      </c>
      <c r="DJ111" s="31" t="str">
        <f t="shared" si="229"/>
        <v/>
      </c>
      <c r="DK111" s="31" t="str">
        <f t="shared" si="230"/>
        <v/>
      </c>
      <c r="DL111" s="31" t="str">
        <f t="shared" si="231"/>
        <v/>
      </c>
      <c r="DM111" s="31" t="str">
        <f t="shared" si="232"/>
        <v/>
      </c>
      <c r="DN111" s="31" t="str">
        <f t="shared" si="233"/>
        <v/>
      </c>
      <c r="DO111" s="31" t="str">
        <f t="shared" si="234"/>
        <v/>
      </c>
      <c r="DP111" s="31" t="str">
        <f t="shared" si="235"/>
        <v/>
      </c>
      <c r="DQ111" s="31" t="str">
        <f t="shared" si="271"/>
        <v/>
      </c>
      <c r="DR111" s="31" t="str">
        <f t="shared" si="272"/>
        <v/>
      </c>
      <c r="DS111" s="31" t="str">
        <f t="shared" si="273"/>
        <v/>
      </c>
      <c r="DT111" s="31" t="str">
        <f t="shared" si="202"/>
        <v/>
      </c>
      <c r="DU111" s="31" t="str">
        <f t="shared" si="203"/>
        <v/>
      </c>
      <c r="DV111" s="31" t="str">
        <f t="shared" si="204"/>
        <v/>
      </c>
      <c r="DW111" s="48" t="e">
        <f t="shared" si="274"/>
        <v>#VALUE!</v>
      </c>
      <c r="DX111" s="4" t="str">
        <f t="shared" si="236"/>
        <v/>
      </c>
    </row>
    <row r="112" spans="1:128" ht="13.2" x14ac:dyDescent="0.25">
      <c r="A112" s="31"/>
      <c r="B112" s="4">
        <v>110</v>
      </c>
      <c r="C112" s="15"/>
      <c r="D112" s="14"/>
      <c r="E112" s="14"/>
      <c r="F112" s="14"/>
      <c r="G112" s="14"/>
      <c r="H112" s="14"/>
      <c r="I112" s="15"/>
      <c r="J112" s="47"/>
      <c r="K112" s="47"/>
      <c r="L112" s="47"/>
      <c r="M112" s="54"/>
      <c r="N112" s="54"/>
      <c r="O112" s="54"/>
      <c r="P112" s="54"/>
      <c r="Q112" s="54"/>
      <c r="R112" s="51"/>
      <c r="S112" s="51"/>
      <c r="T112" s="51"/>
      <c r="U112" s="51"/>
      <c r="V112" s="51"/>
      <c r="W112" s="51"/>
      <c r="X112" s="52" t="str">
        <f t="shared" si="206"/>
        <v xml:space="preserve"> </v>
      </c>
      <c r="Y112" s="52" t="str">
        <f t="shared" si="150"/>
        <v xml:space="preserve"> </v>
      </c>
      <c r="Z112" s="52" t="str">
        <f t="shared" si="151"/>
        <v xml:space="preserve"> </v>
      </c>
      <c r="AA112" s="52" t="str">
        <f t="shared" si="152"/>
        <v xml:space="preserve"> </v>
      </c>
      <c r="AB112" s="52" t="str">
        <f t="shared" si="153"/>
        <v xml:space="preserve"> </v>
      </c>
      <c r="AC112" s="54"/>
      <c r="AD112" s="54"/>
      <c r="AE112" s="54"/>
      <c r="AF112" s="54"/>
      <c r="AG112" s="54"/>
      <c r="AH112" s="52" t="str">
        <f t="shared" si="207"/>
        <v xml:space="preserve"> </v>
      </c>
      <c r="AI112" s="52" t="str">
        <f t="shared" si="237"/>
        <v xml:space="preserve"> </v>
      </c>
      <c r="AJ112" s="52" t="str">
        <f t="shared" si="238"/>
        <v xml:space="preserve"> </v>
      </c>
      <c r="AK112" s="52" t="str">
        <f t="shared" si="239"/>
        <v xml:space="preserve"> </v>
      </c>
      <c r="AL112" s="52" t="str">
        <f t="shared" si="240"/>
        <v xml:space="preserve"> </v>
      </c>
      <c r="AM112" s="53"/>
      <c r="AN112" s="53"/>
      <c r="AO112" s="53"/>
      <c r="AP112" s="53"/>
      <c r="AQ112" s="53"/>
      <c r="AR112" s="53"/>
      <c r="AS112" s="55" t="str">
        <f t="shared" si="208"/>
        <v/>
      </c>
      <c r="AT112" s="31" t="str">
        <f t="shared" si="241"/>
        <v/>
      </c>
      <c r="AU112" s="57" t="str">
        <f>IF(D112="","",IF(LOOKUP(AT112,'Master 2012 Pay Sheet'!$A$5:$A$35,'Master 2012 Pay Sheet'!$B$5:$B$35)&gt;0,LOOKUP(AT112,'Master 2012 Pay Sheet'!$A$5:$A$35,'Master 2012 Pay Sheet'!$B$5:$B$35),0))</f>
        <v/>
      </c>
      <c r="AV112" s="56" t="str">
        <f t="shared" si="209"/>
        <v/>
      </c>
      <c r="AW112" s="31" t="str">
        <f t="shared" si="242"/>
        <v/>
      </c>
      <c r="AX112" s="57" t="str">
        <f>IF(D112="","",IF(LOOKUP(AW112,'Master 2012 Pay Sheet'!$C$5:$C$35,'Master 2012 Pay Sheet'!$D$5:$D$35)&gt;0,LOOKUP(AW112,'Master 2012 Pay Sheet'!$C$5:$C$35,'Master 2012 Pay Sheet'!$D$5:$D$35),0))</f>
        <v/>
      </c>
      <c r="AY112" s="56" t="str">
        <f t="shared" si="156"/>
        <v/>
      </c>
      <c r="AZ112" s="31" t="str">
        <f t="shared" si="243"/>
        <v/>
      </c>
      <c r="BA112" s="57" t="str">
        <f>IF(D112="","",IF(LOOKUP(AZ112,'Master 2012 Pay Sheet'!$E$5:$E$35,'Master 2012 Pay Sheet'!$F$5:$F$35)&gt;0,LOOKUP(AZ112,'Master 2012 Pay Sheet'!$E$5:$E$35,'Master 2012 Pay Sheet'!$F$5:$F$35),0))</f>
        <v/>
      </c>
      <c r="BB112" s="57" t="str">
        <f t="shared" si="244"/>
        <v/>
      </c>
      <c r="BC112" s="31" t="str">
        <f t="shared" si="245"/>
        <v/>
      </c>
      <c r="BD112" s="31" t="str">
        <f t="shared" si="246"/>
        <v/>
      </c>
      <c r="BE112" s="31" t="str">
        <f t="shared" si="161"/>
        <v/>
      </c>
      <c r="BF112" s="56" t="str">
        <f t="shared" si="210"/>
        <v/>
      </c>
      <c r="BG112" s="31" t="str">
        <f t="shared" si="247"/>
        <v/>
      </c>
      <c r="BH112" s="31" t="str">
        <f t="shared" si="163"/>
        <v/>
      </c>
      <c r="BI112" s="56" t="str">
        <f t="shared" si="211"/>
        <v/>
      </c>
      <c r="BJ112" s="31" t="str">
        <f t="shared" si="248"/>
        <v/>
      </c>
      <c r="BK112" s="31" t="str">
        <f t="shared" si="212"/>
        <v/>
      </c>
      <c r="BL112" s="31" t="str">
        <f t="shared" si="165"/>
        <v/>
      </c>
      <c r="BM112" s="31" t="str">
        <f t="shared" si="249"/>
        <v/>
      </c>
      <c r="BN112" s="31" t="str">
        <f t="shared" si="167"/>
        <v/>
      </c>
      <c r="BO112" s="31" t="str">
        <f t="shared" si="250"/>
        <v/>
      </c>
      <c r="BP112" s="31" t="str">
        <f t="shared" si="169"/>
        <v/>
      </c>
      <c r="BQ112" s="31" t="str">
        <f t="shared" si="251"/>
        <v/>
      </c>
      <c r="BR112" s="31" t="str">
        <f t="shared" si="171"/>
        <v/>
      </c>
      <c r="BS112" s="31" t="str">
        <f t="shared" si="252"/>
        <v/>
      </c>
      <c r="BT112" s="31" t="str">
        <f t="shared" si="173"/>
        <v/>
      </c>
      <c r="BU112" s="31" t="str">
        <f t="shared" si="253"/>
        <v/>
      </c>
      <c r="BV112" s="31" t="str">
        <f t="shared" si="175"/>
        <v/>
      </c>
      <c r="BW112" s="31" t="str">
        <f t="shared" si="254"/>
        <v/>
      </c>
      <c r="BX112" s="31" t="str">
        <f t="shared" si="177"/>
        <v/>
      </c>
      <c r="BY112" s="31" t="str">
        <f t="shared" si="255"/>
        <v/>
      </c>
      <c r="BZ112" s="31" t="str">
        <f t="shared" si="179"/>
        <v/>
      </c>
      <c r="CA112" s="31" t="str">
        <f t="shared" si="256"/>
        <v/>
      </c>
      <c r="CB112" s="31" t="str">
        <f t="shared" si="181"/>
        <v/>
      </c>
      <c r="CC112" s="31" t="str">
        <f t="shared" si="257"/>
        <v/>
      </c>
      <c r="CD112" s="31" t="str">
        <f t="shared" si="183"/>
        <v/>
      </c>
      <c r="CE112" s="31" t="str">
        <f t="shared" si="258"/>
        <v/>
      </c>
      <c r="CF112" s="31" t="str">
        <f t="shared" si="185"/>
        <v/>
      </c>
      <c r="CG112" s="31" t="str">
        <f t="shared" si="259"/>
        <v/>
      </c>
      <c r="CH112" s="31" t="str">
        <f t="shared" si="187"/>
        <v/>
      </c>
      <c r="CI112" s="31" t="str">
        <f t="shared" si="260"/>
        <v/>
      </c>
      <c r="CJ112" s="31" t="str">
        <f t="shared" si="261"/>
        <v/>
      </c>
      <c r="CK112" s="31" t="str">
        <f t="shared" si="262"/>
        <v/>
      </c>
      <c r="CL112" s="31" t="str">
        <f t="shared" si="263"/>
        <v/>
      </c>
      <c r="CM112" s="31" t="str">
        <f t="shared" si="264"/>
        <v/>
      </c>
      <c r="CN112" s="31" t="str">
        <f t="shared" si="265"/>
        <v/>
      </c>
      <c r="CO112" s="31" t="str">
        <f t="shared" si="266"/>
        <v/>
      </c>
      <c r="CP112" s="31" t="str">
        <f t="shared" si="267"/>
        <v/>
      </c>
      <c r="CQ112" s="31" t="str">
        <f t="shared" si="268"/>
        <v/>
      </c>
      <c r="CR112" s="31" t="str">
        <f t="shared" si="269"/>
        <v/>
      </c>
      <c r="CS112" s="31" t="str">
        <f t="shared" si="270"/>
        <v/>
      </c>
      <c r="CT112" s="31" t="str">
        <f t="shared" si="213"/>
        <v/>
      </c>
      <c r="CU112" s="31" t="str">
        <f t="shared" si="214"/>
        <v/>
      </c>
      <c r="CV112" s="31" t="str">
        <f t="shared" si="215"/>
        <v/>
      </c>
      <c r="CW112" s="31" t="str">
        <f t="shared" si="216"/>
        <v/>
      </c>
      <c r="CX112" s="31" t="str">
        <f t="shared" si="217"/>
        <v/>
      </c>
      <c r="CY112" s="31" t="str">
        <f t="shared" si="218"/>
        <v/>
      </c>
      <c r="CZ112" s="31" t="str">
        <f t="shared" si="219"/>
        <v/>
      </c>
      <c r="DA112" s="31" t="str">
        <f t="shared" si="220"/>
        <v/>
      </c>
      <c r="DB112" s="31" t="str">
        <f t="shared" si="221"/>
        <v/>
      </c>
      <c r="DC112" s="31" t="str">
        <f t="shared" si="222"/>
        <v/>
      </c>
      <c r="DD112" s="31" t="str">
        <f t="shared" si="223"/>
        <v/>
      </c>
      <c r="DE112" s="31" t="str">
        <f t="shared" si="224"/>
        <v/>
      </c>
      <c r="DF112" s="31" t="str">
        <f t="shared" si="225"/>
        <v/>
      </c>
      <c r="DG112" s="31" t="str">
        <f t="shared" si="226"/>
        <v/>
      </c>
      <c r="DH112" s="31" t="str">
        <f t="shared" si="227"/>
        <v/>
      </c>
      <c r="DI112" s="31" t="str">
        <f t="shared" si="228"/>
        <v/>
      </c>
      <c r="DJ112" s="31" t="str">
        <f t="shared" si="229"/>
        <v/>
      </c>
      <c r="DK112" s="31" t="str">
        <f t="shared" si="230"/>
        <v/>
      </c>
      <c r="DL112" s="31" t="str">
        <f t="shared" si="231"/>
        <v/>
      </c>
      <c r="DM112" s="31" t="str">
        <f t="shared" si="232"/>
        <v/>
      </c>
      <c r="DN112" s="31" t="str">
        <f t="shared" si="233"/>
        <v/>
      </c>
      <c r="DO112" s="31" t="str">
        <f t="shared" si="234"/>
        <v/>
      </c>
      <c r="DP112" s="31" t="str">
        <f t="shared" si="235"/>
        <v/>
      </c>
      <c r="DQ112" s="31" t="str">
        <f t="shared" si="271"/>
        <v/>
      </c>
      <c r="DR112" s="31" t="str">
        <f t="shared" si="272"/>
        <v/>
      </c>
      <c r="DS112" s="31" t="str">
        <f t="shared" si="273"/>
        <v/>
      </c>
      <c r="DT112" s="31" t="str">
        <f t="shared" si="202"/>
        <v/>
      </c>
      <c r="DU112" s="31" t="str">
        <f t="shared" si="203"/>
        <v/>
      </c>
      <c r="DV112" s="31" t="str">
        <f t="shared" si="204"/>
        <v/>
      </c>
      <c r="DW112" s="48" t="e">
        <f t="shared" si="274"/>
        <v>#VALUE!</v>
      </c>
      <c r="DX112" s="4" t="str">
        <f t="shared" si="236"/>
        <v/>
      </c>
    </row>
    <row r="113" spans="1:128" ht="13.2" x14ac:dyDescent="0.25">
      <c r="A113" s="31"/>
      <c r="B113" s="4">
        <v>111</v>
      </c>
      <c r="C113" s="15"/>
      <c r="D113" s="14"/>
      <c r="E113" s="14"/>
      <c r="F113" s="14"/>
      <c r="G113" s="14"/>
      <c r="H113" s="14"/>
      <c r="I113" s="15"/>
      <c r="J113" s="47"/>
      <c r="K113" s="47"/>
      <c r="L113" s="47"/>
      <c r="M113" s="54"/>
      <c r="N113" s="54"/>
      <c r="O113" s="54"/>
      <c r="P113" s="54"/>
      <c r="Q113" s="54"/>
      <c r="R113" s="51"/>
      <c r="S113" s="51"/>
      <c r="T113" s="51"/>
      <c r="U113" s="51"/>
      <c r="V113" s="51"/>
      <c r="W113" s="51"/>
      <c r="X113" s="52" t="str">
        <f t="shared" si="206"/>
        <v xml:space="preserve"> </v>
      </c>
      <c r="Y113" s="52" t="str">
        <f t="shared" si="150"/>
        <v xml:space="preserve"> </v>
      </c>
      <c r="Z113" s="52" t="str">
        <f t="shared" si="151"/>
        <v xml:space="preserve"> </v>
      </c>
      <c r="AA113" s="52" t="str">
        <f t="shared" si="152"/>
        <v xml:space="preserve"> </v>
      </c>
      <c r="AB113" s="52" t="str">
        <f t="shared" si="153"/>
        <v xml:space="preserve"> </v>
      </c>
      <c r="AC113" s="54"/>
      <c r="AD113" s="54"/>
      <c r="AE113" s="54"/>
      <c r="AF113" s="54"/>
      <c r="AG113" s="54"/>
      <c r="AH113" s="52" t="str">
        <f t="shared" si="207"/>
        <v xml:space="preserve"> </v>
      </c>
      <c r="AI113" s="52" t="str">
        <f t="shared" si="237"/>
        <v xml:space="preserve"> </v>
      </c>
      <c r="AJ113" s="52" t="str">
        <f t="shared" si="238"/>
        <v xml:space="preserve"> </v>
      </c>
      <c r="AK113" s="52" t="str">
        <f t="shared" si="239"/>
        <v xml:space="preserve"> </v>
      </c>
      <c r="AL113" s="52" t="str">
        <f t="shared" si="240"/>
        <v xml:space="preserve"> </v>
      </c>
      <c r="AM113" s="53"/>
      <c r="AN113" s="53"/>
      <c r="AO113" s="53"/>
      <c r="AP113" s="53"/>
      <c r="AQ113" s="53"/>
      <c r="AR113" s="53"/>
      <c r="AS113" s="55" t="str">
        <f t="shared" si="208"/>
        <v/>
      </c>
      <c r="AT113" s="31" t="str">
        <f t="shared" si="241"/>
        <v/>
      </c>
      <c r="AU113" s="57" t="str">
        <f>IF(D113="","",IF(LOOKUP(AT113,'Master 2012 Pay Sheet'!$A$5:$A$35,'Master 2012 Pay Sheet'!$B$5:$B$35)&gt;0,LOOKUP(AT113,'Master 2012 Pay Sheet'!$A$5:$A$35,'Master 2012 Pay Sheet'!$B$5:$B$35),0))</f>
        <v/>
      </c>
      <c r="AV113" s="56" t="str">
        <f t="shared" si="209"/>
        <v/>
      </c>
      <c r="AW113" s="31" t="str">
        <f t="shared" si="242"/>
        <v/>
      </c>
      <c r="AX113" s="57" t="str">
        <f>IF(D113="","",IF(LOOKUP(AW113,'Master 2012 Pay Sheet'!$C$5:$C$35,'Master 2012 Pay Sheet'!$D$5:$D$35)&gt;0,LOOKUP(AW113,'Master 2012 Pay Sheet'!$C$5:$C$35,'Master 2012 Pay Sheet'!$D$5:$D$35),0))</f>
        <v/>
      </c>
      <c r="AY113" s="56" t="str">
        <f t="shared" si="156"/>
        <v/>
      </c>
      <c r="AZ113" s="31" t="str">
        <f t="shared" si="243"/>
        <v/>
      </c>
      <c r="BA113" s="57" t="str">
        <f>IF(D113="","",IF(LOOKUP(AZ113,'Master 2012 Pay Sheet'!$E$5:$E$35,'Master 2012 Pay Sheet'!$F$5:$F$35)&gt;0,LOOKUP(AZ113,'Master 2012 Pay Sheet'!$E$5:$E$35,'Master 2012 Pay Sheet'!$F$5:$F$35),0))</f>
        <v/>
      </c>
      <c r="BB113" s="57" t="str">
        <f t="shared" si="244"/>
        <v/>
      </c>
      <c r="BC113" s="31" t="str">
        <f t="shared" si="245"/>
        <v/>
      </c>
      <c r="BD113" s="31" t="str">
        <f t="shared" si="246"/>
        <v/>
      </c>
      <c r="BE113" s="31" t="str">
        <f t="shared" si="161"/>
        <v/>
      </c>
      <c r="BF113" s="56" t="str">
        <f t="shared" si="210"/>
        <v/>
      </c>
      <c r="BG113" s="31" t="str">
        <f t="shared" si="247"/>
        <v/>
      </c>
      <c r="BH113" s="31" t="str">
        <f t="shared" si="163"/>
        <v/>
      </c>
      <c r="BI113" s="56" t="str">
        <f t="shared" si="211"/>
        <v/>
      </c>
      <c r="BJ113" s="31" t="str">
        <f t="shared" si="248"/>
        <v/>
      </c>
      <c r="BK113" s="31" t="str">
        <f t="shared" si="212"/>
        <v/>
      </c>
      <c r="BL113" s="31" t="str">
        <f t="shared" si="165"/>
        <v/>
      </c>
      <c r="BM113" s="31" t="str">
        <f t="shared" si="249"/>
        <v/>
      </c>
      <c r="BN113" s="31" t="str">
        <f t="shared" si="167"/>
        <v/>
      </c>
      <c r="BO113" s="31" t="str">
        <f t="shared" si="250"/>
        <v/>
      </c>
      <c r="BP113" s="31" t="str">
        <f t="shared" si="169"/>
        <v/>
      </c>
      <c r="BQ113" s="31" t="str">
        <f t="shared" si="251"/>
        <v/>
      </c>
      <c r="BR113" s="31" t="str">
        <f t="shared" si="171"/>
        <v/>
      </c>
      <c r="BS113" s="31" t="str">
        <f t="shared" si="252"/>
        <v/>
      </c>
      <c r="BT113" s="31" t="str">
        <f t="shared" si="173"/>
        <v/>
      </c>
      <c r="BU113" s="31" t="str">
        <f t="shared" si="253"/>
        <v/>
      </c>
      <c r="BV113" s="31" t="str">
        <f t="shared" si="175"/>
        <v/>
      </c>
      <c r="BW113" s="31" t="str">
        <f t="shared" si="254"/>
        <v/>
      </c>
      <c r="BX113" s="31" t="str">
        <f t="shared" si="177"/>
        <v/>
      </c>
      <c r="BY113" s="31" t="str">
        <f t="shared" si="255"/>
        <v/>
      </c>
      <c r="BZ113" s="31" t="str">
        <f t="shared" si="179"/>
        <v/>
      </c>
      <c r="CA113" s="31" t="str">
        <f t="shared" si="256"/>
        <v/>
      </c>
      <c r="CB113" s="31" t="str">
        <f t="shared" si="181"/>
        <v/>
      </c>
      <c r="CC113" s="31" t="str">
        <f t="shared" si="257"/>
        <v/>
      </c>
      <c r="CD113" s="31" t="str">
        <f t="shared" si="183"/>
        <v/>
      </c>
      <c r="CE113" s="31" t="str">
        <f t="shared" si="258"/>
        <v/>
      </c>
      <c r="CF113" s="31" t="str">
        <f t="shared" si="185"/>
        <v/>
      </c>
      <c r="CG113" s="31" t="str">
        <f t="shared" si="259"/>
        <v/>
      </c>
      <c r="CH113" s="31" t="str">
        <f t="shared" si="187"/>
        <v/>
      </c>
      <c r="CI113" s="31" t="str">
        <f t="shared" si="260"/>
        <v/>
      </c>
      <c r="CJ113" s="31" t="str">
        <f t="shared" si="261"/>
        <v/>
      </c>
      <c r="CK113" s="31" t="str">
        <f t="shared" si="262"/>
        <v/>
      </c>
      <c r="CL113" s="31" t="str">
        <f t="shared" si="263"/>
        <v/>
      </c>
      <c r="CM113" s="31" t="str">
        <f t="shared" si="264"/>
        <v/>
      </c>
      <c r="CN113" s="31" t="str">
        <f t="shared" si="265"/>
        <v/>
      </c>
      <c r="CO113" s="31" t="str">
        <f t="shared" si="266"/>
        <v/>
      </c>
      <c r="CP113" s="31" t="str">
        <f t="shared" si="267"/>
        <v/>
      </c>
      <c r="CQ113" s="31" t="str">
        <f t="shared" si="268"/>
        <v/>
      </c>
      <c r="CR113" s="31" t="str">
        <f t="shared" si="269"/>
        <v/>
      </c>
      <c r="CS113" s="31" t="str">
        <f t="shared" si="270"/>
        <v/>
      </c>
      <c r="CT113" s="31" t="str">
        <f t="shared" si="213"/>
        <v/>
      </c>
      <c r="CU113" s="31" t="str">
        <f t="shared" si="214"/>
        <v/>
      </c>
      <c r="CV113" s="31" t="str">
        <f t="shared" si="215"/>
        <v/>
      </c>
      <c r="CW113" s="31" t="str">
        <f t="shared" si="216"/>
        <v/>
      </c>
      <c r="CX113" s="31" t="str">
        <f t="shared" si="217"/>
        <v/>
      </c>
      <c r="CY113" s="31" t="str">
        <f t="shared" si="218"/>
        <v/>
      </c>
      <c r="CZ113" s="31" t="str">
        <f t="shared" si="219"/>
        <v/>
      </c>
      <c r="DA113" s="31" t="str">
        <f t="shared" si="220"/>
        <v/>
      </c>
      <c r="DB113" s="31" t="str">
        <f t="shared" si="221"/>
        <v/>
      </c>
      <c r="DC113" s="31" t="str">
        <f t="shared" si="222"/>
        <v/>
      </c>
      <c r="DD113" s="31" t="str">
        <f t="shared" si="223"/>
        <v/>
      </c>
      <c r="DE113" s="31" t="str">
        <f t="shared" si="224"/>
        <v/>
      </c>
      <c r="DF113" s="31" t="str">
        <f t="shared" si="225"/>
        <v/>
      </c>
      <c r="DG113" s="31" t="str">
        <f t="shared" si="226"/>
        <v/>
      </c>
      <c r="DH113" s="31" t="str">
        <f t="shared" si="227"/>
        <v/>
      </c>
      <c r="DI113" s="31" t="str">
        <f t="shared" si="228"/>
        <v/>
      </c>
      <c r="DJ113" s="31" t="str">
        <f t="shared" si="229"/>
        <v/>
      </c>
      <c r="DK113" s="31" t="str">
        <f t="shared" si="230"/>
        <v/>
      </c>
      <c r="DL113" s="31" t="str">
        <f t="shared" si="231"/>
        <v/>
      </c>
      <c r="DM113" s="31" t="str">
        <f t="shared" si="232"/>
        <v/>
      </c>
      <c r="DN113" s="31" t="str">
        <f t="shared" si="233"/>
        <v/>
      </c>
      <c r="DO113" s="31" t="str">
        <f t="shared" si="234"/>
        <v/>
      </c>
      <c r="DP113" s="31" t="str">
        <f t="shared" si="235"/>
        <v/>
      </c>
      <c r="DQ113" s="31" t="str">
        <f t="shared" si="271"/>
        <v/>
      </c>
      <c r="DR113" s="31" t="str">
        <f t="shared" si="272"/>
        <v/>
      </c>
      <c r="DS113" s="31" t="str">
        <f t="shared" si="273"/>
        <v/>
      </c>
      <c r="DT113" s="31" t="str">
        <f t="shared" si="202"/>
        <v/>
      </c>
      <c r="DU113" s="31" t="str">
        <f t="shared" si="203"/>
        <v/>
      </c>
      <c r="DV113" s="31" t="str">
        <f t="shared" si="204"/>
        <v/>
      </c>
      <c r="DW113" s="48" t="e">
        <f t="shared" si="274"/>
        <v>#VALUE!</v>
      </c>
      <c r="DX113" s="4" t="str">
        <f t="shared" si="236"/>
        <v/>
      </c>
    </row>
    <row r="114" spans="1:128" ht="13.2" x14ac:dyDescent="0.25">
      <c r="A114" s="31"/>
      <c r="B114" s="4">
        <v>112</v>
      </c>
      <c r="C114" s="15"/>
      <c r="D114" s="14"/>
      <c r="E114" s="14"/>
      <c r="F114" s="14"/>
      <c r="G114" s="14"/>
      <c r="H114" s="14"/>
      <c r="I114" s="15"/>
      <c r="J114" s="47"/>
      <c r="K114" s="47"/>
      <c r="L114" s="47"/>
      <c r="M114" s="54"/>
      <c r="N114" s="54"/>
      <c r="O114" s="54"/>
      <c r="P114" s="54"/>
      <c r="Q114" s="54"/>
      <c r="R114" s="51"/>
      <c r="S114" s="51"/>
      <c r="T114" s="51"/>
      <c r="U114" s="51"/>
      <c r="V114" s="51"/>
      <c r="W114" s="51"/>
      <c r="X114" s="52" t="str">
        <f t="shared" si="206"/>
        <v xml:space="preserve"> </v>
      </c>
      <c r="Y114" s="52" t="str">
        <f t="shared" si="150"/>
        <v xml:space="preserve"> </v>
      </c>
      <c r="Z114" s="52" t="str">
        <f t="shared" si="151"/>
        <v xml:space="preserve"> </v>
      </c>
      <c r="AA114" s="52" t="str">
        <f t="shared" si="152"/>
        <v xml:space="preserve"> </v>
      </c>
      <c r="AB114" s="52" t="str">
        <f t="shared" si="153"/>
        <v xml:space="preserve"> </v>
      </c>
      <c r="AC114" s="54"/>
      <c r="AD114" s="54"/>
      <c r="AE114" s="54"/>
      <c r="AF114" s="54"/>
      <c r="AG114" s="54"/>
      <c r="AH114" s="52" t="str">
        <f t="shared" si="207"/>
        <v xml:space="preserve"> </v>
      </c>
      <c r="AI114" s="52" t="str">
        <f t="shared" si="237"/>
        <v xml:space="preserve"> </v>
      </c>
      <c r="AJ114" s="52" t="str">
        <f t="shared" si="238"/>
        <v xml:space="preserve"> </v>
      </c>
      <c r="AK114" s="52" t="str">
        <f t="shared" si="239"/>
        <v xml:space="preserve"> </v>
      </c>
      <c r="AL114" s="52" t="str">
        <f t="shared" si="240"/>
        <v xml:space="preserve"> </v>
      </c>
      <c r="AM114" s="53"/>
      <c r="AN114" s="53"/>
      <c r="AO114" s="53"/>
      <c r="AP114" s="53"/>
      <c r="AQ114" s="53"/>
      <c r="AR114" s="53"/>
      <c r="AS114" s="55" t="str">
        <f t="shared" si="208"/>
        <v/>
      </c>
      <c r="AT114" s="31" t="str">
        <f t="shared" si="241"/>
        <v/>
      </c>
      <c r="AU114" s="57" t="str">
        <f>IF(D114="","",IF(LOOKUP(AT114,'Master 2012 Pay Sheet'!$A$5:$A$35,'Master 2012 Pay Sheet'!$B$5:$B$35)&gt;0,LOOKUP(AT114,'Master 2012 Pay Sheet'!$A$5:$A$35,'Master 2012 Pay Sheet'!$B$5:$B$35),0))</f>
        <v/>
      </c>
      <c r="AV114" s="56" t="str">
        <f t="shared" si="209"/>
        <v/>
      </c>
      <c r="AW114" s="31" t="str">
        <f t="shared" si="242"/>
        <v/>
      </c>
      <c r="AX114" s="57" t="str">
        <f>IF(D114="","",IF(LOOKUP(AW114,'Master 2012 Pay Sheet'!$C$5:$C$35,'Master 2012 Pay Sheet'!$D$5:$D$35)&gt;0,LOOKUP(AW114,'Master 2012 Pay Sheet'!$C$5:$C$35,'Master 2012 Pay Sheet'!$D$5:$D$35),0))</f>
        <v/>
      </c>
      <c r="AY114" s="56" t="str">
        <f t="shared" si="156"/>
        <v/>
      </c>
      <c r="AZ114" s="31" t="str">
        <f t="shared" si="243"/>
        <v/>
      </c>
      <c r="BA114" s="57" t="str">
        <f>IF(D114="","",IF(LOOKUP(AZ114,'Master 2012 Pay Sheet'!$E$5:$E$35,'Master 2012 Pay Sheet'!$F$5:$F$35)&gt;0,LOOKUP(AZ114,'Master 2012 Pay Sheet'!$E$5:$E$35,'Master 2012 Pay Sheet'!$F$5:$F$35),0))</f>
        <v/>
      </c>
      <c r="BB114" s="57" t="str">
        <f t="shared" si="244"/>
        <v/>
      </c>
      <c r="BC114" s="31" t="str">
        <f t="shared" si="245"/>
        <v/>
      </c>
      <c r="BD114" s="31" t="str">
        <f t="shared" si="246"/>
        <v/>
      </c>
      <c r="BE114" s="31" t="str">
        <f t="shared" si="161"/>
        <v/>
      </c>
      <c r="BF114" s="56" t="str">
        <f t="shared" si="210"/>
        <v/>
      </c>
      <c r="BG114" s="31" t="str">
        <f t="shared" si="247"/>
        <v/>
      </c>
      <c r="BH114" s="31" t="str">
        <f t="shared" si="163"/>
        <v/>
      </c>
      <c r="BI114" s="56" t="str">
        <f t="shared" si="211"/>
        <v/>
      </c>
      <c r="BJ114" s="31" t="str">
        <f t="shared" si="248"/>
        <v/>
      </c>
      <c r="BK114" s="31" t="str">
        <f t="shared" si="212"/>
        <v/>
      </c>
      <c r="BL114" s="31" t="str">
        <f t="shared" si="165"/>
        <v/>
      </c>
      <c r="BM114" s="31" t="str">
        <f t="shared" si="249"/>
        <v/>
      </c>
      <c r="BN114" s="31" t="str">
        <f t="shared" si="167"/>
        <v/>
      </c>
      <c r="BO114" s="31" t="str">
        <f t="shared" si="250"/>
        <v/>
      </c>
      <c r="BP114" s="31" t="str">
        <f t="shared" si="169"/>
        <v/>
      </c>
      <c r="BQ114" s="31" t="str">
        <f t="shared" si="251"/>
        <v/>
      </c>
      <c r="BR114" s="31" t="str">
        <f t="shared" si="171"/>
        <v/>
      </c>
      <c r="BS114" s="31" t="str">
        <f t="shared" si="252"/>
        <v/>
      </c>
      <c r="BT114" s="31" t="str">
        <f t="shared" si="173"/>
        <v/>
      </c>
      <c r="BU114" s="31" t="str">
        <f t="shared" si="253"/>
        <v/>
      </c>
      <c r="BV114" s="31" t="str">
        <f t="shared" si="175"/>
        <v/>
      </c>
      <c r="BW114" s="31" t="str">
        <f t="shared" si="254"/>
        <v/>
      </c>
      <c r="BX114" s="31" t="str">
        <f t="shared" si="177"/>
        <v/>
      </c>
      <c r="BY114" s="31" t="str">
        <f t="shared" si="255"/>
        <v/>
      </c>
      <c r="BZ114" s="31" t="str">
        <f t="shared" si="179"/>
        <v/>
      </c>
      <c r="CA114" s="31" t="str">
        <f t="shared" si="256"/>
        <v/>
      </c>
      <c r="CB114" s="31" t="str">
        <f t="shared" si="181"/>
        <v/>
      </c>
      <c r="CC114" s="31" t="str">
        <f t="shared" si="257"/>
        <v/>
      </c>
      <c r="CD114" s="31" t="str">
        <f t="shared" si="183"/>
        <v/>
      </c>
      <c r="CE114" s="31" t="str">
        <f t="shared" si="258"/>
        <v/>
      </c>
      <c r="CF114" s="31" t="str">
        <f t="shared" si="185"/>
        <v/>
      </c>
      <c r="CG114" s="31" t="str">
        <f t="shared" si="259"/>
        <v/>
      </c>
      <c r="CH114" s="31" t="str">
        <f t="shared" si="187"/>
        <v/>
      </c>
      <c r="CI114" s="31" t="str">
        <f t="shared" si="260"/>
        <v/>
      </c>
      <c r="CJ114" s="31" t="str">
        <f t="shared" si="261"/>
        <v/>
      </c>
      <c r="CK114" s="31" t="str">
        <f t="shared" si="262"/>
        <v/>
      </c>
      <c r="CL114" s="31" t="str">
        <f t="shared" si="263"/>
        <v/>
      </c>
      <c r="CM114" s="31" t="str">
        <f t="shared" si="264"/>
        <v/>
      </c>
      <c r="CN114" s="31" t="str">
        <f t="shared" si="265"/>
        <v/>
      </c>
      <c r="CO114" s="31" t="str">
        <f t="shared" si="266"/>
        <v/>
      </c>
      <c r="CP114" s="31" t="str">
        <f t="shared" si="267"/>
        <v/>
      </c>
      <c r="CQ114" s="31" t="str">
        <f t="shared" si="268"/>
        <v/>
      </c>
      <c r="CR114" s="31" t="str">
        <f t="shared" si="269"/>
        <v/>
      </c>
      <c r="CS114" s="31" t="str">
        <f t="shared" si="270"/>
        <v/>
      </c>
      <c r="CT114" s="31" t="str">
        <f t="shared" si="213"/>
        <v/>
      </c>
      <c r="CU114" s="31" t="str">
        <f t="shared" si="214"/>
        <v/>
      </c>
      <c r="CV114" s="31" t="str">
        <f t="shared" si="215"/>
        <v/>
      </c>
      <c r="CW114" s="31" t="str">
        <f t="shared" si="216"/>
        <v/>
      </c>
      <c r="CX114" s="31" t="str">
        <f t="shared" si="217"/>
        <v/>
      </c>
      <c r="CY114" s="31" t="str">
        <f t="shared" si="218"/>
        <v/>
      </c>
      <c r="CZ114" s="31" t="str">
        <f t="shared" si="219"/>
        <v/>
      </c>
      <c r="DA114" s="31" t="str">
        <f t="shared" si="220"/>
        <v/>
      </c>
      <c r="DB114" s="31" t="str">
        <f t="shared" si="221"/>
        <v/>
      </c>
      <c r="DC114" s="31" t="str">
        <f t="shared" si="222"/>
        <v/>
      </c>
      <c r="DD114" s="31" t="str">
        <f t="shared" si="223"/>
        <v/>
      </c>
      <c r="DE114" s="31" t="str">
        <f t="shared" si="224"/>
        <v/>
      </c>
      <c r="DF114" s="31" t="str">
        <f t="shared" si="225"/>
        <v/>
      </c>
      <c r="DG114" s="31" t="str">
        <f t="shared" si="226"/>
        <v/>
      </c>
      <c r="DH114" s="31" t="str">
        <f t="shared" si="227"/>
        <v/>
      </c>
      <c r="DI114" s="31" t="str">
        <f t="shared" si="228"/>
        <v/>
      </c>
      <c r="DJ114" s="31" t="str">
        <f t="shared" si="229"/>
        <v/>
      </c>
      <c r="DK114" s="31" t="str">
        <f t="shared" si="230"/>
        <v/>
      </c>
      <c r="DL114" s="31" t="str">
        <f t="shared" si="231"/>
        <v/>
      </c>
      <c r="DM114" s="31" t="str">
        <f t="shared" si="232"/>
        <v/>
      </c>
      <c r="DN114" s="31" t="str">
        <f t="shared" si="233"/>
        <v/>
      </c>
      <c r="DO114" s="31" t="str">
        <f t="shared" si="234"/>
        <v/>
      </c>
      <c r="DP114" s="31" t="str">
        <f t="shared" si="235"/>
        <v/>
      </c>
      <c r="DQ114" s="31" t="str">
        <f t="shared" si="271"/>
        <v/>
      </c>
      <c r="DR114" s="31" t="str">
        <f t="shared" si="272"/>
        <v/>
      </c>
      <c r="DS114" s="31" t="str">
        <f t="shared" si="273"/>
        <v/>
      </c>
      <c r="DT114" s="31" t="str">
        <f t="shared" si="202"/>
        <v/>
      </c>
      <c r="DU114" s="31" t="str">
        <f t="shared" si="203"/>
        <v/>
      </c>
      <c r="DV114" s="31" t="str">
        <f t="shared" si="204"/>
        <v/>
      </c>
      <c r="DW114" s="48" t="e">
        <f t="shared" si="274"/>
        <v>#VALUE!</v>
      </c>
      <c r="DX114" s="4" t="str">
        <f t="shared" si="236"/>
        <v/>
      </c>
    </row>
    <row r="115" spans="1:128" ht="13.2" x14ac:dyDescent="0.25">
      <c r="A115" s="31"/>
      <c r="B115" s="4">
        <v>113</v>
      </c>
      <c r="C115" s="15"/>
      <c r="D115" s="14"/>
      <c r="E115" s="14"/>
      <c r="F115" s="14"/>
      <c r="G115" s="14"/>
      <c r="H115" s="14"/>
      <c r="I115" s="15"/>
      <c r="J115" s="47"/>
      <c r="K115" s="47"/>
      <c r="L115" s="47"/>
      <c r="M115" s="54"/>
      <c r="N115" s="54"/>
      <c r="O115" s="54"/>
      <c r="P115" s="54"/>
      <c r="Q115" s="54"/>
      <c r="R115" s="51"/>
      <c r="S115" s="51"/>
      <c r="T115" s="51"/>
      <c r="U115" s="51"/>
      <c r="V115" s="51"/>
      <c r="W115" s="51"/>
      <c r="X115" s="52" t="str">
        <f t="shared" si="206"/>
        <v xml:space="preserve"> </v>
      </c>
      <c r="Y115" s="52" t="str">
        <f t="shared" si="150"/>
        <v xml:space="preserve"> </v>
      </c>
      <c r="Z115" s="52" t="str">
        <f t="shared" si="151"/>
        <v xml:space="preserve"> </v>
      </c>
      <c r="AA115" s="52" t="str">
        <f t="shared" si="152"/>
        <v xml:space="preserve"> </v>
      </c>
      <c r="AB115" s="52" t="str">
        <f t="shared" si="153"/>
        <v xml:space="preserve"> </v>
      </c>
      <c r="AC115" s="54"/>
      <c r="AD115" s="54"/>
      <c r="AE115" s="54"/>
      <c r="AF115" s="54"/>
      <c r="AG115" s="54"/>
      <c r="AH115" s="52" t="str">
        <f t="shared" si="207"/>
        <v xml:space="preserve"> </v>
      </c>
      <c r="AI115" s="52" t="str">
        <f t="shared" si="237"/>
        <v xml:space="preserve"> </v>
      </c>
      <c r="AJ115" s="52" t="str">
        <f t="shared" si="238"/>
        <v xml:space="preserve"> </v>
      </c>
      <c r="AK115" s="52" t="str">
        <f t="shared" si="239"/>
        <v xml:space="preserve"> </v>
      </c>
      <c r="AL115" s="52" t="str">
        <f t="shared" si="240"/>
        <v xml:space="preserve"> </v>
      </c>
      <c r="AM115" s="53"/>
      <c r="AN115" s="53"/>
      <c r="AO115" s="53"/>
      <c r="AP115" s="53"/>
      <c r="AQ115" s="53"/>
      <c r="AR115" s="53"/>
      <c r="AS115" s="55" t="str">
        <f t="shared" si="208"/>
        <v/>
      </c>
      <c r="AT115" s="31" t="str">
        <f t="shared" si="241"/>
        <v/>
      </c>
      <c r="AU115" s="57" t="str">
        <f>IF(D115="","",IF(LOOKUP(AT115,'Master 2012 Pay Sheet'!$A$5:$A$35,'Master 2012 Pay Sheet'!$B$5:$B$35)&gt;0,LOOKUP(AT115,'Master 2012 Pay Sheet'!$A$5:$A$35,'Master 2012 Pay Sheet'!$B$5:$B$35),0))</f>
        <v/>
      </c>
      <c r="AV115" s="56" t="str">
        <f t="shared" si="209"/>
        <v/>
      </c>
      <c r="AW115" s="31" t="str">
        <f t="shared" si="242"/>
        <v/>
      </c>
      <c r="AX115" s="57" t="str">
        <f>IF(D115="","",IF(LOOKUP(AW115,'Master 2012 Pay Sheet'!$C$5:$C$35,'Master 2012 Pay Sheet'!$D$5:$D$35)&gt;0,LOOKUP(AW115,'Master 2012 Pay Sheet'!$C$5:$C$35,'Master 2012 Pay Sheet'!$D$5:$D$35),0))</f>
        <v/>
      </c>
      <c r="AY115" s="56" t="str">
        <f t="shared" si="156"/>
        <v/>
      </c>
      <c r="AZ115" s="31" t="str">
        <f t="shared" si="243"/>
        <v/>
      </c>
      <c r="BA115" s="57" t="str">
        <f>IF(D115="","",IF(LOOKUP(AZ115,'Master 2012 Pay Sheet'!$E$5:$E$35,'Master 2012 Pay Sheet'!$F$5:$F$35)&gt;0,LOOKUP(AZ115,'Master 2012 Pay Sheet'!$E$5:$E$35,'Master 2012 Pay Sheet'!$F$5:$F$35),0))</f>
        <v/>
      </c>
      <c r="BB115" s="57" t="str">
        <f t="shared" si="244"/>
        <v/>
      </c>
      <c r="BC115" s="31" t="str">
        <f t="shared" si="245"/>
        <v/>
      </c>
      <c r="BD115" s="31" t="str">
        <f t="shared" si="246"/>
        <v/>
      </c>
      <c r="BE115" s="31" t="str">
        <f t="shared" si="161"/>
        <v/>
      </c>
      <c r="BF115" s="56" t="str">
        <f t="shared" si="210"/>
        <v/>
      </c>
      <c r="BG115" s="31" t="str">
        <f t="shared" si="247"/>
        <v/>
      </c>
      <c r="BH115" s="31" t="str">
        <f t="shared" si="163"/>
        <v/>
      </c>
      <c r="BI115" s="56" t="str">
        <f t="shared" si="211"/>
        <v/>
      </c>
      <c r="BJ115" s="31" t="str">
        <f t="shared" si="248"/>
        <v/>
      </c>
      <c r="BK115" s="31" t="str">
        <f t="shared" si="212"/>
        <v/>
      </c>
      <c r="BL115" s="31" t="str">
        <f t="shared" si="165"/>
        <v/>
      </c>
      <c r="BM115" s="31" t="str">
        <f t="shared" si="249"/>
        <v/>
      </c>
      <c r="BN115" s="31" t="str">
        <f t="shared" si="167"/>
        <v/>
      </c>
      <c r="BO115" s="31" t="str">
        <f t="shared" si="250"/>
        <v/>
      </c>
      <c r="BP115" s="31" t="str">
        <f t="shared" si="169"/>
        <v/>
      </c>
      <c r="BQ115" s="31" t="str">
        <f t="shared" si="251"/>
        <v/>
      </c>
      <c r="BR115" s="31" t="str">
        <f t="shared" si="171"/>
        <v/>
      </c>
      <c r="BS115" s="31" t="str">
        <f t="shared" si="252"/>
        <v/>
      </c>
      <c r="BT115" s="31" t="str">
        <f t="shared" si="173"/>
        <v/>
      </c>
      <c r="BU115" s="31" t="str">
        <f t="shared" si="253"/>
        <v/>
      </c>
      <c r="BV115" s="31" t="str">
        <f t="shared" si="175"/>
        <v/>
      </c>
      <c r="BW115" s="31" t="str">
        <f t="shared" si="254"/>
        <v/>
      </c>
      <c r="BX115" s="31" t="str">
        <f t="shared" si="177"/>
        <v/>
      </c>
      <c r="BY115" s="31" t="str">
        <f t="shared" si="255"/>
        <v/>
      </c>
      <c r="BZ115" s="31" t="str">
        <f t="shared" si="179"/>
        <v/>
      </c>
      <c r="CA115" s="31" t="str">
        <f t="shared" si="256"/>
        <v/>
      </c>
      <c r="CB115" s="31" t="str">
        <f t="shared" si="181"/>
        <v/>
      </c>
      <c r="CC115" s="31" t="str">
        <f t="shared" si="257"/>
        <v/>
      </c>
      <c r="CD115" s="31" t="str">
        <f t="shared" si="183"/>
        <v/>
      </c>
      <c r="CE115" s="31" t="str">
        <f t="shared" si="258"/>
        <v/>
      </c>
      <c r="CF115" s="31" t="str">
        <f t="shared" si="185"/>
        <v/>
      </c>
      <c r="CG115" s="31" t="str">
        <f t="shared" si="259"/>
        <v/>
      </c>
      <c r="CH115" s="31" t="str">
        <f t="shared" si="187"/>
        <v/>
      </c>
      <c r="CI115" s="31" t="str">
        <f t="shared" si="260"/>
        <v/>
      </c>
      <c r="CJ115" s="31" t="str">
        <f t="shared" si="261"/>
        <v/>
      </c>
      <c r="CK115" s="31" t="str">
        <f t="shared" si="262"/>
        <v/>
      </c>
      <c r="CL115" s="31" t="str">
        <f t="shared" si="263"/>
        <v/>
      </c>
      <c r="CM115" s="31" t="str">
        <f t="shared" si="264"/>
        <v/>
      </c>
      <c r="CN115" s="31" t="str">
        <f t="shared" si="265"/>
        <v/>
      </c>
      <c r="CO115" s="31" t="str">
        <f t="shared" si="266"/>
        <v/>
      </c>
      <c r="CP115" s="31" t="str">
        <f t="shared" si="267"/>
        <v/>
      </c>
      <c r="CQ115" s="31" t="str">
        <f t="shared" si="268"/>
        <v/>
      </c>
      <c r="CR115" s="31" t="str">
        <f t="shared" si="269"/>
        <v/>
      </c>
      <c r="CS115" s="31" t="str">
        <f t="shared" si="270"/>
        <v/>
      </c>
      <c r="CT115" s="31" t="str">
        <f t="shared" si="213"/>
        <v/>
      </c>
      <c r="CU115" s="31" t="str">
        <f t="shared" si="214"/>
        <v/>
      </c>
      <c r="CV115" s="31" t="str">
        <f t="shared" si="215"/>
        <v/>
      </c>
      <c r="CW115" s="31" t="str">
        <f t="shared" si="216"/>
        <v/>
      </c>
      <c r="CX115" s="31" t="str">
        <f t="shared" si="217"/>
        <v/>
      </c>
      <c r="CY115" s="31" t="str">
        <f t="shared" si="218"/>
        <v/>
      </c>
      <c r="CZ115" s="31" t="str">
        <f t="shared" si="219"/>
        <v/>
      </c>
      <c r="DA115" s="31" t="str">
        <f t="shared" si="220"/>
        <v/>
      </c>
      <c r="DB115" s="31" t="str">
        <f t="shared" si="221"/>
        <v/>
      </c>
      <c r="DC115" s="31" t="str">
        <f t="shared" si="222"/>
        <v/>
      </c>
      <c r="DD115" s="31" t="str">
        <f t="shared" si="223"/>
        <v/>
      </c>
      <c r="DE115" s="31" t="str">
        <f t="shared" si="224"/>
        <v/>
      </c>
      <c r="DF115" s="31" t="str">
        <f t="shared" si="225"/>
        <v/>
      </c>
      <c r="DG115" s="31" t="str">
        <f t="shared" si="226"/>
        <v/>
      </c>
      <c r="DH115" s="31" t="str">
        <f t="shared" si="227"/>
        <v/>
      </c>
      <c r="DI115" s="31" t="str">
        <f t="shared" si="228"/>
        <v/>
      </c>
      <c r="DJ115" s="31" t="str">
        <f t="shared" si="229"/>
        <v/>
      </c>
      <c r="DK115" s="31" t="str">
        <f t="shared" si="230"/>
        <v/>
      </c>
      <c r="DL115" s="31" t="str">
        <f t="shared" si="231"/>
        <v/>
      </c>
      <c r="DM115" s="31" t="str">
        <f t="shared" si="232"/>
        <v/>
      </c>
      <c r="DN115" s="31" t="str">
        <f t="shared" si="233"/>
        <v/>
      </c>
      <c r="DO115" s="31" t="str">
        <f t="shared" si="234"/>
        <v/>
      </c>
      <c r="DP115" s="31" t="str">
        <f t="shared" si="235"/>
        <v/>
      </c>
      <c r="DQ115" s="31" t="str">
        <f t="shared" si="271"/>
        <v/>
      </c>
      <c r="DR115" s="31" t="str">
        <f t="shared" si="272"/>
        <v/>
      </c>
      <c r="DS115" s="31" t="str">
        <f t="shared" si="273"/>
        <v/>
      </c>
      <c r="DT115" s="31" t="str">
        <f t="shared" si="202"/>
        <v/>
      </c>
      <c r="DU115" s="31" t="str">
        <f t="shared" si="203"/>
        <v/>
      </c>
      <c r="DV115" s="31" t="str">
        <f t="shared" si="204"/>
        <v/>
      </c>
      <c r="DW115" s="48" t="e">
        <f t="shared" si="274"/>
        <v>#VALUE!</v>
      </c>
      <c r="DX115" s="4" t="str">
        <f t="shared" si="236"/>
        <v/>
      </c>
    </row>
    <row r="116" spans="1:128" ht="13.2" x14ac:dyDescent="0.25">
      <c r="A116" s="31"/>
      <c r="B116" s="4">
        <v>114</v>
      </c>
      <c r="C116" s="15"/>
      <c r="D116" s="14"/>
      <c r="E116" s="14"/>
      <c r="F116" s="14"/>
      <c r="G116" s="14"/>
      <c r="H116" s="14"/>
      <c r="I116" s="15"/>
      <c r="J116" s="47"/>
      <c r="K116" s="47"/>
      <c r="L116" s="47"/>
      <c r="M116" s="54"/>
      <c r="N116" s="54"/>
      <c r="O116" s="54"/>
      <c r="P116" s="54"/>
      <c r="Q116" s="54"/>
      <c r="R116" s="51"/>
      <c r="S116" s="51"/>
      <c r="T116" s="51"/>
      <c r="U116" s="51"/>
      <c r="V116" s="51"/>
      <c r="W116" s="51"/>
      <c r="X116" s="52" t="str">
        <f t="shared" si="206"/>
        <v xml:space="preserve"> </v>
      </c>
      <c r="Y116" s="52" t="str">
        <f t="shared" si="150"/>
        <v xml:space="preserve"> </v>
      </c>
      <c r="Z116" s="52" t="str">
        <f t="shared" si="151"/>
        <v xml:space="preserve"> </v>
      </c>
      <c r="AA116" s="52" t="str">
        <f t="shared" si="152"/>
        <v xml:space="preserve"> </v>
      </c>
      <c r="AB116" s="52" t="str">
        <f t="shared" si="153"/>
        <v xml:space="preserve"> </v>
      </c>
      <c r="AC116" s="54"/>
      <c r="AD116" s="54"/>
      <c r="AE116" s="54"/>
      <c r="AF116" s="54"/>
      <c r="AG116" s="54"/>
      <c r="AH116" s="52" t="str">
        <f t="shared" si="207"/>
        <v xml:space="preserve"> </v>
      </c>
      <c r="AI116" s="52" t="str">
        <f t="shared" si="237"/>
        <v xml:space="preserve"> </v>
      </c>
      <c r="AJ116" s="52" t="str">
        <f t="shared" si="238"/>
        <v xml:space="preserve"> </v>
      </c>
      <c r="AK116" s="52" t="str">
        <f t="shared" si="239"/>
        <v xml:space="preserve"> </v>
      </c>
      <c r="AL116" s="52" t="str">
        <f t="shared" si="240"/>
        <v xml:space="preserve"> </v>
      </c>
      <c r="AM116" s="53"/>
      <c r="AN116" s="53"/>
      <c r="AO116" s="53"/>
      <c r="AP116" s="53"/>
      <c r="AQ116" s="53"/>
      <c r="AR116" s="53"/>
      <c r="AS116" s="55" t="str">
        <f t="shared" si="208"/>
        <v/>
      </c>
      <c r="AT116" s="31" t="str">
        <f t="shared" si="241"/>
        <v/>
      </c>
      <c r="AU116" s="57" t="str">
        <f>IF(D116="","",IF(LOOKUP(AT116,'Master 2012 Pay Sheet'!$A$5:$A$35,'Master 2012 Pay Sheet'!$B$5:$B$35)&gt;0,LOOKUP(AT116,'Master 2012 Pay Sheet'!$A$5:$A$35,'Master 2012 Pay Sheet'!$B$5:$B$35),0))</f>
        <v/>
      </c>
      <c r="AV116" s="56" t="str">
        <f t="shared" si="209"/>
        <v/>
      </c>
      <c r="AW116" s="31" t="str">
        <f t="shared" si="242"/>
        <v/>
      </c>
      <c r="AX116" s="57" t="str">
        <f>IF(D116="","",IF(LOOKUP(AW116,'Master 2012 Pay Sheet'!$C$5:$C$35,'Master 2012 Pay Sheet'!$D$5:$D$35)&gt;0,LOOKUP(AW116,'Master 2012 Pay Sheet'!$C$5:$C$35,'Master 2012 Pay Sheet'!$D$5:$D$35),0))</f>
        <v/>
      </c>
      <c r="AY116" s="56" t="str">
        <f t="shared" si="156"/>
        <v/>
      </c>
      <c r="AZ116" s="31" t="str">
        <f t="shared" si="243"/>
        <v/>
      </c>
      <c r="BA116" s="57" t="str">
        <f>IF(D116="","",IF(LOOKUP(AZ116,'Master 2012 Pay Sheet'!$E$5:$E$35,'Master 2012 Pay Sheet'!$F$5:$F$35)&gt;0,LOOKUP(AZ116,'Master 2012 Pay Sheet'!$E$5:$E$35,'Master 2012 Pay Sheet'!$F$5:$F$35),0))</f>
        <v/>
      </c>
      <c r="BB116" s="57" t="str">
        <f t="shared" si="244"/>
        <v/>
      </c>
      <c r="BC116" s="31" t="str">
        <f t="shared" si="245"/>
        <v/>
      </c>
      <c r="BD116" s="31" t="str">
        <f t="shared" si="246"/>
        <v/>
      </c>
      <c r="BE116" s="31" t="str">
        <f t="shared" si="161"/>
        <v/>
      </c>
      <c r="BF116" s="56" t="str">
        <f t="shared" si="210"/>
        <v/>
      </c>
      <c r="BG116" s="31" t="str">
        <f t="shared" si="247"/>
        <v/>
      </c>
      <c r="BH116" s="31" t="str">
        <f t="shared" si="163"/>
        <v/>
      </c>
      <c r="BI116" s="56" t="str">
        <f t="shared" si="211"/>
        <v/>
      </c>
      <c r="BJ116" s="31" t="str">
        <f t="shared" si="248"/>
        <v/>
      </c>
      <c r="BK116" s="31" t="str">
        <f t="shared" si="212"/>
        <v/>
      </c>
      <c r="BL116" s="31" t="str">
        <f t="shared" si="165"/>
        <v/>
      </c>
      <c r="BM116" s="31" t="str">
        <f t="shared" si="249"/>
        <v/>
      </c>
      <c r="BN116" s="31" t="str">
        <f t="shared" si="167"/>
        <v/>
      </c>
      <c r="BO116" s="31" t="str">
        <f t="shared" si="250"/>
        <v/>
      </c>
      <c r="BP116" s="31" t="str">
        <f t="shared" si="169"/>
        <v/>
      </c>
      <c r="BQ116" s="31" t="str">
        <f t="shared" si="251"/>
        <v/>
      </c>
      <c r="BR116" s="31" t="str">
        <f t="shared" si="171"/>
        <v/>
      </c>
      <c r="BS116" s="31" t="str">
        <f t="shared" si="252"/>
        <v/>
      </c>
      <c r="BT116" s="31" t="str">
        <f t="shared" si="173"/>
        <v/>
      </c>
      <c r="BU116" s="31" t="str">
        <f t="shared" si="253"/>
        <v/>
      </c>
      <c r="BV116" s="31" t="str">
        <f t="shared" si="175"/>
        <v/>
      </c>
      <c r="BW116" s="31" t="str">
        <f t="shared" si="254"/>
        <v/>
      </c>
      <c r="BX116" s="31" t="str">
        <f t="shared" si="177"/>
        <v/>
      </c>
      <c r="BY116" s="31" t="str">
        <f t="shared" si="255"/>
        <v/>
      </c>
      <c r="BZ116" s="31" t="str">
        <f t="shared" si="179"/>
        <v/>
      </c>
      <c r="CA116" s="31" t="str">
        <f t="shared" si="256"/>
        <v/>
      </c>
      <c r="CB116" s="31" t="str">
        <f t="shared" si="181"/>
        <v/>
      </c>
      <c r="CC116" s="31" t="str">
        <f t="shared" si="257"/>
        <v/>
      </c>
      <c r="CD116" s="31" t="str">
        <f t="shared" si="183"/>
        <v/>
      </c>
      <c r="CE116" s="31" t="str">
        <f t="shared" si="258"/>
        <v/>
      </c>
      <c r="CF116" s="31" t="str">
        <f t="shared" si="185"/>
        <v/>
      </c>
      <c r="CG116" s="31" t="str">
        <f t="shared" si="259"/>
        <v/>
      </c>
      <c r="CH116" s="31" t="str">
        <f t="shared" si="187"/>
        <v/>
      </c>
      <c r="CI116" s="31" t="str">
        <f t="shared" si="260"/>
        <v/>
      </c>
      <c r="CJ116" s="31" t="str">
        <f t="shared" si="261"/>
        <v/>
      </c>
      <c r="CK116" s="31" t="str">
        <f t="shared" si="262"/>
        <v/>
      </c>
      <c r="CL116" s="31" t="str">
        <f t="shared" si="263"/>
        <v/>
      </c>
      <c r="CM116" s="31" t="str">
        <f t="shared" si="264"/>
        <v/>
      </c>
      <c r="CN116" s="31" t="str">
        <f t="shared" si="265"/>
        <v/>
      </c>
      <c r="CO116" s="31" t="str">
        <f t="shared" si="266"/>
        <v/>
      </c>
      <c r="CP116" s="31" t="str">
        <f t="shared" si="267"/>
        <v/>
      </c>
      <c r="CQ116" s="31" t="str">
        <f t="shared" si="268"/>
        <v/>
      </c>
      <c r="CR116" s="31" t="str">
        <f t="shared" si="269"/>
        <v/>
      </c>
      <c r="CS116" s="31" t="str">
        <f t="shared" si="270"/>
        <v/>
      </c>
      <c r="CT116" s="31" t="str">
        <f t="shared" si="213"/>
        <v/>
      </c>
      <c r="CU116" s="31" t="str">
        <f t="shared" si="214"/>
        <v/>
      </c>
      <c r="CV116" s="31" t="str">
        <f t="shared" si="215"/>
        <v/>
      </c>
      <c r="CW116" s="31" t="str">
        <f t="shared" si="216"/>
        <v/>
      </c>
      <c r="CX116" s="31" t="str">
        <f t="shared" si="217"/>
        <v/>
      </c>
      <c r="CY116" s="31" t="str">
        <f t="shared" si="218"/>
        <v/>
      </c>
      <c r="CZ116" s="31" t="str">
        <f t="shared" si="219"/>
        <v/>
      </c>
      <c r="DA116" s="31" t="str">
        <f t="shared" si="220"/>
        <v/>
      </c>
      <c r="DB116" s="31" t="str">
        <f t="shared" si="221"/>
        <v/>
      </c>
      <c r="DC116" s="31" t="str">
        <f t="shared" si="222"/>
        <v/>
      </c>
      <c r="DD116" s="31" t="str">
        <f t="shared" si="223"/>
        <v/>
      </c>
      <c r="DE116" s="31" t="str">
        <f t="shared" si="224"/>
        <v/>
      </c>
      <c r="DF116" s="31" t="str">
        <f t="shared" si="225"/>
        <v/>
      </c>
      <c r="DG116" s="31" t="str">
        <f t="shared" si="226"/>
        <v/>
      </c>
      <c r="DH116" s="31" t="str">
        <f t="shared" si="227"/>
        <v/>
      </c>
      <c r="DI116" s="31" t="str">
        <f t="shared" si="228"/>
        <v/>
      </c>
      <c r="DJ116" s="31" t="str">
        <f t="shared" si="229"/>
        <v/>
      </c>
      <c r="DK116" s="31" t="str">
        <f t="shared" si="230"/>
        <v/>
      </c>
      <c r="DL116" s="31" t="str">
        <f t="shared" si="231"/>
        <v/>
      </c>
      <c r="DM116" s="31" t="str">
        <f t="shared" si="232"/>
        <v/>
      </c>
      <c r="DN116" s="31" t="str">
        <f t="shared" si="233"/>
        <v/>
      </c>
      <c r="DO116" s="31" t="str">
        <f t="shared" si="234"/>
        <v/>
      </c>
      <c r="DP116" s="31" t="str">
        <f t="shared" si="235"/>
        <v/>
      </c>
      <c r="DQ116" s="31" t="str">
        <f t="shared" si="271"/>
        <v/>
      </c>
      <c r="DR116" s="31" t="str">
        <f t="shared" si="272"/>
        <v/>
      </c>
      <c r="DS116" s="31" t="str">
        <f t="shared" si="273"/>
        <v/>
      </c>
      <c r="DT116" s="31" t="str">
        <f t="shared" si="202"/>
        <v/>
      </c>
      <c r="DU116" s="31" t="str">
        <f t="shared" si="203"/>
        <v/>
      </c>
      <c r="DV116" s="31" t="str">
        <f t="shared" si="204"/>
        <v/>
      </c>
      <c r="DW116" s="48" t="e">
        <f t="shared" si="274"/>
        <v>#VALUE!</v>
      </c>
      <c r="DX116" s="4" t="str">
        <f t="shared" si="236"/>
        <v/>
      </c>
    </row>
    <row r="117" spans="1:128" ht="13.2" x14ac:dyDescent="0.25">
      <c r="A117" s="31"/>
      <c r="B117" s="4">
        <v>115</v>
      </c>
      <c r="C117" s="15"/>
      <c r="D117" s="14"/>
      <c r="E117" s="14"/>
      <c r="F117" s="14"/>
      <c r="G117" s="14"/>
      <c r="H117" s="14"/>
      <c r="I117" s="15"/>
      <c r="J117" s="47"/>
      <c r="K117" s="47"/>
      <c r="L117" s="47"/>
      <c r="M117" s="54"/>
      <c r="N117" s="54"/>
      <c r="O117" s="54"/>
      <c r="P117" s="54"/>
      <c r="Q117" s="54"/>
      <c r="R117" s="51"/>
      <c r="S117" s="51"/>
      <c r="T117" s="51"/>
      <c r="U117" s="51"/>
      <c r="V117" s="51"/>
      <c r="W117" s="51"/>
      <c r="X117" s="52" t="str">
        <f t="shared" si="206"/>
        <v xml:space="preserve"> </v>
      </c>
      <c r="Y117" s="52" t="str">
        <f t="shared" si="150"/>
        <v xml:space="preserve"> </v>
      </c>
      <c r="Z117" s="52" t="str">
        <f t="shared" si="151"/>
        <v xml:space="preserve"> </v>
      </c>
      <c r="AA117" s="52" t="str">
        <f t="shared" si="152"/>
        <v xml:space="preserve"> </v>
      </c>
      <c r="AB117" s="52" t="str">
        <f t="shared" si="153"/>
        <v xml:space="preserve"> </v>
      </c>
      <c r="AC117" s="54"/>
      <c r="AD117" s="54"/>
      <c r="AE117" s="54"/>
      <c r="AF117" s="54"/>
      <c r="AG117" s="54"/>
      <c r="AH117" s="52" t="str">
        <f t="shared" si="207"/>
        <v xml:space="preserve"> </v>
      </c>
      <c r="AI117" s="52" t="str">
        <f t="shared" si="237"/>
        <v xml:space="preserve"> </v>
      </c>
      <c r="AJ117" s="52" t="str">
        <f t="shared" si="238"/>
        <v xml:space="preserve"> </v>
      </c>
      <c r="AK117" s="52" t="str">
        <f t="shared" si="239"/>
        <v xml:space="preserve"> </v>
      </c>
      <c r="AL117" s="52" t="str">
        <f t="shared" si="240"/>
        <v xml:space="preserve"> </v>
      </c>
      <c r="AM117" s="53"/>
      <c r="AN117" s="53"/>
      <c r="AO117" s="53"/>
      <c r="AP117" s="53"/>
      <c r="AQ117" s="53"/>
      <c r="AR117" s="53"/>
      <c r="AS117" s="55" t="str">
        <f t="shared" si="208"/>
        <v/>
      </c>
      <c r="AT117" s="31" t="str">
        <f t="shared" si="241"/>
        <v/>
      </c>
      <c r="AU117" s="57" t="str">
        <f>IF(D117="","",IF(LOOKUP(AT117,'Master 2012 Pay Sheet'!$A$5:$A$35,'Master 2012 Pay Sheet'!$B$5:$B$35)&gt;0,LOOKUP(AT117,'Master 2012 Pay Sheet'!$A$5:$A$35,'Master 2012 Pay Sheet'!$B$5:$B$35),0))</f>
        <v/>
      </c>
      <c r="AV117" s="56" t="str">
        <f t="shared" si="209"/>
        <v/>
      </c>
      <c r="AW117" s="31" t="str">
        <f t="shared" si="242"/>
        <v/>
      </c>
      <c r="AX117" s="57" t="str">
        <f>IF(D117="","",IF(LOOKUP(AW117,'Master 2012 Pay Sheet'!$C$5:$C$35,'Master 2012 Pay Sheet'!$D$5:$D$35)&gt;0,LOOKUP(AW117,'Master 2012 Pay Sheet'!$C$5:$C$35,'Master 2012 Pay Sheet'!$D$5:$D$35),0))</f>
        <v/>
      </c>
      <c r="AY117" s="56" t="str">
        <f t="shared" si="156"/>
        <v/>
      </c>
      <c r="AZ117" s="31" t="str">
        <f t="shared" si="243"/>
        <v/>
      </c>
      <c r="BA117" s="57" t="str">
        <f>IF(D117="","",IF(LOOKUP(AZ117,'Master 2012 Pay Sheet'!$E$5:$E$35,'Master 2012 Pay Sheet'!$F$5:$F$35)&gt;0,LOOKUP(AZ117,'Master 2012 Pay Sheet'!$E$5:$E$35,'Master 2012 Pay Sheet'!$F$5:$F$35),0))</f>
        <v/>
      </c>
      <c r="BB117" s="57" t="str">
        <f t="shared" si="244"/>
        <v/>
      </c>
      <c r="BC117" s="31" t="str">
        <f t="shared" si="245"/>
        <v/>
      </c>
      <c r="BD117" s="31" t="str">
        <f t="shared" si="246"/>
        <v/>
      </c>
      <c r="BE117" s="31" t="str">
        <f t="shared" si="161"/>
        <v/>
      </c>
      <c r="BF117" s="56" t="str">
        <f t="shared" si="210"/>
        <v/>
      </c>
      <c r="BG117" s="31" t="str">
        <f t="shared" si="247"/>
        <v/>
      </c>
      <c r="BH117" s="31" t="str">
        <f t="shared" si="163"/>
        <v/>
      </c>
      <c r="BI117" s="56" t="str">
        <f t="shared" si="211"/>
        <v/>
      </c>
      <c r="BJ117" s="31" t="str">
        <f t="shared" si="248"/>
        <v/>
      </c>
      <c r="BK117" s="31" t="str">
        <f t="shared" si="212"/>
        <v/>
      </c>
      <c r="BL117" s="31" t="str">
        <f t="shared" si="165"/>
        <v/>
      </c>
      <c r="BM117" s="31" t="str">
        <f t="shared" si="249"/>
        <v/>
      </c>
      <c r="BN117" s="31" t="str">
        <f t="shared" si="167"/>
        <v/>
      </c>
      <c r="BO117" s="31" t="str">
        <f t="shared" si="250"/>
        <v/>
      </c>
      <c r="BP117" s="31" t="str">
        <f t="shared" si="169"/>
        <v/>
      </c>
      <c r="BQ117" s="31" t="str">
        <f t="shared" si="251"/>
        <v/>
      </c>
      <c r="BR117" s="31" t="str">
        <f t="shared" si="171"/>
        <v/>
      </c>
      <c r="BS117" s="31" t="str">
        <f t="shared" si="252"/>
        <v/>
      </c>
      <c r="BT117" s="31" t="str">
        <f t="shared" si="173"/>
        <v/>
      </c>
      <c r="BU117" s="31" t="str">
        <f t="shared" si="253"/>
        <v/>
      </c>
      <c r="BV117" s="31" t="str">
        <f t="shared" si="175"/>
        <v/>
      </c>
      <c r="BW117" s="31" t="str">
        <f t="shared" si="254"/>
        <v/>
      </c>
      <c r="BX117" s="31" t="str">
        <f t="shared" si="177"/>
        <v/>
      </c>
      <c r="BY117" s="31" t="str">
        <f t="shared" si="255"/>
        <v/>
      </c>
      <c r="BZ117" s="31" t="str">
        <f t="shared" si="179"/>
        <v/>
      </c>
      <c r="CA117" s="31" t="str">
        <f t="shared" si="256"/>
        <v/>
      </c>
      <c r="CB117" s="31" t="str">
        <f t="shared" si="181"/>
        <v/>
      </c>
      <c r="CC117" s="31" t="str">
        <f t="shared" si="257"/>
        <v/>
      </c>
      <c r="CD117" s="31" t="str">
        <f t="shared" si="183"/>
        <v/>
      </c>
      <c r="CE117" s="31" t="str">
        <f t="shared" si="258"/>
        <v/>
      </c>
      <c r="CF117" s="31" t="str">
        <f t="shared" si="185"/>
        <v/>
      </c>
      <c r="CG117" s="31" t="str">
        <f t="shared" si="259"/>
        <v/>
      </c>
      <c r="CH117" s="31" t="str">
        <f t="shared" si="187"/>
        <v/>
      </c>
      <c r="CI117" s="31" t="str">
        <f t="shared" si="260"/>
        <v/>
      </c>
      <c r="CJ117" s="31" t="str">
        <f t="shared" si="261"/>
        <v/>
      </c>
      <c r="CK117" s="31" t="str">
        <f t="shared" si="262"/>
        <v/>
      </c>
      <c r="CL117" s="31" t="str">
        <f t="shared" si="263"/>
        <v/>
      </c>
      <c r="CM117" s="31" t="str">
        <f t="shared" si="264"/>
        <v/>
      </c>
      <c r="CN117" s="31" t="str">
        <f t="shared" si="265"/>
        <v/>
      </c>
      <c r="CO117" s="31" t="str">
        <f t="shared" si="266"/>
        <v/>
      </c>
      <c r="CP117" s="31" t="str">
        <f t="shared" si="267"/>
        <v/>
      </c>
      <c r="CQ117" s="31" t="str">
        <f t="shared" si="268"/>
        <v/>
      </c>
      <c r="CR117" s="31" t="str">
        <f t="shared" si="269"/>
        <v/>
      </c>
      <c r="CS117" s="31" t="str">
        <f t="shared" si="270"/>
        <v/>
      </c>
      <c r="CT117" s="31" t="str">
        <f t="shared" si="213"/>
        <v/>
      </c>
      <c r="CU117" s="31" t="str">
        <f t="shared" si="214"/>
        <v/>
      </c>
      <c r="CV117" s="31" t="str">
        <f t="shared" si="215"/>
        <v/>
      </c>
      <c r="CW117" s="31" t="str">
        <f t="shared" si="216"/>
        <v/>
      </c>
      <c r="CX117" s="31" t="str">
        <f t="shared" si="217"/>
        <v/>
      </c>
      <c r="CY117" s="31" t="str">
        <f t="shared" si="218"/>
        <v/>
      </c>
      <c r="CZ117" s="31" t="str">
        <f t="shared" si="219"/>
        <v/>
      </c>
      <c r="DA117" s="31" t="str">
        <f t="shared" si="220"/>
        <v/>
      </c>
      <c r="DB117" s="31" t="str">
        <f t="shared" si="221"/>
        <v/>
      </c>
      <c r="DC117" s="31" t="str">
        <f t="shared" si="222"/>
        <v/>
      </c>
      <c r="DD117" s="31" t="str">
        <f t="shared" si="223"/>
        <v/>
      </c>
      <c r="DE117" s="31" t="str">
        <f t="shared" si="224"/>
        <v/>
      </c>
      <c r="DF117" s="31" t="str">
        <f t="shared" si="225"/>
        <v/>
      </c>
      <c r="DG117" s="31" t="str">
        <f t="shared" si="226"/>
        <v/>
      </c>
      <c r="DH117" s="31" t="str">
        <f t="shared" si="227"/>
        <v/>
      </c>
      <c r="DI117" s="31" t="str">
        <f t="shared" si="228"/>
        <v/>
      </c>
      <c r="DJ117" s="31" t="str">
        <f t="shared" si="229"/>
        <v/>
      </c>
      <c r="DK117" s="31" t="str">
        <f t="shared" si="230"/>
        <v/>
      </c>
      <c r="DL117" s="31" t="str">
        <f t="shared" si="231"/>
        <v/>
      </c>
      <c r="DM117" s="31" t="str">
        <f t="shared" si="232"/>
        <v/>
      </c>
      <c r="DN117" s="31" t="str">
        <f t="shared" si="233"/>
        <v/>
      </c>
      <c r="DO117" s="31" t="str">
        <f t="shared" si="234"/>
        <v/>
      </c>
      <c r="DP117" s="31" t="str">
        <f t="shared" si="235"/>
        <v/>
      </c>
      <c r="DQ117" s="31" t="str">
        <f t="shared" si="271"/>
        <v/>
      </c>
      <c r="DR117" s="31" t="str">
        <f t="shared" si="272"/>
        <v/>
      </c>
      <c r="DS117" s="31" t="str">
        <f t="shared" si="273"/>
        <v/>
      </c>
      <c r="DT117" s="31" t="str">
        <f t="shared" si="202"/>
        <v/>
      </c>
      <c r="DU117" s="31" t="str">
        <f t="shared" si="203"/>
        <v/>
      </c>
      <c r="DV117" s="31" t="str">
        <f t="shared" si="204"/>
        <v/>
      </c>
      <c r="DW117" s="48" t="e">
        <f t="shared" si="274"/>
        <v>#VALUE!</v>
      </c>
      <c r="DX117" s="4" t="str">
        <f t="shared" si="236"/>
        <v/>
      </c>
    </row>
    <row r="118" spans="1:128" ht="13.2" x14ac:dyDescent="0.25">
      <c r="A118" s="31"/>
      <c r="B118" s="4">
        <v>116</v>
      </c>
      <c r="C118" s="15"/>
      <c r="D118" s="14"/>
      <c r="E118" s="14"/>
      <c r="F118" s="14"/>
      <c r="G118" s="14"/>
      <c r="H118" s="14"/>
      <c r="I118" s="15"/>
      <c r="J118" s="47"/>
      <c r="K118" s="47"/>
      <c r="L118" s="47"/>
      <c r="M118" s="54"/>
      <c r="N118" s="54"/>
      <c r="O118" s="54"/>
      <c r="P118" s="54"/>
      <c r="Q118" s="54"/>
      <c r="R118" s="51"/>
      <c r="S118" s="51"/>
      <c r="T118" s="51"/>
      <c r="U118" s="51"/>
      <c r="V118" s="51"/>
      <c r="W118" s="51"/>
      <c r="X118" s="52" t="str">
        <f t="shared" si="206"/>
        <v xml:space="preserve"> </v>
      </c>
      <c r="Y118" s="52" t="str">
        <f t="shared" si="150"/>
        <v xml:space="preserve"> </v>
      </c>
      <c r="Z118" s="52" t="str">
        <f t="shared" si="151"/>
        <v xml:space="preserve"> </v>
      </c>
      <c r="AA118" s="52" t="str">
        <f t="shared" si="152"/>
        <v xml:space="preserve"> </v>
      </c>
      <c r="AB118" s="52" t="str">
        <f t="shared" si="153"/>
        <v xml:space="preserve"> </v>
      </c>
      <c r="AC118" s="54"/>
      <c r="AD118" s="54"/>
      <c r="AE118" s="54"/>
      <c r="AF118" s="54"/>
      <c r="AG118" s="54"/>
      <c r="AH118" s="52" t="str">
        <f t="shared" si="207"/>
        <v xml:space="preserve"> </v>
      </c>
      <c r="AI118" s="52" t="str">
        <f t="shared" si="237"/>
        <v xml:space="preserve"> </v>
      </c>
      <c r="AJ118" s="52" t="str">
        <f t="shared" si="238"/>
        <v xml:space="preserve"> </v>
      </c>
      <c r="AK118" s="52" t="str">
        <f t="shared" si="239"/>
        <v xml:space="preserve"> </v>
      </c>
      <c r="AL118" s="52" t="str">
        <f t="shared" si="240"/>
        <v xml:space="preserve"> </v>
      </c>
      <c r="AM118" s="53"/>
      <c r="AN118" s="53"/>
      <c r="AO118" s="53"/>
      <c r="AP118" s="53"/>
      <c r="AQ118" s="53"/>
      <c r="AR118" s="53"/>
      <c r="AS118" s="55" t="str">
        <f t="shared" si="208"/>
        <v/>
      </c>
      <c r="AT118" s="31" t="str">
        <f t="shared" si="241"/>
        <v/>
      </c>
      <c r="AU118" s="57" t="str">
        <f>IF(D118="","",IF(LOOKUP(AT118,'Master 2012 Pay Sheet'!$A$5:$A$35,'Master 2012 Pay Sheet'!$B$5:$B$35)&gt;0,LOOKUP(AT118,'Master 2012 Pay Sheet'!$A$5:$A$35,'Master 2012 Pay Sheet'!$B$5:$B$35),0))</f>
        <v/>
      </c>
      <c r="AV118" s="56" t="str">
        <f t="shared" si="209"/>
        <v/>
      </c>
      <c r="AW118" s="31" t="str">
        <f t="shared" si="242"/>
        <v/>
      </c>
      <c r="AX118" s="57" t="str">
        <f>IF(D118="","",IF(LOOKUP(AW118,'Master 2012 Pay Sheet'!$C$5:$C$35,'Master 2012 Pay Sheet'!$D$5:$D$35)&gt;0,LOOKUP(AW118,'Master 2012 Pay Sheet'!$C$5:$C$35,'Master 2012 Pay Sheet'!$D$5:$D$35),0))</f>
        <v/>
      </c>
      <c r="AY118" s="56" t="str">
        <f t="shared" si="156"/>
        <v/>
      </c>
      <c r="AZ118" s="31" t="str">
        <f t="shared" si="243"/>
        <v/>
      </c>
      <c r="BA118" s="57" t="str">
        <f>IF(D118="","",IF(LOOKUP(AZ118,'Master 2012 Pay Sheet'!$E$5:$E$35,'Master 2012 Pay Sheet'!$F$5:$F$35)&gt;0,LOOKUP(AZ118,'Master 2012 Pay Sheet'!$E$5:$E$35,'Master 2012 Pay Sheet'!$F$5:$F$35),0))</f>
        <v/>
      </c>
      <c r="BB118" s="57" t="str">
        <f t="shared" si="244"/>
        <v/>
      </c>
      <c r="BC118" s="31" t="str">
        <f t="shared" si="245"/>
        <v/>
      </c>
      <c r="BD118" s="31" t="str">
        <f t="shared" si="246"/>
        <v/>
      </c>
      <c r="BE118" s="31" t="str">
        <f t="shared" si="161"/>
        <v/>
      </c>
      <c r="BF118" s="56" t="str">
        <f t="shared" si="210"/>
        <v/>
      </c>
      <c r="BG118" s="31" t="str">
        <f t="shared" si="247"/>
        <v/>
      </c>
      <c r="BH118" s="31" t="str">
        <f t="shared" si="163"/>
        <v/>
      </c>
      <c r="BI118" s="56" t="str">
        <f t="shared" si="211"/>
        <v/>
      </c>
      <c r="BJ118" s="31" t="str">
        <f t="shared" si="248"/>
        <v/>
      </c>
      <c r="BK118" s="31" t="str">
        <f t="shared" si="212"/>
        <v/>
      </c>
      <c r="BL118" s="31" t="str">
        <f t="shared" si="165"/>
        <v/>
      </c>
      <c r="BM118" s="31" t="str">
        <f t="shared" si="249"/>
        <v/>
      </c>
      <c r="BN118" s="31" t="str">
        <f t="shared" si="167"/>
        <v/>
      </c>
      <c r="BO118" s="31" t="str">
        <f t="shared" si="250"/>
        <v/>
      </c>
      <c r="BP118" s="31" t="str">
        <f t="shared" si="169"/>
        <v/>
      </c>
      <c r="BQ118" s="31" t="str">
        <f t="shared" si="251"/>
        <v/>
      </c>
      <c r="BR118" s="31" t="str">
        <f t="shared" si="171"/>
        <v/>
      </c>
      <c r="BS118" s="31" t="str">
        <f t="shared" si="252"/>
        <v/>
      </c>
      <c r="BT118" s="31" t="str">
        <f t="shared" si="173"/>
        <v/>
      </c>
      <c r="BU118" s="31" t="str">
        <f t="shared" si="253"/>
        <v/>
      </c>
      <c r="BV118" s="31" t="str">
        <f t="shared" si="175"/>
        <v/>
      </c>
      <c r="BW118" s="31" t="str">
        <f t="shared" si="254"/>
        <v/>
      </c>
      <c r="BX118" s="31" t="str">
        <f t="shared" si="177"/>
        <v/>
      </c>
      <c r="BY118" s="31" t="str">
        <f t="shared" si="255"/>
        <v/>
      </c>
      <c r="BZ118" s="31" t="str">
        <f t="shared" si="179"/>
        <v/>
      </c>
      <c r="CA118" s="31" t="str">
        <f t="shared" si="256"/>
        <v/>
      </c>
      <c r="CB118" s="31" t="str">
        <f t="shared" si="181"/>
        <v/>
      </c>
      <c r="CC118" s="31" t="str">
        <f t="shared" si="257"/>
        <v/>
      </c>
      <c r="CD118" s="31" t="str">
        <f t="shared" si="183"/>
        <v/>
      </c>
      <c r="CE118" s="31" t="str">
        <f t="shared" si="258"/>
        <v/>
      </c>
      <c r="CF118" s="31" t="str">
        <f t="shared" si="185"/>
        <v/>
      </c>
      <c r="CG118" s="31" t="str">
        <f t="shared" si="259"/>
        <v/>
      </c>
      <c r="CH118" s="31" t="str">
        <f t="shared" si="187"/>
        <v/>
      </c>
      <c r="CI118" s="31" t="str">
        <f t="shared" si="260"/>
        <v/>
      </c>
      <c r="CJ118" s="31" t="str">
        <f t="shared" si="261"/>
        <v/>
      </c>
      <c r="CK118" s="31" t="str">
        <f t="shared" si="262"/>
        <v/>
      </c>
      <c r="CL118" s="31" t="str">
        <f t="shared" si="263"/>
        <v/>
      </c>
      <c r="CM118" s="31" t="str">
        <f t="shared" si="264"/>
        <v/>
      </c>
      <c r="CN118" s="31" t="str">
        <f t="shared" si="265"/>
        <v/>
      </c>
      <c r="CO118" s="31" t="str">
        <f t="shared" si="266"/>
        <v/>
      </c>
      <c r="CP118" s="31" t="str">
        <f t="shared" si="267"/>
        <v/>
      </c>
      <c r="CQ118" s="31" t="str">
        <f t="shared" si="268"/>
        <v/>
      </c>
      <c r="CR118" s="31" t="str">
        <f t="shared" si="269"/>
        <v/>
      </c>
      <c r="CS118" s="31" t="str">
        <f t="shared" si="270"/>
        <v/>
      </c>
      <c r="CT118" s="31" t="str">
        <f t="shared" si="213"/>
        <v/>
      </c>
      <c r="CU118" s="31" t="str">
        <f t="shared" si="214"/>
        <v/>
      </c>
      <c r="CV118" s="31" t="str">
        <f t="shared" si="215"/>
        <v/>
      </c>
      <c r="CW118" s="31" t="str">
        <f t="shared" si="216"/>
        <v/>
      </c>
      <c r="CX118" s="31" t="str">
        <f t="shared" si="217"/>
        <v/>
      </c>
      <c r="CY118" s="31" t="str">
        <f t="shared" si="218"/>
        <v/>
      </c>
      <c r="CZ118" s="31" t="str">
        <f t="shared" si="219"/>
        <v/>
      </c>
      <c r="DA118" s="31" t="str">
        <f t="shared" si="220"/>
        <v/>
      </c>
      <c r="DB118" s="31" t="str">
        <f t="shared" si="221"/>
        <v/>
      </c>
      <c r="DC118" s="31" t="str">
        <f t="shared" si="222"/>
        <v/>
      </c>
      <c r="DD118" s="31" t="str">
        <f t="shared" si="223"/>
        <v/>
      </c>
      <c r="DE118" s="31" t="str">
        <f t="shared" si="224"/>
        <v/>
      </c>
      <c r="DF118" s="31" t="str">
        <f t="shared" si="225"/>
        <v/>
      </c>
      <c r="DG118" s="31" t="str">
        <f t="shared" si="226"/>
        <v/>
      </c>
      <c r="DH118" s="31" t="str">
        <f t="shared" si="227"/>
        <v/>
      </c>
      <c r="DI118" s="31" t="str">
        <f t="shared" si="228"/>
        <v/>
      </c>
      <c r="DJ118" s="31" t="str">
        <f t="shared" si="229"/>
        <v/>
      </c>
      <c r="DK118" s="31" t="str">
        <f t="shared" si="230"/>
        <v/>
      </c>
      <c r="DL118" s="31" t="str">
        <f t="shared" si="231"/>
        <v/>
      </c>
      <c r="DM118" s="31" t="str">
        <f t="shared" si="232"/>
        <v/>
      </c>
      <c r="DN118" s="31" t="str">
        <f t="shared" si="233"/>
        <v/>
      </c>
      <c r="DO118" s="31" t="str">
        <f t="shared" si="234"/>
        <v/>
      </c>
      <c r="DP118" s="31" t="str">
        <f t="shared" si="235"/>
        <v/>
      </c>
      <c r="DQ118" s="31" t="str">
        <f t="shared" si="271"/>
        <v/>
      </c>
      <c r="DR118" s="31" t="str">
        <f t="shared" si="272"/>
        <v/>
      </c>
      <c r="DS118" s="31" t="str">
        <f t="shared" si="273"/>
        <v/>
      </c>
      <c r="DT118" s="31" t="str">
        <f t="shared" si="202"/>
        <v/>
      </c>
      <c r="DU118" s="31" t="str">
        <f t="shared" si="203"/>
        <v/>
      </c>
      <c r="DV118" s="31" t="str">
        <f t="shared" si="204"/>
        <v/>
      </c>
      <c r="DW118" s="48" t="e">
        <f t="shared" si="274"/>
        <v>#VALUE!</v>
      </c>
      <c r="DX118" s="4" t="str">
        <f t="shared" si="236"/>
        <v/>
      </c>
    </row>
    <row r="119" spans="1:128" ht="13.2" x14ac:dyDescent="0.25">
      <c r="A119" s="31"/>
      <c r="B119" s="4">
        <v>117</v>
      </c>
      <c r="C119" s="15"/>
      <c r="D119" s="14"/>
      <c r="E119" s="14"/>
      <c r="F119" s="14"/>
      <c r="G119" s="14"/>
      <c r="H119" s="14"/>
      <c r="I119" s="15"/>
      <c r="J119" s="47"/>
      <c r="K119" s="47"/>
      <c r="L119" s="47"/>
      <c r="M119" s="54"/>
      <c r="N119" s="54"/>
      <c r="O119" s="54"/>
      <c r="P119" s="54"/>
      <c r="Q119" s="54"/>
      <c r="R119" s="51"/>
      <c r="S119" s="51"/>
      <c r="T119" s="51"/>
      <c r="U119" s="51"/>
      <c r="V119" s="51"/>
      <c r="W119" s="51"/>
      <c r="X119" s="52" t="str">
        <f t="shared" si="206"/>
        <v xml:space="preserve"> </v>
      </c>
      <c r="Y119" s="52" t="str">
        <f t="shared" si="150"/>
        <v xml:space="preserve"> </v>
      </c>
      <c r="Z119" s="52" t="str">
        <f t="shared" si="151"/>
        <v xml:space="preserve"> </v>
      </c>
      <c r="AA119" s="52" t="str">
        <f t="shared" si="152"/>
        <v xml:space="preserve"> </v>
      </c>
      <c r="AB119" s="52" t="str">
        <f t="shared" si="153"/>
        <v xml:space="preserve"> </v>
      </c>
      <c r="AC119" s="54"/>
      <c r="AD119" s="54"/>
      <c r="AE119" s="54"/>
      <c r="AF119" s="54"/>
      <c r="AG119" s="54"/>
      <c r="AH119" s="52" t="str">
        <f t="shared" si="207"/>
        <v xml:space="preserve"> </v>
      </c>
      <c r="AI119" s="52" t="str">
        <f t="shared" si="237"/>
        <v xml:space="preserve"> </v>
      </c>
      <c r="AJ119" s="52" t="str">
        <f t="shared" si="238"/>
        <v xml:space="preserve"> </v>
      </c>
      <c r="AK119" s="52" t="str">
        <f t="shared" si="239"/>
        <v xml:space="preserve"> </v>
      </c>
      <c r="AL119" s="52" t="str">
        <f t="shared" si="240"/>
        <v xml:space="preserve"> </v>
      </c>
      <c r="AM119" s="53"/>
      <c r="AN119" s="53"/>
      <c r="AO119" s="53"/>
      <c r="AP119" s="53"/>
      <c r="AQ119" s="53"/>
      <c r="AR119" s="53"/>
      <c r="AS119" s="55" t="str">
        <f t="shared" si="208"/>
        <v/>
      </c>
      <c r="AT119" s="31" t="str">
        <f t="shared" si="241"/>
        <v/>
      </c>
      <c r="AU119" s="57" t="str">
        <f>IF(D119="","",IF(LOOKUP(AT119,'Master 2012 Pay Sheet'!$A$5:$A$35,'Master 2012 Pay Sheet'!$B$5:$B$35)&gt;0,LOOKUP(AT119,'Master 2012 Pay Sheet'!$A$5:$A$35,'Master 2012 Pay Sheet'!$B$5:$B$35),0))</f>
        <v/>
      </c>
      <c r="AV119" s="56" t="str">
        <f t="shared" si="209"/>
        <v/>
      </c>
      <c r="AW119" s="31" t="str">
        <f t="shared" si="242"/>
        <v/>
      </c>
      <c r="AX119" s="57" t="str">
        <f>IF(D119="","",IF(LOOKUP(AW119,'Master 2012 Pay Sheet'!$C$5:$C$35,'Master 2012 Pay Sheet'!$D$5:$D$35)&gt;0,LOOKUP(AW119,'Master 2012 Pay Sheet'!$C$5:$C$35,'Master 2012 Pay Sheet'!$D$5:$D$35),0))</f>
        <v/>
      </c>
      <c r="AY119" s="56" t="str">
        <f t="shared" si="156"/>
        <v/>
      </c>
      <c r="AZ119" s="31" t="str">
        <f t="shared" si="243"/>
        <v/>
      </c>
      <c r="BA119" s="57" t="str">
        <f>IF(D119="","",IF(LOOKUP(AZ119,'Master 2012 Pay Sheet'!$E$5:$E$35,'Master 2012 Pay Sheet'!$F$5:$F$35)&gt;0,LOOKUP(AZ119,'Master 2012 Pay Sheet'!$E$5:$E$35,'Master 2012 Pay Sheet'!$F$5:$F$35),0))</f>
        <v/>
      </c>
      <c r="BB119" s="57" t="str">
        <f t="shared" si="244"/>
        <v/>
      </c>
      <c r="BC119" s="31" t="str">
        <f t="shared" si="245"/>
        <v/>
      </c>
      <c r="BD119" s="31" t="str">
        <f t="shared" si="246"/>
        <v/>
      </c>
      <c r="BE119" s="31" t="str">
        <f t="shared" si="161"/>
        <v/>
      </c>
      <c r="BF119" s="56" t="str">
        <f t="shared" si="210"/>
        <v/>
      </c>
      <c r="BG119" s="31" t="str">
        <f t="shared" si="247"/>
        <v/>
      </c>
      <c r="BH119" s="31" t="str">
        <f t="shared" si="163"/>
        <v/>
      </c>
      <c r="BI119" s="56" t="str">
        <f t="shared" si="211"/>
        <v/>
      </c>
      <c r="BJ119" s="31" t="str">
        <f t="shared" si="248"/>
        <v/>
      </c>
      <c r="BK119" s="31" t="str">
        <f t="shared" si="212"/>
        <v/>
      </c>
      <c r="BL119" s="31" t="str">
        <f t="shared" si="165"/>
        <v/>
      </c>
      <c r="BM119" s="31" t="str">
        <f t="shared" si="249"/>
        <v/>
      </c>
      <c r="BN119" s="31" t="str">
        <f t="shared" si="167"/>
        <v/>
      </c>
      <c r="BO119" s="31" t="str">
        <f t="shared" si="250"/>
        <v/>
      </c>
      <c r="BP119" s="31" t="str">
        <f t="shared" si="169"/>
        <v/>
      </c>
      <c r="BQ119" s="31" t="str">
        <f t="shared" si="251"/>
        <v/>
      </c>
      <c r="BR119" s="31" t="str">
        <f t="shared" si="171"/>
        <v/>
      </c>
      <c r="BS119" s="31" t="str">
        <f t="shared" si="252"/>
        <v/>
      </c>
      <c r="BT119" s="31" t="str">
        <f t="shared" si="173"/>
        <v/>
      </c>
      <c r="BU119" s="31" t="str">
        <f t="shared" si="253"/>
        <v/>
      </c>
      <c r="BV119" s="31" t="str">
        <f t="shared" si="175"/>
        <v/>
      </c>
      <c r="BW119" s="31" t="str">
        <f t="shared" si="254"/>
        <v/>
      </c>
      <c r="BX119" s="31" t="str">
        <f t="shared" si="177"/>
        <v/>
      </c>
      <c r="BY119" s="31" t="str">
        <f t="shared" si="255"/>
        <v/>
      </c>
      <c r="BZ119" s="31" t="str">
        <f t="shared" si="179"/>
        <v/>
      </c>
      <c r="CA119" s="31" t="str">
        <f t="shared" si="256"/>
        <v/>
      </c>
      <c r="CB119" s="31" t="str">
        <f t="shared" si="181"/>
        <v/>
      </c>
      <c r="CC119" s="31" t="str">
        <f t="shared" si="257"/>
        <v/>
      </c>
      <c r="CD119" s="31" t="str">
        <f t="shared" si="183"/>
        <v/>
      </c>
      <c r="CE119" s="31" t="str">
        <f t="shared" si="258"/>
        <v/>
      </c>
      <c r="CF119" s="31" t="str">
        <f t="shared" si="185"/>
        <v/>
      </c>
      <c r="CG119" s="31" t="str">
        <f t="shared" si="259"/>
        <v/>
      </c>
      <c r="CH119" s="31" t="str">
        <f t="shared" si="187"/>
        <v/>
      </c>
      <c r="CI119" s="31" t="str">
        <f t="shared" si="260"/>
        <v/>
      </c>
      <c r="CJ119" s="31" t="str">
        <f t="shared" si="261"/>
        <v/>
      </c>
      <c r="CK119" s="31" t="str">
        <f t="shared" si="262"/>
        <v/>
      </c>
      <c r="CL119" s="31" t="str">
        <f t="shared" si="263"/>
        <v/>
      </c>
      <c r="CM119" s="31" t="str">
        <f t="shared" si="264"/>
        <v/>
      </c>
      <c r="CN119" s="31" t="str">
        <f t="shared" si="265"/>
        <v/>
      </c>
      <c r="CO119" s="31" t="str">
        <f t="shared" si="266"/>
        <v/>
      </c>
      <c r="CP119" s="31" t="str">
        <f t="shared" si="267"/>
        <v/>
      </c>
      <c r="CQ119" s="31" t="str">
        <f t="shared" si="268"/>
        <v/>
      </c>
      <c r="CR119" s="31" t="str">
        <f t="shared" si="269"/>
        <v/>
      </c>
      <c r="CS119" s="31" t="str">
        <f t="shared" si="270"/>
        <v/>
      </c>
      <c r="CT119" s="31" t="str">
        <f t="shared" si="213"/>
        <v/>
      </c>
      <c r="CU119" s="31" t="str">
        <f t="shared" si="214"/>
        <v/>
      </c>
      <c r="CV119" s="31" t="str">
        <f t="shared" si="215"/>
        <v/>
      </c>
      <c r="CW119" s="31" t="str">
        <f t="shared" si="216"/>
        <v/>
      </c>
      <c r="CX119" s="31" t="str">
        <f t="shared" si="217"/>
        <v/>
      </c>
      <c r="CY119" s="31" t="str">
        <f t="shared" si="218"/>
        <v/>
      </c>
      <c r="CZ119" s="31" t="str">
        <f t="shared" si="219"/>
        <v/>
      </c>
      <c r="DA119" s="31" t="str">
        <f t="shared" si="220"/>
        <v/>
      </c>
      <c r="DB119" s="31" t="str">
        <f t="shared" si="221"/>
        <v/>
      </c>
      <c r="DC119" s="31" t="str">
        <f t="shared" si="222"/>
        <v/>
      </c>
      <c r="DD119" s="31" t="str">
        <f t="shared" si="223"/>
        <v/>
      </c>
      <c r="DE119" s="31" t="str">
        <f t="shared" si="224"/>
        <v/>
      </c>
      <c r="DF119" s="31" t="str">
        <f t="shared" si="225"/>
        <v/>
      </c>
      <c r="DG119" s="31" t="str">
        <f t="shared" si="226"/>
        <v/>
      </c>
      <c r="DH119" s="31" t="str">
        <f t="shared" si="227"/>
        <v/>
      </c>
      <c r="DI119" s="31" t="str">
        <f t="shared" si="228"/>
        <v/>
      </c>
      <c r="DJ119" s="31" t="str">
        <f t="shared" si="229"/>
        <v/>
      </c>
      <c r="DK119" s="31" t="str">
        <f t="shared" si="230"/>
        <v/>
      </c>
      <c r="DL119" s="31" t="str">
        <f t="shared" si="231"/>
        <v/>
      </c>
      <c r="DM119" s="31" t="str">
        <f t="shared" si="232"/>
        <v/>
      </c>
      <c r="DN119" s="31" t="str">
        <f t="shared" si="233"/>
        <v/>
      </c>
      <c r="DO119" s="31" t="str">
        <f t="shared" si="234"/>
        <v/>
      </c>
      <c r="DP119" s="31" t="str">
        <f t="shared" si="235"/>
        <v/>
      </c>
      <c r="DQ119" s="31" t="str">
        <f t="shared" si="271"/>
        <v/>
      </c>
      <c r="DR119" s="31" t="str">
        <f t="shared" si="272"/>
        <v/>
      </c>
      <c r="DS119" s="31" t="str">
        <f t="shared" si="273"/>
        <v/>
      </c>
      <c r="DT119" s="31" t="str">
        <f t="shared" si="202"/>
        <v/>
      </c>
      <c r="DU119" s="31" t="str">
        <f t="shared" si="203"/>
        <v/>
      </c>
      <c r="DV119" s="31" t="str">
        <f t="shared" si="204"/>
        <v/>
      </c>
      <c r="DW119" s="48" t="e">
        <f t="shared" si="274"/>
        <v>#VALUE!</v>
      </c>
      <c r="DX119" s="4" t="str">
        <f t="shared" si="236"/>
        <v/>
      </c>
    </row>
    <row r="120" spans="1:128" ht="13.2" x14ac:dyDescent="0.25">
      <c r="A120" s="31"/>
      <c r="B120" s="4">
        <v>118</v>
      </c>
      <c r="C120" s="15"/>
      <c r="D120" s="14"/>
      <c r="E120" s="14"/>
      <c r="F120" s="14"/>
      <c r="G120" s="14"/>
      <c r="H120" s="14"/>
      <c r="I120" s="15"/>
      <c r="J120" s="47"/>
      <c r="K120" s="47"/>
      <c r="L120" s="47"/>
      <c r="M120" s="54"/>
      <c r="N120" s="54"/>
      <c r="O120" s="54"/>
      <c r="P120" s="54"/>
      <c r="Q120" s="54"/>
      <c r="R120" s="51"/>
      <c r="S120" s="51"/>
      <c r="T120" s="51"/>
      <c r="U120" s="51"/>
      <c r="V120" s="51"/>
      <c r="W120" s="51"/>
      <c r="X120" s="52" t="str">
        <f t="shared" si="206"/>
        <v xml:space="preserve"> </v>
      </c>
      <c r="Y120" s="52" t="str">
        <f t="shared" si="150"/>
        <v xml:space="preserve"> </v>
      </c>
      <c r="Z120" s="52" t="str">
        <f t="shared" si="151"/>
        <v xml:space="preserve"> </v>
      </c>
      <c r="AA120" s="52" t="str">
        <f t="shared" si="152"/>
        <v xml:space="preserve"> </v>
      </c>
      <c r="AB120" s="52" t="str">
        <f t="shared" si="153"/>
        <v xml:space="preserve"> </v>
      </c>
      <c r="AC120" s="54"/>
      <c r="AD120" s="54"/>
      <c r="AE120" s="54"/>
      <c r="AF120" s="54"/>
      <c r="AG120" s="54"/>
      <c r="AH120" s="52" t="str">
        <f t="shared" si="207"/>
        <v xml:space="preserve"> </v>
      </c>
      <c r="AI120" s="52" t="str">
        <f t="shared" si="237"/>
        <v xml:space="preserve"> </v>
      </c>
      <c r="AJ120" s="52" t="str">
        <f t="shared" si="238"/>
        <v xml:space="preserve"> </v>
      </c>
      <c r="AK120" s="52" t="str">
        <f t="shared" si="239"/>
        <v xml:space="preserve"> </v>
      </c>
      <c r="AL120" s="52" t="str">
        <f t="shared" si="240"/>
        <v xml:space="preserve"> </v>
      </c>
      <c r="AM120" s="53"/>
      <c r="AN120" s="53"/>
      <c r="AO120" s="53"/>
      <c r="AP120" s="53"/>
      <c r="AQ120" s="53"/>
      <c r="AR120" s="53"/>
      <c r="AS120" s="55" t="str">
        <f t="shared" si="208"/>
        <v/>
      </c>
      <c r="AT120" s="31" t="str">
        <f t="shared" si="241"/>
        <v/>
      </c>
      <c r="AU120" s="57" t="str">
        <f>IF(D120="","",IF(LOOKUP(AT120,'Master 2012 Pay Sheet'!$A$5:$A$35,'Master 2012 Pay Sheet'!$B$5:$B$35)&gt;0,LOOKUP(AT120,'Master 2012 Pay Sheet'!$A$5:$A$35,'Master 2012 Pay Sheet'!$B$5:$B$35),0))</f>
        <v/>
      </c>
      <c r="AV120" s="56" t="str">
        <f t="shared" si="209"/>
        <v/>
      </c>
      <c r="AW120" s="31" t="str">
        <f t="shared" si="242"/>
        <v/>
      </c>
      <c r="AX120" s="57" t="str">
        <f>IF(D120="","",IF(LOOKUP(AW120,'Master 2012 Pay Sheet'!$C$5:$C$35,'Master 2012 Pay Sheet'!$D$5:$D$35)&gt;0,LOOKUP(AW120,'Master 2012 Pay Sheet'!$C$5:$C$35,'Master 2012 Pay Sheet'!$D$5:$D$35),0))</f>
        <v/>
      </c>
      <c r="AY120" s="56" t="str">
        <f t="shared" si="156"/>
        <v/>
      </c>
      <c r="AZ120" s="31" t="str">
        <f t="shared" si="243"/>
        <v/>
      </c>
      <c r="BA120" s="57" t="str">
        <f>IF(D120="","",IF(LOOKUP(AZ120,'Master 2012 Pay Sheet'!$E$5:$E$35,'Master 2012 Pay Sheet'!$F$5:$F$35)&gt;0,LOOKUP(AZ120,'Master 2012 Pay Sheet'!$E$5:$E$35,'Master 2012 Pay Sheet'!$F$5:$F$35),0))</f>
        <v/>
      </c>
      <c r="BB120" s="57" t="str">
        <f t="shared" si="244"/>
        <v/>
      </c>
      <c r="BC120" s="31" t="str">
        <f t="shared" si="245"/>
        <v/>
      </c>
      <c r="BD120" s="31" t="str">
        <f t="shared" si="246"/>
        <v/>
      </c>
      <c r="BE120" s="31" t="str">
        <f t="shared" si="161"/>
        <v/>
      </c>
      <c r="BF120" s="56" t="str">
        <f t="shared" si="210"/>
        <v/>
      </c>
      <c r="BG120" s="31" t="str">
        <f t="shared" si="247"/>
        <v/>
      </c>
      <c r="BH120" s="31" t="str">
        <f t="shared" si="163"/>
        <v/>
      </c>
      <c r="BI120" s="56" t="str">
        <f t="shared" si="211"/>
        <v/>
      </c>
      <c r="BJ120" s="31" t="str">
        <f t="shared" si="248"/>
        <v/>
      </c>
      <c r="BK120" s="31" t="str">
        <f t="shared" si="212"/>
        <v/>
      </c>
      <c r="BL120" s="31" t="str">
        <f t="shared" si="165"/>
        <v/>
      </c>
      <c r="BM120" s="31" t="str">
        <f t="shared" si="249"/>
        <v/>
      </c>
      <c r="BN120" s="31" t="str">
        <f t="shared" si="167"/>
        <v/>
      </c>
      <c r="BO120" s="31" t="str">
        <f t="shared" si="250"/>
        <v/>
      </c>
      <c r="BP120" s="31" t="str">
        <f t="shared" si="169"/>
        <v/>
      </c>
      <c r="BQ120" s="31" t="str">
        <f t="shared" si="251"/>
        <v/>
      </c>
      <c r="BR120" s="31" t="str">
        <f t="shared" si="171"/>
        <v/>
      </c>
      <c r="BS120" s="31" t="str">
        <f t="shared" si="252"/>
        <v/>
      </c>
      <c r="BT120" s="31" t="str">
        <f t="shared" si="173"/>
        <v/>
      </c>
      <c r="BU120" s="31" t="str">
        <f t="shared" si="253"/>
        <v/>
      </c>
      <c r="BV120" s="31" t="str">
        <f t="shared" si="175"/>
        <v/>
      </c>
      <c r="BW120" s="31" t="str">
        <f t="shared" si="254"/>
        <v/>
      </c>
      <c r="BX120" s="31" t="str">
        <f t="shared" si="177"/>
        <v/>
      </c>
      <c r="BY120" s="31" t="str">
        <f t="shared" si="255"/>
        <v/>
      </c>
      <c r="BZ120" s="31" t="str">
        <f t="shared" si="179"/>
        <v/>
      </c>
      <c r="CA120" s="31" t="str">
        <f t="shared" si="256"/>
        <v/>
      </c>
      <c r="CB120" s="31" t="str">
        <f t="shared" si="181"/>
        <v/>
      </c>
      <c r="CC120" s="31" t="str">
        <f t="shared" si="257"/>
        <v/>
      </c>
      <c r="CD120" s="31" t="str">
        <f t="shared" si="183"/>
        <v/>
      </c>
      <c r="CE120" s="31" t="str">
        <f t="shared" si="258"/>
        <v/>
      </c>
      <c r="CF120" s="31" t="str">
        <f t="shared" si="185"/>
        <v/>
      </c>
      <c r="CG120" s="31" t="str">
        <f t="shared" si="259"/>
        <v/>
      </c>
      <c r="CH120" s="31" t="str">
        <f t="shared" si="187"/>
        <v/>
      </c>
      <c r="CI120" s="31" t="str">
        <f t="shared" si="260"/>
        <v/>
      </c>
      <c r="CJ120" s="31" t="str">
        <f t="shared" si="261"/>
        <v/>
      </c>
      <c r="CK120" s="31" t="str">
        <f t="shared" si="262"/>
        <v/>
      </c>
      <c r="CL120" s="31" t="str">
        <f t="shared" si="263"/>
        <v/>
      </c>
      <c r="CM120" s="31" t="str">
        <f t="shared" si="264"/>
        <v/>
      </c>
      <c r="CN120" s="31" t="str">
        <f t="shared" si="265"/>
        <v/>
      </c>
      <c r="CO120" s="31" t="str">
        <f t="shared" si="266"/>
        <v/>
      </c>
      <c r="CP120" s="31" t="str">
        <f t="shared" si="267"/>
        <v/>
      </c>
      <c r="CQ120" s="31" t="str">
        <f t="shared" si="268"/>
        <v/>
      </c>
      <c r="CR120" s="31" t="str">
        <f t="shared" si="269"/>
        <v/>
      </c>
      <c r="CS120" s="31" t="str">
        <f t="shared" si="270"/>
        <v/>
      </c>
      <c r="CT120" s="31" t="str">
        <f t="shared" si="213"/>
        <v/>
      </c>
      <c r="CU120" s="31" t="str">
        <f t="shared" si="214"/>
        <v/>
      </c>
      <c r="CV120" s="31" t="str">
        <f t="shared" si="215"/>
        <v/>
      </c>
      <c r="CW120" s="31" t="str">
        <f t="shared" si="216"/>
        <v/>
      </c>
      <c r="CX120" s="31" t="str">
        <f t="shared" si="217"/>
        <v/>
      </c>
      <c r="CY120" s="31" t="str">
        <f t="shared" si="218"/>
        <v/>
      </c>
      <c r="CZ120" s="31" t="str">
        <f t="shared" si="219"/>
        <v/>
      </c>
      <c r="DA120" s="31" t="str">
        <f t="shared" si="220"/>
        <v/>
      </c>
      <c r="DB120" s="31" t="str">
        <f t="shared" si="221"/>
        <v/>
      </c>
      <c r="DC120" s="31" t="str">
        <f t="shared" si="222"/>
        <v/>
      </c>
      <c r="DD120" s="31" t="str">
        <f t="shared" si="223"/>
        <v/>
      </c>
      <c r="DE120" s="31" t="str">
        <f t="shared" si="224"/>
        <v/>
      </c>
      <c r="DF120" s="31" t="str">
        <f t="shared" si="225"/>
        <v/>
      </c>
      <c r="DG120" s="31" t="str">
        <f t="shared" si="226"/>
        <v/>
      </c>
      <c r="DH120" s="31" t="str">
        <f t="shared" si="227"/>
        <v/>
      </c>
      <c r="DI120" s="31" t="str">
        <f t="shared" si="228"/>
        <v/>
      </c>
      <c r="DJ120" s="31" t="str">
        <f t="shared" si="229"/>
        <v/>
      </c>
      <c r="DK120" s="31" t="str">
        <f t="shared" si="230"/>
        <v/>
      </c>
      <c r="DL120" s="31" t="str">
        <f t="shared" si="231"/>
        <v/>
      </c>
      <c r="DM120" s="31" t="str">
        <f t="shared" si="232"/>
        <v/>
      </c>
      <c r="DN120" s="31" t="str">
        <f t="shared" si="233"/>
        <v/>
      </c>
      <c r="DO120" s="31" t="str">
        <f t="shared" si="234"/>
        <v/>
      </c>
      <c r="DP120" s="31" t="str">
        <f t="shared" si="235"/>
        <v/>
      </c>
      <c r="DQ120" s="31" t="str">
        <f t="shared" si="271"/>
        <v/>
      </c>
      <c r="DR120" s="31" t="str">
        <f t="shared" si="272"/>
        <v/>
      </c>
      <c r="DS120" s="31" t="str">
        <f t="shared" si="273"/>
        <v/>
      </c>
      <c r="DT120" s="31" t="str">
        <f t="shared" si="202"/>
        <v/>
      </c>
      <c r="DU120" s="31" t="str">
        <f t="shared" si="203"/>
        <v/>
      </c>
      <c r="DV120" s="31" t="str">
        <f t="shared" si="204"/>
        <v/>
      </c>
      <c r="DW120" s="48" t="e">
        <f t="shared" si="274"/>
        <v>#VALUE!</v>
      </c>
      <c r="DX120" s="4" t="str">
        <f t="shared" si="236"/>
        <v/>
      </c>
    </row>
    <row r="121" spans="1:128" ht="13.2" x14ac:dyDescent="0.25">
      <c r="A121" s="31"/>
      <c r="B121" s="4">
        <v>119</v>
      </c>
      <c r="C121" s="15"/>
      <c r="D121" s="14"/>
      <c r="E121" s="14"/>
      <c r="F121" s="14"/>
      <c r="G121" s="14"/>
      <c r="H121" s="14"/>
      <c r="I121" s="15"/>
      <c r="J121" s="47"/>
      <c r="K121" s="47"/>
      <c r="L121" s="47"/>
      <c r="M121" s="54"/>
      <c r="N121" s="54"/>
      <c r="O121" s="54"/>
      <c r="P121" s="54"/>
      <c r="Q121" s="54"/>
      <c r="R121" s="51"/>
      <c r="S121" s="51"/>
      <c r="T121" s="51"/>
      <c r="U121" s="51"/>
      <c r="V121" s="51"/>
      <c r="W121" s="51"/>
      <c r="X121" s="52" t="str">
        <f t="shared" si="206"/>
        <v xml:space="preserve"> </v>
      </c>
      <c r="Y121" s="52" t="str">
        <f t="shared" si="150"/>
        <v xml:space="preserve"> </v>
      </c>
      <c r="Z121" s="52" t="str">
        <f t="shared" si="151"/>
        <v xml:space="preserve"> </v>
      </c>
      <c r="AA121" s="52" t="str">
        <f t="shared" si="152"/>
        <v xml:space="preserve"> </v>
      </c>
      <c r="AB121" s="52" t="str">
        <f t="shared" si="153"/>
        <v xml:space="preserve"> </v>
      </c>
      <c r="AC121" s="54"/>
      <c r="AD121" s="54"/>
      <c r="AE121" s="54"/>
      <c r="AF121" s="54"/>
      <c r="AG121" s="54"/>
      <c r="AH121" s="52" t="str">
        <f t="shared" si="207"/>
        <v xml:space="preserve"> </v>
      </c>
      <c r="AI121" s="52" t="str">
        <f t="shared" si="237"/>
        <v xml:space="preserve"> </v>
      </c>
      <c r="AJ121" s="52" t="str">
        <f t="shared" si="238"/>
        <v xml:space="preserve"> </v>
      </c>
      <c r="AK121" s="52" t="str">
        <f t="shared" si="239"/>
        <v xml:space="preserve"> </v>
      </c>
      <c r="AL121" s="52" t="str">
        <f t="shared" si="240"/>
        <v xml:space="preserve"> </v>
      </c>
      <c r="AM121" s="53"/>
      <c r="AN121" s="53"/>
      <c r="AO121" s="53"/>
      <c r="AP121" s="53"/>
      <c r="AQ121" s="53"/>
      <c r="AR121" s="53"/>
      <c r="AS121" s="55" t="str">
        <f t="shared" si="208"/>
        <v/>
      </c>
      <c r="AT121" s="31" t="str">
        <f t="shared" si="241"/>
        <v/>
      </c>
      <c r="AU121" s="57" t="str">
        <f>IF(D121="","",IF(LOOKUP(AT121,'Master 2012 Pay Sheet'!$A$5:$A$35,'Master 2012 Pay Sheet'!$B$5:$B$35)&gt;0,LOOKUP(AT121,'Master 2012 Pay Sheet'!$A$5:$A$35,'Master 2012 Pay Sheet'!$B$5:$B$35),0))</f>
        <v/>
      </c>
      <c r="AV121" s="56" t="str">
        <f t="shared" si="209"/>
        <v/>
      </c>
      <c r="AW121" s="31" t="str">
        <f t="shared" si="242"/>
        <v/>
      </c>
      <c r="AX121" s="57" t="str">
        <f>IF(D121="","",IF(LOOKUP(AW121,'Master 2012 Pay Sheet'!$C$5:$C$35,'Master 2012 Pay Sheet'!$D$5:$D$35)&gt;0,LOOKUP(AW121,'Master 2012 Pay Sheet'!$C$5:$C$35,'Master 2012 Pay Sheet'!$D$5:$D$35),0))</f>
        <v/>
      </c>
      <c r="AY121" s="56" t="str">
        <f t="shared" si="156"/>
        <v/>
      </c>
      <c r="AZ121" s="31" t="str">
        <f t="shared" si="243"/>
        <v/>
      </c>
      <c r="BA121" s="57" t="str">
        <f>IF(D121="","",IF(LOOKUP(AZ121,'Master 2012 Pay Sheet'!$E$5:$E$35,'Master 2012 Pay Sheet'!$F$5:$F$35)&gt;0,LOOKUP(AZ121,'Master 2012 Pay Sheet'!$E$5:$E$35,'Master 2012 Pay Sheet'!$F$5:$F$35),0))</f>
        <v/>
      </c>
      <c r="BB121" s="57" t="str">
        <f t="shared" si="244"/>
        <v/>
      </c>
      <c r="BC121" s="31" t="str">
        <f t="shared" si="245"/>
        <v/>
      </c>
      <c r="BD121" s="31" t="str">
        <f t="shared" si="246"/>
        <v/>
      </c>
      <c r="BE121" s="31" t="str">
        <f t="shared" si="161"/>
        <v/>
      </c>
      <c r="BF121" s="56" t="str">
        <f t="shared" si="210"/>
        <v/>
      </c>
      <c r="BG121" s="31" t="str">
        <f t="shared" si="247"/>
        <v/>
      </c>
      <c r="BH121" s="31" t="str">
        <f t="shared" si="163"/>
        <v/>
      </c>
      <c r="BI121" s="56" t="str">
        <f t="shared" si="211"/>
        <v/>
      </c>
      <c r="BJ121" s="31" t="str">
        <f t="shared" si="248"/>
        <v/>
      </c>
      <c r="BK121" s="31" t="str">
        <f t="shared" si="212"/>
        <v/>
      </c>
      <c r="BL121" s="31" t="str">
        <f t="shared" si="165"/>
        <v/>
      </c>
      <c r="BM121" s="31" t="str">
        <f t="shared" si="249"/>
        <v/>
      </c>
      <c r="BN121" s="31" t="str">
        <f t="shared" si="167"/>
        <v/>
      </c>
      <c r="BO121" s="31" t="str">
        <f t="shared" si="250"/>
        <v/>
      </c>
      <c r="BP121" s="31" t="str">
        <f t="shared" si="169"/>
        <v/>
      </c>
      <c r="BQ121" s="31" t="str">
        <f t="shared" si="251"/>
        <v/>
      </c>
      <c r="BR121" s="31" t="str">
        <f t="shared" si="171"/>
        <v/>
      </c>
      <c r="BS121" s="31" t="str">
        <f t="shared" si="252"/>
        <v/>
      </c>
      <c r="BT121" s="31" t="str">
        <f t="shared" si="173"/>
        <v/>
      </c>
      <c r="BU121" s="31" t="str">
        <f t="shared" si="253"/>
        <v/>
      </c>
      <c r="BV121" s="31" t="str">
        <f t="shared" si="175"/>
        <v/>
      </c>
      <c r="BW121" s="31" t="str">
        <f t="shared" si="254"/>
        <v/>
      </c>
      <c r="BX121" s="31" t="str">
        <f t="shared" si="177"/>
        <v/>
      </c>
      <c r="BY121" s="31" t="str">
        <f t="shared" si="255"/>
        <v/>
      </c>
      <c r="BZ121" s="31" t="str">
        <f t="shared" si="179"/>
        <v/>
      </c>
      <c r="CA121" s="31" t="str">
        <f t="shared" si="256"/>
        <v/>
      </c>
      <c r="CB121" s="31" t="str">
        <f t="shared" si="181"/>
        <v/>
      </c>
      <c r="CC121" s="31" t="str">
        <f t="shared" si="257"/>
        <v/>
      </c>
      <c r="CD121" s="31" t="str">
        <f t="shared" si="183"/>
        <v/>
      </c>
      <c r="CE121" s="31" t="str">
        <f t="shared" si="258"/>
        <v/>
      </c>
      <c r="CF121" s="31" t="str">
        <f t="shared" si="185"/>
        <v/>
      </c>
      <c r="CG121" s="31" t="str">
        <f t="shared" si="259"/>
        <v/>
      </c>
      <c r="CH121" s="31" t="str">
        <f t="shared" si="187"/>
        <v/>
      </c>
      <c r="CI121" s="31" t="str">
        <f t="shared" si="260"/>
        <v/>
      </c>
      <c r="CJ121" s="31" t="str">
        <f t="shared" si="261"/>
        <v/>
      </c>
      <c r="CK121" s="31" t="str">
        <f t="shared" si="262"/>
        <v/>
      </c>
      <c r="CL121" s="31" t="str">
        <f t="shared" si="263"/>
        <v/>
      </c>
      <c r="CM121" s="31" t="str">
        <f t="shared" si="264"/>
        <v/>
      </c>
      <c r="CN121" s="31" t="str">
        <f t="shared" si="265"/>
        <v/>
      </c>
      <c r="CO121" s="31" t="str">
        <f t="shared" si="266"/>
        <v/>
      </c>
      <c r="CP121" s="31" t="str">
        <f t="shared" si="267"/>
        <v/>
      </c>
      <c r="CQ121" s="31" t="str">
        <f t="shared" si="268"/>
        <v/>
      </c>
      <c r="CR121" s="31" t="str">
        <f t="shared" si="269"/>
        <v/>
      </c>
      <c r="CS121" s="31" t="str">
        <f t="shared" si="270"/>
        <v/>
      </c>
      <c r="CT121" s="31" t="str">
        <f t="shared" si="213"/>
        <v/>
      </c>
      <c r="CU121" s="31" t="str">
        <f t="shared" si="214"/>
        <v/>
      </c>
      <c r="CV121" s="31" t="str">
        <f t="shared" si="215"/>
        <v/>
      </c>
      <c r="CW121" s="31" t="str">
        <f t="shared" si="216"/>
        <v/>
      </c>
      <c r="CX121" s="31" t="str">
        <f t="shared" si="217"/>
        <v/>
      </c>
      <c r="CY121" s="31" t="str">
        <f t="shared" si="218"/>
        <v/>
      </c>
      <c r="CZ121" s="31" t="str">
        <f t="shared" si="219"/>
        <v/>
      </c>
      <c r="DA121" s="31" t="str">
        <f t="shared" si="220"/>
        <v/>
      </c>
      <c r="DB121" s="31" t="str">
        <f t="shared" si="221"/>
        <v/>
      </c>
      <c r="DC121" s="31" t="str">
        <f t="shared" si="222"/>
        <v/>
      </c>
      <c r="DD121" s="31" t="str">
        <f t="shared" si="223"/>
        <v/>
      </c>
      <c r="DE121" s="31" t="str">
        <f t="shared" si="224"/>
        <v/>
      </c>
      <c r="DF121" s="31" t="str">
        <f t="shared" si="225"/>
        <v/>
      </c>
      <c r="DG121" s="31" t="str">
        <f t="shared" si="226"/>
        <v/>
      </c>
      <c r="DH121" s="31" t="str">
        <f t="shared" si="227"/>
        <v/>
      </c>
      <c r="DI121" s="31" t="str">
        <f t="shared" si="228"/>
        <v/>
      </c>
      <c r="DJ121" s="31" t="str">
        <f t="shared" si="229"/>
        <v/>
      </c>
      <c r="DK121" s="31" t="str">
        <f t="shared" si="230"/>
        <v/>
      </c>
      <c r="DL121" s="31" t="str">
        <f t="shared" si="231"/>
        <v/>
      </c>
      <c r="DM121" s="31" t="str">
        <f t="shared" si="232"/>
        <v/>
      </c>
      <c r="DN121" s="31" t="str">
        <f t="shared" si="233"/>
        <v/>
      </c>
      <c r="DO121" s="31" t="str">
        <f t="shared" si="234"/>
        <v/>
      </c>
      <c r="DP121" s="31" t="str">
        <f t="shared" si="235"/>
        <v/>
      </c>
      <c r="DQ121" s="31" t="str">
        <f t="shared" si="271"/>
        <v/>
      </c>
      <c r="DR121" s="31" t="str">
        <f t="shared" si="272"/>
        <v/>
      </c>
      <c r="DS121" s="31" t="str">
        <f t="shared" si="273"/>
        <v/>
      </c>
      <c r="DT121" s="31" t="str">
        <f t="shared" si="202"/>
        <v/>
      </c>
      <c r="DU121" s="31" t="str">
        <f t="shared" si="203"/>
        <v/>
      </c>
      <c r="DV121" s="31" t="str">
        <f t="shared" si="204"/>
        <v/>
      </c>
      <c r="DW121" s="48" t="e">
        <f t="shared" si="274"/>
        <v>#VALUE!</v>
      </c>
      <c r="DX121" s="4" t="str">
        <f t="shared" si="236"/>
        <v/>
      </c>
    </row>
    <row r="122" spans="1:128" ht="13.2" x14ac:dyDescent="0.25">
      <c r="A122" s="31"/>
      <c r="B122" s="4">
        <v>120</v>
      </c>
      <c r="C122" s="15"/>
      <c r="D122" s="14"/>
      <c r="E122" s="14"/>
      <c r="F122" s="14"/>
      <c r="G122" s="14"/>
      <c r="H122" s="14"/>
      <c r="I122" s="15"/>
      <c r="J122" s="47"/>
      <c r="K122" s="47"/>
      <c r="L122" s="47"/>
      <c r="M122" s="54"/>
      <c r="N122" s="54"/>
      <c r="O122" s="54"/>
      <c r="P122" s="54"/>
      <c r="Q122" s="54"/>
      <c r="R122" s="51"/>
      <c r="S122" s="51"/>
      <c r="T122" s="51"/>
      <c r="U122" s="51"/>
      <c r="V122" s="51"/>
      <c r="W122" s="51"/>
      <c r="X122" s="52" t="str">
        <f t="shared" si="206"/>
        <v xml:space="preserve"> </v>
      </c>
      <c r="Y122" s="52" t="str">
        <f t="shared" si="150"/>
        <v xml:space="preserve"> </v>
      </c>
      <c r="Z122" s="52" t="str">
        <f t="shared" si="151"/>
        <v xml:space="preserve"> </v>
      </c>
      <c r="AA122" s="52" t="str">
        <f t="shared" si="152"/>
        <v xml:space="preserve"> </v>
      </c>
      <c r="AB122" s="52" t="str">
        <f t="shared" si="153"/>
        <v xml:space="preserve"> </v>
      </c>
      <c r="AC122" s="54"/>
      <c r="AD122" s="54"/>
      <c r="AE122" s="54"/>
      <c r="AF122" s="54"/>
      <c r="AG122" s="54"/>
      <c r="AH122" s="52" t="str">
        <f t="shared" si="207"/>
        <v xml:space="preserve"> </v>
      </c>
      <c r="AI122" s="52" t="str">
        <f t="shared" si="237"/>
        <v xml:space="preserve"> </v>
      </c>
      <c r="AJ122" s="52" t="str">
        <f t="shared" si="238"/>
        <v xml:space="preserve"> </v>
      </c>
      <c r="AK122" s="52" t="str">
        <f t="shared" si="239"/>
        <v xml:space="preserve"> </v>
      </c>
      <c r="AL122" s="52" t="str">
        <f t="shared" si="240"/>
        <v xml:space="preserve"> </v>
      </c>
      <c r="AM122" s="53"/>
      <c r="AN122" s="53"/>
      <c r="AO122" s="53"/>
      <c r="AP122" s="53"/>
      <c r="AQ122" s="53"/>
      <c r="AR122" s="53"/>
      <c r="AS122" s="55" t="str">
        <f t="shared" si="208"/>
        <v/>
      </c>
      <c r="AT122" s="31" t="str">
        <f t="shared" si="241"/>
        <v/>
      </c>
      <c r="AU122" s="57" t="str">
        <f>IF(D122="","",IF(LOOKUP(AT122,'Master 2012 Pay Sheet'!$A$5:$A$35,'Master 2012 Pay Sheet'!$B$5:$B$35)&gt;0,LOOKUP(AT122,'Master 2012 Pay Sheet'!$A$5:$A$35,'Master 2012 Pay Sheet'!$B$5:$B$35),0))</f>
        <v/>
      </c>
      <c r="AV122" s="56" t="str">
        <f t="shared" si="209"/>
        <v/>
      </c>
      <c r="AW122" s="31" t="str">
        <f t="shared" si="242"/>
        <v/>
      </c>
      <c r="AX122" s="57" t="str">
        <f>IF(D122="","",IF(LOOKUP(AW122,'Master 2012 Pay Sheet'!$C$5:$C$35,'Master 2012 Pay Sheet'!$D$5:$D$35)&gt;0,LOOKUP(AW122,'Master 2012 Pay Sheet'!$C$5:$C$35,'Master 2012 Pay Sheet'!$D$5:$D$35),0))</f>
        <v/>
      </c>
      <c r="AY122" s="56" t="str">
        <f t="shared" si="156"/>
        <v/>
      </c>
      <c r="AZ122" s="31" t="str">
        <f t="shared" si="243"/>
        <v/>
      </c>
      <c r="BA122" s="57" t="str">
        <f>IF(D122="","",IF(LOOKUP(AZ122,'Master 2012 Pay Sheet'!$E$5:$E$35,'Master 2012 Pay Sheet'!$F$5:$F$35)&gt;0,LOOKUP(AZ122,'Master 2012 Pay Sheet'!$E$5:$E$35,'Master 2012 Pay Sheet'!$F$5:$F$35),0))</f>
        <v/>
      </c>
      <c r="BB122" s="57" t="str">
        <f t="shared" si="244"/>
        <v/>
      </c>
      <c r="BC122" s="31" t="str">
        <f t="shared" si="245"/>
        <v/>
      </c>
      <c r="BD122" s="31" t="str">
        <f t="shared" si="246"/>
        <v/>
      </c>
      <c r="BE122" s="31" t="str">
        <f t="shared" si="161"/>
        <v/>
      </c>
      <c r="BF122" s="56" t="str">
        <f t="shared" si="210"/>
        <v/>
      </c>
      <c r="BG122" s="31" t="str">
        <f t="shared" si="247"/>
        <v/>
      </c>
      <c r="BH122" s="31" t="str">
        <f t="shared" si="163"/>
        <v/>
      </c>
      <c r="BI122" s="56" t="str">
        <f t="shared" si="211"/>
        <v/>
      </c>
      <c r="BJ122" s="31" t="str">
        <f t="shared" si="248"/>
        <v/>
      </c>
      <c r="BK122" s="31" t="str">
        <f t="shared" si="212"/>
        <v/>
      </c>
      <c r="BL122" s="31" t="str">
        <f t="shared" si="165"/>
        <v/>
      </c>
      <c r="BM122" s="31" t="str">
        <f t="shared" si="249"/>
        <v/>
      </c>
      <c r="BN122" s="31" t="str">
        <f t="shared" si="167"/>
        <v/>
      </c>
      <c r="BO122" s="31" t="str">
        <f t="shared" si="250"/>
        <v/>
      </c>
      <c r="BP122" s="31" t="str">
        <f t="shared" si="169"/>
        <v/>
      </c>
      <c r="BQ122" s="31" t="str">
        <f t="shared" si="251"/>
        <v/>
      </c>
      <c r="BR122" s="31" t="str">
        <f t="shared" si="171"/>
        <v/>
      </c>
      <c r="BS122" s="31" t="str">
        <f t="shared" si="252"/>
        <v/>
      </c>
      <c r="BT122" s="31" t="str">
        <f t="shared" si="173"/>
        <v/>
      </c>
      <c r="BU122" s="31" t="str">
        <f t="shared" si="253"/>
        <v/>
      </c>
      <c r="BV122" s="31" t="str">
        <f t="shared" si="175"/>
        <v/>
      </c>
      <c r="BW122" s="31" t="str">
        <f t="shared" si="254"/>
        <v/>
      </c>
      <c r="BX122" s="31" t="str">
        <f t="shared" si="177"/>
        <v/>
      </c>
      <c r="BY122" s="31" t="str">
        <f t="shared" si="255"/>
        <v/>
      </c>
      <c r="BZ122" s="31" t="str">
        <f t="shared" si="179"/>
        <v/>
      </c>
      <c r="CA122" s="31" t="str">
        <f t="shared" si="256"/>
        <v/>
      </c>
      <c r="CB122" s="31" t="str">
        <f t="shared" si="181"/>
        <v/>
      </c>
      <c r="CC122" s="31" t="str">
        <f t="shared" si="257"/>
        <v/>
      </c>
      <c r="CD122" s="31" t="str">
        <f t="shared" si="183"/>
        <v/>
      </c>
      <c r="CE122" s="31" t="str">
        <f t="shared" si="258"/>
        <v/>
      </c>
      <c r="CF122" s="31" t="str">
        <f t="shared" si="185"/>
        <v/>
      </c>
      <c r="CG122" s="31" t="str">
        <f t="shared" si="259"/>
        <v/>
      </c>
      <c r="CH122" s="31" t="str">
        <f t="shared" si="187"/>
        <v/>
      </c>
      <c r="CI122" s="31" t="str">
        <f t="shared" si="260"/>
        <v/>
      </c>
      <c r="CJ122" s="31" t="str">
        <f t="shared" si="261"/>
        <v/>
      </c>
      <c r="CK122" s="31" t="str">
        <f t="shared" si="262"/>
        <v/>
      </c>
      <c r="CL122" s="31" t="str">
        <f t="shared" si="263"/>
        <v/>
      </c>
      <c r="CM122" s="31" t="str">
        <f t="shared" si="264"/>
        <v/>
      </c>
      <c r="CN122" s="31" t="str">
        <f t="shared" si="265"/>
        <v/>
      </c>
      <c r="CO122" s="31" t="str">
        <f t="shared" si="266"/>
        <v/>
      </c>
      <c r="CP122" s="31" t="str">
        <f t="shared" si="267"/>
        <v/>
      </c>
      <c r="CQ122" s="31" t="str">
        <f t="shared" si="268"/>
        <v/>
      </c>
      <c r="CR122" s="31" t="str">
        <f t="shared" si="269"/>
        <v/>
      </c>
      <c r="CS122" s="31" t="str">
        <f t="shared" si="270"/>
        <v/>
      </c>
      <c r="CT122" s="31" t="str">
        <f t="shared" si="213"/>
        <v/>
      </c>
      <c r="CU122" s="31" t="str">
        <f t="shared" si="214"/>
        <v/>
      </c>
      <c r="CV122" s="31" t="str">
        <f t="shared" si="215"/>
        <v/>
      </c>
      <c r="CW122" s="31" t="str">
        <f t="shared" si="216"/>
        <v/>
      </c>
      <c r="CX122" s="31" t="str">
        <f t="shared" si="217"/>
        <v/>
      </c>
      <c r="CY122" s="31" t="str">
        <f t="shared" si="218"/>
        <v/>
      </c>
      <c r="CZ122" s="31" t="str">
        <f t="shared" si="219"/>
        <v/>
      </c>
      <c r="DA122" s="31" t="str">
        <f t="shared" si="220"/>
        <v/>
      </c>
      <c r="DB122" s="31" t="str">
        <f t="shared" si="221"/>
        <v/>
      </c>
      <c r="DC122" s="31" t="str">
        <f t="shared" si="222"/>
        <v/>
      </c>
      <c r="DD122" s="31" t="str">
        <f t="shared" si="223"/>
        <v/>
      </c>
      <c r="DE122" s="31" t="str">
        <f t="shared" si="224"/>
        <v/>
      </c>
      <c r="DF122" s="31" t="str">
        <f t="shared" si="225"/>
        <v/>
      </c>
      <c r="DG122" s="31" t="str">
        <f t="shared" si="226"/>
        <v/>
      </c>
      <c r="DH122" s="31" t="str">
        <f t="shared" si="227"/>
        <v/>
      </c>
      <c r="DI122" s="31" t="str">
        <f t="shared" si="228"/>
        <v/>
      </c>
      <c r="DJ122" s="31" t="str">
        <f t="shared" si="229"/>
        <v/>
      </c>
      <c r="DK122" s="31" t="str">
        <f t="shared" si="230"/>
        <v/>
      </c>
      <c r="DL122" s="31" t="str">
        <f t="shared" si="231"/>
        <v/>
      </c>
      <c r="DM122" s="31" t="str">
        <f t="shared" si="232"/>
        <v/>
      </c>
      <c r="DN122" s="31" t="str">
        <f t="shared" si="233"/>
        <v/>
      </c>
      <c r="DO122" s="31" t="str">
        <f t="shared" si="234"/>
        <v/>
      </c>
      <c r="DP122" s="31" t="str">
        <f t="shared" si="235"/>
        <v/>
      </c>
      <c r="DQ122" s="31" t="str">
        <f t="shared" si="271"/>
        <v/>
      </c>
      <c r="DR122" s="31" t="str">
        <f t="shared" si="272"/>
        <v/>
      </c>
      <c r="DS122" s="31" t="str">
        <f t="shared" si="273"/>
        <v/>
      </c>
      <c r="DT122" s="31" t="str">
        <f t="shared" si="202"/>
        <v/>
      </c>
      <c r="DU122" s="31" t="str">
        <f t="shared" si="203"/>
        <v/>
      </c>
      <c r="DV122" s="31" t="str">
        <f t="shared" si="204"/>
        <v/>
      </c>
      <c r="DW122" s="48" t="e">
        <f t="shared" si="274"/>
        <v>#VALUE!</v>
      </c>
      <c r="DX122" s="4" t="str">
        <f t="shared" si="236"/>
        <v/>
      </c>
    </row>
    <row r="123" spans="1:128" ht="13.2" x14ac:dyDescent="0.25">
      <c r="A123" s="31"/>
      <c r="B123" s="4">
        <v>121</v>
      </c>
      <c r="C123" s="15"/>
      <c r="D123" s="14"/>
      <c r="E123" s="14"/>
      <c r="F123" s="14"/>
      <c r="G123" s="14"/>
      <c r="H123" s="14"/>
      <c r="I123" s="15"/>
      <c r="J123" s="47"/>
      <c r="K123" s="47"/>
      <c r="L123" s="47"/>
      <c r="M123" s="54"/>
      <c r="N123" s="54"/>
      <c r="O123" s="54"/>
      <c r="P123" s="54"/>
      <c r="Q123" s="54"/>
      <c r="R123" s="51"/>
      <c r="S123" s="51"/>
      <c r="T123" s="51"/>
      <c r="U123" s="51"/>
      <c r="V123" s="51"/>
      <c r="W123" s="51"/>
      <c r="X123" s="52" t="str">
        <f t="shared" si="206"/>
        <v xml:space="preserve"> </v>
      </c>
      <c r="Y123" s="52" t="str">
        <f t="shared" si="150"/>
        <v xml:space="preserve"> </v>
      </c>
      <c r="Z123" s="52" t="str">
        <f t="shared" si="151"/>
        <v xml:space="preserve"> </v>
      </c>
      <c r="AA123" s="52" t="str">
        <f t="shared" si="152"/>
        <v xml:space="preserve"> </v>
      </c>
      <c r="AB123" s="52" t="str">
        <f t="shared" si="153"/>
        <v xml:space="preserve"> </v>
      </c>
      <c r="AC123" s="54"/>
      <c r="AD123" s="54"/>
      <c r="AE123" s="54"/>
      <c r="AF123" s="54"/>
      <c r="AG123" s="54"/>
      <c r="AH123" s="52" t="str">
        <f t="shared" si="207"/>
        <v xml:space="preserve"> </v>
      </c>
      <c r="AI123" s="52" t="str">
        <f t="shared" si="237"/>
        <v xml:space="preserve"> </v>
      </c>
      <c r="AJ123" s="52" t="str">
        <f t="shared" si="238"/>
        <v xml:space="preserve"> </v>
      </c>
      <c r="AK123" s="52" t="str">
        <f t="shared" si="239"/>
        <v xml:space="preserve"> </v>
      </c>
      <c r="AL123" s="52" t="str">
        <f t="shared" si="240"/>
        <v xml:space="preserve"> </v>
      </c>
      <c r="AM123" s="53"/>
      <c r="AN123" s="53"/>
      <c r="AO123" s="53"/>
      <c r="AP123" s="53"/>
      <c r="AQ123" s="53"/>
      <c r="AR123" s="53"/>
      <c r="AS123" s="55" t="str">
        <f t="shared" si="208"/>
        <v/>
      </c>
      <c r="AT123" s="31" t="str">
        <f t="shared" si="241"/>
        <v/>
      </c>
      <c r="AU123" s="57" t="str">
        <f>IF(D123="","",IF(LOOKUP(AT123,'Master 2012 Pay Sheet'!$A$5:$A$35,'Master 2012 Pay Sheet'!$B$5:$B$35)&gt;0,LOOKUP(AT123,'Master 2012 Pay Sheet'!$A$5:$A$35,'Master 2012 Pay Sheet'!$B$5:$B$35),0))</f>
        <v/>
      </c>
      <c r="AV123" s="56" t="str">
        <f t="shared" si="209"/>
        <v/>
      </c>
      <c r="AW123" s="31" t="str">
        <f t="shared" si="242"/>
        <v/>
      </c>
      <c r="AX123" s="57" t="str">
        <f>IF(D123="","",IF(LOOKUP(AW123,'Master 2012 Pay Sheet'!$C$5:$C$35,'Master 2012 Pay Sheet'!$D$5:$D$35)&gt;0,LOOKUP(AW123,'Master 2012 Pay Sheet'!$C$5:$C$35,'Master 2012 Pay Sheet'!$D$5:$D$35),0))</f>
        <v/>
      </c>
      <c r="AY123" s="56" t="str">
        <f t="shared" si="156"/>
        <v/>
      </c>
      <c r="AZ123" s="31" t="str">
        <f t="shared" si="243"/>
        <v/>
      </c>
      <c r="BA123" s="57" t="str">
        <f>IF(D123="","",IF(LOOKUP(AZ123,'Master 2012 Pay Sheet'!$E$5:$E$35,'Master 2012 Pay Sheet'!$F$5:$F$35)&gt;0,LOOKUP(AZ123,'Master 2012 Pay Sheet'!$E$5:$E$35,'Master 2012 Pay Sheet'!$F$5:$F$35),0))</f>
        <v/>
      </c>
      <c r="BB123" s="57" t="str">
        <f t="shared" si="244"/>
        <v/>
      </c>
      <c r="BC123" s="31" t="str">
        <f t="shared" si="245"/>
        <v/>
      </c>
      <c r="BD123" s="31" t="str">
        <f t="shared" si="246"/>
        <v/>
      </c>
      <c r="BE123" s="31" t="str">
        <f t="shared" si="161"/>
        <v/>
      </c>
      <c r="BF123" s="56" t="str">
        <f t="shared" si="210"/>
        <v/>
      </c>
      <c r="BG123" s="31" t="str">
        <f t="shared" si="247"/>
        <v/>
      </c>
      <c r="BH123" s="31" t="str">
        <f t="shared" si="163"/>
        <v/>
      </c>
      <c r="BI123" s="56" t="str">
        <f t="shared" si="211"/>
        <v/>
      </c>
      <c r="BJ123" s="31" t="str">
        <f t="shared" si="248"/>
        <v/>
      </c>
      <c r="BK123" s="31" t="str">
        <f t="shared" si="212"/>
        <v/>
      </c>
      <c r="BL123" s="31" t="str">
        <f t="shared" si="165"/>
        <v/>
      </c>
      <c r="BM123" s="31" t="str">
        <f t="shared" si="249"/>
        <v/>
      </c>
      <c r="BN123" s="31" t="str">
        <f t="shared" si="167"/>
        <v/>
      </c>
      <c r="BO123" s="31" t="str">
        <f t="shared" si="250"/>
        <v/>
      </c>
      <c r="BP123" s="31" t="str">
        <f t="shared" si="169"/>
        <v/>
      </c>
      <c r="BQ123" s="31" t="str">
        <f t="shared" si="251"/>
        <v/>
      </c>
      <c r="BR123" s="31" t="str">
        <f t="shared" si="171"/>
        <v/>
      </c>
      <c r="BS123" s="31" t="str">
        <f t="shared" si="252"/>
        <v/>
      </c>
      <c r="BT123" s="31" t="str">
        <f t="shared" si="173"/>
        <v/>
      </c>
      <c r="BU123" s="31" t="str">
        <f t="shared" si="253"/>
        <v/>
      </c>
      <c r="BV123" s="31" t="str">
        <f t="shared" si="175"/>
        <v/>
      </c>
      <c r="BW123" s="31" t="str">
        <f t="shared" si="254"/>
        <v/>
      </c>
      <c r="BX123" s="31" t="str">
        <f t="shared" si="177"/>
        <v/>
      </c>
      <c r="BY123" s="31" t="str">
        <f t="shared" si="255"/>
        <v/>
      </c>
      <c r="BZ123" s="31" t="str">
        <f t="shared" si="179"/>
        <v/>
      </c>
      <c r="CA123" s="31" t="str">
        <f t="shared" si="256"/>
        <v/>
      </c>
      <c r="CB123" s="31" t="str">
        <f t="shared" si="181"/>
        <v/>
      </c>
      <c r="CC123" s="31" t="str">
        <f t="shared" si="257"/>
        <v/>
      </c>
      <c r="CD123" s="31" t="str">
        <f t="shared" si="183"/>
        <v/>
      </c>
      <c r="CE123" s="31" t="str">
        <f t="shared" si="258"/>
        <v/>
      </c>
      <c r="CF123" s="31" t="str">
        <f t="shared" si="185"/>
        <v/>
      </c>
      <c r="CG123" s="31" t="str">
        <f t="shared" si="259"/>
        <v/>
      </c>
      <c r="CH123" s="31" t="str">
        <f t="shared" si="187"/>
        <v/>
      </c>
      <c r="CI123" s="31" t="str">
        <f t="shared" si="260"/>
        <v/>
      </c>
      <c r="CJ123" s="31" t="str">
        <f t="shared" si="261"/>
        <v/>
      </c>
      <c r="CK123" s="31" t="str">
        <f t="shared" si="262"/>
        <v/>
      </c>
      <c r="CL123" s="31" t="str">
        <f t="shared" si="263"/>
        <v/>
      </c>
      <c r="CM123" s="31" t="str">
        <f t="shared" si="264"/>
        <v/>
      </c>
      <c r="CN123" s="31" t="str">
        <f t="shared" si="265"/>
        <v/>
      </c>
      <c r="CO123" s="31" t="str">
        <f t="shared" si="266"/>
        <v/>
      </c>
      <c r="CP123" s="31" t="str">
        <f t="shared" si="267"/>
        <v/>
      </c>
      <c r="CQ123" s="31" t="str">
        <f t="shared" si="268"/>
        <v/>
      </c>
      <c r="CR123" s="31" t="str">
        <f t="shared" si="269"/>
        <v/>
      </c>
      <c r="CS123" s="31" t="str">
        <f t="shared" si="270"/>
        <v/>
      </c>
      <c r="CT123" s="31" t="str">
        <f t="shared" si="213"/>
        <v/>
      </c>
      <c r="CU123" s="31" t="str">
        <f t="shared" si="214"/>
        <v/>
      </c>
      <c r="CV123" s="31" t="str">
        <f t="shared" si="215"/>
        <v/>
      </c>
      <c r="CW123" s="31" t="str">
        <f t="shared" si="216"/>
        <v/>
      </c>
      <c r="CX123" s="31" t="str">
        <f t="shared" si="217"/>
        <v/>
      </c>
      <c r="CY123" s="31" t="str">
        <f t="shared" si="218"/>
        <v/>
      </c>
      <c r="CZ123" s="31" t="str">
        <f t="shared" si="219"/>
        <v/>
      </c>
      <c r="DA123" s="31" t="str">
        <f t="shared" si="220"/>
        <v/>
      </c>
      <c r="DB123" s="31" t="str">
        <f t="shared" si="221"/>
        <v/>
      </c>
      <c r="DC123" s="31" t="str">
        <f t="shared" si="222"/>
        <v/>
      </c>
      <c r="DD123" s="31" t="str">
        <f t="shared" si="223"/>
        <v/>
      </c>
      <c r="DE123" s="31" t="str">
        <f t="shared" si="224"/>
        <v/>
      </c>
      <c r="DF123" s="31" t="str">
        <f t="shared" si="225"/>
        <v/>
      </c>
      <c r="DG123" s="31" t="str">
        <f t="shared" si="226"/>
        <v/>
      </c>
      <c r="DH123" s="31" t="str">
        <f t="shared" si="227"/>
        <v/>
      </c>
      <c r="DI123" s="31" t="str">
        <f t="shared" si="228"/>
        <v/>
      </c>
      <c r="DJ123" s="31" t="str">
        <f t="shared" si="229"/>
        <v/>
      </c>
      <c r="DK123" s="31" t="str">
        <f t="shared" si="230"/>
        <v/>
      </c>
      <c r="DL123" s="31" t="str">
        <f t="shared" si="231"/>
        <v/>
      </c>
      <c r="DM123" s="31" t="str">
        <f t="shared" si="232"/>
        <v/>
      </c>
      <c r="DN123" s="31" t="str">
        <f t="shared" si="233"/>
        <v/>
      </c>
      <c r="DO123" s="31" t="str">
        <f t="shared" si="234"/>
        <v/>
      </c>
      <c r="DP123" s="31" t="str">
        <f t="shared" si="235"/>
        <v/>
      </c>
      <c r="DQ123" s="31" t="str">
        <f t="shared" si="271"/>
        <v/>
      </c>
      <c r="DR123" s="31" t="str">
        <f t="shared" si="272"/>
        <v/>
      </c>
      <c r="DS123" s="31" t="str">
        <f t="shared" si="273"/>
        <v/>
      </c>
      <c r="DT123" s="31" t="str">
        <f t="shared" si="202"/>
        <v/>
      </c>
      <c r="DU123" s="31" t="str">
        <f t="shared" si="203"/>
        <v/>
      </c>
      <c r="DV123" s="31" t="str">
        <f t="shared" si="204"/>
        <v/>
      </c>
      <c r="DW123" s="48" t="e">
        <f t="shared" si="274"/>
        <v>#VALUE!</v>
      </c>
      <c r="DX123" s="4" t="str">
        <f t="shared" si="236"/>
        <v/>
      </c>
    </row>
    <row r="124" spans="1:128" ht="13.2" x14ac:dyDescent="0.25">
      <c r="A124" s="31"/>
      <c r="B124" s="4">
        <v>122</v>
      </c>
      <c r="C124" s="15"/>
      <c r="D124" s="14"/>
      <c r="E124" s="14"/>
      <c r="F124" s="14"/>
      <c r="G124" s="14"/>
      <c r="H124" s="14"/>
      <c r="I124" s="15"/>
      <c r="J124" s="47"/>
      <c r="K124" s="47"/>
      <c r="L124" s="47"/>
      <c r="M124" s="54"/>
      <c r="N124" s="54"/>
      <c r="O124" s="54"/>
      <c r="P124" s="54"/>
      <c r="Q124" s="54"/>
      <c r="R124" s="51"/>
      <c r="S124" s="51"/>
      <c r="T124" s="51"/>
      <c r="U124" s="51"/>
      <c r="V124" s="51"/>
      <c r="W124" s="51"/>
      <c r="X124" s="52" t="str">
        <f t="shared" si="206"/>
        <v xml:space="preserve"> </v>
      </c>
      <c r="Y124" s="52" t="str">
        <f t="shared" si="150"/>
        <v xml:space="preserve"> </v>
      </c>
      <c r="Z124" s="52" t="str">
        <f t="shared" si="151"/>
        <v xml:space="preserve"> </v>
      </c>
      <c r="AA124" s="52" t="str">
        <f t="shared" si="152"/>
        <v xml:space="preserve"> </v>
      </c>
      <c r="AB124" s="52" t="str">
        <f t="shared" si="153"/>
        <v xml:space="preserve"> </v>
      </c>
      <c r="AC124" s="54"/>
      <c r="AD124" s="54"/>
      <c r="AE124" s="54"/>
      <c r="AF124" s="54"/>
      <c r="AG124" s="54"/>
      <c r="AH124" s="52" t="str">
        <f t="shared" si="207"/>
        <v xml:space="preserve"> </v>
      </c>
      <c r="AI124" s="52" t="str">
        <f t="shared" si="237"/>
        <v xml:space="preserve"> </v>
      </c>
      <c r="AJ124" s="52" t="str">
        <f t="shared" si="238"/>
        <v xml:space="preserve"> </v>
      </c>
      <c r="AK124" s="52" t="str">
        <f t="shared" si="239"/>
        <v xml:space="preserve"> </v>
      </c>
      <c r="AL124" s="52" t="str">
        <f t="shared" si="240"/>
        <v xml:space="preserve"> </v>
      </c>
      <c r="AM124" s="53"/>
      <c r="AN124" s="53"/>
      <c r="AO124" s="53"/>
      <c r="AP124" s="53"/>
      <c r="AQ124" s="53"/>
      <c r="AR124" s="53"/>
      <c r="AS124" s="55" t="str">
        <f t="shared" si="208"/>
        <v/>
      </c>
      <c r="AT124" s="31" t="str">
        <f t="shared" si="241"/>
        <v/>
      </c>
      <c r="AU124" s="57" t="str">
        <f>IF(D124="","",IF(LOOKUP(AT124,'Master 2012 Pay Sheet'!$A$5:$A$35,'Master 2012 Pay Sheet'!$B$5:$B$35)&gt;0,LOOKUP(AT124,'Master 2012 Pay Sheet'!$A$5:$A$35,'Master 2012 Pay Sheet'!$B$5:$B$35),0))</f>
        <v/>
      </c>
      <c r="AV124" s="56" t="str">
        <f t="shared" si="209"/>
        <v/>
      </c>
      <c r="AW124" s="31" t="str">
        <f t="shared" si="242"/>
        <v/>
      </c>
      <c r="AX124" s="57" t="str">
        <f>IF(D124="","",IF(LOOKUP(AW124,'Master 2012 Pay Sheet'!$C$5:$C$35,'Master 2012 Pay Sheet'!$D$5:$D$35)&gt;0,LOOKUP(AW124,'Master 2012 Pay Sheet'!$C$5:$C$35,'Master 2012 Pay Sheet'!$D$5:$D$35),0))</f>
        <v/>
      </c>
      <c r="AY124" s="56" t="str">
        <f t="shared" si="156"/>
        <v/>
      </c>
      <c r="AZ124" s="31" t="str">
        <f t="shared" si="243"/>
        <v/>
      </c>
      <c r="BA124" s="57" t="str">
        <f>IF(D124="","",IF(LOOKUP(AZ124,'Master 2012 Pay Sheet'!$E$5:$E$35,'Master 2012 Pay Sheet'!$F$5:$F$35)&gt;0,LOOKUP(AZ124,'Master 2012 Pay Sheet'!$E$5:$E$35,'Master 2012 Pay Sheet'!$F$5:$F$35),0))</f>
        <v/>
      </c>
      <c r="BB124" s="57" t="str">
        <f t="shared" si="244"/>
        <v/>
      </c>
      <c r="BC124" s="31" t="str">
        <f t="shared" si="245"/>
        <v/>
      </c>
      <c r="BD124" s="31" t="str">
        <f t="shared" si="246"/>
        <v/>
      </c>
      <c r="BE124" s="31" t="str">
        <f t="shared" si="161"/>
        <v/>
      </c>
      <c r="BF124" s="56" t="str">
        <f t="shared" si="210"/>
        <v/>
      </c>
      <c r="BG124" s="31" t="str">
        <f t="shared" si="247"/>
        <v/>
      </c>
      <c r="BH124" s="31" t="str">
        <f t="shared" si="163"/>
        <v/>
      </c>
      <c r="BI124" s="56" t="str">
        <f t="shared" si="211"/>
        <v/>
      </c>
      <c r="BJ124" s="31" t="str">
        <f t="shared" si="248"/>
        <v/>
      </c>
      <c r="BK124" s="31" t="str">
        <f t="shared" si="212"/>
        <v/>
      </c>
      <c r="BL124" s="31" t="str">
        <f t="shared" si="165"/>
        <v/>
      </c>
      <c r="BM124" s="31" t="str">
        <f t="shared" si="249"/>
        <v/>
      </c>
      <c r="BN124" s="31" t="str">
        <f t="shared" si="167"/>
        <v/>
      </c>
      <c r="BO124" s="31" t="str">
        <f t="shared" si="250"/>
        <v/>
      </c>
      <c r="BP124" s="31" t="str">
        <f t="shared" si="169"/>
        <v/>
      </c>
      <c r="BQ124" s="31" t="str">
        <f t="shared" si="251"/>
        <v/>
      </c>
      <c r="BR124" s="31" t="str">
        <f t="shared" si="171"/>
        <v/>
      </c>
      <c r="BS124" s="31" t="str">
        <f t="shared" si="252"/>
        <v/>
      </c>
      <c r="BT124" s="31" t="str">
        <f t="shared" si="173"/>
        <v/>
      </c>
      <c r="BU124" s="31" t="str">
        <f t="shared" si="253"/>
        <v/>
      </c>
      <c r="BV124" s="31" t="str">
        <f t="shared" si="175"/>
        <v/>
      </c>
      <c r="BW124" s="31" t="str">
        <f t="shared" si="254"/>
        <v/>
      </c>
      <c r="BX124" s="31" t="str">
        <f t="shared" si="177"/>
        <v/>
      </c>
      <c r="BY124" s="31" t="str">
        <f t="shared" si="255"/>
        <v/>
      </c>
      <c r="BZ124" s="31" t="str">
        <f t="shared" si="179"/>
        <v/>
      </c>
      <c r="CA124" s="31" t="str">
        <f t="shared" si="256"/>
        <v/>
      </c>
      <c r="CB124" s="31" t="str">
        <f t="shared" si="181"/>
        <v/>
      </c>
      <c r="CC124" s="31" t="str">
        <f t="shared" si="257"/>
        <v/>
      </c>
      <c r="CD124" s="31" t="str">
        <f t="shared" si="183"/>
        <v/>
      </c>
      <c r="CE124" s="31" t="str">
        <f t="shared" si="258"/>
        <v/>
      </c>
      <c r="CF124" s="31" t="str">
        <f t="shared" si="185"/>
        <v/>
      </c>
      <c r="CG124" s="31" t="str">
        <f t="shared" si="259"/>
        <v/>
      </c>
      <c r="CH124" s="31" t="str">
        <f t="shared" si="187"/>
        <v/>
      </c>
      <c r="CI124" s="31" t="str">
        <f t="shared" si="260"/>
        <v/>
      </c>
      <c r="CJ124" s="31" t="str">
        <f t="shared" si="261"/>
        <v/>
      </c>
      <c r="CK124" s="31" t="str">
        <f t="shared" si="262"/>
        <v/>
      </c>
      <c r="CL124" s="31" t="str">
        <f t="shared" si="263"/>
        <v/>
      </c>
      <c r="CM124" s="31" t="str">
        <f t="shared" si="264"/>
        <v/>
      </c>
      <c r="CN124" s="31" t="str">
        <f t="shared" si="265"/>
        <v/>
      </c>
      <c r="CO124" s="31" t="str">
        <f t="shared" si="266"/>
        <v/>
      </c>
      <c r="CP124" s="31" t="str">
        <f t="shared" si="267"/>
        <v/>
      </c>
      <c r="CQ124" s="31" t="str">
        <f t="shared" si="268"/>
        <v/>
      </c>
      <c r="CR124" s="31" t="str">
        <f t="shared" si="269"/>
        <v/>
      </c>
      <c r="CS124" s="31" t="str">
        <f t="shared" si="270"/>
        <v/>
      </c>
      <c r="CT124" s="31" t="str">
        <f t="shared" si="213"/>
        <v/>
      </c>
      <c r="CU124" s="31" t="str">
        <f t="shared" si="214"/>
        <v/>
      </c>
      <c r="CV124" s="31" t="str">
        <f t="shared" si="215"/>
        <v/>
      </c>
      <c r="CW124" s="31" t="str">
        <f t="shared" si="216"/>
        <v/>
      </c>
      <c r="CX124" s="31" t="str">
        <f t="shared" si="217"/>
        <v/>
      </c>
      <c r="CY124" s="31" t="str">
        <f t="shared" si="218"/>
        <v/>
      </c>
      <c r="CZ124" s="31" t="str">
        <f t="shared" si="219"/>
        <v/>
      </c>
      <c r="DA124" s="31" t="str">
        <f t="shared" si="220"/>
        <v/>
      </c>
      <c r="DB124" s="31" t="str">
        <f t="shared" si="221"/>
        <v/>
      </c>
      <c r="DC124" s="31" t="str">
        <f t="shared" si="222"/>
        <v/>
      </c>
      <c r="DD124" s="31" t="str">
        <f t="shared" si="223"/>
        <v/>
      </c>
      <c r="DE124" s="31" t="str">
        <f t="shared" si="224"/>
        <v/>
      </c>
      <c r="DF124" s="31" t="str">
        <f t="shared" si="225"/>
        <v/>
      </c>
      <c r="DG124" s="31" t="str">
        <f t="shared" si="226"/>
        <v/>
      </c>
      <c r="DH124" s="31" t="str">
        <f t="shared" si="227"/>
        <v/>
      </c>
      <c r="DI124" s="31" t="str">
        <f t="shared" si="228"/>
        <v/>
      </c>
      <c r="DJ124" s="31" t="str">
        <f t="shared" si="229"/>
        <v/>
      </c>
      <c r="DK124" s="31" t="str">
        <f t="shared" si="230"/>
        <v/>
      </c>
      <c r="DL124" s="31" t="str">
        <f t="shared" si="231"/>
        <v/>
      </c>
      <c r="DM124" s="31" t="str">
        <f t="shared" si="232"/>
        <v/>
      </c>
      <c r="DN124" s="31" t="str">
        <f t="shared" si="233"/>
        <v/>
      </c>
      <c r="DO124" s="31" t="str">
        <f t="shared" si="234"/>
        <v/>
      </c>
      <c r="DP124" s="31" t="str">
        <f t="shared" si="235"/>
        <v/>
      </c>
      <c r="DQ124" s="31" t="str">
        <f t="shared" si="271"/>
        <v/>
      </c>
      <c r="DR124" s="31" t="str">
        <f t="shared" si="272"/>
        <v/>
      </c>
      <c r="DS124" s="31" t="str">
        <f t="shared" si="273"/>
        <v/>
      </c>
      <c r="DT124" s="31" t="str">
        <f t="shared" si="202"/>
        <v/>
      </c>
      <c r="DU124" s="31" t="str">
        <f t="shared" si="203"/>
        <v/>
      </c>
      <c r="DV124" s="31" t="str">
        <f t="shared" si="204"/>
        <v/>
      </c>
      <c r="DW124" s="48" t="e">
        <f t="shared" si="274"/>
        <v>#VALUE!</v>
      </c>
      <c r="DX124" s="4" t="str">
        <f t="shared" si="236"/>
        <v/>
      </c>
    </row>
    <row r="125" spans="1:128" ht="13.2" x14ac:dyDescent="0.25">
      <c r="A125" s="31"/>
      <c r="B125" s="4">
        <v>123</v>
      </c>
      <c r="C125" s="15"/>
      <c r="D125" s="14"/>
      <c r="E125" s="14"/>
      <c r="F125" s="14"/>
      <c r="G125" s="14"/>
      <c r="H125" s="14"/>
      <c r="I125" s="15"/>
      <c r="J125" s="47"/>
      <c r="K125" s="47"/>
      <c r="L125" s="47"/>
      <c r="M125" s="54"/>
      <c r="N125" s="54"/>
      <c r="O125" s="54"/>
      <c r="P125" s="54"/>
      <c r="Q125" s="54"/>
      <c r="R125" s="51"/>
      <c r="S125" s="51"/>
      <c r="T125" s="51"/>
      <c r="U125" s="51"/>
      <c r="V125" s="51"/>
      <c r="W125" s="51"/>
      <c r="X125" s="52" t="str">
        <f t="shared" si="206"/>
        <v xml:space="preserve"> </v>
      </c>
      <c r="Y125" s="52" t="str">
        <f t="shared" si="150"/>
        <v xml:space="preserve"> </v>
      </c>
      <c r="Z125" s="52" t="str">
        <f t="shared" si="151"/>
        <v xml:space="preserve"> </v>
      </c>
      <c r="AA125" s="52" t="str">
        <f t="shared" si="152"/>
        <v xml:space="preserve"> </v>
      </c>
      <c r="AB125" s="52" t="str">
        <f t="shared" si="153"/>
        <v xml:space="preserve"> </v>
      </c>
      <c r="AC125" s="54"/>
      <c r="AD125" s="54"/>
      <c r="AE125" s="54"/>
      <c r="AF125" s="54"/>
      <c r="AG125" s="54"/>
      <c r="AH125" s="52" t="str">
        <f t="shared" si="207"/>
        <v xml:space="preserve"> </v>
      </c>
      <c r="AI125" s="52" t="str">
        <f t="shared" si="237"/>
        <v xml:space="preserve"> </v>
      </c>
      <c r="AJ125" s="52" t="str">
        <f t="shared" si="238"/>
        <v xml:space="preserve"> </v>
      </c>
      <c r="AK125" s="52" t="str">
        <f t="shared" si="239"/>
        <v xml:space="preserve"> </v>
      </c>
      <c r="AL125" s="52" t="str">
        <f t="shared" si="240"/>
        <v xml:space="preserve"> </v>
      </c>
      <c r="AM125" s="53"/>
      <c r="AN125" s="53"/>
      <c r="AO125" s="53"/>
      <c r="AP125" s="53"/>
      <c r="AQ125" s="53"/>
      <c r="AR125" s="53"/>
      <c r="AS125" s="55" t="str">
        <f t="shared" si="208"/>
        <v/>
      </c>
      <c r="AT125" s="31" t="str">
        <f t="shared" si="241"/>
        <v/>
      </c>
      <c r="AU125" s="57" t="str">
        <f>IF(D125="","",IF(LOOKUP(AT125,'Master 2012 Pay Sheet'!$A$5:$A$35,'Master 2012 Pay Sheet'!$B$5:$B$35)&gt;0,LOOKUP(AT125,'Master 2012 Pay Sheet'!$A$5:$A$35,'Master 2012 Pay Sheet'!$B$5:$B$35),0))</f>
        <v/>
      </c>
      <c r="AV125" s="56" t="str">
        <f t="shared" si="209"/>
        <v/>
      </c>
      <c r="AW125" s="31" t="str">
        <f t="shared" si="242"/>
        <v/>
      </c>
      <c r="AX125" s="57" t="str">
        <f>IF(D125="","",IF(LOOKUP(AW125,'Master 2012 Pay Sheet'!$C$5:$C$35,'Master 2012 Pay Sheet'!$D$5:$D$35)&gt;0,LOOKUP(AW125,'Master 2012 Pay Sheet'!$C$5:$C$35,'Master 2012 Pay Sheet'!$D$5:$D$35),0))</f>
        <v/>
      </c>
      <c r="AY125" s="56" t="str">
        <f t="shared" si="156"/>
        <v/>
      </c>
      <c r="AZ125" s="31" t="str">
        <f t="shared" si="243"/>
        <v/>
      </c>
      <c r="BA125" s="57" t="str">
        <f>IF(D125="","",IF(LOOKUP(AZ125,'Master 2012 Pay Sheet'!$E$5:$E$35,'Master 2012 Pay Sheet'!$F$5:$F$35)&gt;0,LOOKUP(AZ125,'Master 2012 Pay Sheet'!$E$5:$E$35,'Master 2012 Pay Sheet'!$F$5:$F$35),0))</f>
        <v/>
      </c>
      <c r="BB125" s="57" t="str">
        <f t="shared" si="244"/>
        <v/>
      </c>
      <c r="BC125" s="31" t="str">
        <f t="shared" si="245"/>
        <v/>
      </c>
      <c r="BD125" s="31" t="str">
        <f t="shared" si="246"/>
        <v/>
      </c>
      <c r="BE125" s="31" t="str">
        <f t="shared" si="161"/>
        <v/>
      </c>
      <c r="BF125" s="56" t="str">
        <f t="shared" si="210"/>
        <v/>
      </c>
      <c r="BG125" s="31" t="str">
        <f t="shared" si="247"/>
        <v/>
      </c>
      <c r="BH125" s="31" t="str">
        <f t="shared" si="163"/>
        <v/>
      </c>
      <c r="BI125" s="56" t="str">
        <f t="shared" si="211"/>
        <v/>
      </c>
      <c r="BJ125" s="31" t="str">
        <f t="shared" si="248"/>
        <v/>
      </c>
      <c r="BK125" s="31" t="str">
        <f t="shared" si="212"/>
        <v/>
      </c>
      <c r="BL125" s="31" t="str">
        <f t="shared" si="165"/>
        <v/>
      </c>
      <c r="BM125" s="31" t="str">
        <f t="shared" si="249"/>
        <v/>
      </c>
      <c r="BN125" s="31" t="str">
        <f t="shared" si="167"/>
        <v/>
      </c>
      <c r="BO125" s="31" t="str">
        <f t="shared" si="250"/>
        <v/>
      </c>
      <c r="BP125" s="31" t="str">
        <f t="shared" si="169"/>
        <v/>
      </c>
      <c r="BQ125" s="31" t="str">
        <f t="shared" si="251"/>
        <v/>
      </c>
      <c r="BR125" s="31" t="str">
        <f t="shared" si="171"/>
        <v/>
      </c>
      <c r="BS125" s="31" t="str">
        <f t="shared" si="252"/>
        <v/>
      </c>
      <c r="BT125" s="31" t="str">
        <f t="shared" si="173"/>
        <v/>
      </c>
      <c r="BU125" s="31" t="str">
        <f t="shared" si="253"/>
        <v/>
      </c>
      <c r="BV125" s="31" t="str">
        <f t="shared" si="175"/>
        <v/>
      </c>
      <c r="BW125" s="31" t="str">
        <f t="shared" si="254"/>
        <v/>
      </c>
      <c r="BX125" s="31" t="str">
        <f t="shared" si="177"/>
        <v/>
      </c>
      <c r="BY125" s="31" t="str">
        <f t="shared" si="255"/>
        <v/>
      </c>
      <c r="BZ125" s="31" t="str">
        <f t="shared" si="179"/>
        <v/>
      </c>
      <c r="CA125" s="31" t="str">
        <f t="shared" si="256"/>
        <v/>
      </c>
      <c r="CB125" s="31" t="str">
        <f t="shared" si="181"/>
        <v/>
      </c>
      <c r="CC125" s="31" t="str">
        <f t="shared" si="257"/>
        <v/>
      </c>
      <c r="CD125" s="31" t="str">
        <f t="shared" si="183"/>
        <v/>
      </c>
      <c r="CE125" s="31" t="str">
        <f t="shared" si="258"/>
        <v/>
      </c>
      <c r="CF125" s="31" t="str">
        <f t="shared" si="185"/>
        <v/>
      </c>
      <c r="CG125" s="31" t="str">
        <f t="shared" si="259"/>
        <v/>
      </c>
      <c r="CH125" s="31" t="str">
        <f t="shared" si="187"/>
        <v/>
      </c>
      <c r="CI125" s="31" t="str">
        <f t="shared" si="260"/>
        <v/>
      </c>
      <c r="CJ125" s="31" t="str">
        <f t="shared" si="261"/>
        <v/>
      </c>
      <c r="CK125" s="31" t="str">
        <f t="shared" si="262"/>
        <v/>
      </c>
      <c r="CL125" s="31" t="str">
        <f t="shared" si="263"/>
        <v/>
      </c>
      <c r="CM125" s="31" t="str">
        <f t="shared" si="264"/>
        <v/>
      </c>
      <c r="CN125" s="31" t="str">
        <f t="shared" si="265"/>
        <v/>
      </c>
      <c r="CO125" s="31" t="str">
        <f t="shared" si="266"/>
        <v/>
      </c>
      <c r="CP125" s="31" t="str">
        <f t="shared" si="267"/>
        <v/>
      </c>
      <c r="CQ125" s="31" t="str">
        <f t="shared" si="268"/>
        <v/>
      </c>
      <c r="CR125" s="31" t="str">
        <f t="shared" si="269"/>
        <v/>
      </c>
      <c r="CS125" s="31" t="str">
        <f t="shared" si="270"/>
        <v/>
      </c>
      <c r="CT125" s="31" t="str">
        <f t="shared" si="213"/>
        <v/>
      </c>
      <c r="CU125" s="31" t="str">
        <f t="shared" si="214"/>
        <v/>
      </c>
      <c r="CV125" s="31" t="str">
        <f t="shared" si="215"/>
        <v/>
      </c>
      <c r="CW125" s="31" t="str">
        <f t="shared" si="216"/>
        <v/>
      </c>
      <c r="CX125" s="31" t="str">
        <f t="shared" si="217"/>
        <v/>
      </c>
      <c r="CY125" s="31" t="str">
        <f t="shared" si="218"/>
        <v/>
      </c>
      <c r="CZ125" s="31" t="str">
        <f t="shared" si="219"/>
        <v/>
      </c>
      <c r="DA125" s="31" t="str">
        <f t="shared" si="220"/>
        <v/>
      </c>
      <c r="DB125" s="31" t="str">
        <f t="shared" si="221"/>
        <v/>
      </c>
      <c r="DC125" s="31" t="str">
        <f t="shared" si="222"/>
        <v/>
      </c>
      <c r="DD125" s="31" t="str">
        <f t="shared" si="223"/>
        <v/>
      </c>
      <c r="DE125" s="31" t="str">
        <f t="shared" si="224"/>
        <v/>
      </c>
      <c r="DF125" s="31" t="str">
        <f t="shared" si="225"/>
        <v/>
      </c>
      <c r="DG125" s="31" t="str">
        <f t="shared" si="226"/>
        <v/>
      </c>
      <c r="DH125" s="31" t="str">
        <f t="shared" si="227"/>
        <v/>
      </c>
      <c r="DI125" s="31" t="str">
        <f t="shared" si="228"/>
        <v/>
      </c>
      <c r="DJ125" s="31" t="str">
        <f t="shared" si="229"/>
        <v/>
      </c>
      <c r="DK125" s="31" t="str">
        <f t="shared" si="230"/>
        <v/>
      </c>
      <c r="DL125" s="31" t="str">
        <f t="shared" si="231"/>
        <v/>
      </c>
      <c r="DM125" s="31" t="str">
        <f t="shared" si="232"/>
        <v/>
      </c>
      <c r="DN125" s="31" t="str">
        <f t="shared" si="233"/>
        <v/>
      </c>
      <c r="DO125" s="31" t="str">
        <f t="shared" si="234"/>
        <v/>
      </c>
      <c r="DP125" s="31" t="str">
        <f t="shared" si="235"/>
        <v/>
      </c>
      <c r="DQ125" s="31" t="str">
        <f t="shared" si="271"/>
        <v/>
      </c>
      <c r="DR125" s="31" t="str">
        <f t="shared" si="272"/>
        <v/>
      </c>
      <c r="DS125" s="31" t="str">
        <f t="shared" si="273"/>
        <v/>
      </c>
      <c r="DT125" s="31" t="str">
        <f t="shared" si="202"/>
        <v/>
      </c>
      <c r="DU125" s="31" t="str">
        <f t="shared" si="203"/>
        <v/>
      </c>
      <c r="DV125" s="31" t="str">
        <f t="shared" si="204"/>
        <v/>
      </c>
      <c r="DW125" s="48" t="e">
        <f t="shared" si="274"/>
        <v>#VALUE!</v>
      </c>
      <c r="DX125" s="4" t="str">
        <f t="shared" si="236"/>
        <v/>
      </c>
    </row>
    <row r="126" spans="1:128" ht="13.2" x14ac:dyDescent="0.25">
      <c r="A126" s="31"/>
      <c r="B126" s="4">
        <v>124</v>
      </c>
      <c r="C126" s="15"/>
      <c r="D126" s="15"/>
      <c r="E126" s="15"/>
      <c r="F126" s="15"/>
      <c r="G126" s="15"/>
      <c r="H126" s="47"/>
      <c r="I126" s="15"/>
      <c r="J126" s="47"/>
      <c r="K126" s="47"/>
      <c r="L126" s="47"/>
      <c r="M126" s="54"/>
      <c r="N126" s="54"/>
      <c r="O126" s="54"/>
      <c r="P126" s="54"/>
      <c r="Q126" s="54"/>
      <c r="R126" s="51"/>
      <c r="S126" s="51"/>
      <c r="T126" s="51"/>
      <c r="U126" s="51"/>
      <c r="V126" s="51"/>
      <c r="W126" s="51"/>
      <c r="X126" s="52" t="str">
        <f t="shared" si="206"/>
        <v xml:space="preserve"> </v>
      </c>
      <c r="Y126" s="52" t="str">
        <f t="shared" si="150"/>
        <v xml:space="preserve"> </v>
      </c>
      <c r="Z126" s="52" t="str">
        <f t="shared" si="151"/>
        <v xml:space="preserve"> </v>
      </c>
      <c r="AA126" s="52" t="str">
        <f t="shared" si="152"/>
        <v xml:space="preserve"> </v>
      </c>
      <c r="AB126" s="52" t="str">
        <f t="shared" si="153"/>
        <v xml:space="preserve"> </v>
      </c>
      <c r="AC126" s="54"/>
      <c r="AD126" s="54"/>
      <c r="AE126" s="54"/>
      <c r="AF126" s="54"/>
      <c r="AG126" s="54"/>
      <c r="AH126" s="52" t="str">
        <f t="shared" si="207"/>
        <v xml:space="preserve"> </v>
      </c>
      <c r="AI126" s="52" t="str">
        <f t="shared" si="237"/>
        <v xml:space="preserve"> </v>
      </c>
      <c r="AJ126" s="52" t="str">
        <f t="shared" si="238"/>
        <v xml:space="preserve"> </v>
      </c>
      <c r="AK126" s="52" t="str">
        <f t="shared" si="239"/>
        <v xml:space="preserve"> </v>
      </c>
      <c r="AL126" s="52" t="str">
        <f t="shared" si="240"/>
        <v xml:space="preserve"> </v>
      </c>
      <c r="AM126" s="53"/>
      <c r="AN126" s="53"/>
      <c r="AO126" s="53"/>
      <c r="AP126" s="53"/>
      <c r="AQ126" s="53"/>
      <c r="AR126" s="53"/>
      <c r="AS126" s="55" t="str">
        <f t="shared" si="208"/>
        <v/>
      </c>
      <c r="AT126" s="31" t="str">
        <f t="shared" si="241"/>
        <v/>
      </c>
      <c r="AU126" s="57" t="str">
        <f>IF(D126="","",IF(LOOKUP(AT126,'Master 2012 Pay Sheet'!$A$5:$A$35,'Master 2012 Pay Sheet'!$B$5:$B$35)&gt;0,LOOKUP(AT126,'Master 2012 Pay Sheet'!$A$5:$A$35,'Master 2012 Pay Sheet'!$B$5:$B$35),0))</f>
        <v/>
      </c>
      <c r="AV126" s="56" t="str">
        <f t="shared" si="209"/>
        <v/>
      </c>
      <c r="AW126" s="31" t="str">
        <f t="shared" si="242"/>
        <v/>
      </c>
      <c r="AX126" s="57" t="str">
        <f>IF(D126="","",IF(LOOKUP(AW126,'Master 2012 Pay Sheet'!$C$5:$C$35,'Master 2012 Pay Sheet'!$D$5:$D$35)&gt;0,LOOKUP(AW126,'Master 2012 Pay Sheet'!$C$5:$C$35,'Master 2012 Pay Sheet'!$D$5:$D$35),0))</f>
        <v/>
      </c>
      <c r="AY126" s="56" t="str">
        <f t="shared" si="156"/>
        <v/>
      </c>
      <c r="AZ126" s="31" t="str">
        <f t="shared" si="243"/>
        <v/>
      </c>
      <c r="BA126" s="57" t="str">
        <f>IF(D126="","",IF(LOOKUP(AZ126,'Master 2012 Pay Sheet'!$E$5:$E$35,'Master 2012 Pay Sheet'!$F$5:$F$35)&gt;0,LOOKUP(AZ126,'Master 2012 Pay Sheet'!$E$5:$E$35,'Master 2012 Pay Sheet'!$F$5:$F$35),0))</f>
        <v/>
      </c>
      <c r="BB126" s="57" t="str">
        <f t="shared" si="244"/>
        <v/>
      </c>
      <c r="BC126" s="31" t="str">
        <f t="shared" si="245"/>
        <v/>
      </c>
      <c r="BD126" s="31" t="str">
        <f t="shared" si="246"/>
        <v/>
      </c>
      <c r="BE126" s="31" t="str">
        <f t="shared" si="161"/>
        <v/>
      </c>
      <c r="BF126" s="56" t="str">
        <f t="shared" si="210"/>
        <v/>
      </c>
      <c r="BG126" s="31" t="str">
        <f t="shared" si="247"/>
        <v/>
      </c>
      <c r="BH126" s="31" t="str">
        <f t="shared" si="163"/>
        <v/>
      </c>
      <c r="BI126" s="56" t="str">
        <f t="shared" si="211"/>
        <v/>
      </c>
      <c r="BJ126" s="31" t="str">
        <f t="shared" si="248"/>
        <v/>
      </c>
      <c r="BK126" s="31" t="str">
        <f t="shared" si="212"/>
        <v/>
      </c>
      <c r="BL126" s="31" t="str">
        <f t="shared" si="165"/>
        <v/>
      </c>
      <c r="BM126" s="31" t="str">
        <f t="shared" si="249"/>
        <v/>
      </c>
      <c r="BN126" s="31" t="str">
        <f t="shared" si="167"/>
        <v/>
      </c>
      <c r="BO126" s="31" t="str">
        <f t="shared" si="250"/>
        <v/>
      </c>
      <c r="BP126" s="31" t="str">
        <f t="shared" si="169"/>
        <v/>
      </c>
      <c r="BQ126" s="31" t="str">
        <f t="shared" si="251"/>
        <v/>
      </c>
      <c r="BR126" s="31" t="str">
        <f t="shared" si="171"/>
        <v/>
      </c>
      <c r="BS126" s="31" t="str">
        <f t="shared" si="252"/>
        <v/>
      </c>
      <c r="BT126" s="31" t="str">
        <f t="shared" si="173"/>
        <v/>
      </c>
      <c r="BU126" s="31" t="str">
        <f t="shared" si="253"/>
        <v/>
      </c>
      <c r="BV126" s="31" t="str">
        <f t="shared" si="175"/>
        <v/>
      </c>
      <c r="BW126" s="31" t="str">
        <f t="shared" si="254"/>
        <v/>
      </c>
      <c r="BX126" s="31" t="str">
        <f t="shared" si="177"/>
        <v/>
      </c>
      <c r="BY126" s="31" t="str">
        <f t="shared" si="255"/>
        <v/>
      </c>
      <c r="BZ126" s="31" t="str">
        <f t="shared" si="179"/>
        <v/>
      </c>
      <c r="CA126" s="31" t="str">
        <f t="shared" si="256"/>
        <v/>
      </c>
      <c r="CB126" s="31" t="str">
        <f t="shared" si="181"/>
        <v/>
      </c>
      <c r="CC126" s="31" t="str">
        <f t="shared" si="257"/>
        <v/>
      </c>
      <c r="CD126" s="31" t="str">
        <f t="shared" si="183"/>
        <v/>
      </c>
      <c r="CE126" s="31" t="str">
        <f t="shared" si="258"/>
        <v/>
      </c>
      <c r="CF126" s="31" t="str">
        <f t="shared" si="185"/>
        <v/>
      </c>
      <c r="CG126" s="31" t="str">
        <f t="shared" si="259"/>
        <v/>
      </c>
      <c r="CH126" s="31" t="str">
        <f t="shared" si="187"/>
        <v/>
      </c>
      <c r="CI126" s="31" t="str">
        <f t="shared" si="260"/>
        <v/>
      </c>
      <c r="CJ126" s="31" t="str">
        <f t="shared" si="261"/>
        <v/>
      </c>
      <c r="CK126" s="31" t="str">
        <f t="shared" si="262"/>
        <v/>
      </c>
      <c r="CL126" s="31" t="str">
        <f t="shared" si="263"/>
        <v/>
      </c>
      <c r="CM126" s="31" t="str">
        <f t="shared" si="264"/>
        <v/>
      </c>
      <c r="CN126" s="31" t="str">
        <f t="shared" si="265"/>
        <v/>
      </c>
      <c r="CO126" s="31" t="str">
        <f t="shared" si="266"/>
        <v/>
      </c>
      <c r="CP126" s="31" t="str">
        <f t="shared" si="267"/>
        <v/>
      </c>
      <c r="CQ126" s="31" t="str">
        <f t="shared" si="268"/>
        <v/>
      </c>
      <c r="CR126" s="31" t="str">
        <f t="shared" si="269"/>
        <v/>
      </c>
      <c r="CS126" s="31" t="str">
        <f t="shared" si="270"/>
        <v/>
      </c>
      <c r="CT126" s="31" t="str">
        <f t="shared" si="213"/>
        <v/>
      </c>
      <c r="CU126" s="31" t="str">
        <f t="shared" si="214"/>
        <v/>
      </c>
      <c r="CV126" s="31" t="str">
        <f t="shared" si="215"/>
        <v/>
      </c>
      <c r="CW126" s="31" t="str">
        <f t="shared" si="216"/>
        <v/>
      </c>
      <c r="CX126" s="31" t="str">
        <f t="shared" si="217"/>
        <v/>
      </c>
      <c r="CY126" s="31" t="str">
        <f t="shared" si="218"/>
        <v/>
      </c>
      <c r="CZ126" s="31" t="str">
        <f t="shared" si="219"/>
        <v/>
      </c>
      <c r="DA126" s="31" t="str">
        <f t="shared" si="220"/>
        <v/>
      </c>
      <c r="DB126" s="31" t="str">
        <f t="shared" si="221"/>
        <v/>
      </c>
      <c r="DC126" s="31" t="str">
        <f t="shared" si="222"/>
        <v/>
      </c>
      <c r="DD126" s="31" t="str">
        <f t="shared" si="223"/>
        <v/>
      </c>
      <c r="DE126" s="31" t="str">
        <f t="shared" si="224"/>
        <v/>
      </c>
      <c r="DF126" s="31" t="str">
        <f t="shared" si="225"/>
        <v/>
      </c>
      <c r="DG126" s="31" t="str">
        <f t="shared" si="226"/>
        <v/>
      </c>
      <c r="DH126" s="31" t="str">
        <f t="shared" si="227"/>
        <v/>
      </c>
      <c r="DI126" s="31" t="str">
        <f t="shared" si="228"/>
        <v/>
      </c>
      <c r="DJ126" s="31" t="str">
        <f t="shared" si="229"/>
        <v/>
      </c>
      <c r="DK126" s="31" t="str">
        <f t="shared" si="230"/>
        <v/>
      </c>
      <c r="DL126" s="31" t="str">
        <f t="shared" si="231"/>
        <v/>
      </c>
      <c r="DM126" s="31" t="str">
        <f t="shared" si="232"/>
        <v/>
      </c>
      <c r="DN126" s="31" t="str">
        <f t="shared" si="233"/>
        <v/>
      </c>
      <c r="DO126" s="31" t="str">
        <f t="shared" si="234"/>
        <v/>
      </c>
      <c r="DP126" s="31" t="str">
        <f t="shared" si="235"/>
        <v/>
      </c>
      <c r="DQ126" s="31" t="str">
        <f t="shared" si="271"/>
        <v/>
      </c>
      <c r="DR126" s="31" t="str">
        <f t="shared" si="272"/>
        <v/>
      </c>
      <c r="DS126" s="31" t="str">
        <f t="shared" si="273"/>
        <v/>
      </c>
      <c r="DT126" s="31" t="str">
        <f t="shared" si="202"/>
        <v/>
      </c>
      <c r="DU126" s="31" t="str">
        <f t="shared" si="203"/>
        <v/>
      </c>
      <c r="DV126" s="31" t="str">
        <f t="shared" si="204"/>
        <v/>
      </c>
      <c r="DW126" s="48" t="e">
        <f t="shared" si="274"/>
        <v>#VALUE!</v>
      </c>
      <c r="DX126" s="4" t="str">
        <f t="shared" si="236"/>
        <v/>
      </c>
    </row>
    <row r="127" spans="1:128" ht="13.2" x14ac:dyDescent="0.25">
      <c r="A127" s="31"/>
      <c r="B127" s="4">
        <v>125</v>
      </c>
      <c r="C127" s="15"/>
      <c r="D127" s="15"/>
      <c r="E127" s="15"/>
      <c r="F127" s="15"/>
      <c r="G127" s="15"/>
      <c r="H127" s="47"/>
      <c r="I127" s="15"/>
      <c r="J127" s="47"/>
      <c r="K127" s="47"/>
      <c r="L127" s="47"/>
      <c r="M127" s="54"/>
      <c r="N127" s="54"/>
      <c r="O127" s="54"/>
      <c r="P127" s="54"/>
      <c r="Q127" s="54"/>
      <c r="R127" s="51"/>
      <c r="S127" s="51"/>
      <c r="T127" s="51"/>
      <c r="U127" s="51"/>
      <c r="V127" s="51"/>
      <c r="W127" s="51"/>
      <c r="X127" s="52" t="str">
        <f t="shared" si="206"/>
        <v xml:space="preserve"> </v>
      </c>
      <c r="Y127" s="52" t="str">
        <f t="shared" si="150"/>
        <v xml:space="preserve"> </v>
      </c>
      <c r="Z127" s="52" t="str">
        <f t="shared" si="151"/>
        <v xml:space="preserve"> </v>
      </c>
      <c r="AA127" s="52" t="str">
        <f t="shared" si="152"/>
        <v xml:space="preserve"> </v>
      </c>
      <c r="AB127" s="52" t="str">
        <f t="shared" si="153"/>
        <v xml:space="preserve"> </v>
      </c>
      <c r="AC127" s="54"/>
      <c r="AD127" s="54"/>
      <c r="AE127" s="54"/>
      <c r="AF127" s="54"/>
      <c r="AG127" s="54"/>
      <c r="AH127" s="52" t="str">
        <f t="shared" si="207"/>
        <v xml:space="preserve"> </v>
      </c>
      <c r="AI127" s="52" t="str">
        <f t="shared" si="237"/>
        <v xml:space="preserve"> </v>
      </c>
      <c r="AJ127" s="52" t="str">
        <f t="shared" si="238"/>
        <v xml:space="preserve"> </v>
      </c>
      <c r="AK127" s="52" t="str">
        <f t="shared" si="239"/>
        <v xml:space="preserve"> </v>
      </c>
      <c r="AL127" s="52" t="str">
        <f t="shared" si="240"/>
        <v xml:space="preserve"> </v>
      </c>
      <c r="AM127" s="53"/>
      <c r="AN127" s="53"/>
      <c r="AO127" s="53"/>
      <c r="AP127" s="53"/>
      <c r="AQ127" s="53"/>
      <c r="AR127" s="53"/>
      <c r="AS127" s="55" t="str">
        <f t="shared" si="208"/>
        <v/>
      </c>
      <c r="AT127" s="31" t="str">
        <f t="shared" si="241"/>
        <v/>
      </c>
      <c r="AU127" s="57" t="str">
        <f>IF(D127="","",IF(LOOKUP(AT127,'Master 2012 Pay Sheet'!$A$5:$A$35,'Master 2012 Pay Sheet'!$B$5:$B$35)&gt;0,LOOKUP(AT127,'Master 2012 Pay Sheet'!$A$5:$A$35,'Master 2012 Pay Sheet'!$B$5:$B$35),0))</f>
        <v/>
      </c>
      <c r="AV127" s="56" t="str">
        <f t="shared" si="209"/>
        <v/>
      </c>
      <c r="AW127" s="31" t="str">
        <f t="shared" si="242"/>
        <v/>
      </c>
      <c r="AX127" s="57" t="str">
        <f>IF(D127="","",IF(LOOKUP(AW127,'Master 2012 Pay Sheet'!$C$5:$C$35,'Master 2012 Pay Sheet'!$D$5:$D$35)&gt;0,LOOKUP(AW127,'Master 2012 Pay Sheet'!$C$5:$C$35,'Master 2012 Pay Sheet'!$D$5:$D$35),0))</f>
        <v/>
      </c>
      <c r="AY127" s="56" t="str">
        <f t="shared" si="156"/>
        <v/>
      </c>
      <c r="AZ127" s="31" t="str">
        <f t="shared" si="243"/>
        <v/>
      </c>
      <c r="BA127" s="57" t="str">
        <f>IF(D127="","",IF(LOOKUP(AZ127,'Master 2012 Pay Sheet'!$E$5:$E$35,'Master 2012 Pay Sheet'!$F$5:$F$35)&gt;0,LOOKUP(AZ127,'Master 2012 Pay Sheet'!$E$5:$E$35,'Master 2012 Pay Sheet'!$F$5:$F$35),0))</f>
        <v/>
      </c>
      <c r="BB127" s="57" t="str">
        <f t="shared" si="244"/>
        <v/>
      </c>
      <c r="BC127" s="31" t="str">
        <f t="shared" si="245"/>
        <v/>
      </c>
      <c r="BD127" s="31" t="str">
        <f t="shared" si="246"/>
        <v/>
      </c>
      <c r="BE127" s="31" t="str">
        <f t="shared" si="161"/>
        <v/>
      </c>
      <c r="BF127" s="56" t="str">
        <f t="shared" si="210"/>
        <v/>
      </c>
      <c r="BG127" s="31" t="str">
        <f t="shared" si="247"/>
        <v/>
      </c>
      <c r="BH127" s="31" t="str">
        <f t="shared" si="163"/>
        <v/>
      </c>
      <c r="BI127" s="56" t="str">
        <f t="shared" si="211"/>
        <v/>
      </c>
      <c r="BJ127" s="31" t="str">
        <f t="shared" si="248"/>
        <v/>
      </c>
      <c r="BK127" s="31" t="str">
        <f t="shared" si="212"/>
        <v/>
      </c>
      <c r="BL127" s="31" t="str">
        <f t="shared" si="165"/>
        <v/>
      </c>
      <c r="BM127" s="31" t="str">
        <f t="shared" si="249"/>
        <v/>
      </c>
      <c r="BN127" s="31" t="str">
        <f t="shared" si="167"/>
        <v/>
      </c>
      <c r="BO127" s="31" t="str">
        <f t="shared" si="250"/>
        <v/>
      </c>
      <c r="BP127" s="31" t="str">
        <f t="shared" si="169"/>
        <v/>
      </c>
      <c r="BQ127" s="31" t="str">
        <f t="shared" si="251"/>
        <v/>
      </c>
      <c r="BR127" s="31" t="str">
        <f t="shared" si="171"/>
        <v/>
      </c>
      <c r="BS127" s="31" t="str">
        <f t="shared" si="252"/>
        <v/>
      </c>
      <c r="BT127" s="31" t="str">
        <f t="shared" si="173"/>
        <v/>
      </c>
      <c r="BU127" s="31" t="str">
        <f t="shared" si="253"/>
        <v/>
      </c>
      <c r="BV127" s="31" t="str">
        <f t="shared" si="175"/>
        <v/>
      </c>
      <c r="BW127" s="31" t="str">
        <f t="shared" si="254"/>
        <v/>
      </c>
      <c r="BX127" s="31" t="str">
        <f t="shared" si="177"/>
        <v/>
      </c>
      <c r="BY127" s="31" t="str">
        <f t="shared" si="255"/>
        <v/>
      </c>
      <c r="BZ127" s="31" t="str">
        <f t="shared" si="179"/>
        <v/>
      </c>
      <c r="CA127" s="31" t="str">
        <f t="shared" si="256"/>
        <v/>
      </c>
      <c r="CB127" s="31" t="str">
        <f t="shared" si="181"/>
        <v/>
      </c>
      <c r="CC127" s="31" t="str">
        <f t="shared" si="257"/>
        <v/>
      </c>
      <c r="CD127" s="31" t="str">
        <f t="shared" si="183"/>
        <v/>
      </c>
      <c r="CE127" s="31" t="str">
        <f t="shared" si="258"/>
        <v/>
      </c>
      <c r="CF127" s="31" t="str">
        <f t="shared" si="185"/>
        <v/>
      </c>
      <c r="CG127" s="31" t="str">
        <f t="shared" si="259"/>
        <v/>
      </c>
      <c r="CH127" s="31" t="str">
        <f t="shared" si="187"/>
        <v/>
      </c>
      <c r="CI127" s="31" t="str">
        <f t="shared" si="260"/>
        <v/>
      </c>
      <c r="CJ127" s="31" t="str">
        <f t="shared" si="261"/>
        <v/>
      </c>
      <c r="CK127" s="31" t="str">
        <f t="shared" si="262"/>
        <v/>
      </c>
      <c r="CL127" s="31" t="str">
        <f t="shared" si="263"/>
        <v/>
      </c>
      <c r="CM127" s="31" t="str">
        <f t="shared" si="264"/>
        <v/>
      </c>
      <c r="CN127" s="31" t="str">
        <f t="shared" si="265"/>
        <v/>
      </c>
      <c r="CO127" s="31" t="str">
        <f t="shared" si="266"/>
        <v/>
      </c>
      <c r="CP127" s="31" t="str">
        <f t="shared" si="267"/>
        <v/>
      </c>
      <c r="CQ127" s="31" t="str">
        <f t="shared" si="268"/>
        <v/>
      </c>
      <c r="CR127" s="31" t="str">
        <f t="shared" si="269"/>
        <v/>
      </c>
      <c r="CS127" s="31" t="str">
        <f t="shared" si="270"/>
        <v/>
      </c>
      <c r="CT127" s="31" t="str">
        <f t="shared" si="213"/>
        <v/>
      </c>
      <c r="CU127" s="31" t="str">
        <f t="shared" si="214"/>
        <v/>
      </c>
      <c r="CV127" s="31" t="str">
        <f t="shared" si="215"/>
        <v/>
      </c>
      <c r="CW127" s="31" t="str">
        <f t="shared" si="216"/>
        <v/>
      </c>
      <c r="CX127" s="31" t="str">
        <f t="shared" si="217"/>
        <v/>
      </c>
      <c r="CY127" s="31" t="str">
        <f t="shared" si="218"/>
        <v/>
      </c>
      <c r="CZ127" s="31" t="str">
        <f t="shared" si="219"/>
        <v/>
      </c>
      <c r="DA127" s="31" t="str">
        <f t="shared" si="220"/>
        <v/>
      </c>
      <c r="DB127" s="31" t="str">
        <f t="shared" si="221"/>
        <v/>
      </c>
      <c r="DC127" s="31" t="str">
        <f t="shared" si="222"/>
        <v/>
      </c>
      <c r="DD127" s="31" t="str">
        <f t="shared" si="223"/>
        <v/>
      </c>
      <c r="DE127" s="31" t="str">
        <f t="shared" si="224"/>
        <v/>
      </c>
      <c r="DF127" s="31" t="str">
        <f t="shared" si="225"/>
        <v/>
      </c>
      <c r="DG127" s="31" t="str">
        <f t="shared" si="226"/>
        <v/>
      </c>
      <c r="DH127" s="31" t="str">
        <f t="shared" si="227"/>
        <v/>
      </c>
      <c r="DI127" s="31" t="str">
        <f t="shared" si="228"/>
        <v/>
      </c>
      <c r="DJ127" s="31" t="str">
        <f t="shared" si="229"/>
        <v/>
      </c>
      <c r="DK127" s="31" t="str">
        <f t="shared" si="230"/>
        <v/>
      </c>
      <c r="DL127" s="31" t="str">
        <f t="shared" si="231"/>
        <v/>
      </c>
      <c r="DM127" s="31" t="str">
        <f t="shared" si="232"/>
        <v/>
      </c>
      <c r="DN127" s="31" t="str">
        <f t="shared" si="233"/>
        <v/>
      </c>
      <c r="DO127" s="31" t="str">
        <f t="shared" si="234"/>
        <v/>
      </c>
      <c r="DP127" s="31" t="str">
        <f t="shared" si="235"/>
        <v/>
      </c>
      <c r="DQ127" s="31" t="str">
        <f t="shared" si="271"/>
        <v/>
      </c>
      <c r="DR127" s="31" t="str">
        <f t="shared" si="272"/>
        <v/>
      </c>
      <c r="DS127" s="31" t="str">
        <f t="shared" si="273"/>
        <v/>
      </c>
      <c r="DT127" s="31" t="str">
        <f t="shared" si="202"/>
        <v/>
      </c>
      <c r="DU127" s="31" t="str">
        <f t="shared" si="203"/>
        <v/>
      </c>
      <c r="DV127" s="31" t="str">
        <f t="shared" si="204"/>
        <v/>
      </c>
      <c r="DW127" s="48" t="e">
        <f t="shared" si="274"/>
        <v>#VALUE!</v>
      </c>
      <c r="DX127" s="4" t="str">
        <f t="shared" si="236"/>
        <v/>
      </c>
    </row>
    <row r="128" spans="1:128" ht="13.2" x14ac:dyDescent="0.25">
      <c r="A128" s="31"/>
      <c r="B128" s="4">
        <v>126</v>
      </c>
      <c r="C128" s="15"/>
      <c r="D128" s="15"/>
      <c r="E128" s="15"/>
      <c r="F128" s="15"/>
      <c r="G128" s="15"/>
      <c r="H128" s="47"/>
      <c r="I128" s="15"/>
      <c r="J128" s="47"/>
      <c r="K128" s="47"/>
      <c r="L128" s="47"/>
      <c r="M128" s="54"/>
      <c r="N128" s="54"/>
      <c r="O128" s="54"/>
      <c r="P128" s="54"/>
      <c r="Q128" s="54"/>
      <c r="R128" s="51"/>
      <c r="S128" s="51"/>
      <c r="T128" s="51"/>
      <c r="U128" s="51"/>
      <c r="V128" s="51"/>
      <c r="W128" s="51"/>
      <c r="X128" s="52" t="str">
        <f t="shared" si="206"/>
        <v xml:space="preserve"> </v>
      </c>
      <c r="Y128" s="52" t="str">
        <f t="shared" si="150"/>
        <v xml:space="preserve"> </v>
      </c>
      <c r="Z128" s="52" t="str">
        <f t="shared" si="151"/>
        <v xml:space="preserve"> </v>
      </c>
      <c r="AA128" s="52" t="str">
        <f t="shared" si="152"/>
        <v xml:space="preserve"> </v>
      </c>
      <c r="AB128" s="52" t="str">
        <f t="shared" si="153"/>
        <v xml:space="preserve"> </v>
      </c>
      <c r="AC128" s="54"/>
      <c r="AD128" s="54"/>
      <c r="AE128" s="54"/>
      <c r="AF128" s="54"/>
      <c r="AG128" s="54"/>
      <c r="AH128" s="52" t="str">
        <f t="shared" si="207"/>
        <v xml:space="preserve"> </v>
      </c>
      <c r="AI128" s="52" t="str">
        <f t="shared" si="237"/>
        <v xml:space="preserve"> </v>
      </c>
      <c r="AJ128" s="52" t="str">
        <f t="shared" si="238"/>
        <v xml:space="preserve"> </v>
      </c>
      <c r="AK128" s="52" t="str">
        <f t="shared" si="239"/>
        <v xml:space="preserve"> </v>
      </c>
      <c r="AL128" s="52" t="str">
        <f t="shared" si="240"/>
        <v xml:space="preserve"> </v>
      </c>
      <c r="AM128" s="53"/>
      <c r="AN128" s="53"/>
      <c r="AO128" s="53"/>
      <c r="AP128" s="53"/>
      <c r="AQ128" s="53"/>
      <c r="AR128" s="53"/>
      <c r="AS128" s="55" t="str">
        <f t="shared" si="208"/>
        <v/>
      </c>
      <c r="AT128" s="31" t="str">
        <f t="shared" si="241"/>
        <v/>
      </c>
      <c r="AU128" s="57" t="str">
        <f>IF(D128="","",IF(LOOKUP(AT128,'Master 2012 Pay Sheet'!$A$5:$A$35,'Master 2012 Pay Sheet'!$B$5:$B$35)&gt;0,LOOKUP(AT128,'Master 2012 Pay Sheet'!$A$5:$A$35,'Master 2012 Pay Sheet'!$B$5:$B$35),0))</f>
        <v/>
      </c>
      <c r="AV128" s="56" t="str">
        <f t="shared" si="209"/>
        <v/>
      </c>
      <c r="AW128" s="31" t="str">
        <f t="shared" si="242"/>
        <v/>
      </c>
      <c r="AX128" s="57" t="str">
        <f>IF(D128="","",IF(LOOKUP(AW128,'Master 2012 Pay Sheet'!$C$5:$C$35,'Master 2012 Pay Sheet'!$D$5:$D$35)&gt;0,LOOKUP(AW128,'Master 2012 Pay Sheet'!$C$5:$C$35,'Master 2012 Pay Sheet'!$D$5:$D$35),0))</f>
        <v/>
      </c>
      <c r="AY128" s="56" t="str">
        <f t="shared" si="156"/>
        <v/>
      </c>
      <c r="AZ128" s="31" t="str">
        <f t="shared" si="243"/>
        <v/>
      </c>
      <c r="BA128" s="57" t="str">
        <f>IF(D128="","",IF(LOOKUP(AZ128,'Master 2012 Pay Sheet'!$E$5:$E$35,'Master 2012 Pay Sheet'!$F$5:$F$35)&gt;0,LOOKUP(AZ128,'Master 2012 Pay Sheet'!$E$5:$E$35,'Master 2012 Pay Sheet'!$F$5:$F$35),0))</f>
        <v/>
      </c>
      <c r="BB128" s="57" t="str">
        <f t="shared" si="244"/>
        <v/>
      </c>
      <c r="BC128" s="31" t="str">
        <f t="shared" si="245"/>
        <v/>
      </c>
      <c r="BD128" s="31" t="str">
        <f t="shared" si="246"/>
        <v/>
      </c>
      <c r="BE128" s="31" t="str">
        <f t="shared" si="161"/>
        <v/>
      </c>
      <c r="BF128" s="56" t="str">
        <f t="shared" si="210"/>
        <v/>
      </c>
      <c r="BG128" s="31" t="str">
        <f t="shared" si="247"/>
        <v/>
      </c>
      <c r="BH128" s="31" t="str">
        <f t="shared" si="163"/>
        <v/>
      </c>
      <c r="BI128" s="56" t="str">
        <f t="shared" si="211"/>
        <v/>
      </c>
      <c r="BJ128" s="31" t="str">
        <f t="shared" si="248"/>
        <v/>
      </c>
      <c r="BK128" s="31" t="str">
        <f t="shared" si="212"/>
        <v/>
      </c>
      <c r="BL128" s="31" t="str">
        <f t="shared" si="165"/>
        <v/>
      </c>
      <c r="BM128" s="31" t="str">
        <f t="shared" si="249"/>
        <v/>
      </c>
      <c r="BN128" s="31" t="str">
        <f t="shared" si="167"/>
        <v/>
      </c>
      <c r="BO128" s="31" t="str">
        <f t="shared" si="250"/>
        <v/>
      </c>
      <c r="BP128" s="31" t="str">
        <f t="shared" si="169"/>
        <v/>
      </c>
      <c r="BQ128" s="31" t="str">
        <f t="shared" si="251"/>
        <v/>
      </c>
      <c r="BR128" s="31" t="str">
        <f t="shared" si="171"/>
        <v/>
      </c>
      <c r="BS128" s="31" t="str">
        <f t="shared" si="252"/>
        <v/>
      </c>
      <c r="BT128" s="31" t="str">
        <f t="shared" si="173"/>
        <v/>
      </c>
      <c r="BU128" s="31" t="str">
        <f t="shared" si="253"/>
        <v/>
      </c>
      <c r="BV128" s="31" t="str">
        <f t="shared" si="175"/>
        <v/>
      </c>
      <c r="BW128" s="31" t="str">
        <f t="shared" si="254"/>
        <v/>
      </c>
      <c r="BX128" s="31" t="str">
        <f t="shared" si="177"/>
        <v/>
      </c>
      <c r="BY128" s="31" t="str">
        <f t="shared" si="255"/>
        <v/>
      </c>
      <c r="BZ128" s="31" t="str">
        <f t="shared" si="179"/>
        <v/>
      </c>
      <c r="CA128" s="31" t="str">
        <f t="shared" si="256"/>
        <v/>
      </c>
      <c r="CB128" s="31" t="str">
        <f t="shared" si="181"/>
        <v/>
      </c>
      <c r="CC128" s="31" t="str">
        <f t="shared" si="257"/>
        <v/>
      </c>
      <c r="CD128" s="31" t="str">
        <f t="shared" si="183"/>
        <v/>
      </c>
      <c r="CE128" s="31" t="str">
        <f t="shared" si="258"/>
        <v/>
      </c>
      <c r="CF128" s="31" t="str">
        <f t="shared" si="185"/>
        <v/>
      </c>
      <c r="CG128" s="31" t="str">
        <f t="shared" si="259"/>
        <v/>
      </c>
      <c r="CH128" s="31" t="str">
        <f t="shared" si="187"/>
        <v/>
      </c>
      <c r="CI128" s="31" t="str">
        <f t="shared" si="260"/>
        <v/>
      </c>
      <c r="CJ128" s="31" t="str">
        <f t="shared" si="261"/>
        <v/>
      </c>
      <c r="CK128" s="31" t="str">
        <f t="shared" si="262"/>
        <v/>
      </c>
      <c r="CL128" s="31" t="str">
        <f t="shared" si="263"/>
        <v/>
      </c>
      <c r="CM128" s="31" t="str">
        <f t="shared" si="264"/>
        <v/>
      </c>
      <c r="CN128" s="31" t="str">
        <f t="shared" si="265"/>
        <v/>
      </c>
      <c r="CO128" s="31" t="str">
        <f t="shared" si="266"/>
        <v/>
      </c>
      <c r="CP128" s="31" t="str">
        <f t="shared" si="267"/>
        <v/>
      </c>
      <c r="CQ128" s="31" t="str">
        <f t="shared" si="268"/>
        <v/>
      </c>
      <c r="CR128" s="31" t="str">
        <f t="shared" si="269"/>
        <v/>
      </c>
      <c r="CS128" s="31" t="str">
        <f t="shared" si="270"/>
        <v/>
      </c>
      <c r="CT128" s="31" t="str">
        <f t="shared" si="213"/>
        <v/>
      </c>
      <c r="CU128" s="31" t="str">
        <f t="shared" si="214"/>
        <v/>
      </c>
      <c r="CV128" s="31" t="str">
        <f t="shared" si="215"/>
        <v/>
      </c>
      <c r="CW128" s="31" t="str">
        <f t="shared" si="216"/>
        <v/>
      </c>
      <c r="CX128" s="31" t="str">
        <f t="shared" si="217"/>
        <v/>
      </c>
      <c r="CY128" s="31" t="str">
        <f t="shared" si="218"/>
        <v/>
      </c>
      <c r="CZ128" s="31" t="str">
        <f t="shared" si="219"/>
        <v/>
      </c>
      <c r="DA128" s="31" t="str">
        <f t="shared" si="220"/>
        <v/>
      </c>
      <c r="DB128" s="31" t="str">
        <f t="shared" si="221"/>
        <v/>
      </c>
      <c r="DC128" s="31" t="str">
        <f t="shared" si="222"/>
        <v/>
      </c>
      <c r="DD128" s="31" t="str">
        <f t="shared" si="223"/>
        <v/>
      </c>
      <c r="DE128" s="31" t="str">
        <f t="shared" si="224"/>
        <v/>
      </c>
      <c r="DF128" s="31" t="str">
        <f t="shared" si="225"/>
        <v/>
      </c>
      <c r="DG128" s="31" t="str">
        <f t="shared" si="226"/>
        <v/>
      </c>
      <c r="DH128" s="31" t="str">
        <f t="shared" si="227"/>
        <v/>
      </c>
      <c r="DI128" s="31" t="str">
        <f t="shared" si="228"/>
        <v/>
      </c>
      <c r="DJ128" s="31" t="str">
        <f t="shared" si="229"/>
        <v/>
      </c>
      <c r="DK128" s="31" t="str">
        <f t="shared" si="230"/>
        <v/>
      </c>
      <c r="DL128" s="31" t="str">
        <f t="shared" si="231"/>
        <v/>
      </c>
      <c r="DM128" s="31" t="str">
        <f t="shared" si="232"/>
        <v/>
      </c>
      <c r="DN128" s="31" t="str">
        <f t="shared" si="233"/>
        <v/>
      </c>
      <c r="DO128" s="31" t="str">
        <f t="shared" si="234"/>
        <v/>
      </c>
      <c r="DP128" s="31" t="str">
        <f t="shared" si="235"/>
        <v/>
      </c>
      <c r="DQ128" s="31" t="str">
        <f t="shared" si="271"/>
        <v/>
      </c>
      <c r="DR128" s="31" t="str">
        <f t="shared" si="272"/>
        <v/>
      </c>
      <c r="DS128" s="31" t="str">
        <f t="shared" si="273"/>
        <v/>
      </c>
      <c r="DT128" s="31" t="str">
        <f t="shared" si="202"/>
        <v/>
      </c>
      <c r="DU128" s="31" t="str">
        <f t="shared" si="203"/>
        <v/>
      </c>
      <c r="DV128" s="31" t="str">
        <f t="shared" si="204"/>
        <v/>
      </c>
      <c r="DW128" s="48" t="e">
        <f t="shared" si="274"/>
        <v>#VALUE!</v>
      </c>
      <c r="DX128" s="4" t="str">
        <f t="shared" si="236"/>
        <v/>
      </c>
    </row>
    <row r="129" spans="1:128" ht="13.2" x14ac:dyDescent="0.25">
      <c r="A129" s="31"/>
      <c r="B129" s="4">
        <v>127</v>
      </c>
      <c r="C129" s="15"/>
      <c r="D129" s="15"/>
      <c r="E129" s="15"/>
      <c r="F129" s="15"/>
      <c r="G129" s="15"/>
      <c r="H129" s="47"/>
      <c r="I129" s="15"/>
      <c r="J129" s="47"/>
      <c r="K129" s="47"/>
      <c r="L129" s="47"/>
      <c r="M129" s="54"/>
      <c r="N129" s="54"/>
      <c r="O129" s="54"/>
      <c r="P129" s="54"/>
      <c r="Q129" s="54"/>
      <c r="R129" s="51"/>
      <c r="S129" s="51"/>
      <c r="T129" s="51"/>
      <c r="U129" s="51"/>
      <c r="V129" s="51"/>
      <c r="W129" s="51"/>
      <c r="X129" s="52" t="str">
        <f t="shared" si="206"/>
        <v xml:space="preserve"> </v>
      </c>
      <c r="Y129" s="52" t="str">
        <f t="shared" si="150"/>
        <v xml:space="preserve"> </v>
      </c>
      <c r="Z129" s="52" t="str">
        <f t="shared" si="151"/>
        <v xml:space="preserve"> </v>
      </c>
      <c r="AA129" s="52" t="str">
        <f t="shared" si="152"/>
        <v xml:space="preserve"> </v>
      </c>
      <c r="AB129" s="52" t="str">
        <f t="shared" si="153"/>
        <v xml:space="preserve"> </v>
      </c>
      <c r="AC129" s="54"/>
      <c r="AD129" s="54"/>
      <c r="AE129" s="54"/>
      <c r="AF129" s="54"/>
      <c r="AG129" s="54"/>
      <c r="AH129" s="52" t="str">
        <f t="shared" si="207"/>
        <v xml:space="preserve"> </v>
      </c>
      <c r="AI129" s="52" t="str">
        <f t="shared" si="237"/>
        <v xml:space="preserve"> </v>
      </c>
      <c r="AJ129" s="52" t="str">
        <f t="shared" si="238"/>
        <v xml:space="preserve"> </v>
      </c>
      <c r="AK129" s="52" t="str">
        <f t="shared" si="239"/>
        <v xml:space="preserve"> </v>
      </c>
      <c r="AL129" s="52" t="str">
        <f t="shared" si="240"/>
        <v xml:space="preserve"> </v>
      </c>
      <c r="AM129" s="53"/>
      <c r="AN129" s="53"/>
      <c r="AO129" s="53"/>
      <c r="AP129" s="53"/>
      <c r="AQ129" s="53"/>
      <c r="AR129" s="53"/>
      <c r="AS129" s="55" t="str">
        <f t="shared" si="208"/>
        <v/>
      </c>
      <c r="AT129" s="31" t="str">
        <f t="shared" si="241"/>
        <v/>
      </c>
      <c r="AU129" s="57" t="str">
        <f>IF(D129="","",IF(LOOKUP(AT129,'Master 2012 Pay Sheet'!$A$5:$A$35,'Master 2012 Pay Sheet'!$B$5:$B$35)&gt;0,LOOKUP(AT129,'Master 2012 Pay Sheet'!$A$5:$A$35,'Master 2012 Pay Sheet'!$B$5:$B$35),0))</f>
        <v/>
      </c>
      <c r="AV129" s="56" t="str">
        <f t="shared" si="209"/>
        <v/>
      </c>
      <c r="AW129" s="31" t="str">
        <f t="shared" si="242"/>
        <v/>
      </c>
      <c r="AX129" s="57" t="str">
        <f>IF(D129="","",IF(LOOKUP(AW129,'Master 2012 Pay Sheet'!$C$5:$C$35,'Master 2012 Pay Sheet'!$D$5:$D$35)&gt;0,LOOKUP(AW129,'Master 2012 Pay Sheet'!$C$5:$C$35,'Master 2012 Pay Sheet'!$D$5:$D$35),0))</f>
        <v/>
      </c>
      <c r="AY129" s="56" t="str">
        <f t="shared" si="156"/>
        <v/>
      </c>
      <c r="AZ129" s="31" t="str">
        <f t="shared" si="243"/>
        <v/>
      </c>
      <c r="BA129" s="57" t="str">
        <f>IF(D129="","",IF(LOOKUP(AZ129,'Master 2012 Pay Sheet'!$E$5:$E$35,'Master 2012 Pay Sheet'!$F$5:$F$35)&gt;0,LOOKUP(AZ129,'Master 2012 Pay Sheet'!$E$5:$E$35,'Master 2012 Pay Sheet'!$F$5:$F$35),0))</f>
        <v/>
      </c>
      <c r="BB129" s="57" t="str">
        <f t="shared" si="244"/>
        <v/>
      </c>
      <c r="BC129" s="31" t="str">
        <f t="shared" si="245"/>
        <v/>
      </c>
      <c r="BD129" s="31" t="str">
        <f t="shared" si="246"/>
        <v/>
      </c>
      <c r="BE129" s="31" t="str">
        <f t="shared" si="161"/>
        <v/>
      </c>
      <c r="BF129" s="56" t="str">
        <f t="shared" si="210"/>
        <v/>
      </c>
      <c r="BG129" s="31" t="str">
        <f t="shared" si="247"/>
        <v/>
      </c>
      <c r="BH129" s="31" t="str">
        <f t="shared" si="163"/>
        <v/>
      </c>
      <c r="BI129" s="56" t="str">
        <f t="shared" si="211"/>
        <v/>
      </c>
      <c r="BJ129" s="31" t="str">
        <f t="shared" si="248"/>
        <v/>
      </c>
      <c r="BK129" s="31" t="str">
        <f t="shared" si="212"/>
        <v/>
      </c>
      <c r="BL129" s="31" t="str">
        <f t="shared" si="165"/>
        <v/>
      </c>
      <c r="BM129" s="31" t="str">
        <f t="shared" si="249"/>
        <v/>
      </c>
      <c r="BN129" s="31" t="str">
        <f t="shared" si="167"/>
        <v/>
      </c>
      <c r="BO129" s="31" t="str">
        <f t="shared" si="250"/>
        <v/>
      </c>
      <c r="BP129" s="31" t="str">
        <f t="shared" si="169"/>
        <v/>
      </c>
      <c r="BQ129" s="31" t="str">
        <f t="shared" si="251"/>
        <v/>
      </c>
      <c r="BR129" s="31" t="str">
        <f t="shared" si="171"/>
        <v/>
      </c>
      <c r="BS129" s="31" t="str">
        <f t="shared" si="252"/>
        <v/>
      </c>
      <c r="BT129" s="31" t="str">
        <f t="shared" si="173"/>
        <v/>
      </c>
      <c r="BU129" s="31" t="str">
        <f t="shared" si="253"/>
        <v/>
      </c>
      <c r="BV129" s="31" t="str">
        <f t="shared" si="175"/>
        <v/>
      </c>
      <c r="BW129" s="31" t="str">
        <f t="shared" si="254"/>
        <v/>
      </c>
      <c r="BX129" s="31" t="str">
        <f t="shared" si="177"/>
        <v/>
      </c>
      <c r="BY129" s="31" t="str">
        <f t="shared" si="255"/>
        <v/>
      </c>
      <c r="BZ129" s="31" t="str">
        <f t="shared" si="179"/>
        <v/>
      </c>
      <c r="CA129" s="31" t="str">
        <f t="shared" si="256"/>
        <v/>
      </c>
      <c r="CB129" s="31" t="str">
        <f t="shared" si="181"/>
        <v/>
      </c>
      <c r="CC129" s="31" t="str">
        <f t="shared" si="257"/>
        <v/>
      </c>
      <c r="CD129" s="31" t="str">
        <f t="shared" si="183"/>
        <v/>
      </c>
      <c r="CE129" s="31" t="str">
        <f t="shared" si="258"/>
        <v/>
      </c>
      <c r="CF129" s="31" t="str">
        <f t="shared" si="185"/>
        <v/>
      </c>
      <c r="CG129" s="31" t="str">
        <f t="shared" si="259"/>
        <v/>
      </c>
      <c r="CH129" s="31" t="str">
        <f t="shared" si="187"/>
        <v/>
      </c>
      <c r="CI129" s="31" t="str">
        <f t="shared" si="260"/>
        <v/>
      </c>
      <c r="CJ129" s="31" t="str">
        <f t="shared" si="261"/>
        <v/>
      </c>
      <c r="CK129" s="31" t="str">
        <f t="shared" si="262"/>
        <v/>
      </c>
      <c r="CL129" s="31" t="str">
        <f t="shared" si="263"/>
        <v/>
      </c>
      <c r="CM129" s="31" t="str">
        <f t="shared" si="264"/>
        <v/>
      </c>
      <c r="CN129" s="31" t="str">
        <f t="shared" si="265"/>
        <v/>
      </c>
      <c r="CO129" s="31" t="str">
        <f t="shared" si="266"/>
        <v/>
      </c>
      <c r="CP129" s="31" t="str">
        <f t="shared" si="267"/>
        <v/>
      </c>
      <c r="CQ129" s="31" t="str">
        <f t="shared" si="268"/>
        <v/>
      </c>
      <c r="CR129" s="31" t="str">
        <f t="shared" si="269"/>
        <v/>
      </c>
      <c r="CS129" s="31" t="str">
        <f t="shared" si="270"/>
        <v/>
      </c>
      <c r="CT129" s="31" t="str">
        <f t="shared" si="213"/>
        <v/>
      </c>
      <c r="CU129" s="31" t="str">
        <f t="shared" si="214"/>
        <v/>
      </c>
      <c r="CV129" s="31" t="str">
        <f t="shared" si="215"/>
        <v/>
      </c>
      <c r="CW129" s="31" t="str">
        <f t="shared" si="216"/>
        <v/>
      </c>
      <c r="CX129" s="31" t="str">
        <f t="shared" si="217"/>
        <v/>
      </c>
      <c r="CY129" s="31" t="str">
        <f t="shared" si="218"/>
        <v/>
      </c>
      <c r="CZ129" s="31" t="str">
        <f t="shared" si="219"/>
        <v/>
      </c>
      <c r="DA129" s="31" t="str">
        <f t="shared" si="220"/>
        <v/>
      </c>
      <c r="DB129" s="31" t="str">
        <f t="shared" si="221"/>
        <v/>
      </c>
      <c r="DC129" s="31" t="str">
        <f t="shared" si="222"/>
        <v/>
      </c>
      <c r="DD129" s="31" t="str">
        <f t="shared" si="223"/>
        <v/>
      </c>
      <c r="DE129" s="31" t="str">
        <f t="shared" si="224"/>
        <v/>
      </c>
      <c r="DF129" s="31" t="str">
        <f t="shared" si="225"/>
        <v/>
      </c>
      <c r="DG129" s="31" t="str">
        <f t="shared" si="226"/>
        <v/>
      </c>
      <c r="DH129" s="31" t="str">
        <f t="shared" si="227"/>
        <v/>
      </c>
      <c r="DI129" s="31" t="str">
        <f t="shared" si="228"/>
        <v/>
      </c>
      <c r="DJ129" s="31" t="str">
        <f t="shared" si="229"/>
        <v/>
      </c>
      <c r="DK129" s="31" t="str">
        <f t="shared" si="230"/>
        <v/>
      </c>
      <c r="DL129" s="31" t="str">
        <f t="shared" si="231"/>
        <v/>
      </c>
      <c r="DM129" s="31" t="str">
        <f t="shared" si="232"/>
        <v/>
      </c>
      <c r="DN129" s="31" t="str">
        <f t="shared" si="233"/>
        <v/>
      </c>
      <c r="DO129" s="31" t="str">
        <f t="shared" si="234"/>
        <v/>
      </c>
      <c r="DP129" s="31" t="str">
        <f t="shared" si="235"/>
        <v/>
      </c>
      <c r="DQ129" s="31" t="str">
        <f t="shared" si="271"/>
        <v/>
      </c>
      <c r="DR129" s="31" t="str">
        <f t="shared" si="272"/>
        <v/>
      </c>
      <c r="DS129" s="31" t="str">
        <f t="shared" si="273"/>
        <v/>
      </c>
      <c r="DT129" s="31" t="str">
        <f t="shared" si="202"/>
        <v/>
      </c>
      <c r="DU129" s="31" t="str">
        <f t="shared" si="203"/>
        <v/>
      </c>
      <c r="DV129" s="31" t="str">
        <f t="shared" si="204"/>
        <v/>
      </c>
      <c r="DW129" s="48" t="e">
        <f t="shared" si="274"/>
        <v>#VALUE!</v>
      </c>
      <c r="DX129" s="4" t="str">
        <f t="shared" si="236"/>
        <v/>
      </c>
    </row>
    <row r="130" spans="1:128" ht="13.2" x14ac:dyDescent="0.25">
      <c r="A130" s="31"/>
      <c r="B130" s="4">
        <v>128</v>
      </c>
      <c r="C130" s="15"/>
      <c r="D130" s="15"/>
      <c r="E130" s="15"/>
      <c r="F130" s="15"/>
      <c r="G130" s="15"/>
      <c r="H130" s="47"/>
      <c r="I130" s="15"/>
      <c r="J130" s="47"/>
      <c r="K130" s="47"/>
      <c r="L130" s="47"/>
      <c r="M130" s="54"/>
      <c r="N130" s="54"/>
      <c r="O130" s="54"/>
      <c r="P130" s="54"/>
      <c r="Q130" s="54"/>
      <c r="R130" s="51"/>
      <c r="S130" s="51"/>
      <c r="T130" s="51"/>
      <c r="U130" s="51"/>
      <c r="V130" s="51"/>
      <c r="W130" s="51"/>
      <c r="X130" s="52" t="str">
        <f t="shared" si="206"/>
        <v xml:space="preserve"> </v>
      </c>
      <c r="Y130" s="52" t="str">
        <f t="shared" si="150"/>
        <v xml:space="preserve"> </v>
      </c>
      <c r="Z130" s="52" t="str">
        <f t="shared" si="151"/>
        <v xml:space="preserve"> </v>
      </c>
      <c r="AA130" s="52" t="str">
        <f t="shared" si="152"/>
        <v xml:space="preserve"> </v>
      </c>
      <c r="AB130" s="52" t="str">
        <f t="shared" si="153"/>
        <v xml:space="preserve"> </v>
      </c>
      <c r="AC130" s="54"/>
      <c r="AD130" s="54"/>
      <c r="AE130" s="54"/>
      <c r="AF130" s="54"/>
      <c r="AG130" s="54"/>
      <c r="AH130" s="52" t="str">
        <f t="shared" si="207"/>
        <v xml:space="preserve"> </v>
      </c>
      <c r="AI130" s="52" t="str">
        <f t="shared" si="237"/>
        <v xml:space="preserve"> </v>
      </c>
      <c r="AJ130" s="52" t="str">
        <f t="shared" si="238"/>
        <v xml:space="preserve"> </v>
      </c>
      <c r="AK130" s="52" t="str">
        <f t="shared" si="239"/>
        <v xml:space="preserve"> </v>
      </c>
      <c r="AL130" s="52" t="str">
        <f t="shared" si="240"/>
        <v xml:space="preserve"> </v>
      </c>
      <c r="AM130" s="53"/>
      <c r="AN130" s="53"/>
      <c r="AO130" s="53"/>
      <c r="AP130" s="53"/>
      <c r="AQ130" s="53"/>
      <c r="AR130" s="53"/>
      <c r="AS130" s="55" t="str">
        <f t="shared" si="208"/>
        <v/>
      </c>
      <c r="AT130" s="31" t="str">
        <f t="shared" si="241"/>
        <v/>
      </c>
      <c r="AU130" s="57" t="str">
        <f>IF(D130="","",IF(LOOKUP(AT130,'Master 2012 Pay Sheet'!$A$5:$A$35,'Master 2012 Pay Sheet'!$B$5:$B$35)&gt;0,LOOKUP(AT130,'Master 2012 Pay Sheet'!$A$5:$A$35,'Master 2012 Pay Sheet'!$B$5:$B$35),0))</f>
        <v/>
      </c>
      <c r="AV130" s="56" t="str">
        <f t="shared" si="209"/>
        <v/>
      </c>
      <c r="AW130" s="31" t="str">
        <f t="shared" si="242"/>
        <v/>
      </c>
      <c r="AX130" s="57" t="str">
        <f>IF(D130="","",IF(LOOKUP(AW130,'Master 2012 Pay Sheet'!$C$5:$C$35,'Master 2012 Pay Sheet'!$D$5:$D$35)&gt;0,LOOKUP(AW130,'Master 2012 Pay Sheet'!$C$5:$C$35,'Master 2012 Pay Sheet'!$D$5:$D$35),0))</f>
        <v/>
      </c>
      <c r="AY130" s="56" t="str">
        <f t="shared" si="156"/>
        <v/>
      </c>
      <c r="AZ130" s="31" t="str">
        <f t="shared" si="243"/>
        <v/>
      </c>
      <c r="BA130" s="57" t="str">
        <f>IF(D130="","",IF(LOOKUP(AZ130,'Master 2012 Pay Sheet'!$E$5:$E$35,'Master 2012 Pay Sheet'!$F$5:$F$35)&gt;0,LOOKUP(AZ130,'Master 2012 Pay Sheet'!$E$5:$E$35,'Master 2012 Pay Sheet'!$F$5:$F$35),0))</f>
        <v/>
      </c>
      <c r="BB130" s="57" t="str">
        <f t="shared" si="244"/>
        <v/>
      </c>
      <c r="BC130" s="31" t="str">
        <f t="shared" si="245"/>
        <v/>
      </c>
      <c r="BD130" s="31" t="str">
        <f t="shared" si="246"/>
        <v/>
      </c>
      <c r="BE130" s="31" t="str">
        <f t="shared" si="161"/>
        <v/>
      </c>
      <c r="BF130" s="56" t="str">
        <f t="shared" si="210"/>
        <v/>
      </c>
      <c r="BG130" s="31" t="str">
        <f t="shared" si="247"/>
        <v/>
      </c>
      <c r="BH130" s="31" t="str">
        <f t="shared" si="163"/>
        <v/>
      </c>
      <c r="BI130" s="56" t="str">
        <f t="shared" si="211"/>
        <v/>
      </c>
      <c r="BJ130" s="31" t="str">
        <f t="shared" si="248"/>
        <v/>
      </c>
      <c r="BK130" s="31" t="str">
        <f t="shared" si="212"/>
        <v/>
      </c>
      <c r="BL130" s="31" t="str">
        <f t="shared" si="165"/>
        <v/>
      </c>
      <c r="BM130" s="31" t="str">
        <f t="shared" si="249"/>
        <v/>
      </c>
      <c r="BN130" s="31" t="str">
        <f t="shared" si="167"/>
        <v/>
      </c>
      <c r="BO130" s="31" t="str">
        <f t="shared" si="250"/>
        <v/>
      </c>
      <c r="BP130" s="31" t="str">
        <f t="shared" si="169"/>
        <v/>
      </c>
      <c r="BQ130" s="31" t="str">
        <f t="shared" si="251"/>
        <v/>
      </c>
      <c r="BR130" s="31" t="str">
        <f t="shared" si="171"/>
        <v/>
      </c>
      <c r="BS130" s="31" t="str">
        <f t="shared" si="252"/>
        <v/>
      </c>
      <c r="BT130" s="31" t="str">
        <f t="shared" si="173"/>
        <v/>
      </c>
      <c r="BU130" s="31" t="str">
        <f t="shared" si="253"/>
        <v/>
      </c>
      <c r="BV130" s="31" t="str">
        <f t="shared" si="175"/>
        <v/>
      </c>
      <c r="BW130" s="31" t="str">
        <f t="shared" si="254"/>
        <v/>
      </c>
      <c r="BX130" s="31" t="str">
        <f t="shared" si="177"/>
        <v/>
      </c>
      <c r="BY130" s="31" t="str">
        <f t="shared" si="255"/>
        <v/>
      </c>
      <c r="BZ130" s="31" t="str">
        <f t="shared" si="179"/>
        <v/>
      </c>
      <c r="CA130" s="31" t="str">
        <f t="shared" si="256"/>
        <v/>
      </c>
      <c r="CB130" s="31" t="str">
        <f t="shared" si="181"/>
        <v/>
      </c>
      <c r="CC130" s="31" t="str">
        <f t="shared" si="257"/>
        <v/>
      </c>
      <c r="CD130" s="31" t="str">
        <f t="shared" si="183"/>
        <v/>
      </c>
      <c r="CE130" s="31" t="str">
        <f t="shared" si="258"/>
        <v/>
      </c>
      <c r="CF130" s="31" t="str">
        <f t="shared" si="185"/>
        <v/>
      </c>
      <c r="CG130" s="31" t="str">
        <f t="shared" si="259"/>
        <v/>
      </c>
      <c r="CH130" s="31" t="str">
        <f t="shared" si="187"/>
        <v/>
      </c>
      <c r="CI130" s="31" t="str">
        <f t="shared" si="260"/>
        <v/>
      </c>
      <c r="CJ130" s="31" t="str">
        <f t="shared" si="261"/>
        <v/>
      </c>
      <c r="CK130" s="31" t="str">
        <f t="shared" si="262"/>
        <v/>
      </c>
      <c r="CL130" s="31" t="str">
        <f t="shared" si="263"/>
        <v/>
      </c>
      <c r="CM130" s="31" t="str">
        <f t="shared" si="264"/>
        <v/>
      </c>
      <c r="CN130" s="31" t="str">
        <f t="shared" si="265"/>
        <v/>
      </c>
      <c r="CO130" s="31" t="str">
        <f t="shared" si="266"/>
        <v/>
      </c>
      <c r="CP130" s="31" t="str">
        <f t="shared" si="267"/>
        <v/>
      </c>
      <c r="CQ130" s="31" t="str">
        <f t="shared" si="268"/>
        <v/>
      </c>
      <c r="CR130" s="31" t="str">
        <f t="shared" si="269"/>
        <v/>
      </c>
      <c r="CS130" s="31" t="str">
        <f t="shared" si="270"/>
        <v/>
      </c>
      <c r="CT130" s="31" t="str">
        <f t="shared" si="213"/>
        <v/>
      </c>
      <c r="CU130" s="31" t="str">
        <f t="shared" si="214"/>
        <v/>
      </c>
      <c r="CV130" s="31" t="str">
        <f t="shared" si="215"/>
        <v/>
      </c>
      <c r="CW130" s="31" t="str">
        <f t="shared" si="216"/>
        <v/>
      </c>
      <c r="CX130" s="31" t="str">
        <f t="shared" si="217"/>
        <v/>
      </c>
      <c r="CY130" s="31" t="str">
        <f t="shared" si="218"/>
        <v/>
      </c>
      <c r="CZ130" s="31" t="str">
        <f t="shared" si="219"/>
        <v/>
      </c>
      <c r="DA130" s="31" t="str">
        <f t="shared" si="220"/>
        <v/>
      </c>
      <c r="DB130" s="31" t="str">
        <f t="shared" si="221"/>
        <v/>
      </c>
      <c r="DC130" s="31" t="str">
        <f t="shared" si="222"/>
        <v/>
      </c>
      <c r="DD130" s="31" t="str">
        <f t="shared" si="223"/>
        <v/>
      </c>
      <c r="DE130" s="31" t="str">
        <f t="shared" si="224"/>
        <v/>
      </c>
      <c r="DF130" s="31" t="str">
        <f t="shared" si="225"/>
        <v/>
      </c>
      <c r="DG130" s="31" t="str">
        <f t="shared" si="226"/>
        <v/>
      </c>
      <c r="DH130" s="31" t="str">
        <f t="shared" si="227"/>
        <v/>
      </c>
      <c r="DI130" s="31" t="str">
        <f t="shared" si="228"/>
        <v/>
      </c>
      <c r="DJ130" s="31" t="str">
        <f t="shared" si="229"/>
        <v/>
      </c>
      <c r="DK130" s="31" t="str">
        <f t="shared" si="230"/>
        <v/>
      </c>
      <c r="DL130" s="31" t="str">
        <f t="shared" si="231"/>
        <v/>
      </c>
      <c r="DM130" s="31" t="str">
        <f t="shared" si="232"/>
        <v/>
      </c>
      <c r="DN130" s="31" t="str">
        <f t="shared" si="233"/>
        <v/>
      </c>
      <c r="DO130" s="31" t="str">
        <f t="shared" si="234"/>
        <v/>
      </c>
      <c r="DP130" s="31" t="str">
        <f t="shared" si="235"/>
        <v/>
      </c>
      <c r="DQ130" s="31" t="str">
        <f t="shared" si="271"/>
        <v/>
      </c>
      <c r="DR130" s="31" t="str">
        <f t="shared" si="272"/>
        <v/>
      </c>
      <c r="DS130" s="31" t="str">
        <f t="shared" si="273"/>
        <v/>
      </c>
      <c r="DT130" s="31" t="str">
        <f t="shared" si="202"/>
        <v/>
      </c>
      <c r="DU130" s="31" t="str">
        <f t="shared" si="203"/>
        <v/>
      </c>
      <c r="DV130" s="31" t="str">
        <f t="shared" si="204"/>
        <v/>
      </c>
      <c r="DW130" s="48" t="e">
        <f t="shared" si="274"/>
        <v>#VALUE!</v>
      </c>
      <c r="DX130" s="4" t="str">
        <f t="shared" si="236"/>
        <v/>
      </c>
    </row>
    <row r="131" spans="1:128" ht="13.2" x14ac:dyDescent="0.25">
      <c r="A131" s="31"/>
      <c r="B131" s="4">
        <v>129</v>
      </c>
      <c r="C131" s="15"/>
      <c r="D131" s="15"/>
      <c r="E131" s="15"/>
      <c r="F131" s="15"/>
      <c r="G131" s="15"/>
      <c r="H131" s="47"/>
      <c r="I131" s="15"/>
      <c r="J131" s="47"/>
      <c r="K131" s="47"/>
      <c r="L131" s="47"/>
      <c r="M131" s="54"/>
      <c r="N131" s="54"/>
      <c r="O131" s="54"/>
      <c r="P131" s="54"/>
      <c r="Q131" s="54"/>
      <c r="R131" s="51"/>
      <c r="S131" s="51"/>
      <c r="T131" s="51"/>
      <c r="U131" s="51"/>
      <c r="V131" s="51"/>
      <c r="W131" s="51"/>
      <c r="X131" s="52" t="str">
        <f t="shared" si="206"/>
        <v xml:space="preserve"> </v>
      </c>
      <c r="Y131" s="52" t="str">
        <f t="shared" ref="Y131:Y194" si="275">IF(N131&gt;0,VLOOKUP(N131,$DY$8:$DZ$95,2)," ")</f>
        <v xml:space="preserve"> </v>
      </c>
      <c r="Z131" s="52" t="str">
        <f t="shared" ref="Z131:Z194" si="276">IF(O131&gt;0,VLOOKUP(O131,$DY$8:$DZ$95,2)," ")</f>
        <v xml:space="preserve"> </v>
      </c>
      <c r="AA131" s="52" t="str">
        <f t="shared" ref="AA131:AA194" si="277">IF(P131&gt;0,VLOOKUP(P131,$DY$8:$DZ$95,2)," ")</f>
        <v xml:space="preserve"> </v>
      </c>
      <c r="AB131" s="52" t="str">
        <f t="shared" ref="AB131:AB194" si="278">IF(Q131&gt;0,VLOOKUP(Q131,$DY$8:$DZ$95,2)," ")</f>
        <v xml:space="preserve"> </v>
      </c>
      <c r="AC131" s="54"/>
      <c r="AD131" s="54"/>
      <c r="AE131" s="54"/>
      <c r="AF131" s="54"/>
      <c r="AG131" s="54"/>
      <c r="AH131" s="52" t="str">
        <f t="shared" si="207"/>
        <v xml:space="preserve"> </v>
      </c>
      <c r="AI131" s="52" t="str">
        <f t="shared" si="237"/>
        <v xml:space="preserve"> </v>
      </c>
      <c r="AJ131" s="52" t="str">
        <f t="shared" si="238"/>
        <v xml:space="preserve"> </v>
      </c>
      <c r="AK131" s="52" t="str">
        <f t="shared" si="239"/>
        <v xml:space="preserve"> </v>
      </c>
      <c r="AL131" s="52" t="str">
        <f t="shared" si="240"/>
        <v xml:space="preserve"> </v>
      </c>
      <c r="AM131" s="53"/>
      <c r="AN131" s="53"/>
      <c r="AO131" s="53"/>
      <c r="AP131" s="53"/>
      <c r="AQ131" s="53"/>
      <c r="AR131" s="53"/>
      <c r="AS131" s="55" t="str">
        <f t="shared" si="208"/>
        <v/>
      </c>
      <c r="AT131" s="31" t="str">
        <f t="shared" ref="AT131:AT162" si="279">IF(D131="","",RANK(AS131,$AS$3:$AS$202,0))</f>
        <v/>
      </c>
      <c r="AU131" s="57" t="str">
        <f>IF(D131="","",IF(LOOKUP(AT131,'Master 2012 Pay Sheet'!$A$5:$A$35,'Master 2012 Pay Sheet'!$B$5:$B$35)&gt;0,LOOKUP(AT131,'Master 2012 Pay Sheet'!$A$5:$A$35,'Master 2012 Pay Sheet'!$B$5:$B$35),0))</f>
        <v/>
      </c>
      <c r="AV131" s="56" t="str">
        <f t="shared" si="209"/>
        <v/>
      </c>
      <c r="AW131" s="31" t="str">
        <f t="shared" ref="AW131:AW162" si="280">IF(D131="","",RANK(AV131,$AV$3:$AV$202,0))</f>
        <v/>
      </c>
      <c r="AX131" s="57" t="str">
        <f>IF(D131="","",IF(LOOKUP(AW131,'Master 2012 Pay Sheet'!$C$5:$C$35,'Master 2012 Pay Sheet'!$D$5:$D$35)&gt;0,LOOKUP(AW131,'Master 2012 Pay Sheet'!$C$5:$C$35,'Master 2012 Pay Sheet'!$D$5:$D$35),0))</f>
        <v/>
      </c>
      <c r="AY131" s="56" t="str">
        <f t="shared" ref="AY131:AY194" si="281">IF(D131="","",AS131+AV131)</f>
        <v/>
      </c>
      <c r="AZ131" s="31" t="str">
        <f t="shared" ref="AZ131:AZ162" si="282">IF(D131="","",RANK(AY131,$AY$3:$AY$202,0))</f>
        <v/>
      </c>
      <c r="BA131" s="57" t="str">
        <f>IF(D131="","",IF(LOOKUP(AZ131,'Master 2012 Pay Sheet'!$E$5:$E$35,'Master 2012 Pay Sheet'!$F$5:$F$35)&gt;0,LOOKUP(AZ131,'Master 2012 Pay Sheet'!$E$5:$E$35,'Master 2012 Pay Sheet'!$F$5:$F$35),0))</f>
        <v/>
      </c>
      <c r="BB131" s="57" t="str">
        <f t="shared" ref="BB131:BB162" si="283">IF(D131="","",SUM(AU131+AX131+BA131))</f>
        <v/>
      </c>
      <c r="BC131" s="31" t="str">
        <f t="shared" ref="BC131:BC162" si="284">IF(D131="","",AT131-AZ131)</f>
        <v/>
      </c>
      <c r="BD131" s="31" t="str">
        <f t="shared" ref="BD131:BD162" si="285">IF(D131="","",IF(BC131=MAX($BC$3:$BC$202),B131,""))</f>
        <v/>
      </c>
      <c r="BE131" s="31" t="str">
        <f t="shared" ref="BE131:BE194" si="286">IF(D131="","",COUNT(M131:Q131))</f>
        <v/>
      </c>
      <c r="BF131" s="56" t="str">
        <f t="shared" si="210"/>
        <v/>
      </c>
      <c r="BG131" s="31" t="str">
        <f t="shared" ref="BG131:BG162" si="287">IF(BF131=MAX($BF$3:$BF$202),B131,"")</f>
        <v/>
      </c>
      <c r="BH131" s="31" t="str">
        <f t="shared" ref="BH131:BH194" si="288">IF(D131="","",COUNT(AC131:AG131))</f>
        <v/>
      </c>
      <c r="BI131" s="56" t="str">
        <f t="shared" si="211"/>
        <v/>
      </c>
      <c r="BJ131" s="31" t="str">
        <f t="shared" ref="BJ131:BJ162" si="289">IF(BI131=MAX($BI$3:$BI$202),B131,"")</f>
        <v/>
      </c>
      <c r="BK131" s="31" t="str">
        <f t="shared" si="212"/>
        <v/>
      </c>
      <c r="BL131" s="31" t="str">
        <f t="shared" ref="BL131:BL194" si="290">IF(D131="","",IF(S131=MAX($S$3:$S$202),S131,""))</f>
        <v/>
      </c>
      <c r="BM131" s="31" t="str">
        <f t="shared" ref="BM131:BM162" si="291">IF(BL131=MAX($BL$3:$BL$202),B131,"")</f>
        <v/>
      </c>
      <c r="BN131" s="31" t="str">
        <f t="shared" ref="BN131:BN194" si="292">IF(D131="","",IF(AN131=MAX($AN$3:$AN$202),AN131,""))</f>
        <v/>
      </c>
      <c r="BO131" s="31" t="str">
        <f t="shared" ref="BO131:BO162" si="293">IF(BN131=MAX($BN$3:$BN$202),B131,"")</f>
        <v/>
      </c>
      <c r="BP131" s="31" t="str">
        <f t="shared" ref="BP131:BP194" si="294">IF(D131="","",IF(R131=MAX($R$3:$R$202),R131,""))</f>
        <v/>
      </c>
      <c r="BQ131" s="31" t="str">
        <f t="shared" ref="BQ131:BQ162" si="295">IF(BP131=MAX($BP$3:$BP$202),B131,"")</f>
        <v/>
      </c>
      <c r="BR131" s="31" t="str">
        <f t="shared" ref="BR131:BR194" si="296">IF(D131="","",IF(AM131=MAX($AM$3:$AM$202),AM131,""))</f>
        <v/>
      </c>
      <c r="BS131" s="31" t="str">
        <f t="shared" ref="BS131:BS162" si="297">IF(BR131=MAX($BR$3:$BR$202),B131,"")</f>
        <v/>
      </c>
      <c r="BT131" s="31" t="str">
        <f t="shared" ref="BT131:BT194" si="298">IF(D131="","",IF(V131=MAX($V$3:$V$202),V131,""))</f>
        <v/>
      </c>
      <c r="BU131" s="31" t="str">
        <f t="shared" ref="BU131:BU162" si="299">IF(BT131=MAX($BT$3:$BT$202),B131,"")</f>
        <v/>
      </c>
      <c r="BV131" s="31" t="str">
        <f t="shared" ref="BV131:BV194" si="300">IF(D131="","",IF(W131=MAX($W$3:$W$202), W131,""))</f>
        <v/>
      </c>
      <c r="BW131" s="31" t="str">
        <f t="shared" ref="BW131:BW162" si="301">IF(BV131=MAX($BV$3:$BV$202),B131,"")</f>
        <v/>
      </c>
      <c r="BX131" s="31" t="str">
        <f t="shared" ref="BX131:BX194" si="302">IF(D131="","",IF(AQ131=MAX($AQ$3:$AQ$202),AQ131,""))</f>
        <v/>
      </c>
      <c r="BY131" s="31" t="str">
        <f t="shared" ref="BY131:BY162" si="303">IF(BX131=MAX($BX$3:$BX$202),B131,"")</f>
        <v/>
      </c>
      <c r="BZ131" s="31" t="str">
        <f t="shared" ref="BZ131:BZ194" si="304">IF(D131="","",IF(AR131=MAX($AR$3:$AR$202), AR131,""))</f>
        <v/>
      </c>
      <c r="CA131" s="31" t="str">
        <f t="shared" ref="CA131:CA162" si="305">IF(BZ131=MAX($BZ$3:$BZ$202),B131,"")</f>
        <v/>
      </c>
      <c r="CB131" s="31" t="str">
        <f t="shared" ref="CB131:CB194" si="306">IF(D131="","",IF(U131=MAX($U$3:$U$202), U131,""))</f>
        <v/>
      </c>
      <c r="CC131" s="31" t="str">
        <f t="shared" ref="CC131:CC162" si="307">IF(CB131=MAX($CB$3:$CB$202),B131,"")</f>
        <v/>
      </c>
      <c r="CD131" s="31" t="str">
        <f t="shared" ref="CD131:CD194" si="308">IF(D131="","",IF(AP131=MAX($AP$3:$AP$202),AP131,""))</f>
        <v/>
      </c>
      <c r="CE131" s="31" t="str">
        <f t="shared" ref="CE131:CE162" si="309">IF(CD131=MAX($CD$3:$CD$202),B131,"")</f>
        <v/>
      </c>
      <c r="CF131" s="31" t="str">
        <f t="shared" ref="CF131:CF194" si="310">IF(D131="","",IF(T131=MAX($T$3:$T$202), T131,""))</f>
        <v/>
      </c>
      <c r="CG131" s="31" t="str">
        <f t="shared" ref="CG131:CG162" si="311">IF(CF131=MAX($CF$3:$CF$202),B131,"")</f>
        <v/>
      </c>
      <c r="CH131" s="31" t="str">
        <f t="shared" ref="CH131:CH194" si="312">IF(D131="","",IF(AO131=MAX($AO$3:$AO$202),AO131,""))</f>
        <v/>
      </c>
      <c r="CI131" s="31" t="str">
        <f t="shared" ref="CI131:CI162" si="313">IF(CH131=MAX($CH$3:$CH$202),B131,"")</f>
        <v/>
      </c>
      <c r="CJ131" s="31" t="str">
        <f t="shared" ref="CJ131:CJ162" si="314">IF(I131="AC",AZ131,"")</f>
        <v/>
      </c>
      <c r="CK131" s="31" t="str">
        <f t="shared" ref="CK131:CK162" si="315">IF(CJ131="","",RANK(CJ131,$CJ$3:$CJ$202,1))</f>
        <v/>
      </c>
      <c r="CL131" s="31" t="str">
        <f t="shared" ref="CL131:CL162" si="316">IF(CK131=1,B131,"")</f>
        <v/>
      </c>
      <c r="CM131" s="31" t="str">
        <f t="shared" ref="CM131:CM162" si="317">IF(CK131=2,B131,"")</f>
        <v/>
      </c>
      <c r="CN131" s="31" t="str">
        <f t="shared" ref="CN131:CN162" si="318">IF(CK131=3,B131,"")</f>
        <v/>
      </c>
      <c r="CO131" s="31" t="str">
        <f t="shared" ref="CO131:CO162" si="319">IF(I131="MC",AZ131,"")</f>
        <v/>
      </c>
      <c r="CP131" s="31" t="str">
        <f t="shared" ref="CP131:CP162" si="320">IF(CO131="","",RANK(CO131,$CO$3:$CO$202,1))</f>
        <v/>
      </c>
      <c r="CQ131" s="31" t="str">
        <f t="shared" ref="CQ131:CQ162" si="321">IF(CP131=1,B131,"")</f>
        <v/>
      </c>
      <c r="CR131" s="31" t="str">
        <f t="shared" ref="CR131:CR162" si="322">IF(CP131=2,B131,"")</f>
        <v/>
      </c>
      <c r="CS131" s="31" t="str">
        <f t="shared" ref="CS131:CS162" si="323">IF(CP131=3,B131,"")</f>
        <v/>
      </c>
      <c r="CT131" s="31" t="str">
        <f t="shared" si="213"/>
        <v/>
      </c>
      <c r="CU131" s="31" t="str">
        <f t="shared" si="214"/>
        <v/>
      </c>
      <c r="CV131" s="31" t="str">
        <f t="shared" si="215"/>
        <v/>
      </c>
      <c r="CW131" s="31" t="str">
        <f t="shared" si="216"/>
        <v/>
      </c>
      <c r="CX131" s="31" t="str">
        <f t="shared" si="217"/>
        <v/>
      </c>
      <c r="CY131" s="31" t="str">
        <f t="shared" si="218"/>
        <v/>
      </c>
      <c r="CZ131" s="31" t="str">
        <f t="shared" si="219"/>
        <v/>
      </c>
      <c r="DA131" s="31" t="str">
        <f t="shared" si="220"/>
        <v/>
      </c>
      <c r="DB131" s="31" t="str">
        <f t="shared" si="221"/>
        <v/>
      </c>
      <c r="DC131" s="31" t="str">
        <f t="shared" si="222"/>
        <v/>
      </c>
      <c r="DD131" s="31" t="str">
        <f t="shared" si="223"/>
        <v/>
      </c>
      <c r="DE131" s="31" t="str">
        <f t="shared" si="224"/>
        <v/>
      </c>
      <c r="DF131" s="31" t="str">
        <f t="shared" si="225"/>
        <v/>
      </c>
      <c r="DG131" s="31" t="str">
        <f t="shared" si="226"/>
        <v/>
      </c>
      <c r="DH131" s="31" t="str">
        <f t="shared" si="227"/>
        <v/>
      </c>
      <c r="DI131" s="31" t="str">
        <f t="shared" si="228"/>
        <v/>
      </c>
      <c r="DJ131" s="31" t="str">
        <f t="shared" si="229"/>
        <v/>
      </c>
      <c r="DK131" s="31" t="str">
        <f t="shared" si="230"/>
        <v/>
      </c>
      <c r="DL131" s="31" t="str">
        <f t="shared" si="231"/>
        <v/>
      </c>
      <c r="DM131" s="31" t="str">
        <f t="shared" si="232"/>
        <v/>
      </c>
      <c r="DN131" s="31" t="str">
        <f t="shared" si="233"/>
        <v/>
      </c>
      <c r="DO131" s="31" t="str">
        <f t="shared" si="234"/>
        <v/>
      </c>
      <c r="DP131" s="31" t="str">
        <f t="shared" si="235"/>
        <v/>
      </c>
      <c r="DQ131" s="31" t="str">
        <f t="shared" ref="DQ131:DQ162" si="324">IF(J131="Lund",AZ131,"")</f>
        <v/>
      </c>
      <c r="DR131" s="31" t="str">
        <f t="shared" ref="DR131:DR162" si="325">IF(DQ131="","",RANK(DQ131,$DQ$3:$DQ$202,1))</f>
        <v/>
      </c>
      <c r="DS131" s="31" t="str">
        <f t="shared" ref="DS131:DS162" si="326">IF(DR131=1,B131,"")</f>
        <v/>
      </c>
      <c r="DT131" s="31" t="str">
        <f t="shared" ref="DT131:DT194" si="327">IF(I131="AT",B131,"")</f>
        <v/>
      </c>
      <c r="DU131" s="31" t="str">
        <f t="shared" ref="DU131:DU194" si="328">IF(I131="MC",B131,"")</f>
        <v/>
      </c>
      <c r="DV131" s="31" t="str">
        <f t="shared" ref="DV131:DV194" si="329">IF(I131="AC",B131,"")</f>
        <v/>
      </c>
      <c r="DW131" s="48" t="e">
        <f t="shared" ref="DW131:DW162" si="330">IF(BK131=0,0,IF(D131="","",$D$203-AZ131+1)/$D$203*100)</f>
        <v>#VALUE!</v>
      </c>
      <c r="DX131" s="4" t="str">
        <f t="shared" si="236"/>
        <v/>
      </c>
    </row>
    <row r="132" spans="1:128" ht="13.2" x14ac:dyDescent="0.25">
      <c r="A132" s="31"/>
      <c r="B132" s="4">
        <v>130</v>
      </c>
      <c r="C132" s="15"/>
      <c r="D132" s="15"/>
      <c r="E132" s="15"/>
      <c r="F132" s="15"/>
      <c r="G132" s="15"/>
      <c r="H132" s="47"/>
      <c r="I132" s="15"/>
      <c r="J132" s="47"/>
      <c r="K132" s="47"/>
      <c r="L132" s="47"/>
      <c r="M132" s="54"/>
      <c r="N132" s="54"/>
      <c r="O132" s="54"/>
      <c r="P132" s="54"/>
      <c r="Q132" s="54"/>
      <c r="R132" s="51"/>
      <c r="S132" s="51"/>
      <c r="T132" s="51"/>
      <c r="U132" s="51"/>
      <c r="V132" s="51"/>
      <c r="W132" s="51"/>
      <c r="X132" s="52" t="str">
        <f t="shared" ref="X132:X195" si="331">IF(M132&gt;0,VLOOKUP(M132,$DY$8:$DZ$95,2)," ")</f>
        <v xml:space="preserve"> </v>
      </c>
      <c r="Y132" s="52" t="str">
        <f t="shared" si="275"/>
        <v xml:space="preserve"> </v>
      </c>
      <c r="Z132" s="52" t="str">
        <f t="shared" si="276"/>
        <v xml:space="preserve"> </v>
      </c>
      <c r="AA132" s="52" t="str">
        <f t="shared" si="277"/>
        <v xml:space="preserve"> </v>
      </c>
      <c r="AB132" s="52" t="str">
        <f t="shared" si="278"/>
        <v xml:space="preserve"> </v>
      </c>
      <c r="AC132" s="54"/>
      <c r="AD132" s="54"/>
      <c r="AE132" s="54"/>
      <c r="AF132" s="54"/>
      <c r="AG132" s="54"/>
      <c r="AH132" s="52" t="str">
        <f t="shared" ref="AH132:AH195" si="332">IF(AC132&gt;0,VLOOKUP(AC132,$DY$8:$DZ$95,2)," ")</f>
        <v xml:space="preserve"> </v>
      </c>
      <c r="AI132" s="52" t="str">
        <f t="shared" si="237"/>
        <v xml:space="preserve"> </v>
      </c>
      <c r="AJ132" s="52" t="str">
        <f t="shared" si="238"/>
        <v xml:space="preserve"> </v>
      </c>
      <c r="AK132" s="52" t="str">
        <f t="shared" si="239"/>
        <v xml:space="preserve"> </v>
      </c>
      <c r="AL132" s="52" t="str">
        <f t="shared" si="240"/>
        <v xml:space="preserve"> </v>
      </c>
      <c r="AM132" s="53"/>
      <c r="AN132" s="53"/>
      <c r="AO132" s="53"/>
      <c r="AP132" s="53"/>
      <c r="AQ132" s="53"/>
      <c r="AR132" s="53"/>
      <c r="AS132" s="55" t="str">
        <f t="shared" ref="AS132:AS195" si="333">IF(D132="","",SUM(X132:AB132))</f>
        <v/>
      </c>
      <c r="AT132" s="31" t="str">
        <f t="shared" si="279"/>
        <v/>
      </c>
      <c r="AU132" s="57" t="str">
        <f>IF(D132="","",IF(LOOKUP(AT132,'Master 2012 Pay Sheet'!$A$5:$A$35,'Master 2012 Pay Sheet'!$B$5:$B$35)&gt;0,LOOKUP(AT132,'Master 2012 Pay Sheet'!$A$5:$A$35,'Master 2012 Pay Sheet'!$B$5:$B$35),0))</f>
        <v/>
      </c>
      <c r="AV132" s="56" t="str">
        <f t="shared" ref="AV132:AV195" si="334">IF(D132="","",SUM(AH132:AL132))</f>
        <v/>
      </c>
      <c r="AW132" s="31" t="str">
        <f t="shared" si="280"/>
        <v/>
      </c>
      <c r="AX132" s="57" t="str">
        <f>IF(D132="","",IF(LOOKUP(AW132,'Master 2012 Pay Sheet'!$C$5:$C$35,'Master 2012 Pay Sheet'!$D$5:$D$35)&gt;0,LOOKUP(AW132,'Master 2012 Pay Sheet'!$C$5:$C$35,'Master 2012 Pay Sheet'!$D$5:$D$35),0))</f>
        <v/>
      </c>
      <c r="AY132" s="56" t="str">
        <f t="shared" si="281"/>
        <v/>
      </c>
      <c r="AZ132" s="31" t="str">
        <f t="shared" si="282"/>
        <v/>
      </c>
      <c r="BA132" s="57" t="str">
        <f>IF(D132="","",IF(LOOKUP(AZ132,'Master 2012 Pay Sheet'!$E$5:$E$35,'Master 2012 Pay Sheet'!$F$5:$F$35)&gt;0,LOOKUP(AZ132,'Master 2012 Pay Sheet'!$E$5:$E$35,'Master 2012 Pay Sheet'!$F$5:$F$35),0))</f>
        <v/>
      </c>
      <c r="BB132" s="57" t="str">
        <f t="shared" si="283"/>
        <v/>
      </c>
      <c r="BC132" s="31" t="str">
        <f t="shared" si="284"/>
        <v/>
      </c>
      <c r="BD132" s="31" t="str">
        <f t="shared" si="285"/>
        <v/>
      </c>
      <c r="BE132" s="31" t="str">
        <f t="shared" si="286"/>
        <v/>
      </c>
      <c r="BF132" s="56" t="str">
        <f t="shared" ref="BF132:BF195" si="335">IF(D132="","",MAX(X132:AB132))</f>
        <v/>
      </c>
      <c r="BG132" s="31" t="str">
        <f t="shared" si="287"/>
        <v/>
      </c>
      <c r="BH132" s="31" t="str">
        <f t="shared" si="288"/>
        <v/>
      </c>
      <c r="BI132" s="56" t="str">
        <f t="shared" ref="BI132:BI195" si="336">IF(D132="","",MAX(AH132:AL132))</f>
        <v/>
      </c>
      <c r="BJ132" s="31" t="str">
        <f t="shared" si="289"/>
        <v/>
      </c>
      <c r="BK132" s="31" t="str">
        <f t="shared" ref="BK132:BK195" si="337">IF(BE132="","",BE132+BH132)</f>
        <v/>
      </c>
      <c r="BL132" s="31" t="str">
        <f t="shared" si="290"/>
        <v/>
      </c>
      <c r="BM132" s="31" t="str">
        <f t="shared" si="291"/>
        <v/>
      </c>
      <c r="BN132" s="31" t="str">
        <f t="shared" si="292"/>
        <v/>
      </c>
      <c r="BO132" s="31" t="str">
        <f t="shared" si="293"/>
        <v/>
      </c>
      <c r="BP132" s="31" t="str">
        <f t="shared" si="294"/>
        <v/>
      </c>
      <c r="BQ132" s="31" t="str">
        <f t="shared" si="295"/>
        <v/>
      </c>
      <c r="BR132" s="31" t="str">
        <f t="shared" si="296"/>
        <v/>
      </c>
      <c r="BS132" s="31" t="str">
        <f t="shared" si="297"/>
        <v/>
      </c>
      <c r="BT132" s="31" t="str">
        <f t="shared" si="298"/>
        <v/>
      </c>
      <c r="BU132" s="31" t="str">
        <f t="shared" si="299"/>
        <v/>
      </c>
      <c r="BV132" s="31" t="str">
        <f t="shared" si="300"/>
        <v/>
      </c>
      <c r="BW132" s="31" t="str">
        <f t="shared" si="301"/>
        <v/>
      </c>
      <c r="BX132" s="31" t="str">
        <f t="shared" si="302"/>
        <v/>
      </c>
      <c r="BY132" s="31" t="str">
        <f t="shared" si="303"/>
        <v/>
      </c>
      <c r="BZ132" s="31" t="str">
        <f t="shared" si="304"/>
        <v/>
      </c>
      <c r="CA132" s="31" t="str">
        <f t="shared" si="305"/>
        <v/>
      </c>
      <c r="CB132" s="31" t="str">
        <f t="shared" si="306"/>
        <v/>
      </c>
      <c r="CC132" s="31" t="str">
        <f t="shared" si="307"/>
        <v/>
      </c>
      <c r="CD132" s="31" t="str">
        <f t="shared" si="308"/>
        <v/>
      </c>
      <c r="CE132" s="31" t="str">
        <f t="shared" si="309"/>
        <v/>
      </c>
      <c r="CF132" s="31" t="str">
        <f t="shared" si="310"/>
        <v/>
      </c>
      <c r="CG132" s="31" t="str">
        <f t="shared" si="311"/>
        <v/>
      </c>
      <c r="CH132" s="31" t="str">
        <f t="shared" si="312"/>
        <v/>
      </c>
      <c r="CI132" s="31" t="str">
        <f t="shared" si="313"/>
        <v/>
      </c>
      <c r="CJ132" s="31" t="str">
        <f t="shared" si="314"/>
        <v/>
      </c>
      <c r="CK132" s="31" t="str">
        <f t="shared" si="315"/>
        <v/>
      </c>
      <c r="CL132" s="31" t="str">
        <f t="shared" si="316"/>
        <v/>
      </c>
      <c r="CM132" s="31" t="str">
        <f t="shared" si="317"/>
        <v/>
      </c>
      <c r="CN132" s="31" t="str">
        <f t="shared" si="318"/>
        <v/>
      </c>
      <c r="CO132" s="31" t="str">
        <f t="shared" si="319"/>
        <v/>
      </c>
      <c r="CP132" s="31" t="str">
        <f t="shared" si="320"/>
        <v/>
      </c>
      <c r="CQ132" s="31" t="str">
        <f t="shared" si="321"/>
        <v/>
      </c>
      <c r="CR132" s="31" t="str">
        <f t="shared" si="322"/>
        <v/>
      </c>
      <c r="CS132" s="31" t="str">
        <f t="shared" si="323"/>
        <v/>
      </c>
      <c r="CT132" s="31" t="str">
        <f t="shared" ref="CT132:CT195" si="338">IF(BE132=0,BE132,"")</f>
        <v/>
      </c>
      <c r="CU132" s="31" t="str">
        <f t="shared" ref="CU132:CU195" si="339">IF(BE132=1,1,"")</f>
        <v/>
      </c>
      <c r="CV132" s="31" t="str">
        <f t="shared" ref="CV132:CV195" si="340">IF(BE132=2,2,"")</f>
        <v/>
      </c>
      <c r="CW132" s="31" t="str">
        <f t="shared" ref="CW132:CW195" si="341">IF(BE132=3,3,"")</f>
        <v/>
      </c>
      <c r="CX132" s="31" t="str">
        <f t="shared" ref="CX132:CX195" si="342">IF(BE132=4,4,"")</f>
        <v/>
      </c>
      <c r="CY132" s="31" t="str">
        <f t="shared" ref="CY132:CY195" si="343">IF(BE132=5,5,"")</f>
        <v/>
      </c>
      <c r="CZ132" s="31" t="str">
        <f t="shared" ref="CZ132:CZ195" si="344">IF(BH132=0,BH132,"")</f>
        <v/>
      </c>
      <c r="DA132" s="31" t="str">
        <f t="shared" ref="DA132:DA195" si="345">IF(BH132=1,1,"")</f>
        <v/>
      </c>
      <c r="DB132" s="31" t="str">
        <f t="shared" ref="DB132:DB195" si="346">IF(BH132=2,2,"")</f>
        <v/>
      </c>
      <c r="DC132" s="31" t="str">
        <f t="shared" ref="DC132:DC195" si="347">IF(BH132=3,3,"")</f>
        <v/>
      </c>
      <c r="DD132" s="31" t="str">
        <f t="shared" ref="DD132:DD195" si="348">IF(BH132=4,4,"")</f>
        <v/>
      </c>
      <c r="DE132" s="31" t="str">
        <f t="shared" ref="DE132:DE195" si="349">IF(BH132=5,5,"")</f>
        <v/>
      </c>
      <c r="DF132" s="31" t="str">
        <f t="shared" ref="DF132:DF195" si="350">IF(BK132=0,BK132,"")</f>
        <v/>
      </c>
      <c r="DG132" s="31" t="str">
        <f t="shared" ref="DG132:DG195" si="351">IF(BK132=1,1,"")</f>
        <v/>
      </c>
      <c r="DH132" s="31" t="str">
        <f t="shared" ref="DH132:DH195" si="352">IF(BK132=2,2,"")</f>
        <v/>
      </c>
      <c r="DI132" s="31" t="str">
        <f t="shared" ref="DI132:DI195" si="353">IF(BK132=3,3,"")</f>
        <v/>
      </c>
      <c r="DJ132" s="31" t="str">
        <f t="shared" ref="DJ132:DJ195" si="354">IF(BK132=4,4,"")</f>
        <v/>
      </c>
      <c r="DK132" s="31" t="str">
        <f t="shared" ref="DK132:DK195" si="355">IF(BK132=5,5,"")</f>
        <v/>
      </c>
      <c r="DL132" s="31" t="str">
        <f t="shared" ref="DL132:DL195" si="356">IF(BK132=6,6,"")</f>
        <v/>
      </c>
      <c r="DM132" s="31" t="str">
        <f t="shared" ref="DM132:DM195" si="357">IF(BK132=7,7,"")</f>
        <v/>
      </c>
      <c r="DN132" s="31" t="str">
        <f t="shared" ref="DN132:DN195" si="358">IF(BK132=8,8,"")</f>
        <v/>
      </c>
      <c r="DO132" s="31" t="str">
        <f t="shared" ref="DO132:DO195" si="359">IF(BK132=9,9,"")</f>
        <v/>
      </c>
      <c r="DP132" s="31" t="str">
        <f t="shared" ref="DP132:DP195" si="360">IF(BK132=10,10,"")</f>
        <v/>
      </c>
      <c r="DQ132" s="31" t="str">
        <f t="shared" si="324"/>
        <v/>
      </c>
      <c r="DR132" s="31" t="str">
        <f t="shared" si="325"/>
        <v/>
      </c>
      <c r="DS132" s="31" t="str">
        <f t="shared" si="326"/>
        <v/>
      </c>
      <c r="DT132" s="31" t="str">
        <f t="shared" si="327"/>
        <v/>
      </c>
      <c r="DU132" s="31" t="str">
        <f t="shared" si="328"/>
        <v/>
      </c>
      <c r="DV132" s="31" t="str">
        <f t="shared" si="329"/>
        <v/>
      </c>
      <c r="DW132" s="48" t="e">
        <f t="shared" si="330"/>
        <v>#VALUE!</v>
      </c>
      <c r="DX132" s="4" t="str">
        <f t="shared" ref="DX132:DX195" si="361">IF(AS132 = 0,AV132 - AS132,"")</f>
        <v/>
      </c>
    </row>
    <row r="133" spans="1:128" ht="13.2" x14ac:dyDescent="0.25">
      <c r="A133" s="31"/>
      <c r="B133" s="4">
        <v>131</v>
      </c>
      <c r="C133" s="15"/>
      <c r="D133" s="15"/>
      <c r="E133" s="15"/>
      <c r="F133" s="15"/>
      <c r="G133" s="15"/>
      <c r="H133" s="47"/>
      <c r="I133" s="15"/>
      <c r="J133" s="47"/>
      <c r="K133" s="47"/>
      <c r="L133" s="47"/>
      <c r="M133" s="54"/>
      <c r="N133" s="54"/>
      <c r="O133" s="54"/>
      <c r="P133" s="54"/>
      <c r="Q133" s="54"/>
      <c r="R133" s="51"/>
      <c r="S133" s="51"/>
      <c r="T133" s="51"/>
      <c r="U133" s="51"/>
      <c r="V133" s="51"/>
      <c r="W133" s="51"/>
      <c r="X133" s="52" t="str">
        <f t="shared" si="331"/>
        <v xml:space="preserve"> </v>
      </c>
      <c r="Y133" s="52" t="str">
        <f t="shared" si="275"/>
        <v xml:space="preserve"> </v>
      </c>
      <c r="Z133" s="52" t="str">
        <f t="shared" si="276"/>
        <v xml:space="preserve"> </v>
      </c>
      <c r="AA133" s="52" t="str">
        <f t="shared" si="277"/>
        <v xml:space="preserve"> </v>
      </c>
      <c r="AB133" s="52" t="str">
        <f t="shared" si="278"/>
        <v xml:space="preserve"> </v>
      </c>
      <c r="AC133" s="54"/>
      <c r="AD133" s="54"/>
      <c r="AE133" s="54"/>
      <c r="AF133" s="54"/>
      <c r="AG133" s="54"/>
      <c r="AH133" s="52" t="str">
        <f t="shared" si="332"/>
        <v xml:space="preserve"> </v>
      </c>
      <c r="AI133" s="52" t="str">
        <f t="shared" si="237"/>
        <v xml:space="preserve"> </v>
      </c>
      <c r="AJ133" s="52" t="str">
        <f t="shared" si="238"/>
        <v xml:space="preserve"> </v>
      </c>
      <c r="AK133" s="52" t="str">
        <f t="shared" si="239"/>
        <v xml:space="preserve"> </v>
      </c>
      <c r="AL133" s="52" t="str">
        <f t="shared" si="240"/>
        <v xml:space="preserve"> </v>
      </c>
      <c r="AM133" s="53"/>
      <c r="AN133" s="53"/>
      <c r="AO133" s="53"/>
      <c r="AP133" s="53"/>
      <c r="AQ133" s="53"/>
      <c r="AR133" s="53"/>
      <c r="AS133" s="55" t="str">
        <f t="shared" si="333"/>
        <v/>
      </c>
      <c r="AT133" s="31" t="str">
        <f t="shared" si="279"/>
        <v/>
      </c>
      <c r="AU133" s="57" t="str">
        <f>IF(D133="","",IF(LOOKUP(AT133,'Master 2012 Pay Sheet'!$A$5:$A$35,'Master 2012 Pay Sheet'!$B$5:$B$35)&gt;0,LOOKUP(AT133,'Master 2012 Pay Sheet'!$A$5:$A$35,'Master 2012 Pay Sheet'!$B$5:$B$35),0))</f>
        <v/>
      </c>
      <c r="AV133" s="56" t="str">
        <f t="shared" si="334"/>
        <v/>
      </c>
      <c r="AW133" s="31" t="str">
        <f t="shared" si="280"/>
        <v/>
      </c>
      <c r="AX133" s="57" t="str">
        <f>IF(D133="","",IF(LOOKUP(AW133,'Master 2012 Pay Sheet'!$C$5:$C$35,'Master 2012 Pay Sheet'!$D$5:$D$35)&gt;0,LOOKUP(AW133,'Master 2012 Pay Sheet'!$C$5:$C$35,'Master 2012 Pay Sheet'!$D$5:$D$35),0))</f>
        <v/>
      </c>
      <c r="AY133" s="56" t="str">
        <f t="shared" si="281"/>
        <v/>
      </c>
      <c r="AZ133" s="31" t="str">
        <f t="shared" si="282"/>
        <v/>
      </c>
      <c r="BA133" s="57" t="str">
        <f>IF(D133="","",IF(LOOKUP(AZ133,'Master 2012 Pay Sheet'!$E$5:$E$35,'Master 2012 Pay Sheet'!$F$5:$F$35)&gt;0,LOOKUP(AZ133,'Master 2012 Pay Sheet'!$E$5:$E$35,'Master 2012 Pay Sheet'!$F$5:$F$35),0))</f>
        <v/>
      </c>
      <c r="BB133" s="57" t="str">
        <f t="shared" si="283"/>
        <v/>
      </c>
      <c r="BC133" s="31" t="str">
        <f t="shared" si="284"/>
        <v/>
      </c>
      <c r="BD133" s="31" t="str">
        <f t="shared" si="285"/>
        <v/>
      </c>
      <c r="BE133" s="31" t="str">
        <f t="shared" si="286"/>
        <v/>
      </c>
      <c r="BF133" s="56" t="str">
        <f t="shared" si="335"/>
        <v/>
      </c>
      <c r="BG133" s="31" t="str">
        <f t="shared" si="287"/>
        <v/>
      </c>
      <c r="BH133" s="31" t="str">
        <f t="shared" si="288"/>
        <v/>
      </c>
      <c r="BI133" s="56" t="str">
        <f t="shared" si="336"/>
        <v/>
      </c>
      <c r="BJ133" s="31" t="str">
        <f t="shared" si="289"/>
        <v/>
      </c>
      <c r="BK133" s="31" t="str">
        <f t="shared" si="337"/>
        <v/>
      </c>
      <c r="BL133" s="31" t="str">
        <f t="shared" si="290"/>
        <v/>
      </c>
      <c r="BM133" s="31" t="str">
        <f t="shared" si="291"/>
        <v/>
      </c>
      <c r="BN133" s="31" t="str">
        <f t="shared" si="292"/>
        <v/>
      </c>
      <c r="BO133" s="31" t="str">
        <f t="shared" si="293"/>
        <v/>
      </c>
      <c r="BP133" s="31" t="str">
        <f t="shared" si="294"/>
        <v/>
      </c>
      <c r="BQ133" s="31" t="str">
        <f t="shared" si="295"/>
        <v/>
      </c>
      <c r="BR133" s="31" t="str">
        <f t="shared" si="296"/>
        <v/>
      </c>
      <c r="BS133" s="31" t="str">
        <f t="shared" si="297"/>
        <v/>
      </c>
      <c r="BT133" s="31" t="str">
        <f t="shared" si="298"/>
        <v/>
      </c>
      <c r="BU133" s="31" t="str">
        <f t="shared" si="299"/>
        <v/>
      </c>
      <c r="BV133" s="31" t="str">
        <f t="shared" si="300"/>
        <v/>
      </c>
      <c r="BW133" s="31" t="str">
        <f t="shared" si="301"/>
        <v/>
      </c>
      <c r="BX133" s="31" t="str">
        <f t="shared" si="302"/>
        <v/>
      </c>
      <c r="BY133" s="31" t="str">
        <f t="shared" si="303"/>
        <v/>
      </c>
      <c r="BZ133" s="31" t="str">
        <f t="shared" si="304"/>
        <v/>
      </c>
      <c r="CA133" s="31" t="str">
        <f t="shared" si="305"/>
        <v/>
      </c>
      <c r="CB133" s="31" t="str">
        <f t="shared" si="306"/>
        <v/>
      </c>
      <c r="CC133" s="31" t="str">
        <f t="shared" si="307"/>
        <v/>
      </c>
      <c r="CD133" s="31" t="str">
        <f t="shared" si="308"/>
        <v/>
      </c>
      <c r="CE133" s="31" t="str">
        <f t="shared" si="309"/>
        <v/>
      </c>
      <c r="CF133" s="31" t="str">
        <f t="shared" si="310"/>
        <v/>
      </c>
      <c r="CG133" s="31" t="str">
        <f t="shared" si="311"/>
        <v/>
      </c>
      <c r="CH133" s="31" t="str">
        <f t="shared" si="312"/>
        <v/>
      </c>
      <c r="CI133" s="31" t="str">
        <f t="shared" si="313"/>
        <v/>
      </c>
      <c r="CJ133" s="31" t="str">
        <f t="shared" si="314"/>
        <v/>
      </c>
      <c r="CK133" s="31" t="str">
        <f t="shared" si="315"/>
        <v/>
      </c>
      <c r="CL133" s="31" t="str">
        <f t="shared" si="316"/>
        <v/>
      </c>
      <c r="CM133" s="31" t="str">
        <f t="shared" si="317"/>
        <v/>
      </c>
      <c r="CN133" s="31" t="str">
        <f t="shared" si="318"/>
        <v/>
      </c>
      <c r="CO133" s="31" t="str">
        <f t="shared" si="319"/>
        <v/>
      </c>
      <c r="CP133" s="31" t="str">
        <f t="shared" si="320"/>
        <v/>
      </c>
      <c r="CQ133" s="31" t="str">
        <f t="shared" si="321"/>
        <v/>
      </c>
      <c r="CR133" s="31" t="str">
        <f t="shared" si="322"/>
        <v/>
      </c>
      <c r="CS133" s="31" t="str">
        <f t="shared" si="323"/>
        <v/>
      </c>
      <c r="CT133" s="31" t="str">
        <f t="shared" si="338"/>
        <v/>
      </c>
      <c r="CU133" s="31" t="str">
        <f t="shared" si="339"/>
        <v/>
      </c>
      <c r="CV133" s="31" t="str">
        <f t="shared" si="340"/>
        <v/>
      </c>
      <c r="CW133" s="31" t="str">
        <f t="shared" si="341"/>
        <v/>
      </c>
      <c r="CX133" s="31" t="str">
        <f t="shared" si="342"/>
        <v/>
      </c>
      <c r="CY133" s="31" t="str">
        <f t="shared" si="343"/>
        <v/>
      </c>
      <c r="CZ133" s="31" t="str">
        <f t="shared" si="344"/>
        <v/>
      </c>
      <c r="DA133" s="31" t="str">
        <f t="shared" si="345"/>
        <v/>
      </c>
      <c r="DB133" s="31" t="str">
        <f t="shared" si="346"/>
        <v/>
      </c>
      <c r="DC133" s="31" t="str">
        <f t="shared" si="347"/>
        <v/>
      </c>
      <c r="DD133" s="31" t="str">
        <f t="shared" si="348"/>
        <v/>
      </c>
      <c r="DE133" s="31" t="str">
        <f t="shared" si="349"/>
        <v/>
      </c>
      <c r="DF133" s="31" t="str">
        <f t="shared" si="350"/>
        <v/>
      </c>
      <c r="DG133" s="31" t="str">
        <f t="shared" si="351"/>
        <v/>
      </c>
      <c r="DH133" s="31" t="str">
        <f t="shared" si="352"/>
        <v/>
      </c>
      <c r="DI133" s="31" t="str">
        <f t="shared" si="353"/>
        <v/>
      </c>
      <c r="DJ133" s="31" t="str">
        <f t="shared" si="354"/>
        <v/>
      </c>
      <c r="DK133" s="31" t="str">
        <f t="shared" si="355"/>
        <v/>
      </c>
      <c r="DL133" s="31" t="str">
        <f t="shared" si="356"/>
        <v/>
      </c>
      <c r="DM133" s="31" t="str">
        <f t="shared" si="357"/>
        <v/>
      </c>
      <c r="DN133" s="31" t="str">
        <f t="shared" si="358"/>
        <v/>
      </c>
      <c r="DO133" s="31" t="str">
        <f t="shared" si="359"/>
        <v/>
      </c>
      <c r="DP133" s="31" t="str">
        <f t="shared" si="360"/>
        <v/>
      </c>
      <c r="DQ133" s="31" t="str">
        <f t="shared" si="324"/>
        <v/>
      </c>
      <c r="DR133" s="31" t="str">
        <f t="shared" si="325"/>
        <v/>
      </c>
      <c r="DS133" s="31" t="str">
        <f t="shared" si="326"/>
        <v/>
      </c>
      <c r="DT133" s="31" t="str">
        <f t="shared" si="327"/>
        <v/>
      </c>
      <c r="DU133" s="31" t="str">
        <f t="shared" si="328"/>
        <v/>
      </c>
      <c r="DV133" s="31" t="str">
        <f t="shared" si="329"/>
        <v/>
      </c>
      <c r="DW133" s="48" t="e">
        <f t="shared" si="330"/>
        <v>#VALUE!</v>
      </c>
      <c r="DX133" s="4" t="str">
        <f t="shared" si="361"/>
        <v/>
      </c>
    </row>
    <row r="134" spans="1:128" ht="13.2" x14ac:dyDescent="0.25">
      <c r="A134" s="31"/>
      <c r="B134" s="4">
        <v>132</v>
      </c>
      <c r="C134" s="15"/>
      <c r="D134" s="15"/>
      <c r="E134" s="15"/>
      <c r="F134" s="15"/>
      <c r="G134" s="15"/>
      <c r="H134" s="47"/>
      <c r="I134" s="15"/>
      <c r="J134" s="47"/>
      <c r="K134" s="47"/>
      <c r="L134" s="47"/>
      <c r="M134" s="54"/>
      <c r="N134" s="54"/>
      <c r="O134" s="54"/>
      <c r="P134" s="54"/>
      <c r="Q134" s="54"/>
      <c r="R134" s="51"/>
      <c r="S134" s="51"/>
      <c r="T134" s="51"/>
      <c r="U134" s="51"/>
      <c r="V134" s="51"/>
      <c r="W134" s="51"/>
      <c r="X134" s="52" t="str">
        <f t="shared" si="331"/>
        <v xml:space="preserve"> </v>
      </c>
      <c r="Y134" s="52" t="str">
        <f t="shared" si="275"/>
        <v xml:space="preserve"> </v>
      </c>
      <c r="Z134" s="52" t="str">
        <f t="shared" si="276"/>
        <v xml:space="preserve"> </v>
      </c>
      <c r="AA134" s="52" t="str">
        <f t="shared" si="277"/>
        <v xml:space="preserve"> </v>
      </c>
      <c r="AB134" s="52" t="str">
        <f t="shared" si="278"/>
        <v xml:space="preserve"> </v>
      </c>
      <c r="AC134" s="54"/>
      <c r="AD134" s="54"/>
      <c r="AE134" s="54"/>
      <c r="AF134" s="54"/>
      <c r="AG134" s="54"/>
      <c r="AH134" s="52" t="str">
        <f t="shared" si="332"/>
        <v xml:space="preserve"> </v>
      </c>
      <c r="AI134" s="52" t="str">
        <f t="shared" si="237"/>
        <v xml:space="preserve"> </v>
      </c>
      <c r="AJ134" s="52" t="str">
        <f t="shared" si="238"/>
        <v xml:space="preserve"> </v>
      </c>
      <c r="AK134" s="52" t="str">
        <f t="shared" si="239"/>
        <v xml:space="preserve"> </v>
      </c>
      <c r="AL134" s="52" t="str">
        <f t="shared" si="240"/>
        <v xml:space="preserve"> </v>
      </c>
      <c r="AM134" s="53"/>
      <c r="AN134" s="53"/>
      <c r="AO134" s="53"/>
      <c r="AP134" s="53"/>
      <c r="AQ134" s="53"/>
      <c r="AR134" s="53"/>
      <c r="AS134" s="55" t="str">
        <f t="shared" si="333"/>
        <v/>
      </c>
      <c r="AT134" s="31" t="str">
        <f t="shared" si="279"/>
        <v/>
      </c>
      <c r="AU134" s="57" t="str">
        <f>IF(D134="","",IF(LOOKUP(AT134,'Master 2012 Pay Sheet'!$A$5:$A$35,'Master 2012 Pay Sheet'!$B$5:$B$35)&gt;0,LOOKUP(AT134,'Master 2012 Pay Sheet'!$A$5:$A$35,'Master 2012 Pay Sheet'!$B$5:$B$35),0))</f>
        <v/>
      </c>
      <c r="AV134" s="56" t="str">
        <f t="shared" si="334"/>
        <v/>
      </c>
      <c r="AW134" s="31" t="str">
        <f t="shared" si="280"/>
        <v/>
      </c>
      <c r="AX134" s="57" t="str">
        <f>IF(D134="","",IF(LOOKUP(AW134,'Master 2012 Pay Sheet'!$C$5:$C$35,'Master 2012 Pay Sheet'!$D$5:$D$35)&gt;0,LOOKUP(AW134,'Master 2012 Pay Sheet'!$C$5:$C$35,'Master 2012 Pay Sheet'!$D$5:$D$35),0))</f>
        <v/>
      </c>
      <c r="AY134" s="56" t="str">
        <f t="shared" si="281"/>
        <v/>
      </c>
      <c r="AZ134" s="31" t="str">
        <f t="shared" si="282"/>
        <v/>
      </c>
      <c r="BA134" s="57" t="str">
        <f>IF(D134="","",IF(LOOKUP(AZ134,'Master 2012 Pay Sheet'!$E$5:$E$35,'Master 2012 Pay Sheet'!$F$5:$F$35)&gt;0,LOOKUP(AZ134,'Master 2012 Pay Sheet'!$E$5:$E$35,'Master 2012 Pay Sheet'!$F$5:$F$35),0))</f>
        <v/>
      </c>
      <c r="BB134" s="57" t="str">
        <f t="shared" si="283"/>
        <v/>
      </c>
      <c r="BC134" s="31" t="str">
        <f t="shared" si="284"/>
        <v/>
      </c>
      <c r="BD134" s="31" t="str">
        <f t="shared" si="285"/>
        <v/>
      </c>
      <c r="BE134" s="31" t="str">
        <f t="shared" si="286"/>
        <v/>
      </c>
      <c r="BF134" s="56" t="str">
        <f t="shared" si="335"/>
        <v/>
      </c>
      <c r="BG134" s="31" t="str">
        <f t="shared" si="287"/>
        <v/>
      </c>
      <c r="BH134" s="31" t="str">
        <f t="shared" si="288"/>
        <v/>
      </c>
      <c r="BI134" s="56" t="str">
        <f t="shared" si="336"/>
        <v/>
      </c>
      <c r="BJ134" s="31" t="str">
        <f t="shared" si="289"/>
        <v/>
      </c>
      <c r="BK134" s="31" t="str">
        <f t="shared" si="337"/>
        <v/>
      </c>
      <c r="BL134" s="31" t="str">
        <f t="shared" si="290"/>
        <v/>
      </c>
      <c r="BM134" s="31" t="str">
        <f t="shared" si="291"/>
        <v/>
      </c>
      <c r="BN134" s="31" t="str">
        <f t="shared" si="292"/>
        <v/>
      </c>
      <c r="BO134" s="31" t="str">
        <f t="shared" si="293"/>
        <v/>
      </c>
      <c r="BP134" s="31" t="str">
        <f t="shared" si="294"/>
        <v/>
      </c>
      <c r="BQ134" s="31" t="str">
        <f t="shared" si="295"/>
        <v/>
      </c>
      <c r="BR134" s="31" t="str">
        <f t="shared" si="296"/>
        <v/>
      </c>
      <c r="BS134" s="31" t="str">
        <f t="shared" si="297"/>
        <v/>
      </c>
      <c r="BT134" s="31" t="str">
        <f t="shared" si="298"/>
        <v/>
      </c>
      <c r="BU134" s="31" t="str">
        <f t="shared" si="299"/>
        <v/>
      </c>
      <c r="BV134" s="31" t="str">
        <f t="shared" si="300"/>
        <v/>
      </c>
      <c r="BW134" s="31" t="str">
        <f t="shared" si="301"/>
        <v/>
      </c>
      <c r="BX134" s="31" t="str">
        <f t="shared" si="302"/>
        <v/>
      </c>
      <c r="BY134" s="31" t="str">
        <f t="shared" si="303"/>
        <v/>
      </c>
      <c r="BZ134" s="31" t="str">
        <f t="shared" si="304"/>
        <v/>
      </c>
      <c r="CA134" s="31" t="str">
        <f t="shared" si="305"/>
        <v/>
      </c>
      <c r="CB134" s="31" t="str">
        <f t="shared" si="306"/>
        <v/>
      </c>
      <c r="CC134" s="31" t="str">
        <f t="shared" si="307"/>
        <v/>
      </c>
      <c r="CD134" s="31" t="str">
        <f t="shared" si="308"/>
        <v/>
      </c>
      <c r="CE134" s="31" t="str">
        <f t="shared" si="309"/>
        <v/>
      </c>
      <c r="CF134" s="31" t="str">
        <f t="shared" si="310"/>
        <v/>
      </c>
      <c r="CG134" s="31" t="str">
        <f t="shared" si="311"/>
        <v/>
      </c>
      <c r="CH134" s="31" t="str">
        <f t="shared" si="312"/>
        <v/>
      </c>
      <c r="CI134" s="31" t="str">
        <f t="shared" si="313"/>
        <v/>
      </c>
      <c r="CJ134" s="31" t="str">
        <f t="shared" si="314"/>
        <v/>
      </c>
      <c r="CK134" s="31" t="str">
        <f t="shared" si="315"/>
        <v/>
      </c>
      <c r="CL134" s="31" t="str">
        <f t="shared" si="316"/>
        <v/>
      </c>
      <c r="CM134" s="31" t="str">
        <f t="shared" si="317"/>
        <v/>
      </c>
      <c r="CN134" s="31" t="str">
        <f t="shared" si="318"/>
        <v/>
      </c>
      <c r="CO134" s="31" t="str">
        <f t="shared" si="319"/>
        <v/>
      </c>
      <c r="CP134" s="31" t="str">
        <f t="shared" si="320"/>
        <v/>
      </c>
      <c r="CQ134" s="31" t="str">
        <f t="shared" si="321"/>
        <v/>
      </c>
      <c r="CR134" s="31" t="str">
        <f t="shared" si="322"/>
        <v/>
      </c>
      <c r="CS134" s="31" t="str">
        <f t="shared" si="323"/>
        <v/>
      </c>
      <c r="CT134" s="31" t="str">
        <f t="shared" si="338"/>
        <v/>
      </c>
      <c r="CU134" s="31" t="str">
        <f t="shared" si="339"/>
        <v/>
      </c>
      <c r="CV134" s="31" t="str">
        <f t="shared" si="340"/>
        <v/>
      </c>
      <c r="CW134" s="31" t="str">
        <f t="shared" si="341"/>
        <v/>
      </c>
      <c r="CX134" s="31" t="str">
        <f t="shared" si="342"/>
        <v/>
      </c>
      <c r="CY134" s="31" t="str">
        <f t="shared" si="343"/>
        <v/>
      </c>
      <c r="CZ134" s="31" t="str">
        <f t="shared" si="344"/>
        <v/>
      </c>
      <c r="DA134" s="31" t="str">
        <f t="shared" si="345"/>
        <v/>
      </c>
      <c r="DB134" s="31" t="str">
        <f t="shared" si="346"/>
        <v/>
      </c>
      <c r="DC134" s="31" t="str">
        <f t="shared" si="347"/>
        <v/>
      </c>
      <c r="DD134" s="31" t="str">
        <f t="shared" si="348"/>
        <v/>
      </c>
      <c r="DE134" s="31" t="str">
        <f t="shared" si="349"/>
        <v/>
      </c>
      <c r="DF134" s="31" t="str">
        <f t="shared" si="350"/>
        <v/>
      </c>
      <c r="DG134" s="31" t="str">
        <f t="shared" si="351"/>
        <v/>
      </c>
      <c r="DH134" s="31" t="str">
        <f t="shared" si="352"/>
        <v/>
      </c>
      <c r="DI134" s="31" t="str">
        <f t="shared" si="353"/>
        <v/>
      </c>
      <c r="DJ134" s="31" t="str">
        <f t="shared" si="354"/>
        <v/>
      </c>
      <c r="DK134" s="31" t="str">
        <f t="shared" si="355"/>
        <v/>
      </c>
      <c r="DL134" s="31" t="str">
        <f t="shared" si="356"/>
        <v/>
      </c>
      <c r="DM134" s="31" t="str">
        <f t="shared" si="357"/>
        <v/>
      </c>
      <c r="DN134" s="31" t="str">
        <f t="shared" si="358"/>
        <v/>
      </c>
      <c r="DO134" s="31" t="str">
        <f t="shared" si="359"/>
        <v/>
      </c>
      <c r="DP134" s="31" t="str">
        <f t="shared" si="360"/>
        <v/>
      </c>
      <c r="DQ134" s="31" t="str">
        <f t="shared" si="324"/>
        <v/>
      </c>
      <c r="DR134" s="31" t="str">
        <f t="shared" si="325"/>
        <v/>
      </c>
      <c r="DS134" s="31" t="str">
        <f t="shared" si="326"/>
        <v/>
      </c>
      <c r="DT134" s="31" t="str">
        <f t="shared" si="327"/>
        <v/>
      </c>
      <c r="DU134" s="31" t="str">
        <f t="shared" si="328"/>
        <v/>
      </c>
      <c r="DV134" s="31" t="str">
        <f t="shared" si="329"/>
        <v/>
      </c>
      <c r="DW134" s="48" t="e">
        <f t="shared" si="330"/>
        <v>#VALUE!</v>
      </c>
      <c r="DX134" s="4" t="str">
        <f t="shared" si="361"/>
        <v/>
      </c>
    </row>
    <row r="135" spans="1:128" ht="13.2" x14ac:dyDescent="0.25">
      <c r="A135" s="31"/>
      <c r="B135" s="4">
        <v>133</v>
      </c>
      <c r="C135" s="15"/>
      <c r="D135" s="15"/>
      <c r="E135" s="15"/>
      <c r="F135" s="15"/>
      <c r="G135" s="15"/>
      <c r="H135" s="47"/>
      <c r="I135" s="15"/>
      <c r="J135" s="47"/>
      <c r="K135" s="47"/>
      <c r="L135" s="47"/>
      <c r="M135" s="54"/>
      <c r="N135" s="54"/>
      <c r="O135" s="54"/>
      <c r="P135" s="54"/>
      <c r="Q135" s="54"/>
      <c r="R135" s="51"/>
      <c r="S135" s="51"/>
      <c r="T135" s="51"/>
      <c r="U135" s="51"/>
      <c r="V135" s="51"/>
      <c r="W135" s="51"/>
      <c r="X135" s="52" t="str">
        <f t="shared" si="331"/>
        <v xml:space="preserve"> </v>
      </c>
      <c r="Y135" s="52" t="str">
        <f t="shared" si="275"/>
        <v xml:space="preserve"> </v>
      </c>
      <c r="Z135" s="52" t="str">
        <f t="shared" si="276"/>
        <v xml:space="preserve"> </v>
      </c>
      <c r="AA135" s="52" t="str">
        <f t="shared" si="277"/>
        <v xml:space="preserve"> </v>
      </c>
      <c r="AB135" s="52" t="str">
        <f t="shared" si="278"/>
        <v xml:space="preserve"> </v>
      </c>
      <c r="AC135" s="54"/>
      <c r="AD135" s="54"/>
      <c r="AE135" s="54"/>
      <c r="AF135" s="54"/>
      <c r="AG135" s="54"/>
      <c r="AH135" s="52" t="str">
        <f t="shared" si="332"/>
        <v xml:space="preserve"> </v>
      </c>
      <c r="AI135" s="52" t="str">
        <f t="shared" si="237"/>
        <v xml:space="preserve"> </v>
      </c>
      <c r="AJ135" s="52" t="str">
        <f t="shared" si="238"/>
        <v xml:space="preserve"> </v>
      </c>
      <c r="AK135" s="52" t="str">
        <f t="shared" si="239"/>
        <v xml:space="preserve"> </v>
      </c>
      <c r="AL135" s="52" t="str">
        <f t="shared" si="240"/>
        <v xml:space="preserve"> </v>
      </c>
      <c r="AM135" s="53"/>
      <c r="AN135" s="53"/>
      <c r="AO135" s="53"/>
      <c r="AP135" s="53"/>
      <c r="AQ135" s="53"/>
      <c r="AR135" s="53"/>
      <c r="AS135" s="55" t="str">
        <f t="shared" si="333"/>
        <v/>
      </c>
      <c r="AT135" s="31" t="str">
        <f t="shared" si="279"/>
        <v/>
      </c>
      <c r="AU135" s="57" t="str">
        <f>IF(D135="","",IF(LOOKUP(AT135,'Master 2012 Pay Sheet'!$A$5:$A$35,'Master 2012 Pay Sheet'!$B$5:$B$35)&gt;0,LOOKUP(AT135,'Master 2012 Pay Sheet'!$A$5:$A$35,'Master 2012 Pay Sheet'!$B$5:$B$35),0))</f>
        <v/>
      </c>
      <c r="AV135" s="56" t="str">
        <f t="shared" si="334"/>
        <v/>
      </c>
      <c r="AW135" s="31" t="str">
        <f t="shared" si="280"/>
        <v/>
      </c>
      <c r="AX135" s="57" t="str">
        <f>IF(D135="","",IF(LOOKUP(AW135,'Master 2012 Pay Sheet'!$C$5:$C$35,'Master 2012 Pay Sheet'!$D$5:$D$35)&gt;0,LOOKUP(AW135,'Master 2012 Pay Sheet'!$C$5:$C$35,'Master 2012 Pay Sheet'!$D$5:$D$35),0))</f>
        <v/>
      </c>
      <c r="AY135" s="56" t="str">
        <f t="shared" si="281"/>
        <v/>
      </c>
      <c r="AZ135" s="31" t="str">
        <f t="shared" si="282"/>
        <v/>
      </c>
      <c r="BA135" s="57" t="str">
        <f>IF(D135="","",IF(LOOKUP(AZ135,'Master 2012 Pay Sheet'!$E$5:$E$35,'Master 2012 Pay Sheet'!$F$5:$F$35)&gt;0,LOOKUP(AZ135,'Master 2012 Pay Sheet'!$E$5:$E$35,'Master 2012 Pay Sheet'!$F$5:$F$35),0))</f>
        <v/>
      </c>
      <c r="BB135" s="57" t="str">
        <f t="shared" si="283"/>
        <v/>
      </c>
      <c r="BC135" s="31" t="str">
        <f t="shared" si="284"/>
        <v/>
      </c>
      <c r="BD135" s="31" t="str">
        <f t="shared" si="285"/>
        <v/>
      </c>
      <c r="BE135" s="31" t="str">
        <f t="shared" si="286"/>
        <v/>
      </c>
      <c r="BF135" s="56" t="str">
        <f t="shared" si="335"/>
        <v/>
      </c>
      <c r="BG135" s="31" t="str">
        <f t="shared" si="287"/>
        <v/>
      </c>
      <c r="BH135" s="31" t="str">
        <f t="shared" si="288"/>
        <v/>
      </c>
      <c r="BI135" s="56" t="str">
        <f t="shared" si="336"/>
        <v/>
      </c>
      <c r="BJ135" s="31" t="str">
        <f t="shared" si="289"/>
        <v/>
      </c>
      <c r="BK135" s="31" t="str">
        <f t="shared" si="337"/>
        <v/>
      </c>
      <c r="BL135" s="31" t="str">
        <f t="shared" si="290"/>
        <v/>
      </c>
      <c r="BM135" s="31" t="str">
        <f t="shared" si="291"/>
        <v/>
      </c>
      <c r="BN135" s="31" t="str">
        <f t="shared" si="292"/>
        <v/>
      </c>
      <c r="BO135" s="31" t="str">
        <f t="shared" si="293"/>
        <v/>
      </c>
      <c r="BP135" s="31" t="str">
        <f t="shared" si="294"/>
        <v/>
      </c>
      <c r="BQ135" s="31" t="str">
        <f t="shared" si="295"/>
        <v/>
      </c>
      <c r="BR135" s="31" t="str">
        <f t="shared" si="296"/>
        <v/>
      </c>
      <c r="BS135" s="31" t="str">
        <f t="shared" si="297"/>
        <v/>
      </c>
      <c r="BT135" s="31" t="str">
        <f t="shared" si="298"/>
        <v/>
      </c>
      <c r="BU135" s="31" t="str">
        <f t="shared" si="299"/>
        <v/>
      </c>
      <c r="BV135" s="31" t="str">
        <f t="shared" si="300"/>
        <v/>
      </c>
      <c r="BW135" s="31" t="str">
        <f t="shared" si="301"/>
        <v/>
      </c>
      <c r="BX135" s="31" t="str">
        <f t="shared" si="302"/>
        <v/>
      </c>
      <c r="BY135" s="31" t="str">
        <f t="shared" si="303"/>
        <v/>
      </c>
      <c r="BZ135" s="31" t="str">
        <f t="shared" si="304"/>
        <v/>
      </c>
      <c r="CA135" s="31" t="str">
        <f t="shared" si="305"/>
        <v/>
      </c>
      <c r="CB135" s="31" t="str">
        <f t="shared" si="306"/>
        <v/>
      </c>
      <c r="CC135" s="31" t="str">
        <f t="shared" si="307"/>
        <v/>
      </c>
      <c r="CD135" s="31" t="str">
        <f t="shared" si="308"/>
        <v/>
      </c>
      <c r="CE135" s="31" t="str">
        <f t="shared" si="309"/>
        <v/>
      </c>
      <c r="CF135" s="31" t="str">
        <f t="shared" si="310"/>
        <v/>
      </c>
      <c r="CG135" s="31" t="str">
        <f t="shared" si="311"/>
        <v/>
      </c>
      <c r="CH135" s="31" t="str">
        <f t="shared" si="312"/>
        <v/>
      </c>
      <c r="CI135" s="31" t="str">
        <f t="shared" si="313"/>
        <v/>
      </c>
      <c r="CJ135" s="31" t="str">
        <f t="shared" si="314"/>
        <v/>
      </c>
      <c r="CK135" s="31" t="str">
        <f t="shared" si="315"/>
        <v/>
      </c>
      <c r="CL135" s="31" t="str">
        <f t="shared" si="316"/>
        <v/>
      </c>
      <c r="CM135" s="31" t="str">
        <f t="shared" si="317"/>
        <v/>
      </c>
      <c r="CN135" s="31" t="str">
        <f t="shared" si="318"/>
        <v/>
      </c>
      <c r="CO135" s="31" t="str">
        <f t="shared" si="319"/>
        <v/>
      </c>
      <c r="CP135" s="31" t="str">
        <f t="shared" si="320"/>
        <v/>
      </c>
      <c r="CQ135" s="31" t="str">
        <f t="shared" si="321"/>
        <v/>
      </c>
      <c r="CR135" s="31" t="str">
        <f t="shared" si="322"/>
        <v/>
      </c>
      <c r="CS135" s="31" t="str">
        <f t="shared" si="323"/>
        <v/>
      </c>
      <c r="CT135" s="31" t="str">
        <f t="shared" si="338"/>
        <v/>
      </c>
      <c r="CU135" s="31" t="str">
        <f t="shared" si="339"/>
        <v/>
      </c>
      <c r="CV135" s="31" t="str">
        <f t="shared" si="340"/>
        <v/>
      </c>
      <c r="CW135" s="31" t="str">
        <f t="shared" si="341"/>
        <v/>
      </c>
      <c r="CX135" s="31" t="str">
        <f t="shared" si="342"/>
        <v/>
      </c>
      <c r="CY135" s="31" t="str">
        <f t="shared" si="343"/>
        <v/>
      </c>
      <c r="CZ135" s="31" t="str">
        <f t="shared" si="344"/>
        <v/>
      </c>
      <c r="DA135" s="31" t="str">
        <f t="shared" si="345"/>
        <v/>
      </c>
      <c r="DB135" s="31" t="str">
        <f t="shared" si="346"/>
        <v/>
      </c>
      <c r="DC135" s="31" t="str">
        <f t="shared" si="347"/>
        <v/>
      </c>
      <c r="DD135" s="31" t="str">
        <f t="shared" si="348"/>
        <v/>
      </c>
      <c r="DE135" s="31" t="str">
        <f t="shared" si="349"/>
        <v/>
      </c>
      <c r="DF135" s="31" t="str">
        <f t="shared" si="350"/>
        <v/>
      </c>
      <c r="DG135" s="31" t="str">
        <f t="shared" si="351"/>
        <v/>
      </c>
      <c r="DH135" s="31" t="str">
        <f t="shared" si="352"/>
        <v/>
      </c>
      <c r="DI135" s="31" t="str">
        <f t="shared" si="353"/>
        <v/>
      </c>
      <c r="DJ135" s="31" t="str">
        <f t="shared" si="354"/>
        <v/>
      </c>
      <c r="DK135" s="31" t="str">
        <f t="shared" si="355"/>
        <v/>
      </c>
      <c r="DL135" s="31" t="str">
        <f t="shared" si="356"/>
        <v/>
      </c>
      <c r="DM135" s="31" t="str">
        <f t="shared" si="357"/>
        <v/>
      </c>
      <c r="DN135" s="31" t="str">
        <f t="shared" si="358"/>
        <v/>
      </c>
      <c r="DO135" s="31" t="str">
        <f t="shared" si="359"/>
        <v/>
      </c>
      <c r="DP135" s="31" t="str">
        <f t="shared" si="360"/>
        <v/>
      </c>
      <c r="DQ135" s="31" t="str">
        <f t="shared" si="324"/>
        <v/>
      </c>
      <c r="DR135" s="31" t="str">
        <f t="shared" si="325"/>
        <v/>
      </c>
      <c r="DS135" s="31" t="str">
        <f t="shared" si="326"/>
        <v/>
      </c>
      <c r="DT135" s="31" t="str">
        <f t="shared" si="327"/>
        <v/>
      </c>
      <c r="DU135" s="31" t="str">
        <f t="shared" si="328"/>
        <v/>
      </c>
      <c r="DV135" s="31" t="str">
        <f t="shared" si="329"/>
        <v/>
      </c>
      <c r="DW135" s="48" t="e">
        <f t="shared" si="330"/>
        <v>#VALUE!</v>
      </c>
      <c r="DX135" s="4" t="str">
        <f t="shared" si="361"/>
        <v/>
      </c>
    </row>
    <row r="136" spans="1:128" ht="13.2" x14ac:dyDescent="0.25">
      <c r="A136" s="31"/>
      <c r="B136" s="4">
        <v>134</v>
      </c>
      <c r="C136" s="15"/>
      <c r="D136" s="15"/>
      <c r="E136" s="15"/>
      <c r="F136" s="15"/>
      <c r="G136" s="15"/>
      <c r="H136" s="47"/>
      <c r="I136" s="15"/>
      <c r="J136" s="47"/>
      <c r="K136" s="47"/>
      <c r="L136" s="47"/>
      <c r="M136" s="54"/>
      <c r="N136" s="54"/>
      <c r="O136" s="54"/>
      <c r="P136" s="54"/>
      <c r="Q136" s="54"/>
      <c r="R136" s="51"/>
      <c r="S136" s="51"/>
      <c r="T136" s="51"/>
      <c r="U136" s="51"/>
      <c r="V136" s="51"/>
      <c r="W136" s="51"/>
      <c r="X136" s="52" t="str">
        <f t="shared" si="331"/>
        <v xml:space="preserve"> </v>
      </c>
      <c r="Y136" s="52" t="str">
        <f t="shared" si="275"/>
        <v xml:space="preserve"> </v>
      </c>
      <c r="Z136" s="52" t="str">
        <f t="shared" si="276"/>
        <v xml:space="preserve"> </v>
      </c>
      <c r="AA136" s="52" t="str">
        <f t="shared" si="277"/>
        <v xml:space="preserve"> </v>
      </c>
      <c r="AB136" s="52" t="str">
        <f t="shared" si="278"/>
        <v xml:space="preserve"> </v>
      </c>
      <c r="AC136" s="54"/>
      <c r="AD136" s="54"/>
      <c r="AE136" s="54"/>
      <c r="AF136" s="54"/>
      <c r="AG136" s="54"/>
      <c r="AH136" s="52" t="str">
        <f t="shared" si="332"/>
        <v xml:space="preserve"> </v>
      </c>
      <c r="AI136" s="52" t="str">
        <f t="shared" si="237"/>
        <v xml:space="preserve"> </v>
      </c>
      <c r="AJ136" s="52" t="str">
        <f t="shared" si="238"/>
        <v xml:space="preserve"> </v>
      </c>
      <c r="AK136" s="52" t="str">
        <f t="shared" si="239"/>
        <v xml:space="preserve"> </v>
      </c>
      <c r="AL136" s="52" t="str">
        <f t="shared" si="240"/>
        <v xml:space="preserve"> </v>
      </c>
      <c r="AM136" s="53"/>
      <c r="AN136" s="53"/>
      <c r="AO136" s="53"/>
      <c r="AP136" s="53"/>
      <c r="AQ136" s="53"/>
      <c r="AR136" s="53"/>
      <c r="AS136" s="55" t="str">
        <f t="shared" si="333"/>
        <v/>
      </c>
      <c r="AT136" s="31" t="str">
        <f t="shared" si="279"/>
        <v/>
      </c>
      <c r="AU136" s="57" t="str">
        <f>IF(D136="","",IF(LOOKUP(AT136,'Master 2012 Pay Sheet'!$A$5:$A$35,'Master 2012 Pay Sheet'!$B$5:$B$35)&gt;0,LOOKUP(AT136,'Master 2012 Pay Sheet'!$A$5:$A$35,'Master 2012 Pay Sheet'!$B$5:$B$35),0))</f>
        <v/>
      </c>
      <c r="AV136" s="56" t="str">
        <f t="shared" si="334"/>
        <v/>
      </c>
      <c r="AW136" s="31" t="str">
        <f t="shared" si="280"/>
        <v/>
      </c>
      <c r="AX136" s="57" t="str">
        <f>IF(D136="","",IF(LOOKUP(AW136,'Master 2012 Pay Sheet'!$C$5:$C$35,'Master 2012 Pay Sheet'!$D$5:$D$35)&gt;0,LOOKUP(AW136,'Master 2012 Pay Sheet'!$C$5:$C$35,'Master 2012 Pay Sheet'!$D$5:$D$35),0))</f>
        <v/>
      </c>
      <c r="AY136" s="56" t="str">
        <f t="shared" si="281"/>
        <v/>
      </c>
      <c r="AZ136" s="31" t="str">
        <f t="shared" si="282"/>
        <v/>
      </c>
      <c r="BA136" s="57" t="str">
        <f>IF(D136="","",IF(LOOKUP(AZ136,'Master 2012 Pay Sheet'!$E$5:$E$35,'Master 2012 Pay Sheet'!$F$5:$F$35)&gt;0,LOOKUP(AZ136,'Master 2012 Pay Sheet'!$E$5:$E$35,'Master 2012 Pay Sheet'!$F$5:$F$35),0))</f>
        <v/>
      </c>
      <c r="BB136" s="57" t="str">
        <f t="shared" si="283"/>
        <v/>
      </c>
      <c r="BC136" s="31" t="str">
        <f t="shared" si="284"/>
        <v/>
      </c>
      <c r="BD136" s="31" t="str">
        <f t="shared" si="285"/>
        <v/>
      </c>
      <c r="BE136" s="31" t="str">
        <f t="shared" si="286"/>
        <v/>
      </c>
      <c r="BF136" s="56" t="str">
        <f t="shared" si="335"/>
        <v/>
      </c>
      <c r="BG136" s="31" t="str">
        <f t="shared" si="287"/>
        <v/>
      </c>
      <c r="BH136" s="31" t="str">
        <f t="shared" si="288"/>
        <v/>
      </c>
      <c r="BI136" s="56" t="str">
        <f t="shared" si="336"/>
        <v/>
      </c>
      <c r="BJ136" s="31" t="str">
        <f t="shared" si="289"/>
        <v/>
      </c>
      <c r="BK136" s="31" t="str">
        <f t="shared" si="337"/>
        <v/>
      </c>
      <c r="BL136" s="31" t="str">
        <f t="shared" si="290"/>
        <v/>
      </c>
      <c r="BM136" s="31" t="str">
        <f t="shared" si="291"/>
        <v/>
      </c>
      <c r="BN136" s="31" t="str">
        <f t="shared" si="292"/>
        <v/>
      </c>
      <c r="BO136" s="31" t="str">
        <f t="shared" si="293"/>
        <v/>
      </c>
      <c r="BP136" s="31" t="str">
        <f t="shared" si="294"/>
        <v/>
      </c>
      <c r="BQ136" s="31" t="str">
        <f t="shared" si="295"/>
        <v/>
      </c>
      <c r="BR136" s="31" t="str">
        <f t="shared" si="296"/>
        <v/>
      </c>
      <c r="BS136" s="31" t="str">
        <f t="shared" si="297"/>
        <v/>
      </c>
      <c r="BT136" s="31" t="str">
        <f t="shared" si="298"/>
        <v/>
      </c>
      <c r="BU136" s="31" t="str">
        <f t="shared" si="299"/>
        <v/>
      </c>
      <c r="BV136" s="31" t="str">
        <f t="shared" si="300"/>
        <v/>
      </c>
      <c r="BW136" s="31" t="str">
        <f t="shared" si="301"/>
        <v/>
      </c>
      <c r="BX136" s="31" t="str">
        <f t="shared" si="302"/>
        <v/>
      </c>
      <c r="BY136" s="31" t="str">
        <f t="shared" si="303"/>
        <v/>
      </c>
      <c r="BZ136" s="31" t="str">
        <f t="shared" si="304"/>
        <v/>
      </c>
      <c r="CA136" s="31" t="str">
        <f t="shared" si="305"/>
        <v/>
      </c>
      <c r="CB136" s="31" t="str">
        <f t="shared" si="306"/>
        <v/>
      </c>
      <c r="CC136" s="31" t="str">
        <f t="shared" si="307"/>
        <v/>
      </c>
      <c r="CD136" s="31" t="str">
        <f t="shared" si="308"/>
        <v/>
      </c>
      <c r="CE136" s="31" t="str">
        <f t="shared" si="309"/>
        <v/>
      </c>
      <c r="CF136" s="31" t="str">
        <f t="shared" si="310"/>
        <v/>
      </c>
      <c r="CG136" s="31" t="str">
        <f t="shared" si="311"/>
        <v/>
      </c>
      <c r="CH136" s="31" t="str">
        <f t="shared" si="312"/>
        <v/>
      </c>
      <c r="CI136" s="31" t="str">
        <f t="shared" si="313"/>
        <v/>
      </c>
      <c r="CJ136" s="31" t="str">
        <f t="shared" si="314"/>
        <v/>
      </c>
      <c r="CK136" s="31" t="str">
        <f t="shared" si="315"/>
        <v/>
      </c>
      <c r="CL136" s="31" t="str">
        <f t="shared" si="316"/>
        <v/>
      </c>
      <c r="CM136" s="31" t="str">
        <f t="shared" si="317"/>
        <v/>
      </c>
      <c r="CN136" s="31" t="str">
        <f t="shared" si="318"/>
        <v/>
      </c>
      <c r="CO136" s="31" t="str">
        <f t="shared" si="319"/>
        <v/>
      </c>
      <c r="CP136" s="31" t="str">
        <f t="shared" si="320"/>
        <v/>
      </c>
      <c r="CQ136" s="31" t="str">
        <f t="shared" si="321"/>
        <v/>
      </c>
      <c r="CR136" s="31" t="str">
        <f t="shared" si="322"/>
        <v/>
      </c>
      <c r="CS136" s="31" t="str">
        <f t="shared" si="323"/>
        <v/>
      </c>
      <c r="CT136" s="31" t="str">
        <f t="shared" si="338"/>
        <v/>
      </c>
      <c r="CU136" s="31" t="str">
        <f t="shared" si="339"/>
        <v/>
      </c>
      <c r="CV136" s="31" t="str">
        <f t="shared" si="340"/>
        <v/>
      </c>
      <c r="CW136" s="31" t="str">
        <f t="shared" si="341"/>
        <v/>
      </c>
      <c r="CX136" s="31" t="str">
        <f t="shared" si="342"/>
        <v/>
      </c>
      <c r="CY136" s="31" t="str">
        <f t="shared" si="343"/>
        <v/>
      </c>
      <c r="CZ136" s="31" t="str">
        <f t="shared" si="344"/>
        <v/>
      </c>
      <c r="DA136" s="31" t="str">
        <f t="shared" si="345"/>
        <v/>
      </c>
      <c r="DB136" s="31" t="str">
        <f t="shared" si="346"/>
        <v/>
      </c>
      <c r="DC136" s="31" t="str">
        <f t="shared" si="347"/>
        <v/>
      </c>
      <c r="DD136" s="31" t="str">
        <f t="shared" si="348"/>
        <v/>
      </c>
      <c r="DE136" s="31" t="str">
        <f t="shared" si="349"/>
        <v/>
      </c>
      <c r="DF136" s="31" t="str">
        <f t="shared" si="350"/>
        <v/>
      </c>
      <c r="DG136" s="31" t="str">
        <f t="shared" si="351"/>
        <v/>
      </c>
      <c r="DH136" s="31" t="str">
        <f t="shared" si="352"/>
        <v/>
      </c>
      <c r="DI136" s="31" t="str">
        <f t="shared" si="353"/>
        <v/>
      </c>
      <c r="DJ136" s="31" t="str">
        <f t="shared" si="354"/>
        <v/>
      </c>
      <c r="DK136" s="31" t="str">
        <f t="shared" si="355"/>
        <v/>
      </c>
      <c r="DL136" s="31" t="str">
        <f t="shared" si="356"/>
        <v/>
      </c>
      <c r="DM136" s="31" t="str">
        <f t="shared" si="357"/>
        <v/>
      </c>
      <c r="DN136" s="31" t="str">
        <f t="shared" si="358"/>
        <v/>
      </c>
      <c r="DO136" s="31" t="str">
        <f t="shared" si="359"/>
        <v/>
      </c>
      <c r="DP136" s="31" t="str">
        <f t="shared" si="360"/>
        <v/>
      </c>
      <c r="DQ136" s="31" t="str">
        <f t="shared" si="324"/>
        <v/>
      </c>
      <c r="DR136" s="31" t="str">
        <f t="shared" si="325"/>
        <v/>
      </c>
      <c r="DS136" s="31" t="str">
        <f t="shared" si="326"/>
        <v/>
      </c>
      <c r="DT136" s="31" t="str">
        <f t="shared" si="327"/>
        <v/>
      </c>
      <c r="DU136" s="31" t="str">
        <f t="shared" si="328"/>
        <v/>
      </c>
      <c r="DV136" s="31" t="str">
        <f t="shared" si="329"/>
        <v/>
      </c>
      <c r="DW136" s="48" t="e">
        <f t="shared" si="330"/>
        <v>#VALUE!</v>
      </c>
      <c r="DX136" s="4" t="str">
        <f t="shared" si="361"/>
        <v/>
      </c>
    </row>
    <row r="137" spans="1:128" ht="13.2" x14ac:dyDescent="0.25">
      <c r="A137" s="31"/>
      <c r="B137" s="4">
        <v>135</v>
      </c>
      <c r="C137" s="15"/>
      <c r="D137" s="15"/>
      <c r="E137" s="15"/>
      <c r="F137" s="15"/>
      <c r="G137" s="15"/>
      <c r="H137" s="47"/>
      <c r="I137" s="15"/>
      <c r="J137" s="47"/>
      <c r="K137" s="47"/>
      <c r="L137" s="47"/>
      <c r="M137" s="54"/>
      <c r="N137" s="54"/>
      <c r="O137" s="54"/>
      <c r="P137" s="54"/>
      <c r="Q137" s="54"/>
      <c r="R137" s="51"/>
      <c r="S137" s="51"/>
      <c r="T137" s="51"/>
      <c r="U137" s="51"/>
      <c r="V137" s="51"/>
      <c r="W137" s="51"/>
      <c r="X137" s="52" t="str">
        <f t="shared" si="331"/>
        <v xml:space="preserve"> </v>
      </c>
      <c r="Y137" s="52" t="str">
        <f t="shared" si="275"/>
        <v xml:space="preserve"> </v>
      </c>
      <c r="Z137" s="52" t="str">
        <f t="shared" si="276"/>
        <v xml:space="preserve"> </v>
      </c>
      <c r="AA137" s="52" t="str">
        <f t="shared" si="277"/>
        <v xml:space="preserve"> </v>
      </c>
      <c r="AB137" s="52" t="str">
        <f t="shared" si="278"/>
        <v xml:space="preserve"> </v>
      </c>
      <c r="AC137" s="54"/>
      <c r="AD137" s="54"/>
      <c r="AE137" s="54"/>
      <c r="AF137" s="54"/>
      <c r="AG137" s="54"/>
      <c r="AH137" s="52" t="str">
        <f t="shared" si="332"/>
        <v xml:space="preserve"> </v>
      </c>
      <c r="AI137" s="52" t="str">
        <f t="shared" si="237"/>
        <v xml:space="preserve"> </v>
      </c>
      <c r="AJ137" s="52" t="str">
        <f t="shared" si="238"/>
        <v xml:space="preserve"> </v>
      </c>
      <c r="AK137" s="52" t="str">
        <f t="shared" si="239"/>
        <v xml:space="preserve"> </v>
      </c>
      <c r="AL137" s="52" t="str">
        <f t="shared" si="240"/>
        <v xml:space="preserve"> </v>
      </c>
      <c r="AM137" s="53"/>
      <c r="AN137" s="53"/>
      <c r="AO137" s="53"/>
      <c r="AP137" s="53"/>
      <c r="AQ137" s="53"/>
      <c r="AR137" s="53"/>
      <c r="AS137" s="55" t="str">
        <f t="shared" si="333"/>
        <v/>
      </c>
      <c r="AT137" s="31" t="str">
        <f t="shared" si="279"/>
        <v/>
      </c>
      <c r="AU137" s="57" t="str">
        <f>IF(D137="","",IF(LOOKUP(AT137,'Master 2012 Pay Sheet'!$A$5:$A$35,'Master 2012 Pay Sheet'!$B$5:$B$35)&gt;0,LOOKUP(AT137,'Master 2012 Pay Sheet'!$A$5:$A$35,'Master 2012 Pay Sheet'!$B$5:$B$35),0))</f>
        <v/>
      </c>
      <c r="AV137" s="56" t="str">
        <f t="shared" si="334"/>
        <v/>
      </c>
      <c r="AW137" s="31" t="str">
        <f t="shared" si="280"/>
        <v/>
      </c>
      <c r="AX137" s="57" t="str">
        <f>IF(D137="","",IF(LOOKUP(AW137,'Master 2012 Pay Sheet'!$C$5:$C$35,'Master 2012 Pay Sheet'!$D$5:$D$35)&gt;0,LOOKUP(AW137,'Master 2012 Pay Sheet'!$C$5:$C$35,'Master 2012 Pay Sheet'!$D$5:$D$35),0))</f>
        <v/>
      </c>
      <c r="AY137" s="56" t="str">
        <f t="shared" si="281"/>
        <v/>
      </c>
      <c r="AZ137" s="31" t="str">
        <f t="shared" si="282"/>
        <v/>
      </c>
      <c r="BA137" s="57" t="str">
        <f>IF(D137="","",IF(LOOKUP(AZ137,'Master 2012 Pay Sheet'!$E$5:$E$35,'Master 2012 Pay Sheet'!$F$5:$F$35)&gt;0,LOOKUP(AZ137,'Master 2012 Pay Sheet'!$E$5:$E$35,'Master 2012 Pay Sheet'!$F$5:$F$35),0))</f>
        <v/>
      </c>
      <c r="BB137" s="57" t="str">
        <f t="shared" si="283"/>
        <v/>
      </c>
      <c r="BC137" s="31" t="str">
        <f t="shared" si="284"/>
        <v/>
      </c>
      <c r="BD137" s="31" t="str">
        <f t="shared" si="285"/>
        <v/>
      </c>
      <c r="BE137" s="31" t="str">
        <f t="shared" si="286"/>
        <v/>
      </c>
      <c r="BF137" s="56" t="str">
        <f t="shared" si="335"/>
        <v/>
      </c>
      <c r="BG137" s="31" t="str">
        <f t="shared" si="287"/>
        <v/>
      </c>
      <c r="BH137" s="31" t="str">
        <f t="shared" si="288"/>
        <v/>
      </c>
      <c r="BI137" s="56" t="str">
        <f t="shared" si="336"/>
        <v/>
      </c>
      <c r="BJ137" s="31" t="str">
        <f t="shared" si="289"/>
        <v/>
      </c>
      <c r="BK137" s="31" t="str">
        <f t="shared" si="337"/>
        <v/>
      </c>
      <c r="BL137" s="31" t="str">
        <f t="shared" si="290"/>
        <v/>
      </c>
      <c r="BM137" s="31" t="str">
        <f t="shared" si="291"/>
        <v/>
      </c>
      <c r="BN137" s="31" t="str">
        <f t="shared" si="292"/>
        <v/>
      </c>
      <c r="BO137" s="31" t="str">
        <f t="shared" si="293"/>
        <v/>
      </c>
      <c r="BP137" s="31" t="str">
        <f t="shared" si="294"/>
        <v/>
      </c>
      <c r="BQ137" s="31" t="str">
        <f t="shared" si="295"/>
        <v/>
      </c>
      <c r="BR137" s="31" t="str">
        <f t="shared" si="296"/>
        <v/>
      </c>
      <c r="BS137" s="31" t="str">
        <f t="shared" si="297"/>
        <v/>
      </c>
      <c r="BT137" s="31" t="str">
        <f t="shared" si="298"/>
        <v/>
      </c>
      <c r="BU137" s="31" t="str">
        <f t="shared" si="299"/>
        <v/>
      </c>
      <c r="BV137" s="31" t="str">
        <f t="shared" si="300"/>
        <v/>
      </c>
      <c r="BW137" s="31" t="str">
        <f t="shared" si="301"/>
        <v/>
      </c>
      <c r="BX137" s="31" t="str">
        <f t="shared" si="302"/>
        <v/>
      </c>
      <c r="BY137" s="31" t="str">
        <f t="shared" si="303"/>
        <v/>
      </c>
      <c r="BZ137" s="31" t="str">
        <f t="shared" si="304"/>
        <v/>
      </c>
      <c r="CA137" s="31" t="str">
        <f t="shared" si="305"/>
        <v/>
      </c>
      <c r="CB137" s="31" t="str">
        <f t="shared" si="306"/>
        <v/>
      </c>
      <c r="CC137" s="31" t="str">
        <f t="shared" si="307"/>
        <v/>
      </c>
      <c r="CD137" s="31" t="str">
        <f t="shared" si="308"/>
        <v/>
      </c>
      <c r="CE137" s="31" t="str">
        <f t="shared" si="309"/>
        <v/>
      </c>
      <c r="CF137" s="31" t="str">
        <f t="shared" si="310"/>
        <v/>
      </c>
      <c r="CG137" s="31" t="str">
        <f t="shared" si="311"/>
        <v/>
      </c>
      <c r="CH137" s="31" t="str">
        <f t="shared" si="312"/>
        <v/>
      </c>
      <c r="CI137" s="31" t="str">
        <f t="shared" si="313"/>
        <v/>
      </c>
      <c r="CJ137" s="31" t="str">
        <f t="shared" si="314"/>
        <v/>
      </c>
      <c r="CK137" s="31" t="str">
        <f t="shared" si="315"/>
        <v/>
      </c>
      <c r="CL137" s="31" t="str">
        <f t="shared" si="316"/>
        <v/>
      </c>
      <c r="CM137" s="31" t="str">
        <f t="shared" si="317"/>
        <v/>
      </c>
      <c r="CN137" s="31" t="str">
        <f t="shared" si="318"/>
        <v/>
      </c>
      <c r="CO137" s="31" t="str">
        <f t="shared" si="319"/>
        <v/>
      </c>
      <c r="CP137" s="31" t="str">
        <f t="shared" si="320"/>
        <v/>
      </c>
      <c r="CQ137" s="31" t="str">
        <f t="shared" si="321"/>
        <v/>
      </c>
      <c r="CR137" s="31" t="str">
        <f t="shared" si="322"/>
        <v/>
      </c>
      <c r="CS137" s="31" t="str">
        <f t="shared" si="323"/>
        <v/>
      </c>
      <c r="CT137" s="31" t="str">
        <f t="shared" si="338"/>
        <v/>
      </c>
      <c r="CU137" s="31" t="str">
        <f t="shared" si="339"/>
        <v/>
      </c>
      <c r="CV137" s="31" t="str">
        <f t="shared" si="340"/>
        <v/>
      </c>
      <c r="CW137" s="31" t="str">
        <f t="shared" si="341"/>
        <v/>
      </c>
      <c r="CX137" s="31" t="str">
        <f t="shared" si="342"/>
        <v/>
      </c>
      <c r="CY137" s="31" t="str">
        <f t="shared" si="343"/>
        <v/>
      </c>
      <c r="CZ137" s="31" t="str">
        <f t="shared" si="344"/>
        <v/>
      </c>
      <c r="DA137" s="31" t="str">
        <f t="shared" si="345"/>
        <v/>
      </c>
      <c r="DB137" s="31" t="str">
        <f t="shared" si="346"/>
        <v/>
      </c>
      <c r="DC137" s="31" t="str">
        <f t="shared" si="347"/>
        <v/>
      </c>
      <c r="DD137" s="31" t="str">
        <f t="shared" si="348"/>
        <v/>
      </c>
      <c r="DE137" s="31" t="str">
        <f t="shared" si="349"/>
        <v/>
      </c>
      <c r="DF137" s="31" t="str">
        <f t="shared" si="350"/>
        <v/>
      </c>
      <c r="DG137" s="31" t="str">
        <f t="shared" si="351"/>
        <v/>
      </c>
      <c r="DH137" s="31" t="str">
        <f t="shared" si="352"/>
        <v/>
      </c>
      <c r="DI137" s="31" t="str">
        <f t="shared" si="353"/>
        <v/>
      </c>
      <c r="DJ137" s="31" t="str">
        <f t="shared" si="354"/>
        <v/>
      </c>
      <c r="DK137" s="31" t="str">
        <f t="shared" si="355"/>
        <v/>
      </c>
      <c r="DL137" s="31" t="str">
        <f t="shared" si="356"/>
        <v/>
      </c>
      <c r="DM137" s="31" t="str">
        <f t="shared" si="357"/>
        <v/>
      </c>
      <c r="DN137" s="31" t="str">
        <f t="shared" si="358"/>
        <v/>
      </c>
      <c r="DO137" s="31" t="str">
        <f t="shared" si="359"/>
        <v/>
      </c>
      <c r="DP137" s="31" t="str">
        <f t="shared" si="360"/>
        <v/>
      </c>
      <c r="DQ137" s="31" t="str">
        <f t="shared" si="324"/>
        <v/>
      </c>
      <c r="DR137" s="31" t="str">
        <f t="shared" si="325"/>
        <v/>
      </c>
      <c r="DS137" s="31" t="str">
        <f t="shared" si="326"/>
        <v/>
      </c>
      <c r="DT137" s="31" t="str">
        <f t="shared" si="327"/>
        <v/>
      </c>
      <c r="DU137" s="31" t="str">
        <f t="shared" si="328"/>
        <v/>
      </c>
      <c r="DV137" s="31" t="str">
        <f t="shared" si="329"/>
        <v/>
      </c>
      <c r="DW137" s="48" t="e">
        <f t="shared" si="330"/>
        <v>#VALUE!</v>
      </c>
      <c r="DX137" s="4" t="str">
        <f t="shared" si="361"/>
        <v/>
      </c>
    </row>
    <row r="138" spans="1:128" ht="13.2" x14ac:dyDescent="0.25">
      <c r="A138" s="31"/>
      <c r="B138" s="4">
        <v>136</v>
      </c>
      <c r="C138" s="15"/>
      <c r="D138" s="15"/>
      <c r="E138" s="15"/>
      <c r="F138" s="15"/>
      <c r="G138" s="15"/>
      <c r="H138" s="47"/>
      <c r="I138" s="15"/>
      <c r="J138" s="47"/>
      <c r="K138" s="47"/>
      <c r="L138" s="47"/>
      <c r="M138" s="54"/>
      <c r="N138" s="54"/>
      <c r="O138" s="54"/>
      <c r="P138" s="54"/>
      <c r="Q138" s="54"/>
      <c r="R138" s="51"/>
      <c r="S138" s="51"/>
      <c r="T138" s="51"/>
      <c r="U138" s="51"/>
      <c r="V138" s="51"/>
      <c r="W138" s="51"/>
      <c r="X138" s="52" t="str">
        <f t="shared" si="331"/>
        <v xml:space="preserve"> </v>
      </c>
      <c r="Y138" s="52" t="str">
        <f t="shared" si="275"/>
        <v xml:space="preserve"> </v>
      </c>
      <c r="Z138" s="52" t="str">
        <f t="shared" si="276"/>
        <v xml:space="preserve"> </v>
      </c>
      <c r="AA138" s="52" t="str">
        <f t="shared" si="277"/>
        <v xml:space="preserve"> </v>
      </c>
      <c r="AB138" s="52" t="str">
        <f t="shared" si="278"/>
        <v xml:space="preserve"> </v>
      </c>
      <c r="AC138" s="54"/>
      <c r="AD138" s="54"/>
      <c r="AE138" s="54"/>
      <c r="AF138" s="54"/>
      <c r="AG138" s="54"/>
      <c r="AH138" s="52" t="str">
        <f t="shared" si="332"/>
        <v xml:space="preserve"> </v>
      </c>
      <c r="AI138" s="52" t="str">
        <f t="shared" si="237"/>
        <v xml:space="preserve"> </v>
      </c>
      <c r="AJ138" s="52" t="str">
        <f t="shared" si="238"/>
        <v xml:space="preserve"> </v>
      </c>
      <c r="AK138" s="52" t="str">
        <f t="shared" si="239"/>
        <v xml:space="preserve"> </v>
      </c>
      <c r="AL138" s="52" t="str">
        <f t="shared" si="240"/>
        <v xml:space="preserve"> </v>
      </c>
      <c r="AM138" s="53"/>
      <c r="AN138" s="53"/>
      <c r="AO138" s="53"/>
      <c r="AP138" s="53"/>
      <c r="AQ138" s="53"/>
      <c r="AR138" s="53"/>
      <c r="AS138" s="55" t="str">
        <f t="shared" si="333"/>
        <v/>
      </c>
      <c r="AT138" s="31" t="str">
        <f t="shared" si="279"/>
        <v/>
      </c>
      <c r="AU138" s="57" t="str">
        <f>IF(D138="","",IF(LOOKUP(AT138,'Master 2012 Pay Sheet'!$A$5:$A$35,'Master 2012 Pay Sheet'!$B$5:$B$35)&gt;0,LOOKUP(AT138,'Master 2012 Pay Sheet'!$A$5:$A$35,'Master 2012 Pay Sheet'!$B$5:$B$35),0))</f>
        <v/>
      </c>
      <c r="AV138" s="56" t="str">
        <f t="shared" si="334"/>
        <v/>
      </c>
      <c r="AW138" s="31" t="str">
        <f t="shared" si="280"/>
        <v/>
      </c>
      <c r="AX138" s="57" t="str">
        <f>IF(D138="","",IF(LOOKUP(AW138,'Master 2012 Pay Sheet'!$C$5:$C$35,'Master 2012 Pay Sheet'!$D$5:$D$35)&gt;0,LOOKUP(AW138,'Master 2012 Pay Sheet'!$C$5:$C$35,'Master 2012 Pay Sheet'!$D$5:$D$35),0))</f>
        <v/>
      </c>
      <c r="AY138" s="56" t="str">
        <f t="shared" si="281"/>
        <v/>
      </c>
      <c r="AZ138" s="31" t="str">
        <f t="shared" si="282"/>
        <v/>
      </c>
      <c r="BA138" s="57" t="str">
        <f>IF(D138="","",IF(LOOKUP(AZ138,'Master 2012 Pay Sheet'!$E$5:$E$35,'Master 2012 Pay Sheet'!$F$5:$F$35)&gt;0,LOOKUP(AZ138,'Master 2012 Pay Sheet'!$E$5:$E$35,'Master 2012 Pay Sheet'!$F$5:$F$35),0))</f>
        <v/>
      </c>
      <c r="BB138" s="57" t="str">
        <f t="shared" si="283"/>
        <v/>
      </c>
      <c r="BC138" s="31" t="str">
        <f t="shared" si="284"/>
        <v/>
      </c>
      <c r="BD138" s="31" t="str">
        <f t="shared" si="285"/>
        <v/>
      </c>
      <c r="BE138" s="31" t="str">
        <f t="shared" si="286"/>
        <v/>
      </c>
      <c r="BF138" s="56" t="str">
        <f t="shared" si="335"/>
        <v/>
      </c>
      <c r="BG138" s="31" t="str">
        <f t="shared" si="287"/>
        <v/>
      </c>
      <c r="BH138" s="31" t="str">
        <f t="shared" si="288"/>
        <v/>
      </c>
      <c r="BI138" s="56" t="str">
        <f t="shared" si="336"/>
        <v/>
      </c>
      <c r="BJ138" s="31" t="str">
        <f t="shared" si="289"/>
        <v/>
      </c>
      <c r="BK138" s="31" t="str">
        <f t="shared" si="337"/>
        <v/>
      </c>
      <c r="BL138" s="31" t="str">
        <f t="shared" si="290"/>
        <v/>
      </c>
      <c r="BM138" s="31" t="str">
        <f t="shared" si="291"/>
        <v/>
      </c>
      <c r="BN138" s="31" t="str">
        <f t="shared" si="292"/>
        <v/>
      </c>
      <c r="BO138" s="31" t="str">
        <f t="shared" si="293"/>
        <v/>
      </c>
      <c r="BP138" s="31" t="str">
        <f t="shared" si="294"/>
        <v/>
      </c>
      <c r="BQ138" s="31" t="str">
        <f t="shared" si="295"/>
        <v/>
      </c>
      <c r="BR138" s="31" t="str">
        <f t="shared" si="296"/>
        <v/>
      </c>
      <c r="BS138" s="31" t="str">
        <f t="shared" si="297"/>
        <v/>
      </c>
      <c r="BT138" s="31" t="str">
        <f t="shared" si="298"/>
        <v/>
      </c>
      <c r="BU138" s="31" t="str">
        <f t="shared" si="299"/>
        <v/>
      </c>
      <c r="BV138" s="31" t="str">
        <f t="shared" si="300"/>
        <v/>
      </c>
      <c r="BW138" s="31" t="str">
        <f t="shared" si="301"/>
        <v/>
      </c>
      <c r="BX138" s="31" t="str">
        <f t="shared" si="302"/>
        <v/>
      </c>
      <c r="BY138" s="31" t="str">
        <f t="shared" si="303"/>
        <v/>
      </c>
      <c r="BZ138" s="31" t="str">
        <f t="shared" si="304"/>
        <v/>
      </c>
      <c r="CA138" s="31" t="str">
        <f t="shared" si="305"/>
        <v/>
      </c>
      <c r="CB138" s="31" t="str">
        <f t="shared" si="306"/>
        <v/>
      </c>
      <c r="CC138" s="31" t="str">
        <f t="shared" si="307"/>
        <v/>
      </c>
      <c r="CD138" s="31" t="str">
        <f t="shared" si="308"/>
        <v/>
      </c>
      <c r="CE138" s="31" t="str">
        <f t="shared" si="309"/>
        <v/>
      </c>
      <c r="CF138" s="31" t="str">
        <f t="shared" si="310"/>
        <v/>
      </c>
      <c r="CG138" s="31" t="str">
        <f t="shared" si="311"/>
        <v/>
      </c>
      <c r="CH138" s="31" t="str">
        <f t="shared" si="312"/>
        <v/>
      </c>
      <c r="CI138" s="31" t="str">
        <f t="shared" si="313"/>
        <v/>
      </c>
      <c r="CJ138" s="31" t="str">
        <f t="shared" si="314"/>
        <v/>
      </c>
      <c r="CK138" s="31" t="str">
        <f t="shared" si="315"/>
        <v/>
      </c>
      <c r="CL138" s="31" t="str">
        <f t="shared" si="316"/>
        <v/>
      </c>
      <c r="CM138" s="31" t="str">
        <f t="shared" si="317"/>
        <v/>
      </c>
      <c r="CN138" s="31" t="str">
        <f t="shared" si="318"/>
        <v/>
      </c>
      <c r="CO138" s="31" t="str">
        <f t="shared" si="319"/>
        <v/>
      </c>
      <c r="CP138" s="31" t="str">
        <f t="shared" si="320"/>
        <v/>
      </c>
      <c r="CQ138" s="31" t="str">
        <f t="shared" si="321"/>
        <v/>
      </c>
      <c r="CR138" s="31" t="str">
        <f t="shared" si="322"/>
        <v/>
      </c>
      <c r="CS138" s="31" t="str">
        <f t="shared" si="323"/>
        <v/>
      </c>
      <c r="CT138" s="31" t="str">
        <f t="shared" si="338"/>
        <v/>
      </c>
      <c r="CU138" s="31" t="str">
        <f t="shared" si="339"/>
        <v/>
      </c>
      <c r="CV138" s="31" t="str">
        <f t="shared" si="340"/>
        <v/>
      </c>
      <c r="CW138" s="31" t="str">
        <f t="shared" si="341"/>
        <v/>
      </c>
      <c r="CX138" s="31" t="str">
        <f t="shared" si="342"/>
        <v/>
      </c>
      <c r="CY138" s="31" t="str">
        <f t="shared" si="343"/>
        <v/>
      </c>
      <c r="CZ138" s="31" t="str">
        <f t="shared" si="344"/>
        <v/>
      </c>
      <c r="DA138" s="31" t="str">
        <f t="shared" si="345"/>
        <v/>
      </c>
      <c r="DB138" s="31" t="str">
        <f t="shared" si="346"/>
        <v/>
      </c>
      <c r="DC138" s="31" t="str">
        <f t="shared" si="347"/>
        <v/>
      </c>
      <c r="DD138" s="31" t="str">
        <f t="shared" si="348"/>
        <v/>
      </c>
      <c r="DE138" s="31" t="str">
        <f t="shared" si="349"/>
        <v/>
      </c>
      <c r="DF138" s="31" t="str">
        <f t="shared" si="350"/>
        <v/>
      </c>
      <c r="DG138" s="31" t="str">
        <f t="shared" si="351"/>
        <v/>
      </c>
      <c r="DH138" s="31" t="str">
        <f t="shared" si="352"/>
        <v/>
      </c>
      <c r="DI138" s="31" t="str">
        <f t="shared" si="353"/>
        <v/>
      </c>
      <c r="DJ138" s="31" t="str">
        <f t="shared" si="354"/>
        <v/>
      </c>
      <c r="DK138" s="31" t="str">
        <f t="shared" si="355"/>
        <v/>
      </c>
      <c r="DL138" s="31" t="str">
        <f t="shared" si="356"/>
        <v/>
      </c>
      <c r="DM138" s="31" t="str">
        <f t="shared" si="357"/>
        <v/>
      </c>
      <c r="DN138" s="31" t="str">
        <f t="shared" si="358"/>
        <v/>
      </c>
      <c r="DO138" s="31" t="str">
        <f t="shared" si="359"/>
        <v/>
      </c>
      <c r="DP138" s="31" t="str">
        <f t="shared" si="360"/>
        <v/>
      </c>
      <c r="DQ138" s="31" t="str">
        <f t="shared" si="324"/>
        <v/>
      </c>
      <c r="DR138" s="31" t="str">
        <f t="shared" si="325"/>
        <v/>
      </c>
      <c r="DS138" s="31" t="str">
        <f t="shared" si="326"/>
        <v/>
      </c>
      <c r="DT138" s="31" t="str">
        <f t="shared" si="327"/>
        <v/>
      </c>
      <c r="DU138" s="31" t="str">
        <f t="shared" si="328"/>
        <v/>
      </c>
      <c r="DV138" s="31" t="str">
        <f t="shared" si="329"/>
        <v/>
      </c>
      <c r="DW138" s="48" t="e">
        <f t="shared" si="330"/>
        <v>#VALUE!</v>
      </c>
      <c r="DX138" s="4" t="str">
        <f t="shared" si="361"/>
        <v/>
      </c>
    </row>
    <row r="139" spans="1:128" ht="13.2" x14ac:dyDescent="0.25">
      <c r="A139" s="31"/>
      <c r="B139" s="4">
        <v>137</v>
      </c>
      <c r="C139" s="15"/>
      <c r="D139" s="15"/>
      <c r="E139" s="15"/>
      <c r="F139" s="15"/>
      <c r="G139" s="15"/>
      <c r="H139" s="47"/>
      <c r="I139" s="15"/>
      <c r="J139" s="47"/>
      <c r="K139" s="47"/>
      <c r="L139" s="47"/>
      <c r="M139" s="54"/>
      <c r="N139" s="54"/>
      <c r="O139" s="54"/>
      <c r="P139" s="54"/>
      <c r="Q139" s="54"/>
      <c r="R139" s="51"/>
      <c r="S139" s="51"/>
      <c r="T139" s="51"/>
      <c r="U139" s="51"/>
      <c r="V139" s="51"/>
      <c r="W139" s="51"/>
      <c r="X139" s="52" t="str">
        <f t="shared" si="331"/>
        <v xml:space="preserve"> </v>
      </c>
      <c r="Y139" s="52" t="str">
        <f t="shared" si="275"/>
        <v xml:space="preserve"> </v>
      </c>
      <c r="Z139" s="52" t="str">
        <f t="shared" si="276"/>
        <v xml:space="preserve"> </v>
      </c>
      <c r="AA139" s="52" t="str">
        <f t="shared" si="277"/>
        <v xml:space="preserve"> </v>
      </c>
      <c r="AB139" s="52" t="str">
        <f t="shared" si="278"/>
        <v xml:space="preserve"> </v>
      </c>
      <c r="AC139" s="54"/>
      <c r="AD139" s="54"/>
      <c r="AE139" s="54"/>
      <c r="AF139" s="54"/>
      <c r="AG139" s="54"/>
      <c r="AH139" s="52" t="str">
        <f t="shared" si="332"/>
        <v xml:space="preserve"> </v>
      </c>
      <c r="AI139" s="52" t="str">
        <f t="shared" si="237"/>
        <v xml:space="preserve"> </v>
      </c>
      <c r="AJ139" s="52" t="str">
        <f t="shared" si="238"/>
        <v xml:space="preserve"> </v>
      </c>
      <c r="AK139" s="52" t="str">
        <f t="shared" si="239"/>
        <v xml:space="preserve"> </v>
      </c>
      <c r="AL139" s="52" t="str">
        <f t="shared" si="240"/>
        <v xml:space="preserve"> </v>
      </c>
      <c r="AM139" s="53"/>
      <c r="AN139" s="53"/>
      <c r="AO139" s="53"/>
      <c r="AP139" s="53"/>
      <c r="AQ139" s="53"/>
      <c r="AR139" s="53"/>
      <c r="AS139" s="55" t="str">
        <f t="shared" si="333"/>
        <v/>
      </c>
      <c r="AT139" s="31" t="str">
        <f t="shared" si="279"/>
        <v/>
      </c>
      <c r="AU139" s="57" t="str">
        <f>IF(D139="","",IF(LOOKUP(AT139,'Master 2012 Pay Sheet'!$A$5:$A$35,'Master 2012 Pay Sheet'!$B$5:$B$35)&gt;0,LOOKUP(AT139,'Master 2012 Pay Sheet'!$A$5:$A$35,'Master 2012 Pay Sheet'!$B$5:$B$35),0))</f>
        <v/>
      </c>
      <c r="AV139" s="56" t="str">
        <f t="shared" si="334"/>
        <v/>
      </c>
      <c r="AW139" s="31" t="str">
        <f t="shared" si="280"/>
        <v/>
      </c>
      <c r="AX139" s="57" t="str">
        <f>IF(D139="","",IF(LOOKUP(AW139,'Master 2012 Pay Sheet'!$C$5:$C$35,'Master 2012 Pay Sheet'!$D$5:$D$35)&gt;0,LOOKUP(AW139,'Master 2012 Pay Sheet'!$C$5:$C$35,'Master 2012 Pay Sheet'!$D$5:$D$35),0))</f>
        <v/>
      </c>
      <c r="AY139" s="56" t="str">
        <f t="shared" si="281"/>
        <v/>
      </c>
      <c r="AZ139" s="31" t="str">
        <f t="shared" si="282"/>
        <v/>
      </c>
      <c r="BA139" s="57" t="str">
        <f>IF(D139="","",IF(LOOKUP(AZ139,'Master 2012 Pay Sheet'!$E$5:$E$35,'Master 2012 Pay Sheet'!$F$5:$F$35)&gt;0,LOOKUP(AZ139,'Master 2012 Pay Sheet'!$E$5:$E$35,'Master 2012 Pay Sheet'!$F$5:$F$35),0))</f>
        <v/>
      </c>
      <c r="BB139" s="57" t="str">
        <f t="shared" si="283"/>
        <v/>
      </c>
      <c r="BC139" s="31" t="str">
        <f t="shared" si="284"/>
        <v/>
      </c>
      <c r="BD139" s="31" t="str">
        <f t="shared" si="285"/>
        <v/>
      </c>
      <c r="BE139" s="31" t="str">
        <f t="shared" si="286"/>
        <v/>
      </c>
      <c r="BF139" s="56" t="str">
        <f t="shared" si="335"/>
        <v/>
      </c>
      <c r="BG139" s="31" t="str">
        <f t="shared" si="287"/>
        <v/>
      </c>
      <c r="BH139" s="31" t="str">
        <f t="shared" si="288"/>
        <v/>
      </c>
      <c r="BI139" s="56" t="str">
        <f t="shared" si="336"/>
        <v/>
      </c>
      <c r="BJ139" s="31" t="str">
        <f t="shared" si="289"/>
        <v/>
      </c>
      <c r="BK139" s="31" t="str">
        <f t="shared" si="337"/>
        <v/>
      </c>
      <c r="BL139" s="31" t="str">
        <f t="shared" si="290"/>
        <v/>
      </c>
      <c r="BM139" s="31" t="str">
        <f t="shared" si="291"/>
        <v/>
      </c>
      <c r="BN139" s="31" t="str">
        <f t="shared" si="292"/>
        <v/>
      </c>
      <c r="BO139" s="31" t="str">
        <f t="shared" si="293"/>
        <v/>
      </c>
      <c r="BP139" s="31" t="str">
        <f t="shared" si="294"/>
        <v/>
      </c>
      <c r="BQ139" s="31" t="str">
        <f t="shared" si="295"/>
        <v/>
      </c>
      <c r="BR139" s="31" t="str">
        <f t="shared" si="296"/>
        <v/>
      </c>
      <c r="BS139" s="31" t="str">
        <f t="shared" si="297"/>
        <v/>
      </c>
      <c r="BT139" s="31" t="str">
        <f t="shared" si="298"/>
        <v/>
      </c>
      <c r="BU139" s="31" t="str">
        <f t="shared" si="299"/>
        <v/>
      </c>
      <c r="BV139" s="31" t="str">
        <f t="shared" si="300"/>
        <v/>
      </c>
      <c r="BW139" s="31" t="str">
        <f t="shared" si="301"/>
        <v/>
      </c>
      <c r="BX139" s="31" t="str">
        <f t="shared" si="302"/>
        <v/>
      </c>
      <c r="BY139" s="31" t="str">
        <f t="shared" si="303"/>
        <v/>
      </c>
      <c r="BZ139" s="31" t="str">
        <f t="shared" si="304"/>
        <v/>
      </c>
      <c r="CA139" s="31" t="str">
        <f t="shared" si="305"/>
        <v/>
      </c>
      <c r="CB139" s="31" t="str">
        <f t="shared" si="306"/>
        <v/>
      </c>
      <c r="CC139" s="31" t="str">
        <f t="shared" si="307"/>
        <v/>
      </c>
      <c r="CD139" s="31" t="str">
        <f t="shared" si="308"/>
        <v/>
      </c>
      <c r="CE139" s="31" t="str">
        <f t="shared" si="309"/>
        <v/>
      </c>
      <c r="CF139" s="31" t="str">
        <f t="shared" si="310"/>
        <v/>
      </c>
      <c r="CG139" s="31" t="str">
        <f t="shared" si="311"/>
        <v/>
      </c>
      <c r="CH139" s="31" t="str">
        <f t="shared" si="312"/>
        <v/>
      </c>
      <c r="CI139" s="31" t="str">
        <f t="shared" si="313"/>
        <v/>
      </c>
      <c r="CJ139" s="31" t="str">
        <f t="shared" si="314"/>
        <v/>
      </c>
      <c r="CK139" s="31" t="str">
        <f t="shared" si="315"/>
        <v/>
      </c>
      <c r="CL139" s="31" t="str">
        <f t="shared" si="316"/>
        <v/>
      </c>
      <c r="CM139" s="31" t="str">
        <f t="shared" si="317"/>
        <v/>
      </c>
      <c r="CN139" s="31" t="str">
        <f t="shared" si="318"/>
        <v/>
      </c>
      <c r="CO139" s="31" t="str">
        <f t="shared" si="319"/>
        <v/>
      </c>
      <c r="CP139" s="31" t="str">
        <f t="shared" si="320"/>
        <v/>
      </c>
      <c r="CQ139" s="31" t="str">
        <f t="shared" si="321"/>
        <v/>
      </c>
      <c r="CR139" s="31" t="str">
        <f t="shared" si="322"/>
        <v/>
      </c>
      <c r="CS139" s="31" t="str">
        <f t="shared" si="323"/>
        <v/>
      </c>
      <c r="CT139" s="31" t="str">
        <f t="shared" si="338"/>
        <v/>
      </c>
      <c r="CU139" s="31" t="str">
        <f t="shared" si="339"/>
        <v/>
      </c>
      <c r="CV139" s="31" t="str">
        <f t="shared" si="340"/>
        <v/>
      </c>
      <c r="CW139" s="31" t="str">
        <f t="shared" si="341"/>
        <v/>
      </c>
      <c r="CX139" s="31" t="str">
        <f t="shared" si="342"/>
        <v/>
      </c>
      <c r="CY139" s="31" t="str">
        <f t="shared" si="343"/>
        <v/>
      </c>
      <c r="CZ139" s="31" t="str">
        <f t="shared" si="344"/>
        <v/>
      </c>
      <c r="DA139" s="31" t="str">
        <f t="shared" si="345"/>
        <v/>
      </c>
      <c r="DB139" s="31" t="str">
        <f t="shared" si="346"/>
        <v/>
      </c>
      <c r="DC139" s="31" t="str">
        <f t="shared" si="347"/>
        <v/>
      </c>
      <c r="DD139" s="31" t="str">
        <f t="shared" si="348"/>
        <v/>
      </c>
      <c r="DE139" s="31" t="str">
        <f t="shared" si="349"/>
        <v/>
      </c>
      <c r="DF139" s="31" t="str">
        <f t="shared" si="350"/>
        <v/>
      </c>
      <c r="DG139" s="31" t="str">
        <f t="shared" si="351"/>
        <v/>
      </c>
      <c r="DH139" s="31" t="str">
        <f t="shared" si="352"/>
        <v/>
      </c>
      <c r="DI139" s="31" t="str">
        <f t="shared" si="353"/>
        <v/>
      </c>
      <c r="DJ139" s="31" t="str">
        <f t="shared" si="354"/>
        <v/>
      </c>
      <c r="DK139" s="31" t="str">
        <f t="shared" si="355"/>
        <v/>
      </c>
      <c r="DL139" s="31" t="str">
        <f t="shared" si="356"/>
        <v/>
      </c>
      <c r="DM139" s="31" t="str">
        <f t="shared" si="357"/>
        <v/>
      </c>
      <c r="DN139" s="31" t="str">
        <f t="shared" si="358"/>
        <v/>
      </c>
      <c r="DO139" s="31" t="str">
        <f t="shared" si="359"/>
        <v/>
      </c>
      <c r="DP139" s="31" t="str">
        <f t="shared" si="360"/>
        <v/>
      </c>
      <c r="DQ139" s="31" t="str">
        <f t="shared" si="324"/>
        <v/>
      </c>
      <c r="DR139" s="31" t="str">
        <f t="shared" si="325"/>
        <v/>
      </c>
      <c r="DS139" s="31" t="str">
        <f t="shared" si="326"/>
        <v/>
      </c>
      <c r="DT139" s="31" t="str">
        <f t="shared" si="327"/>
        <v/>
      </c>
      <c r="DU139" s="31" t="str">
        <f t="shared" si="328"/>
        <v/>
      </c>
      <c r="DV139" s="31" t="str">
        <f t="shared" si="329"/>
        <v/>
      </c>
      <c r="DW139" s="48" t="e">
        <f t="shared" si="330"/>
        <v>#VALUE!</v>
      </c>
      <c r="DX139" s="4" t="str">
        <f t="shared" si="361"/>
        <v/>
      </c>
    </row>
    <row r="140" spans="1:128" ht="13.2" x14ac:dyDescent="0.25">
      <c r="A140" s="31"/>
      <c r="B140" s="4">
        <v>138</v>
      </c>
      <c r="C140" s="15"/>
      <c r="D140" s="15"/>
      <c r="E140" s="15"/>
      <c r="F140" s="15"/>
      <c r="G140" s="15"/>
      <c r="H140" s="47"/>
      <c r="I140" s="15"/>
      <c r="J140" s="47"/>
      <c r="K140" s="47"/>
      <c r="L140" s="47"/>
      <c r="M140" s="54"/>
      <c r="N140" s="54"/>
      <c r="O140" s="54"/>
      <c r="P140" s="54"/>
      <c r="Q140" s="54"/>
      <c r="R140" s="51"/>
      <c r="S140" s="51"/>
      <c r="T140" s="51"/>
      <c r="U140" s="51"/>
      <c r="V140" s="51"/>
      <c r="W140" s="51"/>
      <c r="X140" s="52" t="str">
        <f t="shared" si="331"/>
        <v xml:space="preserve"> </v>
      </c>
      <c r="Y140" s="52" t="str">
        <f t="shared" si="275"/>
        <v xml:space="preserve"> </v>
      </c>
      <c r="Z140" s="52" t="str">
        <f t="shared" si="276"/>
        <v xml:space="preserve"> </v>
      </c>
      <c r="AA140" s="52" t="str">
        <f t="shared" si="277"/>
        <v xml:space="preserve"> </v>
      </c>
      <c r="AB140" s="52" t="str">
        <f t="shared" si="278"/>
        <v xml:space="preserve"> </v>
      </c>
      <c r="AC140" s="54"/>
      <c r="AD140" s="54"/>
      <c r="AE140" s="54"/>
      <c r="AF140" s="54"/>
      <c r="AG140" s="54"/>
      <c r="AH140" s="52" t="str">
        <f t="shared" si="332"/>
        <v xml:space="preserve"> </v>
      </c>
      <c r="AI140" s="52" t="str">
        <f t="shared" si="237"/>
        <v xml:space="preserve"> </v>
      </c>
      <c r="AJ140" s="52" t="str">
        <f t="shared" si="238"/>
        <v xml:space="preserve"> </v>
      </c>
      <c r="AK140" s="52" t="str">
        <f t="shared" si="239"/>
        <v xml:space="preserve"> </v>
      </c>
      <c r="AL140" s="52" t="str">
        <f t="shared" si="240"/>
        <v xml:space="preserve"> </v>
      </c>
      <c r="AM140" s="53"/>
      <c r="AN140" s="53"/>
      <c r="AO140" s="53"/>
      <c r="AP140" s="53"/>
      <c r="AQ140" s="53"/>
      <c r="AR140" s="53"/>
      <c r="AS140" s="55" t="str">
        <f t="shared" si="333"/>
        <v/>
      </c>
      <c r="AT140" s="31" t="str">
        <f t="shared" si="279"/>
        <v/>
      </c>
      <c r="AU140" s="57" t="str">
        <f>IF(D140="","",IF(LOOKUP(AT140,'Master 2012 Pay Sheet'!$A$5:$A$35,'Master 2012 Pay Sheet'!$B$5:$B$35)&gt;0,LOOKUP(AT140,'Master 2012 Pay Sheet'!$A$5:$A$35,'Master 2012 Pay Sheet'!$B$5:$B$35),0))</f>
        <v/>
      </c>
      <c r="AV140" s="56" t="str">
        <f t="shared" si="334"/>
        <v/>
      </c>
      <c r="AW140" s="31" t="str">
        <f t="shared" si="280"/>
        <v/>
      </c>
      <c r="AX140" s="57" t="str">
        <f>IF(D140="","",IF(LOOKUP(AW140,'Master 2012 Pay Sheet'!$C$5:$C$35,'Master 2012 Pay Sheet'!$D$5:$D$35)&gt;0,LOOKUP(AW140,'Master 2012 Pay Sheet'!$C$5:$C$35,'Master 2012 Pay Sheet'!$D$5:$D$35),0))</f>
        <v/>
      </c>
      <c r="AY140" s="56" t="str">
        <f t="shared" si="281"/>
        <v/>
      </c>
      <c r="AZ140" s="31" t="str">
        <f t="shared" si="282"/>
        <v/>
      </c>
      <c r="BA140" s="57" t="str">
        <f>IF(D140="","",IF(LOOKUP(AZ140,'Master 2012 Pay Sheet'!$E$5:$E$35,'Master 2012 Pay Sheet'!$F$5:$F$35)&gt;0,LOOKUP(AZ140,'Master 2012 Pay Sheet'!$E$5:$E$35,'Master 2012 Pay Sheet'!$F$5:$F$35),0))</f>
        <v/>
      </c>
      <c r="BB140" s="57" t="str">
        <f t="shared" si="283"/>
        <v/>
      </c>
      <c r="BC140" s="31" t="str">
        <f t="shared" si="284"/>
        <v/>
      </c>
      <c r="BD140" s="31" t="str">
        <f t="shared" si="285"/>
        <v/>
      </c>
      <c r="BE140" s="31" t="str">
        <f t="shared" si="286"/>
        <v/>
      </c>
      <c r="BF140" s="56" t="str">
        <f t="shared" si="335"/>
        <v/>
      </c>
      <c r="BG140" s="31" t="str">
        <f t="shared" si="287"/>
        <v/>
      </c>
      <c r="BH140" s="31" t="str">
        <f t="shared" si="288"/>
        <v/>
      </c>
      <c r="BI140" s="56" t="str">
        <f t="shared" si="336"/>
        <v/>
      </c>
      <c r="BJ140" s="31" t="str">
        <f t="shared" si="289"/>
        <v/>
      </c>
      <c r="BK140" s="31" t="str">
        <f t="shared" si="337"/>
        <v/>
      </c>
      <c r="BL140" s="31" t="str">
        <f t="shared" si="290"/>
        <v/>
      </c>
      <c r="BM140" s="31" t="str">
        <f t="shared" si="291"/>
        <v/>
      </c>
      <c r="BN140" s="31" t="str">
        <f t="shared" si="292"/>
        <v/>
      </c>
      <c r="BO140" s="31" t="str">
        <f t="shared" si="293"/>
        <v/>
      </c>
      <c r="BP140" s="31" t="str">
        <f t="shared" si="294"/>
        <v/>
      </c>
      <c r="BQ140" s="31" t="str">
        <f t="shared" si="295"/>
        <v/>
      </c>
      <c r="BR140" s="31" t="str">
        <f t="shared" si="296"/>
        <v/>
      </c>
      <c r="BS140" s="31" t="str">
        <f t="shared" si="297"/>
        <v/>
      </c>
      <c r="BT140" s="31" t="str">
        <f t="shared" si="298"/>
        <v/>
      </c>
      <c r="BU140" s="31" t="str">
        <f t="shared" si="299"/>
        <v/>
      </c>
      <c r="BV140" s="31" t="str">
        <f t="shared" si="300"/>
        <v/>
      </c>
      <c r="BW140" s="31" t="str">
        <f t="shared" si="301"/>
        <v/>
      </c>
      <c r="BX140" s="31" t="str">
        <f t="shared" si="302"/>
        <v/>
      </c>
      <c r="BY140" s="31" t="str">
        <f t="shared" si="303"/>
        <v/>
      </c>
      <c r="BZ140" s="31" t="str">
        <f t="shared" si="304"/>
        <v/>
      </c>
      <c r="CA140" s="31" t="str">
        <f t="shared" si="305"/>
        <v/>
      </c>
      <c r="CB140" s="31" t="str">
        <f t="shared" si="306"/>
        <v/>
      </c>
      <c r="CC140" s="31" t="str">
        <f t="shared" si="307"/>
        <v/>
      </c>
      <c r="CD140" s="31" t="str">
        <f t="shared" si="308"/>
        <v/>
      </c>
      <c r="CE140" s="31" t="str">
        <f t="shared" si="309"/>
        <v/>
      </c>
      <c r="CF140" s="31" t="str">
        <f t="shared" si="310"/>
        <v/>
      </c>
      <c r="CG140" s="31" t="str">
        <f t="shared" si="311"/>
        <v/>
      </c>
      <c r="CH140" s="31" t="str">
        <f t="shared" si="312"/>
        <v/>
      </c>
      <c r="CI140" s="31" t="str">
        <f t="shared" si="313"/>
        <v/>
      </c>
      <c r="CJ140" s="31" t="str">
        <f t="shared" si="314"/>
        <v/>
      </c>
      <c r="CK140" s="31" t="str">
        <f t="shared" si="315"/>
        <v/>
      </c>
      <c r="CL140" s="31" t="str">
        <f t="shared" si="316"/>
        <v/>
      </c>
      <c r="CM140" s="31" t="str">
        <f t="shared" si="317"/>
        <v/>
      </c>
      <c r="CN140" s="31" t="str">
        <f t="shared" si="318"/>
        <v/>
      </c>
      <c r="CO140" s="31" t="str">
        <f t="shared" si="319"/>
        <v/>
      </c>
      <c r="CP140" s="31" t="str">
        <f t="shared" si="320"/>
        <v/>
      </c>
      <c r="CQ140" s="31" t="str">
        <f t="shared" si="321"/>
        <v/>
      </c>
      <c r="CR140" s="31" t="str">
        <f t="shared" si="322"/>
        <v/>
      </c>
      <c r="CS140" s="31" t="str">
        <f t="shared" si="323"/>
        <v/>
      </c>
      <c r="CT140" s="31" t="str">
        <f t="shared" si="338"/>
        <v/>
      </c>
      <c r="CU140" s="31" t="str">
        <f t="shared" si="339"/>
        <v/>
      </c>
      <c r="CV140" s="31" t="str">
        <f t="shared" si="340"/>
        <v/>
      </c>
      <c r="CW140" s="31" t="str">
        <f t="shared" si="341"/>
        <v/>
      </c>
      <c r="CX140" s="31" t="str">
        <f t="shared" si="342"/>
        <v/>
      </c>
      <c r="CY140" s="31" t="str">
        <f t="shared" si="343"/>
        <v/>
      </c>
      <c r="CZ140" s="31" t="str">
        <f t="shared" si="344"/>
        <v/>
      </c>
      <c r="DA140" s="31" t="str">
        <f t="shared" si="345"/>
        <v/>
      </c>
      <c r="DB140" s="31" t="str">
        <f t="shared" si="346"/>
        <v/>
      </c>
      <c r="DC140" s="31" t="str">
        <f t="shared" si="347"/>
        <v/>
      </c>
      <c r="DD140" s="31" t="str">
        <f t="shared" si="348"/>
        <v/>
      </c>
      <c r="DE140" s="31" t="str">
        <f t="shared" si="349"/>
        <v/>
      </c>
      <c r="DF140" s="31" t="str">
        <f t="shared" si="350"/>
        <v/>
      </c>
      <c r="DG140" s="31" t="str">
        <f t="shared" si="351"/>
        <v/>
      </c>
      <c r="DH140" s="31" t="str">
        <f t="shared" si="352"/>
        <v/>
      </c>
      <c r="DI140" s="31" t="str">
        <f t="shared" si="353"/>
        <v/>
      </c>
      <c r="DJ140" s="31" t="str">
        <f t="shared" si="354"/>
        <v/>
      </c>
      <c r="DK140" s="31" t="str">
        <f t="shared" si="355"/>
        <v/>
      </c>
      <c r="DL140" s="31" t="str">
        <f t="shared" si="356"/>
        <v/>
      </c>
      <c r="DM140" s="31" t="str">
        <f t="shared" si="357"/>
        <v/>
      </c>
      <c r="DN140" s="31" t="str">
        <f t="shared" si="358"/>
        <v/>
      </c>
      <c r="DO140" s="31" t="str">
        <f t="shared" si="359"/>
        <v/>
      </c>
      <c r="DP140" s="31" t="str">
        <f t="shared" si="360"/>
        <v/>
      </c>
      <c r="DQ140" s="31" t="str">
        <f t="shared" si="324"/>
        <v/>
      </c>
      <c r="DR140" s="31" t="str">
        <f t="shared" si="325"/>
        <v/>
      </c>
      <c r="DS140" s="31" t="str">
        <f t="shared" si="326"/>
        <v/>
      </c>
      <c r="DT140" s="31" t="str">
        <f t="shared" si="327"/>
        <v/>
      </c>
      <c r="DU140" s="31" t="str">
        <f t="shared" si="328"/>
        <v/>
      </c>
      <c r="DV140" s="31" t="str">
        <f t="shared" si="329"/>
        <v/>
      </c>
      <c r="DW140" s="48" t="e">
        <f t="shared" si="330"/>
        <v>#VALUE!</v>
      </c>
      <c r="DX140" s="4" t="str">
        <f t="shared" si="361"/>
        <v/>
      </c>
    </row>
    <row r="141" spans="1:128" ht="13.2" x14ac:dyDescent="0.25">
      <c r="A141" s="31"/>
      <c r="B141" s="4">
        <v>139</v>
      </c>
      <c r="C141" s="15"/>
      <c r="D141" s="15"/>
      <c r="E141" s="15"/>
      <c r="F141" s="15"/>
      <c r="G141" s="15"/>
      <c r="H141" s="47"/>
      <c r="I141" s="15"/>
      <c r="J141" s="47"/>
      <c r="K141" s="47"/>
      <c r="L141" s="47"/>
      <c r="M141" s="54"/>
      <c r="N141" s="54"/>
      <c r="O141" s="54"/>
      <c r="P141" s="54"/>
      <c r="Q141" s="54"/>
      <c r="R141" s="51"/>
      <c r="S141" s="51"/>
      <c r="T141" s="51"/>
      <c r="U141" s="51"/>
      <c r="V141" s="51"/>
      <c r="W141" s="51"/>
      <c r="X141" s="52" t="str">
        <f t="shared" si="331"/>
        <v xml:space="preserve"> </v>
      </c>
      <c r="Y141" s="52" t="str">
        <f t="shared" si="275"/>
        <v xml:space="preserve"> </v>
      </c>
      <c r="Z141" s="52" t="str">
        <f t="shared" si="276"/>
        <v xml:space="preserve"> </v>
      </c>
      <c r="AA141" s="52" t="str">
        <f t="shared" si="277"/>
        <v xml:space="preserve"> </v>
      </c>
      <c r="AB141" s="52" t="str">
        <f t="shared" si="278"/>
        <v xml:space="preserve"> </v>
      </c>
      <c r="AC141" s="54"/>
      <c r="AD141" s="54"/>
      <c r="AE141" s="54"/>
      <c r="AF141" s="54"/>
      <c r="AG141" s="54"/>
      <c r="AH141" s="52" t="str">
        <f t="shared" si="332"/>
        <v xml:space="preserve"> </v>
      </c>
      <c r="AI141" s="52" t="str">
        <f t="shared" si="237"/>
        <v xml:space="preserve"> </v>
      </c>
      <c r="AJ141" s="52" t="str">
        <f t="shared" si="238"/>
        <v xml:space="preserve"> </v>
      </c>
      <c r="AK141" s="52" t="str">
        <f t="shared" si="239"/>
        <v xml:space="preserve"> </v>
      </c>
      <c r="AL141" s="52" t="str">
        <f t="shared" si="240"/>
        <v xml:space="preserve"> </v>
      </c>
      <c r="AM141" s="53"/>
      <c r="AN141" s="53"/>
      <c r="AO141" s="53"/>
      <c r="AP141" s="53"/>
      <c r="AQ141" s="53"/>
      <c r="AR141" s="53"/>
      <c r="AS141" s="55" t="str">
        <f t="shared" si="333"/>
        <v/>
      </c>
      <c r="AT141" s="31" t="str">
        <f t="shared" si="279"/>
        <v/>
      </c>
      <c r="AU141" s="57" t="str">
        <f>IF(D141="","",IF(LOOKUP(AT141,'Master 2012 Pay Sheet'!$A$5:$A$35,'Master 2012 Pay Sheet'!$B$5:$B$35)&gt;0,LOOKUP(AT141,'Master 2012 Pay Sheet'!$A$5:$A$35,'Master 2012 Pay Sheet'!$B$5:$B$35),0))</f>
        <v/>
      </c>
      <c r="AV141" s="56" t="str">
        <f t="shared" si="334"/>
        <v/>
      </c>
      <c r="AW141" s="31" t="str">
        <f t="shared" si="280"/>
        <v/>
      </c>
      <c r="AX141" s="57" t="str">
        <f>IF(D141="","",IF(LOOKUP(AW141,'Master 2012 Pay Sheet'!$C$5:$C$35,'Master 2012 Pay Sheet'!$D$5:$D$35)&gt;0,LOOKUP(AW141,'Master 2012 Pay Sheet'!$C$5:$C$35,'Master 2012 Pay Sheet'!$D$5:$D$35),0))</f>
        <v/>
      </c>
      <c r="AY141" s="56" t="str">
        <f t="shared" si="281"/>
        <v/>
      </c>
      <c r="AZ141" s="31" t="str">
        <f t="shared" si="282"/>
        <v/>
      </c>
      <c r="BA141" s="57" t="str">
        <f>IF(D141="","",IF(LOOKUP(AZ141,'Master 2012 Pay Sheet'!$E$5:$E$35,'Master 2012 Pay Sheet'!$F$5:$F$35)&gt;0,LOOKUP(AZ141,'Master 2012 Pay Sheet'!$E$5:$E$35,'Master 2012 Pay Sheet'!$F$5:$F$35),0))</f>
        <v/>
      </c>
      <c r="BB141" s="57" t="str">
        <f t="shared" si="283"/>
        <v/>
      </c>
      <c r="BC141" s="31" t="str">
        <f t="shared" si="284"/>
        <v/>
      </c>
      <c r="BD141" s="31" t="str">
        <f t="shared" si="285"/>
        <v/>
      </c>
      <c r="BE141" s="31" t="str">
        <f t="shared" si="286"/>
        <v/>
      </c>
      <c r="BF141" s="56" t="str">
        <f t="shared" si="335"/>
        <v/>
      </c>
      <c r="BG141" s="31" t="str">
        <f t="shared" si="287"/>
        <v/>
      </c>
      <c r="BH141" s="31" t="str">
        <f t="shared" si="288"/>
        <v/>
      </c>
      <c r="BI141" s="56" t="str">
        <f t="shared" si="336"/>
        <v/>
      </c>
      <c r="BJ141" s="31" t="str">
        <f t="shared" si="289"/>
        <v/>
      </c>
      <c r="BK141" s="31" t="str">
        <f t="shared" si="337"/>
        <v/>
      </c>
      <c r="BL141" s="31" t="str">
        <f t="shared" si="290"/>
        <v/>
      </c>
      <c r="BM141" s="31" t="str">
        <f t="shared" si="291"/>
        <v/>
      </c>
      <c r="BN141" s="31" t="str">
        <f t="shared" si="292"/>
        <v/>
      </c>
      <c r="BO141" s="31" t="str">
        <f t="shared" si="293"/>
        <v/>
      </c>
      <c r="BP141" s="31" t="str">
        <f t="shared" si="294"/>
        <v/>
      </c>
      <c r="BQ141" s="31" t="str">
        <f t="shared" si="295"/>
        <v/>
      </c>
      <c r="BR141" s="31" t="str">
        <f t="shared" si="296"/>
        <v/>
      </c>
      <c r="BS141" s="31" t="str">
        <f t="shared" si="297"/>
        <v/>
      </c>
      <c r="BT141" s="31" t="str">
        <f t="shared" si="298"/>
        <v/>
      </c>
      <c r="BU141" s="31" t="str">
        <f t="shared" si="299"/>
        <v/>
      </c>
      <c r="BV141" s="31" t="str">
        <f t="shared" si="300"/>
        <v/>
      </c>
      <c r="BW141" s="31" t="str">
        <f t="shared" si="301"/>
        <v/>
      </c>
      <c r="BX141" s="31" t="str">
        <f t="shared" si="302"/>
        <v/>
      </c>
      <c r="BY141" s="31" t="str">
        <f t="shared" si="303"/>
        <v/>
      </c>
      <c r="BZ141" s="31" t="str">
        <f t="shared" si="304"/>
        <v/>
      </c>
      <c r="CA141" s="31" t="str">
        <f t="shared" si="305"/>
        <v/>
      </c>
      <c r="CB141" s="31" t="str">
        <f t="shared" si="306"/>
        <v/>
      </c>
      <c r="CC141" s="31" t="str">
        <f t="shared" si="307"/>
        <v/>
      </c>
      <c r="CD141" s="31" t="str">
        <f t="shared" si="308"/>
        <v/>
      </c>
      <c r="CE141" s="31" t="str">
        <f t="shared" si="309"/>
        <v/>
      </c>
      <c r="CF141" s="31" t="str">
        <f t="shared" si="310"/>
        <v/>
      </c>
      <c r="CG141" s="31" t="str">
        <f t="shared" si="311"/>
        <v/>
      </c>
      <c r="CH141" s="31" t="str">
        <f t="shared" si="312"/>
        <v/>
      </c>
      <c r="CI141" s="31" t="str">
        <f t="shared" si="313"/>
        <v/>
      </c>
      <c r="CJ141" s="31" t="str">
        <f t="shared" si="314"/>
        <v/>
      </c>
      <c r="CK141" s="31" t="str">
        <f t="shared" si="315"/>
        <v/>
      </c>
      <c r="CL141" s="31" t="str">
        <f t="shared" si="316"/>
        <v/>
      </c>
      <c r="CM141" s="31" t="str">
        <f t="shared" si="317"/>
        <v/>
      </c>
      <c r="CN141" s="31" t="str">
        <f t="shared" si="318"/>
        <v/>
      </c>
      <c r="CO141" s="31" t="str">
        <f t="shared" si="319"/>
        <v/>
      </c>
      <c r="CP141" s="31" t="str">
        <f t="shared" si="320"/>
        <v/>
      </c>
      <c r="CQ141" s="31" t="str">
        <f t="shared" si="321"/>
        <v/>
      </c>
      <c r="CR141" s="31" t="str">
        <f t="shared" si="322"/>
        <v/>
      </c>
      <c r="CS141" s="31" t="str">
        <f t="shared" si="323"/>
        <v/>
      </c>
      <c r="CT141" s="31" t="str">
        <f t="shared" si="338"/>
        <v/>
      </c>
      <c r="CU141" s="31" t="str">
        <f t="shared" si="339"/>
        <v/>
      </c>
      <c r="CV141" s="31" t="str">
        <f t="shared" si="340"/>
        <v/>
      </c>
      <c r="CW141" s="31" t="str">
        <f t="shared" si="341"/>
        <v/>
      </c>
      <c r="CX141" s="31" t="str">
        <f t="shared" si="342"/>
        <v/>
      </c>
      <c r="CY141" s="31" t="str">
        <f t="shared" si="343"/>
        <v/>
      </c>
      <c r="CZ141" s="31" t="str">
        <f t="shared" si="344"/>
        <v/>
      </c>
      <c r="DA141" s="31" t="str">
        <f t="shared" si="345"/>
        <v/>
      </c>
      <c r="DB141" s="31" t="str">
        <f t="shared" si="346"/>
        <v/>
      </c>
      <c r="DC141" s="31" t="str">
        <f t="shared" si="347"/>
        <v/>
      </c>
      <c r="DD141" s="31" t="str">
        <f t="shared" si="348"/>
        <v/>
      </c>
      <c r="DE141" s="31" t="str">
        <f t="shared" si="349"/>
        <v/>
      </c>
      <c r="DF141" s="31" t="str">
        <f t="shared" si="350"/>
        <v/>
      </c>
      <c r="DG141" s="31" t="str">
        <f t="shared" si="351"/>
        <v/>
      </c>
      <c r="DH141" s="31" t="str">
        <f t="shared" si="352"/>
        <v/>
      </c>
      <c r="DI141" s="31" t="str">
        <f t="shared" si="353"/>
        <v/>
      </c>
      <c r="DJ141" s="31" t="str">
        <f t="shared" si="354"/>
        <v/>
      </c>
      <c r="DK141" s="31" t="str">
        <f t="shared" si="355"/>
        <v/>
      </c>
      <c r="DL141" s="31" t="str">
        <f t="shared" si="356"/>
        <v/>
      </c>
      <c r="DM141" s="31" t="str">
        <f t="shared" si="357"/>
        <v/>
      </c>
      <c r="DN141" s="31" t="str">
        <f t="shared" si="358"/>
        <v/>
      </c>
      <c r="DO141" s="31" t="str">
        <f t="shared" si="359"/>
        <v/>
      </c>
      <c r="DP141" s="31" t="str">
        <f t="shared" si="360"/>
        <v/>
      </c>
      <c r="DQ141" s="31" t="str">
        <f t="shared" si="324"/>
        <v/>
      </c>
      <c r="DR141" s="31" t="str">
        <f t="shared" si="325"/>
        <v/>
      </c>
      <c r="DS141" s="31" t="str">
        <f t="shared" si="326"/>
        <v/>
      </c>
      <c r="DT141" s="31" t="str">
        <f t="shared" si="327"/>
        <v/>
      </c>
      <c r="DU141" s="31" t="str">
        <f t="shared" si="328"/>
        <v/>
      </c>
      <c r="DV141" s="31" t="str">
        <f t="shared" si="329"/>
        <v/>
      </c>
      <c r="DW141" s="48" t="e">
        <f t="shared" si="330"/>
        <v>#VALUE!</v>
      </c>
      <c r="DX141" s="4" t="str">
        <f t="shared" si="361"/>
        <v/>
      </c>
    </row>
    <row r="142" spans="1:128" ht="13.2" x14ac:dyDescent="0.25">
      <c r="A142" s="31"/>
      <c r="B142" s="4">
        <v>140</v>
      </c>
      <c r="C142" s="15"/>
      <c r="D142" s="15"/>
      <c r="E142" s="15"/>
      <c r="F142" s="15"/>
      <c r="G142" s="15"/>
      <c r="H142" s="47"/>
      <c r="I142" s="15"/>
      <c r="J142" s="47"/>
      <c r="K142" s="47"/>
      <c r="L142" s="47"/>
      <c r="M142" s="54"/>
      <c r="N142" s="54"/>
      <c r="O142" s="54"/>
      <c r="P142" s="54"/>
      <c r="Q142" s="54"/>
      <c r="R142" s="51"/>
      <c r="S142" s="51"/>
      <c r="T142" s="51"/>
      <c r="U142" s="51"/>
      <c r="V142" s="51"/>
      <c r="W142" s="51"/>
      <c r="X142" s="52" t="str">
        <f t="shared" si="331"/>
        <v xml:space="preserve"> </v>
      </c>
      <c r="Y142" s="52" t="str">
        <f t="shared" si="275"/>
        <v xml:space="preserve"> </v>
      </c>
      <c r="Z142" s="52" t="str">
        <f t="shared" si="276"/>
        <v xml:space="preserve"> </v>
      </c>
      <c r="AA142" s="52" t="str">
        <f t="shared" si="277"/>
        <v xml:space="preserve"> </v>
      </c>
      <c r="AB142" s="52" t="str">
        <f t="shared" si="278"/>
        <v xml:space="preserve"> </v>
      </c>
      <c r="AC142" s="54"/>
      <c r="AD142" s="54"/>
      <c r="AE142" s="54"/>
      <c r="AF142" s="54"/>
      <c r="AG142" s="54"/>
      <c r="AH142" s="52" t="str">
        <f t="shared" si="332"/>
        <v xml:space="preserve"> </v>
      </c>
      <c r="AI142" s="52" t="str">
        <f t="shared" si="237"/>
        <v xml:space="preserve"> </v>
      </c>
      <c r="AJ142" s="52" t="str">
        <f t="shared" si="238"/>
        <v xml:space="preserve"> </v>
      </c>
      <c r="AK142" s="52" t="str">
        <f t="shared" si="239"/>
        <v xml:space="preserve"> </v>
      </c>
      <c r="AL142" s="52" t="str">
        <f t="shared" si="240"/>
        <v xml:space="preserve"> </v>
      </c>
      <c r="AM142" s="53"/>
      <c r="AN142" s="53"/>
      <c r="AO142" s="53"/>
      <c r="AP142" s="53"/>
      <c r="AQ142" s="53"/>
      <c r="AR142" s="53"/>
      <c r="AS142" s="55" t="str">
        <f t="shared" si="333"/>
        <v/>
      </c>
      <c r="AT142" s="31" t="str">
        <f t="shared" si="279"/>
        <v/>
      </c>
      <c r="AU142" s="57" t="str">
        <f>IF(D142="","",IF(LOOKUP(AT142,'Master 2012 Pay Sheet'!$A$5:$A$35,'Master 2012 Pay Sheet'!$B$5:$B$35)&gt;0,LOOKUP(AT142,'Master 2012 Pay Sheet'!$A$5:$A$35,'Master 2012 Pay Sheet'!$B$5:$B$35),0))</f>
        <v/>
      </c>
      <c r="AV142" s="56" t="str">
        <f t="shared" si="334"/>
        <v/>
      </c>
      <c r="AW142" s="31" t="str">
        <f t="shared" si="280"/>
        <v/>
      </c>
      <c r="AX142" s="57" t="str">
        <f>IF(D142="","",IF(LOOKUP(AW142,'Master 2012 Pay Sheet'!$C$5:$C$35,'Master 2012 Pay Sheet'!$D$5:$D$35)&gt;0,LOOKUP(AW142,'Master 2012 Pay Sheet'!$C$5:$C$35,'Master 2012 Pay Sheet'!$D$5:$D$35),0))</f>
        <v/>
      </c>
      <c r="AY142" s="56" t="str">
        <f t="shared" si="281"/>
        <v/>
      </c>
      <c r="AZ142" s="31" t="str">
        <f t="shared" si="282"/>
        <v/>
      </c>
      <c r="BA142" s="57" t="str">
        <f>IF(D142="","",IF(LOOKUP(AZ142,'Master 2012 Pay Sheet'!$E$5:$E$35,'Master 2012 Pay Sheet'!$F$5:$F$35)&gt;0,LOOKUP(AZ142,'Master 2012 Pay Sheet'!$E$5:$E$35,'Master 2012 Pay Sheet'!$F$5:$F$35),0))</f>
        <v/>
      </c>
      <c r="BB142" s="57" t="str">
        <f t="shared" si="283"/>
        <v/>
      </c>
      <c r="BC142" s="31" t="str">
        <f t="shared" si="284"/>
        <v/>
      </c>
      <c r="BD142" s="31" t="str">
        <f t="shared" si="285"/>
        <v/>
      </c>
      <c r="BE142" s="31" t="str">
        <f t="shared" si="286"/>
        <v/>
      </c>
      <c r="BF142" s="56" t="str">
        <f t="shared" si="335"/>
        <v/>
      </c>
      <c r="BG142" s="31" t="str">
        <f t="shared" si="287"/>
        <v/>
      </c>
      <c r="BH142" s="31" t="str">
        <f t="shared" si="288"/>
        <v/>
      </c>
      <c r="BI142" s="56" t="str">
        <f t="shared" si="336"/>
        <v/>
      </c>
      <c r="BJ142" s="31" t="str">
        <f t="shared" si="289"/>
        <v/>
      </c>
      <c r="BK142" s="31" t="str">
        <f t="shared" si="337"/>
        <v/>
      </c>
      <c r="BL142" s="31" t="str">
        <f t="shared" si="290"/>
        <v/>
      </c>
      <c r="BM142" s="31" t="str">
        <f t="shared" si="291"/>
        <v/>
      </c>
      <c r="BN142" s="31" t="str">
        <f t="shared" si="292"/>
        <v/>
      </c>
      <c r="BO142" s="31" t="str">
        <f t="shared" si="293"/>
        <v/>
      </c>
      <c r="BP142" s="31" t="str">
        <f t="shared" si="294"/>
        <v/>
      </c>
      <c r="BQ142" s="31" t="str">
        <f t="shared" si="295"/>
        <v/>
      </c>
      <c r="BR142" s="31" t="str">
        <f t="shared" si="296"/>
        <v/>
      </c>
      <c r="BS142" s="31" t="str">
        <f t="shared" si="297"/>
        <v/>
      </c>
      <c r="BT142" s="31" t="str">
        <f t="shared" si="298"/>
        <v/>
      </c>
      <c r="BU142" s="31" t="str">
        <f t="shared" si="299"/>
        <v/>
      </c>
      <c r="BV142" s="31" t="str">
        <f t="shared" si="300"/>
        <v/>
      </c>
      <c r="BW142" s="31" t="str">
        <f t="shared" si="301"/>
        <v/>
      </c>
      <c r="BX142" s="31" t="str">
        <f t="shared" si="302"/>
        <v/>
      </c>
      <c r="BY142" s="31" t="str">
        <f t="shared" si="303"/>
        <v/>
      </c>
      <c r="BZ142" s="31" t="str">
        <f t="shared" si="304"/>
        <v/>
      </c>
      <c r="CA142" s="31" t="str">
        <f t="shared" si="305"/>
        <v/>
      </c>
      <c r="CB142" s="31" t="str">
        <f t="shared" si="306"/>
        <v/>
      </c>
      <c r="CC142" s="31" t="str">
        <f t="shared" si="307"/>
        <v/>
      </c>
      <c r="CD142" s="31" t="str">
        <f t="shared" si="308"/>
        <v/>
      </c>
      <c r="CE142" s="31" t="str">
        <f t="shared" si="309"/>
        <v/>
      </c>
      <c r="CF142" s="31" t="str">
        <f t="shared" si="310"/>
        <v/>
      </c>
      <c r="CG142" s="31" t="str">
        <f t="shared" si="311"/>
        <v/>
      </c>
      <c r="CH142" s="31" t="str">
        <f t="shared" si="312"/>
        <v/>
      </c>
      <c r="CI142" s="31" t="str">
        <f t="shared" si="313"/>
        <v/>
      </c>
      <c r="CJ142" s="31" t="str">
        <f t="shared" si="314"/>
        <v/>
      </c>
      <c r="CK142" s="31" t="str">
        <f t="shared" si="315"/>
        <v/>
      </c>
      <c r="CL142" s="31" t="str">
        <f t="shared" si="316"/>
        <v/>
      </c>
      <c r="CM142" s="31" t="str">
        <f t="shared" si="317"/>
        <v/>
      </c>
      <c r="CN142" s="31" t="str">
        <f t="shared" si="318"/>
        <v/>
      </c>
      <c r="CO142" s="31" t="str">
        <f t="shared" si="319"/>
        <v/>
      </c>
      <c r="CP142" s="31" t="str">
        <f t="shared" si="320"/>
        <v/>
      </c>
      <c r="CQ142" s="31" t="str">
        <f t="shared" si="321"/>
        <v/>
      </c>
      <c r="CR142" s="31" t="str">
        <f t="shared" si="322"/>
        <v/>
      </c>
      <c r="CS142" s="31" t="str">
        <f t="shared" si="323"/>
        <v/>
      </c>
      <c r="CT142" s="31" t="str">
        <f t="shared" si="338"/>
        <v/>
      </c>
      <c r="CU142" s="31" t="str">
        <f t="shared" si="339"/>
        <v/>
      </c>
      <c r="CV142" s="31" t="str">
        <f t="shared" si="340"/>
        <v/>
      </c>
      <c r="CW142" s="31" t="str">
        <f t="shared" si="341"/>
        <v/>
      </c>
      <c r="CX142" s="31" t="str">
        <f t="shared" si="342"/>
        <v/>
      </c>
      <c r="CY142" s="31" t="str">
        <f t="shared" si="343"/>
        <v/>
      </c>
      <c r="CZ142" s="31" t="str">
        <f t="shared" si="344"/>
        <v/>
      </c>
      <c r="DA142" s="31" t="str">
        <f t="shared" si="345"/>
        <v/>
      </c>
      <c r="DB142" s="31" t="str">
        <f t="shared" si="346"/>
        <v/>
      </c>
      <c r="DC142" s="31" t="str">
        <f t="shared" si="347"/>
        <v/>
      </c>
      <c r="DD142" s="31" t="str">
        <f t="shared" si="348"/>
        <v/>
      </c>
      <c r="DE142" s="31" t="str">
        <f t="shared" si="349"/>
        <v/>
      </c>
      <c r="DF142" s="31" t="str">
        <f t="shared" si="350"/>
        <v/>
      </c>
      <c r="DG142" s="31" t="str">
        <f t="shared" si="351"/>
        <v/>
      </c>
      <c r="DH142" s="31" t="str">
        <f t="shared" si="352"/>
        <v/>
      </c>
      <c r="DI142" s="31" t="str">
        <f t="shared" si="353"/>
        <v/>
      </c>
      <c r="DJ142" s="31" t="str">
        <f t="shared" si="354"/>
        <v/>
      </c>
      <c r="DK142" s="31" t="str">
        <f t="shared" si="355"/>
        <v/>
      </c>
      <c r="DL142" s="31" t="str">
        <f t="shared" si="356"/>
        <v/>
      </c>
      <c r="DM142" s="31" t="str">
        <f t="shared" si="357"/>
        <v/>
      </c>
      <c r="DN142" s="31" t="str">
        <f t="shared" si="358"/>
        <v/>
      </c>
      <c r="DO142" s="31" t="str">
        <f t="shared" si="359"/>
        <v/>
      </c>
      <c r="DP142" s="31" t="str">
        <f t="shared" si="360"/>
        <v/>
      </c>
      <c r="DQ142" s="31" t="str">
        <f t="shared" si="324"/>
        <v/>
      </c>
      <c r="DR142" s="31" t="str">
        <f t="shared" si="325"/>
        <v/>
      </c>
      <c r="DS142" s="31" t="str">
        <f t="shared" si="326"/>
        <v/>
      </c>
      <c r="DT142" s="31" t="str">
        <f t="shared" si="327"/>
        <v/>
      </c>
      <c r="DU142" s="31" t="str">
        <f t="shared" si="328"/>
        <v/>
      </c>
      <c r="DV142" s="31" t="str">
        <f t="shared" si="329"/>
        <v/>
      </c>
      <c r="DW142" s="48" t="e">
        <f t="shared" si="330"/>
        <v>#VALUE!</v>
      </c>
      <c r="DX142" s="4" t="str">
        <f t="shared" si="361"/>
        <v/>
      </c>
    </row>
    <row r="143" spans="1:128" ht="13.2" x14ac:dyDescent="0.25">
      <c r="A143" s="31"/>
      <c r="B143" s="4">
        <v>141</v>
      </c>
      <c r="C143" s="15"/>
      <c r="D143" s="15"/>
      <c r="E143" s="15"/>
      <c r="F143" s="15"/>
      <c r="G143" s="15"/>
      <c r="H143" s="47"/>
      <c r="I143" s="15"/>
      <c r="J143" s="47"/>
      <c r="K143" s="47"/>
      <c r="L143" s="47"/>
      <c r="M143" s="54"/>
      <c r="N143" s="54"/>
      <c r="O143" s="54"/>
      <c r="P143" s="54"/>
      <c r="Q143" s="54"/>
      <c r="R143" s="51"/>
      <c r="S143" s="51"/>
      <c r="T143" s="51"/>
      <c r="U143" s="51"/>
      <c r="V143" s="51"/>
      <c r="W143" s="51"/>
      <c r="X143" s="52" t="str">
        <f t="shared" si="331"/>
        <v xml:space="preserve"> </v>
      </c>
      <c r="Y143" s="52" t="str">
        <f t="shared" si="275"/>
        <v xml:space="preserve"> </v>
      </c>
      <c r="Z143" s="52" t="str">
        <f t="shared" si="276"/>
        <v xml:space="preserve"> </v>
      </c>
      <c r="AA143" s="52" t="str">
        <f t="shared" si="277"/>
        <v xml:space="preserve"> </v>
      </c>
      <c r="AB143" s="52" t="str">
        <f t="shared" si="278"/>
        <v xml:space="preserve"> </v>
      </c>
      <c r="AC143" s="54"/>
      <c r="AD143" s="54"/>
      <c r="AE143" s="54"/>
      <c r="AF143" s="54"/>
      <c r="AG143" s="54"/>
      <c r="AH143" s="52" t="str">
        <f t="shared" si="332"/>
        <v xml:space="preserve"> </v>
      </c>
      <c r="AI143" s="52" t="str">
        <f t="shared" si="237"/>
        <v xml:space="preserve"> </v>
      </c>
      <c r="AJ143" s="52" t="str">
        <f t="shared" si="238"/>
        <v xml:space="preserve"> </v>
      </c>
      <c r="AK143" s="52" t="str">
        <f t="shared" si="239"/>
        <v xml:space="preserve"> </v>
      </c>
      <c r="AL143" s="52" t="str">
        <f t="shared" si="240"/>
        <v xml:space="preserve"> </v>
      </c>
      <c r="AM143" s="53"/>
      <c r="AN143" s="53"/>
      <c r="AO143" s="53"/>
      <c r="AP143" s="53"/>
      <c r="AQ143" s="53"/>
      <c r="AR143" s="53"/>
      <c r="AS143" s="55" t="str">
        <f t="shared" si="333"/>
        <v/>
      </c>
      <c r="AT143" s="31" t="str">
        <f t="shared" si="279"/>
        <v/>
      </c>
      <c r="AU143" s="57" t="str">
        <f>IF(D143="","",IF(LOOKUP(AT143,'Master 2012 Pay Sheet'!$A$5:$A$35,'Master 2012 Pay Sheet'!$B$5:$B$35)&gt;0,LOOKUP(AT143,'Master 2012 Pay Sheet'!$A$5:$A$35,'Master 2012 Pay Sheet'!$B$5:$B$35),0))</f>
        <v/>
      </c>
      <c r="AV143" s="56" t="str">
        <f t="shared" si="334"/>
        <v/>
      </c>
      <c r="AW143" s="31" t="str">
        <f t="shared" si="280"/>
        <v/>
      </c>
      <c r="AX143" s="57" t="str">
        <f>IF(D143="","",IF(LOOKUP(AW143,'Master 2012 Pay Sheet'!$C$5:$C$35,'Master 2012 Pay Sheet'!$D$5:$D$35)&gt;0,LOOKUP(AW143,'Master 2012 Pay Sheet'!$C$5:$C$35,'Master 2012 Pay Sheet'!$D$5:$D$35),0))</f>
        <v/>
      </c>
      <c r="AY143" s="56" t="str">
        <f t="shared" si="281"/>
        <v/>
      </c>
      <c r="AZ143" s="31" t="str">
        <f t="shared" si="282"/>
        <v/>
      </c>
      <c r="BA143" s="57" t="str">
        <f>IF(D143="","",IF(LOOKUP(AZ143,'Master 2012 Pay Sheet'!$E$5:$E$35,'Master 2012 Pay Sheet'!$F$5:$F$35)&gt;0,LOOKUP(AZ143,'Master 2012 Pay Sheet'!$E$5:$E$35,'Master 2012 Pay Sheet'!$F$5:$F$35),0))</f>
        <v/>
      </c>
      <c r="BB143" s="57" t="str">
        <f t="shared" si="283"/>
        <v/>
      </c>
      <c r="BC143" s="31" t="str">
        <f t="shared" si="284"/>
        <v/>
      </c>
      <c r="BD143" s="31" t="str">
        <f t="shared" si="285"/>
        <v/>
      </c>
      <c r="BE143" s="31" t="str">
        <f t="shared" si="286"/>
        <v/>
      </c>
      <c r="BF143" s="56" t="str">
        <f t="shared" si="335"/>
        <v/>
      </c>
      <c r="BG143" s="31" t="str">
        <f t="shared" si="287"/>
        <v/>
      </c>
      <c r="BH143" s="31" t="str">
        <f t="shared" si="288"/>
        <v/>
      </c>
      <c r="BI143" s="56" t="str">
        <f t="shared" si="336"/>
        <v/>
      </c>
      <c r="BJ143" s="31" t="str">
        <f t="shared" si="289"/>
        <v/>
      </c>
      <c r="BK143" s="31" t="str">
        <f t="shared" si="337"/>
        <v/>
      </c>
      <c r="BL143" s="31" t="str">
        <f t="shared" si="290"/>
        <v/>
      </c>
      <c r="BM143" s="31" t="str">
        <f t="shared" si="291"/>
        <v/>
      </c>
      <c r="BN143" s="31" t="str">
        <f t="shared" si="292"/>
        <v/>
      </c>
      <c r="BO143" s="31" t="str">
        <f t="shared" si="293"/>
        <v/>
      </c>
      <c r="BP143" s="31" t="str">
        <f t="shared" si="294"/>
        <v/>
      </c>
      <c r="BQ143" s="31" t="str">
        <f t="shared" si="295"/>
        <v/>
      </c>
      <c r="BR143" s="31" t="str">
        <f t="shared" si="296"/>
        <v/>
      </c>
      <c r="BS143" s="31" t="str">
        <f t="shared" si="297"/>
        <v/>
      </c>
      <c r="BT143" s="31" t="str">
        <f t="shared" si="298"/>
        <v/>
      </c>
      <c r="BU143" s="31" t="str">
        <f t="shared" si="299"/>
        <v/>
      </c>
      <c r="BV143" s="31" t="str">
        <f t="shared" si="300"/>
        <v/>
      </c>
      <c r="BW143" s="31" t="str">
        <f t="shared" si="301"/>
        <v/>
      </c>
      <c r="BX143" s="31" t="str">
        <f t="shared" si="302"/>
        <v/>
      </c>
      <c r="BY143" s="31" t="str">
        <f t="shared" si="303"/>
        <v/>
      </c>
      <c r="BZ143" s="31" t="str">
        <f t="shared" si="304"/>
        <v/>
      </c>
      <c r="CA143" s="31" t="str">
        <f t="shared" si="305"/>
        <v/>
      </c>
      <c r="CB143" s="31" t="str">
        <f t="shared" si="306"/>
        <v/>
      </c>
      <c r="CC143" s="31" t="str">
        <f t="shared" si="307"/>
        <v/>
      </c>
      <c r="CD143" s="31" t="str">
        <f t="shared" si="308"/>
        <v/>
      </c>
      <c r="CE143" s="31" t="str">
        <f t="shared" si="309"/>
        <v/>
      </c>
      <c r="CF143" s="31" t="str">
        <f t="shared" si="310"/>
        <v/>
      </c>
      <c r="CG143" s="31" t="str">
        <f t="shared" si="311"/>
        <v/>
      </c>
      <c r="CH143" s="31" t="str">
        <f t="shared" si="312"/>
        <v/>
      </c>
      <c r="CI143" s="31" t="str">
        <f t="shared" si="313"/>
        <v/>
      </c>
      <c r="CJ143" s="31" t="str">
        <f t="shared" si="314"/>
        <v/>
      </c>
      <c r="CK143" s="31" t="str">
        <f t="shared" si="315"/>
        <v/>
      </c>
      <c r="CL143" s="31" t="str">
        <f t="shared" si="316"/>
        <v/>
      </c>
      <c r="CM143" s="31" t="str">
        <f t="shared" si="317"/>
        <v/>
      </c>
      <c r="CN143" s="31" t="str">
        <f t="shared" si="318"/>
        <v/>
      </c>
      <c r="CO143" s="31" t="str">
        <f t="shared" si="319"/>
        <v/>
      </c>
      <c r="CP143" s="31" t="str">
        <f t="shared" si="320"/>
        <v/>
      </c>
      <c r="CQ143" s="31" t="str">
        <f t="shared" si="321"/>
        <v/>
      </c>
      <c r="CR143" s="31" t="str">
        <f t="shared" si="322"/>
        <v/>
      </c>
      <c r="CS143" s="31" t="str">
        <f t="shared" si="323"/>
        <v/>
      </c>
      <c r="CT143" s="31" t="str">
        <f t="shared" si="338"/>
        <v/>
      </c>
      <c r="CU143" s="31" t="str">
        <f t="shared" si="339"/>
        <v/>
      </c>
      <c r="CV143" s="31" t="str">
        <f t="shared" si="340"/>
        <v/>
      </c>
      <c r="CW143" s="31" t="str">
        <f t="shared" si="341"/>
        <v/>
      </c>
      <c r="CX143" s="31" t="str">
        <f t="shared" si="342"/>
        <v/>
      </c>
      <c r="CY143" s="31" t="str">
        <f t="shared" si="343"/>
        <v/>
      </c>
      <c r="CZ143" s="31" t="str">
        <f t="shared" si="344"/>
        <v/>
      </c>
      <c r="DA143" s="31" t="str">
        <f t="shared" si="345"/>
        <v/>
      </c>
      <c r="DB143" s="31" t="str">
        <f t="shared" si="346"/>
        <v/>
      </c>
      <c r="DC143" s="31" t="str">
        <f t="shared" si="347"/>
        <v/>
      </c>
      <c r="DD143" s="31" t="str">
        <f t="shared" si="348"/>
        <v/>
      </c>
      <c r="DE143" s="31" t="str">
        <f t="shared" si="349"/>
        <v/>
      </c>
      <c r="DF143" s="31" t="str">
        <f t="shared" si="350"/>
        <v/>
      </c>
      <c r="DG143" s="31" t="str">
        <f t="shared" si="351"/>
        <v/>
      </c>
      <c r="DH143" s="31" t="str">
        <f t="shared" si="352"/>
        <v/>
      </c>
      <c r="DI143" s="31" t="str">
        <f t="shared" si="353"/>
        <v/>
      </c>
      <c r="DJ143" s="31" t="str">
        <f t="shared" si="354"/>
        <v/>
      </c>
      <c r="DK143" s="31" t="str">
        <f t="shared" si="355"/>
        <v/>
      </c>
      <c r="DL143" s="31" t="str">
        <f t="shared" si="356"/>
        <v/>
      </c>
      <c r="DM143" s="31" t="str">
        <f t="shared" si="357"/>
        <v/>
      </c>
      <c r="DN143" s="31" t="str">
        <f t="shared" si="358"/>
        <v/>
      </c>
      <c r="DO143" s="31" t="str">
        <f t="shared" si="359"/>
        <v/>
      </c>
      <c r="DP143" s="31" t="str">
        <f t="shared" si="360"/>
        <v/>
      </c>
      <c r="DQ143" s="31" t="str">
        <f t="shared" si="324"/>
        <v/>
      </c>
      <c r="DR143" s="31" t="str">
        <f t="shared" si="325"/>
        <v/>
      </c>
      <c r="DS143" s="31" t="str">
        <f t="shared" si="326"/>
        <v/>
      </c>
      <c r="DT143" s="31" t="str">
        <f t="shared" si="327"/>
        <v/>
      </c>
      <c r="DU143" s="31" t="str">
        <f t="shared" si="328"/>
        <v/>
      </c>
      <c r="DV143" s="31" t="str">
        <f t="shared" si="329"/>
        <v/>
      </c>
      <c r="DW143" s="48" t="e">
        <f t="shared" si="330"/>
        <v>#VALUE!</v>
      </c>
      <c r="DX143" s="4" t="str">
        <f t="shared" si="361"/>
        <v/>
      </c>
    </row>
    <row r="144" spans="1:128" ht="13.2" x14ac:dyDescent="0.25">
      <c r="A144" s="31"/>
      <c r="B144" s="4">
        <v>142</v>
      </c>
      <c r="C144" s="15"/>
      <c r="D144" s="15"/>
      <c r="E144" s="15"/>
      <c r="F144" s="15"/>
      <c r="G144" s="15"/>
      <c r="H144" s="47"/>
      <c r="I144" s="15"/>
      <c r="J144" s="47"/>
      <c r="K144" s="47"/>
      <c r="L144" s="47"/>
      <c r="M144" s="54"/>
      <c r="N144" s="54"/>
      <c r="O144" s="54"/>
      <c r="P144" s="54"/>
      <c r="Q144" s="54"/>
      <c r="R144" s="51"/>
      <c r="S144" s="51"/>
      <c r="T144" s="51"/>
      <c r="U144" s="51"/>
      <c r="V144" s="51"/>
      <c r="W144" s="51"/>
      <c r="X144" s="52" t="str">
        <f t="shared" si="331"/>
        <v xml:space="preserve"> </v>
      </c>
      <c r="Y144" s="52" t="str">
        <f t="shared" si="275"/>
        <v xml:space="preserve"> </v>
      </c>
      <c r="Z144" s="52" t="str">
        <f t="shared" si="276"/>
        <v xml:space="preserve"> </v>
      </c>
      <c r="AA144" s="52" t="str">
        <f t="shared" si="277"/>
        <v xml:space="preserve"> </v>
      </c>
      <c r="AB144" s="52" t="str">
        <f t="shared" si="278"/>
        <v xml:space="preserve"> </v>
      </c>
      <c r="AC144" s="54"/>
      <c r="AD144" s="54"/>
      <c r="AE144" s="54"/>
      <c r="AF144" s="54"/>
      <c r="AG144" s="54"/>
      <c r="AH144" s="52" t="str">
        <f t="shared" si="332"/>
        <v xml:space="preserve"> </v>
      </c>
      <c r="AI144" s="52" t="str">
        <f t="shared" si="237"/>
        <v xml:space="preserve"> </v>
      </c>
      <c r="AJ144" s="52" t="str">
        <f t="shared" si="238"/>
        <v xml:space="preserve"> </v>
      </c>
      <c r="AK144" s="52" t="str">
        <f t="shared" si="239"/>
        <v xml:space="preserve"> </v>
      </c>
      <c r="AL144" s="52" t="str">
        <f t="shared" si="240"/>
        <v xml:space="preserve"> </v>
      </c>
      <c r="AM144" s="53"/>
      <c r="AN144" s="53"/>
      <c r="AO144" s="53"/>
      <c r="AP144" s="53"/>
      <c r="AQ144" s="53"/>
      <c r="AR144" s="53"/>
      <c r="AS144" s="55" t="str">
        <f t="shared" si="333"/>
        <v/>
      </c>
      <c r="AT144" s="31" t="str">
        <f t="shared" si="279"/>
        <v/>
      </c>
      <c r="AU144" s="57" t="str">
        <f>IF(D144="","",IF(LOOKUP(AT144,'Master 2012 Pay Sheet'!$A$5:$A$35,'Master 2012 Pay Sheet'!$B$5:$B$35)&gt;0,LOOKUP(AT144,'Master 2012 Pay Sheet'!$A$5:$A$35,'Master 2012 Pay Sheet'!$B$5:$B$35),0))</f>
        <v/>
      </c>
      <c r="AV144" s="56" t="str">
        <f t="shared" si="334"/>
        <v/>
      </c>
      <c r="AW144" s="31" t="str">
        <f t="shared" si="280"/>
        <v/>
      </c>
      <c r="AX144" s="57" t="str">
        <f>IF(D144="","",IF(LOOKUP(AW144,'Master 2012 Pay Sheet'!$C$5:$C$35,'Master 2012 Pay Sheet'!$D$5:$D$35)&gt;0,LOOKUP(AW144,'Master 2012 Pay Sheet'!$C$5:$C$35,'Master 2012 Pay Sheet'!$D$5:$D$35),0))</f>
        <v/>
      </c>
      <c r="AY144" s="56" t="str">
        <f t="shared" si="281"/>
        <v/>
      </c>
      <c r="AZ144" s="31" t="str">
        <f t="shared" si="282"/>
        <v/>
      </c>
      <c r="BA144" s="57" t="str">
        <f>IF(D144="","",IF(LOOKUP(AZ144,'Master 2012 Pay Sheet'!$E$5:$E$35,'Master 2012 Pay Sheet'!$F$5:$F$35)&gt;0,LOOKUP(AZ144,'Master 2012 Pay Sheet'!$E$5:$E$35,'Master 2012 Pay Sheet'!$F$5:$F$35),0))</f>
        <v/>
      </c>
      <c r="BB144" s="57" t="str">
        <f t="shared" si="283"/>
        <v/>
      </c>
      <c r="BC144" s="31" t="str">
        <f t="shared" si="284"/>
        <v/>
      </c>
      <c r="BD144" s="31" t="str">
        <f t="shared" si="285"/>
        <v/>
      </c>
      <c r="BE144" s="31" t="str">
        <f t="shared" si="286"/>
        <v/>
      </c>
      <c r="BF144" s="56" t="str">
        <f t="shared" si="335"/>
        <v/>
      </c>
      <c r="BG144" s="31" t="str">
        <f t="shared" si="287"/>
        <v/>
      </c>
      <c r="BH144" s="31" t="str">
        <f t="shared" si="288"/>
        <v/>
      </c>
      <c r="BI144" s="56" t="str">
        <f t="shared" si="336"/>
        <v/>
      </c>
      <c r="BJ144" s="31" t="str">
        <f t="shared" si="289"/>
        <v/>
      </c>
      <c r="BK144" s="31" t="str">
        <f t="shared" si="337"/>
        <v/>
      </c>
      <c r="BL144" s="31" t="str">
        <f t="shared" si="290"/>
        <v/>
      </c>
      <c r="BM144" s="31" t="str">
        <f t="shared" si="291"/>
        <v/>
      </c>
      <c r="BN144" s="31" t="str">
        <f t="shared" si="292"/>
        <v/>
      </c>
      <c r="BO144" s="31" t="str">
        <f t="shared" si="293"/>
        <v/>
      </c>
      <c r="BP144" s="31" t="str">
        <f t="shared" si="294"/>
        <v/>
      </c>
      <c r="BQ144" s="31" t="str">
        <f t="shared" si="295"/>
        <v/>
      </c>
      <c r="BR144" s="31" t="str">
        <f t="shared" si="296"/>
        <v/>
      </c>
      <c r="BS144" s="31" t="str">
        <f t="shared" si="297"/>
        <v/>
      </c>
      <c r="BT144" s="31" t="str">
        <f t="shared" si="298"/>
        <v/>
      </c>
      <c r="BU144" s="31" t="str">
        <f t="shared" si="299"/>
        <v/>
      </c>
      <c r="BV144" s="31" t="str">
        <f t="shared" si="300"/>
        <v/>
      </c>
      <c r="BW144" s="31" t="str">
        <f t="shared" si="301"/>
        <v/>
      </c>
      <c r="BX144" s="31" t="str">
        <f t="shared" si="302"/>
        <v/>
      </c>
      <c r="BY144" s="31" t="str">
        <f t="shared" si="303"/>
        <v/>
      </c>
      <c r="BZ144" s="31" t="str">
        <f t="shared" si="304"/>
        <v/>
      </c>
      <c r="CA144" s="31" t="str">
        <f t="shared" si="305"/>
        <v/>
      </c>
      <c r="CB144" s="31" t="str">
        <f t="shared" si="306"/>
        <v/>
      </c>
      <c r="CC144" s="31" t="str">
        <f t="shared" si="307"/>
        <v/>
      </c>
      <c r="CD144" s="31" t="str">
        <f t="shared" si="308"/>
        <v/>
      </c>
      <c r="CE144" s="31" t="str">
        <f t="shared" si="309"/>
        <v/>
      </c>
      <c r="CF144" s="31" t="str">
        <f t="shared" si="310"/>
        <v/>
      </c>
      <c r="CG144" s="31" t="str">
        <f t="shared" si="311"/>
        <v/>
      </c>
      <c r="CH144" s="31" t="str">
        <f t="shared" si="312"/>
        <v/>
      </c>
      <c r="CI144" s="31" t="str">
        <f t="shared" si="313"/>
        <v/>
      </c>
      <c r="CJ144" s="31" t="str">
        <f t="shared" si="314"/>
        <v/>
      </c>
      <c r="CK144" s="31" t="str">
        <f t="shared" si="315"/>
        <v/>
      </c>
      <c r="CL144" s="31" t="str">
        <f t="shared" si="316"/>
        <v/>
      </c>
      <c r="CM144" s="31" t="str">
        <f t="shared" si="317"/>
        <v/>
      </c>
      <c r="CN144" s="31" t="str">
        <f t="shared" si="318"/>
        <v/>
      </c>
      <c r="CO144" s="31" t="str">
        <f t="shared" si="319"/>
        <v/>
      </c>
      <c r="CP144" s="31" t="str">
        <f t="shared" si="320"/>
        <v/>
      </c>
      <c r="CQ144" s="31" t="str">
        <f t="shared" si="321"/>
        <v/>
      </c>
      <c r="CR144" s="31" t="str">
        <f t="shared" si="322"/>
        <v/>
      </c>
      <c r="CS144" s="31" t="str">
        <f t="shared" si="323"/>
        <v/>
      </c>
      <c r="CT144" s="31" t="str">
        <f t="shared" si="338"/>
        <v/>
      </c>
      <c r="CU144" s="31" t="str">
        <f t="shared" si="339"/>
        <v/>
      </c>
      <c r="CV144" s="31" t="str">
        <f t="shared" si="340"/>
        <v/>
      </c>
      <c r="CW144" s="31" t="str">
        <f t="shared" si="341"/>
        <v/>
      </c>
      <c r="CX144" s="31" t="str">
        <f t="shared" si="342"/>
        <v/>
      </c>
      <c r="CY144" s="31" t="str">
        <f t="shared" si="343"/>
        <v/>
      </c>
      <c r="CZ144" s="31" t="str">
        <f t="shared" si="344"/>
        <v/>
      </c>
      <c r="DA144" s="31" t="str">
        <f t="shared" si="345"/>
        <v/>
      </c>
      <c r="DB144" s="31" t="str">
        <f t="shared" si="346"/>
        <v/>
      </c>
      <c r="DC144" s="31" t="str">
        <f t="shared" si="347"/>
        <v/>
      </c>
      <c r="DD144" s="31" t="str">
        <f t="shared" si="348"/>
        <v/>
      </c>
      <c r="DE144" s="31" t="str">
        <f t="shared" si="349"/>
        <v/>
      </c>
      <c r="DF144" s="31" t="str">
        <f t="shared" si="350"/>
        <v/>
      </c>
      <c r="DG144" s="31" t="str">
        <f t="shared" si="351"/>
        <v/>
      </c>
      <c r="DH144" s="31" t="str">
        <f t="shared" si="352"/>
        <v/>
      </c>
      <c r="DI144" s="31" t="str">
        <f t="shared" si="353"/>
        <v/>
      </c>
      <c r="DJ144" s="31" t="str">
        <f t="shared" si="354"/>
        <v/>
      </c>
      <c r="DK144" s="31" t="str">
        <f t="shared" si="355"/>
        <v/>
      </c>
      <c r="DL144" s="31" t="str">
        <f t="shared" si="356"/>
        <v/>
      </c>
      <c r="DM144" s="31" t="str">
        <f t="shared" si="357"/>
        <v/>
      </c>
      <c r="DN144" s="31" t="str">
        <f t="shared" si="358"/>
        <v/>
      </c>
      <c r="DO144" s="31" t="str">
        <f t="shared" si="359"/>
        <v/>
      </c>
      <c r="DP144" s="31" t="str">
        <f t="shared" si="360"/>
        <v/>
      </c>
      <c r="DQ144" s="31" t="str">
        <f t="shared" si="324"/>
        <v/>
      </c>
      <c r="DR144" s="31" t="str">
        <f t="shared" si="325"/>
        <v/>
      </c>
      <c r="DS144" s="31" t="str">
        <f t="shared" si="326"/>
        <v/>
      </c>
      <c r="DT144" s="31" t="str">
        <f t="shared" si="327"/>
        <v/>
      </c>
      <c r="DU144" s="31" t="str">
        <f t="shared" si="328"/>
        <v/>
      </c>
      <c r="DV144" s="31" t="str">
        <f t="shared" si="329"/>
        <v/>
      </c>
      <c r="DW144" s="48" t="e">
        <f t="shared" si="330"/>
        <v>#VALUE!</v>
      </c>
      <c r="DX144" s="4" t="str">
        <f t="shared" si="361"/>
        <v/>
      </c>
    </row>
    <row r="145" spans="1:128" ht="13.2" x14ac:dyDescent="0.25">
      <c r="A145" s="31"/>
      <c r="B145" s="4">
        <v>143</v>
      </c>
      <c r="C145" s="15"/>
      <c r="D145" s="15"/>
      <c r="E145" s="15"/>
      <c r="F145" s="15"/>
      <c r="G145" s="15"/>
      <c r="H145" s="47"/>
      <c r="I145" s="15"/>
      <c r="J145" s="47"/>
      <c r="K145" s="47"/>
      <c r="L145" s="47"/>
      <c r="M145" s="54"/>
      <c r="N145" s="54"/>
      <c r="O145" s="54"/>
      <c r="P145" s="54"/>
      <c r="Q145" s="54"/>
      <c r="R145" s="51"/>
      <c r="S145" s="51"/>
      <c r="T145" s="51"/>
      <c r="U145" s="51"/>
      <c r="V145" s="51"/>
      <c r="W145" s="51"/>
      <c r="X145" s="52" t="str">
        <f t="shared" si="331"/>
        <v xml:space="preserve"> </v>
      </c>
      <c r="Y145" s="52" t="str">
        <f t="shared" si="275"/>
        <v xml:space="preserve"> </v>
      </c>
      <c r="Z145" s="52" t="str">
        <f t="shared" si="276"/>
        <v xml:space="preserve"> </v>
      </c>
      <c r="AA145" s="52" t="str">
        <f t="shared" si="277"/>
        <v xml:space="preserve"> </v>
      </c>
      <c r="AB145" s="52" t="str">
        <f t="shared" si="278"/>
        <v xml:space="preserve"> </v>
      </c>
      <c r="AC145" s="54"/>
      <c r="AD145" s="54"/>
      <c r="AE145" s="54"/>
      <c r="AF145" s="54"/>
      <c r="AG145" s="54"/>
      <c r="AH145" s="52" t="str">
        <f t="shared" si="332"/>
        <v xml:space="preserve"> </v>
      </c>
      <c r="AI145" s="52" t="str">
        <f t="shared" si="237"/>
        <v xml:space="preserve"> </v>
      </c>
      <c r="AJ145" s="52" t="str">
        <f t="shared" si="238"/>
        <v xml:space="preserve"> </v>
      </c>
      <c r="AK145" s="52" t="str">
        <f t="shared" si="239"/>
        <v xml:space="preserve"> </v>
      </c>
      <c r="AL145" s="52" t="str">
        <f t="shared" si="240"/>
        <v xml:space="preserve"> </v>
      </c>
      <c r="AM145" s="53"/>
      <c r="AN145" s="53"/>
      <c r="AO145" s="53"/>
      <c r="AP145" s="53"/>
      <c r="AQ145" s="53"/>
      <c r="AR145" s="53"/>
      <c r="AS145" s="55" t="str">
        <f t="shared" si="333"/>
        <v/>
      </c>
      <c r="AT145" s="31" t="str">
        <f t="shared" si="279"/>
        <v/>
      </c>
      <c r="AU145" s="57" t="str">
        <f>IF(D145="","",IF(LOOKUP(AT145,'Master 2012 Pay Sheet'!$A$5:$A$35,'Master 2012 Pay Sheet'!$B$5:$B$35)&gt;0,LOOKUP(AT145,'Master 2012 Pay Sheet'!$A$5:$A$35,'Master 2012 Pay Sheet'!$B$5:$B$35),0))</f>
        <v/>
      </c>
      <c r="AV145" s="56" t="str">
        <f t="shared" si="334"/>
        <v/>
      </c>
      <c r="AW145" s="31" t="str">
        <f t="shared" si="280"/>
        <v/>
      </c>
      <c r="AX145" s="57" t="str">
        <f>IF(D145="","",IF(LOOKUP(AW145,'Master 2012 Pay Sheet'!$C$5:$C$35,'Master 2012 Pay Sheet'!$D$5:$D$35)&gt;0,LOOKUP(AW145,'Master 2012 Pay Sheet'!$C$5:$C$35,'Master 2012 Pay Sheet'!$D$5:$D$35),0))</f>
        <v/>
      </c>
      <c r="AY145" s="56" t="str">
        <f t="shared" si="281"/>
        <v/>
      </c>
      <c r="AZ145" s="31" t="str">
        <f t="shared" si="282"/>
        <v/>
      </c>
      <c r="BA145" s="57" t="str">
        <f>IF(D145="","",IF(LOOKUP(AZ145,'Master 2012 Pay Sheet'!$E$5:$E$35,'Master 2012 Pay Sheet'!$F$5:$F$35)&gt;0,LOOKUP(AZ145,'Master 2012 Pay Sheet'!$E$5:$E$35,'Master 2012 Pay Sheet'!$F$5:$F$35),0))</f>
        <v/>
      </c>
      <c r="BB145" s="57" t="str">
        <f t="shared" si="283"/>
        <v/>
      </c>
      <c r="BC145" s="31" t="str">
        <f t="shared" si="284"/>
        <v/>
      </c>
      <c r="BD145" s="31" t="str">
        <f t="shared" si="285"/>
        <v/>
      </c>
      <c r="BE145" s="31" t="str">
        <f t="shared" si="286"/>
        <v/>
      </c>
      <c r="BF145" s="56" t="str">
        <f t="shared" si="335"/>
        <v/>
      </c>
      <c r="BG145" s="31" t="str">
        <f t="shared" si="287"/>
        <v/>
      </c>
      <c r="BH145" s="31" t="str">
        <f t="shared" si="288"/>
        <v/>
      </c>
      <c r="BI145" s="56" t="str">
        <f t="shared" si="336"/>
        <v/>
      </c>
      <c r="BJ145" s="31" t="str">
        <f t="shared" si="289"/>
        <v/>
      </c>
      <c r="BK145" s="31" t="str">
        <f t="shared" si="337"/>
        <v/>
      </c>
      <c r="BL145" s="31" t="str">
        <f t="shared" si="290"/>
        <v/>
      </c>
      <c r="BM145" s="31" t="str">
        <f t="shared" si="291"/>
        <v/>
      </c>
      <c r="BN145" s="31" t="str">
        <f t="shared" si="292"/>
        <v/>
      </c>
      <c r="BO145" s="31" t="str">
        <f t="shared" si="293"/>
        <v/>
      </c>
      <c r="BP145" s="31" t="str">
        <f t="shared" si="294"/>
        <v/>
      </c>
      <c r="BQ145" s="31" t="str">
        <f t="shared" si="295"/>
        <v/>
      </c>
      <c r="BR145" s="31" t="str">
        <f t="shared" si="296"/>
        <v/>
      </c>
      <c r="BS145" s="31" t="str">
        <f t="shared" si="297"/>
        <v/>
      </c>
      <c r="BT145" s="31" t="str">
        <f t="shared" si="298"/>
        <v/>
      </c>
      <c r="BU145" s="31" t="str">
        <f t="shared" si="299"/>
        <v/>
      </c>
      <c r="BV145" s="31" t="str">
        <f t="shared" si="300"/>
        <v/>
      </c>
      <c r="BW145" s="31" t="str">
        <f t="shared" si="301"/>
        <v/>
      </c>
      <c r="BX145" s="31" t="str">
        <f t="shared" si="302"/>
        <v/>
      </c>
      <c r="BY145" s="31" t="str">
        <f t="shared" si="303"/>
        <v/>
      </c>
      <c r="BZ145" s="31" t="str">
        <f t="shared" si="304"/>
        <v/>
      </c>
      <c r="CA145" s="31" t="str">
        <f t="shared" si="305"/>
        <v/>
      </c>
      <c r="CB145" s="31" t="str">
        <f t="shared" si="306"/>
        <v/>
      </c>
      <c r="CC145" s="31" t="str">
        <f t="shared" si="307"/>
        <v/>
      </c>
      <c r="CD145" s="31" t="str">
        <f t="shared" si="308"/>
        <v/>
      </c>
      <c r="CE145" s="31" t="str">
        <f t="shared" si="309"/>
        <v/>
      </c>
      <c r="CF145" s="31" t="str">
        <f t="shared" si="310"/>
        <v/>
      </c>
      <c r="CG145" s="31" t="str">
        <f t="shared" si="311"/>
        <v/>
      </c>
      <c r="CH145" s="31" t="str">
        <f t="shared" si="312"/>
        <v/>
      </c>
      <c r="CI145" s="31" t="str">
        <f t="shared" si="313"/>
        <v/>
      </c>
      <c r="CJ145" s="31" t="str">
        <f t="shared" si="314"/>
        <v/>
      </c>
      <c r="CK145" s="31" t="str">
        <f t="shared" si="315"/>
        <v/>
      </c>
      <c r="CL145" s="31" t="str">
        <f t="shared" si="316"/>
        <v/>
      </c>
      <c r="CM145" s="31" t="str">
        <f t="shared" si="317"/>
        <v/>
      </c>
      <c r="CN145" s="31" t="str">
        <f t="shared" si="318"/>
        <v/>
      </c>
      <c r="CO145" s="31" t="str">
        <f t="shared" si="319"/>
        <v/>
      </c>
      <c r="CP145" s="31" t="str">
        <f t="shared" si="320"/>
        <v/>
      </c>
      <c r="CQ145" s="31" t="str">
        <f t="shared" si="321"/>
        <v/>
      </c>
      <c r="CR145" s="31" t="str">
        <f t="shared" si="322"/>
        <v/>
      </c>
      <c r="CS145" s="31" t="str">
        <f t="shared" si="323"/>
        <v/>
      </c>
      <c r="CT145" s="31" t="str">
        <f t="shared" si="338"/>
        <v/>
      </c>
      <c r="CU145" s="31" t="str">
        <f t="shared" si="339"/>
        <v/>
      </c>
      <c r="CV145" s="31" t="str">
        <f t="shared" si="340"/>
        <v/>
      </c>
      <c r="CW145" s="31" t="str">
        <f t="shared" si="341"/>
        <v/>
      </c>
      <c r="CX145" s="31" t="str">
        <f t="shared" si="342"/>
        <v/>
      </c>
      <c r="CY145" s="31" t="str">
        <f t="shared" si="343"/>
        <v/>
      </c>
      <c r="CZ145" s="31" t="str">
        <f t="shared" si="344"/>
        <v/>
      </c>
      <c r="DA145" s="31" t="str">
        <f t="shared" si="345"/>
        <v/>
      </c>
      <c r="DB145" s="31" t="str">
        <f t="shared" si="346"/>
        <v/>
      </c>
      <c r="DC145" s="31" t="str">
        <f t="shared" si="347"/>
        <v/>
      </c>
      <c r="DD145" s="31" t="str">
        <f t="shared" si="348"/>
        <v/>
      </c>
      <c r="DE145" s="31" t="str">
        <f t="shared" si="349"/>
        <v/>
      </c>
      <c r="DF145" s="31" t="str">
        <f t="shared" si="350"/>
        <v/>
      </c>
      <c r="DG145" s="31" t="str">
        <f t="shared" si="351"/>
        <v/>
      </c>
      <c r="DH145" s="31" t="str">
        <f t="shared" si="352"/>
        <v/>
      </c>
      <c r="DI145" s="31" t="str">
        <f t="shared" si="353"/>
        <v/>
      </c>
      <c r="DJ145" s="31" t="str">
        <f t="shared" si="354"/>
        <v/>
      </c>
      <c r="DK145" s="31" t="str">
        <f t="shared" si="355"/>
        <v/>
      </c>
      <c r="DL145" s="31" t="str">
        <f t="shared" si="356"/>
        <v/>
      </c>
      <c r="DM145" s="31" t="str">
        <f t="shared" si="357"/>
        <v/>
      </c>
      <c r="DN145" s="31" t="str">
        <f t="shared" si="358"/>
        <v/>
      </c>
      <c r="DO145" s="31" t="str">
        <f t="shared" si="359"/>
        <v/>
      </c>
      <c r="DP145" s="31" t="str">
        <f t="shared" si="360"/>
        <v/>
      </c>
      <c r="DQ145" s="31" t="str">
        <f t="shared" si="324"/>
        <v/>
      </c>
      <c r="DR145" s="31" t="str">
        <f t="shared" si="325"/>
        <v/>
      </c>
      <c r="DS145" s="31" t="str">
        <f t="shared" si="326"/>
        <v/>
      </c>
      <c r="DT145" s="31" t="str">
        <f t="shared" si="327"/>
        <v/>
      </c>
      <c r="DU145" s="31" t="str">
        <f t="shared" si="328"/>
        <v/>
      </c>
      <c r="DV145" s="31" t="str">
        <f t="shared" si="329"/>
        <v/>
      </c>
      <c r="DW145" s="48" t="e">
        <f t="shared" si="330"/>
        <v>#VALUE!</v>
      </c>
      <c r="DX145" s="4" t="str">
        <f t="shared" si="361"/>
        <v/>
      </c>
    </row>
    <row r="146" spans="1:128" ht="13.2" x14ac:dyDescent="0.25">
      <c r="A146" s="31"/>
      <c r="B146" s="4">
        <v>144</v>
      </c>
      <c r="C146" s="15"/>
      <c r="D146" s="15"/>
      <c r="E146" s="15"/>
      <c r="F146" s="15"/>
      <c r="G146" s="15"/>
      <c r="H146" s="47"/>
      <c r="I146" s="15"/>
      <c r="J146" s="47"/>
      <c r="K146" s="47"/>
      <c r="L146" s="47"/>
      <c r="M146" s="54"/>
      <c r="N146" s="54"/>
      <c r="O146" s="54"/>
      <c r="P146" s="54"/>
      <c r="Q146" s="54"/>
      <c r="R146" s="51"/>
      <c r="S146" s="51"/>
      <c r="T146" s="51"/>
      <c r="U146" s="51"/>
      <c r="V146" s="51"/>
      <c r="W146" s="51"/>
      <c r="X146" s="52" t="str">
        <f t="shared" si="331"/>
        <v xml:space="preserve"> </v>
      </c>
      <c r="Y146" s="52" t="str">
        <f t="shared" si="275"/>
        <v xml:space="preserve"> </v>
      </c>
      <c r="Z146" s="52" t="str">
        <f t="shared" si="276"/>
        <v xml:space="preserve"> </v>
      </c>
      <c r="AA146" s="52" t="str">
        <f t="shared" si="277"/>
        <v xml:space="preserve"> </v>
      </c>
      <c r="AB146" s="52" t="str">
        <f t="shared" si="278"/>
        <v xml:space="preserve"> </v>
      </c>
      <c r="AC146" s="54"/>
      <c r="AD146" s="54"/>
      <c r="AE146" s="54"/>
      <c r="AF146" s="54"/>
      <c r="AG146" s="54"/>
      <c r="AH146" s="52" t="str">
        <f t="shared" si="332"/>
        <v xml:space="preserve"> </v>
      </c>
      <c r="AI146" s="52" t="str">
        <f t="shared" si="237"/>
        <v xml:space="preserve"> </v>
      </c>
      <c r="AJ146" s="52" t="str">
        <f t="shared" si="238"/>
        <v xml:space="preserve"> </v>
      </c>
      <c r="AK146" s="52" t="str">
        <f t="shared" si="239"/>
        <v xml:space="preserve"> </v>
      </c>
      <c r="AL146" s="52" t="str">
        <f t="shared" si="240"/>
        <v xml:space="preserve"> </v>
      </c>
      <c r="AM146" s="53"/>
      <c r="AN146" s="53"/>
      <c r="AO146" s="53"/>
      <c r="AP146" s="53"/>
      <c r="AQ146" s="53"/>
      <c r="AR146" s="53"/>
      <c r="AS146" s="55" t="str">
        <f t="shared" si="333"/>
        <v/>
      </c>
      <c r="AT146" s="31" t="str">
        <f t="shared" si="279"/>
        <v/>
      </c>
      <c r="AU146" s="57" t="str">
        <f>IF(D146="","",IF(LOOKUP(AT146,'Master 2012 Pay Sheet'!$A$5:$A$35,'Master 2012 Pay Sheet'!$B$5:$B$35)&gt;0,LOOKUP(AT146,'Master 2012 Pay Sheet'!$A$5:$A$35,'Master 2012 Pay Sheet'!$B$5:$B$35),0))</f>
        <v/>
      </c>
      <c r="AV146" s="56" t="str">
        <f t="shared" si="334"/>
        <v/>
      </c>
      <c r="AW146" s="31" t="str">
        <f t="shared" si="280"/>
        <v/>
      </c>
      <c r="AX146" s="57" t="str">
        <f>IF(D146="","",IF(LOOKUP(AW146,'Master 2012 Pay Sheet'!$C$5:$C$35,'Master 2012 Pay Sheet'!$D$5:$D$35)&gt;0,LOOKUP(AW146,'Master 2012 Pay Sheet'!$C$5:$C$35,'Master 2012 Pay Sheet'!$D$5:$D$35),0))</f>
        <v/>
      </c>
      <c r="AY146" s="56" t="str">
        <f t="shared" si="281"/>
        <v/>
      </c>
      <c r="AZ146" s="31" t="str">
        <f t="shared" si="282"/>
        <v/>
      </c>
      <c r="BA146" s="57" t="str">
        <f>IF(D146="","",IF(LOOKUP(AZ146,'Master 2012 Pay Sheet'!$E$5:$E$35,'Master 2012 Pay Sheet'!$F$5:$F$35)&gt;0,LOOKUP(AZ146,'Master 2012 Pay Sheet'!$E$5:$E$35,'Master 2012 Pay Sheet'!$F$5:$F$35),0))</f>
        <v/>
      </c>
      <c r="BB146" s="57" t="str">
        <f t="shared" si="283"/>
        <v/>
      </c>
      <c r="BC146" s="31" t="str">
        <f t="shared" si="284"/>
        <v/>
      </c>
      <c r="BD146" s="31" t="str">
        <f t="shared" si="285"/>
        <v/>
      </c>
      <c r="BE146" s="31" t="str">
        <f t="shared" si="286"/>
        <v/>
      </c>
      <c r="BF146" s="56" t="str">
        <f t="shared" si="335"/>
        <v/>
      </c>
      <c r="BG146" s="31" t="str">
        <f t="shared" si="287"/>
        <v/>
      </c>
      <c r="BH146" s="31" t="str">
        <f t="shared" si="288"/>
        <v/>
      </c>
      <c r="BI146" s="56" t="str">
        <f t="shared" si="336"/>
        <v/>
      </c>
      <c r="BJ146" s="31" t="str">
        <f t="shared" si="289"/>
        <v/>
      </c>
      <c r="BK146" s="31" t="str">
        <f t="shared" si="337"/>
        <v/>
      </c>
      <c r="BL146" s="31" t="str">
        <f t="shared" si="290"/>
        <v/>
      </c>
      <c r="BM146" s="31" t="str">
        <f t="shared" si="291"/>
        <v/>
      </c>
      <c r="BN146" s="31" t="str">
        <f t="shared" si="292"/>
        <v/>
      </c>
      <c r="BO146" s="31" t="str">
        <f t="shared" si="293"/>
        <v/>
      </c>
      <c r="BP146" s="31" t="str">
        <f t="shared" si="294"/>
        <v/>
      </c>
      <c r="BQ146" s="31" t="str">
        <f t="shared" si="295"/>
        <v/>
      </c>
      <c r="BR146" s="31" t="str">
        <f t="shared" si="296"/>
        <v/>
      </c>
      <c r="BS146" s="31" t="str">
        <f t="shared" si="297"/>
        <v/>
      </c>
      <c r="BT146" s="31" t="str">
        <f t="shared" si="298"/>
        <v/>
      </c>
      <c r="BU146" s="31" t="str">
        <f t="shared" si="299"/>
        <v/>
      </c>
      <c r="BV146" s="31" t="str">
        <f t="shared" si="300"/>
        <v/>
      </c>
      <c r="BW146" s="31" t="str">
        <f t="shared" si="301"/>
        <v/>
      </c>
      <c r="BX146" s="31" t="str">
        <f t="shared" si="302"/>
        <v/>
      </c>
      <c r="BY146" s="31" t="str">
        <f t="shared" si="303"/>
        <v/>
      </c>
      <c r="BZ146" s="31" t="str">
        <f t="shared" si="304"/>
        <v/>
      </c>
      <c r="CA146" s="31" t="str">
        <f t="shared" si="305"/>
        <v/>
      </c>
      <c r="CB146" s="31" t="str">
        <f t="shared" si="306"/>
        <v/>
      </c>
      <c r="CC146" s="31" t="str">
        <f t="shared" si="307"/>
        <v/>
      </c>
      <c r="CD146" s="31" t="str">
        <f t="shared" si="308"/>
        <v/>
      </c>
      <c r="CE146" s="31" t="str">
        <f t="shared" si="309"/>
        <v/>
      </c>
      <c r="CF146" s="31" t="str">
        <f t="shared" si="310"/>
        <v/>
      </c>
      <c r="CG146" s="31" t="str">
        <f t="shared" si="311"/>
        <v/>
      </c>
      <c r="CH146" s="31" t="str">
        <f t="shared" si="312"/>
        <v/>
      </c>
      <c r="CI146" s="31" t="str">
        <f t="shared" si="313"/>
        <v/>
      </c>
      <c r="CJ146" s="31" t="str">
        <f t="shared" si="314"/>
        <v/>
      </c>
      <c r="CK146" s="31" t="str">
        <f t="shared" si="315"/>
        <v/>
      </c>
      <c r="CL146" s="31" t="str">
        <f t="shared" si="316"/>
        <v/>
      </c>
      <c r="CM146" s="31" t="str">
        <f t="shared" si="317"/>
        <v/>
      </c>
      <c r="CN146" s="31" t="str">
        <f t="shared" si="318"/>
        <v/>
      </c>
      <c r="CO146" s="31" t="str">
        <f t="shared" si="319"/>
        <v/>
      </c>
      <c r="CP146" s="31" t="str">
        <f t="shared" si="320"/>
        <v/>
      </c>
      <c r="CQ146" s="31" t="str">
        <f t="shared" si="321"/>
        <v/>
      </c>
      <c r="CR146" s="31" t="str">
        <f t="shared" si="322"/>
        <v/>
      </c>
      <c r="CS146" s="31" t="str">
        <f t="shared" si="323"/>
        <v/>
      </c>
      <c r="CT146" s="31" t="str">
        <f t="shared" si="338"/>
        <v/>
      </c>
      <c r="CU146" s="31" t="str">
        <f t="shared" si="339"/>
        <v/>
      </c>
      <c r="CV146" s="31" t="str">
        <f t="shared" si="340"/>
        <v/>
      </c>
      <c r="CW146" s="31" t="str">
        <f t="shared" si="341"/>
        <v/>
      </c>
      <c r="CX146" s="31" t="str">
        <f t="shared" si="342"/>
        <v/>
      </c>
      <c r="CY146" s="31" t="str">
        <f t="shared" si="343"/>
        <v/>
      </c>
      <c r="CZ146" s="31" t="str">
        <f t="shared" si="344"/>
        <v/>
      </c>
      <c r="DA146" s="31" t="str">
        <f t="shared" si="345"/>
        <v/>
      </c>
      <c r="DB146" s="31" t="str">
        <f t="shared" si="346"/>
        <v/>
      </c>
      <c r="DC146" s="31" t="str">
        <f t="shared" si="347"/>
        <v/>
      </c>
      <c r="DD146" s="31" t="str">
        <f t="shared" si="348"/>
        <v/>
      </c>
      <c r="DE146" s="31" t="str">
        <f t="shared" si="349"/>
        <v/>
      </c>
      <c r="DF146" s="31" t="str">
        <f t="shared" si="350"/>
        <v/>
      </c>
      <c r="DG146" s="31" t="str">
        <f t="shared" si="351"/>
        <v/>
      </c>
      <c r="DH146" s="31" t="str">
        <f t="shared" si="352"/>
        <v/>
      </c>
      <c r="DI146" s="31" t="str">
        <f t="shared" si="353"/>
        <v/>
      </c>
      <c r="DJ146" s="31" t="str">
        <f t="shared" si="354"/>
        <v/>
      </c>
      <c r="DK146" s="31" t="str">
        <f t="shared" si="355"/>
        <v/>
      </c>
      <c r="DL146" s="31" t="str">
        <f t="shared" si="356"/>
        <v/>
      </c>
      <c r="DM146" s="31" t="str">
        <f t="shared" si="357"/>
        <v/>
      </c>
      <c r="DN146" s="31" t="str">
        <f t="shared" si="358"/>
        <v/>
      </c>
      <c r="DO146" s="31" t="str">
        <f t="shared" si="359"/>
        <v/>
      </c>
      <c r="DP146" s="31" t="str">
        <f t="shared" si="360"/>
        <v/>
      </c>
      <c r="DQ146" s="31" t="str">
        <f t="shared" si="324"/>
        <v/>
      </c>
      <c r="DR146" s="31" t="str">
        <f t="shared" si="325"/>
        <v/>
      </c>
      <c r="DS146" s="31" t="str">
        <f t="shared" si="326"/>
        <v/>
      </c>
      <c r="DT146" s="31" t="str">
        <f t="shared" si="327"/>
        <v/>
      </c>
      <c r="DU146" s="31" t="str">
        <f t="shared" si="328"/>
        <v/>
      </c>
      <c r="DV146" s="31" t="str">
        <f t="shared" si="329"/>
        <v/>
      </c>
      <c r="DW146" s="48" t="e">
        <f t="shared" si="330"/>
        <v>#VALUE!</v>
      </c>
      <c r="DX146" s="4" t="str">
        <f t="shared" si="361"/>
        <v/>
      </c>
    </row>
    <row r="147" spans="1:128" ht="13.2" x14ac:dyDescent="0.25">
      <c r="A147" s="31"/>
      <c r="B147" s="4">
        <v>145</v>
      </c>
      <c r="C147" s="15"/>
      <c r="D147" s="15"/>
      <c r="E147" s="15"/>
      <c r="F147" s="15"/>
      <c r="G147" s="15"/>
      <c r="H147" s="47"/>
      <c r="I147" s="15"/>
      <c r="J147" s="47"/>
      <c r="K147" s="47"/>
      <c r="L147" s="47"/>
      <c r="M147" s="54"/>
      <c r="N147" s="54"/>
      <c r="O147" s="54"/>
      <c r="P147" s="54"/>
      <c r="Q147" s="54"/>
      <c r="R147" s="51"/>
      <c r="S147" s="51"/>
      <c r="T147" s="51"/>
      <c r="U147" s="51"/>
      <c r="V147" s="51"/>
      <c r="W147" s="51"/>
      <c r="X147" s="52" t="str">
        <f t="shared" si="331"/>
        <v xml:space="preserve"> </v>
      </c>
      <c r="Y147" s="52" t="str">
        <f t="shared" si="275"/>
        <v xml:space="preserve"> </v>
      </c>
      <c r="Z147" s="52" t="str">
        <f t="shared" si="276"/>
        <v xml:space="preserve"> </v>
      </c>
      <c r="AA147" s="52" t="str">
        <f t="shared" si="277"/>
        <v xml:space="preserve"> </v>
      </c>
      <c r="AB147" s="52" t="str">
        <f t="shared" si="278"/>
        <v xml:space="preserve"> </v>
      </c>
      <c r="AC147" s="54"/>
      <c r="AD147" s="54"/>
      <c r="AE147" s="54"/>
      <c r="AF147" s="54"/>
      <c r="AG147" s="54"/>
      <c r="AH147" s="52" t="str">
        <f t="shared" si="332"/>
        <v xml:space="preserve"> </v>
      </c>
      <c r="AI147" s="52" t="str">
        <f t="shared" ref="AI147:AI203" si="362">IF(AD147&gt;0,VLOOKUP(AD147,$DY$8:$DZ$95,2)," ")</f>
        <v xml:space="preserve"> </v>
      </c>
      <c r="AJ147" s="52" t="str">
        <f t="shared" ref="AJ147:AJ203" si="363">IF(AE147&gt;0,VLOOKUP(AE147,$DY$8:$DZ$95,2)," ")</f>
        <v xml:space="preserve"> </v>
      </c>
      <c r="AK147" s="52" t="str">
        <f t="shared" ref="AK147:AK203" si="364">IF(AF147&gt;0,VLOOKUP(AF147,$DY$8:$DZ$95,2)," ")</f>
        <v xml:space="preserve"> </v>
      </c>
      <c r="AL147" s="52" t="str">
        <f t="shared" ref="AL147:AL203" si="365">IF(AG147&gt;0,VLOOKUP(AG147,$DY$8:$DZ$95,2)," ")</f>
        <v xml:space="preserve"> </v>
      </c>
      <c r="AM147" s="53"/>
      <c r="AN147" s="53"/>
      <c r="AO147" s="53"/>
      <c r="AP147" s="53"/>
      <c r="AQ147" s="53"/>
      <c r="AR147" s="53"/>
      <c r="AS147" s="55" t="str">
        <f t="shared" si="333"/>
        <v/>
      </c>
      <c r="AT147" s="31" t="str">
        <f t="shared" si="279"/>
        <v/>
      </c>
      <c r="AU147" s="57" t="str">
        <f>IF(D147="","",IF(LOOKUP(AT147,'Master 2012 Pay Sheet'!$A$5:$A$35,'Master 2012 Pay Sheet'!$B$5:$B$35)&gt;0,LOOKUP(AT147,'Master 2012 Pay Sheet'!$A$5:$A$35,'Master 2012 Pay Sheet'!$B$5:$B$35),0))</f>
        <v/>
      </c>
      <c r="AV147" s="56" t="str">
        <f t="shared" si="334"/>
        <v/>
      </c>
      <c r="AW147" s="31" t="str">
        <f t="shared" si="280"/>
        <v/>
      </c>
      <c r="AX147" s="57" t="str">
        <f>IF(D147="","",IF(LOOKUP(AW147,'Master 2012 Pay Sheet'!$C$5:$C$35,'Master 2012 Pay Sheet'!$D$5:$D$35)&gt;0,LOOKUP(AW147,'Master 2012 Pay Sheet'!$C$5:$C$35,'Master 2012 Pay Sheet'!$D$5:$D$35),0))</f>
        <v/>
      </c>
      <c r="AY147" s="56" t="str">
        <f t="shared" si="281"/>
        <v/>
      </c>
      <c r="AZ147" s="31" t="str">
        <f t="shared" si="282"/>
        <v/>
      </c>
      <c r="BA147" s="57" t="str">
        <f>IF(D147="","",IF(LOOKUP(AZ147,'Master 2012 Pay Sheet'!$E$5:$E$35,'Master 2012 Pay Sheet'!$F$5:$F$35)&gt;0,LOOKUP(AZ147,'Master 2012 Pay Sheet'!$E$5:$E$35,'Master 2012 Pay Sheet'!$F$5:$F$35),0))</f>
        <v/>
      </c>
      <c r="BB147" s="57" t="str">
        <f t="shared" si="283"/>
        <v/>
      </c>
      <c r="BC147" s="31" t="str">
        <f t="shared" si="284"/>
        <v/>
      </c>
      <c r="BD147" s="31" t="str">
        <f t="shared" si="285"/>
        <v/>
      </c>
      <c r="BE147" s="31" t="str">
        <f t="shared" si="286"/>
        <v/>
      </c>
      <c r="BF147" s="56" t="str">
        <f t="shared" si="335"/>
        <v/>
      </c>
      <c r="BG147" s="31" t="str">
        <f t="shared" si="287"/>
        <v/>
      </c>
      <c r="BH147" s="31" t="str">
        <f t="shared" si="288"/>
        <v/>
      </c>
      <c r="BI147" s="56" t="str">
        <f t="shared" si="336"/>
        <v/>
      </c>
      <c r="BJ147" s="31" t="str">
        <f t="shared" si="289"/>
        <v/>
      </c>
      <c r="BK147" s="31" t="str">
        <f t="shared" si="337"/>
        <v/>
      </c>
      <c r="BL147" s="31" t="str">
        <f t="shared" si="290"/>
        <v/>
      </c>
      <c r="BM147" s="31" t="str">
        <f t="shared" si="291"/>
        <v/>
      </c>
      <c r="BN147" s="31" t="str">
        <f t="shared" si="292"/>
        <v/>
      </c>
      <c r="BO147" s="31" t="str">
        <f t="shared" si="293"/>
        <v/>
      </c>
      <c r="BP147" s="31" t="str">
        <f t="shared" si="294"/>
        <v/>
      </c>
      <c r="BQ147" s="31" t="str">
        <f t="shared" si="295"/>
        <v/>
      </c>
      <c r="BR147" s="31" t="str">
        <f t="shared" si="296"/>
        <v/>
      </c>
      <c r="BS147" s="31" t="str">
        <f t="shared" si="297"/>
        <v/>
      </c>
      <c r="BT147" s="31" t="str">
        <f t="shared" si="298"/>
        <v/>
      </c>
      <c r="BU147" s="31" t="str">
        <f t="shared" si="299"/>
        <v/>
      </c>
      <c r="BV147" s="31" t="str">
        <f t="shared" si="300"/>
        <v/>
      </c>
      <c r="BW147" s="31" t="str">
        <f t="shared" si="301"/>
        <v/>
      </c>
      <c r="BX147" s="31" t="str">
        <f t="shared" si="302"/>
        <v/>
      </c>
      <c r="BY147" s="31" t="str">
        <f t="shared" si="303"/>
        <v/>
      </c>
      <c r="BZ147" s="31" t="str">
        <f t="shared" si="304"/>
        <v/>
      </c>
      <c r="CA147" s="31" t="str">
        <f t="shared" si="305"/>
        <v/>
      </c>
      <c r="CB147" s="31" t="str">
        <f t="shared" si="306"/>
        <v/>
      </c>
      <c r="CC147" s="31" t="str">
        <f t="shared" si="307"/>
        <v/>
      </c>
      <c r="CD147" s="31" t="str">
        <f t="shared" si="308"/>
        <v/>
      </c>
      <c r="CE147" s="31" t="str">
        <f t="shared" si="309"/>
        <v/>
      </c>
      <c r="CF147" s="31" t="str">
        <f t="shared" si="310"/>
        <v/>
      </c>
      <c r="CG147" s="31" t="str">
        <f t="shared" si="311"/>
        <v/>
      </c>
      <c r="CH147" s="31" t="str">
        <f t="shared" si="312"/>
        <v/>
      </c>
      <c r="CI147" s="31" t="str">
        <f t="shared" si="313"/>
        <v/>
      </c>
      <c r="CJ147" s="31" t="str">
        <f t="shared" si="314"/>
        <v/>
      </c>
      <c r="CK147" s="31" t="str">
        <f t="shared" si="315"/>
        <v/>
      </c>
      <c r="CL147" s="31" t="str">
        <f t="shared" si="316"/>
        <v/>
      </c>
      <c r="CM147" s="31" t="str">
        <f t="shared" si="317"/>
        <v/>
      </c>
      <c r="CN147" s="31" t="str">
        <f t="shared" si="318"/>
        <v/>
      </c>
      <c r="CO147" s="31" t="str">
        <f t="shared" si="319"/>
        <v/>
      </c>
      <c r="CP147" s="31" t="str">
        <f t="shared" si="320"/>
        <v/>
      </c>
      <c r="CQ147" s="31" t="str">
        <f t="shared" si="321"/>
        <v/>
      </c>
      <c r="CR147" s="31" t="str">
        <f t="shared" si="322"/>
        <v/>
      </c>
      <c r="CS147" s="31" t="str">
        <f t="shared" si="323"/>
        <v/>
      </c>
      <c r="CT147" s="31" t="str">
        <f t="shared" si="338"/>
        <v/>
      </c>
      <c r="CU147" s="31" t="str">
        <f t="shared" si="339"/>
        <v/>
      </c>
      <c r="CV147" s="31" t="str">
        <f t="shared" si="340"/>
        <v/>
      </c>
      <c r="CW147" s="31" t="str">
        <f t="shared" si="341"/>
        <v/>
      </c>
      <c r="CX147" s="31" t="str">
        <f t="shared" si="342"/>
        <v/>
      </c>
      <c r="CY147" s="31" t="str">
        <f t="shared" si="343"/>
        <v/>
      </c>
      <c r="CZ147" s="31" t="str">
        <f t="shared" si="344"/>
        <v/>
      </c>
      <c r="DA147" s="31" t="str">
        <f t="shared" si="345"/>
        <v/>
      </c>
      <c r="DB147" s="31" t="str">
        <f t="shared" si="346"/>
        <v/>
      </c>
      <c r="DC147" s="31" t="str">
        <f t="shared" si="347"/>
        <v/>
      </c>
      <c r="DD147" s="31" t="str">
        <f t="shared" si="348"/>
        <v/>
      </c>
      <c r="DE147" s="31" t="str">
        <f t="shared" si="349"/>
        <v/>
      </c>
      <c r="DF147" s="31" t="str">
        <f t="shared" si="350"/>
        <v/>
      </c>
      <c r="DG147" s="31" t="str">
        <f t="shared" si="351"/>
        <v/>
      </c>
      <c r="DH147" s="31" t="str">
        <f t="shared" si="352"/>
        <v/>
      </c>
      <c r="DI147" s="31" t="str">
        <f t="shared" si="353"/>
        <v/>
      </c>
      <c r="DJ147" s="31" t="str">
        <f t="shared" si="354"/>
        <v/>
      </c>
      <c r="DK147" s="31" t="str">
        <f t="shared" si="355"/>
        <v/>
      </c>
      <c r="DL147" s="31" t="str">
        <f t="shared" si="356"/>
        <v/>
      </c>
      <c r="DM147" s="31" t="str">
        <f t="shared" si="357"/>
        <v/>
      </c>
      <c r="DN147" s="31" t="str">
        <f t="shared" si="358"/>
        <v/>
      </c>
      <c r="DO147" s="31" t="str">
        <f t="shared" si="359"/>
        <v/>
      </c>
      <c r="DP147" s="31" t="str">
        <f t="shared" si="360"/>
        <v/>
      </c>
      <c r="DQ147" s="31" t="str">
        <f t="shared" si="324"/>
        <v/>
      </c>
      <c r="DR147" s="31" t="str">
        <f t="shared" si="325"/>
        <v/>
      </c>
      <c r="DS147" s="31" t="str">
        <f t="shared" si="326"/>
        <v/>
      </c>
      <c r="DT147" s="31" t="str">
        <f t="shared" si="327"/>
        <v/>
      </c>
      <c r="DU147" s="31" t="str">
        <f t="shared" si="328"/>
        <v/>
      </c>
      <c r="DV147" s="31" t="str">
        <f t="shared" si="329"/>
        <v/>
      </c>
      <c r="DW147" s="48" t="e">
        <f t="shared" si="330"/>
        <v>#VALUE!</v>
      </c>
      <c r="DX147" s="4" t="str">
        <f t="shared" si="361"/>
        <v/>
      </c>
    </row>
    <row r="148" spans="1:128" ht="13.2" x14ac:dyDescent="0.25">
      <c r="A148" s="31"/>
      <c r="B148" s="4">
        <v>146</v>
      </c>
      <c r="C148" s="15"/>
      <c r="D148" s="15"/>
      <c r="E148" s="15"/>
      <c r="F148" s="15"/>
      <c r="G148" s="15"/>
      <c r="H148" s="47"/>
      <c r="I148" s="15"/>
      <c r="J148" s="47"/>
      <c r="K148" s="47"/>
      <c r="L148" s="47"/>
      <c r="M148" s="54"/>
      <c r="N148" s="54"/>
      <c r="O148" s="54"/>
      <c r="P148" s="54"/>
      <c r="Q148" s="54"/>
      <c r="R148" s="51"/>
      <c r="S148" s="51"/>
      <c r="T148" s="51"/>
      <c r="U148" s="51"/>
      <c r="V148" s="51"/>
      <c r="W148" s="51"/>
      <c r="X148" s="52" t="str">
        <f t="shared" si="331"/>
        <v xml:space="preserve"> </v>
      </c>
      <c r="Y148" s="52" t="str">
        <f t="shared" si="275"/>
        <v xml:space="preserve"> </v>
      </c>
      <c r="Z148" s="52" t="str">
        <f t="shared" si="276"/>
        <v xml:space="preserve"> </v>
      </c>
      <c r="AA148" s="52" t="str">
        <f t="shared" si="277"/>
        <v xml:space="preserve"> </v>
      </c>
      <c r="AB148" s="52" t="str">
        <f t="shared" si="278"/>
        <v xml:space="preserve"> </v>
      </c>
      <c r="AC148" s="54"/>
      <c r="AD148" s="54"/>
      <c r="AE148" s="54"/>
      <c r="AF148" s="54"/>
      <c r="AG148" s="54"/>
      <c r="AH148" s="52" t="str">
        <f t="shared" si="332"/>
        <v xml:space="preserve"> </v>
      </c>
      <c r="AI148" s="52" t="str">
        <f t="shared" si="362"/>
        <v xml:space="preserve"> </v>
      </c>
      <c r="AJ148" s="52" t="str">
        <f t="shared" si="363"/>
        <v xml:space="preserve"> </v>
      </c>
      <c r="AK148" s="52" t="str">
        <f t="shared" si="364"/>
        <v xml:space="preserve"> </v>
      </c>
      <c r="AL148" s="52" t="str">
        <f t="shared" si="365"/>
        <v xml:space="preserve"> </v>
      </c>
      <c r="AM148" s="53"/>
      <c r="AN148" s="53"/>
      <c r="AO148" s="53"/>
      <c r="AP148" s="53"/>
      <c r="AQ148" s="53"/>
      <c r="AR148" s="53"/>
      <c r="AS148" s="55" t="str">
        <f t="shared" si="333"/>
        <v/>
      </c>
      <c r="AT148" s="31" t="str">
        <f t="shared" si="279"/>
        <v/>
      </c>
      <c r="AU148" s="57" t="str">
        <f>IF(D148="","",IF(LOOKUP(AT148,'Master 2012 Pay Sheet'!$A$5:$A$35,'Master 2012 Pay Sheet'!$B$5:$B$35)&gt;0,LOOKUP(AT148,'Master 2012 Pay Sheet'!$A$5:$A$35,'Master 2012 Pay Sheet'!$B$5:$B$35),0))</f>
        <v/>
      </c>
      <c r="AV148" s="56" t="str">
        <f t="shared" si="334"/>
        <v/>
      </c>
      <c r="AW148" s="31" t="str">
        <f t="shared" si="280"/>
        <v/>
      </c>
      <c r="AX148" s="57" t="str">
        <f>IF(D148="","",IF(LOOKUP(AW148,'Master 2012 Pay Sheet'!$C$5:$C$35,'Master 2012 Pay Sheet'!$D$5:$D$35)&gt;0,LOOKUP(AW148,'Master 2012 Pay Sheet'!$C$5:$C$35,'Master 2012 Pay Sheet'!$D$5:$D$35),0))</f>
        <v/>
      </c>
      <c r="AY148" s="56" t="str">
        <f t="shared" si="281"/>
        <v/>
      </c>
      <c r="AZ148" s="31" t="str">
        <f t="shared" si="282"/>
        <v/>
      </c>
      <c r="BA148" s="57" t="str">
        <f>IF(D148="","",IF(LOOKUP(AZ148,'Master 2012 Pay Sheet'!$E$5:$E$35,'Master 2012 Pay Sheet'!$F$5:$F$35)&gt;0,LOOKUP(AZ148,'Master 2012 Pay Sheet'!$E$5:$E$35,'Master 2012 Pay Sheet'!$F$5:$F$35),0))</f>
        <v/>
      </c>
      <c r="BB148" s="57" t="str">
        <f t="shared" si="283"/>
        <v/>
      </c>
      <c r="BC148" s="31" t="str">
        <f t="shared" si="284"/>
        <v/>
      </c>
      <c r="BD148" s="31" t="str">
        <f t="shared" si="285"/>
        <v/>
      </c>
      <c r="BE148" s="31" t="str">
        <f t="shared" si="286"/>
        <v/>
      </c>
      <c r="BF148" s="56" t="str">
        <f t="shared" si="335"/>
        <v/>
      </c>
      <c r="BG148" s="31" t="str">
        <f t="shared" si="287"/>
        <v/>
      </c>
      <c r="BH148" s="31" t="str">
        <f t="shared" si="288"/>
        <v/>
      </c>
      <c r="BI148" s="56" t="str">
        <f t="shared" si="336"/>
        <v/>
      </c>
      <c r="BJ148" s="31" t="str">
        <f t="shared" si="289"/>
        <v/>
      </c>
      <c r="BK148" s="31" t="str">
        <f t="shared" si="337"/>
        <v/>
      </c>
      <c r="BL148" s="31" t="str">
        <f t="shared" si="290"/>
        <v/>
      </c>
      <c r="BM148" s="31" t="str">
        <f t="shared" si="291"/>
        <v/>
      </c>
      <c r="BN148" s="31" t="str">
        <f t="shared" si="292"/>
        <v/>
      </c>
      <c r="BO148" s="31" t="str">
        <f t="shared" si="293"/>
        <v/>
      </c>
      <c r="BP148" s="31" t="str">
        <f t="shared" si="294"/>
        <v/>
      </c>
      <c r="BQ148" s="31" t="str">
        <f t="shared" si="295"/>
        <v/>
      </c>
      <c r="BR148" s="31" t="str">
        <f t="shared" si="296"/>
        <v/>
      </c>
      <c r="BS148" s="31" t="str">
        <f t="shared" si="297"/>
        <v/>
      </c>
      <c r="BT148" s="31" t="str">
        <f t="shared" si="298"/>
        <v/>
      </c>
      <c r="BU148" s="31" t="str">
        <f t="shared" si="299"/>
        <v/>
      </c>
      <c r="BV148" s="31" t="str">
        <f t="shared" si="300"/>
        <v/>
      </c>
      <c r="BW148" s="31" t="str">
        <f t="shared" si="301"/>
        <v/>
      </c>
      <c r="BX148" s="31" t="str">
        <f t="shared" si="302"/>
        <v/>
      </c>
      <c r="BY148" s="31" t="str">
        <f t="shared" si="303"/>
        <v/>
      </c>
      <c r="BZ148" s="31" t="str">
        <f t="shared" si="304"/>
        <v/>
      </c>
      <c r="CA148" s="31" t="str">
        <f t="shared" si="305"/>
        <v/>
      </c>
      <c r="CB148" s="31" t="str">
        <f t="shared" si="306"/>
        <v/>
      </c>
      <c r="CC148" s="31" t="str">
        <f t="shared" si="307"/>
        <v/>
      </c>
      <c r="CD148" s="31" t="str">
        <f t="shared" si="308"/>
        <v/>
      </c>
      <c r="CE148" s="31" t="str">
        <f t="shared" si="309"/>
        <v/>
      </c>
      <c r="CF148" s="31" t="str">
        <f t="shared" si="310"/>
        <v/>
      </c>
      <c r="CG148" s="31" t="str">
        <f t="shared" si="311"/>
        <v/>
      </c>
      <c r="CH148" s="31" t="str">
        <f t="shared" si="312"/>
        <v/>
      </c>
      <c r="CI148" s="31" t="str">
        <f t="shared" si="313"/>
        <v/>
      </c>
      <c r="CJ148" s="31" t="str">
        <f t="shared" si="314"/>
        <v/>
      </c>
      <c r="CK148" s="31" t="str">
        <f t="shared" si="315"/>
        <v/>
      </c>
      <c r="CL148" s="31" t="str">
        <f t="shared" si="316"/>
        <v/>
      </c>
      <c r="CM148" s="31" t="str">
        <f t="shared" si="317"/>
        <v/>
      </c>
      <c r="CN148" s="31" t="str">
        <f t="shared" si="318"/>
        <v/>
      </c>
      <c r="CO148" s="31" t="str">
        <f t="shared" si="319"/>
        <v/>
      </c>
      <c r="CP148" s="31" t="str">
        <f t="shared" si="320"/>
        <v/>
      </c>
      <c r="CQ148" s="31" t="str">
        <f t="shared" si="321"/>
        <v/>
      </c>
      <c r="CR148" s="31" t="str">
        <f t="shared" si="322"/>
        <v/>
      </c>
      <c r="CS148" s="31" t="str">
        <f t="shared" si="323"/>
        <v/>
      </c>
      <c r="CT148" s="31" t="str">
        <f t="shared" si="338"/>
        <v/>
      </c>
      <c r="CU148" s="31" t="str">
        <f t="shared" si="339"/>
        <v/>
      </c>
      <c r="CV148" s="31" t="str">
        <f t="shared" si="340"/>
        <v/>
      </c>
      <c r="CW148" s="31" t="str">
        <f t="shared" si="341"/>
        <v/>
      </c>
      <c r="CX148" s="31" t="str">
        <f t="shared" si="342"/>
        <v/>
      </c>
      <c r="CY148" s="31" t="str">
        <f t="shared" si="343"/>
        <v/>
      </c>
      <c r="CZ148" s="31" t="str">
        <f t="shared" si="344"/>
        <v/>
      </c>
      <c r="DA148" s="31" t="str">
        <f t="shared" si="345"/>
        <v/>
      </c>
      <c r="DB148" s="31" t="str">
        <f t="shared" si="346"/>
        <v/>
      </c>
      <c r="DC148" s="31" t="str">
        <f t="shared" si="347"/>
        <v/>
      </c>
      <c r="DD148" s="31" t="str">
        <f t="shared" si="348"/>
        <v/>
      </c>
      <c r="DE148" s="31" t="str">
        <f t="shared" si="349"/>
        <v/>
      </c>
      <c r="DF148" s="31" t="str">
        <f t="shared" si="350"/>
        <v/>
      </c>
      <c r="DG148" s="31" t="str">
        <f t="shared" si="351"/>
        <v/>
      </c>
      <c r="DH148" s="31" t="str">
        <f t="shared" si="352"/>
        <v/>
      </c>
      <c r="DI148" s="31" t="str">
        <f t="shared" si="353"/>
        <v/>
      </c>
      <c r="DJ148" s="31" t="str">
        <f t="shared" si="354"/>
        <v/>
      </c>
      <c r="DK148" s="31" t="str">
        <f t="shared" si="355"/>
        <v/>
      </c>
      <c r="DL148" s="31" t="str">
        <f t="shared" si="356"/>
        <v/>
      </c>
      <c r="DM148" s="31" t="str">
        <f t="shared" si="357"/>
        <v/>
      </c>
      <c r="DN148" s="31" t="str">
        <f t="shared" si="358"/>
        <v/>
      </c>
      <c r="DO148" s="31" t="str">
        <f t="shared" si="359"/>
        <v/>
      </c>
      <c r="DP148" s="31" t="str">
        <f t="shared" si="360"/>
        <v/>
      </c>
      <c r="DQ148" s="31" t="str">
        <f t="shared" si="324"/>
        <v/>
      </c>
      <c r="DR148" s="31" t="str">
        <f t="shared" si="325"/>
        <v/>
      </c>
      <c r="DS148" s="31" t="str">
        <f t="shared" si="326"/>
        <v/>
      </c>
      <c r="DT148" s="31" t="str">
        <f t="shared" si="327"/>
        <v/>
      </c>
      <c r="DU148" s="31" t="str">
        <f t="shared" si="328"/>
        <v/>
      </c>
      <c r="DV148" s="31" t="str">
        <f t="shared" si="329"/>
        <v/>
      </c>
      <c r="DW148" s="48" t="e">
        <f t="shared" si="330"/>
        <v>#VALUE!</v>
      </c>
      <c r="DX148" s="4" t="str">
        <f t="shared" si="361"/>
        <v/>
      </c>
    </row>
    <row r="149" spans="1:128" ht="13.2" x14ac:dyDescent="0.25">
      <c r="A149" s="31"/>
      <c r="B149" s="4">
        <v>147</v>
      </c>
      <c r="C149" s="15"/>
      <c r="D149" s="15"/>
      <c r="E149" s="15"/>
      <c r="F149" s="15"/>
      <c r="G149" s="15"/>
      <c r="H149" s="47"/>
      <c r="I149" s="15"/>
      <c r="J149" s="47"/>
      <c r="K149" s="47"/>
      <c r="L149" s="47"/>
      <c r="M149" s="54"/>
      <c r="N149" s="54"/>
      <c r="O149" s="54"/>
      <c r="P149" s="54"/>
      <c r="Q149" s="54"/>
      <c r="R149" s="51"/>
      <c r="S149" s="51"/>
      <c r="T149" s="51"/>
      <c r="U149" s="51"/>
      <c r="V149" s="51"/>
      <c r="W149" s="51"/>
      <c r="X149" s="52" t="str">
        <f t="shared" si="331"/>
        <v xml:space="preserve"> </v>
      </c>
      <c r="Y149" s="52" t="str">
        <f t="shared" si="275"/>
        <v xml:space="preserve"> </v>
      </c>
      <c r="Z149" s="52" t="str">
        <f t="shared" si="276"/>
        <v xml:space="preserve"> </v>
      </c>
      <c r="AA149" s="52" t="str">
        <f t="shared" si="277"/>
        <v xml:space="preserve"> </v>
      </c>
      <c r="AB149" s="52" t="str">
        <f t="shared" si="278"/>
        <v xml:space="preserve"> </v>
      </c>
      <c r="AC149" s="54"/>
      <c r="AD149" s="54"/>
      <c r="AE149" s="54"/>
      <c r="AF149" s="54"/>
      <c r="AG149" s="54"/>
      <c r="AH149" s="52" t="str">
        <f t="shared" si="332"/>
        <v xml:space="preserve"> </v>
      </c>
      <c r="AI149" s="52" t="str">
        <f t="shared" si="362"/>
        <v xml:space="preserve"> </v>
      </c>
      <c r="AJ149" s="52" t="str">
        <f t="shared" si="363"/>
        <v xml:space="preserve"> </v>
      </c>
      <c r="AK149" s="52" t="str">
        <f t="shared" si="364"/>
        <v xml:space="preserve"> </v>
      </c>
      <c r="AL149" s="52" t="str">
        <f t="shared" si="365"/>
        <v xml:space="preserve"> </v>
      </c>
      <c r="AM149" s="53"/>
      <c r="AN149" s="53"/>
      <c r="AO149" s="53"/>
      <c r="AP149" s="53"/>
      <c r="AQ149" s="53"/>
      <c r="AR149" s="53"/>
      <c r="AS149" s="55" t="str">
        <f t="shared" si="333"/>
        <v/>
      </c>
      <c r="AT149" s="31" t="str">
        <f t="shared" si="279"/>
        <v/>
      </c>
      <c r="AU149" s="57" t="str">
        <f>IF(D149="","",IF(LOOKUP(AT149,'Master 2012 Pay Sheet'!$A$5:$A$35,'Master 2012 Pay Sheet'!$B$5:$B$35)&gt;0,LOOKUP(AT149,'Master 2012 Pay Sheet'!$A$5:$A$35,'Master 2012 Pay Sheet'!$B$5:$B$35),0))</f>
        <v/>
      </c>
      <c r="AV149" s="56" t="str">
        <f t="shared" si="334"/>
        <v/>
      </c>
      <c r="AW149" s="31" t="str">
        <f t="shared" si="280"/>
        <v/>
      </c>
      <c r="AX149" s="57" t="str">
        <f>IF(D149="","",IF(LOOKUP(AW149,'Master 2012 Pay Sheet'!$C$5:$C$35,'Master 2012 Pay Sheet'!$D$5:$D$35)&gt;0,LOOKUP(AW149,'Master 2012 Pay Sheet'!$C$5:$C$35,'Master 2012 Pay Sheet'!$D$5:$D$35),0))</f>
        <v/>
      </c>
      <c r="AY149" s="56" t="str">
        <f t="shared" si="281"/>
        <v/>
      </c>
      <c r="AZ149" s="31" t="str">
        <f t="shared" si="282"/>
        <v/>
      </c>
      <c r="BA149" s="57" t="str">
        <f>IF(D149="","",IF(LOOKUP(AZ149,'Master 2012 Pay Sheet'!$E$5:$E$35,'Master 2012 Pay Sheet'!$F$5:$F$35)&gt;0,LOOKUP(AZ149,'Master 2012 Pay Sheet'!$E$5:$E$35,'Master 2012 Pay Sheet'!$F$5:$F$35),0))</f>
        <v/>
      </c>
      <c r="BB149" s="57" t="str">
        <f t="shared" si="283"/>
        <v/>
      </c>
      <c r="BC149" s="31" t="str">
        <f t="shared" si="284"/>
        <v/>
      </c>
      <c r="BD149" s="31" t="str">
        <f t="shared" si="285"/>
        <v/>
      </c>
      <c r="BE149" s="31" t="str">
        <f t="shared" si="286"/>
        <v/>
      </c>
      <c r="BF149" s="56" t="str">
        <f t="shared" si="335"/>
        <v/>
      </c>
      <c r="BG149" s="31" t="str">
        <f t="shared" si="287"/>
        <v/>
      </c>
      <c r="BH149" s="31" t="str">
        <f t="shared" si="288"/>
        <v/>
      </c>
      <c r="BI149" s="56" t="str">
        <f t="shared" si="336"/>
        <v/>
      </c>
      <c r="BJ149" s="31" t="str">
        <f t="shared" si="289"/>
        <v/>
      </c>
      <c r="BK149" s="31" t="str">
        <f t="shared" si="337"/>
        <v/>
      </c>
      <c r="BL149" s="31" t="str">
        <f t="shared" si="290"/>
        <v/>
      </c>
      <c r="BM149" s="31" t="str">
        <f t="shared" si="291"/>
        <v/>
      </c>
      <c r="BN149" s="31" t="str">
        <f t="shared" si="292"/>
        <v/>
      </c>
      <c r="BO149" s="31" t="str">
        <f t="shared" si="293"/>
        <v/>
      </c>
      <c r="BP149" s="31" t="str">
        <f t="shared" si="294"/>
        <v/>
      </c>
      <c r="BQ149" s="31" t="str">
        <f t="shared" si="295"/>
        <v/>
      </c>
      <c r="BR149" s="31" t="str">
        <f t="shared" si="296"/>
        <v/>
      </c>
      <c r="BS149" s="31" t="str">
        <f t="shared" si="297"/>
        <v/>
      </c>
      <c r="BT149" s="31" t="str">
        <f t="shared" si="298"/>
        <v/>
      </c>
      <c r="BU149" s="31" t="str">
        <f t="shared" si="299"/>
        <v/>
      </c>
      <c r="BV149" s="31" t="str">
        <f t="shared" si="300"/>
        <v/>
      </c>
      <c r="BW149" s="31" t="str">
        <f t="shared" si="301"/>
        <v/>
      </c>
      <c r="BX149" s="31" t="str">
        <f t="shared" si="302"/>
        <v/>
      </c>
      <c r="BY149" s="31" t="str">
        <f t="shared" si="303"/>
        <v/>
      </c>
      <c r="BZ149" s="31" t="str">
        <f t="shared" si="304"/>
        <v/>
      </c>
      <c r="CA149" s="31" t="str">
        <f t="shared" si="305"/>
        <v/>
      </c>
      <c r="CB149" s="31" t="str">
        <f t="shared" si="306"/>
        <v/>
      </c>
      <c r="CC149" s="31" t="str">
        <f t="shared" si="307"/>
        <v/>
      </c>
      <c r="CD149" s="31" t="str">
        <f t="shared" si="308"/>
        <v/>
      </c>
      <c r="CE149" s="31" t="str">
        <f t="shared" si="309"/>
        <v/>
      </c>
      <c r="CF149" s="31" t="str">
        <f t="shared" si="310"/>
        <v/>
      </c>
      <c r="CG149" s="31" t="str">
        <f t="shared" si="311"/>
        <v/>
      </c>
      <c r="CH149" s="31" t="str">
        <f t="shared" si="312"/>
        <v/>
      </c>
      <c r="CI149" s="31" t="str">
        <f t="shared" si="313"/>
        <v/>
      </c>
      <c r="CJ149" s="31" t="str">
        <f t="shared" si="314"/>
        <v/>
      </c>
      <c r="CK149" s="31" t="str">
        <f t="shared" si="315"/>
        <v/>
      </c>
      <c r="CL149" s="31" t="str">
        <f t="shared" si="316"/>
        <v/>
      </c>
      <c r="CM149" s="31" t="str">
        <f t="shared" si="317"/>
        <v/>
      </c>
      <c r="CN149" s="31" t="str">
        <f t="shared" si="318"/>
        <v/>
      </c>
      <c r="CO149" s="31" t="str">
        <f t="shared" si="319"/>
        <v/>
      </c>
      <c r="CP149" s="31" t="str">
        <f t="shared" si="320"/>
        <v/>
      </c>
      <c r="CQ149" s="31" t="str">
        <f t="shared" si="321"/>
        <v/>
      </c>
      <c r="CR149" s="31" t="str">
        <f t="shared" si="322"/>
        <v/>
      </c>
      <c r="CS149" s="31" t="str">
        <f t="shared" si="323"/>
        <v/>
      </c>
      <c r="CT149" s="31" t="str">
        <f t="shared" si="338"/>
        <v/>
      </c>
      <c r="CU149" s="31" t="str">
        <f t="shared" si="339"/>
        <v/>
      </c>
      <c r="CV149" s="31" t="str">
        <f t="shared" si="340"/>
        <v/>
      </c>
      <c r="CW149" s="31" t="str">
        <f t="shared" si="341"/>
        <v/>
      </c>
      <c r="CX149" s="31" t="str">
        <f t="shared" si="342"/>
        <v/>
      </c>
      <c r="CY149" s="31" t="str">
        <f t="shared" si="343"/>
        <v/>
      </c>
      <c r="CZ149" s="31" t="str">
        <f t="shared" si="344"/>
        <v/>
      </c>
      <c r="DA149" s="31" t="str">
        <f t="shared" si="345"/>
        <v/>
      </c>
      <c r="DB149" s="31" t="str">
        <f t="shared" si="346"/>
        <v/>
      </c>
      <c r="DC149" s="31" t="str">
        <f t="shared" si="347"/>
        <v/>
      </c>
      <c r="DD149" s="31" t="str">
        <f t="shared" si="348"/>
        <v/>
      </c>
      <c r="DE149" s="31" t="str">
        <f t="shared" si="349"/>
        <v/>
      </c>
      <c r="DF149" s="31" t="str">
        <f t="shared" si="350"/>
        <v/>
      </c>
      <c r="DG149" s="31" t="str">
        <f t="shared" si="351"/>
        <v/>
      </c>
      <c r="DH149" s="31" t="str">
        <f t="shared" si="352"/>
        <v/>
      </c>
      <c r="DI149" s="31" t="str">
        <f t="shared" si="353"/>
        <v/>
      </c>
      <c r="DJ149" s="31" t="str">
        <f t="shared" si="354"/>
        <v/>
      </c>
      <c r="DK149" s="31" t="str">
        <f t="shared" si="355"/>
        <v/>
      </c>
      <c r="DL149" s="31" t="str">
        <f t="shared" si="356"/>
        <v/>
      </c>
      <c r="DM149" s="31" t="str">
        <f t="shared" si="357"/>
        <v/>
      </c>
      <c r="DN149" s="31" t="str">
        <f t="shared" si="358"/>
        <v/>
      </c>
      <c r="DO149" s="31" t="str">
        <f t="shared" si="359"/>
        <v/>
      </c>
      <c r="DP149" s="31" t="str">
        <f t="shared" si="360"/>
        <v/>
      </c>
      <c r="DQ149" s="31" t="str">
        <f t="shared" si="324"/>
        <v/>
      </c>
      <c r="DR149" s="31" t="str">
        <f t="shared" si="325"/>
        <v/>
      </c>
      <c r="DS149" s="31" t="str">
        <f t="shared" si="326"/>
        <v/>
      </c>
      <c r="DT149" s="31" t="str">
        <f t="shared" si="327"/>
        <v/>
      </c>
      <c r="DU149" s="31" t="str">
        <f t="shared" si="328"/>
        <v/>
      </c>
      <c r="DV149" s="31" t="str">
        <f t="shared" si="329"/>
        <v/>
      </c>
      <c r="DW149" s="48" t="e">
        <f t="shared" si="330"/>
        <v>#VALUE!</v>
      </c>
      <c r="DX149" s="4" t="str">
        <f t="shared" si="361"/>
        <v/>
      </c>
    </row>
    <row r="150" spans="1:128" ht="13.2" x14ac:dyDescent="0.25">
      <c r="A150" s="31"/>
      <c r="B150" s="4">
        <v>148</v>
      </c>
      <c r="C150" s="15"/>
      <c r="D150" s="15"/>
      <c r="E150" s="15"/>
      <c r="F150" s="15"/>
      <c r="G150" s="15"/>
      <c r="H150" s="47"/>
      <c r="I150" s="15"/>
      <c r="J150" s="47"/>
      <c r="K150" s="47"/>
      <c r="L150" s="47"/>
      <c r="M150" s="54"/>
      <c r="N150" s="54"/>
      <c r="O150" s="54"/>
      <c r="P150" s="54"/>
      <c r="Q150" s="54"/>
      <c r="R150" s="51"/>
      <c r="S150" s="51"/>
      <c r="T150" s="51"/>
      <c r="U150" s="51"/>
      <c r="V150" s="51"/>
      <c r="W150" s="51"/>
      <c r="X150" s="52" t="str">
        <f t="shared" si="331"/>
        <v xml:space="preserve"> </v>
      </c>
      <c r="Y150" s="52" t="str">
        <f t="shared" si="275"/>
        <v xml:space="preserve"> </v>
      </c>
      <c r="Z150" s="52" t="str">
        <f t="shared" si="276"/>
        <v xml:space="preserve"> </v>
      </c>
      <c r="AA150" s="52" t="str">
        <f t="shared" si="277"/>
        <v xml:space="preserve"> </v>
      </c>
      <c r="AB150" s="52" t="str">
        <f t="shared" si="278"/>
        <v xml:space="preserve"> </v>
      </c>
      <c r="AC150" s="54"/>
      <c r="AD150" s="54"/>
      <c r="AE150" s="54"/>
      <c r="AF150" s="54"/>
      <c r="AG150" s="54"/>
      <c r="AH150" s="52" t="str">
        <f t="shared" si="332"/>
        <v xml:space="preserve"> </v>
      </c>
      <c r="AI150" s="52" t="str">
        <f t="shared" si="362"/>
        <v xml:space="preserve"> </v>
      </c>
      <c r="AJ150" s="52" t="str">
        <f t="shared" si="363"/>
        <v xml:space="preserve"> </v>
      </c>
      <c r="AK150" s="52" t="str">
        <f t="shared" si="364"/>
        <v xml:space="preserve"> </v>
      </c>
      <c r="AL150" s="52" t="str">
        <f t="shared" si="365"/>
        <v xml:space="preserve"> </v>
      </c>
      <c r="AM150" s="53"/>
      <c r="AN150" s="53"/>
      <c r="AO150" s="53"/>
      <c r="AP150" s="53"/>
      <c r="AQ150" s="53"/>
      <c r="AR150" s="53"/>
      <c r="AS150" s="55" t="str">
        <f t="shared" si="333"/>
        <v/>
      </c>
      <c r="AT150" s="31" t="str">
        <f t="shared" si="279"/>
        <v/>
      </c>
      <c r="AU150" s="57" t="str">
        <f>IF(D150="","",IF(LOOKUP(AT150,'Master 2012 Pay Sheet'!$A$5:$A$35,'Master 2012 Pay Sheet'!$B$5:$B$35)&gt;0,LOOKUP(AT150,'Master 2012 Pay Sheet'!$A$5:$A$35,'Master 2012 Pay Sheet'!$B$5:$B$35),0))</f>
        <v/>
      </c>
      <c r="AV150" s="56" t="str">
        <f t="shared" si="334"/>
        <v/>
      </c>
      <c r="AW150" s="31" t="str">
        <f t="shared" si="280"/>
        <v/>
      </c>
      <c r="AX150" s="57" t="str">
        <f>IF(D150="","",IF(LOOKUP(AW150,'Master 2012 Pay Sheet'!$C$5:$C$35,'Master 2012 Pay Sheet'!$D$5:$D$35)&gt;0,LOOKUP(AW150,'Master 2012 Pay Sheet'!$C$5:$C$35,'Master 2012 Pay Sheet'!$D$5:$D$35),0))</f>
        <v/>
      </c>
      <c r="AY150" s="56" t="str">
        <f t="shared" si="281"/>
        <v/>
      </c>
      <c r="AZ150" s="31" t="str">
        <f t="shared" si="282"/>
        <v/>
      </c>
      <c r="BA150" s="57" t="str">
        <f>IF(D150="","",IF(LOOKUP(AZ150,'Master 2012 Pay Sheet'!$E$5:$E$35,'Master 2012 Pay Sheet'!$F$5:$F$35)&gt;0,LOOKUP(AZ150,'Master 2012 Pay Sheet'!$E$5:$E$35,'Master 2012 Pay Sheet'!$F$5:$F$35),0))</f>
        <v/>
      </c>
      <c r="BB150" s="57" t="str">
        <f t="shared" si="283"/>
        <v/>
      </c>
      <c r="BC150" s="31" t="str">
        <f t="shared" si="284"/>
        <v/>
      </c>
      <c r="BD150" s="31" t="str">
        <f t="shared" si="285"/>
        <v/>
      </c>
      <c r="BE150" s="31" t="str">
        <f t="shared" si="286"/>
        <v/>
      </c>
      <c r="BF150" s="56" t="str">
        <f t="shared" si="335"/>
        <v/>
      </c>
      <c r="BG150" s="31" t="str">
        <f t="shared" si="287"/>
        <v/>
      </c>
      <c r="BH150" s="31" t="str">
        <f t="shared" si="288"/>
        <v/>
      </c>
      <c r="BI150" s="56" t="str">
        <f t="shared" si="336"/>
        <v/>
      </c>
      <c r="BJ150" s="31" t="str">
        <f t="shared" si="289"/>
        <v/>
      </c>
      <c r="BK150" s="31" t="str">
        <f t="shared" si="337"/>
        <v/>
      </c>
      <c r="BL150" s="31" t="str">
        <f t="shared" si="290"/>
        <v/>
      </c>
      <c r="BM150" s="31" t="str">
        <f t="shared" si="291"/>
        <v/>
      </c>
      <c r="BN150" s="31" t="str">
        <f t="shared" si="292"/>
        <v/>
      </c>
      <c r="BO150" s="31" t="str">
        <f t="shared" si="293"/>
        <v/>
      </c>
      <c r="BP150" s="31" t="str">
        <f t="shared" si="294"/>
        <v/>
      </c>
      <c r="BQ150" s="31" t="str">
        <f t="shared" si="295"/>
        <v/>
      </c>
      <c r="BR150" s="31" t="str">
        <f t="shared" si="296"/>
        <v/>
      </c>
      <c r="BS150" s="31" t="str">
        <f t="shared" si="297"/>
        <v/>
      </c>
      <c r="BT150" s="31" t="str">
        <f t="shared" si="298"/>
        <v/>
      </c>
      <c r="BU150" s="31" t="str">
        <f t="shared" si="299"/>
        <v/>
      </c>
      <c r="BV150" s="31" t="str">
        <f t="shared" si="300"/>
        <v/>
      </c>
      <c r="BW150" s="31" t="str">
        <f t="shared" si="301"/>
        <v/>
      </c>
      <c r="BX150" s="31" t="str">
        <f t="shared" si="302"/>
        <v/>
      </c>
      <c r="BY150" s="31" t="str">
        <f t="shared" si="303"/>
        <v/>
      </c>
      <c r="BZ150" s="31" t="str">
        <f t="shared" si="304"/>
        <v/>
      </c>
      <c r="CA150" s="31" t="str">
        <f t="shared" si="305"/>
        <v/>
      </c>
      <c r="CB150" s="31" t="str">
        <f t="shared" si="306"/>
        <v/>
      </c>
      <c r="CC150" s="31" t="str">
        <f t="shared" si="307"/>
        <v/>
      </c>
      <c r="CD150" s="31" t="str">
        <f t="shared" si="308"/>
        <v/>
      </c>
      <c r="CE150" s="31" t="str">
        <f t="shared" si="309"/>
        <v/>
      </c>
      <c r="CF150" s="31" t="str">
        <f t="shared" si="310"/>
        <v/>
      </c>
      <c r="CG150" s="31" t="str">
        <f t="shared" si="311"/>
        <v/>
      </c>
      <c r="CH150" s="31" t="str">
        <f t="shared" si="312"/>
        <v/>
      </c>
      <c r="CI150" s="31" t="str">
        <f t="shared" si="313"/>
        <v/>
      </c>
      <c r="CJ150" s="31" t="str">
        <f t="shared" si="314"/>
        <v/>
      </c>
      <c r="CK150" s="31" t="str">
        <f t="shared" si="315"/>
        <v/>
      </c>
      <c r="CL150" s="31" t="str">
        <f t="shared" si="316"/>
        <v/>
      </c>
      <c r="CM150" s="31" t="str">
        <f t="shared" si="317"/>
        <v/>
      </c>
      <c r="CN150" s="31" t="str">
        <f t="shared" si="318"/>
        <v/>
      </c>
      <c r="CO150" s="31" t="str">
        <f t="shared" si="319"/>
        <v/>
      </c>
      <c r="CP150" s="31" t="str">
        <f t="shared" si="320"/>
        <v/>
      </c>
      <c r="CQ150" s="31" t="str">
        <f t="shared" si="321"/>
        <v/>
      </c>
      <c r="CR150" s="31" t="str">
        <f t="shared" si="322"/>
        <v/>
      </c>
      <c r="CS150" s="31" t="str">
        <f t="shared" si="323"/>
        <v/>
      </c>
      <c r="CT150" s="31" t="str">
        <f t="shared" si="338"/>
        <v/>
      </c>
      <c r="CU150" s="31" t="str">
        <f t="shared" si="339"/>
        <v/>
      </c>
      <c r="CV150" s="31" t="str">
        <f t="shared" si="340"/>
        <v/>
      </c>
      <c r="CW150" s="31" t="str">
        <f t="shared" si="341"/>
        <v/>
      </c>
      <c r="CX150" s="31" t="str">
        <f t="shared" si="342"/>
        <v/>
      </c>
      <c r="CY150" s="31" t="str">
        <f t="shared" si="343"/>
        <v/>
      </c>
      <c r="CZ150" s="31" t="str">
        <f t="shared" si="344"/>
        <v/>
      </c>
      <c r="DA150" s="31" t="str">
        <f t="shared" si="345"/>
        <v/>
      </c>
      <c r="DB150" s="31" t="str">
        <f t="shared" si="346"/>
        <v/>
      </c>
      <c r="DC150" s="31" t="str">
        <f t="shared" si="347"/>
        <v/>
      </c>
      <c r="DD150" s="31" t="str">
        <f t="shared" si="348"/>
        <v/>
      </c>
      <c r="DE150" s="31" t="str">
        <f t="shared" si="349"/>
        <v/>
      </c>
      <c r="DF150" s="31" t="str">
        <f t="shared" si="350"/>
        <v/>
      </c>
      <c r="DG150" s="31" t="str">
        <f t="shared" si="351"/>
        <v/>
      </c>
      <c r="DH150" s="31" t="str">
        <f t="shared" si="352"/>
        <v/>
      </c>
      <c r="DI150" s="31" t="str">
        <f t="shared" si="353"/>
        <v/>
      </c>
      <c r="DJ150" s="31" t="str">
        <f t="shared" si="354"/>
        <v/>
      </c>
      <c r="DK150" s="31" t="str">
        <f t="shared" si="355"/>
        <v/>
      </c>
      <c r="DL150" s="31" t="str">
        <f t="shared" si="356"/>
        <v/>
      </c>
      <c r="DM150" s="31" t="str">
        <f t="shared" si="357"/>
        <v/>
      </c>
      <c r="DN150" s="31" t="str">
        <f t="shared" si="358"/>
        <v/>
      </c>
      <c r="DO150" s="31" t="str">
        <f t="shared" si="359"/>
        <v/>
      </c>
      <c r="DP150" s="31" t="str">
        <f t="shared" si="360"/>
        <v/>
      </c>
      <c r="DQ150" s="31" t="str">
        <f t="shared" si="324"/>
        <v/>
      </c>
      <c r="DR150" s="31" t="str">
        <f t="shared" si="325"/>
        <v/>
      </c>
      <c r="DS150" s="31" t="str">
        <f t="shared" si="326"/>
        <v/>
      </c>
      <c r="DT150" s="31" t="str">
        <f t="shared" si="327"/>
        <v/>
      </c>
      <c r="DU150" s="31" t="str">
        <f t="shared" si="328"/>
        <v/>
      </c>
      <c r="DV150" s="31" t="str">
        <f t="shared" si="329"/>
        <v/>
      </c>
      <c r="DW150" s="48" t="e">
        <f t="shared" si="330"/>
        <v>#VALUE!</v>
      </c>
      <c r="DX150" s="4" t="str">
        <f t="shared" si="361"/>
        <v/>
      </c>
    </row>
    <row r="151" spans="1:128" ht="13.2" x14ac:dyDescent="0.25">
      <c r="A151" s="31"/>
      <c r="B151" s="4">
        <v>149</v>
      </c>
      <c r="C151" s="15"/>
      <c r="D151" s="15"/>
      <c r="E151" s="15"/>
      <c r="F151" s="15"/>
      <c r="G151" s="15"/>
      <c r="H151" s="47"/>
      <c r="I151" s="15"/>
      <c r="J151" s="47"/>
      <c r="K151" s="47"/>
      <c r="L151" s="47"/>
      <c r="M151" s="54"/>
      <c r="N151" s="54"/>
      <c r="O151" s="54"/>
      <c r="P151" s="54"/>
      <c r="Q151" s="54"/>
      <c r="R151" s="51"/>
      <c r="S151" s="51"/>
      <c r="T151" s="51"/>
      <c r="U151" s="51"/>
      <c r="V151" s="51"/>
      <c r="W151" s="51"/>
      <c r="X151" s="52" t="str">
        <f t="shared" si="331"/>
        <v xml:space="preserve"> </v>
      </c>
      <c r="Y151" s="52" t="str">
        <f t="shared" si="275"/>
        <v xml:space="preserve"> </v>
      </c>
      <c r="Z151" s="52" t="str">
        <f t="shared" si="276"/>
        <v xml:space="preserve"> </v>
      </c>
      <c r="AA151" s="52" t="str">
        <f t="shared" si="277"/>
        <v xml:space="preserve"> </v>
      </c>
      <c r="AB151" s="52" t="str">
        <f t="shared" si="278"/>
        <v xml:space="preserve"> </v>
      </c>
      <c r="AC151" s="54"/>
      <c r="AD151" s="54"/>
      <c r="AE151" s="54"/>
      <c r="AF151" s="54"/>
      <c r="AG151" s="54"/>
      <c r="AH151" s="52" t="str">
        <f t="shared" si="332"/>
        <v xml:space="preserve"> </v>
      </c>
      <c r="AI151" s="52" t="str">
        <f t="shared" si="362"/>
        <v xml:space="preserve"> </v>
      </c>
      <c r="AJ151" s="52" t="str">
        <f t="shared" si="363"/>
        <v xml:space="preserve"> </v>
      </c>
      <c r="AK151" s="52" t="str">
        <f t="shared" si="364"/>
        <v xml:space="preserve"> </v>
      </c>
      <c r="AL151" s="52" t="str">
        <f t="shared" si="365"/>
        <v xml:space="preserve"> </v>
      </c>
      <c r="AM151" s="53"/>
      <c r="AN151" s="53"/>
      <c r="AO151" s="53"/>
      <c r="AP151" s="53"/>
      <c r="AQ151" s="53"/>
      <c r="AR151" s="53"/>
      <c r="AS151" s="55" t="str">
        <f t="shared" si="333"/>
        <v/>
      </c>
      <c r="AT151" s="31" t="str">
        <f t="shared" si="279"/>
        <v/>
      </c>
      <c r="AU151" s="57" t="str">
        <f>IF(D151="","",IF(LOOKUP(AT151,'Master 2012 Pay Sheet'!$A$5:$A$35,'Master 2012 Pay Sheet'!$B$5:$B$35)&gt;0,LOOKUP(AT151,'Master 2012 Pay Sheet'!$A$5:$A$35,'Master 2012 Pay Sheet'!$B$5:$B$35),0))</f>
        <v/>
      </c>
      <c r="AV151" s="56" t="str">
        <f t="shared" si="334"/>
        <v/>
      </c>
      <c r="AW151" s="31" t="str">
        <f t="shared" si="280"/>
        <v/>
      </c>
      <c r="AX151" s="57" t="str">
        <f>IF(D151="","",IF(LOOKUP(AW151,'Master 2012 Pay Sheet'!$C$5:$C$35,'Master 2012 Pay Sheet'!$D$5:$D$35)&gt;0,LOOKUP(AW151,'Master 2012 Pay Sheet'!$C$5:$C$35,'Master 2012 Pay Sheet'!$D$5:$D$35),0))</f>
        <v/>
      </c>
      <c r="AY151" s="56" t="str">
        <f t="shared" si="281"/>
        <v/>
      </c>
      <c r="AZ151" s="31" t="str">
        <f t="shared" si="282"/>
        <v/>
      </c>
      <c r="BA151" s="57" t="str">
        <f>IF(D151="","",IF(LOOKUP(AZ151,'Master 2012 Pay Sheet'!$E$5:$E$35,'Master 2012 Pay Sheet'!$F$5:$F$35)&gt;0,LOOKUP(AZ151,'Master 2012 Pay Sheet'!$E$5:$E$35,'Master 2012 Pay Sheet'!$F$5:$F$35),0))</f>
        <v/>
      </c>
      <c r="BB151" s="57" t="str">
        <f t="shared" si="283"/>
        <v/>
      </c>
      <c r="BC151" s="31" t="str">
        <f t="shared" si="284"/>
        <v/>
      </c>
      <c r="BD151" s="31" t="str">
        <f t="shared" si="285"/>
        <v/>
      </c>
      <c r="BE151" s="31" t="str">
        <f t="shared" si="286"/>
        <v/>
      </c>
      <c r="BF151" s="56" t="str">
        <f t="shared" si="335"/>
        <v/>
      </c>
      <c r="BG151" s="31" t="str">
        <f t="shared" si="287"/>
        <v/>
      </c>
      <c r="BH151" s="31" t="str">
        <f t="shared" si="288"/>
        <v/>
      </c>
      <c r="BI151" s="56" t="str">
        <f t="shared" si="336"/>
        <v/>
      </c>
      <c r="BJ151" s="31" t="str">
        <f t="shared" si="289"/>
        <v/>
      </c>
      <c r="BK151" s="31" t="str">
        <f t="shared" si="337"/>
        <v/>
      </c>
      <c r="BL151" s="31" t="str">
        <f t="shared" si="290"/>
        <v/>
      </c>
      <c r="BM151" s="31" t="str">
        <f t="shared" si="291"/>
        <v/>
      </c>
      <c r="BN151" s="31" t="str">
        <f t="shared" si="292"/>
        <v/>
      </c>
      <c r="BO151" s="31" t="str">
        <f t="shared" si="293"/>
        <v/>
      </c>
      <c r="BP151" s="31" t="str">
        <f t="shared" si="294"/>
        <v/>
      </c>
      <c r="BQ151" s="31" t="str">
        <f t="shared" si="295"/>
        <v/>
      </c>
      <c r="BR151" s="31" t="str">
        <f t="shared" si="296"/>
        <v/>
      </c>
      <c r="BS151" s="31" t="str">
        <f t="shared" si="297"/>
        <v/>
      </c>
      <c r="BT151" s="31" t="str">
        <f t="shared" si="298"/>
        <v/>
      </c>
      <c r="BU151" s="31" t="str">
        <f t="shared" si="299"/>
        <v/>
      </c>
      <c r="BV151" s="31" t="str">
        <f t="shared" si="300"/>
        <v/>
      </c>
      <c r="BW151" s="31" t="str">
        <f t="shared" si="301"/>
        <v/>
      </c>
      <c r="BX151" s="31" t="str">
        <f t="shared" si="302"/>
        <v/>
      </c>
      <c r="BY151" s="31" t="str">
        <f t="shared" si="303"/>
        <v/>
      </c>
      <c r="BZ151" s="31" t="str">
        <f t="shared" si="304"/>
        <v/>
      </c>
      <c r="CA151" s="31" t="str">
        <f t="shared" si="305"/>
        <v/>
      </c>
      <c r="CB151" s="31" t="str">
        <f t="shared" si="306"/>
        <v/>
      </c>
      <c r="CC151" s="31" t="str">
        <f t="shared" si="307"/>
        <v/>
      </c>
      <c r="CD151" s="31" t="str">
        <f t="shared" si="308"/>
        <v/>
      </c>
      <c r="CE151" s="31" t="str">
        <f t="shared" si="309"/>
        <v/>
      </c>
      <c r="CF151" s="31" t="str">
        <f t="shared" si="310"/>
        <v/>
      </c>
      <c r="CG151" s="31" t="str">
        <f t="shared" si="311"/>
        <v/>
      </c>
      <c r="CH151" s="31" t="str">
        <f t="shared" si="312"/>
        <v/>
      </c>
      <c r="CI151" s="31" t="str">
        <f t="shared" si="313"/>
        <v/>
      </c>
      <c r="CJ151" s="31" t="str">
        <f t="shared" si="314"/>
        <v/>
      </c>
      <c r="CK151" s="31" t="str">
        <f t="shared" si="315"/>
        <v/>
      </c>
      <c r="CL151" s="31" t="str">
        <f t="shared" si="316"/>
        <v/>
      </c>
      <c r="CM151" s="31" t="str">
        <f t="shared" si="317"/>
        <v/>
      </c>
      <c r="CN151" s="31" t="str">
        <f t="shared" si="318"/>
        <v/>
      </c>
      <c r="CO151" s="31" t="str">
        <f t="shared" si="319"/>
        <v/>
      </c>
      <c r="CP151" s="31" t="str">
        <f t="shared" si="320"/>
        <v/>
      </c>
      <c r="CQ151" s="31" t="str">
        <f t="shared" si="321"/>
        <v/>
      </c>
      <c r="CR151" s="31" t="str">
        <f t="shared" si="322"/>
        <v/>
      </c>
      <c r="CS151" s="31" t="str">
        <f t="shared" si="323"/>
        <v/>
      </c>
      <c r="CT151" s="31" t="str">
        <f t="shared" si="338"/>
        <v/>
      </c>
      <c r="CU151" s="31" t="str">
        <f t="shared" si="339"/>
        <v/>
      </c>
      <c r="CV151" s="31" t="str">
        <f t="shared" si="340"/>
        <v/>
      </c>
      <c r="CW151" s="31" t="str">
        <f t="shared" si="341"/>
        <v/>
      </c>
      <c r="CX151" s="31" t="str">
        <f t="shared" si="342"/>
        <v/>
      </c>
      <c r="CY151" s="31" t="str">
        <f t="shared" si="343"/>
        <v/>
      </c>
      <c r="CZ151" s="31" t="str">
        <f t="shared" si="344"/>
        <v/>
      </c>
      <c r="DA151" s="31" t="str">
        <f t="shared" si="345"/>
        <v/>
      </c>
      <c r="DB151" s="31" t="str">
        <f t="shared" si="346"/>
        <v/>
      </c>
      <c r="DC151" s="31" t="str">
        <f t="shared" si="347"/>
        <v/>
      </c>
      <c r="DD151" s="31" t="str">
        <f t="shared" si="348"/>
        <v/>
      </c>
      <c r="DE151" s="31" t="str">
        <f t="shared" si="349"/>
        <v/>
      </c>
      <c r="DF151" s="31" t="str">
        <f t="shared" si="350"/>
        <v/>
      </c>
      <c r="DG151" s="31" t="str">
        <f t="shared" si="351"/>
        <v/>
      </c>
      <c r="DH151" s="31" t="str">
        <f t="shared" si="352"/>
        <v/>
      </c>
      <c r="DI151" s="31" t="str">
        <f t="shared" si="353"/>
        <v/>
      </c>
      <c r="DJ151" s="31" t="str">
        <f t="shared" si="354"/>
        <v/>
      </c>
      <c r="DK151" s="31" t="str">
        <f t="shared" si="355"/>
        <v/>
      </c>
      <c r="DL151" s="31" t="str">
        <f t="shared" si="356"/>
        <v/>
      </c>
      <c r="DM151" s="31" t="str">
        <f t="shared" si="357"/>
        <v/>
      </c>
      <c r="DN151" s="31" t="str">
        <f t="shared" si="358"/>
        <v/>
      </c>
      <c r="DO151" s="31" t="str">
        <f t="shared" si="359"/>
        <v/>
      </c>
      <c r="DP151" s="31" t="str">
        <f t="shared" si="360"/>
        <v/>
      </c>
      <c r="DQ151" s="31" t="str">
        <f t="shared" si="324"/>
        <v/>
      </c>
      <c r="DR151" s="31" t="str">
        <f t="shared" si="325"/>
        <v/>
      </c>
      <c r="DS151" s="31" t="str">
        <f t="shared" si="326"/>
        <v/>
      </c>
      <c r="DT151" s="31" t="str">
        <f t="shared" si="327"/>
        <v/>
      </c>
      <c r="DU151" s="31" t="str">
        <f t="shared" si="328"/>
        <v/>
      </c>
      <c r="DV151" s="31" t="str">
        <f t="shared" si="329"/>
        <v/>
      </c>
      <c r="DW151" s="48" t="e">
        <f t="shared" si="330"/>
        <v>#VALUE!</v>
      </c>
      <c r="DX151" s="4" t="str">
        <f t="shared" si="361"/>
        <v/>
      </c>
    </row>
    <row r="152" spans="1:128" ht="13.2" x14ac:dyDescent="0.25">
      <c r="A152" s="31"/>
      <c r="B152" s="4">
        <v>150</v>
      </c>
      <c r="C152" s="15"/>
      <c r="D152" s="15"/>
      <c r="E152" s="15"/>
      <c r="F152" s="15"/>
      <c r="G152" s="15"/>
      <c r="H152" s="47"/>
      <c r="I152" s="15"/>
      <c r="J152" s="47"/>
      <c r="K152" s="47"/>
      <c r="L152" s="47"/>
      <c r="M152" s="54"/>
      <c r="N152" s="54"/>
      <c r="O152" s="54"/>
      <c r="P152" s="54"/>
      <c r="Q152" s="54"/>
      <c r="R152" s="51"/>
      <c r="S152" s="51"/>
      <c r="T152" s="51"/>
      <c r="U152" s="51"/>
      <c r="V152" s="51"/>
      <c r="W152" s="51"/>
      <c r="X152" s="52" t="str">
        <f t="shared" si="331"/>
        <v xml:space="preserve"> </v>
      </c>
      <c r="Y152" s="52" t="str">
        <f t="shared" si="275"/>
        <v xml:space="preserve"> </v>
      </c>
      <c r="Z152" s="52" t="str">
        <f t="shared" si="276"/>
        <v xml:space="preserve"> </v>
      </c>
      <c r="AA152" s="52" t="str">
        <f t="shared" si="277"/>
        <v xml:space="preserve"> </v>
      </c>
      <c r="AB152" s="52" t="str">
        <f t="shared" si="278"/>
        <v xml:space="preserve"> </v>
      </c>
      <c r="AC152" s="54"/>
      <c r="AD152" s="54"/>
      <c r="AE152" s="54"/>
      <c r="AF152" s="54"/>
      <c r="AG152" s="54"/>
      <c r="AH152" s="52" t="str">
        <f t="shared" si="332"/>
        <v xml:space="preserve"> </v>
      </c>
      <c r="AI152" s="52" t="str">
        <f t="shared" si="362"/>
        <v xml:space="preserve"> </v>
      </c>
      <c r="AJ152" s="52" t="str">
        <f t="shared" si="363"/>
        <v xml:space="preserve"> </v>
      </c>
      <c r="AK152" s="52" t="str">
        <f t="shared" si="364"/>
        <v xml:space="preserve"> </v>
      </c>
      <c r="AL152" s="52" t="str">
        <f t="shared" si="365"/>
        <v xml:space="preserve"> </v>
      </c>
      <c r="AM152" s="53"/>
      <c r="AN152" s="53"/>
      <c r="AO152" s="53"/>
      <c r="AP152" s="53"/>
      <c r="AQ152" s="53"/>
      <c r="AR152" s="53"/>
      <c r="AS152" s="55" t="str">
        <f t="shared" si="333"/>
        <v/>
      </c>
      <c r="AT152" s="31" t="str">
        <f t="shared" si="279"/>
        <v/>
      </c>
      <c r="AU152" s="57" t="str">
        <f>IF(D152="","",IF(LOOKUP(AT152,'Master 2012 Pay Sheet'!$A$5:$A$35,'Master 2012 Pay Sheet'!$B$5:$B$35)&gt;0,LOOKUP(AT152,'Master 2012 Pay Sheet'!$A$5:$A$35,'Master 2012 Pay Sheet'!$B$5:$B$35),0))</f>
        <v/>
      </c>
      <c r="AV152" s="56" t="str">
        <f t="shared" si="334"/>
        <v/>
      </c>
      <c r="AW152" s="31" t="str">
        <f t="shared" si="280"/>
        <v/>
      </c>
      <c r="AX152" s="57" t="str">
        <f>IF(D152="","",IF(LOOKUP(AW152,'Master 2012 Pay Sheet'!$C$5:$C$35,'Master 2012 Pay Sheet'!$D$5:$D$35)&gt;0,LOOKUP(AW152,'Master 2012 Pay Sheet'!$C$5:$C$35,'Master 2012 Pay Sheet'!$D$5:$D$35),0))</f>
        <v/>
      </c>
      <c r="AY152" s="56" t="str">
        <f t="shared" si="281"/>
        <v/>
      </c>
      <c r="AZ152" s="31" t="str">
        <f t="shared" si="282"/>
        <v/>
      </c>
      <c r="BA152" s="57" t="str">
        <f>IF(D152="","",IF(LOOKUP(AZ152,'Master 2012 Pay Sheet'!$E$5:$E$35,'Master 2012 Pay Sheet'!$F$5:$F$35)&gt;0,LOOKUP(AZ152,'Master 2012 Pay Sheet'!$E$5:$E$35,'Master 2012 Pay Sheet'!$F$5:$F$35),0))</f>
        <v/>
      </c>
      <c r="BB152" s="57" t="str">
        <f t="shared" si="283"/>
        <v/>
      </c>
      <c r="BC152" s="31" t="str">
        <f t="shared" si="284"/>
        <v/>
      </c>
      <c r="BD152" s="31" t="str">
        <f t="shared" si="285"/>
        <v/>
      </c>
      <c r="BE152" s="31" t="str">
        <f t="shared" si="286"/>
        <v/>
      </c>
      <c r="BF152" s="56" t="str">
        <f t="shared" si="335"/>
        <v/>
      </c>
      <c r="BG152" s="31" t="str">
        <f t="shared" si="287"/>
        <v/>
      </c>
      <c r="BH152" s="31" t="str">
        <f t="shared" si="288"/>
        <v/>
      </c>
      <c r="BI152" s="56" t="str">
        <f t="shared" si="336"/>
        <v/>
      </c>
      <c r="BJ152" s="31" t="str">
        <f t="shared" si="289"/>
        <v/>
      </c>
      <c r="BK152" s="31" t="str">
        <f t="shared" si="337"/>
        <v/>
      </c>
      <c r="BL152" s="31" t="str">
        <f t="shared" si="290"/>
        <v/>
      </c>
      <c r="BM152" s="31" t="str">
        <f t="shared" si="291"/>
        <v/>
      </c>
      <c r="BN152" s="31" t="str">
        <f t="shared" si="292"/>
        <v/>
      </c>
      <c r="BO152" s="31" t="str">
        <f t="shared" si="293"/>
        <v/>
      </c>
      <c r="BP152" s="31" t="str">
        <f t="shared" si="294"/>
        <v/>
      </c>
      <c r="BQ152" s="31" t="str">
        <f t="shared" si="295"/>
        <v/>
      </c>
      <c r="BR152" s="31" t="str">
        <f t="shared" si="296"/>
        <v/>
      </c>
      <c r="BS152" s="31" t="str">
        <f t="shared" si="297"/>
        <v/>
      </c>
      <c r="BT152" s="31" t="str">
        <f t="shared" si="298"/>
        <v/>
      </c>
      <c r="BU152" s="31" t="str">
        <f t="shared" si="299"/>
        <v/>
      </c>
      <c r="BV152" s="31" t="str">
        <f t="shared" si="300"/>
        <v/>
      </c>
      <c r="BW152" s="31" t="str">
        <f t="shared" si="301"/>
        <v/>
      </c>
      <c r="BX152" s="31" t="str">
        <f t="shared" si="302"/>
        <v/>
      </c>
      <c r="BY152" s="31" t="str">
        <f t="shared" si="303"/>
        <v/>
      </c>
      <c r="BZ152" s="31" t="str">
        <f t="shared" si="304"/>
        <v/>
      </c>
      <c r="CA152" s="31" t="str">
        <f t="shared" si="305"/>
        <v/>
      </c>
      <c r="CB152" s="31" t="str">
        <f t="shared" si="306"/>
        <v/>
      </c>
      <c r="CC152" s="31" t="str">
        <f t="shared" si="307"/>
        <v/>
      </c>
      <c r="CD152" s="31" t="str">
        <f t="shared" si="308"/>
        <v/>
      </c>
      <c r="CE152" s="31" t="str">
        <f t="shared" si="309"/>
        <v/>
      </c>
      <c r="CF152" s="31" t="str">
        <f t="shared" si="310"/>
        <v/>
      </c>
      <c r="CG152" s="31" t="str">
        <f t="shared" si="311"/>
        <v/>
      </c>
      <c r="CH152" s="31" t="str">
        <f t="shared" si="312"/>
        <v/>
      </c>
      <c r="CI152" s="31" t="str">
        <f t="shared" si="313"/>
        <v/>
      </c>
      <c r="CJ152" s="31" t="str">
        <f t="shared" si="314"/>
        <v/>
      </c>
      <c r="CK152" s="31" t="str">
        <f t="shared" si="315"/>
        <v/>
      </c>
      <c r="CL152" s="31" t="str">
        <f t="shared" si="316"/>
        <v/>
      </c>
      <c r="CM152" s="31" t="str">
        <f t="shared" si="317"/>
        <v/>
      </c>
      <c r="CN152" s="31" t="str">
        <f t="shared" si="318"/>
        <v/>
      </c>
      <c r="CO152" s="31" t="str">
        <f t="shared" si="319"/>
        <v/>
      </c>
      <c r="CP152" s="31" t="str">
        <f t="shared" si="320"/>
        <v/>
      </c>
      <c r="CQ152" s="31" t="str">
        <f t="shared" si="321"/>
        <v/>
      </c>
      <c r="CR152" s="31" t="str">
        <f t="shared" si="322"/>
        <v/>
      </c>
      <c r="CS152" s="31" t="str">
        <f t="shared" si="323"/>
        <v/>
      </c>
      <c r="CT152" s="31" t="str">
        <f t="shared" si="338"/>
        <v/>
      </c>
      <c r="CU152" s="31" t="str">
        <f t="shared" si="339"/>
        <v/>
      </c>
      <c r="CV152" s="31" t="str">
        <f t="shared" si="340"/>
        <v/>
      </c>
      <c r="CW152" s="31" t="str">
        <f t="shared" si="341"/>
        <v/>
      </c>
      <c r="CX152" s="31" t="str">
        <f t="shared" si="342"/>
        <v/>
      </c>
      <c r="CY152" s="31" t="str">
        <f t="shared" si="343"/>
        <v/>
      </c>
      <c r="CZ152" s="31" t="str">
        <f t="shared" si="344"/>
        <v/>
      </c>
      <c r="DA152" s="31" t="str">
        <f t="shared" si="345"/>
        <v/>
      </c>
      <c r="DB152" s="31" t="str">
        <f t="shared" si="346"/>
        <v/>
      </c>
      <c r="DC152" s="31" t="str">
        <f t="shared" si="347"/>
        <v/>
      </c>
      <c r="DD152" s="31" t="str">
        <f t="shared" si="348"/>
        <v/>
      </c>
      <c r="DE152" s="31" t="str">
        <f t="shared" si="349"/>
        <v/>
      </c>
      <c r="DF152" s="31" t="str">
        <f t="shared" si="350"/>
        <v/>
      </c>
      <c r="DG152" s="31" t="str">
        <f t="shared" si="351"/>
        <v/>
      </c>
      <c r="DH152" s="31" t="str">
        <f t="shared" si="352"/>
        <v/>
      </c>
      <c r="DI152" s="31" t="str">
        <f t="shared" si="353"/>
        <v/>
      </c>
      <c r="DJ152" s="31" t="str">
        <f t="shared" si="354"/>
        <v/>
      </c>
      <c r="DK152" s="31" t="str">
        <f t="shared" si="355"/>
        <v/>
      </c>
      <c r="DL152" s="31" t="str">
        <f t="shared" si="356"/>
        <v/>
      </c>
      <c r="DM152" s="31" t="str">
        <f t="shared" si="357"/>
        <v/>
      </c>
      <c r="DN152" s="31" t="str">
        <f t="shared" si="358"/>
        <v/>
      </c>
      <c r="DO152" s="31" t="str">
        <f t="shared" si="359"/>
        <v/>
      </c>
      <c r="DP152" s="31" t="str">
        <f t="shared" si="360"/>
        <v/>
      </c>
      <c r="DQ152" s="31" t="str">
        <f t="shared" si="324"/>
        <v/>
      </c>
      <c r="DR152" s="31" t="str">
        <f t="shared" si="325"/>
        <v/>
      </c>
      <c r="DS152" s="31" t="str">
        <f t="shared" si="326"/>
        <v/>
      </c>
      <c r="DT152" s="31" t="str">
        <f t="shared" si="327"/>
        <v/>
      </c>
      <c r="DU152" s="31" t="str">
        <f t="shared" si="328"/>
        <v/>
      </c>
      <c r="DV152" s="31" t="str">
        <f t="shared" si="329"/>
        <v/>
      </c>
      <c r="DW152" s="48" t="e">
        <f t="shared" si="330"/>
        <v>#VALUE!</v>
      </c>
      <c r="DX152" s="4" t="str">
        <f t="shared" si="361"/>
        <v/>
      </c>
    </row>
    <row r="153" spans="1:128" ht="13.2" x14ac:dyDescent="0.25">
      <c r="A153" s="31"/>
      <c r="B153" s="4">
        <v>151</v>
      </c>
      <c r="C153" s="15"/>
      <c r="D153" s="15"/>
      <c r="E153" s="15"/>
      <c r="F153" s="15"/>
      <c r="G153" s="15"/>
      <c r="H153" s="47"/>
      <c r="I153" s="15"/>
      <c r="J153" s="47"/>
      <c r="K153" s="47"/>
      <c r="L153" s="47"/>
      <c r="M153" s="54"/>
      <c r="N153" s="54"/>
      <c r="O153" s="54"/>
      <c r="P153" s="54"/>
      <c r="Q153" s="54"/>
      <c r="R153" s="51"/>
      <c r="S153" s="51"/>
      <c r="T153" s="51"/>
      <c r="U153" s="51"/>
      <c r="V153" s="51"/>
      <c r="W153" s="51"/>
      <c r="X153" s="52" t="str">
        <f t="shared" si="331"/>
        <v xml:space="preserve"> </v>
      </c>
      <c r="Y153" s="52" t="str">
        <f t="shared" si="275"/>
        <v xml:space="preserve"> </v>
      </c>
      <c r="Z153" s="52" t="str">
        <f t="shared" si="276"/>
        <v xml:space="preserve"> </v>
      </c>
      <c r="AA153" s="52" t="str">
        <f t="shared" si="277"/>
        <v xml:space="preserve"> </v>
      </c>
      <c r="AB153" s="52" t="str">
        <f t="shared" si="278"/>
        <v xml:space="preserve"> </v>
      </c>
      <c r="AC153" s="54"/>
      <c r="AD153" s="54"/>
      <c r="AE153" s="54"/>
      <c r="AF153" s="54"/>
      <c r="AG153" s="54"/>
      <c r="AH153" s="52" t="str">
        <f t="shared" si="332"/>
        <v xml:space="preserve"> </v>
      </c>
      <c r="AI153" s="52" t="str">
        <f t="shared" si="362"/>
        <v xml:space="preserve"> </v>
      </c>
      <c r="AJ153" s="52" t="str">
        <f t="shared" si="363"/>
        <v xml:space="preserve"> </v>
      </c>
      <c r="AK153" s="52" t="str">
        <f t="shared" si="364"/>
        <v xml:space="preserve"> </v>
      </c>
      <c r="AL153" s="52" t="str">
        <f t="shared" si="365"/>
        <v xml:space="preserve"> </v>
      </c>
      <c r="AM153" s="53"/>
      <c r="AN153" s="53"/>
      <c r="AO153" s="53"/>
      <c r="AP153" s="53"/>
      <c r="AQ153" s="53"/>
      <c r="AR153" s="53"/>
      <c r="AS153" s="55" t="str">
        <f t="shared" si="333"/>
        <v/>
      </c>
      <c r="AT153" s="31" t="str">
        <f t="shared" si="279"/>
        <v/>
      </c>
      <c r="AU153" s="57" t="str">
        <f>IF(D153="","",IF(LOOKUP(AT153,'Master 2012 Pay Sheet'!$A$5:$A$35,'Master 2012 Pay Sheet'!$B$5:$B$35)&gt;0,LOOKUP(AT153,'Master 2012 Pay Sheet'!$A$5:$A$35,'Master 2012 Pay Sheet'!$B$5:$B$35),0))</f>
        <v/>
      </c>
      <c r="AV153" s="56" t="str">
        <f t="shared" si="334"/>
        <v/>
      </c>
      <c r="AW153" s="31" t="str">
        <f t="shared" si="280"/>
        <v/>
      </c>
      <c r="AX153" s="57" t="str">
        <f>IF(D153="","",IF(LOOKUP(AW153,'Master 2012 Pay Sheet'!$C$5:$C$35,'Master 2012 Pay Sheet'!$D$5:$D$35)&gt;0,LOOKUP(AW153,'Master 2012 Pay Sheet'!$C$5:$C$35,'Master 2012 Pay Sheet'!$D$5:$D$35),0))</f>
        <v/>
      </c>
      <c r="AY153" s="56" t="str">
        <f t="shared" si="281"/>
        <v/>
      </c>
      <c r="AZ153" s="31" t="str">
        <f t="shared" si="282"/>
        <v/>
      </c>
      <c r="BA153" s="57" t="str">
        <f>IF(D153="","",IF(LOOKUP(AZ153,'Master 2012 Pay Sheet'!$E$5:$E$35,'Master 2012 Pay Sheet'!$F$5:$F$35)&gt;0,LOOKUP(AZ153,'Master 2012 Pay Sheet'!$E$5:$E$35,'Master 2012 Pay Sheet'!$F$5:$F$35),0))</f>
        <v/>
      </c>
      <c r="BB153" s="57" t="str">
        <f t="shared" si="283"/>
        <v/>
      </c>
      <c r="BC153" s="31" t="str">
        <f t="shared" si="284"/>
        <v/>
      </c>
      <c r="BD153" s="31" t="str">
        <f t="shared" si="285"/>
        <v/>
      </c>
      <c r="BE153" s="31" t="str">
        <f t="shared" si="286"/>
        <v/>
      </c>
      <c r="BF153" s="56" t="str">
        <f t="shared" si="335"/>
        <v/>
      </c>
      <c r="BG153" s="31" t="str">
        <f t="shared" si="287"/>
        <v/>
      </c>
      <c r="BH153" s="31" t="str">
        <f t="shared" si="288"/>
        <v/>
      </c>
      <c r="BI153" s="56" t="str">
        <f t="shared" si="336"/>
        <v/>
      </c>
      <c r="BJ153" s="31" t="str">
        <f t="shared" si="289"/>
        <v/>
      </c>
      <c r="BK153" s="31" t="str">
        <f t="shared" si="337"/>
        <v/>
      </c>
      <c r="BL153" s="31" t="str">
        <f t="shared" si="290"/>
        <v/>
      </c>
      <c r="BM153" s="31" t="str">
        <f t="shared" si="291"/>
        <v/>
      </c>
      <c r="BN153" s="31" t="str">
        <f t="shared" si="292"/>
        <v/>
      </c>
      <c r="BO153" s="31" t="str">
        <f t="shared" si="293"/>
        <v/>
      </c>
      <c r="BP153" s="31" t="str">
        <f t="shared" si="294"/>
        <v/>
      </c>
      <c r="BQ153" s="31" t="str">
        <f t="shared" si="295"/>
        <v/>
      </c>
      <c r="BR153" s="31" t="str">
        <f t="shared" si="296"/>
        <v/>
      </c>
      <c r="BS153" s="31" t="str">
        <f t="shared" si="297"/>
        <v/>
      </c>
      <c r="BT153" s="31" t="str">
        <f t="shared" si="298"/>
        <v/>
      </c>
      <c r="BU153" s="31" t="str">
        <f t="shared" si="299"/>
        <v/>
      </c>
      <c r="BV153" s="31" t="str">
        <f t="shared" si="300"/>
        <v/>
      </c>
      <c r="BW153" s="31" t="str">
        <f t="shared" si="301"/>
        <v/>
      </c>
      <c r="BX153" s="31" t="str">
        <f t="shared" si="302"/>
        <v/>
      </c>
      <c r="BY153" s="31" t="str">
        <f t="shared" si="303"/>
        <v/>
      </c>
      <c r="BZ153" s="31" t="str">
        <f t="shared" si="304"/>
        <v/>
      </c>
      <c r="CA153" s="31" t="str">
        <f t="shared" si="305"/>
        <v/>
      </c>
      <c r="CB153" s="31" t="str">
        <f t="shared" si="306"/>
        <v/>
      </c>
      <c r="CC153" s="31" t="str">
        <f t="shared" si="307"/>
        <v/>
      </c>
      <c r="CD153" s="31" t="str">
        <f t="shared" si="308"/>
        <v/>
      </c>
      <c r="CE153" s="31" t="str">
        <f t="shared" si="309"/>
        <v/>
      </c>
      <c r="CF153" s="31" t="str">
        <f t="shared" si="310"/>
        <v/>
      </c>
      <c r="CG153" s="31" t="str">
        <f t="shared" si="311"/>
        <v/>
      </c>
      <c r="CH153" s="31" t="str">
        <f t="shared" si="312"/>
        <v/>
      </c>
      <c r="CI153" s="31" t="str">
        <f t="shared" si="313"/>
        <v/>
      </c>
      <c r="CJ153" s="31" t="str">
        <f t="shared" si="314"/>
        <v/>
      </c>
      <c r="CK153" s="31" t="str">
        <f t="shared" si="315"/>
        <v/>
      </c>
      <c r="CL153" s="31" t="str">
        <f t="shared" si="316"/>
        <v/>
      </c>
      <c r="CM153" s="31" t="str">
        <f t="shared" si="317"/>
        <v/>
      </c>
      <c r="CN153" s="31" t="str">
        <f t="shared" si="318"/>
        <v/>
      </c>
      <c r="CO153" s="31" t="str">
        <f t="shared" si="319"/>
        <v/>
      </c>
      <c r="CP153" s="31" t="str">
        <f t="shared" si="320"/>
        <v/>
      </c>
      <c r="CQ153" s="31" t="str">
        <f t="shared" si="321"/>
        <v/>
      </c>
      <c r="CR153" s="31" t="str">
        <f t="shared" si="322"/>
        <v/>
      </c>
      <c r="CS153" s="31" t="str">
        <f t="shared" si="323"/>
        <v/>
      </c>
      <c r="CT153" s="31" t="str">
        <f t="shared" si="338"/>
        <v/>
      </c>
      <c r="CU153" s="31" t="str">
        <f t="shared" si="339"/>
        <v/>
      </c>
      <c r="CV153" s="31" t="str">
        <f t="shared" si="340"/>
        <v/>
      </c>
      <c r="CW153" s="31" t="str">
        <f t="shared" si="341"/>
        <v/>
      </c>
      <c r="CX153" s="31" t="str">
        <f t="shared" si="342"/>
        <v/>
      </c>
      <c r="CY153" s="31" t="str">
        <f t="shared" si="343"/>
        <v/>
      </c>
      <c r="CZ153" s="31" t="str">
        <f t="shared" si="344"/>
        <v/>
      </c>
      <c r="DA153" s="31" t="str">
        <f t="shared" si="345"/>
        <v/>
      </c>
      <c r="DB153" s="31" t="str">
        <f t="shared" si="346"/>
        <v/>
      </c>
      <c r="DC153" s="31" t="str">
        <f t="shared" si="347"/>
        <v/>
      </c>
      <c r="DD153" s="31" t="str">
        <f t="shared" si="348"/>
        <v/>
      </c>
      <c r="DE153" s="31" t="str">
        <f t="shared" si="349"/>
        <v/>
      </c>
      <c r="DF153" s="31" t="str">
        <f t="shared" si="350"/>
        <v/>
      </c>
      <c r="DG153" s="31" t="str">
        <f t="shared" si="351"/>
        <v/>
      </c>
      <c r="DH153" s="31" t="str">
        <f t="shared" si="352"/>
        <v/>
      </c>
      <c r="DI153" s="31" t="str">
        <f t="shared" si="353"/>
        <v/>
      </c>
      <c r="DJ153" s="31" t="str">
        <f t="shared" si="354"/>
        <v/>
      </c>
      <c r="DK153" s="31" t="str">
        <f t="shared" si="355"/>
        <v/>
      </c>
      <c r="DL153" s="31" t="str">
        <f t="shared" si="356"/>
        <v/>
      </c>
      <c r="DM153" s="31" t="str">
        <f t="shared" si="357"/>
        <v/>
      </c>
      <c r="DN153" s="31" t="str">
        <f t="shared" si="358"/>
        <v/>
      </c>
      <c r="DO153" s="31" t="str">
        <f t="shared" si="359"/>
        <v/>
      </c>
      <c r="DP153" s="31" t="str">
        <f t="shared" si="360"/>
        <v/>
      </c>
      <c r="DQ153" s="31" t="str">
        <f t="shared" si="324"/>
        <v/>
      </c>
      <c r="DR153" s="31" t="str">
        <f t="shared" si="325"/>
        <v/>
      </c>
      <c r="DS153" s="31" t="str">
        <f t="shared" si="326"/>
        <v/>
      </c>
      <c r="DT153" s="31" t="str">
        <f t="shared" si="327"/>
        <v/>
      </c>
      <c r="DU153" s="31" t="str">
        <f t="shared" si="328"/>
        <v/>
      </c>
      <c r="DV153" s="31" t="str">
        <f t="shared" si="329"/>
        <v/>
      </c>
      <c r="DW153" s="48" t="e">
        <f t="shared" si="330"/>
        <v>#VALUE!</v>
      </c>
      <c r="DX153" s="4" t="str">
        <f t="shared" si="361"/>
        <v/>
      </c>
    </row>
    <row r="154" spans="1:128" ht="13.2" x14ac:dyDescent="0.25">
      <c r="A154" s="31"/>
      <c r="B154" s="4">
        <v>152</v>
      </c>
      <c r="C154" s="15"/>
      <c r="D154" s="15"/>
      <c r="E154" s="15"/>
      <c r="F154" s="15"/>
      <c r="G154" s="15"/>
      <c r="H154" s="47"/>
      <c r="I154" s="15"/>
      <c r="J154" s="47"/>
      <c r="K154" s="47"/>
      <c r="L154" s="47"/>
      <c r="M154" s="54"/>
      <c r="N154" s="54"/>
      <c r="O154" s="54"/>
      <c r="P154" s="54"/>
      <c r="Q154" s="54"/>
      <c r="R154" s="51"/>
      <c r="S154" s="51"/>
      <c r="T154" s="51"/>
      <c r="U154" s="51"/>
      <c r="V154" s="51"/>
      <c r="W154" s="51"/>
      <c r="X154" s="52" t="str">
        <f t="shared" si="331"/>
        <v xml:space="preserve"> </v>
      </c>
      <c r="Y154" s="52" t="str">
        <f t="shared" si="275"/>
        <v xml:space="preserve"> </v>
      </c>
      <c r="Z154" s="52" t="str">
        <f t="shared" si="276"/>
        <v xml:space="preserve"> </v>
      </c>
      <c r="AA154" s="52" t="str">
        <f t="shared" si="277"/>
        <v xml:space="preserve"> </v>
      </c>
      <c r="AB154" s="52" t="str">
        <f t="shared" si="278"/>
        <v xml:space="preserve"> </v>
      </c>
      <c r="AC154" s="54"/>
      <c r="AD154" s="54"/>
      <c r="AE154" s="54"/>
      <c r="AF154" s="54"/>
      <c r="AG154" s="54"/>
      <c r="AH154" s="52" t="str">
        <f t="shared" si="332"/>
        <v xml:space="preserve"> </v>
      </c>
      <c r="AI154" s="52" t="str">
        <f t="shared" si="362"/>
        <v xml:space="preserve"> </v>
      </c>
      <c r="AJ154" s="52" t="str">
        <f t="shared" si="363"/>
        <v xml:space="preserve"> </v>
      </c>
      <c r="AK154" s="52" t="str">
        <f t="shared" si="364"/>
        <v xml:space="preserve"> </v>
      </c>
      <c r="AL154" s="52" t="str">
        <f t="shared" si="365"/>
        <v xml:space="preserve"> </v>
      </c>
      <c r="AM154" s="53"/>
      <c r="AN154" s="53"/>
      <c r="AO154" s="53"/>
      <c r="AP154" s="53"/>
      <c r="AQ154" s="53"/>
      <c r="AR154" s="53"/>
      <c r="AS154" s="55" t="str">
        <f t="shared" si="333"/>
        <v/>
      </c>
      <c r="AT154" s="31" t="str">
        <f t="shared" si="279"/>
        <v/>
      </c>
      <c r="AU154" s="57" t="str">
        <f>IF(D154="","",IF(LOOKUP(AT154,'Master 2012 Pay Sheet'!$A$5:$A$35,'Master 2012 Pay Sheet'!$B$5:$B$35)&gt;0,LOOKUP(AT154,'Master 2012 Pay Sheet'!$A$5:$A$35,'Master 2012 Pay Sheet'!$B$5:$B$35),0))</f>
        <v/>
      </c>
      <c r="AV154" s="56" t="str">
        <f t="shared" si="334"/>
        <v/>
      </c>
      <c r="AW154" s="31" t="str">
        <f t="shared" si="280"/>
        <v/>
      </c>
      <c r="AX154" s="57" t="str">
        <f>IF(D154="","",IF(LOOKUP(AW154,'Master 2012 Pay Sheet'!$C$5:$C$35,'Master 2012 Pay Sheet'!$D$5:$D$35)&gt;0,LOOKUP(AW154,'Master 2012 Pay Sheet'!$C$5:$C$35,'Master 2012 Pay Sheet'!$D$5:$D$35),0))</f>
        <v/>
      </c>
      <c r="AY154" s="56" t="str">
        <f t="shared" si="281"/>
        <v/>
      </c>
      <c r="AZ154" s="31" t="str">
        <f t="shared" si="282"/>
        <v/>
      </c>
      <c r="BA154" s="57" t="str">
        <f>IF(D154="","",IF(LOOKUP(AZ154,'Master 2012 Pay Sheet'!$E$5:$E$35,'Master 2012 Pay Sheet'!$F$5:$F$35)&gt;0,LOOKUP(AZ154,'Master 2012 Pay Sheet'!$E$5:$E$35,'Master 2012 Pay Sheet'!$F$5:$F$35),0))</f>
        <v/>
      </c>
      <c r="BB154" s="57" t="str">
        <f t="shared" si="283"/>
        <v/>
      </c>
      <c r="BC154" s="31" t="str">
        <f t="shared" si="284"/>
        <v/>
      </c>
      <c r="BD154" s="31" t="str">
        <f t="shared" si="285"/>
        <v/>
      </c>
      <c r="BE154" s="31" t="str">
        <f t="shared" si="286"/>
        <v/>
      </c>
      <c r="BF154" s="56" t="str">
        <f t="shared" si="335"/>
        <v/>
      </c>
      <c r="BG154" s="31" t="str">
        <f t="shared" si="287"/>
        <v/>
      </c>
      <c r="BH154" s="31" t="str">
        <f t="shared" si="288"/>
        <v/>
      </c>
      <c r="BI154" s="56" t="str">
        <f t="shared" si="336"/>
        <v/>
      </c>
      <c r="BJ154" s="31" t="str">
        <f t="shared" si="289"/>
        <v/>
      </c>
      <c r="BK154" s="31" t="str">
        <f t="shared" si="337"/>
        <v/>
      </c>
      <c r="BL154" s="31" t="str">
        <f t="shared" si="290"/>
        <v/>
      </c>
      <c r="BM154" s="31" t="str">
        <f t="shared" si="291"/>
        <v/>
      </c>
      <c r="BN154" s="31" t="str">
        <f t="shared" si="292"/>
        <v/>
      </c>
      <c r="BO154" s="31" t="str">
        <f t="shared" si="293"/>
        <v/>
      </c>
      <c r="BP154" s="31" t="str">
        <f t="shared" si="294"/>
        <v/>
      </c>
      <c r="BQ154" s="31" t="str">
        <f t="shared" si="295"/>
        <v/>
      </c>
      <c r="BR154" s="31" t="str">
        <f t="shared" si="296"/>
        <v/>
      </c>
      <c r="BS154" s="31" t="str">
        <f t="shared" si="297"/>
        <v/>
      </c>
      <c r="BT154" s="31" t="str">
        <f t="shared" si="298"/>
        <v/>
      </c>
      <c r="BU154" s="31" t="str">
        <f t="shared" si="299"/>
        <v/>
      </c>
      <c r="BV154" s="31" t="str">
        <f t="shared" si="300"/>
        <v/>
      </c>
      <c r="BW154" s="31" t="str">
        <f t="shared" si="301"/>
        <v/>
      </c>
      <c r="BX154" s="31" t="str">
        <f t="shared" si="302"/>
        <v/>
      </c>
      <c r="BY154" s="31" t="str">
        <f t="shared" si="303"/>
        <v/>
      </c>
      <c r="BZ154" s="31" t="str">
        <f t="shared" si="304"/>
        <v/>
      </c>
      <c r="CA154" s="31" t="str">
        <f t="shared" si="305"/>
        <v/>
      </c>
      <c r="CB154" s="31" t="str">
        <f t="shared" si="306"/>
        <v/>
      </c>
      <c r="CC154" s="31" t="str">
        <f t="shared" si="307"/>
        <v/>
      </c>
      <c r="CD154" s="31" t="str">
        <f t="shared" si="308"/>
        <v/>
      </c>
      <c r="CE154" s="31" t="str">
        <f t="shared" si="309"/>
        <v/>
      </c>
      <c r="CF154" s="31" t="str">
        <f t="shared" si="310"/>
        <v/>
      </c>
      <c r="CG154" s="31" t="str">
        <f t="shared" si="311"/>
        <v/>
      </c>
      <c r="CH154" s="31" t="str">
        <f t="shared" si="312"/>
        <v/>
      </c>
      <c r="CI154" s="31" t="str">
        <f t="shared" si="313"/>
        <v/>
      </c>
      <c r="CJ154" s="31" t="str">
        <f t="shared" si="314"/>
        <v/>
      </c>
      <c r="CK154" s="31" t="str">
        <f t="shared" si="315"/>
        <v/>
      </c>
      <c r="CL154" s="31" t="str">
        <f t="shared" si="316"/>
        <v/>
      </c>
      <c r="CM154" s="31" t="str">
        <f t="shared" si="317"/>
        <v/>
      </c>
      <c r="CN154" s="31" t="str">
        <f t="shared" si="318"/>
        <v/>
      </c>
      <c r="CO154" s="31" t="str">
        <f t="shared" si="319"/>
        <v/>
      </c>
      <c r="CP154" s="31" t="str">
        <f t="shared" si="320"/>
        <v/>
      </c>
      <c r="CQ154" s="31" t="str">
        <f t="shared" si="321"/>
        <v/>
      </c>
      <c r="CR154" s="31" t="str">
        <f t="shared" si="322"/>
        <v/>
      </c>
      <c r="CS154" s="31" t="str">
        <f t="shared" si="323"/>
        <v/>
      </c>
      <c r="CT154" s="31" t="str">
        <f t="shared" si="338"/>
        <v/>
      </c>
      <c r="CU154" s="31" t="str">
        <f t="shared" si="339"/>
        <v/>
      </c>
      <c r="CV154" s="31" t="str">
        <f t="shared" si="340"/>
        <v/>
      </c>
      <c r="CW154" s="31" t="str">
        <f t="shared" si="341"/>
        <v/>
      </c>
      <c r="CX154" s="31" t="str">
        <f t="shared" si="342"/>
        <v/>
      </c>
      <c r="CY154" s="31" t="str">
        <f t="shared" si="343"/>
        <v/>
      </c>
      <c r="CZ154" s="31" t="str">
        <f t="shared" si="344"/>
        <v/>
      </c>
      <c r="DA154" s="31" t="str">
        <f t="shared" si="345"/>
        <v/>
      </c>
      <c r="DB154" s="31" t="str">
        <f t="shared" si="346"/>
        <v/>
      </c>
      <c r="DC154" s="31" t="str">
        <f t="shared" si="347"/>
        <v/>
      </c>
      <c r="DD154" s="31" t="str">
        <f t="shared" si="348"/>
        <v/>
      </c>
      <c r="DE154" s="31" t="str">
        <f t="shared" si="349"/>
        <v/>
      </c>
      <c r="DF154" s="31" t="str">
        <f t="shared" si="350"/>
        <v/>
      </c>
      <c r="DG154" s="31" t="str">
        <f t="shared" si="351"/>
        <v/>
      </c>
      <c r="DH154" s="31" t="str">
        <f t="shared" si="352"/>
        <v/>
      </c>
      <c r="DI154" s="31" t="str">
        <f t="shared" si="353"/>
        <v/>
      </c>
      <c r="DJ154" s="31" t="str">
        <f t="shared" si="354"/>
        <v/>
      </c>
      <c r="DK154" s="31" t="str">
        <f t="shared" si="355"/>
        <v/>
      </c>
      <c r="DL154" s="31" t="str">
        <f t="shared" si="356"/>
        <v/>
      </c>
      <c r="DM154" s="31" t="str">
        <f t="shared" si="357"/>
        <v/>
      </c>
      <c r="DN154" s="31" t="str">
        <f t="shared" si="358"/>
        <v/>
      </c>
      <c r="DO154" s="31" t="str">
        <f t="shared" si="359"/>
        <v/>
      </c>
      <c r="DP154" s="31" t="str">
        <f t="shared" si="360"/>
        <v/>
      </c>
      <c r="DQ154" s="31" t="str">
        <f t="shared" si="324"/>
        <v/>
      </c>
      <c r="DR154" s="31" t="str">
        <f t="shared" si="325"/>
        <v/>
      </c>
      <c r="DS154" s="31" t="str">
        <f t="shared" si="326"/>
        <v/>
      </c>
      <c r="DT154" s="31" t="str">
        <f t="shared" si="327"/>
        <v/>
      </c>
      <c r="DU154" s="31" t="str">
        <f t="shared" si="328"/>
        <v/>
      </c>
      <c r="DV154" s="31" t="str">
        <f t="shared" si="329"/>
        <v/>
      </c>
      <c r="DW154" s="48" t="e">
        <f t="shared" si="330"/>
        <v>#VALUE!</v>
      </c>
      <c r="DX154" s="4" t="str">
        <f t="shared" si="361"/>
        <v/>
      </c>
    </row>
    <row r="155" spans="1:128" ht="13.2" x14ac:dyDescent="0.25">
      <c r="A155" s="31"/>
      <c r="B155" s="4">
        <v>153</v>
      </c>
      <c r="C155" s="15"/>
      <c r="D155" s="15"/>
      <c r="E155" s="15"/>
      <c r="F155" s="15"/>
      <c r="G155" s="15"/>
      <c r="H155" s="47"/>
      <c r="I155" s="15"/>
      <c r="J155" s="47"/>
      <c r="K155" s="47"/>
      <c r="L155" s="47"/>
      <c r="M155" s="54"/>
      <c r="N155" s="54"/>
      <c r="O155" s="54"/>
      <c r="P155" s="54"/>
      <c r="Q155" s="54"/>
      <c r="R155" s="51"/>
      <c r="S155" s="51"/>
      <c r="T155" s="51"/>
      <c r="U155" s="51"/>
      <c r="V155" s="51"/>
      <c r="W155" s="51"/>
      <c r="X155" s="52" t="str">
        <f t="shared" si="331"/>
        <v xml:space="preserve"> </v>
      </c>
      <c r="Y155" s="52" t="str">
        <f t="shared" si="275"/>
        <v xml:space="preserve"> </v>
      </c>
      <c r="Z155" s="52" t="str">
        <f t="shared" si="276"/>
        <v xml:space="preserve"> </v>
      </c>
      <c r="AA155" s="52" t="str">
        <f t="shared" si="277"/>
        <v xml:space="preserve"> </v>
      </c>
      <c r="AB155" s="52" t="str">
        <f t="shared" si="278"/>
        <v xml:space="preserve"> </v>
      </c>
      <c r="AC155" s="54"/>
      <c r="AD155" s="54"/>
      <c r="AE155" s="54"/>
      <c r="AF155" s="54"/>
      <c r="AG155" s="54"/>
      <c r="AH155" s="52" t="str">
        <f t="shared" si="332"/>
        <v xml:space="preserve"> </v>
      </c>
      <c r="AI155" s="52" t="str">
        <f t="shared" si="362"/>
        <v xml:space="preserve"> </v>
      </c>
      <c r="AJ155" s="52" t="str">
        <f t="shared" si="363"/>
        <v xml:space="preserve"> </v>
      </c>
      <c r="AK155" s="52" t="str">
        <f t="shared" si="364"/>
        <v xml:space="preserve"> </v>
      </c>
      <c r="AL155" s="52" t="str">
        <f t="shared" si="365"/>
        <v xml:space="preserve"> </v>
      </c>
      <c r="AM155" s="53"/>
      <c r="AN155" s="53"/>
      <c r="AO155" s="53"/>
      <c r="AP155" s="53"/>
      <c r="AQ155" s="53"/>
      <c r="AR155" s="53"/>
      <c r="AS155" s="55" t="str">
        <f t="shared" si="333"/>
        <v/>
      </c>
      <c r="AT155" s="31" t="str">
        <f t="shared" si="279"/>
        <v/>
      </c>
      <c r="AU155" s="57" t="str">
        <f>IF(D155="","",IF(LOOKUP(AT155,'Master 2012 Pay Sheet'!$A$5:$A$35,'Master 2012 Pay Sheet'!$B$5:$B$35)&gt;0,LOOKUP(AT155,'Master 2012 Pay Sheet'!$A$5:$A$35,'Master 2012 Pay Sheet'!$B$5:$B$35),0))</f>
        <v/>
      </c>
      <c r="AV155" s="56" t="str">
        <f t="shared" si="334"/>
        <v/>
      </c>
      <c r="AW155" s="31" t="str">
        <f t="shared" si="280"/>
        <v/>
      </c>
      <c r="AX155" s="57" t="str">
        <f>IF(D155="","",IF(LOOKUP(AW155,'Master 2012 Pay Sheet'!$C$5:$C$35,'Master 2012 Pay Sheet'!$D$5:$D$35)&gt;0,LOOKUP(AW155,'Master 2012 Pay Sheet'!$C$5:$C$35,'Master 2012 Pay Sheet'!$D$5:$D$35),0))</f>
        <v/>
      </c>
      <c r="AY155" s="56" t="str">
        <f t="shared" si="281"/>
        <v/>
      </c>
      <c r="AZ155" s="31" t="str">
        <f t="shared" si="282"/>
        <v/>
      </c>
      <c r="BA155" s="57" t="str">
        <f>IF(D155="","",IF(LOOKUP(AZ155,'Master 2012 Pay Sheet'!$E$5:$E$35,'Master 2012 Pay Sheet'!$F$5:$F$35)&gt;0,LOOKUP(AZ155,'Master 2012 Pay Sheet'!$E$5:$E$35,'Master 2012 Pay Sheet'!$F$5:$F$35),0))</f>
        <v/>
      </c>
      <c r="BB155" s="57" t="str">
        <f t="shared" si="283"/>
        <v/>
      </c>
      <c r="BC155" s="31" t="str">
        <f t="shared" si="284"/>
        <v/>
      </c>
      <c r="BD155" s="31" t="str">
        <f t="shared" si="285"/>
        <v/>
      </c>
      <c r="BE155" s="31" t="str">
        <f t="shared" si="286"/>
        <v/>
      </c>
      <c r="BF155" s="56" t="str">
        <f t="shared" si="335"/>
        <v/>
      </c>
      <c r="BG155" s="31" t="str">
        <f t="shared" si="287"/>
        <v/>
      </c>
      <c r="BH155" s="31" t="str">
        <f t="shared" si="288"/>
        <v/>
      </c>
      <c r="BI155" s="56" t="str">
        <f t="shared" si="336"/>
        <v/>
      </c>
      <c r="BJ155" s="31" t="str">
        <f t="shared" si="289"/>
        <v/>
      </c>
      <c r="BK155" s="31" t="str">
        <f t="shared" si="337"/>
        <v/>
      </c>
      <c r="BL155" s="31" t="str">
        <f t="shared" si="290"/>
        <v/>
      </c>
      <c r="BM155" s="31" t="str">
        <f t="shared" si="291"/>
        <v/>
      </c>
      <c r="BN155" s="31" t="str">
        <f t="shared" si="292"/>
        <v/>
      </c>
      <c r="BO155" s="31" t="str">
        <f t="shared" si="293"/>
        <v/>
      </c>
      <c r="BP155" s="31" t="str">
        <f t="shared" si="294"/>
        <v/>
      </c>
      <c r="BQ155" s="31" t="str">
        <f t="shared" si="295"/>
        <v/>
      </c>
      <c r="BR155" s="31" t="str">
        <f t="shared" si="296"/>
        <v/>
      </c>
      <c r="BS155" s="31" t="str">
        <f t="shared" si="297"/>
        <v/>
      </c>
      <c r="BT155" s="31" t="str">
        <f t="shared" si="298"/>
        <v/>
      </c>
      <c r="BU155" s="31" t="str">
        <f t="shared" si="299"/>
        <v/>
      </c>
      <c r="BV155" s="31" t="str">
        <f t="shared" si="300"/>
        <v/>
      </c>
      <c r="BW155" s="31" t="str">
        <f t="shared" si="301"/>
        <v/>
      </c>
      <c r="BX155" s="31" t="str">
        <f t="shared" si="302"/>
        <v/>
      </c>
      <c r="BY155" s="31" t="str">
        <f t="shared" si="303"/>
        <v/>
      </c>
      <c r="BZ155" s="31" t="str">
        <f t="shared" si="304"/>
        <v/>
      </c>
      <c r="CA155" s="31" t="str">
        <f t="shared" si="305"/>
        <v/>
      </c>
      <c r="CB155" s="31" t="str">
        <f t="shared" si="306"/>
        <v/>
      </c>
      <c r="CC155" s="31" t="str">
        <f t="shared" si="307"/>
        <v/>
      </c>
      <c r="CD155" s="31" t="str">
        <f t="shared" si="308"/>
        <v/>
      </c>
      <c r="CE155" s="31" t="str">
        <f t="shared" si="309"/>
        <v/>
      </c>
      <c r="CF155" s="31" t="str">
        <f t="shared" si="310"/>
        <v/>
      </c>
      <c r="CG155" s="31" t="str">
        <f t="shared" si="311"/>
        <v/>
      </c>
      <c r="CH155" s="31" t="str">
        <f t="shared" si="312"/>
        <v/>
      </c>
      <c r="CI155" s="31" t="str">
        <f t="shared" si="313"/>
        <v/>
      </c>
      <c r="CJ155" s="31" t="str">
        <f t="shared" si="314"/>
        <v/>
      </c>
      <c r="CK155" s="31" t="str">
        <f t="shared" si="315"/>
        <v/>
      </c>
      <c r="CL155" s="31" t="str">
        <f t="shared" si="316"/>
        <v/>
      </c>
      <c r="CM155" s="31" t="str">
        <f t="shared" si="317"/>
        <v/>
      </c>
      <c r="CN155" s="31" t="str">
        <f t="shared" si="318"/>
        <v/>
      </c>
      <c r="CO155" s="31" t="str">
        <f t="shared" si="319"/>
        <v/>
      </c>
      <c r="CP155" s="31" t="str">
        <f t="shared" si="320"/>
        <v/>
      </c>
      <c r="CQ155" s="31" t="str">
        <f t="shared" si="321"/>
        <v/>
      </c>
      <c r="CR155" s="31" t="str">
        <f t="shared" si="322"/>
        <v/>
      </c>
      <c r="CS155" s="31" t="str">
        <f t="shared" si="323"/>
        <v/>
      </c>
      <c r="CT155" s="31" t="str">
        <f t="shared" si="338"/>
        <v/>
      </c>
      <c r="CU155" s="31" t="str">
        <f t="shared" si="339"/>
        <v/>
      </c>
      <c r="CV155" s="31" t="str">
        <f t="shared" si="340"/>
        <v/>
      </c>
      <c r="CW155" s="31" t="str">
        <f t="shared" si="341"/>
        <v/>
      </c>
      <c r="CX155" s="31" t="str">
        <f t="shared" si="342"/>
        <v/>
      </c>
      <c r="CY155" s="31" t="str">
        <f t="shared" si="343"/>
        <v/>
      </c>
      <c r="CZ155" s="31" t="str">
        <f t="shared" si="344"/>
        <v/>
      </c>
      <c r="DA155" s="31" t="str">
        <f t="shared" si="345"/>
        <v/>
      </c>
      <c r="DB155" s="31" t="str">
        <f t="shared" si="346"/>
        <v/>
      </c>
      <c r="DC155" s="31" t="str">
        <f t="shared" si="347"/>
        <v/>
      </c>
      <c r="DD155" s="31" t="str">
        <f t="shared" si="348"/>
        <v/>
      </c>
      <c r="DE155" s="31" t="str">
        <f t="shared" si="349"/>
        <v/>
      </c>
      <c r="DF155" s="31" t="str">
        <f t="shared" si="350"/>
        <v/>
      </c>
      <c r="DG155" s="31" t="str">
        <f t="shared" si="351"/>
        <v/>
      </c>
      <c r="DH155" s="31" t="str">
        <f t="shared" si="352"/>
        <v/>
      </c>
      <c r="DI155" s="31" t="str">
        <f t="shared" si="353"/>
        <v/>
      </c>
      <c r="DJ155" s="31" t="str">
        <f t="shared" si="354"/>
        <v/>
      </c>
      <c r="DK155" s="31" t="str">
        <f t="shared" si="355"/>
        <v/>
      </c>
      <c r="DL155" s="31" t="str">
        <f t="shared" si="356"/>
        <v/>
      </c>
      <c r="DM155" s="31" t="str">
        <f t="shared" si="357"/>
        <v/>
      </c>
      <c r="DN155" s="31" t="str">
        <f t="shared" si="358"/>
        <v/>
      </c>
      <c r="DO155" s="31" t="str">
        <f t="shared" si="359"/>
        <v/>
      </c>
      <c r="DP155" s="31" t="str">
        <f t="shared" si="360"/>
        <v/>
      </c>
      <c r="DQ155" s="31" t="str">
        <f t="shared" si="324"/>
        <v/>
      </c>
      <c r="DR155" s="31" t="str">
        <f t="shared" si="325"/>
        <v/>
      </c>
      <c r="DS155" s="31" t="str">
        <f t="shared" si="326"/>
        <v/>
      </c>
      <c r="DT155" s="31" t="str">
        <f t="shared" si="327"/>
        <v/>
      </c>
      <c r="DU155" s="31" t="str">
        <f t="shared" si="328"/>
        <v/>
      </c>
      <c r="DV155" s="31" t="str">
        <f t="shared" si="329"/>
        <v/>
      </c>
      <c r="DW155" s="48" t="e">
        <f t="shared" si="330"/>
        <v>#VALUE!</v>
      </c>
      <c r="DX155" s="4" t="str">
        <f t="shared" si="361"/>
        <v/>
      </c>
    </row>
    <row r="156" spans="1:128" ht="13.2" x14ac:dyDescent="0.25">
      <c r="A156" s="31"/>
      <c r="B156" s="4">
        <v>154</v>
      </c>
      <c r="C156" s="15"/>
      <c r="D156" s="15"/>
      <c r="E156" s="15"/>
      <c r="F156" s="15"/>
      <c r="G156" s="15"/>
      <c r="H156" s="47"/>
      <c r="I156" s="15"/>
      <c r="J156" s="47"/>
      <c r="K156" s="47"/>
      <c r="L156" s="47"/>
      <c r="M156" s="54"/>
      <c r="N156" s="54"/>
      <c r="O156" s="54"/>
      <c r="P156" s="54"/>
      <c r="Q156" s="54"/>
      <c r="R156" s="51"/>
      <c r="S156" s="51"/>
      <c r="T156" s="51"/>
      <c r="U156" s="51"/>
      <c r="V156" s="51"/>
      <c r="W156" s="51"/>
      <c r="X156" s="52" t="str">
        <f t="shared" si="331"/>
        <v xml:space="preserve"> </v>
      </c>
      <c r="Y156" s="52" t="str">
        <f t="shared" si="275"/>
        <v xml:space="preserve"> </v>
      </c>
      <c r="Z156" s="52" t="str">
        <f t="shared" si="276"/>
        <v xml:space="preserve"> </v>
      </c>
      <c r="AA156" s="52" t="str">
        <f t="shared" si="277"/>
        <v xml:space="preserve"> </v>
      </c>
      <c r="AB156" s="52" t="str">
        <f t="shared" si="278"/>
        <v xml:space="preserve"> </v>
      </c>
      <c r="AC156" s="54"/>
      <c r="AD156" s="54"/>
      <c r="AE156" s="54"/>
      <c r="AF156" s="54"/>
      <c r="AG156" s="54"/>
      <c r="AH156" s="52" t="str">
        <f t="shared" si="332"/>
        <v xml:space="preserve"> </v>
      </c>
      <c r="AI156" s="52" t="str">
        <f t="shared" si="362"/>
        <v xml:space="preserve"> </v>
      </c>
      <c r="AJ156" s="52" t="str">
        <f t="shared" si="363"/>
        <v xml:space="preserve"> </v>
      </c>
      <c r="AK156" s="52" t="str">
        <f t="shared" si="364"/>
        <v xml:space="preserve"> </v>
      </c>
      <c r="AL156" s="52" t="str">
        <f t="shared" si="365"/>
        <v xml:space="preserve"> </v>
      </c>
      <c r="AM156" s="53"/>
      <c r="AN156" s="53"/>
      <c r="AO156" s="53"/>
      <c r="AP156" s="53"/>
      <c r="AQ156" s="53"/>
      <c r="AR156" s="53"/>
      <c r="AS156" s="55" t="str">
        <f t="shared" si="333"/>
        <v/>
      </c>
      <c r="AT156" s="31" t="str">
        <f t="shared" si="279"/>
        <v/>
      </c>
      <c r="AU156" s="57" t="str">
        <f>IF(D156="","",IF(LOOKUP(AT156,'Master 2012 Pay Sheet'!$A$5:$A$35,'Master 2012 Pay Sheet'!$B$5:$B$35)&gt;0,LOOKUP(AT156,'Master 2012 Pay Sheet'!$A$5:$A$35,'Master 2012 Pay Sheet'!$B$5:$B$35),0))</f>
        <v/>
      </c>
      <c r="AV156" s="56" t="str">
        <f t="shared" si="334"/>
        <v/>
      </c>
      <c r="AW156" s="31" t="str">
        <f t="shared" si="280"/>
        <v/>
      </c>
      <c r="AX156" s="57" t="str">
        <f>IF(D156="","",IF(LOOKUP(AW156,'Master 2012 Pay Sheet'!$C$5:$C$35,'Master 2012 Pay Sheet'!$D$5:$D$35)&gt;0,LOOKUP(AW156,'Master 2012 Pay Sheet'!$C$5:$C$35,'Master 2012 Pay Sheet'!$D$5:$D$35),0))</f>
        <v/>
      </c>
      <c r="AY156" s="56" t="str">
        <f t="shared" si="281"/>
        <v/>
      </c>
      <c r="AZ156" s="31" t="str">
        <f t="shared" si="282"/>
        <v/>
      </c>
      <c r="BA156" s="57" t="str">
        <f>IF(D156="","",IF(LOOKUP(AZ156,'Master 2012 Pay Sheet'!$E$5:$E$35,'Master 2012 Pay Sheet'!$F$5:$F$35)&gt;0,LOOKUP(AZ156,'Master 2012 Pay Sheet'!$E$5:$E$35,'Master 2012 Pay Sheet'!$F$5:$F$35),0))</f>
        <v/>
      </c>
      <c r="BB156" s="57" t="str">
        <f t="shared" si="283"/>
        <v/>
      </c>
      <c r="BC156" s="31" t="str">
        <f t="shared" si="284"/>
        <v/>
      </c>
      <c r="BD156" s="31" t="str">
        <f t="shared" si="285"/>
        <v/>
      </c>
      <c r="BE156" s="31" t="str">
        <f t="shared" si="286"/>
        <v/>
      </c>
      <c r="BF156" s="56" t="str">
        <f t="shared" si="335"/>
        <v/>
      </c>
      <c r="BG156" s="31" t="str">
        <f t="shared" si="287"/>
        <v/>
      </c>
      <c r="BH156" s="31" t="str">
        <f t="shared" si="288"/>
        <v/>
      </c>
      <c r="BI156" s="56" t="str">
        <f t="shared" si="336"/>
        <v/>
      </c>
      <c r="BJ156" s="31" t="str">
        <f t="shared" si="289"/>
        <v/>
      </c>
      <c r="BK156" s="31" t="str">
        <f t="shared" si="337"/>
        <v/>
      </c>
      <c r="BL156" s="31" t="str">
        <f t="shared" si="290"/>
        <v/>
      </c>
      <c r="BM156" s="31" t="str">
        <f t="shared" si="291"/>
        <v/>
      </c>
      <c r="BN156" s="31" t="str">
        <f t="shared" si="292"/>
        <v/>
      </c>
      <c r="BO156" s="31" t="str">
        <f t="shared" si="293"/>
        <v/>
      </c>
      <c r="BP156" s="31" t="str">
        <f t="shared" si="294"/>
        <v/>
      </c>
      <c r="BQ156" s="31" t="str">
        <f t="shared" si="295"/>
        <v/>
      </c>
      <c r="BR156" s="31" t="str">
        <f t="shared" si="296"/>
        <v/>
      </c>
      <c r="BS156" s="31" t="str">
        <f t="shared" si="297"/>
        <v/>
      </c>
      <c r="BT156" s="31" t="str">
        <f t="shared" si="298"/>
        <v/>
      </c>
      <c r="BU156" s="31" t="str">
        <f t="shared" si="299"/>
        <v/>
      </c>
      <c r="BV156" s="31" t="str">
        <f t="shared" si="300"/>
        <v/>
      </c>
      <c r="BW156" s="31" t="str">
        <f t="shared" si="301"/>
        <v/>
      </c>
      <c r="BX156" s="31" t="str">
        <f t="shared" si="302"/>
        <v/>
      </c>
      <c r="BY156" s="31" t="str">
        <f t="shared" si="303"/>
        <v/>
      </c>
      <c r="BZ156" s="31" t="str">
        <f t="shared" si="304"/>
        <v/>
      </c>
      <c r="CA156" s="31" t="str">
        <f t="shared" si="305"/>
        <v/>
      </c>
      <c r="CB156" s="31" t="str">
        <f t="shared" si="306"/>
        <v/>
      </c>
      <c r="CC156" s="31" t="str">
        <f t="shared" si="307"/>
        <v/>
      </c>
      <c r="CD156" s="31" t="str">
        <f t="shared" si="308"/>
        <v/>
      </c>
      <c r="CE156" s="31" t="str">
        <f t="shared" si="309"/>
        <v/>
      </c>
      <c r="CF156" s="31" t="str">
        <f t="shared" si="310"/>
        <v/>
      </c>
      <c r="CG156" s="31" t="str">
        <f t="shared" si="311"/>
        <v/>
      </c>
      <c r="CH156" s="31" t="str">
        <f t="shared" si="312"/>
        <v/>
      </c>
      <c r="CI156" s="31" t="str">
        <f t="shared" si="313"/>
        <v/>
      </c>
      <c r="CJ156" s="31" t="str">
        <f t="shared" si="314"/>
        <v/>
      </c>
      <c r="CK156" s="31" t="str">
        <f t="shared" si="315"/>
        <v/>
      </c>
      <c r="CL156" s="31" t="str">
        <f t="shared" si="316"/>
        <v/>
      </c>
      <c r="CM156" s="31" t="str">
        <f t="shared" si="317"/>
        <v/>
      </c>
      <c r="CN156" s="31" t="str">
        <f t="shared" si="318"/>
        <v/>
      </c>
      <c r="CO156" s="31" t="str">
        <f t="shared" si="319"/>
        <v/>
      </c>
      <c r="CP156" s="31" t="str">
        <f t="shared" si="320"/>
        <v/>
      </c>
      <c r="CQ156" s="31" t="str">
        <f t="shared" si="321"/>
        <v/>
      </c>
      <c r="CR156" s="31" t="str">
        <f t="shared" si="322"/>
        <v/>
      </c>
      <c r="CS156" s="31" t="str">
        <f t="shared" si="323"/>
        <v/>
      </c>
      <c r="CT156" s="31" t="str">
        <f t="shared" si="338"/>
        <v/>
      </c>
      <c r="CU156" s="31" t="str">
        <f t="shared" si="339"/>
        <v/>
      </c>
      <c r="CV156" s="31" t="str">
        <f t="shared" si="340"/>
        <v/>
      </c>
      <c r="CW156" s="31" t="str">
        <f t="shared" si="341"/>
        <v/>
      </c>
      <c r="CX156" s="31" t="str">
        <f t="shared" si="342"/>
        <v/>
      </c>
      <c r="CY156" s="31" t="str">
        <f t="shared" si="343"/>
        <v/>
      </c>
      <c r="CZ156" s="31" t="str">
        <f t="shared" si="344"/>
        <v/>
      </c>
      <c r="DA156" s="31" t="str">
        <f t="shared" si="345"/>
        <v/>
      </c>
      <c r="DB156" s="31" t="str">
        <f t="shared" si="346"/>
        <v/>
      </c>
      <c r="DC156" s="31" t="str">
        <f t="shared" si="347"/>
        <v/>
      </c>
      <c r="DD156" s="31" t="str">
        <f t="shared" si="348"/>
        <v/>
      </c>
      <c r="DE156" s="31" t="str">
        <f t="shared" si="349"/>
        <v/>
      </c>
      <c r="DF156" s="31" t="str">
        <f t="shared" si="350"/>
        <v/>
      </c>
      <c r="DG156" s="31" t="str">
        <f t="shared" si="351"/>
        <v/>
      </c>
      <c r="DH156" s="31" t="str">
        <f t="shared" si="352"/>
        <v/>
      </c>
      <c r="DI156" s="31" t="str">
        <f t="shared" si="353"/>
        <v/>
      </c>
      <c r="DJ156" s="31" t="str">
        <f t="shared" si="354"/>
        <v/>
      </c>
      <c r="DK156" s="31" t="str">
        <f t="shared" si="355"/>
        <v/>
      </c>
      <c r="DL156" s="31" t="str">
        <f t="shared" si="356"/>
        <v/>
      </c>
      <c r="DM156" s="31" t="str">
        <f t="shared" si="357"/>
        <v/>
      </c>
      <c r="DN156" s="31" t="str">
        <f t="shared" si="358"/>
        <v/>
      </c>
      <c r="DO156" s="31" t="str">
        <f t="shared" si="359"/>
        <v/>
      </c>
      <c r="DP156" s="31" t="str">
        <f t="shared" si="360"/>
        <v/>
      </c>
      <c r="DQ156" s="31" t="str">
        <f t="shared" si="324"/>
        <v/>
      </c>
      <c r="DR156" s="31" t="str">
        <f t="shared" si="325"/>
        <v/>
      </c>
      <c r="DS156" s="31" t="str">
        <f t="shared" si="326"/>
        <v/>
      </c>
      <c r="DT156" s="31" t="str">
        <f t="shared" si="327"/>
        <v/>
      </c>
      <c r="DU156" s="31" t="str">
        <f t="shared" si="328"/>
        <v/>
      </c>
      <c r="DV156" s="31" t="str">
        <f t="shared" si="329"/>
        <v/>
      </c>
      <c r="DW156" s="48" t="e">
        <f t="shared" si="330"/>
        <v>#VALUE!</v>
      </c>
      <c r="DX156" s="4" t="str">
        <f t="shared" si="361"/>
        <v/>
      </c>
    </row>
    <row r="157" spans="1:128" ht="13.2" x14ac:dyDescent="0.25">
      <c r="A157" s="31"/>
      <c r="B157" s="4">
        <v>155</v>
      </c>
      <c r="C157" s="15"/>
      <c r="D157" s="15"/>
      <c r="E157" s="15"/>
      <c r="F157" s="15"/>
      <c r="G157" s="15"/>
      <c r="H157" s="47"/>
      <c r="I157" s="15"/>
      <c r="J157" s="47"/>
      <c r="K157" s="47"/>
      <c r="L157" s="47"/>
      <c r="M157" s="54"/>
      <c r="N157" s="54"/>
      <c r="O157" s="54"/>
      <c r="P157" s="54"/>
      <c r="Q157" s="54"/>
      <c r="R157" s="51"/>
      <c r="S157" s="51"/>
      <c r="T157" s="51"/>
      <c r="U157" s="51"/>
      <c r="V157" s="51"/>
      <c r="W157" s="51"/>
      <c r="X157" s="52" t="str">
        <f t="shared" si="331"/>
        <v xml:space="preserve"> </v>
      </c>
      <c r="Y157" s="52" t="str">
        <f t="shared" si="275"/>
        <v xml:space="preserve"> </v>
      </c>
      <c r="Z157" s="52" t="str">
        <f t="shared" si="276"/>
        <v xml:space="preserve"> </v>
      </c>
      <c r="AA157" s="52" t="str">
        <f t="shared" si="277"/>
        <v xml:space="preserve"> </v>
      </c>
      <c r="AB157" s="52" t="str">
        <f t="shared" si="278"/>
        <v xml:space="preserve"> </v>
      </c>
      <c r="AC157" s="54"/>
      <c r="AD157" s="54"/>
      <c r="AE157" s="54"/>
      <c r="AF157" s="54"/>
      <c r="AG157" s="54"/>
      <c r="AH157" s="52" t="str">
        <f t="shared" si="332"/>
        <v xml:space="preserve"> </v>
      </c>
      <c r="AI157" s="52" t="str">
        <f t="shared" si="362"/>
        <v xml:space="preserve"> </v>
      </c>
      <c r="AJ157" s="52" t="str">
        <f t="shared" si="363"/>
        <v xml:space="preserve"> </v>
      </c>
      <c r="AK157" s="52" t="str">
        <f t="shared" si="364"/>
        <v xml:space="preserve"> </v>
      </c>
      <c r="AL157" s="52" t="str">
        <f t="shared" si="365"/>
        <v xml:space="preserve"> </v>
      </c>
      <c r="AM157" s="53"/>
      <c r="AN157" s="53"/>
      <c r="AO157" s="53"/>
      <c r="AP157" s="53"/>
      <c r="AQ157" s="53"/>
      <c r="AR157" s="53"/>
      <c r="AS157" s="55" t="str">
        <f t="shared" si="333"/>
        <v/>
      </c>
      <c r="AT157" s="31" t="str">
        <f t="shared" si="279"/>
        <v/>
      </c>
      <c r="AU157" s="57" t="str">
        <f>IF(D157="","",IF(LOOKUP(AT157,'Master 2012 Pay Sheet'!$A$5:$A$35,'Master 2012 Pay Sheet'!$B$5:$B$35)&gt;0,LOOKUP(AT157,'Master 2012 Pay Sheet'!$A$5:$A$35,'Master 2012 Pay Sheet'!$B$5:$B$35),0))</f>
        <v/>
      </c>
      <c r="AV157" s="56" t="str">
        <f t="shared" si="334"/>
        <v/>
      </c>
      <c r="AW157" s="31" t="str">
        <f t="shared" si="280"/>
        <v/>
      </c>
      <c r="AX157" s="57" t="str">
        <f>IF(D157="","",IF(LOOKUP(AW157,'Master 2012 Pay Sheet'!$C$5:$C$35,'Master 2012 Pay Sheet'!$D$5:$D$35)&gt;0,LOOKUP(AW157,'Master 2012 Pay Sheet'!$C$5:$C$35,'Master 2012 Pay Sheet'!$D$5:$D$35),0))</f>
        <v/>
      </c>
      <c r="AY157" s="56" t="str">
        <f t="shared" si="281"/>
        <v/>
      </c>
      <c r="AZ157" s="31" t="str">
        <f t="shared" si="282"/>
        <v/>
      </c>
      <c r="BA157" s="57" t="str">
        <f>IF(D157="","",IF(LOOKUP(AZ157,'Master 2012 Pay Sheet'!$E$5:$E$35,'Master 2012 Pay Sheet'!$F$5:$F$35)&gt;0,LOOKUP(AZ157,'Master 2012 Pay Sheet'!$E$5:$E$35,'Master 2012 Pay Sheet'!$F$5:$F$35),0))</f>
        <v/>
      </c>
      <c r="BB157" s="57" t="str">
        <f t="shared" si="283"/>
        <v/>
      </c>
      <c r="BC157" s="31" t="str">
        <f t="shared" si="284"/>
        <v/>
      </c>
      <c r="BD157" s="31" t="str">
        <f t="shared" si="285"/>
        <v/>
      </c>
      <c r="BE157" s="31" t="str">
        <f t="shared" si="286"/>
        <v/>
      </c>
      <c r="BF157" s="56" t="str">
        <f t="shared" si="335"/>
        <v/>
      </c>
      <c r="BG157" s="31" t="str">
        <f t="shared" si="287"/>
        <v/>
      </c>
      <c r="BH157" s="31" t="str">
        <f t="shared" si="288"/>
        <v/>
      </c>
      <c r="BI157" s="56" t="str">
        <f t="shared" si="336"/>
        <v/>
      </c>
      <c r="BJ157" s="31" t="str">
        <f t="shared" si="289"/>
        <v/>
      </c>
      <c r="BK157" s="31" t="str">
        <f t="shared" si="337"/>
        <v/>
      </c>
      <c r="BL157" s="31" t="str">
        <f t="shared" si="290"/>
        <v/>
      </c>
      <c r="BM157" s="31" t="str">
        <f t="shared" si="291"/>
        <v/>
      </c>
      <c r="BN157" s="31" t="str">
        <f t="shared" si="292"/>
        <v/>
      </c>
      <c r="BO157" s="31" t="str">
        <f t="shared" si="293"/>
        <v/>
      </c>
      <c r="BP157" s="31" t="str">
        <f t="shared" si="294"/>
        <v/>
      </c>
      <c r="BQ157" s="31" t="str">
        <f t="shared" si="295"/>
        <v/>
      </c>
      <c r="BR157" s="31" t="str">
        <f t="shared" si="296"/>
        <v/>
      </c>
      <c r="BS157" s="31" t="str">
        <f t="shared" si="297"/>
        <v/>
      </c>
      <c r="BT157" s="31" t="str">
        <f t="shared" si="298"/>
        <v/>
      </c>
      <c r="BU157" s="31" t="str">
        <f t="shared" si="299"/>
        <v/>
      </c>
      <c r="BV157" s="31" t="str">
        <f t="shared" si="300"/>
        <v/>
      </c>
      <c r="BW157" s="31" t="str">
        <f t="shared" si="301"/>
        <v/>
      </c>
      <c r="BX157" s="31" t="str">
        <f t="shared" si="302"/>
        <v/>
      </c>
      <c r="BY157" s="31" t="str">
        <f t="shared" si="303"/>
        <v/>
      </c>
      <c r="BZ157" s="31" t="str">
        <f t="shared" si="304"/>
        <v/>
      </c>
      <c r="CA157" s="31" t="str">
        <f t="shared" si="305"/>
        <v/>
      </c>
      <c r="CB157" s="31" t="str">
        <f t="shared" si="306"/>
        <v/>
      </c>
      <c r="CC157" s="31" t="str">
        <f t="shared" si="307"/>
        <v/>
      </c>
      <c r="CD157" s="31" t="str">
        <f t="shared" si="308"/>
        <v/>
      </c>
      <c r="CE157" s="31" t="str">
        <f t="shared" si="309"/>
        <v/>
      </c>
      <c r="CF157" s="31" t="str">
        <f t="shared" si="310"/>
        <v/>
      </c>
      <c r="CG157" s="31" t="str">
        <f t="shared" si="311"/>
        <v/>
      </c>
      <c r="CH157" s="31" t="str">
        <f t="shared" si="312"/>
        <v/>
      </c>
      <c r="CI157" s="31" t="str">
        <f t="shared" si="313"/>
        <v/>
      </c>
      <c r="CJ157" s="31" t="str">
        <f t="shared" si="314"/>
        <v/>
      </c>
      <c r="CK157" s="31" t="str">
        <f t="shared" si="315"/>
        <v/>
      </c>
      <c r="CL157" s="31" t="str">
        <f t="shared" si="316"/>
        <v/>
      </c>
      <c r="CM157" s="31" t="str">
        <f t="shared" si="317"/>
        <v/>
      </c>
      <c r="CN157" s="31" t="str">
        <f t="shared" si="318"/>
        <v/>
      </c>
      <c r="CO157" s="31" t="str">
        <f t="shared" si="319"/>
        <v/>
      </c>
      <c r="CP157" s="31" t="str">
        <f t="shared" si="320"/>
        <v/>
      </c>
      <c r="CQ157" s="31" t="str">
        <f t="shared" si="321"/>
        <v/>
      </c>
      <c r="CR157" s="31" t="str">
        <f t="shared" si="322"/>
        <v/>
      </c>
      <c r="CS157" s="31" t="str">
        <f t="shared" si="323"/>
        <v/>
      </c>
      <c r="CT157" s="31" t="str">
        <f t="shared" si="338"/>
        <v/>
      </c>
      <c r="CU157" s="31" t="str">
        <f t="shared" si="339"/>
        <v/>
      </c>
      <c r="CV157" s="31" t="str">
        <f t="shared" si="340"/>
        <v/>
      </c>
      <c r="CW157" s="31" t="str">
        <f t="shared" si="341"/>
        <v/>
      </c>
      <c r="CX157" s="31" t="str">
        <f t="shared" si="342"/>
        <v/>
      </c>
      <c r="CY157" s="31" t="str">
        <f t="shared" si="343"/>
        <v/>
      </c>
      <c r="CZ157" s="31" t="str">
        <f t="shared" si="344"/>
        <v/>
      </c>
      <c r="DA157" s="31" t="str">
        <f t="shared" si="345"/>
        <v/>
      </c>
      <c r="DB157" s="31" t="str">
        <f t="shared" si="346"/>
        <v/>
      </c>
      <c r="DC157" s="31" t="str">
        <f t="shared" si="347"/>
        <v/>
      </c>
      <c r="DD157" s="31" t="str">
        <f t="shared" si="348"/>
        <v/>
      </c>
      <c r="DE157" s="31" t="str">
        <f t="shared" si="349"/>
        <v/>
      </c>
      <c r="DF157" s="31" t="str">
        <f t="shared" si="350"/>
        <v/>
      </c>
      <c r="DG157" s="31" t="str">
        <f t="shared" si="351"/>
        <v/>
      </c>
      <c r="DH157" s="31" t="str">
        <f t="shared" si="352"/>
        <v/>
      </c>
      <c r="DI157" s="31" t="str">
        <f t="shared" si="353"/>
        <v/>
      </c>
      <c r="DJ157" s="31" t="str">
        <f t="shared" si="354"/>
        <v/>
      </c>
      <c r="DK157" s="31" t="str">
        <f t="shared" si="355"/>
        <v/>
      </c>
      <c r="DL157" s="31" t="str">
        <f t="shared" si="356"/>
        <v/>
      </c>
      <c r="DM157" s="31" t="str">
        <f t="shared" si="357"/>
        <v/>
      </c>
      <c r="DN157" s="31" t="str">
        <f t="shared" si="358"/>
        <v/>
      </c>
      <c r="DO157" s="31" t="str">
        <f t="shared" si="359"/>
        <v/>
      </c>
      <c r="DP157" s="31" t="str">
        <f t="shared" si="360"/>
        <v/>
      </c>
      <c r="DQ157" s="31" t="str">
        <f t="shared" si="324"/>
        <v/>
      </c>
      <c r="DR157" s="31" t="str">
        <f t="shared" si="325"/>
        <v/>
      </c>
      <c r="DS157" s="31" t="str">
        <f t="shared" si="326"/>
        <v/>
      </c>
      <c r="DT157" s="31" t="str">
        <f t="shared" si="327"/>
        <v/>
      </c>
      <c r="DU157" s="31" t="str">
        <f t="shared" si="328"/>
        <v/>
      </c>
      <c r="DV157" s="31" t="str">
        <f t="shared" si="329"/>
        <v/>
      </c>
      <c r="DW157" s="48" t="e">
        <f t="shared" si="330"/>
        <v>#VALUE!</v>
      </c>
      <c r="DX157" s="4" t="str">
        <f t="shared" si="361"/>
        <v/>
      </c>
    </row>
    <row r="158" spans="1:128" ht="13.2" x14ac:dyDescent="0.25">
      <c r="A158" s="31"/>
      <c r="B158" s="4">
        <v>156</v>
      </c>
      <c r="C158" s="15"/>
      <c r="D158" s="15"/>
      <c r="E158" s="15"/>
      <c r="F158" s="15"/>
      <c r="G158" s="15"/>
      <c r="H158" s="47"/>
      <c r="I158" s="15"/>
      <c r="J158" s="47"/>
      <c r="K158" s="47"/>
      <c r="L158" s="47"/>
      <c r="M158" s="54"/>
      <c r="N158" s="54"/>
      <c r="O158" s="54"/>
      <c r="P158" s="54"/>
      <c r="Q158" s="54"/>
      <c r="R158" s="51"/>
      <c r="S158" s="51"/>
      <c r="T158" s="51"/>
      <c r="U158" s="51"/>
      <c r="V158" s="51"/>
      <c r="W158" s="51"/>
      <c r="X158" s="52" t="str">
        <f t="shared" si="331"/>
        <v xml:space="preserve"> </v>
      </c>
      <c r="Y158" s="52" t="str">
        <f t="shared" si="275"/>
        <v xml:space="preserve"> </v>
      </c>
      <c r="Z158" s="52" t="str">
        <f t="shared" si="276"/>
        <v xml:space="preserve"> </v>
      </c>
      <c r="AA158" s="52" t="str">
        <f t="shared" si="277"/>
        <v xml:space="preserve"> </v>
      </c>
      <c r="AB158" s="52" t="str">
        <f t="shared" si="278"/>
        <v xml:space="preserve"> </v>
      </c>
      <c r="AC158" s="54"/>
      <c r="AD158" s="54"/>
      <c r="AE158" s="54"/>
      <c r="AF158" s="54"/>
      <c r="AG158" s="54"/>
      <c r="AH158" s="52" t="str">
        <f t="shared" si="332"/>
        <v xml:space="preserve"> </v>
      </c>
      <c r="AI158" s="52" t="str">
        <f t="shared" si="362"/>
        <v xml:space="preserve"> </v>
      </c>
      <c r="AJ158" s="52" t="str">
        <f t="shared" si="363"/>
        <v xml:space="preserve"> </v>
      </c>
      <c r="AK158" s="52" t="str">
        <f t="shared" si="364"/>
        <v xml:space="preserve"> </v>
      </c>
      <c r="AL158" s="52" t="str">
        <f t="shared" si="365"/>
        <v xml:space="preserve"> </v>
      </c>
      <c r="AM158" s="53"/>
      <c r="AN158" s="53"/>
      <c r="AO158" s="53"/>
      <c r="AP158" s="53"/>
      <c r="AQ158" s="53"/>
      <c r="AR158" s="53"/>
      <c r="AS158" s="55" t="str">
        <f t="shared" si="333"/>
        <v/>
      </c>
      <c r="AT158" s="31" t="str">
        <f t="shared" si="279"/>
        <v/>
      </c>
      <c r="AU158" s="57" t="str">
        <f>IF(D158="","",IF(LOOKUP(AT158,'Master 2012 Pay Sheet'!$A$5:$A$35,'Master 2012 Pay Sheet'!$B$5:$B$35)&gt;0,LOOKUP(AT158,'Master 2012 Pay Sheet'!$A$5:$A$35,'Master 2012 Pay Sheet'!$B$5:$B$35),0))</f>
        <v/>
      </c>
      <c r="AV158" s="56" t="str">
        <f t="shared" si="334"/>
        <v/>
      </c>
      <c r="AW158" s="31" t="str">
        <f t="shared" si="280"/>
        <v/>
      </c>
      <c r="AX158" s="57" t="str">
        <f>IF(D158="","",IF(LOOKUP(AW158,'Master 2012 Pay Sheet'!$C$5:$C$35,'Master 2012 Pay Sheet'!$D$5:$D$35)&gt;0,LOOKUP(AW158,'Master 2012 Pay Sheet'!$C$5:$C$35,'Master 2012 Pay Sheet'!$D$5:$D$35),0))</f>
        <v/>
      </c>
      <c r="AY158" s="56" t="str">
        <f t="shared" si="281"/>
        <v/>
      </c>
      <c r="AZ158" s="31" t="str">
        <f t="shared" si="282"/>
        <v/>
      </c>
      <c r="BA158" s="57" t="str">
        <f>IF(D158="","",IF(LOOKUP(AZ158,'Master 2012 Pay Sheet'!$E$5:$E$35,'Master 2012 Pay Sheet'!$F$5:$F$35)&gt;0,LOOKUP(AZ158,'Master 2012 Pay Sheet'!$E$5:$E$35,'Master 2012 Pay Sheet'!$F$5:$F$35),0))</f>
        <v/>
      </c>
      <c r="BB158" s="57" t="str">
        <f t="shared" si="283"/>
        <v/>
      </c>
      <c r="BC158" s="31" t="str">
        <f t="shared" si="284"/>
        <v/>
      </c>
      <c r="BD158" s="31" t="str">
        <f t="shared" si="285"/>
        <v/>
      </c>
      <c r="BE158" s="31" t="str">
        <f t="shared" si="286"/>
        <v/>
      </c>
      <c r="BF158" s="56" t="str">
        <f t="shared" si="335"/>
        <v/>
      </c>
      <c r="BG158" s="31" t="str">
        <f t="shared" si="287"/>
        <v/>
      </c>
      <c r="BH158" s="31" t="str">
        <f t="shared" si="288"/>
        <v/>
      </c>
      <c r="BI158" s="56" t="str">
        <f t="shared" si="336"/>
        <v/>
      </c>
      <c r="BJ158" s="31" t="str">
        <f t="shared" si="289"/>
        <v/>
      </c>
      <c r="BK158" s="31" t="str">
        <f t="shared" si="337"/>
        <v/>
      </c>
      <c r="BL158" s="31" t="str">
        <f t="shared" si="290"/>
        <v/>
      </c>
      <c r="BM158" s="31" t="str">
        <f t="shared" si="291"/>
        <v/>
      </c>
      <c r="BN158" s="31" t="str">
        <f t="shared" si="292"/>
        <v/>
      </c>
      <c r="BO158" s="31" t="str">
        <f t="shared" si="293"/>
        <v/>
      </c>
      <c r="BP158" s="31" t="str">
        <f t="shared" si="294"/>
        <v/>
      </c>
      <c r="BQ158" s="31" t="str">
        <f t="shared" si="295"/>
        <v/>
      </c>
      <c r="BR158" s="31" t="str">
        <f t="shared" si="296"/>
        <v/>
      </c>
      <c r="BS158" s="31" t="str">
        <f t="shared" si="297"/>
        <v/>
      </c>
      <c r="BT158" s="31" t="str">
        <f t="shared" si="298"/>
        <v/>
      </c>
      <c r="BU158" s="31" t="str">
        <f t="shared" si="299"/>
        <v/>
      </c>
      <c r="BV158" s="31" t="str">
        <f t="shared" si="300"/>
        <v/>
      </c>
      <c r="BW158" s="31" t="str">
        <f t="shared" si="301"/>
        <v/>
      </c>
      <c r="BX158" s="31" t="str">
        <f t="shared" si="302"/>
        <v/>
      </c>
      <c r="BY158" s="31" t="str">
        <f t="shared" si="303"/>
        <v/>
      </c>
      <c r="BZ158" s="31" t="str">
        <f t="shared" si="304"/>
        <v/>
      </c>
      <c r="CA158" s="31" t="str">
        <f t="shared" si="305"/>
        <v/>
      </c>
      <c r="CB158" s="31" t="str">
        <f t="shared" si="306"/>
        <v/>
      </c>
      <c r="CC158" s="31" t="str">
        <f t="shared" si="307"/>
        <v/>
      </c>
      <c r="CD158" s="31" t="str">
        <f t="shared" si="308"/>
        <v/>
      </c>
      <c r="CE158" s="31" t="str">
        <f t="shared" si="309"/>
        <v/>
      </c>
      <c r="CF158" s="31" t="str">
        <f t="shared" si="310"/>
        <v/>
      </c>
      <c r="CG158" s="31" t="str">
        <f t="shared" si="311"/>
        <v/>
      </c>
      <c r="CH158" s="31" t="str">
        <f t="shared" si="312"/>
        <v/>
      </c>
      <c r="CI158" s="31" t="str">
        <f t="shared" si="313"/>
        <v/>
      </c>
      <c r="CJ158" s="31" t="str">
        <f t="shared" si="314"/>
        <v/>
      </c>
      <c r="CK158" s="31" t="str">
        <f t="shared" si="315"/>
        <v/>
      </c>
      <c r="CL158" s="31" t="str">
        <f t="shared" si="316"/>
        <v/>
      </c>
      <c r="CM158" s="31" t="str">
        <f t="shared" si="317"/>
        <v/>
      </c>
      <c r="CN158" s="31" t="str">
        <f t="shared" si="318"/>
        <v/>
      </c>
      <c r="CO158" s="31" t="str">
        <f t="shared" si="319"/>
        <v/>
      </c>
      <c r="CP158" s="31" t="str">
        <f t="shared" si="320"/>
        <v/>
      </c>
      <c r="CQ158" s="31" t="str">
        <f t="shared" si="321"/>
        <v/>
      </c>
      <c r="CR158" s="31" t="str">
        <f t="shared" si="322"/>
        <v/>
      </c>
      <c r="CS158" s="31" t="str">
        <f t="shared" si="323"/>
        <v/>
      </c>
      <c r="CT158" s="31" t="str">
        <f t="shared" si="338"/>
        <v/>
      </c>
      <c r="CU158" s="31" t="str">
        <f t="shared" si="339"/>
        <v/>
      </c>
      <c r="CV158" s="31" t="str">
        <f t="shared" si="340"/>
        <v/>
      </c>
      <c r="CW158" s="31" t="str">
        <f t="shared" si="341"/>
        <v/>
      </c>
      <c r="CX158" s="31" t="str">
        <f t="shared" si="342"/>
        <v/>
      </c>
      <c r="CY158" s="31" t="str">
        <f t="shared" si="343"/>
        <v/>
      </c>
      <c r="CZ158" s="31" t="str">
        <f t="shared" si="344"/>
        <v/>
      </c>
      <c r="DA158" s="31" t="str">
        <f t="shared" si="345"/>
        <v/>
      </c>
      <c r="DB158" s="31" t="str">
        <f t="shared" si="346"/>
        <v/>
      </c>
      <c r="DC158" s="31" t="str">
        <f t="shared" si="347"/>
        <v/>
      </c>
      <c r="DD158" s="31" t="str">
        <f t="shared" si="348"/>
        <v/>
      </c>
      <c r="DE158" s="31" t="str">
        <f t="shared" si="349"/>
        <v/>
      </c>
      <c r="DF158" s="31" t="str">
        <f t="shared" si="350"/>
        <v/>
      </c>
      <c r="DG158" s="31" t="str">
        <f t="shared" si="351"/>
        <v/>
      </c>
      <c r="DH158" s="31" t="str">
        <f t="shared" si="352"/>
        <v/>
      </c>
      <c r="DI158" s="31" t="str">
        <f t="shared" si="353"/>
        <v/>
      </c>
      <c r="DJ158" s="31" t="str">
        <f t="shared" si="354"/>
        <v/>
      </c>
      <c r="DK158" s="31" t="str">
        <f t="shared" si="355"/>
        <v/>
      </c>
      <c r="DL158" s="31" t="str">
        <f t="shared" si="356"/>
        <v/>
      </c>
      <c r="DM158" s="31" t="str">
        <f t="shared" si="357"/>
        <v/>
      </c>
      <c r="DN158" s="31" t="str">
        <f t="shared" si="358"/>
        <v/>
      </c>
      <c r="DO158" s="31" t="str">
        <f t="shared" si="359"/>
        <v/>
      </c>
      <c r="DP158" s="31" t="str">
        <f t="shared" si="360"/>
        <v/>
      </c>
      <c r="DQ158" s="31" t="str">
        <f t="shared" si="324"/>
        <v/>
      </c>
      <c r="DR158" s="31" t="str">
        <f t="shared" si="325"/>
        <v/>
      </c>
      <c r="DS158" s="31" t="str">
        <f t="shared" si="326"/>
        <v/>
      </c>
      <c r="DT158" s="31" t="str">
        <f t="shared" si="327"/>
        <v/>
      </c>
      <c r="DU158" s="31" t="str">
        <f t="shared" si="328"/>
        <v/>
      </c>
      <c r="DV158" s="31" t="str">
        <f t="shared" si="329"/>
        <v/>
      </c>
      <c r="DW158" s="48" t="e">
        <f t="shared" si="330"/>
        <v>#VALUE!</v>
      </c>
      <c r="DX158" s="4" t="str">
        <f t="shared" si="361"/>
        <v/>
      </c>
    </row>
    <row r="159" spans="1:128" ht="13.2" x14ac:dyDescent="0.25">
      <c r="A159" s="31"/>
      <c r="B159" s="4">
        <v>157</v>
      </c>
      <c r="C159" s="15"/>
      <c r="D159" s="15"/>
      <c r="E159" s="15"/>
      <c r="F159" s="15"/>
      <c r="G159" s="15"/>
      <c r="H159" s="47"/>
      <c r="I159" s="15"/>
      <c r="J159" s="47"/>
      <c r="K159" s="47"/>
      <c r="L159" s="47"/>
      <c r="M159" s="54"/>
      <c r="N159" s="54"/>
      <c r="O159" s="54"/>
      <c r="P159" s="54"/>
      <c r="Q159" s="54"/>
      <c r="R159" s="51"/>
      <c r="S159" s="51"/>
      <c r="T159" s="51"/>
      <c r="U159" s="51"/>
      <c r="V159" s="51"/>
      <c r="W159" s="51"/>
      <c r="X159" s="52" t="str">
        <f t="shared" si="331"/>
        <v xml:space="preserve"> </v>
      </c>
      <c r="Y159" s="52" t="str">
        <f t="shared" si="275"/>
        <v xml:space="preserve"> </v>
      </c>
      <c r="Z159" s="52" t="str">
        <f t="shared" si="276"/>
        <v xml:space="preserve"> </v>
      </c>
      <c r="AA159" s="52" t="str">
        <f t="shared" si="277"/>
        <v xml:space="preserve"> </v>
      </c>
      <c r="AB159" s="52" t="str">
        <f t="shared" si="278"/>
        <v xml:space="preserve"> </v>
      </c>
      <c r="AC159" s="54"/>
      <c r="AD159" s="54"/>
      <c r="AE159" s="54"/>
      <c r="AF159" s="54"/>
      <c r="AG159" s="54"/>
      <c r="AH159" s="52" t="str">
        <f t="shared" si="332"/>
        <v xml:space="preserve"> </v>
      </c>
      <c r="AI159" s="52" t="str">
        <f t="shared" si="362"/>
        <v xml:space="preserve"> </v>
      </c>
      <c r="AJ159" s="52" t="str">
        <f t="shared" si="363"/>
        <v xml:space="preserve"> </v>
      </c>
      <c r="AK159" s="52" t="str">
        <f t="shared" si="364"/>
        <v xml:space="preserve"> </v>
      </c>
      <c r="AL159" s="52" t="str">
        <f t="shared" si="365"/>
        <v xml:space="preserve"> </v>
      </c>
      <c r="AM159" s="53"/>
      <c r="AN159" s="53"/>
      <c r="AO159" s="53"/>
      <c r="AP159" s="53"/>
      <c r="AQ159" s="53"/>
      <c r="AR159" s="53"/>
      <c r="AS159" s="55" t="str">
        <f t="shared" si="333"/>
        <v/>
      </c>
      <c r="AT159" s="31" t="str">
        <f t="shared" si="279"/>
        <v/>
      </c>
      <c r="AU159" s="57" t="str">
        <f>IF(D159="","",IF(LOOKUP(AT159,'Master 2012 Pay Sheet'!$A$5:$A$35,'Master 2012 Pay Sheet'!$B$5:$B$35)&gt;0,LOOKUP(AT159,'Master 2012 Pay Sheet'!$A$5:$A$35,'Master 2012 Pay Sheet'!$B$5:$B$35),0))</f>
        <v/>
      </c>
      <c r="AV159" s="56" t="str">
        <f t="shared" si="334"/>
        <v/>
      </c>
      <c r="AW159" s="31" t="str">
        <f t="shared" si="280"/>
        <v/>
      </c>
      <c r="AX159" s="57" t="str">
        <f>IF(D159="","",IF(LOOKUP(AW159,'Master 2012 Pay Sheet'!$C$5:$C$35,'Master 2012 Pay Sheet'!$D$5:$D$35)&gt;0,LOOKUP(AW159,'Master 2012 Pay Sheet'!$C$5:$C$35,'Master 2012 Pay Sheet'!$D$5:$D$35),0))</f>
        <v/>
      </c>
      <c r="AY159" s="56" t="str">
        <f t="shared" si="281"/>
        <v/>
      </c>
      <c r="AZ159" s="31" t="str">
        <f t="shared" si="282"/>
        <v/>
      </c>
      <c r="BA159" s="57" t="str">
        <f>IF(D159="","",IF(LOOKUP(AZ159,'Master 2012 Pay Sheet'!$E$5:$E$35,'Master 2012 Pay Sheet'!$F$5:$F$35)&gt;0,LOOKUP(AZ159,'Master 2012 Pay Sheet'!$E$5:$E$35,'Master 2012 Pay Sheet'!$F$5:$F$35),0))</f>
        <v/>
      </c>
      <c r="BB159" s="57" t="str">
        <f t="shared" si="283"/>
        <v/>
      </c>
      <c r="BC159" s="31" t="str">
        <f t="shared" si="284"/>
        <v/>
      </c>
      <c r="BD159" s="31" t="str">
        <f t="shared" si="285"/>
        <v/>
      </c>
      <c r="BE159" s="31" t="str">
        <f t="shared" si="286"/>
        <v/>
      </c>
      <c r="BF159" s="56" t="str">
        <f t="shared" si="335"/>
        <v/>
      </c>
      <c r="BG159" s="31" t="str">
        <f t="shared" si="287"/>
        <v/>
      </c>
      <c r="BH159" s="31" t="str">
        <f t="shared" si="288"/>
        <v/>
      </c>
      <c r="BI159" s="56" t="str">
        <f t="shared" si="336"/>
        <v/>
      </c>
      <c r="BJ159" s="31" t="str">
        <f t="shared" si="289"/>
        <v/>
      </c>
      <c r="BK159" s="31" t="str">
        <f t="shared" si="337"/>
        <v/>
      </c>
      <c r="BL159" s="31" t="str">
        <f t="shared" si="290"/>
        <v/>
      </c>
      <c r="BM159" s="31" t="str">
        <f t="shared" si="291"/>
        <v/>
      </c>
      <c r="BN159" s="31" t="str">
        <f t="shared" si="292"/>
        <v/>
      </c>
      <c r="BO159" s="31" t="str">
        <f t="shared" si="293"/>
        <v/>
      </c>
      <c r="BP159" s="31" t="str">
        <f t="shared" si="294"/>
        <v/>
      </c>
      <c r="BQ159" s="31" t="str">
        <f t="shared" si="295"/>
        <v/>
      </c>
      <c r="BR159" s="31" t="str">
        <f t="shared" si="296"/>
        <v/>
      </c>
      <c r="BS159" s="31" t="str">
        <f t="shared" si="297"/>
        <v/>
      </c>
      <c r="BT159" s="31" t="str">
        <f t="shared" si="298"/>
        <v/>
      </c>
      <c r="BU159" s="31" t="str">
        <f t="shared" si="299"/>
        <v/>
      </c>
      <c r="BV159" s="31" t="str">
        <f t="shared" si="300"/>
        <v/>
      </c>
      <c r="BW159" s="31" t="str">
        <f t="shared" si="301"/>
        <v/>
      </c>
      <c r="BX159" s="31" t="str">
        <f t="shared" si="302"/>
        <v/>
      </c>
      <c r="BY159" s="31" t="str">
        <f t="shared" si="303"/>
        <v/>
      </c>
      <c r="BZ159" s="31" t="str">
        <f t="shared" si="304"/>
        <v/>
      </c>
      <c r="CA159" s="31" t="str">
        <f t="shared" si="305"/>
        <v/>
      </c>
      <c r="CB159" s="31" t="str">
        <f t="shared" si="306"/>
        <v/>
      </c>
      <c r="CC159" s="31" t="str">
        <f t="shared" si="307"/>
        <v/>
      </c>
      <c r="CD159" s="31" t="str">
        <f t="shared" si="308"/>
        <v/>
      </c>
      <c r="CE159" s="31" t="str">
        <f t="shared" si="309"/>
        <v/>
      </c>
      <c r="CF159" s="31" t="str">
        <f t="shared" si="310"/>
        <v/>
      </c>
      <c r="CG159" s="31" t="str">
        <f t="shared" si="311"/>
        <v/>
      </c>
      <c r="CH159" s="31" t="str">
        <f t="shared" si="312"/>
        <v/>
      </c>
      <c r="CI159" s="31" t="str">
        <f t="shared" si="313"/>
        <v/>
      </c>
      <c r="CJ159" s="31" t="str">
        <f t="shared" si="314"/>
        <v/>
      </c>
      <c r="CK159" s="31" t="str">
        <f t="shared" si="315"/>
        <v/>
      </c>
      <c r="CL159" s="31" t="str">
        <f t="shared" si="316"/>
        <v/>
      </c>
      <c r="CM159" s="31" t="str">
        <f t="shared" si="317"/>
        <v/>
      </c>
      <c r="CN159" s="31" t="str">
        <f t="shared" si="318"/>
        <v/>
      </c>
      <c r="CO159" s="31" t="str">
        <f t="shared" si="319"/>
        <v/>
      </c>
      <c r="CP159" s="31" t="str">
        <f t="shared" si="320"/>
        <v/>
      </c>
      <c r="CQ159" s="31" t="str">
        <f t="shared" si="321"/>
        <v/>
      </c>
      <c r="CR159" s="31" t="str">
        <f t="shared" si="322"/>
        <v/>
      </c>
      <c r="CS159" s="31" t="str">
        <f t="shared" si="323"/>
        <v/>
      </c>
      <c r="CT159" s="31" t="str">
        <f t="shared" si="338"/>
        <v/>
      </c>
      <c r="CU159" s="31" t="str">
        <f t="shared" si="339"/>
        <v/>
      </c>
      <c r="CV159" s="31" t="str">
        <f t="shared" si="340"/>
        <v/>
      </c>
      <c r="CW159" s="31" t="str">
        <f t="shared" si="341"/>
        <v/>
      </c>
      <c r="CX159" s="31" t="str">
        <f t="shared" si="342"/>
        <v/>
      </c>
      <c r="CY159" s="31" t="str">
        <f t="shared" si="343"/>
        <v/>
      </c>
      <c r="CZ159" s="31" t="str">
        <f t="shared" si="344"/>
        <v/>
      </c>
      <c r="DA159" s="31" t="str">
        <f t="shared" si="345"/>
        <v/>
      </c>
      <c r="DB159" s="31" t="str">
        <f t="shared" si="346"/>
        <v/>
      </c>
      <c r="DC159" s="31" t="str">
        <f t="shared" si="347"/>
        <v/>
      </c>
      <c r="DD159" s="31" t="str">
        <f t="shared" si="348"/>
        <v/>
      </c>
      <c r="DE159" s="31" t="str">
        <f t="shared" si="349"/>
        <v/>
      </c>
      <c r="DF159" s="31" t="str">
        <f t="shared" si="350"/>
        <v/>
      </c>
      <c r="DG159" s="31" t="str">
        <f t="shared" si="351"/>
        <v/>
      </c>
      <c r="DH159" s="31" t="str">
        <f t="shared" si="352"/>
        <v/>
      </c>
      <c r="DI159" s="31" t="str">
        <f t="shared" si="353"/>
        <v/>
      </c>
      <c r="DJ159" s="31" t="str">
        <f t="shared" si="354"/>
        <v/>
      </c>
      <c r="DK159" s="31" t="str">
        <f t="shared" si="355"/>
        <v/>
      </c>
      <c r="DL159" s="31" t="str">
        <f t="shared" si="356"/>
        <v/>
      </c>
      <c r="DM159" s="31" t="str">
        <f t="shared" si="357"/>
        <v/>
      </c>
      <c r="DN159" s="31" t="str">
        <f t="shared" si="358"/>
        <v/>
      </c>
      <c r="DO159" s="31" t="str">
        <f t="shared" si="359"/>
        <v/>
      </c>
      <c r="DP159" s="31" t="str">
        <f t="shared" si="360"/>
        <v/>
      </c>
      <c r="DQ159" s="31" t="str">
        <f t="shared" si="324"/>
        <v/>
      </c>
      <c r="DR159" s="31" t="str">
        <f t="shared" si="325"/>
        <v/>
      </c>
      <c r="DS159" s="31" t="str">
        <f t="shared" si="326"/>
        <v/>
      </c>
      <c r="DT159" s="31" t="str">
        <f t="shared" si="327"/>
        <v/>
      </c>
      <c r="DU159" s="31" t="str">
        <f t="shared" si="328"/>
        <v/>
      </c>
      <c r="DV159" s="31" t="str">
        <f t="shared" si="329"/>
        <v/>
      </c>
      <c r="DW159" s="48" t="e">
        <f t="shared" si="330"/>
        <v>#VALUE!</v>
      </c>
      <c r="DX159" s="4" t="str">
        <f t="shared" si="361"/>
        <v/>
      </c>
    </row>
    <row r="160" spans="1:128" ht="13.2" x14ac:dyDescent="0.25">
      <c r="A160" s="31"/>
      <c r="B160" s="4">
        <v>158</v>
      </c>
      <c r="C160" s="15"/>
      <c r="D160" s="15"/>
      <c r="E160" s="15"/>
      <c r="F160" s="15"/>
      <c r="G160" s="15"/>
      <c r="H160" s="47"/>
      <c r="I160" s="15"/>
      <c r="J160" s="47"/>
      <c r="K160" s="47"/>
      <c r="L160" s="47"/>
      <c r="M160" s="54"/>
      <c r="N160" s="54"/>
      <c r="O160" s="54"/>
      <c r="P160" s="54"/>
      <c r="Q160" s="54"/>
      <c r="R160" s="51"/>
      <c r="S160" s="51"/>
      <c r="T160" s="51"/>
      <c r="U160" s="51"/>
      <c r="V160" s="51"/>
      <c r="W160" s="51"/>
      <c r="X160" s="52" t="str">
        <f t="shared" si="331"/>
        <v xml:space="preserve"> </v>
      </c>
      <c r="Y160" s="52" t="str">
        <f t="shared" si="275"/>
        <v xml:space="preserve"> </v>
      </c>
      <c r="Z160" s="52" t="str">
        <f t="shared" si="276"/>
        <v xml:space="preserve"> </v>
      </c>
      <c r="AA160" s="52" t="str">
        <f t="shared" si="277"/>
        <v xml:space="preserve"> </v>
      </c>
      <c r="AB160" s="52" t="str">
        <f t="shared" si="278"/>
        <v xml:space="preserve"> </v>
      </c>
      <c r="AC160" s="54"/>
      <c r="AD160" s="54"/>
      <c r="AE160" s="54"/>
      <c r="AF160" s="54"/>
      <c r="AG160" s="54"/>
      <c r="AH160" s="52" t="str">
        <f t="shared" si="332"/>
        <v xml:space="preserve"> </v>
      </c>
      <c r="AI160" s="52" t="str">
        <f t="shared" si="362"/>
        <v xml:space="preserve"> </v>
      </c>
      <c r="AJ160" s="52" t="str">
        <f t="shared" si="363"/>
        <v xml:space="preserve"> </v>
      </c>
      <c r="AK160" s="52" t="str">
        <f t="shared" si="364"/>
        <v xml:space="preserve"> </v>
      </c>
      <c r="AL160" s="52" t="str">
        <f t="shared" si="365"/>
        <v xml:space="preserve"> </v>
      </c>
      <c r="AM160" s="53"/>
      <c r="AN160" s="53"/>
      <c r="AO160" s="53"/>
      <c r="AP160" s="53"/>
      <c r="AQ160" s="53"/>
      <c r="AR160" s="53"/>
      <c r="AS160" s="55" t="str">
        <f t="shared" si="333"/>
        <v/>
      </c>
      <c r="AT160" s="31" t="str">
        <f t="shared" si="279"/>
        <v/>
      </c>
      <c r="AU160" s="57" t="str">
        <f>IF(D160="","",IF(LOOKUP(AT160,'Master 2012 Pay Sheet'!$A$5:$A$35,'Master 2012 Pay Sheet'!$B$5:$B$35)&gt;0,LOOKUP(AT160,'Master 2012 Pay Sheet'!$A$5:$A$35,'Master 2012 Pay Sheet'!$B$5:$B$35),0))</f>
        <v/>
      </c>
      <c r="AV160" s="56" t="str">
        <f t="shared" si="334"/>
        <v/>
      </c>
      <c r="AW160" s="31" t="str">
        <f t="shared" si="280"/>
        <v/>
      </c>
      <c r="AX160" s="57" t="str">
        <f>IF(D160="","",IF(LOOKUP(AW160,'Master 2012 Pay Sheet'!$C$5:$C$35,'Master 2012 Pay Sheet'!$D$5:$D$35)&gt;0,LOOKUP(AW160,'Master 2012 Pay Sheet'!$C$5:$C$35,'Master 2012 Pay Sheet'!$D$5:$D$35),0))</f>
        <v/>
      </c>
      <c r="AY160" s="56" t="str">
        <f t="shared" si="281"/>
        <v/>
      </c>
      <c r="AZ160" s="31" t="str">
        <f t="shared" si="282"/>
        <v/>
      </c>
      <c r="BA160" s="57" t="str">
        <f>IF(D160="","",IF(LOOKUP(AZ160,'Master 2012 Pay Sheet'!$E$5:$E$35,'Master 2012 Pay Sheet'!$F$5:$F$35)&gt;0,LOOKUP(AZ160,'Master 2012 Pay Sheet'!$E$5:$E$35,'Master 2012 Pay Sheet'!$F$5:$F$35),0))</f>
        <v/>
      </c>
      <c r="BB160" s="57" t="str">
        <f t="shared" si="283"/>
        <v/>
      </c>
      <c r="BC160" s="31" t="str">
        <f t="shared" si="284"/>
        <v/>
      </c>
      <c r="BD160" s="31" t="str">
        <f t="shared" si="285"/>
        <v/>
      </c>
      <c r="BE160" s="31" t="str">
        <f t="shared" si="286"/>
        <v/>
      </c>
      <c r="BF160" s="56" t="str">
        <f t="shared" si="335"/>
        <v/>
      </c>
      <c r="BG160" s="31" t="str">
        <f t="shared" si="287"/>
        <v/>
      </c>
      <c r="BH160" s="31" t="str">
        <f t="shared" si="288"/>
        <v/>
      </c>
      <c r="BI160" s="56" t="str">
        <f t="shared" si="336"/>
        <v/>
      </c>
      <c r="BJ160" s="31" t="str">
        <f t="shared" si="289"/>
        <v/>
      </c>
      <c r="BK160" s="31" t="str">
        <f t="shared" si="337"/>
        <v/>
      </c>
      <c r="BL160" s="31" t="str">
        <f t="shared" si="290"/>
        <v/>
      </c>
      <c r="BM160" s="31" t="str">
        <f t="shared" si="291"/>
        <v/>
      </c>
      <c r="BN160" s="31" t="str">
        <f t="shared" si="292"/>
        <v/>
      </c>
      <c r="BO160" s="31" t="str">
        <f t="shared" si="293"/>
        <v/>
      </c>
      <c r="BP160" s="31" t="str">
        <f t="shared" si="294"/>
        <v/>
      </c>
      <c r="BQ160" s="31" t="str">
        <f t="shared" si="295"/>
        <v/>
      </c>
      <c r="BR160" s="31" t="str">
        <f t="shared" si="296"/>
        <v/>
      </c>
      <c r="BS160" s="31" t="str">
        <f t="shared" si="297"/>
        <v/>
      </c>
      <c r="BT160" s="31" t="str">
        <f t="shared" si="298"/>
        <v/>
      </c>
      <c r="BU160" s="31" t="str">
        <f t="shared" si="299"/>
        <v/>
      </c>
      <c r="BV160" s="31" t="str">
        <f t="shared" si="300"/>
        <v/>
      </c>
      <c r="BW160" s="31" t="str">
        <f t="shared" si="301"/>
        <v/>
      </c>
      <c r="BX160" s="31" t="str">
        <f t="shared" si="302"/>
        <v/>
      </c>
      <c r="BY160" s="31" t="str">
        <f t="shared" si="303"/>
        <v/>
      </c>
      <c r="BZ160" s="31" t="str">
        <f t="shared" si="304"/>
        <v/>
      </c>
      <c r="CA160" s="31" t="str">
        <f t="shared" si="305"/>
        <v/>
      </c>
      <c r="CB160" s="31" t="str">
        <f t="shared" si="306"/>
        <v/>
      </c>
      <c r="CC160" s="31" t="str">
        <f t="shared" si="307"/>
        <v/>
      </c>
      <c r="CD160" s="31" t="str">
        <f t="shared" si="308"/>
        <v/>
      </c>
      <c r="CE160" s="31" t="str">
        <f t="shared" si="309"/>
        <v/>
      </c>
      <c r="CF160" s="31" t="str">
        <f t="shared" si="310"/>
        <v/>
      </c>
      <c r="CG160" s="31" t="str">
        <f t="shared" si="311"/>
        <v/>
      </c>
      <c r="CH160" s="31" t="str">
        <f t="shared" si="312"/>
        <v/>
      </c>
      <c r="CI160" s="31" t="str">
        <f t="shared" si="313"/>
        <v/>
      </c>
      <c r="CJ160" s="31" t="str">
        <f t="shared" si="314"/>
        <v/>
      </c>
      <c r="CK160" s="31" t="str">
        <f t="shared" si="315"/>
        <v/>
      </c>
      <c r="CL160" s="31" t="str">
        <f t="shared" si="316"/>
        <v/>
      </c>
      <c r="CM160" s="31" t="str">
        <f t="shared" si="317"/>
        <v/>
      </c>
      <c r="CN160" s="31" t="str">
        <f t="shared" si="318"/>
        <v/>
      </c>
      <c r="CO160" s="31" t="str">
        <f t="shared" si="319"/>
        <v/>
      </c>
      <c r="CP160" s="31" t="str">
        <f t="shared" si="320"/>
        <v/>
      </c>
      <c r="CQ160" s="31" t="str">
        <f t="shared" si="321"/>
        <v/>
      </c>
      <c r="CR160" s="31" t="str">
        <f t="shared" si="322"/>
        <v/>
      </c>
      <c r="CS160" s="31" t="str">
        <f t="shared" si="323"/>
        <v/>
      </c>
      <c r="CT160" s="31" t="str">
        <f t="shared" si="338"/>
        <v/>
      </c>
      <c r="CU160" s="31" t="str">
        <f t="shared" si="339"/>
        <v/>
      </c>
      <c r="CV160" s="31" t="str">
        <f t="shared" si="340"/>
        <v/>
      </c>
      <c r="CW160" s="31" t="str">
        <f t="shared" si="341"/>
        <v/>
      </c>
      <c r="CX160" s="31" t="str">
        <f t="shared" si="342"/>
        <v/>
      </c>
      <c r="CY160" s="31" t="str">
        <f t="shared" si="343"/>
        <v/>
      </c>
      <c r="CZ160" s="31" t="str">
        <f t="shared" si="344"/>
        <v/>
      </c>
      <c r="DA160" s="31" t="str">
        <f t="shared" si="345"/>
        <v/>
      </c>
      <c r="DB160" s="31" t="str">
        <f t="shared" si="346"/>
        <v/>
      </c>
      <c r="DC160" s="31" t="str">
        <f t="shared" si="347"/>
        <v/>
      </c>
      <c r="DD160" s="31" t="str">
        <f t="shared" si="348"/>
        <v/>
      </c>
      <c r="DE160" s="31" t="str">
        <f t="shared" si="349"/>
        <v/>
      </c>
      <c r="DF160" s="31" t="str">
        <f t="shared" si="350"/>
        <v/>
      </c>
      <c r="DG160" s="31" t="str">
        <f t="shared" si="351"/>
        <v/>
      </c>
      <c r="DH160" s="31" t="str">
        <f t="shared" si="352"/>
        <v/>
      </c>
      <c r="DI160" s="31" t="str">
        <f t="shared" si="353"/>
        <v/>
      </c>
      <c r="DJ160" s="31" t="str">
        <f t="shared" si="354"/>
        <v/>
      </c>
      <c r="DK160" s="31" t="str">
        <f t="shared" si="355"/>
        <v/>
      </c>
      <c r="DL160" s="31" t="str">
        <f t="shared" si="356"/>
        <v/>
      </c>
      <c r="DM160" s="31" t="str">
        <f t="shared" si="357"/>
        <v/>
      </c>
      <c r="DN160" s="31" t="str">
        <f t="shared" si="358"/>
        <v/>
      </c>
      <c r="DO160" s="31" t="str">
        <f t="shared" si="359"/>
        <v/>
      </c>
      <c r="DP160" s="31" t="str">
        <f t="shared" si="360"/>
        <v/>
      </c>
      <c r="DQ160" s="31" t="str">
        <f t="shared" si="324"/>
        <v/>
      </c>
      <c r="DR160" s="31" t="str">
        <f t="shared" si="325"/>
        <v/>
      </c>
      <c r="DS160" s="31" t="str">
        <f t="shared" si="326"/>
        <v/>
      </c>
      <c r="DT160" s="31" t="str">
        <f t="shared" si="327"/>
        <v/>
      </c>
      <c r="DU160" s="31" t="str">
        <f t="shared" si="328"/>
        <v/>
      </c>
      <c r="DV160" s="31" t="str">
        <f t="shared" si="329"/>
        <v/>
      </c>
      <c r="DW160" s="48" t="e">
        <f t="shared" si="330"/>
        <v>#VALUE!</v>
      </c>
      <c r="DX160" s="4" t="str">
        <f t="shared" si="361"/>
        <v/>
      </c>
    </row>
    <row r="161" spans="1:128" ht="13.2" x14ac:dyDescent="0.25">
      <c r="A161" s="31"/>
      <c r="B161" s="4">
        <v>159</v>
      </c>
      <c r="C161" s="15"/>
      <c r="D161" s="15"/>
      <c r="E161" s="15"/>
      <c r="F161" s="15"/>
      <c r="G161" s="15"/>
      <c r="H161" s="47"/>
      <c r="I161" s="15"/>
      <c r="J161" s="47"/>
      <c r="K161" s="47"/>
      <c r="L161" s="47"/>
      <c r="M161" s="54"/>
      <c r="N161" s="54"/>
      <c r="O161" s="54"/>
      <c r="P161" s="54"/>
      <c r="Q161" s="54"/>
      <c r="R161" s="51"/>
      <c r="S161" s="51"/>
      <c r="T161" s="51"/>
      <c r="U161" s="51"/>
      <c r="V161" s="51"/>
      <c r="W161" s="51"/>
      <c r="X161" s="52" t="str">
        <f t="shared" si="331"/>
        <v xml:space="preserve"> </v>
      </c>
      <c r="Y161" s="52" t="str">
        <f t="shared" si="275"/>
        <v xml:space="preserve"> </v>
      </c>
      <c r="Z161" s="52" t="str">
        <f t="shared" si="276"/>
        <v xml:space="preserve"> </v>
      </c>
      <c r="AA161" s="52" t="str">
        <f t="shared" si="277"/>
        <v xml:space="preserve"> </v>
      </c>
      <c r="AB161" s="52" t="str">
        <f t="shared" si="278"/>
        <v xml:space="preserve"> </v>
      </c>
      <c r="AC161" s="54"/>
      <c r="AD161" s="54"/>
      <c r="AE161" s="54"/>
      <c r="AF161" s="54"/>
      <c r="AG161" s="54"/>
      <c r="AH161" s="52" t="str">
        <f t="shared" si="332"/>
        <v xml:space="preserve"> </v>
      </c>
      <c r="AI161" s="52" t="str">
        <f t="shared" si="362"/>
        <v xml:space="preserve"> </v>
      </c>
      <c r="AJ161" s="52" t="str">
        <f t="shared" si="363"/>
        <v xml:space="preserve"> </v>
      </c>
      <c r="AK161" s="52" t="str">
        <f t="shared" si="364"/>
        <v xml:space="preserve"> </v>
      </c>
      <c r="AL161" s="52" t="str">
        <f t="shared" si="365"/>
        <v xml:space="preserve"> </v>
      </c>
      <c r="AM161" s="53"/>
      <c r="AN161" s="53"/>
      <c r="AO161" s="53"/>
      <c r="AP161" s="53"/>
      <c r="AQ161" s="53"/>
      <c r="AR161" s="53"/>
      <c r="AS161" s="55" t="str">
        <f t="shared" si="333"/>
        <v/>
      </c>
      <c r="AT161" s="31" t="str">
        <f t="shared" si="279"/>
        <v/>
      </c>
      <c r="AU161" s="57" t="str">
        <f>IF(D161="","",IF(LOOKUP(AT161,'Master 2012 Pay Sheet'!$A$5:$A$35,'Master 2012 Pay Sheet'!$B$5:$B$35)&gt;0,LOOKUP(AT161,'Master 2012 Pay Sheet'!$A$5:$A$35,'Master 2012 Pay Sheet'!$B$5:$B$35),0))</f>
        <v/>
      </c>
      <c r="AV161" s="56" t="str">
        <f t="shared" si="334"/>
        <v/>
      </c>
      <c r="AW161" s="31" t="str">
        <f t="shared" si="280"/>
        <v/>
      </c>
      <c r="AX161" s="57" t="str">
        <f>IF(D161="","",IF(LOOKUP(AW161,'Master 2012 Pay Sheet'!$C$5:$C$35,'Master 2012 Pay Sheet'!$D$5:$D$35)&gt;0,LOOKUP(AW161,'Master 2012 Pay Sheet'!$C$5:$C$35,'Master 2012 Pay Sheet'!$D$5:$D$35),0))</f>
        <v/>
      </c>
      <c r="AY161" s="56" t="str">
        <f t="shared" si="281"/>
        <v/>
      </c>
      <c r="AZ161" s="31" t="str">
        <f t="shared" si="282"/>
        <v/>
      </c>
      <c r="BA161" s="57" t="str">
        <f>IF(D161="","",IF(LOOKUP(AZ161,'Master 2012 Pay Sheet'!$E$5:$E$35,'Master 2012 Pay Sheet'!$F$5:$F$35)&gt;0,LOOKUP(AZ161,'Master 2012 Pay Sheet'!$E$5:$E$35,'Master 2012 Pay Sheet'!$F$5:$F$35),0))</f>
        <v/>
      </c>
      <c r="BB161" s="57" t="str">
        <f t="shared" si="283"/>
        <v/>
      </c>
      <c r="BC161" s="31" t="str">
        <f t="shared" si="284"/>
        <v/>
      </c>
      <c r="BD161" s="31" t="str">
        <f t="shared" si="285"/>
        <v/>
      </c>
      <c r="BE161" s="31" t="str">
        <f t="shared" si="286"/>
        <v/>
      </c>
      <c r="BF161" s="56" t="str">
        <f t="shared" si="335"/>
        <v/>
      </c>
      <c r="BG161" s="31" t="str">
        <f t="shared" si="287"/>
        <v/>
      </c>
      <c r="BH161" s="31" t="str">
        <f t="shared" si="288"/>
        <v/>
      </c>
      <c r="BI161" s="56" t="str">
        <f t="shared" si="336"/>
        <v/>
      </c>
      <c r="BJ161" s="31" t="str">
        <f t="shared" si="289"/>
        <v/>
      </c>
      <c r="BK161" s="31" t="str">
        <f t="shared" si="337"/>
        <v/>
      </c>
      <c r="BL161" s="31" t="str">
        <f t="shared" si="290"/>
        <v/>
      </c>
      <c r="BM161" s="31" t="str">
        <f t="shared" si="291"/>
        <v/>
      </c>
      <c r="BN161" s="31" t="str">
        <f t="shared" si="292"/>
        <v/>
      </c>
      <c r="BO161" s="31" t="str">
        <f t="shared" si="293"/>
        <v/>
      </c>
      <c r="BP161" s="31" t="str">
        <f t="shared" si="294"/>
        <v/>
      </c>
      <c r="BQ161" s="31" t="str">
        <f t="shared" si="295"/>
        <v/>
      </c>
      <c r="BR161" s="31" t="str">
        <f t="shared" si="296"/>
        <v/>
      </c>
      <c r="BS161" s="31" t="str">
        <f t="shared" si="297"/>
        <v/>
      </c>
      <c r="BT161" s="31" t="str">
        <f t="shared" si="298"/>
        <v/>
      </c>
      <c r="BU161" s="31" t="str">
        <f t="shared" si="299"/>
        <v/>
      </c>
      <c r="BV161" s="31" t="str">
        <f t="shared" si="300"/>
        <v/>
      </c>
      <c r="BW161" s="31" t="str">
        <f t="shared" si="301"/>
        <v/>
      </c>
      <c r="BX161" s="31" t="str">
        <f t="shared" si="302"/>
        <v/>
      </c>
      <c r="BY161" s="31" t="str">
        <f t="shared" si="303"/>
        <v/>
      </c>
      <c r="BZ161" s="31" t="str">
        <f t="shared" si="304"/>
        <v/>
      </c>
      <c r="CA161" s="31" t="str">
        <f t="shared" si="305"/>
        <v/>
      </c>
      <c r="CB161" s="31" t="str">
        <f t="shared" si="306"/>
        <v/>
      </c>
      <c r="CC161" s="31" t="str">
        <f t="shared" si="307"/>
        <v/>
      </c>
      <c r="CD161" s="31" t="str">
        <f t="shared" si="308"/>
        <v/>
      </c>
      <c r="CE161" s="31" t="str">
        <f t="shared" si="309"/>
        <v/>
      </c>
      <c r="CF161" s="31" t="str">
        <f t="shared" si="310"/>
        <v/>
      </c>
      <c r="CG161" s="31" t="str">
        <f t="shared" si="311"/>
        <v/>
      </c>
      <c r="CH161" s="31" t="str">
        <f t="shared" si="312"/>
        <v/>
      </c>
      <c r="CI161" s="31" t="str">
        <f t="shared" si="313"/>
        <v/>
      </c>
      <c r="CJ161" s="31" t="str">
        <f t="shared" si="314"/>
        <v/>
      </c>
      <c r="CK161" s="31" t="str">
        <f t="shared" si="315"/>
        <v/>
      </c>
      <c r="CL161" s="31" t="str">
        <f t="shared" si="316"/>
        <v/>
      </c>
      <c r="CM161" s="31" t="str">
        <f t="shared" si="317"/>
        <v/>
      </c>
      <c r="CN161" s="31" t="str">
        <f t="shared" si="318"/>
        <v/>
      </c>
      <c r="CO161" s="31" t="str">
        <f t="shared" si="319"/>
        <v/>
      </c>
      <c r="CP161" s="31" t="str">
        <f t="shared" si="320"/>
        <v/>
      </c>
      <c r="CQ161" s="31" t="str">
        <f t="shared" si="321"/>
        <v/>
      </c>
      <c r="CR161" s="31" t="str">
        <f t="shared" si="322"/>
        <v/>
      </c>
      <c r="CS161" s="31" t="str">
        <f t="shared" si="323"/>
        <v/>
      </c>
      <c r="CT161" s="31" t="str">
        <f t="shared" si="338"/>
        <v/>
      </c>
      <c r="CU161" s="31" t="str">
        <f t="shared" si="339"/>
        <v/>
      </c>
      <c r="CV161" s="31" t="str">
        <f t="shared" si="340"/>
        <v/>
      </c>
      <c r="CW161" s="31" t="str">
        <f t="shared" si="341"/>
        <v/>
      </c>
      <c r="CX161" s="31" t="str">
        <f t="shared" si="342"/>
        <v/>
      </c>
      <c r="CY161" s="31" t="str">
        <f t="shared" si="343"/>
        <v/>
      </c>
      <c r="CZ161" s="31" t="str">
        <f t="shared" si="344"/>
        <v/>
      </c>
      <c r="DA161" s="31" t="str">
        <f t="shared" si="345"/>
        <v/>
      </c>
      <c r="DB161" s="31" t="str">
        <f t="shared" si="346"/>
        <v/>
      </c>
      <c r="DC161" s="31" t="str">
        <f t="shared" si="347"/>
        <v/>
      </c>
      <c r="DD161" s="31" t="str">
        <f t="shared" si="348"/>
        <v/>
      </c>
      <c r="DE161" s="31" t="str">
        <f t="shared" si="349"/>
        <v/>
      </c>
      <c r="DF161" s="31" t="str">
        <f t="shared" si="350"/>
        <v/>
      </c>
      <c r="DG161" s="31" t="str">
        <f t="shared" si="351"/>
        <v/>
      </c>
      <c r="DH161" s="31" t="str">
        <f t="shared" si="352"/>
        <v/>
      </c>
      <c r="DI161" s="31" t="str">
        <f t="shared" si="353"/>
        <v/>
      </c>
      <c r="DJ161" s="31" t="str">
        <f t="shared" si="354"/>
        <v/>
      </c>
      <c r="DK161" s="31" t="str">
        <f t="shared" si="355"/>
        <v/>
      </c>
      <c r="DL161" s="31" t="str">
        <f t="shared" si="356"/>
        <v/>
      </c>
      <c r="DM161" s="31" t="str">
        <f t="shared" si="357"/>
        <v/>
      </c>
      <c r="DN161" s="31" t="str">
        <f t="shared" si="358"/>
        <v/>
      </c>
      <c r="DO161" s="31" t="str">
        <f t="shared" si="359"/>
        <v/>
      </c>
      <c r="DP161" s="31" t="str">
        <f t="shared" si="360"/>
        <v/>
      </c>
      <c r="DQ161" s="31" t="str">
        <f t="shared" si="324"/>
        <v/>
      </c>
      <c r="DR161" s="31" t="str">
        <f t="shared" si="325"/>
        <v/>
      </c>
      <c r="DS161" s="31" t="str">
        <f t="shared" si="326"/>
        <v/>
      </c>
      <c r="DT161" s="31" t="str">
        <f t="shared" si="327"/>
        <v/>
      </c>
      <c r="DU161" s="31" t="str">
        <f t="shared" si="328"/>
        <v/>
      </c>
      <c r="DV161" s="31" t="str">
        <f t="shared" si="329"/>
        <v/>
      </c>
      <c r="DW161" s="48" t="e">
        <f t="shared" si="330"/>
        <v>#VALUE!</v>
      </c>
      <c r="DX161" s="4" t="str">
        <f t="shared" si="361"/>
        <v/>
      </c>
    </row>
    <row r="162" spans="1:128" ht="13.2" x14ac:dyDescent="0.25">
      <c r="A162" s="31"/>
      <c r="B162" s="4">
        <v>160</v>
      </c>
      <c r="C162" s="15"/>
      <c r="D162" s="15"/>
      <c r="E162" s="15"/>
      <c r="F162" s="15"/>
      <c r="G162" s="15"/>
      <c r="H162" s="47"/>
      <c r="I162" s="15"/>
      <c r="J162" s="47"/>
      <c r="K162" s="47"/>
      <c r="L162" s="47"/>
      <c r="M162" s="54"/>
      <c r="N162" s="54"/>
      <c r="O162" s="54"/>
      <c r="P162" s="54"/>
      <c r="Q162" s="54"/>
      <c r="R162" s="51"/>
      <c r="S162" s="51"/>
      <c r="T162" s="51"/>
      <c r="U162" s="51"/>
      <c r="V162" s="51"/>
      <c r="W162" s="51"/>
      <c r="X162" s="52" t="str">
        <f t="shared" si="331"/>
        <v xml:space="preserve"> </v>
      </c>
      <c r="Y162" s="52" t="str">
        <f t="shared" si="275"/>
        <v xml:space="preserve"> </v>
      </c>
      <c r="Z162" s="52" t="str">
        <f t="shared" si="276"/>
        <v xml:space="preserve"> </v>
      </c>
      <c r="AA162" s="52" t="str">
        <f t="shared" si="277"/>
        <v xml:space="preserve"> </v>
      </c>
      <c r="AB162" s="52" t="str">
        <f t="shared" si="278"/>
        <v xml:space="preserve"> </v>
      </c>
      <c r="AC162" s="54"/>
      <c r="AD162" s="54"/>
      <c r="AE162" s="54"/>
      <c r="AF162" s="54"/>
      <c r="AG162" s="54"/>
      <c r="AH162" s="52" t="str">
        <f t="shared" si="332"/>
        <v xml:space="preserve"> </v>
      </c>
      <c r="AI162" s="52" t="str">
        <f t="shared" si="362"/>
        <v xml:space="preserve"> </v>
      </c>
      <c r="AJ162" s="52" t="str">
        <f t="shared" si="363"/>
        <v xml:space="preserve"> </v>
      </c>
      <c r="AK162" s="52" t="str">
        <f t="shared" si="364"/>
        <v xml:space="preserve"> </v>
      </c>
      <c r="AL162" s="52" t="str">
        <f t="shared" si="365"/>
        <v xml:space="preserve"> </v>
      </c>
      <c r="AM162" s="53"/>
      <c r="AN162" s="53"/>
      <c r="AO162" s="53"/>
      <c r="AP162" s="53"/>
      <c r="AQ162" s="53"/>
      <c r="AR162" s="53"/>
      <c r="AS162" s="55" t="str">
        <f t="shared" si="333"/>
        <v/>
      </c>
      <c r="AT162" s="31" t="str">
        <f t="shared" si="279"/>
        <v/>
      </c>
      <c r="AU162" s="57" t="str">
        <f>IF(D162="","",IF(LOOKUP(AT162,'Master 2012 Pay Sheet'!$A$5:$A$35,'Master 2012 Pay Sheet'!$B$5:$B$35)&gt;0,LOOKUP(AT162,'Master 2012 Pay Sheet'!$A$5:$A$35,'Master 2012 Pay Sheet'!$B$5:$B$35),0))</f>
        <v/>
      </c>
      <c r="AV162" s="56" t="str">
        <f t="shared" si="334"/>
        <v/>
      </c>
      <c r="AW162" s="31" t="str">
        <f t="shared" si="280"/>
        <v/>
      </c>
      <c r="AX162" s="57" t="str">
        <f>IF(D162="","",IF(LOOKUP(AW162,'Master 2012 Pay Sheet'!$C$5:$C$35,'Master 2012 Pay Sheet'!$D$5:$D$35)&gt;0,LOOKUP(AW162,'Master 2012 Pay Sheet'!$C$5:$C$35,'Master 2012 Pay Sheet'!$D$5:$D$35),0))</f>
        <v/>
      </c>
      <c r="AY162" s="56" t="str">
        <f t="shared" si="281"/>
        <v/>
      </c>
      <c r="AZ162" s="31" t="str">
        <f t="shared" si="282"/>
        <v/>
      </c>
      <c r="BA162" s="57" t="str">
        <f>IF(D162="","",IF(LOOKUP(AZ162,'Master 2012 Pay Sheet'!$E$5:$E$35,'Master 2012 Pay Sheet'!$F$5:$F$35)&gt;0,LOOKUP(AZ162,'Master 2012 Pay Sheet'!$E$5:$E$35,'Master 2012 Pay Sheet'!$F$5:$F$35),0))</f>
        <v/>
      </c>
      <c r="BB162" s="57" t="str">
        <f t="shared" si="283"/>
        <v/>
      </c>
      <c r="BC162" s="31" t="str">
        <f t="shared" si="284"/>
        <v/>
      </c>
      <c r="BD162" s="31" t="str">
        <f t="shared" si="285"/>
        <v/>
      </c>
      <c r="BE162" s="31" t="str">
        <f t="shared" si="286"/>
        <v/>
      </c>
      <c r="BF162" s="56" t="str">
        <f t="shared" si="335"/>
        <v/>
      </c>
      <c r="BG162" s="31" t="str">
        <f t="shared" si="287"/>
        <v/>
      </c>
      <c r="BH162" s="31" t="str">
        <f t="shared" si="288"/>
        <v/>
      </c>
      <c r="BI162" s="56" t="str">
        <f t="shared" si="336"/>
        <v/>
      </c>
      <c r="BJ162" s="31" t="str">
        <f t="shared" si="289"/>
        <v/>
      </c>
      <c r="BK162" s="31" t="str">
        <f t="shared" si="337"/>
        <v/>
      </c>
      <c r="BL162" s="31" t="str">
        <f t="shared" si="290"/>
        <v/>
      </c>
      <c r="BM162" s="31" t="str">
        <f t="shared" si="291"/>
        <v/>
      </c>
      <c r="BN162" s="31" t="str">
        <f t="shared" si="292"/>
        <v/>
      </c>
      <c r="BO162" s="31" t="str">
        <f t="shared" si="293"/>
        <v/>
      </c>
      <c r="BP162" s="31" t="str">
        <f t="shared" si="294"/>
        <v/>
      </c>
      <c r="BQ162" s="31" t="str">
        <f t="shared" si="295"/>
        <v/>
      </c>
      <c r="BR162" s="31" t="str">
        <f t="shared" si="296"/>
        <v/>
      </c>
      <c r="BS162" s="31" t="str">
        <f t="shared" si="297"/>
        <v/>
      </c>
      <c r="BT162" s="31" t="str">
        <f t="shared" si="298"/>
        <v/>
      </c>
      <c r="BU162" s="31" t="str">
        <f t="shared" si="299"/>
        <v/>
      </c>
      <c r="BV162" s="31" t="str">
        <f t="shared" si="300"/>
        <v/>
      </c>
      <c r="BW162" s="31" t="str">
        <f t="shared" si="301"/>
        <v/>
      </c>
      <c r="BX162" s="31" t="str">
        <f t="shared" si="302"/>
        <v/>
      </c>
      <c r="BY162" s="31" t="str">
        <f t="shared" si="303"/>
        <v/>
      </c>
      <c r="BZ162" s="31" t="str">
        <f t="shared" si="304"/>
        <v/>
      </c>
      <c r="CA162" s="31" t="str">
        <f t="shared" si="305"/>
        <v/>
      </c>
      <c r="CB162" s="31" t="str">
        <f t="shared" si="306"/>
        <v/>
      </c>
      <c r="CC162" s="31" t="str">
        <f t="shared" si="307"/>
        <v/>
      </c>
      <c r="CD162" s="31" t="str">
        <f t="shared" si="308"/>
        <v/>
      </c>
      <c r="CE162" s="31" t="str">
        <f t="shared" si="309"/>
        <v/>
      </c>
      <c r="CF162" s="31" t="str">
        <f t="shared" si="310"/>
        <v/>
      </c>
      <c r="CG162" s="31" t="str">
        <f t="shared" si="311"/>
        <v/>
      </c>
      <c r="CH162" s="31" t="str">
        <f t="shared" si="312"/>
        <v/>
      </c>
      <c r="CI162" s="31" t="str">
        <f t="shared" si="313"/>
        <v/>
      </c>
      <c r="CJ162" s="31" t="str">
        <f t="shared" si="314"/>
        <v/>
      </c>
      <c r="CK162" s="31" t="str">
        <f t="shared" si="315"/>
        <v/>
      </c>
      <c r="CL162" s="31" t="str">
        <f t="shared" si="316"/>
        <v/>
      </c>
      <c r="CM162" s="31" t="str">
        <f t="shared" si="317"/>
        <v/>
      </c>
      <c r="CN162" s="31" t="str">
        <f t="shared" si="318"/>
        <v/>
      </c>
      <c r="CO162" s="31" t="str">
        <f t="shared" si="319"/>
        <v/>
      </c>
      <c r="CP162" s="31" t="str">
        <f t="shared" si="320"/>
        <v/>
      </c>
      <c r="CQ162" s="31" t="str">
        <f t="shared" si="321"/>
        <v/>
      </c>
      <c r="CR162" s="31" t="str">
        <f t="shared" si="322"/>
        <v/>
      </c>
      <c r="CS162" s="31" t="str">
        <f t="shared" si="323"/>
        <v/>
      </c>
      <c r="CT162" s="31" t="str">
        <f t="shared" si="338"/>
        <v/>
      </c>
      <c r="CU162" s="31" t="str">
        <f t="shared" si="339"/>
        <v/>
      </c>
      <c r="CV162" s="31" t="str">
        <f t="shared" si="340"/>
        <v/>
      </c>
      <c r="CW162" s="31" t="str">
        <f t="shared" si="341"/>
        <v/>
      </c>
      <c r="CX162" s="31" t="str">
        <f t="shared" si="342"/>
        <v/>
      </c>
      <c r="CY162" s="31" t="str">
        <f t="shared" si="343"/>
        <v/>
      </c>
      <c r="CZ162" s="31" t="str">
        <f t="shared" si="344"/>
        <v/>
      </c>
      <c r="DA162" s="31" t="str">
        <f t="shared" si="345"/>
        <v/>
      </c>
      <c r="DB162" s="31" t="str">
        <f t="shared" si="346"/>
        <v/>
      </c>
      <c r="DC162" s="31" t="str">
        <f t="shared" si="347"/>
        <v/>
      </c>
      <c r="DD162" s="31" t="str">
        <f t="shared" si="348"/>
        <v/>
      </c>
      <c r="DE162" s="31" t="str">
        <f t="shared" si="349"/>
        <v/>
      </c>
      <c r="DF162" s="31" t="str">
        <f t="shared" si="350"/>
        <v/>
      </c>
      <c r="DG162" s="31" t="str">
        <f t="shared" si="351"/>
        <v/>
      </c>
      <c r="DH162" s="31" t="str">
        <f t="shared" si="352"/>
        <v/>
      </c>
      <c r="DI162" s="31" t="str">
        <f t="shared" si="353"/>
        <v/>
      </c>
      <c r="DJ162" s="31" t="str">
        <f t="shared" si="354"/>
        <v/>
      </c>
      <c r="DK162" s="31" t="str">
        <f t="shared" si="355"/>
        <v/>
      </c>
      <c r="DL162" s="31" t="str">
        <f t="shared" si="356"/>
        <v/>
      </c>
      <c r="DM162" s="31" t="str">
        <f t="shared" si="357"/>
        <v/>
      </c>
      <c r="DN162" s="31" t="str">
        <f t="shared" si="358"/>
        <v/>
      </c>
      <c r="DO162" s="31" t="str">
        <f t="shared" si="359"/>
        <v/>
      </c>
      <c r="DP162" s="31" t="str">
        <f t="shared" si="360"/>
        <v/>
      </c>
      <c r="DQ162" s="31" t="str">
        <f t="shared" si="324"/>
        <v/>
      </c>
      <c r="DR162" s="31" t="str">
        <f t="shared" si="325"/>
        <v/>
      </c>
      <c r="DS162" s="31" t="str">
        <f t="shared" si="326"/>
        <v/>
      </c>
      <c r="DT162" s="31" t="str">
        <f t="shared" si="327"/>
        <v/>
      </c>
      <c r="DU162" s="31" t="str">
        <f t="shared" si="328"/>
        <v/>
      </c>
      <c r="DV162" s="31" t="str">
        <f t="shared" si="329"/>
        <v/>
      </c>
      <c r="DW162" s="48" t="e">
        <f t="shared" si="330"/>
        <v>#VALUE!</v>
      </c>
      <c r="DX162" s="4" t="str">
        <f t="shared" si="361"/>
        <v/>
      </c>
    </row>
    <row r="163" spans="1:128" ht="13.2" x14ac:dyDescent="0.25">
      <c r="A163" s="31"/>
      <c r="B163" s="4">
        <v>161</v>
      </c>
      <c r="C163" s="15"/>
      <c r="D163" s="15"/>
      <c r="E163" s="15"/>
      <c r="F163" s="15"/>
      <c r="G163" s="15"/>
      <c r="H163" s="47"/>
      <c r="I163" s="15"/>
      <c r="J163" s="47"/>
      <c r="K163" s="47"/>
      <c r="L163" s="47"/>
      <c r="M163" s="54"/>
      <c r="N163" s="54"/>
      <c r="O163" s="54"/>
      <c r="P163" s="54"/>
      <c r="Q163" s="54"/>
      <c r="R163" s="51"/>
      <c r="S163" s="51"/>
      <c r="T163" s="51"/>
      <c r="U163" s="51"/>
      <c r="V163" s="51"/>
      <c r="W163" s="51"/>
      <c r="X163" s="52" t="str">
        <f t="shared" si="331"/>
        <v xml:space="preserve"> </v>
      </c>
      <c r="Y163" s="52" t="str">
        <f t="shared" si="275"/>
        <v xml:space="preserve"> </v>
      </c>
      <c r="Z163" s="52" t="str">
        <f t="shared" si="276"/>
        <v xml:space="preserve"> </v>
      </c>
      <c r="AA163" s="52" t="str">
        <f t="shared" si="277"/>
        <v xml:space="preserve"> </v>
      </c>
      <c r="AB163" s="52" t="str">
        <f t="shared" si="278"/>
        <v xml:space="preserve"> </v>
      </c>
      <c r="AC163" s="54"/>
      <c r="AD163" s="54"/>
      <c r="AE163" s="54"/>
      <c r="AF163" s="54"/>
      <c r="AG163" s="54"/>
      <c r="AH163" s="52" t="str">
        <f t="shared" si="332"/>
        <v xml:space="preserve"> </v>
      </c>
      <c r="AI163" s="52" t="str">
        <f t="shared" si="362"/>
        <v xml:space="preserve"> </v>
      </c>
      <c r="AJ163" s="52" t="str">
        <f t="shared" si="363"/>
        <v xml:space="preserve"> </v>
      </c>
      <c r="AK163" s="52" t="str">
        <f t="shared" si="364"/>
        <v xml:space="preserve"> </v>
      </c>
      <c r="AL163" s="52" t="str">
        <f t="shared" si="365"/>
        <v xml:space="preserve"> </v>
      </c>
      <c r="AM163" s="53"/>
      <c r="AN163" s="53"/>
      <c r="AO163" s="53"/>
      <c r="AP163" s="53"/>
      <c r="AQ163" s="53"/>
      <c r="AR163" s="53"/>
      <c r="AS163" s="55" t="str">
        <f t="shared" si="333"/>
        <v/>
      </c>
      <c r="AT163" s="31" t="str">
        <f t="shared" ref="AT163:AT194" si="366">IF(D163="","",RANK(AS163,$AS$3:$AS$202,0))</f>
        <v/>
      </c>
      <c r="AU163" s="57" t="str">
        <f>IF(D163="","",IF(LOOKUP(AT163,'Master 2012 Pay Sheet'!$A$5:$A$35,'Master 2012 Pay Sheet'!$B$5:$B$35)&gt;0,LOOKUP(AT163,'Master 2012 Pay Sheet'!$A$5:$A$35,'Master 2012 Pay Sheet'!$B$5:$B$35),0))</f>
        <v/>
      </c>
      <c r="AV163" s="56" t="str">
        <f t="shared" si="334"/>
        <v/>
      </c>
      <c r="AW163" s="31" t="str">
        <f t="shared" ref="AW163:AW194" si="367">IF(D163="","",RANK(AV163,$AV$3:$AV$202,0))</f>
        <v/>
      </c>
      <c r="AX163" s="57" t="str">
        <f>IF(D163="","",IF(LOOKUP(AW163,'Master 2012 Pay Sheet'!$C$5:$C$35,'Master 2012 Pay Sheet'!$D$5:$D$35)&gt;0,LOOKUP(AW163,'Master 2012 Pay Sheet'!$C$5:$C$35,'Master 2012 Pay Sheet'!$D$5:$D$35),0))</f>
        <v/>
      </c>
      <c r="AY163" s="56" t="str">
        <f t="shared" si="281"/>
        <v/>
      </c>
      <c r="AZ163" s="31" t="str">
        <f t="shared" ref="AZ163:AZ194" si="368">IF(D163="","",RANK(AY163,$AY$3:$AY$202,0))</f>
        <v/>
      </c>
      <c r="BA163" s="57" t="str">
        <f>IF(D163="","",IF(LOOKUP(AZ163,'Master 2012 Pay Sheet'!$E$5:$E$35,'Master 2012 Pay Sheet'!$F$5:$F$35)&gt;0,LOOKUP(AZ163,'Master 2012 Pay Sheet'!$E$5:$E$35,'Master 2012 Pay Sheet'!$F$5:$F$35),0))</f>
        <v/>
      </c>
      <c r="BB163" s="57" t="str">
        <f t="shared" ref="BB163:BB194" si="369">IF(D163="","",SUM(AU163+AX163+BA163))</f>
        <v/>
      </c>
      <c r="BC163" s="31" t="str">
        <f t="shared" ref="BC163:BC194" si="370">IF(D163="","",AT163-AZ163)</f>
        <v/>
      </c>
      <c r="BD163" s="31" t="str">
        <f t="shared" ref="BD163:BD194" si="371">IF(D163="","",IF(BC163=MAX($BC$3:$BC$202),B163,""))</f>
        <v/>
      </c>
      <c r="BE163" s="31" t="str">
        <f t="shared" si="286"/>
        <v/>
      </c>
      <c r="BF163" s="56" t="str">
        <f t="shared" si="335"/>
        <v/>
      </c>
      <c r="BG163" s="31" t="str">
        <f t="shared" ref="BG163:BG194" si="372">IF(BF163=MAX($BF$3:$BF$202),B163,"")</f>
        <v/>
      </c>
      <c r="BH163" s="31" t="str">
        <f t="shared" si="288"/>
        <v/>
      </c>
      <c r="BI163" s="56" t="str">
        <f t="shared" si="336"/>
        <v/>
      </c>
      <c r="BJ163" s="31" t="str">
        <f t="shared" ref="BJ163:BJ194" si="373">IF(BI163=MAX($BI$3:$BI$202),B163,"")</f>
        <v/>
      </c>
      <c r="BK163" s="31" t="str">
        <f t="shared" si="337"/>
        <v/>
      </c>
      <c r="BL163" s="31" t="str">
        <f t="shared" si="290"/>
        <v/>
      </c>
      <c r="BM163" s="31" t="str">
        <f t="shared" ref="BM163:BM194" si="374">IF(BL163=MAX($BL$3:$BL$202),B163,"")</f>
        <v/>
      </c>
      <c r="BN163" s="31" t="str">
        <f t="shared" si="292"/>
        <v/>
      </c>
      <c r="BO163" s="31" t="str">
        <f t="shared" ref="BO163:BO194" si="375">IF(BN163=MAX($BN$3:$BN$202),B163,"")</f>
        <v/>
      </c>
      <c r="BP163" s="31" t="str">
        <f t="shared" si="294"/>
        <v/>
      </c>
      <c r="BQ163" s="31" t="str">
        <f t="shared" ref="BQ163:BQ194" si="376">IF(BP163=MAX($BP$3:$BP$202),B163,"")</f>
        <v/>
      </c>
      <c r="BR163" s="31" t="str">
        <f t="shared" si="296"/>
        <v/>
      </c>
      <c r="BS163" s="31" t="str">
        <f t="shared" ref="BS163:BS194" si="377">IF(BR163=MAX($BR$3:$BR$202),B163,"")</f>
        <v/>
      </c>
      <c r="BT163" s="31" t="str">
        <f t="shared" si="298"/>
        <v/>
      </c>
      <c r="BU163" s="31" t="str">
        <f t="shared" ref="BU163:BU194" si="378">IF(BT163=MAX($BT$3:$BT$202),B163,"")</f>
        <v/>
      </c>
      <c r="BV163" s="31" t="str">
        <f t="shared" si="300"/>
        <v/>
      </c>
      <c r="BW163" s="31" t="str">
        <f t="shared" ref="BW163:BW194" si="379">IF(BV163=MAX($BV$3:$BV$202),B163,"")</f>
        <v/>
      </c>
      <c r="BX163" s="31" t="str">
        <f t="shared" si="302"/>
        <v/>
      </c>
      <c r="BY163" s="31" t="str">
        <f t="shared" ref="BY163:BY194" si="380">IF(BX163=MAX($BX$3:$BX$202),B163,"")</f>
        <v/>
      </c>
      <c r="BZ163" s="31" t="str">
        <f t="shared" si="304"/>
        <v/>
      </c>
      <c r="CA163" s="31" t="str">
        <f t="shared" ref="CA163:CA194" si="381">IF(BZ163=MAX($BZ$3:$BZ$202),B163,"")</f>
        <v/>
      </c>
      <c r="CB163" s="31" t="str">
        <f t="shared" si="306"/>
        <v/>
      </c>
      <c r="CC163" s="31" t="str">
        <f t="shared" ref="CC163:CC194" si="382">IF(CB163=MAX($CB$3:$CB$202),B163,"")</f>
        <v/>
      </c>
      <c r="CD163" s="31" t="str">
        <f t="shared" si="308"/>
        <v/>
      </c>
      <c r="CE163" s="31" t="str">
        <f t="shared" ref="CE163:CE194" si="383">IF(CD163=MAX($CD$3:$CD$202),B163,"")</f>
        <v/>
      </c>
      <c r="CF163" s="31" t="str">
        <f t="shared" si="310"/>
        <v/>
      </c>
      <c r="CG163" s="31" t="str">
        <f t="shared" ref="CG163:CG194" si="384">IF(CF163=MAX($CF$3:$CF$202),B163,"")</f>
        <v/>
      </c>
      <c r="CH163" s="31" t="str">
        <f t="shared" si="312"/>
        <v/>
      </c>
      <c r="CI163" s="31" t="str">
        <f t="shared" ref="CI163:CI194" si="385">IF(CH163=MAX($CH$3:$CH$202),B163,"")</f>
        <v/>
      </c>
      <c r="CJ163" s="31" t="str">
        <f t="shared" ref="CJ163:CJ194" si="386">IF(I163="AC",AZ163,"")</f>
        <v/>
      </c>
      <c r="CK163" s="31" t="str">
        <f t="shared" ref="CK163:CK194" si="387">IF(CJ163="","",RANK(CJ163,$CJ$3:$CJ$202,1))</f>
        <v/>
      </c>
      <c r="CL163" s="31" t="str">
        <f t="shared" ref="CL163:CL194" si="388">IF(CK163=1,B163,"")</f>
        <v/>
      </c>
      <c r="CM163" s="31" t="str">
        <f t="shared" ref="CM163:CM194" si="389">IF(CK163=2,B163,"")</f>
        <v/>
      </c>
      <c r="CN163" s="31" t="str">
        <f t="shared" ref="CN163:CN194" si="390">IF(CK163=3,B163,"")</f>
        <v/>
      </c>
      <c r="CO163" s="31" t="str">
        <f t="shared" ref="CO163:CO194" si="391">IF(I163="MC",AZ163,"")</f>
        <v/>
      </c>
      <c r="CP163" s="31" t="str">
        <f t="shared" ref="CP163:CP194" si="392">IF(CO163="","",RANK(CO163,$CO$3:$CO$202,1))</f>
        <v/>
      </c>
      <c r="CQ163" s="31" t="str">
        <f t="shared" ref="CQ163:CQ194" si="393">IF(CP163=1,B163,"")</f>
        <v/>
      </c>
      <c r="CR163" s="31" t="str">
        <f t="shared" ref="CR163:CR194" si="394">IF(CP163=2,B163,"")</f>
        <v/>
      </c>
      <c r="CS163" s="31" t="str">
        <f t="shared" ref="CS163:CS194" si="395">IF(CP163=3,B163,"")</f>
        <v/>
      </c>
      <c r="CT163" s="31" t="str">
        <f t="shared" si="338"/>
        <v/>
      </c>
      <c r="CU163" s="31" t="str">
        <f t="shared" si="339"/>
        <v/>
      </c>
      <c r="CV163" s="31" t="str">
        <f t="shared" si="340"/>
        <v/>
      </c>
      <c r="CW163" s="31" t="str">
        <f t="shared" si="341"/>
        <v/>
      </c>
      <c r="CX163" s="31" t="str">
        <f t="shared" si="342"/>
        <v/>
      </c>
      <c r="CY163" s="31" t="str">
        <f t="shared" si="343"/>
        <v/>
      </c>
      <c r="CZ163" s="31" t="str">
        <f t="shared" si="344"/>
        <v/>
      </c>
      <c r="DA163" s="31" t="str">
        <f t="shared" si="345"/>
        <v/>
      </c>
      <c r="DB163" s="31" t="str">
        <f t="shared" si="346"/>
        <v/>
      </c>
      <c r="DC163" s="31" t="str">
        <f t="shared" si="347"/>
        <v/>
      </c>
      <c r="DD163" s="31" t="str">
        <f t="shared" si="348"/>
        <v/>
      </c>
      <c r="DE163" s="31" t="str">
        <f t="shared" si="349"/>
        <v/>
      </c>
      <c r="DF163" s="31" t="str">
        <f t="shared" si="350"/>
        <v/>
      </c>
      <c r="DG163" s="31" t="str">
        <f t="shared" si="351"/>
        <v/>
      </c>
      <c r="DH163" s="31" t="str">
        <f t="shared" si="352"/>
        <v/>
      </c>
      <c r="DI163" s="31" t="str">
        <f t="shared" si="353"/>
        <v/>
      </c>
      <c r="DJ163" s="31" t="str">
        <f t="shared" si="354"/>
        <v/>
      </c>
      <c r="DK163" s="31" t="str">
        <f t="shared" si="355"/>
        <v/>
      </c>
      <c r="DL163" s="31" t="str">
        <f t="shared" si="356"/>
        <v/>
      </c>
      <c r="DM163" s="31" t="str">
        <f t="shared" si="357"/>
        <v/>
      </c>
      <c r="DN163" s="31" t="str">
        <f t="shared" si="358"/>
        <v/>
      </c>
      <c r="DO163" s="31" t="str">
        <f t="shared" si="359"/>
        <v/>
      </c>
      <c r="DP163" s="31" t="str">
        <f t="shared" si="360"/>
        <v/>
      </c>
      <c r="DQ163" s="31" t="str">
        <f t="shared" ref="DQ163:DQ194" si="396">IF(J163="Lund",AZ163,"")</f>
        <v/>
      </c>
      <c r="DR163" s="31" t="str">
        <f t="shared" ref="DR163:DR194" si="397">IF(DQ163="","",RANK(DQ163,$DQ$3:$DQ$202,1))</f>
        <v/>
      </c>
      <c r="DS163" s="31" t="str">
        <f t="shared" ref="DS163:DS194" si="398">IF(DR163=1,B163,"")</f>
        <v/>
      </c>
      <c r="DT163" s="31" t="str">
        <f t="shared" si="327"/>
        <v/>
      </c>
      <c r="DU163" s="31" t="str">
        <f t="shared" si="328"/>
        <v/>
      </c>
      <c r="DV163" s="31" t="str">
        <f t="shared" si="329"/>
        <v/>
      </c>
      <c r="DW163" s="48" t="e">
        <f t="shared" ref="DW163:DW194" si="399">IF(BK163=0,0,IF(D163="","",$D$203-AZ163+1)/$D$203*100)</f>
        <v>#VALUE!</v>
      </c>
      <c r="DX163" s="4" t="str">
        <f t="shared" si="361"/>
        <v/>
      </c>
    </row>
    <row r="164" spans="1:128" ht="13.2" x14ac:dyDescent="0.25">
      <c r="A164" s="31"/>
      <c r="B164" s="4">
        <v>162</v>
      </c>
      <c r="C164" s="15"/>
      <c r="D164" s="15"/>
      <c r="E164" s="15"/>
      <c r="F164" s="15"/>
      <c r="G164" s="15"/>
      <c r="H164" s="47"/>
      <c r="I164" s="15"/>
      <c r="J164" s="47"/>
      <c r="K164" s="47"/>
      <c r="L164" s="47"/>
      <c r="M164" s="54"/>
      <c r="N164" s="54"/>
      <c r="O164" s="54"/>
      <c r="P164" s="54"/>
      <c r="Q164" s="54"/>
      <c r="R164" s="51"/>
      <c r="S164" s="51"/>
      <c r="T164" s="51"/>
      <c r="U164" s="51"/>
      <c r="V164" s="51"/>
      <c r="W164" s="51"/>
      <c r="X164" s="52" t="str">
        <f t="shared" si="331"/>
        <v xml:space="preserve"> </v>
      </c>
      <c r="Y164" s="52" t="str">
        <f t="shared" si="275"/>
        <v xml:space="preserve"> </v>
      </c>
      <c r="Z164" s="52" t="str">
        <f t="shared" si="276"/>
        <v xml:space="preserve"> </v>
      </c>
      <c r="AA164" s="52" t="str">
        <f t="shared" si="277"/>
        <v xml:space="preserve"> </v>
      </c>
      <c r="AB164" s="52" t="str">
        <f t="shared" si="278"/>
        <v xml:space="preserve"> </v>
      </c>
      <c r="AC164" s="54"/>
      <c r="AD164" s="54"/>
      <c r="AE164" s="54"/>
      <c r="AF164" s="54"/>
      <c r="AG164" s="54"/>
      <c r="AH164" s="52" t="str">
        <f t="shared" si="332"/>
        <v xml:space="preserve"> </v>
      </c>
      <c r="AI164" s="52" t="str">
        <f t="shared" si="362"/>
        <v xml:space="preserve"> </v>
      </c>
      <c r="AJ164" s="52" t="str">
        <f t="shared" si="363"/>
        <v xml:space="preserve"> </v>
      </c>
      <c r="AK164" s="52" t="str">
        <f t="shared" si="364"/>
        <v xml:space="preserve"> </v>
      </c>
      <c r="AL164" s="52" t="str">
        <f t="shared" si="365"/>
        <v xml:space="preserve"> </v>
      </c>
      <c r="AM164" s="53"/>
      <c r="AN164" s="53"/>
      <c r="AO164" s="53"/>
      <c r="AP164" s="53"/>
      <c r="AQ164" s="53"/>
      <c r="AR164" s="53"/>
      <c r="AS164" s="55" t="str">
        <f t="shared" si="333"/>
        <v/>
      </c>
      <c r="AT164" s="31" t="str">
        <f t="shared" si="366"/>
        <v/>
      </c>
      <c r="AU164" s="57" t="str">
        <f>IF(D164="","",IF(LOOKUP(AT164,'Master 2012 Pay Sheet'!$A$5:$A$35,'Master 2012 Pay Sheet'!$B$5:$B$35)&gt;0,LOOKUP(AT164,'Master 2012 Pay Sheet'!$A$5:$A$35,'Master 2012 Pay Sheet'!$B$5:$B$35),0))</f>
        <v/>
      </c>
      <c r="AV164" s="56" t="str">
        <f t="shared" si="334"/>
        <v/>
      </c>
      <c r="AW164" s="31" t="str">
        <f t="shared" si="367"/>
        <v/>
      </c>
      <c r="AX164" s="57" t="str">
        <f>IF(D164="","",IF(LOOKUP(AW164,'Master 2012 Pay Sheet'!$C$5:$C$35,'Master 2012 Pay Sheet'!$D$5:$D$35)&gt;0,LOOKUP(AW164,'Master 2012 Pay Sheet'!$C$5:$C$35,'Master 2012 Pay Sheet'!$D$5:$D$35),0))</f>
        <v/>
      </c>
      <c r="AY164" s="56" t="str">
        <f t="shared" si="281"/>
        <v/>
      </c>
      <c r="AZ164" s="31" t="str">
        <f t="shared" si="368"/>
        <v/>
      </c>
      <c r="BA164" s="57" t="str">
        <f>IF(D164="","",IF(LOOKUP(AZ164,'Master 2012 Pay Sheet'!$E$5:$E$35,'Master 2012 Pay Sheet'!$F$5:$F$35)&gt;0,LOOKUP(AZ164,'Master 2012 Pay Sheet'!$E$5:$E$35,'Master 2012 Pay Sheet'!$F$5:$F$35),0))</f>
        <v/>
      </c>
      <c r="BB164" s="57" t="str">
        <f t="shared" si="369"/>
        <v/>
      </c>
      <c r="BC164" s="31" t="str">
        <f t="shared" si="370"/>
        <v/>
      </c>
      <c r="BD164" s="31" t="str">
        <f t="shared" si="371"/>
        <v/>
      </c>
      <c r="BE164" s="31" t="str">
        <f t="shared" si="286"/>
        <v/>
      </c>
      <c r="BF164" s="56" t="str">
        <f t="shared" si="335"/>
        <v/>
      </c>
      <c r="BG164" s="31" t="str">
        <f t="shared" si="372"/>
        <v/>
      </c>
      <c r="BH164" s="31" t="str">
        <f t="shared" si="288"/>
        <v/>
      </c>
      <c r="BI164" s="56" t="str">
        <f t="shared" si="336"/>
        <v/>
      </c>
      <c r="BJ164" s="31" t="str">
        <f t="shared" si="373"/>
        <v/>
      </c>
      <c r="BK164" s="31" t="str">
        <f t="shared" si="337"/>
        <v/>
      </c>
      <c r="BL164" s="31" t="str">
        <f t="shared" si="290"/>
        <v/>
      </c>
      <c r="BM164" s="31" t="str">
        <f t="shared" si="374"/>
        <v/>
      </c>
      <c r="BN164" s="31" t="str">
        <f t="shared" si="292"/>
        <v/>
      </c>
      <c r="BO164" s="31" t="str">
        <f t="shared" si="375"/>
        <v/>
      </c>
      <c r="BP164" s="31" t="str">
        <f t="shared" si="294"/>
        <v/>
      </c>
      <c r="BQ164" s="31" t="str">
        <f t="shared" si="376"/>
        <v/>
      </c>
      <c r="BR164" s="31" t="str">
        <f t="shared" si="296"/>
        <v/>
      </c>
      <c r="BS164" s="31" t="str">
        <f t="shared" si="377"/>
        <v/>
      </c>
      <c r="BT164" s="31" t="str">
        <f t="shared" si="298"/>
        <v/>
      </c>
      <c r="BU164" s="31" t="str">
        <f t="shared" si="378"/>
        <v/>
      </c>
      <c r="BV164" s="31" t="str">
        <f t="shared" si="300"/>
        <v/>
      </c>
      <c r="BW164" s="31" t="str">
        <f t="shared" si="379"/>
        <v/>
      </c>
      <c r="BX164" s="31" t="str">
        <f t="shared" si="302"/>
        <v/>
      </c>
      <c r="BY164" s="31" t="str">
        <f t="shared" si="380"/>
        <v/>
      </c>
      <c r="BZ164" s="31" t="str">
        <f t="shared" si="304"/>
        <v/>
      </c>
      <c r="CA164" s="31" t="str">
        <f t="shared" si="381"/>
        <v/>
      </c>
      <c r="CB164" s="31" t="str">
        <f t="shared" si="306"/>
        <v/>
      </c>
      <c r="CC164" s="31" t="str">
        <f t="shared" si="382"/>
        <v/>
      </c>
      <c r="CD164" s="31" t="str">
        <f t="shared" si="308"/>
        <v/>
      </c>
      <c r="CE164" s="31" t="str">
        <f t="shared" si="383"/>
        <v/>
      </c>
      <c r="CF164" s="31" t="str">
        <f t="shared" si="310"/>
        <v/>
      </c>
      <c r="CG164" s="31" t="str">
        <f t="shared" si="384"/>
        <v/>
      </c>
      <c r="CH164" s="31" t="str">
        <f t="shared" si="312"/>
        <v/>
      </c>
      <c r="CI164" s="31" t="str">
        <f t="shared" si="385"/>
        <v/>
      </c>
      <c r="CJ164" s="31" t="str">
        <f t="shared" si="386"/>
        <v/>
      </c>
      <c r="CK164" s="31" t="str">
        <f t="shared" si="387"/>
        <v/>
      </c>
      <c r="CL164" s="31" t="str">
        <f t="shared" si="388"/>
        <v/>
      </c>
      <c r="CM164" s="31" t="str">
        <f t="shared" si="389"/>
        <v/>
      </c>
      <c r="CN164" s="31" t="str">
        <f t="shared" si="390"/>
        <v/>
      </c>
      <c r="CO164" s="31" t="str">
        <f t="shared" si="391"/>
        <v/>
      </c>
      <c r="CP164" s="31" t="str">
        <f t="shared" si="392"/>
        <v/>
      </c>
      <c r="CQ164" s="31" t="str">
        <f t="shared" si="393"/>
        <v/>
      </c>
      <c r="CR164" s="31" t="str">
        <f t="shared" si="394"/>
        <v/>
      </c>
      <c r="CS164" s="31" t="str">
        <f t="shared" si="395"/>
        <v/>
      </c>
      <c r="CT164" s="31" t="str">
        <f t="shared" si="338"/>
        <v/>
      </c>
      <c r="CU164" s="31" t="str">
        <f t="shared" si="339"/>
        <v/>
      </c>
      <c r="CV164" s="31" t="str">
        <f t="shared" si="340"/>
        <v/>
      </c>
      <c r="CW164" s="31" t="str">
        <f t="shared" si="341"/>
        <v/>
      </c>
      <c r="CX164" s="31" t="str">
        <f t="shared" si="342"/>
        <v/>
      </c>
      <c r="CY164" s="31" t="str">
        <f t="shared" si="343"/>
        <v/>
      </c>
      <c r="CZ164" s="31" t="str">
        <f t="shared" si="344"/>
        <v/>
      </c>
      <c r="DA164" s="31" t="str">
        <f t="shared" si="345"/>
        <v/>
      </c>
      <c r="DB164" s="31" t="str">
        <f t="shared" si="346"/>
        <v/>
      </c>
      <c r="DC164" s="31" t="str">
        <f t="shared" si="347"/>
        <v/>
      </c>
      <c r="DD164" s="31" t="str">
        <f t="shared" si="348"/>
        <v/>
      </c>
      <c r="DE164" s="31" t="str">
        <f t="shared" si="349"/>
        <v/>
      </c>
      <c r="DF164" s="31" t="str">
        <f t="shared" si="350"/>
        <v/>
      </c>
      <c r="DG164" s="31" t="str">
        <f t="shared" si="351"/>
        <v/>
      </c>
      <c r="DH164" s="31" t="str">
        <f t="shared" si="352"/>
        <v/>
      </c>
      <c r="DI164" s="31" t="str">
        <f t="shared" si="353"/>
        <v/>
      </c>
      <c r="DJ164" s="31" t="str">
        <f t="shared" si="354"/>
        <v/>
      </c>
      <c r="DK164" s="31" t="str">
        <f t="shared" si="355"/>
        <v/>
      </c>
      <c r="DL164" s="31" t="str">
        <f t="shared" si="356"/>
        <v/>
      </c>
      <c r="DM164" s="31" t="str">
        <f t="shared" si="357"/>
        <v/>
      </c>
      <c r="DN164" s="31" t="str">
        <f t="shared" si="358"/>
        <v/>
      </c>
      <c r="DO164" s="31" t="str">
        <f t="shared" si="359"/>
        <v/>
      </c>
      <c r="DP164" s="31" t="str">
        <f t="shared" si="360"/>
        <v/>
      </c>
      <c r="DQ164" s="31" t="str">
        <f t="shared" si="396"/>
        <v/>
      </c>
      <c r="DR164" s="31" t="str">
        <f t="shared" si="397"/>
        <v/>
      </c>
      <c r="DS164" s="31" t="str">
        <f t="shared" si="398"/>
        <v/>
      </c>
      <c r="DT164" s="31" t="str">
        <f t="shared" si="327"/>
        <v/>
      </c>
      <c r="DU164" s="31" t="str">
        <f t="shared" si="328"/>
        <v/>
      </c>
      <c r="DV164" s="31" t="str">
        <f t="shared" si="329"/>
        <v/>
      </c>
      <c r="DW164" s="48" t="e">
        <f t="shared" si="399"/>
        <v>#VALUE!</v>
      </c>
      <c r="DX164" s="4" t="str">
        <f t="shared" si="361"/>
        <v/>
      </c>
    </row>
    <row r="165" spans="1:128" ht="13.2" x14ac:dyDescent="0.25">
      <c r="A165" s="31"/>
      <c r="B165" s="4">
        <v>163</v>
      </c>
      <c r="C165" s="15"/>
      <c r="D165" s="15"/>
      <c r="E165" s="15"/>
      <c r="F165" s="15"/>
      <c r="G165" s="15"/>
      <c r="H165" s="47"/>
      <c r="I165" s="15"/>
      <c r="J165" s="47"/>
      <c r="K165" s="47"/>
      <c r="L165" s="47"/>
      <c r="M165" s="54"/>
      <c r="N165" s="54"/>
      <c r="O165" s="54"/>
      <c r="P165" s="54"/>
      <c r="Q165" s="54"/>
      <c r="R165" s="51"/>
      <c r="S165" s="51"/>
      <c r="T165" s="51"/>
      <c r="U165" s="51"/>
      <c r="V165" s="51"/>
      <c r="W165" s="51"/>
      <c r="X165" s="52" t="str">
        <f t="shared" si="331"/>
        <v xml:space="preserve"> </v>
      </c>
      <c r="Y165" s="52" t="str">
        <f t="shared" si="275"/>
        <v xml:space="preserve"> </v>
      </c>
      <c r="Z165" s="52" t="str">
        <f t="shared" si="276"/>
        <v xml:space="preserve"> </v>
      </c>
      <c r="AA165" s="52" t="str">
        <f t="shared" si="277"/>
        <v xml:space="preserve"> </v>
      </c>
      <c r="AB165" s="52" t="str">
        <f t="shared" si="278"/>
        <v xml:space="preserve"> </v>
      </c>
      <c r="AC165" s="54"/>
      <c r="AD165" s="54"/>
      <c r="AE165" s="54"/>
      <c r="AF165" s="54"/>
      <c r="AG165" s="54"/>
      <c r="AH165" s="52" t="str">
        <f t="shared" si="332"/>
        <v xml:space="preserve"> </v>
      </c>
      <c r="AI165" s="52" t="str">
        <f t="shared" si="362"/>
        <v xml:space="preserve"> </v>
      </c>
      <c r="AJ165" s="52" t="str">
        <f t="shared" si="363"/>
        <v xml:space="preserve"> </v>
      </c>
      <c r="AK165" s="52" t="str">
        <f t="shared" si="364"/>
        <v xml:space="preserve"> </v>
      </c>
      <c r="AL165" s="52" t="str">
        <f t="shared" si="365"/>
        <v xml:space="preserve"> </v>
      </c>
      <c r="AM165" s="53"/>
      <c r="AN165" s="53"/>
      <c r="AO165" s="53"/>
      <c r="AP165" s="53"/>
      <c r="AQ165" s="53"/>
      <c r="AR165" s="53"/>
      <c r="AS165" s="55" t="str">
        <f t="shared" si="333"/>
        <v/>
      </c>
      <c r="AT165" s="31" t="str">
        <f t="shared" si="366"/>
        <v/>
      </c>
      <c r="AU165" s="57" t="str">
        <f>IF(D165="","",IF(LOOKUP(AT165,'Master 2012 Pay Sheet'!$A$5:$A$35,'Master 2012 Pay Sheet'!$B$5:$B$35)&gt;0,LOOKUP(AT165,'Master 2012 Pay Sheet'!$A$5:$A$35,'Master 2012 Pay Sheet'!$B$5:$B$35),0))</f>
        <v/>
      </c>
      <c r="AV165" s="56" t="str">
        <f t="shared" si="334"/>
        <v/>
      </c>
      <c r="AW165" s="31" t="str">
        <f t="shared" si="367"/>
        <v/>
      </c>
      <c r="AX165" s="57" t="str">
        <f>IF(D165="","",IF(LOOKUP(AW165,'Master 2012 Pay Sheet'!$C$5:$C$35,'Master 2012 Pay Sheet'!$D$5:$D$35)&gt;0,LOOKUP(AW165,'Master 2012 Pay Sheet'!$C$5:$C$35,'Master 2012 Pay Sheet'!$D$5:$D$35),0))</f>
        <v/>
      </c>
      <c r="AY165" s="56" t="str">
        <f t="shared" si="281"/>
        <v/>
      </c>
      <c r="AZ165" s="31" t="str">
        <f t="shared" si="368"/>
        <v/>
      </c>
      <c r="BA165" s="57" t="str">
        <f>IF(D165="","",IF(LOOKUP(AZ165,'Master 2012 Pay Sheet'!$E$5:$E$35,'Master 2012 Pay Sheet'!$F$5:$F$35)&gt;0,LOOKUP(AZ165,'Master 2012 Pay Sheet'!$E$5:$E$35,'Master 2012 Pay Sheet'!$F$5:$F$35),0))</f>
        <v/>
      </c>
      <c r="BB165" s="57" t="str">
        <f t="shared" si="369"/>
        <v/>
      </c>
      <c r="BC165" s="31" t="str">
        <f t="shared" si="370"/>
        <v/>
      </c>
      <c r="BD165" s="31" t="str">
        <f t="shared" si="371"/>
        <v/>
      </c>
      <c r="BE165" s="31" t="str">
        <f t="shared" si="286"/>
        <v/>
      </c>
      <c r="BF165" s="56" t="str">
        <f t="shared" si="335"/>
        <v/>
      </c>
      <c r="BG165" s="31" t="str">
        <f t="shared" si="372"/>
        <v/>
      </c>
      <c r="BH165" s="31" t="str">
        <f t="shared" si="288"/>
        <v/>
      </c>
      <c r="BI165" s="56" t="str">
        <f t="shared" si="336"/>
        <v/>
      </c>
      <c r="BJ165" s="31" t="str">
        <f t="shared" si="373"/>
        <v/>
      </c>
      <c r="BK165" s="31" t="str">
        <f t="shared" si="337"/>
        <v/>
      </c>
      <c r="BL165" s="31" t="str">
        <f t="shared" si="290"/>
        <v/>
      </c>
      <c r="BM165" s="31" t="str">
        <f t="shared" si="374"/>
        <v/>
      </c>
      <c r="BN165" s="31" t="str">
        <f t="shared" si="292"/>
        <v/>
      </c>
      <c r="BO165" s="31" t="str">
        <f t="shared" si="375"/>
        <v/>
      </c>
      <c r="BP165" s="31" t="str">
        <f t="shared" si="294"/>
        <v/>
      </c>
      <c r="BQ165" s="31" t="str">
        <f t="shared" si="376"/>
        <v/>
      </c>
      <c r="BR165" s="31" t="str">
        <f t="shared" si="296"/>
        <v/>
      </c>
      <c r="BS165" s="31" t="str">
        <f t="shared" si="377"/>
        <v/>
      </c>
      <c r="BT165" s="31" t="str">
        <f t="shared" si="298"/>
        <v/>
      </c>
      <c r="BU165" s="31" t="str">
        <f t="shared" si="378"/>
        <v/>
      </c>
      <c r="BV165" s="31" t="str">
        <f t="shared" si="300"/>
        <v/>
      </c>
      <c r="BW165" s="31" t="str">
        <f t="shared" si="379"/>
        <v/>
      </c>
      <c r="BX165" s="31" t="str">
        <f t="shared" si="302"/>
        <v/>
      </c>
      <c r="BY165" s="31" t="str">
        <f t="shared" si="380"/>
        <v/>
      </c>
      <c r="BZ165" s="31" t="str">
        <f t="shared" si="304"/>
        <v/>
      </c>
      <c r="CA165" s="31" t="str">
        <f t="shared" si="381"/>
        <v/>
      </c>
      <c r="CB165" s="31" t="str">
        <f t="shared" si="306"/>
        <v/>
      </c>
      <c r="CC165" s="31" t="str">
        <f t="shared" si="382"/>
        <v/>
      </c>
      <c r="CD165" s="31" t="str">
        <f t="shared" si="308"/>
        <v/>
      </c>
      <c r="CE165" s="31" t="str">
        <f t="shared" si="383"/>
        <v/>
      </c>
      <c r="CF165" s="31" t="str">
        <f t="shared" si="310"/>
        <v/>
      </c>
      <c r="CG165" s="31" t="str">
        <f t="shared" si="384"/>
        <v/>
      </c>
      <c r="CH165" s="31" t="str">
        <f t="shared" si="312"/>
        <v/>
      </c>
      <c r="CI165" s="31" t="str">
        <f t="shared" si="385"/>
        <v/>
      </c>
      <c r="CJ165" s="31" t="str">
        <f t="shared" si="386"/>
        <v/>
      </c>
      <c r="CK165" s="31" t="str">
        <f t="shared" si="387"/>
        <v/>
      </c>
      <c r="CL165" s="31" t="str">
        <f t="shared" si="388"/>
        <v/>
      </c>
      <c r="CM165" s="31" t="str">
        <f t="shared" si="389"/>
        <v/>
      </c>
      <c r="CN165" s="31" t="str">
        <f t="shared" si="390"/>
        <v/>
      </c>
      <c r="CO165" s="31" t="str">
        <f t="shared" si="391"/>
        <v/>
      </c>
      <c r="CP165" s="31" t="str">
        <f t="shared" si="392"/>
        <v/>
      </c>
      <c r="CQ165" s="31" t="str">
        <f t="shared" si="393"/>
        <v/>
      </c>
      <c r="CR165" s="31" t="str">
        <f t="shared" si="394"/>
        <v/>
      </c>
      <c r="CS165" s="31" t="str">
        <f t="shared" si="395"/>
        <v/>
      </c>
      <c r="CT165" s="31" t="str">
        <f t="shared" si="338"/>
        <v/>
      </c>
      <c r="CU165" s="31" t="str">
        <f t="shared" si="339"/>
        <v/>
      </c>
      <c r="CV165" s="31" t="str">
        <f t="shared" si="340"/>
        <v/>
      </c>
      <c r="CW165" s="31" t="str">
        <f t="shared" si="341"/>
        <v/>
      </c>
      <c r="CX165" s="31" t="str">
        <f t="shared" si="342"/>
        <v/>
      </c>
      <c r="CY165" s="31" t="str">
        <f t="shared" si="343"/>
        <v/>
      </c>
      <c r="CZ165" s="31" t="str">
        <f t="shared" si="344"/>
        <v/>
      </c>
      <c r="DA165" s="31" t="str">
        <f t="shared" si="345"/>
        <v/>
      </c>
      <c r="DB165" s="31" t="str">
        <f t="shared" si="346"/>
        <v/>
      </c>
      <c r="DC165" s="31" t="str">
        <f t="shared" si="347"/>
        <v/>
      </c>
      <c r="DD165" s="31" t="str">
        <f t="shared" si="348"/>
        <v/>
      </c>
      <c r="DE165" s="31" t="str">
        <f t="shared" si="349"/>
        <v/>
      </c>
      <c r="DF165" s="31" t="str">
        <f t="shared" si="350"/>
        <v/>
      </c>
      <c r="DG165" s="31" t="str">
        <f t="shared" si="351"/>
        <v/>
      </c>
      <c r="DH165" s="31" t="str">
        <f t="shared" si="352"/>
        <v/>
      </c>
      <c r="DI165" s="31" t="str">
        <f t="shared" si="353"/>
        <v/>
      </c>
      <c r="DJ165" s="31" t="str">
        <f t="shared" si="354"/>
        <v/>
      </c>
      <c r="DK165" s="31" t="str">
        <f t="shared" si="355"/>
        <v/>
      </c>
      <c r="DL165" s="31" t="str">
        <f t="shared" si="356"/>
        <v/>
      </c>
      <c r="DM165" s="31" t="str">
        <f t="shared" si="357"/>
        <v/>
      </c>
      <c r="DN165" s="31" t="str">
        <f t="shared" si="358"/>
        <v/>
      </c>
      <c r="DO165" s="31" t="str">
        <f t="shared" si="359"/>
        <v/>
      </c>
      <c r="DP165" s="31" t="str">
        <f t="shared" si="360"/>
        <v/>
      </c>
      <c r="DQ165" s="31" t="str">
        <f t="shared" si="396"/>
        <v/>
      </c>
      <c r="DR165" s="31" t="str">
        <f t="shared" si="397"/>
        <v/>
      </c>
      <c r="DS165" s="31" t="str">
        <f t="shared" si="398"/>
        <v/>
      </c>
      <c r="DT165" s="31" t="str">
        <f t="shared" si="327"/>
        <v/>
      </c>
      <c r="DU165" s="31" t="str">
        <f t="shared" si="328"/>
        <v/>
      </c>
      <c r="DV165" s="31" t="str">
        <f t="shared" si="329"/>
        <v/>
      </c>
      <c r="DW165" s="48" t="e">
        <f t="shared" si="399"/>
        <v>#VALUE!</v>
      </c>
      <c r="DX165" s="4" t="str">
        <f t="shared" si="361"/>
        <v/>
      </c>
    </row>
    <row r="166" spans="1:128" ht="13.2" x14ac:dyDescent="0.25">
      <c r="A166" s="31"/>
      <c r="B166" s="4">
        <v>164</v>
      </c>
      <c r="C166" s="15"/>
      <c r="D166" s="15"/>
      <c r="E166" s="15"/>
      <c r="F166" s="15"/>
      <c r="G166" s="15"/>
      <c r="H166" s="47"/>
      <c r="I166" s="15"/>
      <c r="J166" s="47"/>
      <c r="K166" s="47"/>
      <c r="L166" s="47"/>
      <c r="M166" s="54"/>
      <c r="N166" s="54"/>
      <c r="O166" s="54"/>
      <c r="P166" s="54"/>
      <c r="Q166" s="54"/>
      <c r="R166" s="51"/>
      <c r="S166" s="51"/>
      <c r="T166" s="51"/>
      <c r="U166" s="51"/>
      <c r="V166" s="51"/>
      <c r="W166" s="51"/>
      <c r="X166" s="52" t="str">
        <f t="shared" si="331"/>
        <v xml:space="preserve"> </v>
      </c>
      <c r="Y166" s="52" t="str">
        <f t="shared" si="275"/>
        <v xml:space="preserve"> </v>
      </c>
      <c r="Z166" s="52" t="str">
        <f t="shared" si="276"/>
        <v xml:space="preserve"> </v>
      </c>
      <c r="AA166" s="52" t="str">
        <f t="shared" si="277"/>
        <v xml:space="preserve"> </v>
      </c>
      <c r="AB166" s="52" t="str">
        <f t="shared" si="278"/>
        <v xml:space="preserve"> </v>
      </c>
      <c r="AC166" s="54"/>
      <c r="AD166" s="54"/>
      <c r="AE166" s="54"/>
      <c r="AF166" s="54"/>
      <c r="AG166" s="54"/>
      <c r="AH166" s="52" t="str">
        <f t="shared" si="332"/>
        <v xml:space="preserve"> </v>
      </c>
      <c r="AI166" s="52" t="str">
        <f t="shared" si="362"/>
        <v xml:space="preserve"> </v>
      </c>
      <c r="AJ166" s="52" t="str">
        <f t="shared" si="363"/>
        <v xml:space="preserve"> </v>
      </c>
      <c r="AK166" s="52" t="str">
        <f t="shared" si="364"/>
        <v xml:space="preserve"> </v>
      </c>
      <c r="AL166" s="52" t="str">
        <f t="shared" si="365"/>
        <v xml:space="preserve"> </v>
      </c>
      <c r="AM166" s="53"/>
      <c r="AN166" s="53"/>
      <c r="AO166" s="53"/>
      <c r="AP166" s="53"/>
      <c r="AQ166" s="53"/>
      <c r="AR166" s="53"/>
      <c r="AS166" s="55" t="str">
        <f t="shared" si="333"/>
        <v/>
      </c>
      <c r="AT166" s="31" t="str">
        <f t="shared" si="366"/>
        <v/>
      </c>
      <c r="AU166" s="57" t="str">
        <f>IF(D166="","",IF(LOOKUP(AT166,'Master 2012 Pay Sheet'!$A$5:$A$35,'Master 2012 Pay Sheet'!$B$5:$B$35)&gt;0,LOOKUP(AT166,'Master 2012 Pay Sheet'!$A$5:$A$35,'Master 2012 Pay Sheet'!$B$5:$B$35),0))</f>
        <v/>
      </c>
      <c r="AV166" s="56" t="str">
        <f t="shared" si="334"/>
        <v/>
      </c>
      <c r="AW166" s="31" t="str">
        <f t="shared" si="367"/>
        <v/>
      </c>
      <c r="AX166" s="57" t="str">
        <f>IF(D166="","",IF(LOOKUP(AW166,'Master 2012 Pay Sheet'!$C$5:$C$35,'Master 2012 Pay Sheet'!$D$5:$D$35)&gt;0,LOOKUP(AW166,'Master 2012 Pay Sheet'!$C$5:$C$35,'Master 2012 Pay Sheet'!$D$5:$D$35),0))</f>
        <v/>
      </c>
      <c r="AY166" s="56" t="str">
        <f t="shared" si="281"/>
        <v/>
      </c>
      <c r="AZ166" s="31" t="str">
        <f t="shared" si="368"/>
        <v/>
      </c>
      <c r="BA166" s="57" t="str">
        <f>IF(D166="","",IF(LOOKUP(AZ166,'Master 2012 Pay Sheet'!$E$5:$E$35,'Master 2012 Pay Sheet'!$F$5:$F$35)&gt;0,LOOKUP(AZ166,'Master 2012 Pay Sheet'!$E$5:$E$35,'Master 2012 Pay Sheet'!$F$5:$F$35),0))</f>
        <v/>
      </c>
      <c r="BB166" s="57" t="str">
        <f t="shared" si="369"/>
        <v/>
      </c>
      <c r="BC166" s="31" t="str">
        <f t="shared" si="370"/>
        <v/>
      </c>
      <c r="BD166" s="31" t="str">
        <f t="shared" si="371"/>
        <v/>
      </c>
      <c r="BE166" s="31" t="str">
        <f t="shared" si="286"/>
        <v/>
      </c>
      <c r="BF166" s="56" t="str">
        <f t="shared" si="335"/>
        <v/>
      </c>
      <c r="BG166" s="31" t="str">
        <f t="shared" si="372"/>
        <v/>
      </c>
      <c r="BH166" s="31" t="str">
        <f t="shared" si="288"/>
        <v/>
      </c>
      <c r="BI166" s="56" t="str">
        <f t="shared" si="336"/>
        <v/>
      </c>
      <c r="BJ166" s="31" t="str">
        <f t="shared" si="373"/>
        <v/>
      </c>
      <c r="BK166" s="31" t="str">
        <f t="shared" si="337"/>
        <v/>
      </c>
      <c r="BL166" s="31" t="str">
        <f t="shared" si="290"/>
        <v/>
      </c>
      <c r="BM166" s="31" t="str">
        <f t="shared" si="374"/>
        <v/>
      </c>
      <c r="BN166" s="31" t="str">
        <f t="shared" si="292"/>
        <v/>
      </c>
      <c r="BO166" s="31" t="str">
        <f t="shared" si="375"/>
        <v/>
      </c>
      <c r="BP166" s="31" t="str">
        <f t="shared" si="294"/>
        <v/>
      </c>
      <c r="BQ166" s="31" t="str">
        <f t="shared" si="376"/>
        <v/>
      </c>
      <c r="BR166" s="31" t="str">
        <f t="shared" si="296"/>
        <v/>
      </c>
      <c r="BS166" s="31" t="str">
        <f t="shared" si="377"/>
        <v/>
      </c>
      <c r="BT166" s="31" t="str">
        <f t="shared" si="298"/>
        <v/>
      </c>
      <c r="BU166" s="31" t="str">
        <f t="shared" si="378"/>
        <v/>
      </c>
      <c r="BV166" s="31" t="str">
        <f t="shared" si="300"/>
        <v/>
      </c>
      <c r="BW166" s="31" t="str">
        <f t="shared" si="379"/>
        <v/>
      </c>
      <c r="BX166" s="31" t="str">
        <f t="shared" si="302"/>
        <v/>
      </c>
      <c r="BY166" s="31" t="str">
        <f t="shared" si="380"/>
        <v/>
      </c>
      <c r="BZ166" s="31" t="str">
        <f t="shared" si="304"/>
        <v/>
      </c>
      <c r="CA166" s="31" t="str">
        <f t="shared" si="381"/>
        <v/>
      </c>
      <c r="CB166" s="31" t="str">
        <f t="shared" si="306"/>
        <v/>
      </c>
      <c r="CC166" s="31" t="str">
        <f t="shared" si="382"/>
        <v/>
      </c>
      <c r="CD166" s="31" t="str">
        <f t="shared" si="308"/>
        <v/>
      </c>
      <c r="CE166" s="31" t="str">
        <f t="shared" si="383"/>
        <v/>
      </c>
      <c r="CF166" s="31" t="str">
        <f t="shared" si="310"/>
        <v/>
      </c>
      <c r="CG166" s="31" t="str">
        <f t="shared" si="384"/>
        <v/>
      </c>
      <c r="CH166" s="31" t="str">
        <f t="shared" si="312"/>
        <v/>
      </c>
      <c r="CI166" s="31" t="str">
        <f t="shared" si="385"/>
        <v/>
      </c>
      <c r="CJ166" s="31" t="str">
        <f t="shared" si="386"/>
        <v/>
      </c>
      <c r="CK166" s="31" t="str">
        <f t="shared" si="387"/>
        <v/>
      </c>
      <c r="CL166" s="31" t="str">
        <f t="shared" si="388"/>
        <v/>
      </c>
      <c r="CM166" s="31" t="str">
        <f t="shared" si="389"/>
        <v/>
      </c>
      <c r="CN166" s="31" t="str">
        <f t="shared" si="390"/>
        <v/>
      </c>
      <c r="CO166" s="31" t="str">
        <f t="shared" si="391"/>
        <v/>
      </c>
      <c r="CP166" s="31" t="str">
        <f t="shared" si="392"/>
        <v/>
      </c>
      <c r="CQ166" s="31" t="str">
        <f t="shared" si="393"/>
        <v/>
      </c>
      <c r="CR166" s="31" t="str">
        <f t="shared" si="394"/>
        <v/>
      </c>
      <c r="CS166" s="31" t="str">
        <f t="shared" si="395"/>
        <v/>
      </c>
      <c r="CT166" s="31" t="str">
        <f t="shared" si="338"/>
        <v/>
      </c>
      <c r="CU166" s="31" t="str">
        <f t="shared" si="339"/>
        <v/>
      </c>
      <c r="CV166" s="31" t="str">
        <f t="shared" si="340"/>
        <v/>
      </c>
      <c r="CW166" s="31" t="str">
        <f t="shared" si="341"/>
        <v/>
      </c>
      <c r="CX166" s="31" t="str">
        <f t="shared" si="342"/>
        <v/>
      </c>
      <c r="CY166" s="31" t="str">
        <f t="shared" si="343"/>
        <v/>
      </c>
      <c r="CZ166" s="31" t="str">
        <f t="shared" si="344"/>
        <v/>
      </c>
      <c r="DA166" s="31" t="str">
        <f t="shared" si="345"/>
        <v/>
      </c>
      <c r="DB166" s="31" t="str">
        <f t="shared" si="346"/>
        <v/>
      </c>
      <c r="DC166" s="31" t="str">
        <f t="shared" si="347"/>
        <v/>
      </c>
      <c r="DD166" s="31" t="str">
        <f t="shared" si="348"/>
        <v/>
      </c>
      <c r="DE166" s="31" t="str">
        <f t="shared" si="349"/>
        <v/>
      </c>
      <c r="DF166" s="31" t="str">
        <f t="shared" si="350"/>
        <v/>
      </c>
      <c r="DG166" s="31" t="str">
        <f t="shared" si="351"/>
        <v/>
      </c>
      <c r="DH166" s="31" t="str">
        <f t="shared" si="352"/>
        <v/>
      </c>
      <c r="DI166" s="31" t="str">
        <f t="shared" si="353"/>
        <v/>
      </c>
      <c r="DJ166" s="31" t="str">
        <f t="shared" si="354"/>
        <v/>
      </c>
      <c r="DK166" s="31" t="str">
        <f t="shared" si="355"/>
        <v/>
      </c>
      <c r="DL166" s="31" t="str">
        <f t="shared" si="356"/>
        <v/>
      </c>
      <c r="DM166" s="31" t="str">
        <f t="shared" si="357"/>
        <v/>
      </c>
      <c r="DN166" s="31" t="str">
        <f t="shared" si="358"/>
        <v/>
      </c>
      <c r="DO166" s="31" t="str">
        <f t="shared" si="359"/>
        <v/>
      </c>
      <c r="DP166" s="31" t="str">
        <f t="shared" si="360"/>
        <v/>
      </c>
      <c r="DQ166" s="31" t="str">
        <f t="shared" si="396"/>
        <v/>
      </c>
      <c r="DR166" s="31" t="str">
        <f t="shared" si="397"/>
        <v/>
      </c>
      <c r="DS166" s="31" t="str">
        <f t="shared" si="398"/>
        <v/>
      </c>
      <c r="DT166" s="31" t="str">
        <f t="shared" si="327"/>
        <v/>
      </c>
      <c r="DU166" s="31" t="str">
        <f t="shared" si="328"/>
        <v/>
      </c>
      <c r="DV166" s="31" t="str">
        <f t="shared" si="329"/>
        <v/>
      </c>
      <c r="DW166" s="48" t="e">
        <f t="shared" si="399"/>
        <v>#VALUE!</v>
      </c>
      <c r="DX166" s="4" t="str">
        <f t="shared" si="361"/>
        <v/>
      </c>
    </row>
    <row r="167" spans="1:128" ht="13.2" x14ac:dyDescent="0.25">
      <c r="A167" s="31"/>
      <c r="B167" s="4">
        <v>165</v>
      </c>
      <c r="C167" s="15"/>
      <c r="D167" s="15"/>
      <c r="E167" s="15"/>
      <c r="F167" s="15"/>
      <c r="G167" s="15"/>
      <c r="H167" s="47"/>
      <c r="I167" s="15"/>
      <c r="J167" s="47"/>
      <c r="K167" s="47"/>
      <c r="L167" s="47"/>
      <c r="M167" s="54"/>
      <c r="N167" s="54"/>
      <c r="O167" s="54"/>
      <c r="P167" s="54"/>
      <c r="Q167" s="54"/>
      <c r="R167" s="51"/>
      <c r="S167" s="51"/>
      <c r="T167" s="51"/>
      <c r="U167" s="51"/>
      <c r="V167" s="51"/>
      <c r="W167" s="51"/>
      <c r="X167" s="52" t="str">
        <f t="shared" si="331"/>
        <v xml:space="preserve"> </v>
      </c>
      <c r="Y167" s="52" t="str">
        <f t="shared" si="275"/>
        <v xml:space="preserve"> </v>
      </c>
      <c r="Z167" s="52" t="str">
        <f t="shared" si="276"/>
        <v xml:space="preserve"> </v>
      </c>
      <c r="AA167" s="52" t="str">
        <f t="shared" si="277"/>
        <v xml:space="preserve"> </v>
      </c>
      <c r="AB167" s="52" t="str">
        <f t="shared" si="278"/>
        <v xml:space="preserve"> </v>
      </c>
      <c r="AC167" s="54"/>
      <c r="AD167" s="54"/>
      <c r="AE167" s="54"/>
      <c r="AF167" s="54"/>
      <c r="AG167" s="54"/>
      <c r="AH167" s="52" t="str">
        <f t="shared" si="332"/>
        <v xml:space="preserve"> </v>
      </c>
      <c r="AI167" s="52" t="str">
        <f t="shared" si="362"/>
        <v xml:space="preserve"> </v>
      </c>
      <c r="AJ167" s="52" t="str">
        <f t="shared" si="363"/>
        <v xml:space="preserve"> </v>
      </c>
      <c r="AK167" s="52" t="str">
        <f t="shared" si="364"/>
        <v xml:space="preserve"> </v>
      </c>
      <c r="AL167" s="52" t="str">
        <f t="shared" si="365"/>
        <v xml:space="preserve"> </v>
      </c>
      <c r="AM167" s="53"/>
      <c r="AN167" s="53"/>
      <c r="AO167" s="53"/>
      <c r="AP167" s="53"/>
      <c r="AQ167" s="53"/>
      <c r="AR167" s="53"/>
      <c r="AS167" s="55" t="str">
        <f t="shared" si="333"/>
        <v/>
      </c>
      <c r="AT167" s="31" t="str">
        <f t="shared" si="366"/>
        <v/>
      </c>
      <c r="AU167" s="57" t="str">
        <f>IF(D167="","",IF(LOOKUP(AT167,'Master 2012 Pay Sheet'!$A$5:$A$35,'Master 2012 Pay Sheet'!$B$5:$B$35)&gt;0,LOOKUP(AT167,'Master 2012 Pay Sheet'!$A$5:$A$35,'Master 2012 Pay Sheet'!$B$5:$B$35),0))</f>
        <v/>
      </c>
      <c r="AV167" s="56" t="str">
        <f t="shared" si="334"/>
        <v/>
      </c>
      <c r="AW167" s="31" t="str">
        <f t="shared" si="367"/>
        <v/>
      </c>
      <c r="AX167" s="57" t="str">
        <f>IF(D167="","",IF(LOOKUP(AW167,'Master 2012 Pay Sheet'!$C$5:$C$35,'Master 2012 Pay Sheet'!$D$5:$D$35)&gt;0,LOOKUP(AW167,'Master 2012 Pay Sheet'!$C$5:$C$35,'Master 2012 Pay Sheet'!$D$5:$D$35),0))</f>
        <v/>
      </c>
      <c r="AY167" s="56" t="str">
        <f t="shared" si="281"/>
        <v/>
      </c>
      <c r="AZ167" s="31" t="str">
        <f t="shared" si="368"/>
        <v/>
      </c>
      <c r="BA167" s="57" t="str">
        <f>IF(D167="","",IF(LOOKUP(AZ167,'Master 2012 Pay Sheet'!$E$5:$E$35,'Master 2012 Pay Sheet'!$F$5:$F$35)&gt;0,LOOKUP(AZ167,'Master 2012 Pay Sheet'!$E$5:$E$35,'Master 2012 Pay Sheet'!$F$5:$F$35),0))</f>
        <v/>
      </c>
      <c r="BB167" s="57" t="str">
        <f t="shared" si="369"/>
        <v/>
      </c>
      <c r="BC167" s="31" t="str">
        <f t="shared" si="370"/>
        <v/>
      </c>
      <c r="BD167" s="31" t="str">
        <f t="shared" si="371"/>
        <v/>
      </c>
      <c r="BE167" s="31" t="str">
        <f t="shared" si="286"/>
        <v/>
      </c>
      <c r="BF167" s="56" t="str">
        <f t="shared" si="335"/>
        <v/>
      </c>
      <c r="BG167" s="31" t="str">
        <f t="shared" si="372"/>
        <v/>
      </c>
      <c r="BH167" s="31" t="str">
        <f t="shared" si="288"/>
        <v/>
      </c>
      <c r="BI167" s="56" t="str">
        <f t="shared" si="336"/>
        <v/>
      </c>
      <c r="BJ167" s="31" t="str">
        <f t="shared" si="373"/>
        <v/>
      </c>
      <c r="BK167" s="31" t="str">
        <f t="shared" si="337"/>
        <v/>
      </c>
      <c r="BL167" s="31" t="str">
        <f t="shared" si="290"/>
        <v/>
      </c>
      <c r="BM167" s="31" t="str">
        <f t="shared" si="374"/>
        <v/>
      </c>
      <c r="BN167" s="31" t="str">
        <f t="shared" si="292"/>
        <v/>
      </c>
      <c r="BO167" s="31" t="str">
        <f t="shared" si="375"/>
        <v/>
      </c>
      <c r="BP167" s="31" t="str">
        <f t="shared" si="294"/>
        <v/>
      </c>
      <c r="BQ167" s="31" t="str">
        <f t="shared" si="376"/>
        <v/>
      </c>
      <c r="BR167" s="31" t="str">
        <f t="shared" si="296"/>
        <v/>
      </c>
      <c r="BS167" s="31" t="str">
        <f t="shared" si="377"/>
        <v/>
      </c>
      <c r="BT167" s="31" t="str">
        <f t="shared" si="298"/>
        <v/>
      </c>
      <c r="BU167" s="31" t="str">
        <f t="shared" si="378"/>
        <v/>
      </c>
      <c r="BV167" s="31" t="str">
        <f t="shared" si="300"/>
        <v/>
      </c>
      <c r="BW167" s="31" t="str">
        <f t="shared" si="379"/>
        <v/>
      </c>
      <c r="BX167" s="31" t="str">
        <f t="shared" si="302"/>
        <v/>
      </c>
      <c r="BY167" s="31" t="str">
        <f t="shared" si="380"/>
        <v/>
      </c>
      <c r="BZ167" s="31" t="str">
        <f t="shared" si="304"/>
        <v/>
      </c>
      <c r="CA167" s="31" t="str">
        <f t="shared" si="381"/>
        <v/>
      </c>
      <c r="CB167" s="31" t="str">
        <f t="shared" si="306"/>
        <v/>
      </c>
      <c r="CC167" s="31" t="str">
        <f t="shared" si="382"/>
        <v/>
      </c>
      <c r="CD167" s="31" t="str">
        <f t="shared" si="308"/>
        <v/>
      </c>
      <c r="CE167" s="31" t="str">
        <f t="shared" si="383"/>
        <v/>
      </c>
      <c r="CF167" s="31" t="str">
        <f t="shared" si="310"/>
        <v/>
      </c>
      <c r="CG167" s="31" t="str">
        <f t="shared" si="384"/>
        <v/>
      </c>
      <c r="CH167" s="31" t="str">
        <f t="shared" si="312"/>
        <v/>
      </c>
      <c r="CI167" s="31" t="str">
        <f t="shared" si="385"/>
        <v/>
      </c>
      <c r="CJ167" s="31" t="str">
        <f t="shared" si="386"/>
        <v/>
      </c>
      <c r="CK167" s="31" t="str">
        <f t="shared" si="387"/>
        <v/>
      </c>
      <c r="CL167" s="31" t="str">
        <f t="shared" si="388"/>
        <v/>
      </c>
      <c r="CM167" s="31" t="str">
        <f t="shared" si="389"/>
        <v/>
      </c>
      <c r="CN167" s="31" t="str">
        <f t="shared" si="390"/>
        <v/>
      </c>
      <c r="CO167" s="31" t="str">
        <f t="shared" si="391"/>
        <v/>
      </c>
      <c r="CP167" s="31" t="str">
        <f t="shared" si="392"/>
        <v/>
      </c>
      <c r="CQ167" s="31" t="str">
        <f t="shared" si="393"/>
        <v/>
      </c>
      <c r="CR167" s="31" t="str">
        <f t="shared" si="394"/>
        <v/>
      </c>
      <c r="CS167" s="31" t="str">
        <f t="shared" si="395"/>
        <v/>
      </c>
      <c r="CT167" s="31" t="str">
        <f t="shared" si="338"/>
        <v/>
      </c>
      <c r="CU167" s="31" t="str">
        <f t="shared" si="339"/>
        <v/>
      </c>
      <c r="CV167" s="31" t="str">
        <f t="shared" si="340"/>
        <v/>
      </c>
      <c r="CW167" s="31" t="str">
        <f t="shared" si="341"/>
        <v/>
      </c>
      <c r="CX167" s="31" t="str">
        <f t="shared" si="342"/>
        <v/>
      </c>
      <c r="CY167" s="31" t="str">
        <f t="shared" si="343"/>
        <v/>
      </c>
      <c r="CZ167" s="31" t="str">
        <f t="shared" si="344"/>
        <v/>
      </c>
      <c r="DA167" s="31" t="str">
        <f t="shared" si="345"/>
        <v/>
      </c>
      <c r="DB167" s="31" t="str">
        <f t="shared" si="346"/>
        <v/>
      </c>
      <c r="DC167" s="31" t="str">
        <f t="shared" si="347"/>
        <v/>
      </c>
      <c r="DD167" s="31" t="str">
        <f t="shared" si="348"/>
        <v/>
      </c>
      <c r="DE167" s="31" t="str">
        <f t="shared" si="349"/>
        <v/>
      </c>
      <c r="DF167" s="31" t="str">
        <f t="shared" si="350"/>
        <v/>
      </c>
      <c r="DG167" s="31" t="str">
        <f t="shared" si="351"/>
        <v/>
      </c>
      <c r="DH167" s="31" t="str">
        <f t="shared" si="352"/>
        <v/>
      </c>
      <c r="DI167" s="31" t="str">
        <f t="shared" si="353"/>
        <v/>
      </c>
      <c r="DJ167" s="31" t="str">
        <f t="shared" si="354"/>
        <v/>
      </c>
      <c r="DK167" s="31" t="str">
        <f t="shared" si="355"/>
        <v/>
      </c>
      <c r="DL167" s="31" t="str">
        <f t="shared" si="356"/>
        <v/>
      </c>
      <c r="DM167" s="31" t="str">
        <f t="shared" si="357"/>
        <v/>
      </c>
      <c r="DN167" s="31" t="str">
        <f t="shared" si="358"/>
        <v/>
      </c>
      <c r="DO167" s="31" t="str">
        <f t="shared" si="359"/>
        <v/>
      </c>
      <c r="DP167" s="31" t="str">
        <f t="shared" si="360"/>
        <v/>
      </c>
      <c r="DQ167" s="31" t="str">
        <f t="shared" si="396"/>
        <v/>
      </c>
      <c r="DR167" s="31" t="str">
        <f t="shared" si="397"/>
        <v/>
      </c>
      <c r="DS167" s="31" t="str">
        <f t="shared" si="398"/>
        <v/>
      </c>
      <c r="DT167" s="31" t="str">
        <f t="shared" si="327"/>
        <v/>
      </c>
      <c r="DU167" s="31" t="str">
        <f t="shared" si="328"/>
        <v/>
      </c>
      <c r="DV167" s="31" t="str">
        <f t="shared" si="329"/>
        <v/>
      </c>
      <c r="DW167" s="48" t="e">
        <f t="shared" si="399"/>
        <v>#VALUE!</v>
      </c>
      <c r="DX167" s="4" t="str">
        <f t="shared" si="361"/>
        <v/>
      </c>
    </row>
    <row r="168" spans="1:128" ht="13.2" x14ac:dyDescent="0.25">
      <c r="A168" s="31"/>
      <c r="B168" s="4">
        <v>166</v>
      </c>
      <c r="C168" s="15"/>
      <c r="D168" s="15"/>
      <c r="E168" s="15"/>
      <c r="F168" s="15"/>
      <c r="G168" s="15"/>
      <c r="H168" s="47"/>
      <c r="I168" s="15"/>
      <c r="J168" s="47"/>
      <c r="K168" s="47"/>
      <c r="L168" s="47"/>
      <c r="M168" s="54"/>
      <c r="N168" s="54"/>
      <c r="O168" s="54"/>
      <c r="P168" s="54"/>
      <c r="Q168" s="54"/>
      <c r="R168" s="51"/>
      <c r="S168" s="51"/>
      <c r="T168" s="51"/>
      <c r="U168" s="51"/>
      <c r="V168" s="51"/>
      <c r="W168" s="51"/>
      <c r="X168" s="52" t="str">
        <f t="shared" si="331"/>
        <v xml:space="preserve"> </v>
      </c>
      <c r="Y168" s="52" t="str">
        <f t="shared" si="275"/>
        <v xml:space="preserve"> </v>
      </c>
      <c r="Z168" s="52" t="str">
        <f t="shared" si="276"/>
        <v xml:space="preserve"> </v>
      </c>
      <c r="AA168" s="52" t="str">
        <f t="shared" si="277"/>
        <v xml:space="preserve"> </v>
      </c>
      <c r="AB168" s="52" t="str">
        <f t="shared" si="278"/>
        <v xml:space="preserve"> </v>
      </c>
      <c r="AC168" s="54"/>
      <c r="AD168" s="54"/>
      <c r="AE168" s="54"/>
      <c r="AF168" s="54"/>
      <c r="AG168" s="54"/>
      <c r="AH168" s="52" t="str">
        <f t="shared" si="332"/>
        <v xml:space="preserve"> </v>
      </c>
      <c r="AI168" s="52" t="str">
        <f t="shared" si="362"/>
        <v xml:space="preserve"> </v>
      </c>
      <c r="AJ168" s="52" t="str">
        <f t="shared" si="363"/>
        <v xml:space="preserve"> </v>
      </c>
      <c r="AK168" s="52" t="str">
        <f t="shared" si="364"/>
        <v xml:space="preserve"> </v>
      </c>
      <c r="AL168" s="52" t="str">
        <f t="shared" si="365"/>
        <v xml:space="preserve"> </v>
      </c>
      <c r="AM168" s="53"/>
      <c r="AN168" s="53"/>
      <c r="AO168" s="53"/>
      <c r="AP168" s="53"/>
      <c r="AQ168" s="53"/>
      <c r="AR168" s="53"/>
      <c r="AS168" s="55" t="str">
        <f t="shared" si="333"/>
        <v/>
      </c>
      <c r="AT168" s="31" t="str">
        <f t="shared" si="366"/>
        <v/>
      </c>
      <c r="AU168" s="57" t="str">
        <f>IF(D168="","",IF(LOOKUP(AT168,'Master 2012 Pay Sheet'!$A$5:$A$35,'Master 2012 Pay Sheet'!$B$5:$B$35)&gt;0,LOOKUP(AT168,'Master 2012 Pay Sheet'!$A$5:$A$35,'Master 2012 Pay Sheet'!$B$5:$B$35),0))</f>
        <v/>
      </c>
      <c r="AV168" s="56" t="str">
        <f t="shared" si="334"/>
        <v/>
      </c>
      <c r="AW168" s="31" t="str">
        <f t="shared" si="367"/>
        <v/>
      </c>
      <c r="AX168" s="57" t="str">
        <f>IF(D168="","",IF(LOOKUP(AW168,'Master 2012 Pay Sheet'!$C$5:$C$35,'Master 2012 Pay Sheet'!$D$5:$D$35)&gt;0,LOOKUP(AW168,'Master 2012 Pay Sheet'!$C$5:$C$35,'Master 2012 Pay Sheet'!$D$5:$D$35),0))</f>
        <v/>
      </c>
      <c r="AY168" s="56" t="str">
        <f t="shared" si="281"/>
        <v/>
      </c>
      <c r="AZ168" s="31" t="str">
        <f t="shared" si="368"/>
        <v/>
      </c>
      <c r="BA168" s="57" t="str">
        <f>IF(D168="","",IF(LOOKUP(AZ168,'Master 2012 Pay Sheet'!$E$5:$E$35,'Master 2012 Pay Sheet'!$F$5:$F$35)&gt;0,LOOKUP(AZ168,'Master 2012 Pay Sheet'!$E$5:$E$35,'Master 2012 Pay Sheet'!$F$5:$F$35),0))</f>
        <v/>
      </c>
      <c r="BB168" s="57" t="str">
        <f t="shared" si="369"/>
        <v/>
      </c>
      <c r="BC168" s="31" t="str">
        <f t="shared" si="370"/>
        <v/>
      </c>
      <c r="BD168" s="31" t="str">
        <f t="shared" si="371"/>
        <v/>
      </c>
      <c r="BE168" s="31" t="str">
        <f t="shared" si="286"/>
        <v/>
      </c>
      <c r="BF168" s="56" t="str">
        <f t="shared" si="335"/>
        <v/>
      </c>
      <c r="BG168" s="31" t="str">
        <f t="shared" si="372"/>
        <v/>
      </c>
      <c r="BH168" s="31" t="str">
        <f t="shared" si="288"/>
        <v/>
      </c>
      <c r="BI168" s="56" t="str">
        <f t="shared" si="336"/>
        <v/>
      </c>
      <c r="BJ168" s="31" t="str">
        <f t="shared" si="373"/>
        <v/>
      </c>
      <c r="BK168" s="31" t="str">
        <f t="shared" si="337"/>
        <v/>
      </c>
      <c r="BL168" s="31" t="str">
        <f t="shared" si="290"/>
        <v/>
      </c>
      <c r="BM168" s="31" t="str">
        <f t="shared" si="374"/>
        <v/>
      </c>
      <c r="BN168" s="31" t="str">
        <f t="shared" si="292"/>
        <v/>
      </c>
      <c r="BO168" s="31" t="str">
        <f t="shared" si="375"/>
        <v/>
      </c>
      <c r="BP168" s="31" t="str">
        <f t="shared" si="294"/>
        <v/>
      </c>
      <c r="BQ168" s="31" t="str">
        <f t="shared" si="376"/>
        <v/>
      </c>
      <c r="BR168" s="31" t="str">
        <f t="shared" si="296"/>
        <v/>
      </c>
      <c r="BS168" s="31" t="str">
        <f t="shared" si="377"/>
        <v/>
      </c>
      <c r="BT168" s="31" t="str">
        <f t="shared" si="298"/>
        <v/>
      </c>
      <c r="BU168" s="31" t="str">
        <f t="shared" si="378"/>
        <v/>
      </c>
      <c r="BV168" s="31" t="str">
        <f t="shared" si="300"/>
        <v/>
      </c>
      <c r="BW168" s="31" t="str">
        <f t="shared" si="379"/>
        <v/>
      </c>
      <c r="BX168" s="31" t="str">
        <f t="shared" si="302"/>
        <v/>
      </c>
      <c r="BY168" s="31" t="str">
        <f t="shared" si="380"/>
        <v/>
      </c>
      <c r="BZ168" s="31" t="str">
        <f t="shared" si="304"/>
        <v/>
      </c>
      <c r="CA168" s="31" t="str">
        <f t="shared" si="381"/>
        <v/>
      </c>
      <c r="CB168" s="31" t="str">
        <f t="shared" si="306"/>
        <v/>
      </c>
      <c r="CC168" s="31" t="str">
        <f t="shared" si="382"/>
        <v/>
      </c>
      <c r="CD168" s="31" t="str">
        <f t="shared" si="308"/>
        <v/>
      </c>
      <c r="CE168" s="31" t="str">
        <f t="shared" si="383"/>
        <v/>
      </c>
      <c r="CF168" s="31" t="str">
        <f t="shared" si="310"/>
        <v/>
      </c>
      <c r="CG168" s="31" t="str">
        <f t="shared" si="384"/>
        <v/>
      </c>
      <c r="CH168" s="31" t="str">
        <f t="shared" si="312"/>
        <v/>
      </c>
      <c r="CI168" s="31" t="str">
        <f t="shared" si="385"/>
        <v/>
      </c>
      <c r="CJ168" s="31" t="str">
        <f t="shared" si="386"/>
        <v/>
      </c>
      <c r="CK168" s="31" t="str">
        <f t="shared" si="387"/>
        <v/>
      </c>
      <c r="CL168" s="31" t="str">
        <f t="shared" si="388"/>
        <v/>
      </c>
      <c r="CM168" s="31" t="str">
        <f t="shared" si="389"/>
        <v/>
      </c>
      <c r="CN168" s="31" t="str">
        <f t="shared" si="390"/>
        <v/>
      </c>
      <c r="CO168" s="31" t="str">
        <f t="shared" si="391"/>
        <v/>
      </c>
      <c r="CP168" s="31" t="str">
        <f t="shared" si="392"/>
        <v/>
      </c>
      <c r="CQ168" s="31" t="str">
        <f t="shared" si="393"/>
        <v/>
      </c>
      <c r="CR168" s="31" t="str">
        <f t="shared" si="394"/>
        <v/>
      </c>
      <c r="CS168" s="31" t="str">
        <f t="shared" si="395"/>
        <v/>
      </c>
      <c r="CT168" s="31" t="str">
        <f t="shared" si="338"/>
        <v/>
      </c>
      <c r="CU168" s="31" t="str">
        <f t="shared" si="339"/>
        <v/>
      </c>
      <c r="CV168" s="31" t="str">
        <f t="shared" si="340"/>
        <v/>
      </c>
      <c r="CW168" s="31" t="str">
        <f t="shared" si="341"/>
        <v/>
      </c>
      <c r="CX168" s="31" t="str">
        <f t="shared" si="342"/>
        <v/>
      </c>
      <c r="CY168" s="31" t="str">
        <f t="shared" si="343"/>
        <v/>
      </c>
      <c r="CZ168" s="31" t="str">
        <f t="shared" si="344"/>
        <v/>
      </c>
      <c r="DA168" s="31" t="str">
        <f t="shared" si="345"/>
        <v/>
      </c>
      <c r="DB168" s="31" t="str">
        <f t="shared" si="346"/>
        <v/>
      </c>
      <c r="DC168" s="31" t="str">
        <f t="shared" si="347"/>
        <v/>
      </c>
      <c r="DD168" s="31" t="str">
        <f t="shared" si="348"/>
        <v/>
      </c>
      <c r="DE168" s="31" t="str">
        <f t="shared" si="349"/>
        <v/>
      </c>
      <c r="DF168" s="31" t="str">
        <f t="shared" si="350"/>
        <v/>
      </c>
      <c r="DG168" s="31" t="str">
        <f t="shared" si="351"/>
        <v/>
      </c>
      <c r="DH168" s="31" t="str">
        <f t="shared" si="352"/>
        <v/>
      </c>
      <c r="DI168" s="31" t="str">
        <f t="shared" si="353"/>
        <v/>
      </c>
      <c r="DJ168" s="31" t="str">
        <f t="shared" si="354"/>
        <v/>
      </c>
      <c r="DK168" s="31" t="str">
        <f t="shared" si="355"/>
        <v/>
      </c>
      <c r="DL168" s="31" t="str">
        <f t="shared" si="356"/>
        <v/>
      </c>
      <c r="DM168" s="31" t="str">
        <f t="shared" si="357"/>
        <v/>
      </c>
      <c r="DN168" s="31" t="str">
        <f t="shared" si="358"/>
        <v/>
      </c>
      <c r="DO168" s="31" t="str">
        <f t="shared" si="359"/>
        <v/>
      </c>
      <c r="DP168" s="31" t="str">
        <f t="shared" si="360"/>
        <v/>
      </c>
      <c r="DQ168" s="31" t="str">
        <f t="shared" si="396"/>
        <v/>
      </c>
      <c r="DR168" s="31" t="str">
        <f t="shared" si="397"/>
        <v/>
      </c>
      <c r="DS168" s="31" t="str">
        <f t="shared" si="398"/>
        <v/>
      </c>
      <c r="DT168" s="31" t="str">
        <f t="shared" si="327"/>
        <v/>
      </c>
      <c r="DU168" s="31" t="str">
        <f t="shared" si="328"/>
        <v/>
      </c>
      <c r="DV168" s="31" t="str">
        <f t="shared" si="329"/>
        <v/>
      </c>
      <c r="DW168" s="48" t="e">
        <f t="shared" si="399"/>
        <v>#VALUE!</v>
      </c>
      <c r="DX168" s="4" t="str">
        <f t="shared" si="361"/>
        <v/>
      </c>
    </row>
    <row r="169" spans="1:128" ht="13.2" x14ac:dyDescent="0.25">
      <c r="A169" s="31"/>
      <c r="B169" s="4">
        <v>167</v>
      </c>
      <c r="C169" s="15"/>
      <c r="D169" s="15"/>
      <c r="E169" s="15"/>
      <c r="F169" s="15"/>
      <c r="G169" s="15"/>
      <c r="H169" s="47"/>
      <c r="I169" s="15"/>
      <c r="J169" s="47"/>
      <c r="K169" s="47"/>
      <c r="L169" s="47"/>
      <c r="M169" s="54"/>
      <c r="N169" s="54"/>
      <c r="O169" s="54"/>
      <c r="P169" s="54"/>
      <c r="Q169" s="54"/>
      <c r="R169" s="51"/>
      <c r="S169" s="51"/>
      <c r="T169" s="51"/>
      <c r="U169" s="51"/>
      <c r="V169" s="51"/>
      <c r="W169" s="51"/>
      <c r="X169" s="52" t="str">
        <f t="shared" si="331"/>
        <v xml:space="preserve"> </v>
      </c>
      <c r="Y169" s="52" t="str">
        <f t="shared" si="275"/>
        <v xml:space="preserve"> </v>
      </c>
      <c r="Z169" s="52" t="str">
        <f t="shared" si="276"/>
        <v xml:space="preserve"> </v>
      </c>
      <c r="AA169" s="52" t="str">
        <f t="shared" si="277"/>
        <v xml:space="preserve"> </v>
      </c>
      <c r="AB169" s="52" t="str">
        <f t="shared" si="278"/>
        <v xml:space="preserve"> </v>
      </c>
      <c r="AC169" s="54"/>
      <c r="AD169" s="54"/>
      <c r="AE169" s="54"/>
      <c r="AF169" s="54"/>
      <c r="AG169" s="54"/>
      <c r="AH169" s="52" t="str">
        <f t="shared" si="332"/>
        <v xml:space="preserve"> </v>
      </c>
      <c r="AI169" s="52" t="str">
        <f t="shared" si="362"/>
        <v xml:space="preserve"> </v>
      </c>
      <c r="AJ169" s="52" t="str">
        <f t="shared" si="363"/>
        <v xml:space="preserve"> </v>
      </c>
      <c r="AK169" s="52" t="str">
        <f t="shared" si="364"/>
        <v xml:space="preserve"> </v>
      </c>
      <c r="AL169" s="52" t="str">
        <f t="shared" si="365"/>
        <v xml:space="preserve"> </v>
      </c>
      <c r="AM169" s="53"/>
      <c r="AN169" s="53"/>
      <c r="AO169" s="53"/>
      <c r="AP169" s="53"/>
      <c r="AQ169" s="53"/>
      <c r="AR169" s="53"/>
      <c r="AS169" s="55" t="str">
        <f t="shared" si="333"/>
        <v/>
      </c>
      <c r="AT169" s="31" t="str">
        <f t="shared" si="366"/>
        <v/>
      </c>
      <c r="AU169" s="57" t="str">
        <f>IF(D169="","",IF(LOOKUP(AT169,'Master 2012 Pay Sheet'!$A$5:$A$35,'Master 2012 Pay Sheet'!$B$5:$B$35)&gt;0,LOOKUP(AT169,'Master 2012 Pay Sheet'!$A$5:$A$35,'Master 2012 Pay Sheet'!$B$5:$B$35),0))</f>
        <v/>
      </c>
      <c r="AV169" s="56" t="str">
        <f t="shared" si="334"/>
        <v/>
      </c>
      <c r="AW169" s="31" t="str">
        <f t="shared" si="367"/>
        <v/>
      </c>
      <c r="AX169" s="57" t="str">
        <f>IF(D169="","",IF(LOOKUP(AW169,'Master 2012 Pay Sheet'!$C$5:$C$35,'Master 2012 Pay Sheet'!$D$5:$D$35)&gt;0,LOOKUP(AW169,'Master 2012 Pay Sheet'!$C$5:$C$35,'Master 2012 Pay Sheet'!$D$5:$D$35),0))</f>
        <v/>
      </c>
      <c r="AY169" s="56" t="str">
        <f t="shared" si="281"/>
        <v/>
      </c>
      <c r="AZ169" s="31" t="str">
        <f t="shared" si="368"/>
        <v/>
      </c>
      <c r="BA169" s="57" t="str">
        <f>IF(D169="","",IF(LOOKUP(AZ169,'Master 2012 Pay Sheet'!$E$5:$E$35,'Master 2012 Pay Sheet'!$F$5:$F$35)&gt;0,LOOKUP(AZ169,'Master 2012 Pay Sheet'!$E$5:$E$35,'Master 2012 Pay Sheet'!$F$5:$F$35),0))</f>
        <v/>
      </c>
      <c r="BB169" s="57" t="str">
        <f t="shared" si="369"/>
        <v/>
      </c>
      <c r="BC169" s="31" t="str">
        <f t="shared" si="370"/>
        <v/>
      </c>
      <c r="BD169" s="31" t="str">
        <f t="shared" si="371"/>
        <v/>
      </c>
      <c r="BE169" s="31" t="str">
        <f t="shared" si="286"/>
        <v/>
      </c>
      <c r="BF169" s="56" t="str">
        <f t="shared" si="335"/>
        <v/>
      </c>
      <c r="BG169" s="31" t="str">
        <f t="shared" si="372"/>
        <v/>
      </c>
      <c r="BH169" s="31" t="str">
        <f t="shared" si="288"/>
        <v/>
      </c>
      <c r="BI169" s="56" t="str">
        <f t="shared" si="336"/>
        <v/>
      </c>
      <c r="BJ169" s="31" t="str">
        <f t="shared" si="373"/>
        <v/>
      </c>
      <c r="BK169" s="31" t="str">
        <f t="shared" si="337"/>
        <v/>
      </c>
      <c r="BL169" s="31" t="str">
        <f t="shared" si="290"/>
        <v/>
      </c>
      <c r="BM169" s="31" t="str">
        <f t="shared" si="374"/>
        <v/>
      </c>
      <c r="BN169" s="31" t="str">
        <f t="shared" si="292"/>
        <v/>
      </c>
      <c r="BO169" s="31" t="str">
        <f t="shared" si="375"/>
        <v/>
      </c>
      <c r="BP169" s="31" t="str">
        <f t="shared" si="294"/>
        <v/>
      </c>
      <c r="BQ169" s="31" t="str">
        <f t="shared" si="376"/>
        <v/>
      </c>
      <c r="BR169" s="31" t="str">
        <f t="shared" si="296"/>
        <v/>
      </c>
      <c r="BS169" s="31" t="str">
        <f t="shared" si="377"/>
        <v/>
      </c>
      <c r="BT169" s="31" t="str">
        <f t="shared" si="298"/>
        <v/>
      </c>
      <c r="BU169" s="31" t="str">
        <f t="shared" si="378"/>
        <v/>
      </c>
      <c r="BV169" s="31" t="str">
        <f t="shared" si="300"/>
        <v/>
      </c>
      <c r="BW169" s="31" t="str">
        <f t="shared" si="379"/>
        <v/>
      </c>
      <c r="BX169" s="31" t="str">
        <f t="shared" si="302"/>
        <v/>
      </c>
      <c r="BY169" s="31" t="str">
        <f t="shared" si="380"/>
        <v/>
      </c>
      <c r="BZ169" s="31" t="str">
        <f t="shared" si="304"/>
        <v/>
      </c>
      <c r="CA169" s="31" t="str">
        <f t="shared" si="381"/>
        <v/>
      </c>
      <c r="CB169" s="31" t="str">
        <f t="shared" si="306"/>
        <v/>
      </c>
      <c r="CC169" s="31" t="str">
        <f t="shared" si="382"/>
        <v/>
      </c>
      <c r="CD169" s="31" t="str">
        <f t="shared" si="308"/>
        <v/>
      </c>
      <c r="CE169" s="31" t="str">
        <f t="shared" si="383"/>
        <v/>
      </c>
      <c r="CF169" s="31" t="str">
        <f t="shared" si="310"/>
        <v/>
      </c>
      <c r="CG169" s="31" t="str">
        <f t="shared" si="384"/>
        <v/>
      </c>
      <c r="CH169" s="31" t="str">
        <f t="shared" si="312"/>
        <v/>
      </c>
      <c r="CI169" s="31" t="str">
        <f t="shared" si="385"/>
        <v/>
      </c>
      <c r="CJ169" s="31" t="str">
        <f t="shared" si="386"/>
        <v/>
      </c>
      <c r="CK169" s="31" t="str">
        <f t="shared" si="387"/>
        <v/>
      </c>
      <c r="CL169" s="31" t="str">
        <f t="shared" si="388"/>
        <v/>
      </c>
      <c r="CM169" s="31" t="str">
        <f t="shared" si="389"/>
        <v/>
      </c>
      <c r="CN169" s="31" t="str">
        <f t="shared" si="390"/>
        <v/>
      </c>
      <c r="CO169" s="31" t="str">
        <f t="shared" si="391"/>
        <v/>
      </c>
      <c r="CP169" s="31" t="str">
        <f t="shared" si="392"/>
        <v/>
      </c>
      <c r="CQ169" s="31" t="str">
        <f t="shared" si="393"/>
        <v/>
      </c>
      <c r="CR169" s="31" t="str">
        <f t="shared" si="394"/>
        <v/>
      </c>
      <c r="CS169" s="31" t="str">
        <f t="shared" si="395"/>
        <v/>
      </c>
      <c r="CT169" s="31" t="str">
        <f t="shared" si="338"/>
        <v/>
      </c>
      <c r="CU169" s="31" t="str">
        <f t="shared" si="339"/>
        <v/>
      </c>
      <c r="CV169" s="31" t="str">
        <f t="shared" si="340"/>
        <v/>
      </c>
      <c r="CW169" s="31" t="str">
        <f t="shared" si="341"/>
        <v/>
      </c>
      <c r="CX169" s="31" t="str">
        <f t="shared" si="342"/>
        <v/>
      </c>
      <c r="CY169" s="31" t="str">
        <f t="shared" si="343"/>
        <v/>
      </c>
      <c r="CZ169" s="31" t="str">
        <f t="shared" si="344"/>
        <v/>
      </c>
      <c r="DA169" s="31" t="str">
        <f t="shared" si="345"/>
        <v/>
      </c>
      <c r="DB169" s="31" t="str">
        <f t="shared" si="346"/>
        <v/>
      </c>
      <c r="DC169" s="31" t="str">
        <f t="shared" si="347"/>
        <v/>
      </c>
      <c r="DD169" s="31" t="str">
        <f t="shared" si="348"/>
        <v/>
      </c>
      <c r="DE169" s="31" t="str">
        <f t="shared" si="349"/>
        <v/>
      </c>
      <c r="DF169" s="31" t="str">
        <f t="shared" si="350"/>
        <v/>
      </c>
      <c r="DG169" s="31" t="str">
        <f t="shared" si="351"/>
        <v/>
      </c>
      <c r="DH169" s="31" t="str">
        <f t="shared" si="352"/>
        <v/>
      </c>
      <c r="DI169" s="31" t="str">
        <f t="shared" si="353"/>
        <v/>
      </c>
      <c r="DJ169" s="31" t="str">
        <f t="shared" si="354"/>
        <v/>
      </c>
      <c r="DK169" s="31" t="str">
        <f t="shared" si="355"/>
        <v/>
      </c>
      <c r="DL169" s="31" t="str">
        <f t="shared" si="356"/>
        <v/>
      </c>
      <c r="DM169" s="31" t="str">
        <f t="shared" si="357"/>
        <v/>
      </c>
      <c r="DN169" s="31" t="str">
        <f t="shared" si="358"/>
        <v/>
      </c>
      <c r="DO169" s="31" t="str">
        <f t="shared" si="359"/>
        <v/>
      </c>
      <c r="DP169" s="31" t="str">
        <f t="shared" si="360"/>
        <v/>
      </c>
      <c r="DQ169" s="31" t="str">
        <f t="shared" si="396"/>
        <v/>
      </c>
      <c r="DR169" s="31" t="str">
        <f t="shared" si="397"/>
        <v/>
      </c>
      <c r="DS169" s="31" t="str">
        <f t="shared" si="398"/>
        <v/>
      </c>
      <c r="DT169" s="31" t="str">
        <f t="shared" si="327"/>
        <v/>
      </c>
      <c r="DU169" s="31" t="str">
        <f t="shared" si="328"/>
        <v/>
      </c>
      <c r="DV169" s="31" t="str">
        <f t="shared" si="329"/>
        <v/>
      </c>
      <c r="DW169" s="48" t="e">
        <f t="shared" si="399"/>
        <v>#VALUE!</v>
      </c>
      <c r="DX169" s="4" t="str">
        <f t="shared" si="361"/>
        <v/>
      </c>
    </row>
    <row r="170" spans="1:128" ht="13.2" x14ac:dyDescent="0.25">
      <c r="A170" s="31"/>
      <c r="B170" s="4">
        <v>168</v>
      </c>
      <c r="C170" s="15"/>
      <c r="D170" s="15"/>
      <c r="E170" s="15"/>
      <c r="F170" s="15"/>
      <c r="G170" s="15"/>
      <c r="H170" s="47"/>
      <c r="I170" s="15"/>
      <c r="J170" s="47"/>
      <c r="K170" s="47"/>
      <c r="L170" s="47"/>
      <c r="M170" s="54"/>
      <c r="N170" s="54"/>
      <c r="O170" s="54"/>
      <c r="P170" s="54"/>
      <c r="Q170" s="54"/>
      <c r="R170" s="51"/>
      <c r="S170" s="51"/>
      <c r="T170" s="51"/>
      <c r="U170" s="51"/>
      <c r="V170" s="51"/>
      <c r="W170" s="51"/>
      <c r="X170" s="52" t="str">
        <f t="shared" si="331"/>
        <v xml:space="preserve"> </v>
      </c>
      <c r="Y170" s="52" t="str">
        <f t="shared" si="275"/>
        <v xml:space="preserve"> </v>
      </c>
      <c r="Z170" s="52" t="str">
        <f t="shared" si="276"/>
        <v xml:space="preserve"> </v>
      </c>
      <c r="AA170" s="52" t="str">
        <f t="shared" si="277"/>
        <v xml:space="preserve"> </v>
      </c>
      <c r="AB170" s="52" t="str">
        <f t="shared" si="278"/>
        <v xml:space="preserve"> </v>
      </c>
      <c r="AC170" s="54"/>
      <c r="AD170" s="54"/>
      <c r="AE170" s="54"/>
      <c r="AF170" s="54"/>
      <c r="AG170" s="54"/>
      <c r="AH170" s="52" t="str">
        <f t="shared" si="332"/>
        <v xml:space="preserve"> </v>
      </c>
      <c r="AI170" s="52" t="str">
        <f t="shared" si="362"/>
        <v xml:space="preserve"> </v>
      </c>
      <c r="AJ170" s="52" t="str">
        <f t="shared" si="363"/>
        <v xml:space="preserve"> </v>
      </c>
      <c r="AK170" s="52" t="str">
        <f t="shared" si="364"/>
        <v xml:space="preserve"> </v>
      </c>
      <c r="AL170" s="52" t="str">
        <f t="shared" si="365"/>
        <v xml:space="preserve"> </v>
      </c>
      <c r="AM170" s="53"/>
      <c r="AN170" s="53"/>
      <c r="AO170" s="53"/>
      <c r="AP170" s="53"/>
      <c r="AQ170" s="53"/>
      <c r="AR170" s="53"/>
      <c r="AS170" s="55" t="str">
        <f t="shared" si="333"/>
        <v/>
      </c>
      <c r="AT170" s="31" t="str">
        <f t="shared" si="366"/>
        <v/>
      </c>
      <c r="AU170" s="57" t="str">
        <f>IF(D170="","",IF(LOOKUP(AT170,'Master 2012 Pay Sheet'!$A$5:$A$35,'Master 2012 Pay Sheet'!$B$5:$B$35)&gt;0,LOOKUP(AT170,'Master 2012 Pay Sheet'!$A$5:$A$35,'Master 2012 Pay Sheet'!$B$5:$B$35),0))</f>
        <v/>
      </c>
      <c r="AV170" s="56" t="str">
        <f t="shared" si="334"/>
        <v/>
      </c>
      <c r="AW170" s="31" t="str">
        <f t="shared" si="367"/>
        <v/>
      </c>
      <c r="AX170" s="57" t="str">
        <f>IF(D170="","",IF(LOOKUP(AW170,'Master 2012 Pay Sheet'!$C$5:$C$35,'Master 2012 Pay Sheet'!$D$5:$D$35)&gt;0,LOOKUP(AW170,'Master 2012 Pay Sheet'!$C$5:$C$35,'Master 2012 Pay Sheet'!$D$5:$D$35),0))</f>
        <v/>
      </c>
      <c r="AY170" s="56" t="str">
        <f t="shared" si="281"/>
        <v/>
      </c>
      <c r="AZ170" s="31" t="str">
        <f t="shared" si="368"/>
        <v/>
      </c>
      <c r="BA170" s="57" t="str">
        <f>IF(D170="","",IF(LOOKUP(AZ170,'Master 2012 Pay Sheet'!$E$5:$E$35,'Master 2012 Pay Sheet'!$F$5:$F$35)&gt;0,LOOKUP(AZ170,'Master 2012 Pay Sheet'!$E$5:$E$35,'Master 2012 Pay Sheet'!$F$5:$F$35),0))</f>
        <v/>
      </c>
      <c r="BB170" s="57" t="str">
        <f t="shared" si="369"/>
        <v/>
      </c>
      <c r="BC170" s="31" t="str">
        <f t="shared" si="370"/>
        <v/>
      </c>
      <c r="BD170" s="31" t="str">
        <f t="shared" si="371"/>
        <v/>
      </c>
      <c r="BE170" s="31" t="str">
        <f t="shared" si="286"/>
        <v/>
      </c>
      <c r="BF170" s="56" t="str">
        <f t="shared" si="335"/>
        <v/>
      </c>
      <c r="BG170" s="31" t="str">
        <f t="shared" si="372"/>
        <v/>
      </c>
      <c r="BH170" s="31" t="str">
        <f t="shared" si="288"/>
        <v/>
      </c>
      <c r="BI170" s="56" t="str">
        <f t="shared" si="336"/>
        <v/>
      </c>
      <c r="BJ170" s="31" t="str">
        <f t="shared" si="373"/>
        <v/>
      </c>
      <c r="BK170" s="31" t="str">
        <f t="shared" si="337"/>
        <v/>
      </c>
      <c r="BL170" s="31" t="str">
        <f t="shared" si="290"/>
        <v/>
      </c>
      <c r="BM170" s="31" t="str">
        <f t="shared" si="374"/>
        <v/>
      </c>
      <c r="BN170" s="31" t="str">
        <f t="shared" si="292"/>
        <v/>
      </c>
      <c r="BO170" s="31" t="str">
        <f t="shared" si="375"/>
        <v/>
      </c>
      <c r="BP170" s="31" t="str">
        <f t="shared" si="294"/>
        <v/>
      </c>
      <c r="BQ170" s="31" t="str">
        <f t="shared" si="376"/>
        <v/>
      </c>
      <c r="BR170" s="31" t="str">
        <f t="shared" si="296"/>
        <v/>
      </c>
      <c r="BS170" s="31" t="str">
        <f t="shared" si="377"/>
        <v/>
      </c>
      <c r="BT170" s="31" t="str">
        <f t="shared" si="298"/>
        <v/>
      </c>
      <c r="BU170" s="31" t="str">
        <f t="shared" si="378"/>
        <v/>
      </c>
      <c r="BV170" s="31" t="str">
        <f t="shared" si="300"/>
        <v/>
      </c>
      <c r="BW170" s="31" t="str">
        <f t="shared" si="379"/>
        <v/>
      </c>
      <c r="BX170" s="31" t="str">
        <f t="shared" si="302"/>
        <v/>
      </c>
      <c r="BY170" s="31" t="str">
        <f t="shared" si="380"/>
        <v/>
      </c>
      <c r="BZ170" s="31" t="str">
        <f t="shared" si="304"/>
        <v/>
      </c>
      <c r="CA170" s="31" t="str">
        <f t="shared" si="381"/>
        <v/>
      </c>
      <c r="CB170" s="31" t="str">
        <f t="shared" si="306"/>
        <v/>
      </c>
      <c r="CC170" s="31" t="str">
        <f t="shared" si="382"/>
        <v/>
      </c>
      <c r="CD170" s="31" t="str">
        <f t="shared" si="308"/>
        <v/>
      </c>
      <c r="CE170" s="31" t="str">
        <f t="shared" si="383"/>
        <v/>
      </c>
      <c r="CF170" s="31" t="str">
        <f t="shared" si="310"/>
        <v/>
      </c>
      <c r="CG170" s="31" t="str">
        <f t="shared" si="384"/>
        <v/>
      </c>
      <c r="CH170" s="31" t="str">
        <f t="shared" si="312"/>
        <v/>
      </c>
      <c r="CI170" s="31" t="str">
        <f t="shared" si="385"/>
        <v/>
      </c>
      <c r="CJ170" s="31" t="str">
        <f t="shared" si="386"/>
        <v/>
      </c>
      <c r="CK170" s="31" t="str">
        <f t="shared" si="387"/>
        <v/>
      </c>
      <c r="CL170" s="31" t="str">
        <f t="shared" si="388"/>
        <v/>
      </c>
      <c r="CM170" s="31" t="str">
        <f t="shared" si="389"/>
        <v/>
      </c>
      <c r="CN170" s="31" t="str">
        <f t="shared" si="390"/>
        <v/>
      </c>
      <c r="CO170" s="31" t="str">
        <f t="shared" si="391"/>
        <v/>
      </c>
      <c r="CP170" s="31" t="str">
        <f t="shared" si="392"/>
        <v/>
      </c>
      <c r="CQ170" s="31" t="str">
        <f t="shared" si="393"/>
        <v/>
      </c>
      <c r="CR170" s="31" t="str">
        <f t="shared" si="394"/>
        <v/>
      </c>
      <c r="CS170" s="31" t="str">
        <f t="shared" si="395"/>
        <v/>
      </c>
      <c r="CT170" s="31" t="str">
        <f t="shared" si="338"/>
        <v/>
      </c>
      <c r="CU170" s="31" t="str">
        <f t="shared" si="339"/>
        <v/>
      </c>
      <c r="CV170" s="31" t="str">
        <f t="shared" si="340"/>
        <v/>
      </c>
      <c r="CW170" s="31" t="str">
        <f t="shared" si="341"/>
        <v/>
      </c>
      <c r="CX170" s="31" t="str">
        <f t="shared" si="342"/>
        <v/>
      </c>
      <c r="CY170" s="31" t="str">
        <f t="shared" si="343"/>
        <v/>
      </c>
      <c r="CZ170" s="31" t="str">
        <f t="shared" si="344"/>
        <v/>
      </c>
      <c r="DA170" s="31" t="str">
        <f t="shared" si="345"/>
        <v/>
      </c>
      <c r="DB170" s="31" t="str">
        <f t="shared" si="346"/>
        <v/>
      </c>
      <c r="DC170" s="31" t="str">
        <f t="shared" si="347"/>
        <v/>
      </c>
      <c r="DD170" s="31" t="str">
        <f t="shared" si="348"/>
        <v/>
      </c>
      <c r="DE170" s="31" t="str">
        <f t="shared" si="349"/>
        <v/>
      </c>
      <c r="DF170" s="31" t="str">
        <f t="shared" si="350"/>
        <v/>
      </c>
      <c r="DG170" s="31" t="str">
        <f t="shared" si="351"/>
        <v/>
      </c>
      <c r="DH170" s="31" t="str">
        <f t="shared" si="352"/>
        <v/>
      </c>
      <c r="DI170" s="31" t="str">
        <f t="shared" si="353"/>
        <v/>
      </c>
      <c r="DJ170" s="31" t="str">
        <f t="shared" si="354"/>
        <v/>
      </c>
      <c r="DK170" s="31" t="str">
        <f t="shared" si="355"/>
        <v/>
      </c>
      <c r="DL170" s="31" t="str">
        <f t="shared" si="356"/>
        <v/>
      </c>
      <c r="DM170" s="31" t="str">
        <f t="shared" si="357"/>
        <v/>
      </c>
      <c r="DN170" s="31" t="str">
        <f t="shared" si="358"/>
        <v/>
      </c>
      <c r="DO170" s="31" t="str">
        <f t="shared" si="359"/>
        <v/>
      </c>
      <c r="DP170" s="31" t="str">
        <f t="shared" si="360"/>
        <v/>
      </c>
      <c r="DQ170" s="31" t="str">
        <f t="shared" si="396"/>
        <v/>
      </c>
      <c r="DR170" s="31" t="str">
        <f t="shared" si="397"/>
        <v/>
      </c>
      <c r="DS170" s="31" t="str">
        <f t="shared" si="398"/>
        <v/>
      </c>
      <c r="DT170" s="31" t="str">
        <f t="shared" si="327"/>
        <v/>
      </c>
      <c r="DU170" s="31" t="str">
        <f t="shared" si="328"/>
        <v/>
      </c>
      <c r="DV170" s="31" t="str">
        <f t="shared" si="329"/>
        <v/>
      </c>
      <c r="DW170" s="48" t="e">
        <f t="shared" si="399"/>
        <v>#VALUE!</v>
      </c>
      <c r="DX170" s="4" t="str">
        <f t="shared" si="361"/>
        <v/>
      </c>
    </row>
    <row r="171" spans="1:128" ht="13.2" x14ac:dyDescent="0.25">
      <c r="A171" s="31"/>
      <c r="B171" s="4">
        <v>169</v>
      </c>
      <c r="C171" s="15"/>
      <c r="D171" s="15"/>
      <c r="E171" s="15"/>
      <c r="F171" s="15"/>
      <c r="G171" s="15"/>
      <c r="H171" s="47"/>
      <c r="I171" s="15"/>
      <c r="J171" s="47"/>
      <c r="K171" s="47"/>
      <c r="L171" s="47"/>
      <c r="M171" s="54"/>
      <c r="N171" s="54"/>
      <c r="O171" s="54"/>
      <c r="P171" s="54"/>
      <c r="Q171" s="54"/>
      <c r="R171" s="51"/>
      <c r="S171" s="51"/>
      <c r="T171" s="51"/>
      <c r="U171" s="51"/>
      <c r="V171" s="51"/>
      <c r="W171" s="51"/>
      <c r="X171" s="52" t="str">
        <f t="shared" si="331"/>
        <v xml:space="preserve"> </v>
      </c>
      <c r="Y171" s="52" t="str">
        <f t="shared" si="275"/>
        <v xml:space="preserve"> </v>
      </c>
      <c r="Z171" s="52" t="str">
        <f t="shared" si="276"/>
        <v xml:space="preserve"> </v>
      </c>
      <c r="AA171" s="52" t="str">
        <f t="shared" si="277"/>
        <v xml:space="preserve"> </v>
      </c>
      <c r="AB171" s="52" t="str">
        <f t="shared" si="278"/>
        <v xml:space="preserve"> </v>
      </c>
      <c r="AC171" s="54"/>
      <c r="AD171" s="54"/>
      <c r="AE171" s="54"/>
      <c r="AF171" s="54"/>
      <c r="AG171" s="54"/>
      <c r="AH171" s="52" t="str">
        <f t="shared" si="332"/>
        <v xml:space="preserve"> </v>
      </c>
      <c r="AI171" s="52" t="str">
        <f t="shared" si="362"/>
        <v xml:space="preserve"> </v>
      </c>
      <c r="AJ171" s="52" t="str">
        <f t="shared" si="363"/>
        <v xml:space="preserve"> </v>
      </c>
      <c r="AK171" s="52" t="str">
        <f t="shared" si="364"/>
        <v xml:space="preserve"> </v>
      </c>
      <c r="AL171" s="52" t="str">
        <f t="shared" si="365"/>
        <v xml:space="preserve"> </v>
      </c>
      <c r="AM171" s="53"/>
      <c r="AN171" s="53"/>
      <c r="AO171" s="53"/>
      <c r="AP171" s="53"/>
      <c r="AQ171" s="53"/>
      <c r="AR171" s="53"/>
      <c r="AS171" s="55" t="str">
        <f t="shared" si="333"/>
        <v/>
      </c>
      <c r="AT171" s="31" t="str">
        <f t="shared" si="366"/>
        <v/>
      </c>
      <c r="AU171" s="57" t="str">
        <f>IF(D171="","",IF(LOOKUP(AT171,'Master 2012 Pay Sheet'!$A$5:$A$35,'Master 2012 Pay Sheet'!$B$5:$B$35)&gt;0,LOOKUP(AT171,'Master 2012 Pay Sheet'!$A$5:$A$35,'Master 2012 Pay Sheet'!$B$5:$B$35),0))</f>
        <v/>
      </c>
      <c r="AV171" s="56" t="str">
        <f t="shared" si="334"/>
        <v/>
      </c>
      <c r="AW171" s="31" t="str">
        <f t="shared" si="367"/>
        <v/>
      </c>
      <c r="AX171" s="57" t="str">
        <f>IF(D171="","",IF(LOOKUP(AW171,'Master 2012 Pay Sheet'!$C$5:$C$35,'Master 2012 Pay Sheet'!$D$5:$D$35)&gt;0,LOOKUP(AW171,'Master 2012 Pay Sheet'!$C$5:$C$35,'Master 2012 Pay Sheet'!$D$5:$D$35),0))</f>
        <v/>
      </c>
      <c r="AY171" s="56" t="str">
        <f t="shared" si="281"/>
        <v/>
      </c>
      <c r="AZ171" s="31" t="str">
        <f t="shared" si="368"/>
        <v/>
      </c>
      <c r="BA171" s="57" t="str">
        <f>IF(D171="","",IF(LOOKUP(AZ171,'Master 2012 Pay Sheet'!$E$5:$E$35,'Master 2012 Pay Sheet'!$F$5:$F$35)&gt;0,LOOKUP(AZ171,'Master 2012 Pay Sheet'!$E$5:$E$35,'Master 2012 Pay Sheet'!$F$5:$F$35),0))</f>
        <v/>
      </c>
      <c r="BB171" s="57" t="str">
        <f t="shared" si="369"/>
        <v/>
      </c>
      <c r="BC171" s="31" t="str">
        <f t="shared" si="370"/>
        <v/>
      </c>
      <c r="BD171" s="31" t="str">
        <f t="shared" si="371"/>
        <v/>
      </c>
      <c r="BE171" s="31" t="str">
        <f t="shared" si="286"/>
        <v/>
      </c>
      <c r="BF171" s="56" t="str">
        <f t="shared" si="335"/>
        <v/>
      </c>
      <c r="BG171" s="31" t="str">
        <f t="shared" si="372"/>
        <v/>
      </c>
      <c r="BH171" s="31" t="str">
        <f t="shared" si="288"/>
        <v/>
      </c>
      <c r="BI171" s="56" t="str">
        <f t="shared" si="336"/>
        <v/>
      </c>
      <c r="BJ171" s="31" t="str">
        <f t="shared" si="373"/>
        <v/>
      </c>
      <c r="BK171" s="31" t="str">
        <f t="shared" si="337"/>
        <v/>
      </c>
      <c r="BL171" s="31" t="str">
        <f t="shared" si="290"/>
        <v/>
      </c>
      <c r="BM171" s="31" t="str">
        <f t="shared" si="374"/>
        <v/>
      </c>
      <c r="BN171" s="31" t="str">
        <f t="shared" si="292"/>
        <v/>
      </c>
      <c r="BO171" s="31" t="str">
        <f t="shared" si="375"/>
        <v/>
      </c>
      <c r="BP171" s="31" t="str">
        <f t="shared" si="294"/>
        <v/>
      </c>
      <c r="BQ171" s="31" t="str">
        <f t="shared" si="376"/>
        <v/>
      </c>
      <c r="BR171" s="31" t="str">
        <f t="shared" si="296"/>
        <v/>
      </c>
      <c r="BS171" s="31" t="str">
        <f t="shared" si="377"/>
        <v/>
      </c>
      <c r="BT171" s="31" t="str">
        <f t="shared" si="298"/>
        <v/>
      </c>
      <c r="BU171" s="31" t="str">
        <f t="shared" si="378"/>
        <v/>
      </c>
      <c r="BV171" s="31" t="str">
        <f t="shared" si="300"/>
        <v/>
      </c>
      <c r="BW171" s="31" t="str">
        <f t="shared" si="379"/>
        <v/>
      </c>
      <c r="BX171" s="31" t="str">
        <f t="shared" si="302"/>
        <v/>
      </c>
      <c r="BY171" s="31" t="str">
        <f t="shared" si="380"/>
        <v/>
      </c>
      <c r="BZ171" s="31" t="str">
        <f t="shared" si="304"/>
        <v/>
      </c>
      <c r="CA171" s="31" t="str">
        <f t="shared" si="381"/>
        <v/>
      </c>
      <c r="CB171" s="31" t="str">
        <f t="shared" si="306"/>
        <v/>
      </c>
      <c r="CC171" s="31" t="str">
        <f t="shared" si="382"/>
        <v/>
      </c>
      <c r="CD171" s="31" t="str">
        <f t="shared" si="308"/>
        <v/>
      </c>
      <c r="CE171" s="31" t="str">
        <f t="shared" si="383"/>
        <v/>
      </c>
      <c r="CF171" s="31" t="str">
        <f t="shared" si="310"/>
        <v/>
      </c>
      <c r="CG171" s="31" t="str">
        <f t="shared" si="384"/>
        <v/>
      </c>
      <c r="CH171" s="31" t="str">
        <f t="shared" si="312"/>
        <v/>
      </c>
      <c r="CI171" s="31" t="str">
        <f t="shared" si="385"/>
        <v/>
      </c>
      <c r="CJ171" s="31" t="str">
        <f t="shared" si="386"/>
        <v/>
      </c>
      <c r="CK171" s="31" t="str">
        <f t="shared" si="387"/>
        <v/>
      </c>
      <c r="CL171" s="31" t="str">
        <f t="shared" si="388"/>
        <v/>
      </c>
      <c r="CM171" s="31" t="str">
        <f t="shared" si="389"/>
        <v/>
      </c>
      <c r="CN171" s="31" t="str">
        <f t="shared" si="390"/>
        <v/>
      </c>
      <c r="CO171" s="31" t="str">
        <f t="shared" si="391"/>
        <v/>
      </c>
      <c r="CP171" s="31" t="str">
        <f t="shared" si="392"/>
        <v/>
      </c>
      <c r="CQ171" s="31" t="str">
        <f t="shared" si="393"/>
        <v/>
      </c>
      <c r="CR171" s="31" t="str">
        <f t="shared" si="394"/>
        <v/>
      </c>
      <c r="CS171" s="31" t="str">
        <f t="shared" si="395"/>
        <v/>
      </c>
      <c r="CT171" s="31" t="str">
        <f t="shared" si="338"/>
        <v/>
      </c>
      <c r="CU171" s="31" t="str">
        <f t="shared" si="339"/>
        <v/>
      </c>
      <c r="CV171" s="31" t="str">
        <f t="shared" si="340"/>
        <v/>
      </c>
      <c r="CW171" s="31" t="str">
        <f t="shared" si="341"/>
        <v/>
      </c>
      <c r="CX171" s="31" t="str">
        <f t="shared" si="342"/>
        <v/>
      </c>
      <c r="CY171" s="31" t="str">
        <f t="shared" si="343"/>
        <v/>
      </c>
      <c r="CZ171" s="31" t="str">
        <f t="shared" si="344"/>
        <v/>
      </c>
      <c r="DA171" s="31" t="str">
        <f t="shared" si="345"/>
        <v/>
      </c>
      <c r="DB171" s="31" t="str">
        <f t="shared" si="346"/>
        <v/>
      </c>
      <c r="DC171" s="31" t="str">
        <f t="shared" si="347"/>
        <v/>
      </c>
      <c r="DD171" s="31" t="str">
        <f t="shared" si="348"/>
        <v/>
      </c>
      <c r="DE171" s="31" t="str">
        <f t="shared" si="349"/>
        <v/>
      </c>
      <c r="DF171" s="31" t="str">
        <f t="shared" si="350"/>
        <v/>
      </c>
      <c r="DG171" s="31" t="str">
        <f t="shared" si="351"/>
        <v/>
      </c>
      <c r="DH171" s="31" t="str">
        <f t="shared" si="352"/>
        <v/>
      </c>
      <c r="DI171" s="31" t="str">
        <f t="shared" si="353"/>
        <v/>
      </c>
      <c r="DJ171" s="31" t="str">
        <f t="shared" si="354"/>
        <v/>
      </c>
      <c r="DK171" s="31" t="str">
        <f t="shared" si="355"/>
        <v/>
      </c>
      <c r="DL171" s="31" t="str">
        <f t="shared" si="356"/>
        <v/>
      </c>
      <c r="DM171" s="31" t="str">
        <f t="shared" si="357"/>
        <v/>
      </c>
      <c r="DN171" s="31" t="str">
        <f t="shared" si="358"/>
        <v/>
      </c>
      <c r="DO171" s="31" t="str">
        <f t="shared" si="359"/>
        <v/>
      </c>
      <c r="DP171" s="31" t="str">
        <f t="shared" si="360"/>
        <v/>
      </c>
      <c r="DQ171" s="31" t="str">
        <f t="shared" si="396"/>
        <v/>
      </c>
      <c r="DR171" s="31" t="str">
        <f t="shared" si="397"/>
        <v/>
      </c>
      <c r="DS171" s="31" t="str">
        <f t="shared" si="398"/>
        <v/>
      </c>
      <c r="DT171" s="31" t="str">
        <f t="shared" si="327"/>
        <v/>
      </c>
      <c r="DU171" s="31" t="str">
        <f t="shared" si="328"/>
        <v/>
      </c>
      <c r="DV171" s="31" t="str">
        <f t="shared" si="329"/>
        <v/>
      </c>
      <c r="DW171" s="48" t="e">
        <f t="shared" si="399"/>
        <v>#VALUE!</v>
      </c>
      <c r="DX171" s="4" t="str">
        <f t="shared" si="361"/>
        <v/>
      </c>
    </row>
    <row r="172" spans="1:128" ht="13.2" x14ac:dyDescent="0.25">
      <c r="A172" s="31"/>
      <c r="B172" s="4">
        <v>170</v>
      </c>
      <c r="C172" s="15"/>
      <c r="D172" s="15"/>
      <c r="E172" s="15"/>
      <c r="F172" s="15"/>
      <c r="G172" s="15"/>
      <c r="H172" s="47"/>
      <c r="I172" s="15"/>
      <c r="J172" s="47"/>
      <c r="K172" s="47"/>
      <c r="L172" s="47"/>
      <c r="M172" s="54"/>
      <c r="N172" s="54"/>
      <c r="O172" s="54"/>
      <c r="P172" s="54"/>
      <c r="Q172" s="54"/>
      <c r="R172" s="51"/>
      <c r="S172" s="51"/>
      <c r="T172" s="51"/>
      <c r="U172" s="51"/>
      <c r="V172" s="51"/>
      <c r="W172" s="51"/>
      <c r="X172" s="52" t="str">
        <f t="shared" si="331"/>
        <v xml:space="preserve"> </v>
      </c>
      <c r="Y172" s="52" t="str">
        <f t="shared" si="275"/>
        <v xml:space="preserve"> </v>
      </c>
      <c r="Z172" s="52" t="str">
        <f t="shared" si="276"/>
        <v xml:space="preserve"> </v>
      </c>
      <c r="AA172" s="52" t="str">
        <f t="shared" si="277"/>
        <v xml:space="preserve"> </v>
      </c>
      <c r="AB172" s="52" t="str">
        <f t="shared" si="278"/>
        <v xml:space="preserve"> </v>
      </c>
      <c r="AC172" s="54"/>
      <c r="AD172" s="54"/>
      <c r="AE172" s="54"/>
      <c r="AF172" s="54"/>
      <c r="AG172" s="54"/>
      <c r="AH172" s="52" t="str">
        <f t="shared" si="332"/>
        <v xml:space="preserve"> </v>
      </c>
      <c r="AI172" s="52" t="str">
        <f t="shared" si="362"/>
        <v xml:space="preserve"> </v>
      </c>
      <c r="AJ172" s="52" t="str">
        <f t="shared" si="363"/>
        <v xml:space="preserve"> </v>
      </c>
      <c r="AK172" s="52" t="str">
        <f t="shared" si="364"/>
        <v xml:space="preserve"> </v>
      </c>
      <c r="AL172" s="52" t="str">
        <f t="shared" si="365"/>
        <v xml:space="preserve"> </v>
      </c>
      <c r="AM172" s="53"/>
      <c r="AN172" s="53"/>
      <c r="AO172" s="53"/>
      <c r="AP172" s="53"/>
      <c r="AQ172" s="53"/>
      <c r="AR172" s="53"/>
      <c r="AS172" s="55" t="str">
        <f t="shared" si="333"/>
        <v/>
      </c>
      <c r="AT172" s="31" t="str">
        <f t="shared" si="366"/>
        <v/>
      </c>
      <c r="AU172" s="57" t="str">
        <f>IF(D172="","",IF(LOOKUP(AT172,'Master 2012 Pay Sheet'!$A$5:$A$35,'Master 2012 Pay Sheet'!$B$5:$B$35)&gt;0,LOOKUP(AT172,'Master 2012 Pay Sheet'!$A$5:$A$35,'Master 2012 Pay Sheet'!$B$5:$B$35),0))</f>
        <v/>
      </c>
      <c r="AV172" s="56" t="str">
        <f t="shared" si="334"/>
        <v/>
      </c>
      <c r="AW172" s="31" t="str">
        <f t="shared" si="367"/>
        <v/>
      </c>
      <c r="AX172" s="57" t="str">
        <f>IF(D172="","",IF(LOOKUP(AW172,'Master 2012 Pay Sheet'!$C$5:$C$35,'Master 2012 Pay Sheet'!$D$5:$D$35)&gt;0,LOOKUP(AW172,'Master 2012 Pay Sheet'!$C$5:$C$35,'Master 2012 Pay Sheet'!$D$5:$D$35),0))</f>
        <v/>
      </c>
      <c r="AY172" s="56" t="str">
        <f t="shared" si="281"/>
        <v/>
      </c>
      <c r="AZ172" s="31" t="str">
        <f t="shared" si="368"/>
        <v/>
      </c>
      <c r="BA172" s="57" t="str">
        <f>IF(D172="","",IF(LOOKUP(AZ172,'Master 2012 Pay Sheet'!$E$5:$E$35,'Master 2012 Pay Sheet'!$F$5:$F$35)&gt;0,LOOKUP(AZ172,'Master 2012 Pay Sheet'!$E$5:$E$35,'Master 2012 Pay Sheet'!$F$5:$F$35),0))</f>
        <v/>
      </c>
      <c r="BB172" s="57" t="str">
        <f t="shared" si="369"/>
        <v/>
      </c>
      <c r="BC172" s="31" t="str">
        <f t="shared" si="370"/>
        <v/>
      </c>
      <c r="BD172" s="31" t="str">
        <f t="shared" si="371"/>
        <v/>
      </c>
      <c r="BE172" s="31" t="str">
        <f t="shared" si="286"/>
        <v/>
      </c>
      <c r="BF172" s="56" t="str">
        <f t="shared" si="335"/>
        <v/>
      </c>
      <c r="BG172" s="31" t="str">
        <f t="shared" si="372"/>
        <v/>
      </c>
      <c r="BH172" s="31" t="str">
        <f t="shared" si="288"/>
        <v/>
      </c>
      <c r="BI172" s="56" t="str">
        <f t="shared" si="336"/>
        <v/>
      </c>
      <c r="BJ172" s="31" t="str">
        <f t="shared" si="373"/>
        <v/>
      </c>
      <c r="BK172" s="31" t="str">
        <f t="shared" si="337"/>
        <v/>
      </c>
      <c r="BL172" s="31" t="str">
        <f t="shared" si="290"/>
        <v/>
      </c>
      <c r="BM172" s="31" t="str">
        <f t="shared" si="374"/>
        <v/>
      </c>
      <c r="BN172" s="31" t="str">
        <f t="shared" si="292"/>
        <v/>
      </c>
      <c r="BO172" s="31" t="str">
        <f t="shared" si="375"/>
        <v/>
      </c>
      <c r="BP172" s="31" t="str">
        <f t="shared" si="294"/>
        <v/>
      </c>
      <c r="BQ172" s="31" t="str">
        <f t="shared" si="376"/>
        <v/>
      </c>
      <c r="BR172" s="31" t="str">
        <f t="shared" si="296"/>
        <v/>
      </c>
      <c r="BS172" s="31" t="str">
        <f t="shared" si="377"/>
        <v/>
      </c>
      <c r="BT172" s="31" t="str">
        <f t="shared" si="298"/>
        <v/>
      </c>
      <c r="BU172" s="31" t="str">
        <f t="shared" si="378"/>
        <v/>
      </c>
      <c r="BV172" s="31" t="str">
        <f t="shared" si="300"/>
        <v/>
      </c>
      <c r="BW172" s="31" t="str">
        <f t="shared" si="379"/>
        <v/>
      </c>
      <c r="BX172" s="31" t="str">
        <f t="shared" si="302"/>
        <v/>
      </c>
      <c r="BY172" s="31" t="str">
        <f t="shared" si="380"/>
        <v/>
      </c>
      <c r="BZ172" s="31" t="str">
        <f t="shared" si="304"/>
        <v/>
      </c>
      <c r="CA172" s="31" t="str">
        <f t="shared" si="381"/>
        <v/>
      </c>
      <c r="CB172" s="31" t="str">
        <f t="shared" si="306"/>
        <v/>
      </c>
      <c r="CC172" s="31" t="str">
        <f t="shared" si="382"/>
        <v/>
      </c>
      <c r="CD172" s="31" t="str">
        <f t="shared" si="308"/>
        <v/>
      </c>
      <c r="CE172" s="31" t="str">
        <f t="shared" si="383"/>
        <v/>
      </c>
      <c r="CF172" s="31" t="str">
        <f t="shared" si="310"/>
        <v/>
      </c>
      <c r="CG172" s="31" t="str">
        <f t="shared" si="384"/>
        <v/>
      </c>
      <c r="CH172" s="31" t="str">
        <f t="shared" si="312"/>
        <v/>
      </c>
      <c r="CI172" s="31" t="str">
        <f t="shared" si="385"/>
        <v/>
      </c>
      <c r="CJ172" s="31" t="str">
        <f t="shared" si="386"/>
        <v/>
      </c>
      <c r="CK172" s="31" t="str">
        <f t="shared" si="387"/>
        <v/>
      </c>
      <c r="CL172" s="31" t="str">
        <f t="shared" si="388"/>
        <v/>
      </c>
      <c r="CM172" s="31" t="str">
        <f t="shared" si="389"/>
        <v/>
      </c>
      <c r="CN172" s="31" t="str">
        <f t="shared" si="390"/>
        <v/>
      </c>
      <c r="CO172" s="31" t="str">
        <f t="shared" si="391"/>
        <v/>
      </c>
      <c r="CP172" s="31" t="str">
        <f t="shared" si="392"/>
        <v/>
      </c>
      <c r="CQ172" s="31" t="str">
        <f t="shared" si="393"/>
        <v/>
      </c>
      <c r="CR172" s="31" t="str">
        <f t="shared" si="394"/>
        <v/>
      </c>
      <c r="CS172" s="31" t="str">
        <f t="shared" si="395"/>
        <v/>
      </c>
      <c r="CT172" s="31" t="str">
        <f t="shared" si="338"/>
        <v/>
      </c>
      <c r="CU172" s="31" t="str">
        <f t="shared" si="339"/>
        <v/>
      </c>
      <c r="CV172" s="31" t="str">
        <f t="shared" si="340"/>
        <v/>
      </c>
      <c r="CW172" s="31" t="str">
        <f t="shared" si="341"/>
        <v/>
      </c>
      <c r="CX172" s="31" t="str">
        <f t="shared" si="342"/>
        <v/>
      </c>
      <c r="CY172" s="31" t="str">
        <f t="shared" si="343"/>
        <v/>
      </c>
      <c r="CZ172" s="31" t="str">
        <f t="shared" si="344"/>
        <v/>
      </c>
      <c r="DA172" s="31" t="str">
        <f t="shared" si="345"/>
        <v/>
      </c>
      <c r="DB172" s="31" t="str">
        <f t="shared" si="346"/>
        <v/>
      </c>
      <c r="DC172" s="31" t="str">
        <f t="shared" si="347"/>
        <v/>
      </c>
      <c r="DD172" s="31" t="str">
        <f t="shared" si="348"/>
        <v/>
      </c>
      <c r="DE172" s="31" t="str">
        <f t="shared" si="349"/>
        <v/>
      </c>
      <c r="DF172" s="31" t="str">
        <f t="shared" si="350"/>
        <v/>
      </c>
      <c r="DG172" s="31" t="str">
        <f t="shared" si="351"/>
        <v/>
      </c>
      <c r="DH172" s="31" t="str">
        <f t="shared" si="352"/>
        <v/>
      </c>
      <c r="DI172" s="31" t="str">
        <f t="shared" si="353"/>
        <v/>
      </c>
      <c r="DJ172" s="31" t="str">
        <f t="shared" si="354"/>
        <v/>
      </c>
      <c r="DK172" s="31" t="str">
        <f t="shared" si="355"/>
        <v/>
      </c>
      <c r="DL172" s="31" t="str">
        <f t="shared" si="356"/>
        <v/>
      </c>
      <c r="DM172" s="31" t="str">
        <f t="shared" si="357"/>
        <v/>
      </c>
      <c r="DN172" s="31" t="str">
        <f t="shared" si="358"/>
        <v/>
      </c>
      <c r="DO172" s="31" t="str">
        <f t="shared" si="359"/>
        <v/>
      </c>
      <c r="DP172" s="31" t="str">
        <f t="shared" si="360"/>
        <v/>
      </c>
      <c r="DQ172" s="31" t="str">
        <f t="shared" si="396"/>
        <v/>
      </c>
      <c r="DR172" s="31" t="str">
        <f t="shared" si="397"/>
        <v/>
      </c>
      <c r="DS172" s="31" t="str">
        <f t="shared" si="398"/>
        <v/>
      </c>
      <c r="DT172" s="31" t="str">
        <f t="shared" si="327"/>
        <v/>
      </c>
      <c r="DU172" s="31" t="str">
        <f t="shared" si="328"/>
        <v/>
      </c>
      <c r="DV172" s="31" t="str">
        <f t="shared" si="329"/>
        <v/>
      </c>
      <c r="DW172" s="48" t="e">
        <f t="shared" si="399"/>
        <v>#VALUE!</v>
      </c>
      <c r="DX172" s="4" t="str">
        <f t="shared" si="361"/>
        <v/>
      </c>
    </row>
    <row r="173" spans="1:128" ht="13.2" x14ac:dyDescent="0.25">
      <c r="A173" s="31"/>
      <c r="B173" s="4">
        <v>171</v>
      </c>
      <c r="C173" s="15"/>
      <c r="D173" s="15"/>
      <c r="E173" s="15"/>
      <c r="F173" s="15"/>
      <c r="G173" s="15"/>
      <c r="H173" s="47"/>
      <c r="I173" s="15"/>
      <c r="J173" s="47"/>
      <c r="K173" s="47"/>
      <c r="L173" s="47"/>
      <c r="M173" s="54"/>
      <c r="N173" s="54"/>
      <c r="O173" s="54"/>
      <c r="P173" s="54"/>
      <c r="Q173" s="54"/>
      <c r="R173" s="51"/>
      <c r="S173" s="51"/>
      <c r="T173" s="51"/>
      <c r="U173" s="51"/>
      <c r="V173" s="51"/>
      <c r="W173" s="51"/>
      <c r="X173" s="52" t="str">
        <f t="shared" si="331"/>
        <v xml:space="preserve"> </v>
      </c>
      <c r="Y173" s="52" t="str">
        <f t="shared" si="275"/>
        <v xml:space="preserve"> </v>
      </c>
      <c r="Z173" s="52" t="str">
        <f t="shared" si="276"/>
        <v xml:space="preserve"> </v>
      </c>
      <c r="AA173" s="52" t="str">
        <f t="shared" si="277"/>
        <v xml:space="preserve"> </v>
      </c>
      <c r="AB173" s="52" t="str">
        <f t="shared" si="278"/>
        <v xml:space="preserve"> </v>
      </c>
      <c r="AC173" s="54"/>
      <c r="AD173" s="54"/>
      <c r="AE173" s="54"/>
      <c r="AF173" s="54"/>
      <c r="AG173" s="54"/>
      <c r="AH173" s="52" t="str">
        <f t="shared" si="332"/>
        <v xml:space="preserve"> </v>
      </c>
      <c r="AI173" s="52" t="str">
        <f t="shared" si="362"/>
        <v xml:space="preserve"> </v>
      </c>
      <c r="AJ173" s="52" t="str">
        <f t="shared" si="363"/>
        <v xml:space="preserve"> </v>
      </c>
      <c r="AK173" s="52" t="str">
        <f t="shared" si="364"/>
        <v xml:space="preserve"> </v>
      </c>
      <c r="AL173" s="52" t="str">
        <f t="shared" si="365"/>
        <v xml:space="preserve"> </v>
      </c>
      <c r="AM173" s="53"/>
      <c r="AN173" s="53"/>
      <c r="AO173" s="53"/>
      <c r="AP173" s="53"/>
      <c r="AQ173" s="53"/>
      <c r="AR173" s="53"/>
      <c r="AS173" s="55" t="str">
        <f t="shared" si="333"/>
        <v/>
      </c>
      <c r="AT173" s="31" t="str">
        <f t="shared" si="366"/>
        <v/>
      </c>
      <c r="AU173" s="57" t="str">
        <f>IF(D173="","",IF(LOOKUP(AT173,'Master 2012 Pay Sheet'!$A$5:$A$35,'Master 2012 Pay Sheet'!$B$5:$B$35)&gt;0,LOOKUP(AT173,'Master 2012 Pay Sheet'!$A$5:$A$35,'Master 2012 Pay Sheet'!$B$5:$B$35),0))</f>
        <v/>
      </c>
      <c r="AV173" s="56" t="str">
        <f t="shared" si="334"/>
        <v/>
      </c>
      <c r="AW173" s="31" t="str">
        <f t="shared" si="367"/>
        <v/>
      </c>
      <c r="AX173" s="57" t="str">
        <f>IF(D173="","",IF(LOOKUP(AW173,'Master 2012 Pay Sheet'!$C$5:$C$35,'Master 2012 Pay Sheet'!$D$5:$D$35)&gt;0,LOOKUP(AW173,'Master 2012 Pay Sheet'!$C$5:$C$35,'Master 2012 Pay Sheet'!$D$5:$D$35),0))</f>
        <v/>
      </c>
      <c r="AY173" s="56" t="str">
        <f t="shared" si="281"/>
        <v/>
      </c>
      <c r="AZ173" s="31" t="str">
        <f t="shared" si="368"/>
        <v/>
      </c>
      <c r="BA173" s="57" t="str">
        <f>IF(D173="","",IF(LOOKUP(AZ173,'Master 2012 Pay Sheet'!$E$5:$E$35,'Master 2012 Pay Sheet'!$F$5:$F$35)&gt;0,LOOKUP(AZ173,'Master 2012 Pay Sheet'!$E$5:$E$35,'Master 2012 Pay Sheet'!$F$5:$F$35),0))</f>
        <v/>
      </c>
      <c r="BB173" s="57" t="str">
        <f t="shared" si="369"/>
        <v/>
      </c>
      <c r="BC173" s="31" t="str">
        <f t="shared" si="370"/>
        <v/>
      </c>
      <c r="BD173" s="31" t="str">
        <f t="shared" si="371"/>
        <v/>
      </c>
      <c r="BE173" s="31" t="str">
        <f t="shared" si="286"/>
        <v/>
      </c>
      <c r="BF173" s="56" t="str">
        <f t="shared" si="335"/>
        <v/>
      </c>
      <c r="BG173" s="31" t="str">
        <f t="shared" si="372"/>
        <v/>
      </c>
      <c r="BH173" s="31" t="str">
        <f t="shared" si="288"/>
        <v/>
      </c>
      <c r="BI173" s="56" t="str">
        <f t="shared" si="336"/>
        <v/>
      </c>
      <c r="BJ173" s="31" t="str">
        <f t="shared" si="373"/>
        <v/>
      </c>
      <c r="BK173" s="31" t="str">
        <f t="shared" si="337"/>
        <v/>
      </c>
      <c r="BL173" s="31" t="str">
        <f t="shared" si="290"/>
        <v/>
      </c>
      <c r="BM173" s="31" t="str">
        <f t="shared" si="374"/>
        <v/>
      </c>
      <c r="BN173" s="31" t="str">
        <f t="shared" si="292"/>
        <v/>
      </c>
      <c r="BO173" s="31" t="str">
        <f t="shared" si="375"/>
        <v/>
      </c>
      <c r="BP173" s="31" t="str">
        <f t="shared" si="294"/>
        <v/>
      </c>
      <c r="BQ173" s="31" t="str">
        <f t="shared" si="376"/>
        <v/>
      </c>
      <c r="BR173" s="31" t="str">
        <f t="shared" si="296"/>
        <v/>
      </c>
      <c r="BS173" s="31" t="str">
        <f t="shared" si="377"/>
        <v/>
      </c>
      <c r="BT173" s="31" t="str">
        <f t="shared" si="298"/>
        <v/>
      </c>
      <c r="BU173" s="31" t="str">
        <f t="shared" si="378"/>
        <v/>
      </c>
      <c r="BV173" s="31" t="str">
        <f t="shared" si="300"/>
        <v/>
      </c>
      <c r="BW173" s="31" t="str">
        <f t="shared" si="379"/>
        <v/>
      </c>
      <c r="BX173" s="31" t="str">
        <f t="shared" si="302"/>
        <v/>
      </c>
      <c r="BY173" s="31" t="str">
        <f t="shared" si="380"/>
        <v/>
      </c>
      <c r="BZ173" s="31" t="str">
        <f t="shared" si="304"/>
        <v/>
      </c>
      <c r="CA173" s="31" t="str">
        <f t="shared" si="381"/>
        <v/>
      </c>
      <c r="CB173" s="31" t="str">
        <f t="shared" si="306"/>
        <v/>
      </c>
      <c r="CC173" s="31" t="str">
        <f t="shared" si="382"/>
        <v/>
      </c>
      <c r="CD173" s="31" t="str">
        <f t="shared" si="308"/>
        <v/>
      </c>
      <c r="CE173" s="31" t="str">
        <f t="shared" si="383"/>
        <v/>
      </c>
      <c r="CF173" s="31" t="str">
        <f t="shared" si="310"/>
        <v/>
      </c>
      <c r="CG173" s="31" t="str">
        <f t="shared" si="384"/>
        <v/>
      </c>
      <c r="CH173" s="31" t="str">
        <f t="shared" si="312"/>
        <v/>
      </c>
      <c r="CI173" s="31" t="str">
        <f t="shared" si="385"/>
        <v/>
      </c>
      <c r="CJ173" s="31" t="str">
        <f t="shared" si="386"/>
        <v/>
      </c>
      <c r="CK173" s="31" t="str">
        <f t="shared" si="387"/>
        <v/>
      </c>
      <c r="CL173" s="31" t="str">
        <f t="shared" si="388"/>
        <v/>
      </c>
      <c r="CM173" s="31" t="str">
        <f t="shared" si="389"/>
        <v/>
      </c>
      <c r="CN173" s="31" t="str">
        <f t="shared" si="390"/>
        <v/>
      </c>
      <c r="CO173" s="31" t="str">
        <f t="shared" si="391"/>
        <v/>
      </c>
      <c r="CP173" s="31" t="str">
        <f t="shared" si="392"/>
        <v/>
      </c>
      <c r="CQ173" s="31" t="str">
        <f t="shared" si="393"/>
        <v/>
      </c>
      <c r="CR173" s="31" t="str">
        <f t="shared" si="394"/>
        <v/>
      </c>
      <c r="CS173" s="31" t="str">
        <f t="shared" si="395"/>
        <v/>
      </c>
      <c r="CT173" s="31" t="str">
        <f t="shared" si="338"/>
        <v/>
      </c>
      <c r="CU173" s="31" t="str">
        <f t="shared" si="339"/>
        <v/>
      </c>
      <c r="CV173" s="31" t="str">
        <f t="shared" si="340"/>
        <v/>
      </c>
      <c r="CW173" s="31" t="str">
        <f t="shared" si="341"/>
        <v/>
      </c>
      <c r="CX173" s="31" t="str">
        <f t="shared" si="342"/>
        <v/>
      </c>
      <c r="CY173" s="31" t="str">
        <f t="shared" si="343"/>
        <v/>
      </c>
      <c r="CZ173" s="31" t="str">
        <f t="shared" si="344"/>
        <v/>
      </c>
      <c r="DA173" s="31" t="str">
        <f t="shared" si="345"/>
        <v/>
      </c>
      <c r="DB173" s="31" t="str">
        <f t="shared" si="346"/>
        <v/>
      </c>
      <c r="DC173" s="31" t="str">
        <f t="shared" si="347"/>
        <v/>
      </c>
      <c r="DD173" s="31" t="str">
        <f t="shared" si="348"/>
        <v/>
      </c>
      <c r="DE173" s="31" t="str">
        <f t="shared" si="349"/>
        <v/>
      </c>
      <c r="DF173" s="31" t="str">
        <f t="shared" si="350"/>
        <v/>
      </c>
      <c r="DG173" s="31" t="str">
        <f t="shared" si="351"/>
        <v/>
      </c>
      <c r="DH173" s="31" t="str">
        <f t="shared" si="352"/>
        <v/>
      </c>
      <c r="DI173" s="31" t="str">
        <f t="shared" si="353"/>
        <v/>
      </c>
      <c r="DJ173" s="31" t="str">
        <f t="shared" si="354"/>
        <v/>
      </c>
      <c r="DK173" s="31" t="str">
        <f t="shared" si="355"/>
        <v/>
      </c>
      <c r="DL173" s="31" t="str">
        <f t="shared" si="356"/>
        <v/>
      </c>
      <c r="DM173" s="31" t="str">
        <f t="shared" si="357"/>
        <v/>
      </c>
      <c r="DN173" s="31" t="str">
        <f t="shared" si="358"/>
        <v/>
      </c>
      <c r="DO173" s="31" t="str">
        <f t="shared" si="359"/>
        <v/>
      </c>
      <c r="DP173" s="31" t="str">
        <f t="shared" si="360"/>
        <v/>
      </c>
      <c r="DQ173" s="31" t="str">
        <f t="shared" si="396"/>
        <v/>
      </c>
      <c r="DR173" s="31" t="str">
        <f t="shared" si="397"/>
        <v/>
      </c>
      <c r="DS173" s="31" t="str">
        <f t="shared" si="398"/>
        <v/>
      </c>
      <c r="DT173" s="31" t="str">
        <f t="shared" si="327"/>
        <v/>
      </c>
      <c r="DU173" s="31" t="str">
        <f t="shared" si="328"/>
        <v/>
      </c>
      <c r="DV173" s="31" t="str">
        <f t="shared" si="329"/>
        <v/>
      </c>
      <c r="DW173" s="48" t="e">
        <f t="shared" si="399"/>
        <v>#VALUE!</v>
      </c>
      <c r="DX173" s="4" t="str">
        <f t="shared" si="361"/>
        <v/>
      </c>
    </row>
    <row r="174" spans="1:128" ht="13.2" x14ac:dyDescent="0.25">
      <c r="A174" s="31"/>
      <c r="B174" s="4">
        <v>172</v>
      </c>
      <c r="C174" s="15"/>
      <c r="D174" s="15"/>
      <c r="E174" s="15"/>
      <c r="F174" s="15"/>
      <c r="G174" s="15"/>
      <c r="H174" s="47"/>
      <c r="I174" s="15"/>
      <c r="J174" s="47"/>
      <c r="K174" s="47"/>
      <c r="L174" s="47"/>
      <c r="M174" s="54"/>
      <c r="N174" s="54"/>
      <c r="O174" s="54"/>
      <c r="P174" s="54"/>
      <c r="Q174" s="54"/>
      <c r="R174" s="51"/>
      <c r="S174" s="51"/>
      <c r="T174" s="51"/>
      <c r="U174" s="51"/>
      <c r="V174" s="51"/>
      <c r="W174" s="51"/>
      <c r="X174" s="52" t="str">
        <f t="shared" si="331"/>
        <v xml:space="preserve"> </v>
      </c>
      <c r="Y174" s="52" t="str">
        <f t="shared" si="275"/>
        <v xml:space="preserve"> </v>
      </c>
      <c r="Z174" s="52" t="str">
        <f t="shared" si="276"/>
        <v xml:space="preserve"> </v>
      </c>
      <c r="AA174" s="52" t="str">
        <f t="shared" si="277"/>
        <v xml:space="preserve"> </v>
      </c>
      <c r="AB174" s="52" t="str">
        <f t="shared" si="278"/>
        <v xml:space="preserve"> </v>
      </c>
      <c r="AC174" s="54"/>
      <c r="AD174" s="54"/>
      <c r="AE174" s="54"/>
      <c r="AF174" s="54"/>
      <c r="AG174" s="54"/>
      <c r="AH174" s="52" t="str">
        <f t="shared" si="332"/>
        <v xml:space="preserve"> </v>
      </c>
      <c r="AI174" s="52" t="str">
        <f t="shared" si="362"/>
        <v xml:space="preserve"> </v>
      </c>
      <c r="AJ174" s="52" t="str">
        <f t="shared" si="363"/>
        <v xml:space="preserve"> </v>
      </c>
      <c r="AK174" s="52" t="str">
        <f t="shared" si="364"/>
        <v xml:space="preserve"> </v>
      </c>
      <c r="AL174" s="52" t="str">
        <f t="shared" si="365"/>
        <v xml:space="preserve"> </v>
      </c>
      <c r="AM174" s="53"/>
      <c r="AN174" s="53"/>
      <c r="AO174" s="53"/>
      <c r="AP174" s="53"/>
      <c r="AQ174" s="53"/>
      <c r="AR174" s="53"/>
      <c r="AS174" s="55" t="str">
        <f t="shared" si="333"/>
        <v/>
      </c>
      <c r="AT174" s="31" t="str">
        <f t="shared" si="366"/>
        <v/>
      </c>
      <c r="AU174" s="57" t="str">
        <f>IF(D174="","",IF(LOOKUP(AT174,'Master 2012 Pay Sheet'!$A$5:$A$35,'Master 2012 Pay Sheet'!$B$5:$B$35)&gt;0,LOOKUP(AT174,'Master 2012 Pay Sheet'!$A$5:$A$35,'Master 2012 Pay Sheet'!$B$5:$B$35),0))</f>
        <v/>
      </c>
      <c r="AV174" s="56" t="str">
        <f t="shared" si="334"/>
        <v/>
      </c>
      <c r="AW174" s="31" t="str">
        <f t="shared" si="367"/>
        <v/>
      </c>
      <c r="AX174" s="57" t="str">
        <f>IF(D174="","",IF(LOOKUP(AW174,'Master 2012 Pay Sheet'!$C$5:$C$35,'Master 2012 Pay Sheet'!$D$5:$D$35)&gt;0,LOOKUP(AW174,'Master 2012 Pay Sheet'!$C$5:$C$35,'Master 2012 Pay Sheet'!$D$5:$D$35),0))</f>
        <v/>
      </c>
      <c r="AY174" s="56" t="str">
        <f t="shared" si="281"/>
        <v/>
      </c>
      <c r="AZ174" s="31" t="str">
        <f t="shared" si="368"/>
        <v/>
      </c>
      <c r="BA174" s="57" t="str">
        <f>IF(D174="","",IF(LOOKUP(AZ174,'Master 2012 Pay Sheet'!$E$5:$E$35,'Master 2012 Pay Sheet'!$F$5:$F$35)&gt;0,LOOKUP(AZ174,'Master 2012 Pay Sheet'!$E$5:$E$35,'Master 2012 Pay Sheet'!$F$5:$F$35),0))</f>
        <v/>
      </c>
      <c r="BB174" s="57" t="str">
        <f t="shared" si="369"/>
        <v/>
      </c>
      <c r="BC174" s="31" t="str">
        <f t="shared" si="370"/>
        <v/>
      </c>
      <c r="BD174" s="31" t="str">
        <f t="shared" si="371"/>
        <v/>
      </c>
      <c r="BE174" s="31" t="str">
        <f t="shared" si="286"/>
        <v/>
      </c>
      <c r="BF174" s="56" t="str">
        <f t="shared" si="335"/>
        <v/>
      </c>
      <c r="BG174" s="31" t="str">
        <f t="shared" si="372"/>
        <v/>
      </c>
      <c r="BH174" s="31" t="str">
        <f t="shared" si="288"/>
        <v/>
      </c>
      <c r="BI174" s="56" t="str">
        <f t="shared" si="336"/>
        <v/>
      </c>
      <c r="BJ174" s="31" t="str">
        <f t="shared" si="373"/>
        <v/>
      </c>
      <c r="BK174" s="31" t="str">
        <f t="shared" si="337"/>
        <v/>
      </c>
      <c r="BL174" s="31" t="str">
        <f t="shared" si="290"/>
        <v/>
      </c>
      <c r="BM174" s="31" t="str">
        <f t="shared" si="374"/>
        <v/>
      </c>
      <c r="BN174" s="31" t="str">
        <f t="shared" si="292"/>
        <v/>
      </c>
      <c r="BO174" s="31" t="str">
        <f t="shared" si="375"/>
        <v/>
      </c>
      <c r="BP174" s="31" t="str">
        <f t="shared" si="294"/>
        <v/>
      </c>
      <c r="BQ174" s="31" t="str">
        <f t="shared" si="376"/>
        <v/>
      </c>
      <c r="BR174" s="31" t="str">
        <f t="shared" si="296"/>
        <v/>
      </c>
      <c r="BS174" s="31" t="str">
        <f t="shared" si="377"/>
        <v/>
      </c>
      <c r="BT174" s="31" t="str">
        <f t="shared" si="298"/>
        <v/>
      </c>
      <c r="BU174" s="31" t="str">
        <f t="shared" si="378"/>
        <v/>
      </c>
      <c r="BV174" s="31" t="str">
        <f t="shared" si="300"/>
        <v/>
      </c>
      <c r="BW174" s="31" t="str">
        <f t="shared" si="379"/>
        <v/>
      </c>
      <c r="BX174" s="31" t="str">
        <f t="shared" si="302"/>
        <v/>
      </c>
      <c r="BY174" s="31" t="str">
        <f t="shared" si="380"/>
        <v/>
      </c>
      <c r="BZ174" s="31" t="str">
        <f t="shared" si="304"/>
        <v/>
      </c>
      <c r="CA174" s="31" t="str">
        <f t="shared" si="381"/>
        <v/>
      </c>
      <c r="CB174" s="31" t="str">
        <f t="shared" si="306"/>
        <v/>
      </c>
      <c r="CC174" s="31" t="str">
        <f t="shared" si="382"/>
        <v/>
      </c>
      <c r="CD174" s="31" t="str">
        <f t="shared" si="308"/>
        <v/>
      </c>
      <c r="CE174" s="31" t="str">
        <f t="shared" si="383"/>
        <v/>
      </c>
      <c r="CF174" s="31" t="str">
        <f t="shared" si="310"/>
        <v/>
      </c>
      <c r="CG174" s="31" t="str">
        <f t="shared" si="384"/>
        <v/>
      </c>
      <c r="CH174" s="31" t="str">
        <f t="shared" si="312"/>
        <v/>
      </c>
      <c r="CI174" s="31" t="str">
        <f t="shared" si="385"/>
        <v/>
      </c>
      <c r="CJ174" s="31" t="str">
        <f t="shared" si="386"/>
        <v/>
      </c>
      <c r="CK174" s="31" t="str">
        <f t="shared" si="387"/>
        <v/>
      </c>
      <c r="CL174" s="31" t="str">
        <f t="shared" si="388"/>
        <v/>
      </c>
      <c r="CM174" s="31" t="str">
        <f t="shared" si="389"/>
        <v/>
      </c>
      <c r="CN174" s="31" t="str">
        <f t="shared" si="390"/>
        <v/>
      </c>
      <c r="CO174" s="31" t="str">
        <f t="shared" si="391"/>
        <v/>
      </c>
      <c r="CP174" s="31" t="str">
        <f t="shared" si="392"/>
        <v/>
      </c>
      <c r="CQ174" s="31" t="str">
        <f t="shared" si="393"/>
        <v/>
      </c>
      <c r="CR174" s="31" t="str">
        <f t="shared" si="394"/>
        <v/>
      </c>
      <c r="CS174" s="31" t="str">
        <f t="shared" si="395"/>
        <v/>
      </c>
      <c r="CT174" s="31" t="str">
        <f t="shared" si="338"/>
        <v/>
      </c>
      <c r="CU174" s="31" t="str">
        <f t="shared" si="339"/>
        <v/>
      </c>
      <c r="CV174" s="31" t="str">
        <f t="shared" si="340"/>
        <v/>
      </c>
      <c r="CW174" s="31" t="str">
        <f t="shared" si="341"/>
        <v/>
      </c>
      <c r="CX174" s="31" t="str">
        <f t="shared" si="342"/>
        <v/>
      </c>
      <c r="CY174" s="31" t="str">
        <f t="shared" si="343"/>
        <v/>
      </c>
      <c r="CZ174" s="31" t="str">
        <f t="shared" si="344"/>
        <v/>
      </c>
      <c r="DA174" s="31" t="str">
        <f t="shared" si="345"/>
        <v/>
      </c>
      <c r="DB174" s="31" t="str">
        <f t="shared" si="346"/>
        <v/>
      </c>
      <c r="DC174" s="31" t="str">
        <f t="shared" si="347"/>
        <v/>
      </c>
      <c r="DD174" s="31" t="str">
        <f t="shared" si="348"/>
        <v/>
      </c>
      <c r="DE174" s="31" t="str">
        <f t="shared" si="349"/>
        <v/>
      </c>
      <c r="DF174" s="31" t="str">
        <f t="shared" si="350"/>
        <v/>
      </c>
      <c r="DG174" s="31" t="str">
        <f t="shared" si="351"/>
        <v/>
      </c>
      <c r="DH174" s="31" t="str">
        <f t="shared" si="352"/>
        <v/>
      </c>
      <c r="DI174" s="31" t="str">
        <f t="shared" si="353"/>
        <v/>
      </c>
      <c r="DJ174" s="31" t="str">
        <f t="shared" si="354"/>
        <v/>
      </c>
      <c r="DK174" s="31" t="str">
        <f t="shared" si="355"/>
        <v/>
      </c>
      <c r="DL174" s="31" t="str">
        <f t="shared" si="356"/>
        <v/>
      </c>
      <c r="DM174" s="31" t="str">
        <f t="shared" si="357"/>
        <v/>
      </c>
      <c r="DN174" s="31" t="str">
        <f t="shared" si="358"/>
        <v/>
      </c>
      <c r="DO174" s="31" t="str">
        <f t="shared" si="359"/>
        <v/>
      </c>
      <c r="DP174" s="31" t="str">
        <f t="shared" si="360"/>
        <v/>
      </c>
      <c r="DQ174" s="31" t="str">
        <f t="shared" si="396"/>
        <v/>
      </c>
      <c r="DR174" s="31" t="str">
        <f t="shared" si="397"/>
        <v/>
      </c>
      <c r="DS174" s="31" t="str">
        <f t="shared" si="398"/>
        <v/>
      </c>
      <c r="DT174" s="31" t="str">
        <f t="shared" si="327"/>
        <v/>
      </c>
      <c r="DU174" s="31" t="str">
        <f t="shared" si="328"/>
        <v/>
      </c>
      <c r="DV174" s="31" t="str">
        <f t="shared" si="329"/>
        <v/>
      </c>
      <c r="DW174" s="48" t="e">
        <f t="shared" si="399"/>
        <v>#VALUE!</v>
      </c>
      <c r="DX174" s="4" t="str">
        <f t="shared" si="361"/>
        <v/>
      </c>
    </row>
    <row r="175" spans="1:128" ht="13.2" x14ac:dyDescent="0.25">
      <c r="A175" s="31"/>
      <c r="B175" s="4">
        <v>173</v>
      </c>
      <c r="C175" s="15"/>
      <c r="D175" s="15"/>
      <c r="E175" s="15"/>
      <c r="F175" s="15"/>
      <c r="G175" s="15"/>
      <c r="H175" s="47"/>
      <c r="I175" s="15"/>
      <c r="J175" s="47"/>
      <c r="K175" s="47"/>
      <c r="L175" s="47"/>
      <c r="M175" s="54"/>
      <c r="N175" s="54"/>
      <c r="O175" s="54"/>
      <c r="P175" s="54"/>
      <c r="Q175" s="54"/>
      <c r="R175" s="51"/>
      <c r="S175" s="51"/>
      <c r="T175" s="51"/>
      <c r="U175" s="51"/>
      <c r="V175" s="51"/>
      <c r="W175" s="51"/>
      <c r="X175" s="52" t="str">
        <f t="shared" si="331"/>
        <v xml:space="preserve"> </v>
      </c>
      <c r="Y175" s="52" t="str">
        <f t="shared" si="275"/>
        <v xml:space="preserve"> </v>
      </c>
      <c r="Z175" s="52" t="str">
        <f t="shared" si="276"/>
        <v xml:space="preserve"> </v>
      </c>
      <c r="AA175" s="52" t="str">
        <f t="shared" si="277"/>
        <v xml:space="preserve"> </v>
      </c>
      <c r="AB175" s="52" t="str">
        <f t="shared" si="278"/>
        <v xml:space="preserve"> </v>
      </c>
      <c r="AC175" s="54"/>
      <c r="AD175" s="54"/>
      <c r="AE175" s="54"/>
      <c r="AF175" s="54"/>
      <c r="AG175" s="54"/>
      <c r="AH175" s="52" t="str">
        <f t="shared" si="332"/>
        <v xml:space="preserve"> </v>
      </c>
      <c r="AI175" s="52" t="str">
        <f t="shared" si="362"/>
        <v xml:space="preserve"> </v>
      </c>
      <c r="AJ175" s="52" t="str">
        <f t="shared" si="363"/>
        <v xml:space="preserve"> </v>
      </c>
      <c r="AK175" s="52" t="str">
        <f t="shared" si="364"/>
        <v xml:space="preserve"> </v>
      </c>
      <c r="AL175" s="52" t="str">
        <f t="shared" si="365"/>
        <v xml:space="preserve"> </v>
      </c>
      <c r="AM175" s="53"/>
      <c r="AN175" s="53"/>
      <c r="AO175" s="53"/>
      <c r="AP175" s="53"/>
      <c r="AQ175" s="53"/>
      <c r="AR175" s="53"/>
      <c r="AS175" s="55" t="str">
        <f t="shared" si="333"/>
        <v/>
      </c>
      <c r="AT175" s="31" t="str">
        <f t="shared" si="366"/>
        <v/>
      </c>
      <c r="AU175" s="57" t="str">
        <f>IF(D175="","",IF(LOOKUP(AT175,'Master 2012 Pay Sheet'!$A$5:$A$35,'Master 2012 Pay Sheet'!$B$5:$B$35)&gt;0,LOOKUP(AT175,'Master 2012 Pay Sheet'!$A$5:$A$35,'Master 2012 Pay Sheet'!$B$5:$B$35),0))</f>
        <v/>
      </c>
      <c r="AV175" s="56" t="str">
        <f t="shared" si="334"/>
        <v/>
      </c>
      <c r="AW175" s="31" t="str">
        <f t="shared" si="367"/>
        <v/>
      </c>
      <c r="AX175" s="57" t="str">
        <f>IF(D175="","",IF(LOOKUP(AW175,'Master 2012 Pay Sheet'!$C$5:$C$35,'Master 2012 Pay Sheet'!$D$5:$D$35)&gt;0,LOOKUP(AW175,'Master 2012 Pay Sheet'!$C$5:$C$35,'Master 2012 Pay Sheet'!$D$5:$D$35),0))</f>
        <v/>
      </c>
      <c r="AY175" s="56" t="str">
        <f t="shared" si="281"/>
        <v/>
      </c>
      <c r="AZ175" s="31" t="str">
        <f t="shared" si="368"/>
        <v/>
      </c>
      <c r="BA175" s="57" t="str">
        <f>IF(D175="","",IF(LOOKUP(AZ175,'Master 2012 Pay Sheet'!$E$5:$E$35,'Master 2012 Pay Sheet'!$F$5:$F$35)&gt;0,LOOKUP(AZ175,'Master 2012 Pay Sheet'!$E$5:$E$35,'Master 2012 Pay Sheet'!$F$5:$F$35),0))</f>
        <v/>
      </c>
      <c r="BB175" s="57" t="str">
        <f t="shared" si="369"/>
        <v/>
      </c>
      <c r="BC175" s="31" t="str">
        <f t="shared" si="370"/>
        <v/>
      </c>
      <c r="BD175" s="31" t="str">
        <f t="shared" si="371"/>
        <v/>
      </c>
      <c r="BE175" s="31" t="str">
        <f t="shared" si="286"/>
        <v/>
      </c>
      <c r="BF175" s="56" t="str">
        <f t="shared" si="335"/>
        <v/>
      </c>
      <c r="BG175" s="31" t="str">
        <f t="shared" si="372"/>
        <v/>
      </c>
      <c r="BH175" s="31" t="str">
        <f t="shared" si="288"/>
        <v/>
      </c>
      <c r="BI175" s="56" t="str">
        <f t="shared" si="336"/>
        <v/>
      </c>
      <c r="BJ175" s="31" t="str">
        <f t="shared" si="373"/>
        <v/>
      </c>
      <c r="BK175" s="31" t="str">
        <f t="shared" si="337"/>
        <v/>
      </c>
      <c r="BL175" s="31" t="str">
        <f t="shared" si="290"/>
        <v/>
      </c>
      <c r="BM175" s="31" t="str">
        <f t="shared" si="374"/>
        <v/>
      </c>
      <c r="BN175" s="31" t="str">
        <f t="shared" si="292"/>
        <v/>
      </c>
      <c r="BO175" s="31" t="str">
        <f t="shared" si="375"/>
        <v/>
      </c>
      <c r="BP175" s="31" t="str">
        <f t="shared" si="294"/>
        <v/>
      </c>
      <c r="BQ175" s="31" t="str">
        <f t="shared" si="376"/>
        <v/>
      </c>
      <c r="BR175" s="31" t="str">
        <f t="shared" si="296"/>
        <v/>
      </c>
      <c r="BS175" s="31" t="str">
        <f t="shared" si="377"/>
        <v/>
      </c>
      <c r="BT175" s="31" t="str">
        <f t="shared" si="298"/>
        <v/>
      </c>
      <c r="BU175" s="31" t="str">
        <f t="shared" si="378"/>
        <v/>
      </c>
      <c r="BV175" s="31" t="str">
        <f t="shared" si="300"/>
        <v/>
      </c>
      <c r="BW175" s="31" t="str">
        <f t="shared" si="379"/>
        <v/>
      </c>
      <c r="BX175" s="31" t="str">
        <f t="shared" si="302"/>
        <v/>
      </c>
      <c r="BY175" s="31" t="str">
        <f t="shared" si="380"/>
        <v/>
      </c>
      <c r="BZ175" s="31" t="str">
        <f t="shared" si="304"/>
        <v/>
      </c>
      <c r="CA175" s="31" t="str">
        <f t="shared" si="381"/>
        <v/>
      </c>
      <c r="CB175" s="31" t="str">
        <f t="shared" si="306"/>
        <v/>
      </c>
      <c r="CC175" s="31" t="str">
        <f t="shared" si="382"/>
        <v/>
      </c>
      <c r="CD175" s="31" t="str">
        <f t="shared" si="308"/>
        <v/>
      </c>
      <c r="CE175" s="31" t="str">
        <f t="shared" si="383"/>
        <v/>
      </c>
      <c r="CF175" s="31" t="str">
        <f t="shared" si="310"/>
        <v/>
      </c>
      <c r="CG175" s="31" t="str">
        <f t="shared" si="384"/>
        <v/>
      </c>
      <c r="CH175" s="31" t="str">
        <f t="shared" si="312"/>
        <v/>
      </c>
      <c r="CI175" s="31" t="str">
        <f t="shared" si="385"/>
        <v/>
      </c>
      <c r="CJ175" s="31" t="str">
        <f t="shared" si="386"/>
        <v/>
      </c>
      <c r="CK175" s="31" t="str">
        <f t="shared" si="387"/>
        <v/>
      </c>
      <c r="CL175" s="31" t="str">
        <f t="shared" si="388"/>
        <v/>
      </c>
      <c r="CM175" s="31" t="str">
        <f t="shared" si="389"/>
        <v/>
      </c>
      <c r="CN175" s="31" t="str">
        <f t="shared" si="390"/>
        <v/>
      </c>
      <c r="CO175" s="31" t="str">
        <f t="shared" si="391"/>
        <v/>
      </c>
      <c r="CP175" s="31" t="str">
        <f t="shared" si="392"/>
        <v/>
      </c>
      <c r="CQ175" s="31" t="str">
        <f t="shared" si="393"/>
        <v/>
      </c>
      <c r="CR175" s="31" t="str">
        <f t="shared" si="394"/>
        <v/>
      </c>
      <c r="CS175" s="31" t="str">
        <f t="shared" si="395"/>
        <v/>
      </c>
      <c r="CT175" s="31" t="str">
        <f t="shared" si="338"/>
        <v/>
      </c>
      <c r="CU175" s="31" t="str">
        <f t="shared" si="339"/>
        <v/>
      </c>
      <c r="CV175" s="31" t="str">
        <f t="shared" si="340"/>
        <v/>
      </c>
      <c r="CW175" s="31" t="str">
        <f t="shared" si="341"/>
        <v/>
      </c>
      <c r="CX175" s="31" t="str">
        <f t="shared" si="342"/>
        <v/>
      </c>
      <c r="CY175" s="31" t="str">
        <f t="shared" si="343"/>
        <v/>
      </c>
      <c r="CZ175" s="31" t="str">
        <f t="shared" si="344"/>
        <v/>
      </c>
      <c r="DA175" s="31" t="str">
        <f t="shared" si="345"/>
        <v/>
      </c>
      <c r="DB175" s="31" t="str">
        <f t="shared" si="346"/>
        <v/>
      </c>
      <c r="DC175" s="31" t="str">
        <f t="shared" si="347"/>
        <v/>
      </c>
      <c r="DD175" s="31" t="str">
        <f t="shared" si="348"/>
        <v/>
      </c>
      <c r="DE175" s="31" t="str">
        <f t="shared" si="349"/>
        <v/>
      </c>
      <c r="DF175" s="31" t="str">
        <f t="shared" si="350"/>
        <v/>
      </c>
      <c r="DG175" s="31" t="str">
        <f t="shared" si="351"/>
        <v/>
      </c>
      <c r="DH175" s="31" t="str">
        <f t="shared" si="352"/>
        <v/>
      </c>
      <c r="DI175" s="31" t="str">
        <f t="shared" si="353"/>
        <v/>
      </c>
      <c r="DJ175" s="31" t="str">
        <f t="shared" si="354"/>
        <v/>
      </c>
      <c r="DK175" s="31" t="str">
        <f t="shared" si="355"/>
        <v/>
      </c>
      <c r="DL175" s="31" t="str">
        <f t="shared" si="356"/>
        <v/>
      </c>
      <c r="DM175" s="31" t="str">
        <f t="shared" si="357"/>
        <v/>
      </c>
      <c r="DN175" s="31" t="str">
        <f t="shared" si="358"/>
        <v/>
      </c>
      <c r="DO175" s="31" t="str">
        <f t="shared" si="359"/>
        <v/>
      </c>
      <c r="DP175" s="31" t="str">
        <f t="shared" si="360"/>
        <v/>
      </c>
      <c r="DQ175" s="31" t="str">
        <f t="shared" si="396"/>
        <v/>
      </c>
      <c r="DR175" s="31" t="str">
        <f t="shared" si="397"/>
        <v/>
      </c>
      <c r="DS175" s="31" t="str">
        <f t="shared" si="398"/>
        <v/>
      </c>
      <c r="DT175" s="31" t="str">
        <f t="shared" si="327"/>
        <v/>
      </c>
      <c r="DU175" s="31" t="str">
        <f t="shared" si="328"/>
        <v/>
      </c>
      <c r="DV175" s="31" t="str">
        <f t="shared" si="329"/>
        <v/>
      </c>
      <c r="DW175" s="48" t="e">
        <f t="shared" si="399"/>
        <v>#VALUE!</v>
      </c>
      <c r="DX175" s="4" t="str">
        <f t="shared" si="361"/>
        <v/>
      </c>
    </row>
    <row r="176" spans="1:128" ht="13.2" x14ac:dyDescent="0.25">
      <c r="A176" s="31"/>
      <c r="B176" s="4">
        <v>174</v>
      </c>
      <c r="C176" s="15"/>
      <c r="D176" s="15"/>
      <c r="E176" s="15"/>
      <c r="F176" s="15"/>
      <c r="G176" s="15"/>
      <c r="H176" s="47"/>
      <c r="I176" s="15"/>
      <c r="J176" s="47"/>
      <c r="K176" s="47"/>
      <c r="L176" s="47"/>
      <c r="M176" s="54"/>
      <c r="N176" s="54"/>
      <c r="O176" s="54"/>
      <c r="P176" s="54"/>
      <c r="Q176" s="54"/>
      <c r="R176" s="51"/>
      <c r="S176" s="51"/>
      <c r="T176" s="51"/>
      <c r="U176" s="51"/>
      <c r="V176" s="51"/>
      <c r="W176" s="51"/>
      <c r="X176" s="52" t="str">
        <f t="shared" si="331"/>
        <v xml:space="preserve"> </v>
      </c>
      <c r="Y176" s="52" t="str">
        <f t="shared" si="275"/>
        <v xml:space="preserve"> </v>
      </c>
      <c r="Z176" s="52" t="str">
        <f t="shared" si="276"/>
        <v xml:space="preserve"> </v>
      </c>
      <c r="AA176" s="52" t="str">
        <f t="shared" si="277"/>
        <v xml:space="preserve"> </v>
      </c>
      <c r="AB176" s="52" t="str">
        <f t="shared" si="278"/>
        <v xml:space="preserve"> </v>
      </c>
      <c r="AC176" s="54"/>
      <c r="AD176" s="54"/>
      <c r="AE176" s="54"/>
      <c r="AF176" s="54"/>
      <c r="AG176" s="54"/>
      <c r="AH176" s="52" t="str">
        <f t="shared" si="332"/>
        <v xml:space="preserve"> </v>
      </c>
      <c r="AI176" s="52" t="str">
        <f t="shared" si="362"/>
        <v xml:space="preserve"> </v>
      </c>
      <c r="AJ176" s="52" t="str">
        <f t="shared" si="363"/>
        <v xml:space="preserve"> </v>
      </c>
      <c r="AK176" s="52" t="str">
        <f t="shared" si="364"/>
        <v xml:space="preserve"> </v>
      </c>
      <c r="AL176" s="52" t="str">
        <f t="shared" si="365"/>
        <v xml:space="preserve"> </v>
      </c>
      <c r="AM176" s="53"/>
      <c r="AN176" s="53"/>
      <c r="AO176" s="53"/>
      <c r="AP176" s="53"/>
      <c r="AQ176" s="53"/>
      <c r="AR176" s="53"/>
      <c r="AS176" s="55" t="str">
        <f t="shared" si="333"/>
        <v/>
      </c>
      <c r="AT176" s="31" t="str">
        <f t="shared" si="366"/>
        <v/>
      </c>
      <c r="AU176" s="57" t="str">
        <f>IF(D176="","",IF(LOOKUP(AT176,'Master 2012 Pay Sheet'!$A$5:$A$35,'Master 2012 Pay Sheet'!$B$5:$B$35)&gt;0,LOOKUP(AT176,'Master 2012 Pay Sheet'!$A$5:$A$35,'Master 2012 Pay Sheet'!$B$5:$B$35),0))</f>
        <v/>
      </c>
      <c r="AV176" s="56" t="str">
        <f t="shared" si="334"/>
        <v/>
      </c>
      <c r="AW176" s="31" t="str">
        <f t="shared" si="367"/>
        <v/>
      </c>
      <c r="AX176" s="57" t="str">
        <f>IF(D176="","",IF(LOOKUP(AW176,'Master 2012 Pay Sheet'!$C$5:$C$35,'Master 2012 Pay Sheet'!$D$5:$D$35)&gt;0,LOOKUP(AW176,'Master 2012 Pay Sheet'!$C$5:$C$35,'Master 2012 Pay Sheet'!$D$5:$D$35),0))</f>
        <v/>
      </c>
      <c r="AY176" s="56" t="str">
        <f t="shared" si="281"/>
        <v/>
      </c>
      <c r="AZ176" s="31" t="str">
        <f t="shared" si="368"/>
        <v/>
      </c>
      <c r="BA176" s="57" t="str">
        <f>IF(D176="","",IF(LOOKUP(AZ176,'Master 2012 Pay Sheet'!$E$5:$E$35,'Master 2012 Pay Sheet'!$F$5:$F$35)&gt;0,LOOKUP(AZ176,'Master 2012 Pay Sheet'!$E$5:$E$35,'Master 2012 Pay Sheet'!$F$5:$F$35),0))</f>
        <v/>
      </c>
      <c r="BB176" s="57" t="str">
        <f t="shared" si="369"/>
        <v/>
      </c>
      <c r="BC176" s="31" t="str">
        <f t="shared" si="370"/>
        <v/>
      </c>
      <c r="BD176" s="31" t="str">
        <f t="shared" si="371"/>
        <v/>
      </c>
      <c r="BE176" s="31" t="str">
        <f t="shared" si="286"/>
        <v/>
      </c>
      <c r="BF176" s="56" t="str">
        <f t="shared" si="335"/>
        <v/>
      </c>
      <c r="BG176" s="31" t="str">
        <f t="shared" si="372"/>
        <v/>
      </c>
      <c r="BH176" s="31" t="str">
        <f t="shared" si="288"/>
        <v/>
      </c>
      <c r="BI176" s="56" t="str">
        <f t="shared" si="336"/>
        <v/>
      </c>
      <c r="BJ176" s="31" t="str">
        <f t="shared" si="373"/>
        <v/>
      </c>
      <c r="BK176" s="31" t="str">
        <f t="shared" si="337"/>
        <v/>
      </c>
      <c r="BL176" s="31" t="str">
        <f t="shared" si="290"/>
        <v/>
      </c>
      <c r="BM176" s="31" t="str">
        <f t="shared" si="374"/>
        <v/>
      </c>
      <c r="BN176" s="31" t="str">
        <f t="shared" si="292"/>
        <v/>
      </c>
      <c r="BO176" s="31" t="str">
        <f t="shared" si="375"/>
        <v/>
      </c>
      <c r="BP176" s="31" t="str">
        <f t="shared" si="294"/>
        <v/>
      </c>
      <c r="BQ176" s="31" t="str">
        <f t="shared" si="376"/>
        <v/>
      </c>
      <c r="BR176" s="31" t="str">
        <f t="shared" si="296"/>
        <v/>
      </c>
      <c r="BS176" s="31" t="str">
        <f t="shared" si="377"/>
        <v/>
      </c>
      <c r="BT176" s="31" t="str">
        <f t="shared" si="298"/>
        <v/>
      </c>
      <c r="BU176" s="31" t="str">
        <f t="shared" si="378"/>
        <v/>
      </c>
      <c r="BV176" s="31" t="str">
        <f t="shared" si="300"/>
        <v/>
      </c>
      <c r="BW176" s="31" t="str">
        <f t="shared" si="379"/>
        <v/>
      </c>
      <c r="BX176" s="31" t="str">
        <f t="shared" si="302"/>
        <v/>
      </c>
      <c r="BY176" s="31" t="str">
        <f t="shared" si="380"/>
        <v/>
      </c>
      <c r="BZ176" s="31" t="str">
        <f t="shared" si="304"/>
        <v/>
      </c>
      <c r="CA176" s="31" t="str">
        <f t="shared" si="381"/>
        <v/>
      </c>
      <c r="CB176" s="31" t="str">
        <f t="shared" si="306"/>
        <v/>
      </c>
      <c r="CC176" s="31" t="str">
        <f t="shared" si="382"/>
        <v/>
      </c>
      <c r="CD176" s="31" t="str">
        <f t="shared" si="308"/>
        <v/>
      </c>
      <c r="CE176" s="31" t="str">
        <f t="shared" si="383"/>
        <v/>
      </c>
      <c r="CF176" s="31" t="str">
        <f t="shared" si="310"/>
        <v/>
      </c>
      <c r="CG176" s="31" t="str">
        <f t="shared" si="384"/>
        <v/>
      </c>
      <c r="CH176" s="31" t="str">
        <f t="shared" si="312"/>
        <v/>
      </c>
      <c r="CI176" s="31" t="str">
        <f t="shared" si="385"/>
        <v/>
      </c>
      <c r="CJ176" s="31" t="str">
        <f t="shared" si="386"/>
        <v/>
      </c>
      <c r="CK176" s="31" t="str">
        <f t="shared" si="387"/>
        <v/>
      </c>
      <c r="CL176" s="31" t="str">
        <f t="shared" si="388"/>
        <v/>
      </c>
      <c r="CM176" s="31" t="str">
        <f t="shared" si="389"/>
        <v/>
      </c>
      <c r="CN176" s="31" t="str">
        <f t="shared" si="390"/>
        <v/>
      </c>
      <c r="CO176" s="31" t="str">
        <f t="shared" si="391"/>
        <v/>
      </c>
      <c r="CP176" s="31" t="str">
        <f t="shared" si="392"/>
        <v/>
      </c>
      <c r="CQ176" s="31" t="str">
        <f t="shared" si="393"/>
        <v/>
      </c>
      <c r="CR176" s="31" t="str">
        <f t="shared" si="394"/>
        <v/>
      </c>
      <c r="CS176" s="31" t="str">
        <f t="shared" si="395"/>
        <v/>
      </c>
      <c r="CT176" s="31" t="str">
        <f t="shared" si="338"/>
        <v/>
      </c>
      <c r="CU176" s="31" t="str">
        <f t="shared" si="339"/>
        <v/>
      </c>
      <c r="CV176" s="31" t="str">
        <f t="shared" si="340"/>
        <v/>
      </c>
      <c r="CW176" s="31" t="str">
        <f t="shared" si="341"/>
        <v/>
      </c>
      <c r="CX176" s="31" t="str">
        <f t="shared" si="342"/>
        <v/>
      </c>
      <c r="CY176" s="31" t="str">
        <f t="shared" si="343"/>
        <v/>
      </c>
      <c r="CZ176" s="31" t="str">
        <f t="shared" si="344"/>
        <v/>
      </c>
      <c r="DA176" s="31" t="str">
        <f t="shared" si="345"/>
        <v/>
      </c>
      <c r="DB176" s="31" t="str">
        <f t="shared" si="346"/>
        <v/>
      </c>
      <c r="DC176" s="31" t="str">
        <f t="shared" si="347"/>
        <v/>
      </c>
      <c r="DD176" s="31" t="str">
        <f t="shared" si="348"/>
        <v/>
      </c>
      <c r="DE176" s="31" t="str">
        <f t="shared" si="349"/>
        <v/>
      </c>
      <c r="DF176" s="31" t="str">
        <f t="shared" si="350"/>
        <v/>
      </c>
      <c r="DG176" s="31" t="str">
        <f t="shared" si="351"/>
        <v/>
      </c>
      <c r="DH176" s="31" t="str">
        <f t="shared" si="352"/>
        <v/>
      </c>
      <c r="DI176" s="31" t="str">
        <f t="shared" si="353"/>
        <v/>
      </c>
      <c r="DJ176" s="31" t="str">
        <f t="shared" si="354"/>
        <v/>
      </c>
      <c r="DK176" s="31" t="str">
        <f t="shared" si="355"/>
        <v/>
      </c>
      <c r="DL176" s="31" t="str">
        <f t="shared" si="356"/>
        <v/>
      </c>
      <c r="DM176" s="31" t="str">
        <f t="shared" si="357"/>
        <v/>
      </c>
      <c r="DN176" s="31" t="str">
        <f t="shared" si="358"/>
        <v/>
      </c>
      <c r="DO176" s="31" t="str">
        <f t="shared" si="359"/>
        <v/>
      </c>
      <c r="DP176" s="31" t="str">
        <f t="shared" si="360"/>
        <v/>
      </c>
      <c r="DQ176" s="31" t="str">
        <f t="shared" si="396"/>
        <v/>
      </c>
      <c r="DR176" s="31" t="str">
        <f t="shared" si="397"/>
        <v/>
      </c>
      <c r="DS176" s="31" t="str">
        <f t="shared" si="398"/>
        <v/>
      </c>
      <c r="DT176" s="31" t="str">
        <f t="shared" si="327"/>
        <v/>
      </c>
      <c r="DU176" s="31" t="str">
        <f t="shared" si="328"/>
        <v/>
      </c>
      <c r="DV176" s="31" t="str">
        <f t="shared" si="329"/>
        <v/>
      </c>
      <c r="DW176" s="48" t="e">
        <f t="shared" si="399"/>
        <v>#VALUE!</v>
      </c>
      <c r="DX176" s="4" t="str">
        <f t="shared" si="361"/>
        <v/>
      </c>
    </row>
    <row r="177" spans="1:128" ht="13.2" x14ac:dyDescent="0.25">
      <c r="A177" s="31"/>
      <c r="B177" s="4">
        <v>175</v>
      </c>
      <c r="C177" s="15"/>
      <c r="D177" s="15"/>
      <c r="E177" s="15"/>
      <c r="F177" s="15"/>
      <c r="G177" s="15"/>
      <c r="H177" s="47"/>
      <c r="I177" s="15"/>
      <c r="J177" s="47"/>
      <c r="K177" s="47"/>
      <c r="L177" s="47"/>
      <c r="M177" s="54"/>
      <c r="N177" s="54"/>
      <c r="O177" s="54"/>
      <c r="P177" s="54"/>
      <c r="Q177" s="54"/>
      <c r="R177" s="51"/>
      <c r="S177" s="51"/>
      <c r="T177" s="51"/>
      <c r="U177" s="51"/>
      <c r="V177" s="51"/>
      <c r="W177" s="51"/>
      <c r="X177" s="52" t="str">
        <f t="shared" si="331"/>
        <v xml:space="preserve"> </v>
      </c>
      <c r="Y177" s="52" t="str">
        <f t="shared" si="275"/>
        <v xml:space="preserve"> </v>
      </c>
      <c r="Z177" s="52" t="str">
        <f t="shared" si="276"/>
        <v xml:space="preserve"> </v>
      </c>
      <c r="AA177" s="52" t="str">
        <f t="shared" si="277"/>
        <v xml:space="preserve"> </v>
      </c>
      <c r="AB177" s="52" t="str">
        <f t="shared" si="278"/>
        <v xml:space="preserve"> </v>
      </c>
      <c r="AC177" s="54"/>
      <c r="AD177" s="54"/>
      <c r="AE177" s="54"/>
      <c r="AF177" s="54"/>
      <c r="AG177" s="54"/>
      <c r="AH177" s="52" t="str">
        <f t="shared" si="332"/>
        <v xml:space="preserve"> </v>
      </c>
      <c r="AI177" s="52" t="str">
        <f t="shared" si="362"/>
        <v xml:space="preserve"> </v>
      </c>
      <c r="AJ177" s="52" t="str">
        <f t="shared" si="363"/>
        <v xml:space="preserve"> </v>
      </c>
      <c r="AK177" s="52" t="str">
        <f t="shared" si="364"/>
        <v xml:space="preserve"> </v>
      </c>
      <c r="AL177" s="52" t="str">
        <f t="shared" si="365"/>
        <v xml:space="preserve"> </v>
      </c>
      <c r="AM177" s="53"/>
      <c r="AN177" s="53"/>
      <c r="AO177" s="53"/>
      <c r="AP177" s="53"/>
      <c r="AQ177" s="53"/>
      <c r="AR177" s="53"/>
      <c r="AS177" s="55" t="str">
        <f t="shared" si="333"/>
        <v/>
      </c>
      <c r="AT177" s="31" t="str">
        <f t="shared" si="366"/>
        <v/>
      </c>
      <c r="AU177" s="57" t="str">
        <f>IF(D177="","",IF(LOOKUP(AT177,'Master 2012 Pay Sheet'!$A$5:$A$35,'Master 2012 Pay Sheet'!$B$5:$B$35)&gt;0,LOOKUP(AT177,'Master 2012 Pay Sheet'!$A$5:$A$35,'Master 2012 Pay Sheet'!$B$5:$B$35),0))</f>
        <v/>
      </c>
      <c r="AV177" s="56" t="str">
        <f t="shared" si="334"/>
        <v/>
      </c>
      <c r="AW177" s="31" t="str">
        <f t="shared" si="367"/>
        <v/>
      </c>
      <c r="AX177" s="57" t="str">
        <f>IF(D177="","",IF(LOOKUP(AW177,'Master 2012 Pay Sheet'!$C$5:$C$35,'Master 2012 Pay Sheet'!$D$5:$D$35)&gt;0,LOOKUP(AW177,'Master 2012 Pay Sheet'!$C$5:$C$35,'Master 2012 Pay Sheet'!$D$5:$D$35),0))</f>
        <v/>
      </c>
      <c r="AY177" s="56" t="str">
        <f t="shared" si="281"/>
        <v/>
      </c>
      <c r="AZ177" s="31" t="str">
        <f t="shared" si="368"/>
        <v/>
      </c>
      <c r="BA177" s="57" t="str">
        <f>IF(D177="","",IF(LOOKUP(AZ177,'Master 2012 Pay Sheet'!$E$5:$E$35,'Master 2012 Pay Sheet'!$F$5:$F$35)&gt;0,LOOKUP(AZ177,'Master 2012 Pay Sheet'!$E$5:$E$35,'Master 2012 Pay Sheet'!$F$5:$F$35),0))</f>
        <v/>
      </c>
      <c r="BB177" s="57" t="str">
        <f t="shared" si="369"/>
        <v/>
      </c>
      <c r="BC177" s="31" t="str">
        <f t="shared" si="370"/>
        <v/>
      </c>
      <c r="BD177" s="31" t="str">
        <f t="shared" si="371"/>
        <v/>
      </c>
      <c r="BE177" s="31" t="str">
        <f t="shared" si="286"/>
        <v/>
      </c>
      <c r="BF177" s="56" t="str">
        <f t="shared" si="335"/>
        <v/>
      </c>
      <c r="BG177" s="31" t="str">
        <f t="shared" si="372"/>
        <v/>
      </c>
      <c r="BH177" s="31" t="str">
        <f t="shared" si="288"/>
        <v/>
      </c>
      <c r="BI177" s="56" t="str">
        <f t="shared" si="336"/>
        <v/>
      </c>
      <c r="BJ177" s="31" t="str">
        <f t="shared" si="373"/>
        <v/>
      </c>
      <c r="BK177" s="31" t="str">
        <f t="shared" si="337"/>
        <v/>
      </c>
      <c r="BL177" s="31" t="str">
        <f t="shared" si="290"/>
        <v/>
      </c>
      <c r="BM177" s="31" t="str">
        <f t="shared" si="374"/>
        <v/>
      </c>
      <c r="BN177" s="31" t="str">
        <f t="shared" si="292"/>
        <v/>
      </c>
      <c r="BO177" s="31" t="str">
        <f t="shared" si="375"/>
        <v/>
      </c>
      <c r="BP177" s="31" t="str">
        <f t="shared" si="294"/>
        <v/>
      </c>
      <c r="BQ177" s="31" t="str">
        <f t="shared" si="376"/>
        <v/>
      </c>
      <c r="BR177" s="31" t="str">
        <f t="shared" si="296"/>
        <v/>
      </c>
      <c r="BS177" s="31" t="str">
        <f t="shared" si="377"/>
        <v/>
      </c>
      <c r="BT177" s="31" t="str">
        <f t="shared" si="298"/>
        <v/>
      </c>
      <c r="BU177" s="31" t="str">
        <f t="shared" si="378"/>
        <v/>
      </c>
      <c r="BV177" s="31" t="str">
        <f t="shared" si="300"/>
        <v/>
      </c>
      <c r="BW177" s="31" t="str">
        <f t="shared" si="379"/>
        <v/>
      </c>
      <c r="BX177" s="31" t="str">
        <f t="shared" si="302"/>
        <v/>
      </c>
      <c r="BY177" s="31" t="str">
        <f t="shared" si="380"/>
        <v/>
      </c>
      <c r="BZ177" s="31" t="str">
        <f t="shared" si="304"/>
        <v/>
      </c>
      <c r="CA177" s="31" t="str">
        <f t="shared" si="381"/>
        <v/>
      </c>
      <c r="CB177" s="31" t="str">
        <f t="shared" si="306"/>
        <v/>
      </c>
      <c r="CC177" s="31" t="str">
        <f t="shared" si="382"/>
        <v/>
      </c>
      <c r="CD177" s="31" t="str">
        <f t="shared" si="308"/>
        <v/>
      </c>
      <c r="CE177" s="31" t="str">
        <f t="shared" si="383"/>
        <v/>
      </c>
      <c r="CF177" s="31" t="str">
        <f t="shared" si="310"/>
        <v/>
      </c>
      <c r="CG177" s="31" t="str">
        <f t="shared" si="384"/>
        <v/>
      </c>
      <c r="CH177" s="31" t="str">
        <f t="shared" si="312"/>
        <v/>
      </c>
      <c r="CI177" s="31" t="str">
        <f t="shared" si="385"/>
        <v/>
      </c>
      <c r="CJ177" s="31" t="str">
        <f t="shared" si="386"/>
        <v/>
      </c>
      <c r="CK177" s="31" t="str">
        <f t="shared" si="387"/>
        <v/>
      </c>
      <c r="CL177" s="31" t="str">
        <f t="shared" si="388"/>
        <v/>
      </c>
      <c r="CM177" s="31" t="str">
        <f t="shared" si="389"/>
        <v/>
      </c>
      <c r="CN177" s="31" t="str">
        <f t="shared" si="390"/>
        <v/>
      </c>
      <c r="CO177" s="31" t="str">
        <f t="shared" si="391"/>
        <v/>
      </c>
      <c r="CP177" s="31" t="str">
        <f t="shared" si="392"/>
        <v/>
      </c>
      <c r="CQ177" s="31" t="str">
        <f t="shared" si="393"/>
        <v/>
      </c>
      <c r="CR177" s="31" t="str">
        <f t="shared" si="394"/>
        <v/>
      </c>
      <c r="CS177" s="31" t="str">
        <f t="shared" si="395"/>
        <v/>
      </c>
      <c r="CT177" s="31" t="str">
        <f t="shared" si="338"/>
        <v/>
      </c>
      <c r="CU177" s="31" t="str">
        <f t="shared" si="339"/>
        <v/>
      </c>
      <c r="CV177" s="31" t="str">
        <f t="shared" si="340"/>
        <v/>
      </c>
      <c r="CW177" s="31" t="str">
        <f t="shared" si="341"/>
        <v/>
      </c>
      <c r="CX177" s="31" t="str">
        <f t="shared" si="342"/>
        <v/>
      </c>
      <c r="CY177" s="31" t="str">
        <f t="shared" si="343"/>
        <v/>
      </c>
      <c r="CZ177" s="31" t="str">
        <f t="shared" si="344"/>
        <v/>
      </c>
      <c r="DA177" s="31" t="str">
        <f t="shared" si="345"/>
        <v/>
      </c>
      <c r="DB177" s="31" t="str">
        <f t="shared" si="346"/>
        <v/>
      </c>
      <c r="DC177" s="31" t="str">
        <f t="shared" si="347"/>
        <v/>
      </c>
      <c r="DD177" s="31" t="str">
        <f t="shared" si="348"/>
        <v/>
      </c>
      <c r="DE177" s="31" t="str">
        <f t="shared" si="349"/>
        <v/>
      </c>
      <c r="DF177" s="31" t="str">
        <f t="shared" si="350"/>
        <v/>
      </c>
      <c r="DG177" s="31" t="str">
        <f t="shared" si="351"/>
        <v/>
      </c>
      <c r="DH177" s="31" t="str">
        <f t="shared" si="352"/>
        <v/>
      </c>
      <c r="DI177" s="31" t="str">
        <f t="shared" si="353"/>
        <v/>
      </c>
      <c r="DJ177" s="31" t="str">
        <f t="shared" si="354"/>
        <v/>
      </c>
      <c r="DK177" s="31" t="str">
        <f t="shared" si="355"/>
        <v/>
      </c>
      <c r="DL177" s="31" t="str">
        <f t="shared" si="356"/>
        <v/>
      </c>
      <c r="DM177" s="31" t="str">
        <f t="shared" si="357"/>
        <v/>
      </c>
      <c r="DN177" s="31" t="str">
        <f t="shared" si="358"/>
        <v/>
      </c>
      <c r="DO177" s="31" t="str">
        <f t="shared" si="359"/>
        <v/>
      </c>
      <c r="DP177" s="31" t="str">
        <f t="shared" si="360"/>
        <v/>
      </c>
      <c r="DQ177" s="31" t="str">
        <f t="shared" si="396"/>
        <v/>
      </c>
      <c r="DR177" s="31" t="str">
        <f t="shared" si="397"/>
        <v/>
      </c>
      <c r="DS177" s="31" t="str">
        <f t="shared" si="398"/>
        <v/>
      </c>
      <c r="DT177" s="31" t="str">
        <f t="shared" si="327"/>
        <v/>
      </c>
      <c r="DU177" s="31" t="str">
        <f t="shared" si="328"/>
        <v/>
      </c>
      <c r="DV177" s="31" t="str">
        <f t="shared" si="329"/>
        <v/>
      </c>
      <c r="DW177" s="48" t="e">
        <f t="shared" si="399"/>
        <v>#VALUE!</v>
      </c>
      <c r="DX177" s="4" t="str">
        <f t="shared" si="361"/>
        <v/>
      </c>
    </row>
    <row r="178" spans="1:128" ht="13.2" x14ac:dyDescent="0.25">
      <c r="A178" s="31"/>
      <c r="B178" s="4">
        <v>176</v>
      </c>
      <c r="C178" s="15"/>
      <c r="D178" s="15"/>
      <c r="E178" s="15"/>
      <c r="F178" s="15"/>
      <c r="G178" s="15"/>
      <c r="H178" s="47"/>
      <c r="I178" s="15"/>
      <c r="J178" s="47"/>
      <c r="K178" s="47"/>
      <c r="L178" s="47"/>
      <c r="M178" s="54"/>
      <c r="N178" s="54"/>
      <c r="O178" s="54"/>
      <c r="P178" s="54"/>
      <c r="Q178" s="54"/>
      <c r="R178" s="51"/>
      <c r="S178" s="51"/>
      <c r="T178" s="51"/>
      <c r="U178" s="51"/>
      <c r="V178" s="51"/>
      <c r="W178" s="51"/>
      <c r="X178" s="52" t="str">
        <f t="shared" si="331"/>
        <v xml:space="preserve"> </v>
      </c>
      <c r="Y178" s="52" t="str">
        <f t="shared" si="275"/>
        <v xml:space="preserve"> </v>
      </c>
      <c r="Z178" s="52" t="str">
        <f t="shared" si="276"/>
        <v xml:space="preserve"> </v>
      </c>
      <c r="AA178" s="52" t="str">
        <f t="shared" si="277"/>
        <v xml:space="preserve"> </v>
      </c>
      <c r="AB178" s="52" t="str">
        <f t="shared" si="278"/>
        <v xml:space="preserve"> </v>
      </c>
      <c r="AC178" s="54"/>
      <c r="AD178" s="54"/>
      <c r="AE178" s="54"/>
      <c r="AF178" s="54"/>
      <c r="AG178" s="54"/>
      <c r="AH178" s="52" t="str">
        <f t="shared" si="332"/>
        <v xml:space="preserve"> </v>
      </c>
      <c r="AI178" s="52" t="str">
        <f t="shared" si="362"/>
        <v xml:space="preserve"> </v>
      </c>
      <c r="AJ178" s="52" t="str">
        <f t="shared" si="363"/>
        <v xml:space="preserve"> </v>
      </c>
      <c r="AK178" s="52" t="str">
        <f t="shared" si="364"/>
        <v xml:space="preserve"> </v>
      </c>
      <c r="AL178" s="52" t="str">
        <f t="shared" si="365"/>
        <v xml:space="preserve"> </v>
      </c>
      <c r="AM178" s="53"/>
      <c r="AN178" s="53"/>
      <c r="AO178" s="53"/>
      <c r="AP178" s="53"/>
      <c r="AQ178" s="53"/>
      <c r="AR178" s="53"/>
      <c r="AS178" s="55" t="str">
        <f t="shared" si="333"/>
        <v/>
      </c>
      <c r="AT178" s="31" t="str">
        <f t="shared" si="366"/>
        <v/>
      </c>
      <c r="AU178" s="57" t="str">
        <f>IF(D178="","",IF(LOOKUP(AT178,'Master 2012 Pay Sheet'!$A$5:$A$35,'Master 2012 Pay Sheet'!$B$5:$B$35)&gt;0,LOOKUP(AT178,'Master 2012 Pay Sheet'!$A$5:$A$35,'Master 2012 Pay Sheet'!$B$5:$B$35),0))</f>
        <v/>
      </c>
      <c r="AV178" s="56" t="str">
        <f t="shared" si="334"/>
        <v/>
      </c>
      <c r="AW178" s="31" t="str">
        <f t="shared" si="367"/>
        <v/>
      </c>
      <c r="AX178" s="57" t="str">
        <f>IF(D178="","",IF(LOOKUP(AW178,'Master 2012 Pay Sheet'!$C$5:$C$35,'Master 2012 Pay Sheet'!$D$5:$D$35)&gt;0,LOOKUP(AW178,'Master 2012 Pay Sheet'!$C$5:$C$35,'Master 2012 Pay Sheet'!$D$5:$D$35),0))</f>
        <v/>
      </c>
      <c r="AY178" s="56" t="str">
        <f t="shared" si="281"/>
        <v/>
      </c>
      <c r="AZ178" s="31" t="str">
        <f t="shared" si="368"/>
        <v/>
      </c>
      <c r="BA178" s="57" t="str">
        <f>IF(D178="","",IF(LOOKUP(AZ178,'Master 2012 Pay Sheet'!$E$5:$E$35,'Master 2012 Pay Sheet'!$F$5:$F$35)&gt;0,LOOKUP(AZ178,'Master 2012 Pay Sheet'!$E$5:$E$35,'Master 2012 Pay Sheet'!$F$5:$F$35),0))</f>
        <v/>
      </c>
      <c r="BB178" s="57" t="str">
        <f t="shared" si="369"/>
        <v/>
      </c>
      <c r="BC178" s="31" t="str">
        <f t="shared" si="370"/>
        <v/>
      </c>
      <c r="BD178" s="31" t="str">
        <f t="shared" si="371"/>
        <v/>
      </c>
      <c r="BE178" s="31" t="str">
        <f t="shared" si="286"/>
        <v/>
      </c>
      <c r="BF178" s="56" t="str">
        <f t="shared" si="335"/>
        <v/>
      </c>
      <c r="BG178" s="31" t="str">
        <f t="shared" si="372"/>
        <v/>
      </c>
      <c r="BH178" s="31" t="str">
        <f t="shared" si="288"/>
        <v/>
      </c>
      <c r="BI178" s="56" t="str">
        <f t="shared" si="336"/>
        <v/>
      </c>
      <c r="BJ178" s="31" t="str">
        <f t="shared" si="373"/>
        <v/>
      </c>
      <c r="BK178" s="31" t="str">
        <f t="shared" si="337"/>
        <v/>
      </c>
      <c r="BL178" s="31" t="str">
        <f t="shared" si="290"/>
        <v/>
      </c>
      <c r="BM178" s="31" t="str">
        <f t="shared" si="374"/>
        <v/>
      </c>
      <c r="BN178" s="31" t="str">
        <f t="shared" si="292"/>
        <v/>
      </c>
      <c r="BO178" s="31" t="str">
        <f t="shared" si="375"/>
        <v/>
      </c>
      <c r="BP178" s="31" t="str">
        <f t="shared" si="294"/>
        <v/>
      </c>
      <c r="BQ178" s="31" t="str">
        <f t="shared" si="376"/>
        <v/>
      </c>
      <c r="BR178" s="31" t="str">
        <f t="shared" si="296"/>
        <v/>
      </c>
      <c r="BS178" s="31" t="str">
        <f t="shared" si="377"/>
        <v/>
      </c>
      <c r="BT178" s="31" t="str">
        <f t="shared" si="298"/>
        <v/>
      </c>
      <c r="BU178" s="31" t="str">
        <f t="shared" si="378"/>
        <v/>
      </c>
      <c r="BV178" s="31" t="str">
        <f t="shared" si="300"/>
        <v/>
      </c>
      <c r="BW178" s="31" t="str">
        <f t="shared" si="379"/>
        <v/>
      </c>
      <c r="BX178" s="31" t="str">
        <f t="shared" si="302"/>
        <v/>
      </c>
      <c r="BY178" s="31" t="str">
        <f t="shared" si="380"/>
        <v/>
      </c>
      <c r="BZ178" s="31" t="str">
        <f t="shared" si="304"/>
        <v/>
      </c>
      <c r="CA178" s="31" t="str">
        <f t="shared" si="381"/>
        <v/>
      </c>
      <c r="CB178" s="31" t="str">
        <f t="shared" si="306"/>
        <v/>
      </c>
      <c r="CC178" s="31" t="str">
        <f t="shared" si="382"/>
        <v/>
      </c>
      <c r="CD178" s="31" t="str">
        <f t="shared" si="308"/>
        <v/>
      </c>
      <c r="CE178" s="31" t="str">
        <f t="shared" si="383"/>
        <v/>
      </c>
      <c r="CF178" s="31" t="str">
        <f t="shared" si="310"/>
        <v/>
      </c>
      <c r="CG178" s="31" t="str">
        <f t="shared" si="384"/>
        <v/>
      </c>
      <c r="CH178" s="31" t="str">
        <f t="shared" si="312"/>
        <v/>
      </c>
      <c r="CI178" s="31" t="str">
        <f t="shared" si="385"/>
        <v/>
      </c>
      <c r="CJ178" s="31" t="str">
        <f t="shared" si="386"/>
        <v/>
      </c>
      <c r="CK178" s="31" t="str">
        <f t="shared" si="387"/>
        <v/>
      </c>
      <c r="CL178" s="31" t="str">
        <f t="shared" si="388"/>
        <v/>
      </c>
      <c r="CM178" s="31" t="str">
        <f t="shared" si="389"/>
        <v/>
      </c>
      <c r="CN178" s="31" t="str">
        <f t="shared" si="390"/>
        <v/>
      </c>
      <c r="CO178" s="31" t="str">
        <f t="shared" si="391"/>
        <v/>
      </c>
      <c r="CP178" s="31" t="str">
        <f t="shared" si="392"/>
        <v/>
      </c>
      <c r="CQ178" s="31" t="str">
        <f t="shared" si="393"/>
        <v/>
      </c>
      <c r="CR178" s="31" t="str">
        <f t="shared" si="394"/>
        <v/>
      </c>
      <c r="CS178" s="31" t="str">
        <f t="shared" si="395"/>
        <v/>
      </c>
      <c r="CT178" s="31" t="str">
        <f t="shared" si="338"/>
        <v/>
      </c>
      <c r="CU178" s="31" t="str">
        <f t="shared" si="339"/>
        <v/>
      </c>
      <c r="CV178" s="31" t="str">
        <f t="shared" si="340"/>
        <v/>
      </c>
      <c r="CW178" s="31" t="str">
        <f t="shared" si="341"/>
        <v/>
      </c>
      <c r="CX178" s="31" t="str">
        <f t="shared" si="342"/>
        <v/>
      </c>
      <c r="CY178" s="31" t="str">
        <f t="shared" si="343"/>
        <v/>
      </c>
      <c r="CZ178" s="31" t="str">
        <f t="shared" si="344"/>
        <v/>
      </c>
      <c r="DA178" s="31" t="str">
        <f t="shared" si="345"/>
        <v/>
      </c>
      <c r="DB178" s="31" t="str">
        <f t="shared" si="346"/>
        <v/>
      </c>
      <c r="DC178" s="31" t="str">
        <f t="shared" si="347"/>
        <v/>
      </c>
      <c r="DD178" s="31" t="str">
        <f t="shared" si="348"/>
        <v/>
      </c>
      <c r="DE178" s="31" t="str">
        <f t="shared" si="349"/>
        <v/>
      </c>
      <c r="DF178" s="31" t="str">
        <f t="shared" si="350"/>
        <v/>
      </c>
      <c r="DG178" s="31" t="str">
        <f t="shared" si="351"/>
        <v/>
      </c>
      <c r="DH178" s="31" t="str">
        <f t="shared" si="352"/>
        <v/>
      </c>
      <c r="DI178" s="31" t="str">
        <f t="shared" si="353"/>
        <v/>
      </c>
      <c r="DJ178" s="31" t="str">
        <f t="shared" si="354"/>
        <v/>
      </c>
      <c r="DK178" s="31" t="str">
        <f t="shared" si="355"/>
        <v/>
      </c>
      <c r="DL178" s="31" t="str">
        <f t="shared" si="356"/>
        <v/>
      </c>
      <c r="DM178" s="31" t="str">
        <f t="shared" si="357"/>
        <v/>
      </c>
      <c r="DN178" s="31" t="str">
        <f t="shared" si="358"/>
        <v/>
      </c>
      <c r="DO178" s="31" t="str">
        <f t="shared" si="359"/>
        <v/>
      </c>
      <c r="DP178" s="31" t="str">
        <f t="shared" si="360"/>
        <v/>
      </c>
      <c r="DQ178" s="31" t="str">
        <f t="shared" si="396"/>
        <v/>
      </c>
      <c r="DR178" s="31" t="str">
        <f t="shared" si="397"/>
        <v/>
      </c>
      <c r="DS178" s="31" t="str">
        <f t="shared" si="398"/>
        <v/>
      </c>
      <c r="DT178" s="31" t="str">
        <f t="shared" si="327"/>
        <v/>
      </c>
      <c r="DU178" s="31" t="str">
        <f t="shared" si="328"/>
        <v/>
      </c>
      <c r="DV178" s="31" t="str">
        <f t="shared" si="329"/>
        <v/>
      </c>
      <c r="DW178" s="48" t="e">
        <f t="shared" si="399"/>
        <v>#VALUE!</v>
      </c>
      <c r="DX178" s="4" t="str">
        <f t="shared" si="361"/>
        <v/>
      </c>
    </row>
    <row r="179" spans="1:128" ht="13.2" x14ac:dyDescent="0.25">
      <c r="A179" s="31"/>
      <c r="B179" s="4">
        <v>177</v>
      </c>
      <c r="C179" s="15"/>
      <c r="D179" s="15"/>
      <c r="E179" s="15"/>
      <c r="F179" s="15"/>
      <c r="G179" s="15"/>
      <c r="H179" s="47"/>
      <c r="I179" s="15"/>
      <c r="J179" s="47"/>
      <c r="K179" s="47"/>
      <c r="L179" s="47"/>
      <c r="M179" s="54"/>
      <c r="N179" s="54"/>
      <c r="O179" s="54"/>
      <c r="P179" s="54"/>
      <c r="Q179" s="54"/>
      <c r="R179" s="51"/>
      <c r="S179" s="51"/>
      <c r="T179" s="51"/>
      <c r="U179" s="51"/>
      <c r="V179" s="51"/>
      <c r="W179" s="51"/>
      <c r="X179" s="52" t="str">
        <f t="shared" si="331"/>
        <v xml:space="preserve"> </v>
      </c>
      <c r="Y179" s="52" t="str">
        <f t="shared" si="275"/>
        <v xml:space="preserve"> </v>
      </c>
      <c r="Z179" s="52" t="str">
        <f t="shared" si="276"/>
        <v xml:space="preserve"> </v>
      </c>
      <c r="AA179" s="52" t="str">
        <f t="shared" si="277"/>
        <v xml:space="preserve"> </v>
      </c>
      <c r="AB179" s="52" t="str">
        <f t="shared" si="278"/>
        <v xml:space="preserve"> </v>
      </c>
      <c r="AC179" s="54"/>
      <c r="AD179" s="54"/>
      <c r="AE179" s="54"/>
      <c r="AF179" s="54"/>
      <c r="AG179" s="54"/>
      <c r="AH179" s="52" t="str">
        <f t="shared" si="332"/>
        <v xml:space="preserve"> </v>
      </c>
      <c r="AI179" s="52" t="str">
        <f t="shared" si="362"/>
        <v xml:space="preserve"> </v>
      </c>
      <c r="AJ179" s="52" t="str">
        <f t="shared" si="363"/>
        <v xml:space="preserve"> </v>
      </c>
      <c r="AK179" s="52" t="str">
        <f t="shared" si="364"/>
        <v xml:space="preserve"> </v>
      </c>
      <c r="AL179" s="52" t="str">
        <f t="shared" si="365"/>
        <v xml:space="preserve"> </v>
      </c>
      <c r="AM179" s="53"/>
      <c r="AN179" s="53"/>
      <c r="AO179" s="53"/>
      <c r="AP179" s="53"/>
      <c r="AQ179" s="53"/>
      <c r="AR179" s="53"/>
      <c r="AS179" s="55" t="str">
        <f t="shared" si="333"/>
        <v/>
      </c>
      <c r="AT179" s="31" t="str">
        <f t="shared" si="366"/>
        <v/>
      </c>
      <c r="AU179" s="57" t="str">
        <f>IF(D179="","",IF(LOOKUP(AT179,'Master 2012 Pay Sheet'!$A$5:$A$35,'Master 2012 Pay Sheet'!$B$5:$B$35)&gt;0,LOOKUP(AT179,'Master 2012 Pay Sheet'!$A$5:$A$35,'Master 2012 Pay Sheet'!$B$5:$B$35),0))</f>
        <v/>
      </c>
      <c r="AV179" s="56" t="str">
        <f t="shared" si="334"/>
        <v/>
      </c>
      <c r="AW179" s="31" t="str">
        <f t="shared" si="367"/>
        <v/>
      </c>
      <c r="AX179" s="57" t="str">
        <f>IF(D179="","",IF(LOOKUP(AW179,'Master 2012 Pay Sheet'!$C$5:$C$35,'Master 2012 Pay Sheet'!$D$5:$D$35)&gt;0,LOOKUP(AW179,'Master 2012 Pay Sheet'!$C$5:$C$35,'Master 2012 Pay Sheet'!$D$5:$D$35),0))</f>
        <v/>
      </c>
      <c r="AY179" s="56" t="str">
        <f t="shared" si="281"/>
        <v/>
      </c>
      <c r="AZ179" s="31" t="str">
        <f t="shared" si="368"/>
        <v/>
      </c>
      <c r="BA179" s="57" t="str">
        <f>IF(D179="","",IF(LOOKUP(AZ179,'Master 2012 Pay Sheet'!$E$5:$E$35,'Master 2012 Pay Sheet'!$F$5:$F$35)&gt;0,LOOKUP(AZ179,'Master 2012 Pay Sheet'!$E$5:$E$35,'Master 2012 Pay Sheet'!$F$5:$F$35),0))</f>
        <v/>
      </c>
      <c r="BB179" s="57" t="str">
        <f t="shared" si="369"/>
        <v/>
      </c>
      <c r="BC179" s="31" t="str">
        <f t="shared" si="370"/>
        <v/>
      </c>
      <c r="BD179" s="31" t="str">
        <f t="shared" si="371"/>
        <v/>
      </c>
      <c r="BE179" s="31" t="str">
        <f t="shared" si="286"/>
        <v/>
      </c>
      <c r="BF179" s="56" t="str">
        <f t="shared" si="335"/>
        <v/>
      </c>
      <c r="BG179" s="31" t="str">
        <f t="shared" si="372"/>
        <v/>
      </c>
      <c r="BH179" s="31" t="str">
        <f t="shared" si="288"/>
        <v/>
      </c>
      <c r="BI179" s="56" t="str">
        <f t="shared" si="336"/>
        <v/>
      </c>
      <c r="BJ179" s="31" t="str">
        <f t="shared" si="373"/>
        <v/>
      </c>
      <c r="BK179" s="31" t="str">
        <f t="shared" si="337"/>
        <v/>
      </c>
      <c r="BL179" s="31" t="str">
        <f t="shared" si="290"/>
        <v/>
      </c>
      <c r="BM179" s="31" t="str">
        <f t="shared" si="374"/>
        <v/>
      </c>
      <c r="BN179" s="31" t="str">
        <f t="shared" si="292"/>
        <v/>
      </c>
      <c r="BO179" s="31" t="str">
        <f t="shared" si="375"/>
        <v/>
      </c>
      <c r="BP179" s="31" t="str">
        <f t="shared" si="294"/>
        <v/>
      </c>
      <c r="BQ179" s="31" t="str">
        <f t="shared" si="376"/>
        <v/>
      </c>
      <c r="BR179" s="31" t="str">
        <f t="shared" si="296"/>
        <v/>
      </c>
      <c r="BS179" s="31" t="str">
        <f t="shared" si="377"/>
        <v/>
      </c>
      <c r="BT179" s="31" t="str">
        <f t="shared" si="298"/>
        <v/>
      </c>
      <c r="BU179" s="31" t="str">
        <f t="shared" si="378"/>
        <v/>
      </c>
      <c r="BV179" s="31" t="str">
        <f t="shared" si="300"/>
        <v/>
      </c>
      <c r="BW179" s="31" t="str">
        <f t="shared" si="379"/>
        <v/>
      </c>
      <c r="BX179" s="31" t="str">
        <f t="shared" si="302"/>
        <v/>
      </c>
      <c r="BY179" s="31" t="str">
        <f t="shared" si="380"/>
        <v/>
      </c>
      <c r="BZ179" s="31" t="str">
        <f t="shared" si="304"/>
        <v/>
      </c>
      <c r="CA179" s="31" t="str">
        <f t="shared" si="381"/>
        <v/>
      </c>
      <c r="CB179" s="31" t="str">
        <f t="shared" si="306"/>
        <v/>
      </c>
      <c r="CC179" s="31" t="str">
        <f t="shared" si="382"/>
        <v/>
      </c>
      <c r="CD179" s="31" t="str">
        <f t="shared" si="308"/>
        <v/>
      </c>
      <c r="CE179" s="31" t="str">
        <f t="shared" si="383"/>
        <v/>
      </c>
      <c r="CF179" s="31" t="str">
        <f t="shared" si="310"/>
        <v/>
      </c>
      <c r="CG179" s="31" t="str">
        <f t="shared" si="384"/>
        <v/>
      </c>
      <c r="CH179" s="31" t="str">
        <f t="shared" si="312"/>
        <v/>
      </c>
      <c r="CI179" s="31" t="str">
        <f t="shared" si="385"/>
        <v/>
      </c>
      <c r="CJ179" s="31" t="str">
        <f t="shared" si="386"/>
        <v/>
      </c>
      <c r="CK179" s="31" t="str">
        <f t="shared" si="387"/>
        <v/>
      </c>
      <c r="CL179" s="31" t="str">
        <f t="shared" si="388"/>
        <v/>
      </c>
      <c r="CM179" s="31" t="str">
        <f t="shared" si="389"/>
        <v/>
      </c>
      <c r="CN179" s="31" t="str">
        <f t="shared" si="390"/>
        <v/>
      </c>
      <c r="CO179" s="31" t="str">
        <f t="shared" si="391"/>
        <v/>
      </c>
      <c r="CP179" s="31" t="str">
        <f t="shared" si="392"/>
        <v/>
      </c>
      <c r="CQ179" s="31" t="str">
        <f t="shared" si="393"/>
        <v/>
      </c>
      <c r="CR179" s="31" t="str">
        <f t="shared" si="394"/>
        <v/>
      </c>
      <c r="CS179" s="31" t="str">
        <f t="shared" si="395"/>
        <v/>
      </c>
      <c r="CT179" s="31" t="str">
        <f t="shared" si="338"/>
        <v/>
      </c>
      <c r="CU179" s="31" t="str">
        <f t="shared" si="339"/>
        <v/>
      </c>
      <c r="CV179" s="31" t="str">
        <f t="shared" si="340"/>
        <v/>
      </c>
      <c r="CW179" s="31" t="str">
        <f t="shared" si="341"/>
        <v/>
      </c>
      <c r="CX179" s="31" t="str">
        <f t="shared" si="342"/>
        <v/>
      </c>
      <c r="CY179" s="31" t="str">
        <f t="shared" si="343"/>
        <v/>
      </c>
      <c r="CZ179" s="31" t="str">
        <f t="shared" si="344"/>
        <v/>
      </c>
      <c r="DA179" s="31" t="str">
        <f t="shared" si="345"/>
        <v/>
      </c>
      <c r="DB179" s="31" t="str">
        <f t="shared" si="346"/>
        <v/>
      </c>
      <c r="DC179" s="31" t="str">
        <f t="shared" si="347"/>
        <v/>
      </c>
      <c r="DD179" s="31" t="str">
        <f t="shared" si="348"/>
        <v/>
      </c>
      <c r="DE179" s="31" t="str">
        <f t="shared" si="349"/>
        <v/>
      </c>
      <c r="DF179" s="31" t="str">
        <f t="shared" si="350"/>
        <v/>
      </c>
      <c r="DG179" s="31" t="str">
        <f t="shared" si="351"/>
        <v/>
      </c>
      <c r="DH179" s="31" t="str">
        <f t="shared" si="352"/>
        <v/>
      </c>
      <c r="DI179" s="31" t="str">
        <f t="shared" si="353"/>
        <v/>
      </c>
      <c r="DJ179" s="31" t="str">
        <f t="shared" si="354"/>
        <v/>
      </c>
      <c r="DK179" s="31" t="str">
        <f t="shared" si="355"/>
        <v/>
      </c>
      <c r="DL179" s="31" t="str">
        <f t="shared" si="356"/>
        <v/>
      </c>
      <c r="DM179" s="31" t="str">
        <f t="shared" si="357"/>
        <v/>
      </c>
      <c r="DN179" s="31" t="str">
        <f t="shared" si="358"/>
        <v/>
      </c>
      <c r="DO179" s="31" t="str">
        <f t="shared" si="359"/>
        <v/>
      </c>
      <c r="DP179" s="31" t="str">
        <f t="shared" si="360"/>
        <v/>
      </c>
      <c r="DQ179" s="31" t="str">
        <f t="shared" si="396"/>
        <v/>
      </c>
      <c r="DR179" s="31" t="str">
        <f t="shared" si="397"/>
        <v/>
      </c>
      <c r="DS179" s="31" t="str">
        <f t="shared" si="398"/>
        <v/>
      </c>
      <c r="DT179" s="31" t="str">
        <f t="shared" si="327"/>
        <v/>
      </c>
      <c r="DU179" s="31" t="str">
        <f t="shared" si="328"/>
        <v/>
      </c>
      <c r="DV179" s="31" t="str">
        <f t="shared" si="329"/>
        <v/>
      </c>
      <c r="DW179" s="48" t="e">
        <f t="shared" si="399"/>
        <v>#VALUE!</v>
      </c>
      <c r="DX179" s="4" t="str">
        <f t="shared" si="361"/>
        <v/>
      </c>
    </row>
    <row r="180" spans="1:128" ht="13.2" x14ac:dyDescent="0.25">
      <c r="A180" s="31"/>
      <c r="B180" s="4">
        <v>178</v>
      </c>
      <c r="C180" s="15"/>
      <c r="D180" s="15"/>
      <c r="E180" s="15"/>
      <c r="F180" s="15"/>
      <c r="G180" s="15"/>
      <c r="H180" s="47"/>
      <c r="I180" s="15"/>
      <c r="J180" s="47"/>
      <c r="K180" s="47"/>
      <c r="L180" s="47"/>
      <c r="M180" s="54"/>
      <c r="N180" s="54"/>
      <c r="O180" s="54"/>
      <c r="P180" s="54"/>
      <c r="Q180" s="54"/>
      <c r="R180" s="51"/>
      <c r="S180" s="51"/>
      <c r="T180" s="51"/>
      <c r="U180" s="51"/>
      <c r="V180" s="51"/>
      <c r="W180" s="51"/>
      <c r="X180" s="52" t="str">
        <f t="shared" si="331"/>
        <v xml:space="preserve"> </v>
      </c>
      <c r="Y180" s="52" t="str">
        <f t="shared" si="275"/>
        <v xml:space="preserve"> </v>
      </c>
      <c r="Z180" s="52" t="str">
        <f t="shared" si="276"/>
        <v xml:space="preserve"> </v>
      </c>
      <c r="AA180" s="52" t="str">
        <f t="shared" si="277"/>
        <v xml:space="preserve"> </v>
      </c>
      <c r="AB180" s="52" t="str">
        <f t="shared" si="278"/>
        <v xml:space="preserve"> </v>
      </c>
      <c r="AC180" s="54"/>
      <c r="AD180" s="54"/>
      <c r="AE180" s="54"/>
      <c r="AF180" s="54"/>
      <c r="AG180" s="54"/>
      <c r="AH180" s="52" t="str">
        <f t="shared" si="332"/>
        <v xml:space="preserve"> </v>
      </c>
      <c r="AI180" s="52" t="str">
        <f t="shared" si="362"/>
        <v xml:space="preserve"> </v>
      </c>
      <c r="AJ180" s="52" t="str">
        <f t="shared" si="363"/>
        <v xml:space="preserve"> </v>
      </c>
      <c r="AK180" s="52" t="str">
        <f t="shared" si="364"/>
        <v xml:space="preserve"> </v>
      </c>
      <c r="AL180" s="52" t="str">
        <f t="shared" si="365"/>
        <v xml:space="preserve"> </v>
      </c>
      <c r="AM180" s="53"/>
      <c r="AN180" s="53"/>
      <c r="AO180" s="53"/>
      <c r="AP180" s="53"/>
      <c r="AQ180" s="53"/>
      <c r="AR180" s="53"/>
      <c r="AS180" s="55" t="str">
        <f t="shared" si="333"/>
        <v/>
      </c>
      <c r="AT180" s="31" t="str">
        <f t="shared" si="366"/>
        <v/>
      </c>
      <c r="AU180" s="57" t="str">
        <f>IF(D180="","",IF(LOOKUP(AT180,'Master 2012 Pay Sheet'!$A$5:$A$35,'Master 2012 Pay Sheet'!$B$5:$B$35)&gt;0,LOOKUP(AT180,'Master 2012 Pay Sheet'!$A$5:$A$35,'Master 2012 Pay Sheet'!$B$5:$B$35),0))</f>
        <v/>
      </c>
      <c r="AV180" s="56" t="str">
        <f t="shared" si="334"/>
        <v/>
      </c>
      <c r="AW180" s="31" t="str">
        <f t="shared" si="367"/>
        <v/>
      </c>
      <c r="AX180" s="57" t="str">
        <f>IF(D180="","",IF(LOOKUP(AW180,'Master 2012 Pay Sheet'!$C$5:$C$35,'Master 2012 Pay Sheet'!$D$5:$D$35)&gt;0,LOOKUP(AW180,'Master 2012 Pay Sheet'!$C$5:$C$35,'Master 2012 Pay Sheet'!$D$5:$D$35),0))</f>
        <v/>
      </c>
      <c r="AY180" s="56" t="str">
        <f t="shared" si="281"/>
        <v/>
      </c>
      <c r="AZ180" s="31" t="str">
        <f t="shared" si="368"/>
        <v/>
      </c>
      <c r="BA180" s="57" t="str">
        <f>IF(D180="","",IF(LOOKUP(AZ180,'Master 2012 Pay Sheet'!$E$5:$E$35,'Master 2012 Pay Sheet'!$F$5:$F$35)&gt;0,LOOKUP(AZ180,'Master 2012 Pay Sheet'!$E$5:$E$35,'Master 2012 Pay Sheet'!$F$5:$F$35),0))</f>
        <v/>
      </c>
      <c r="BB180" s="57" t="str">
        <f t="shared" si="369"/>
        <v/>
      </c>
      <c r="BC180" s="31" t="str">
        <f t="shared" si="370"/>
        <v/>
      </c>
      <c r="BD180" s="31" t="str">
        <f t="shared" si="371"/>
        <v/>
      </c>
      <c r="BE180" s="31" t="str">
        <f t="shared" si="286"/>
        <v/>
      </c>
      <c r="BF180" s="56" t="str">
        <f t="shared" si="335"/>
        <v/>
      </c>
      <c r="BG180" s="31" t="str">
        <f t="shared" si="372"/>
        <v/>
      </c>
      <c r="BH180" s="31" t="str">
        <f t="shared" si="288"/>
        <v/>
      </c>
      <c r="BI180" s="56" t="str">
        <f t="shared" si="336"/>
        <v/>
      </c>
      <c r="BJ180" s="31" t="str">
        <f t="shared" si="373"/>
        <v/>
      </c>
      <c r="BK180" s="31" t="str">
        <f t="shared" si="337"/>
        <v/>
      </c>
      <c r="BL180" s="31" t="str">
        <f t="shared" si="290"/>
        <v/>
      </c>
      <c r="BM180" s="31" t="str">
        <f t="shared" si="374"/>
        <v/>
      </c>
      <c r="BN180" s="31" t="str">
        <f t="shared" si="292"/>
        <v/>
      </c>
      <c r="BO180" s="31" t="str">
        <f t="shared" si="375"/>
        <v/>
      </c>
      <c r="BP180" s="31" t="str">
        <f t="shared" si="294"/>
        <v/>
      </c>
      <c r="BQ180" s="31" t="str">
        <f t="shared" si="376"/>
        <v/>
      </c>
      <c r="BR180" s="31" t="str">
        <f t="shared" si="296"/>
        <v/>
      </c>
      <c r="BS180" s="31" t="str">
        <f t="shared" si="377"/>
        <v/>
      </c>
      <c r="BT180" s="31" t="str">
        <f t="shared" si="298"/>
        <v/>
      </c>
      <c r="BU180" s="31" t="str">
        <f t="shared" si="378"/>
        <v/>
      </c>
      <c r="BV180" s="31" t="str">
        <f t="shared" si="300"/>
        <v/>
      </c>
      <c r="BW180" s="31" t="str">
        <f t="shared" si="379"/>
        <v/>
      </c>
      <c r="BX180" s="31" t="str">
        <f t="shared" si="302"/>
        <v/>
      </c>
      <c r="BY180" s="31" t="str">
        <f t="shared" si="380"/>
        <v/>
      </c>
      <c r="BZ180" s="31" t="str">
        <f t="shared" si="304"/>
        <v/>
      </c>
      <c r="CA180" s="31" t="str">
        <f t="shared" si="381"/>
        <v/>
      </c>
      <c r="CB180" s="31" t="str">
        <f t="shared" si="306"/>
        <v/>
      </c>
      <c r="CC180" s="31" t="str">
        <f t="shared" si="382"/>
        <v/>
      </c>
      <c r="CD180" s="31" t="str">
        <f t="shared" si="308"/>
        <v/>
      </c>
      <c r="CE180" s="31" t="str">
        <f t="shared" si="383"/>
        <v/>
      </c>
      <c r="CF180" s="31" t="str">
        <f t="shared" si="310"/>
        <v/>
      </c>
      <c r="CG180" s="31" t="str">
        <f t="shared" si="384"/>
        <v/>
      </c>
      <c r="CH180" s="31" t="str">
        <f t="shared" si="312"/>
        <v/>
      </c>
      <c r="CI180" s="31" t="str">
        <f t="shared" si="385"/>
        <v/>
      </c>
      <c r="CJ180" s="31" t="str">
        <f t="shared" si="386"/>
        <v/>
      </c>
      <c r="CK180" s="31" t="str">
        <f t="shared" si="387"/>
        <v/>
      </c>
      <c r="CL180" s="31" t="str">
        <f t="shared" si="388"/>
        <v/>
      </c>
      <c r="CM180" s="31" t="str">
        <f t="shared" si="389"/>
        <v/>
      </c>
      <c r="CN180" s="31" t="str">
        <f t="shared" si="390"/>
        <v/>
      </c>
      <c r="CO180" s="31" t="str">
        <f t="shared" si="391"/>
        <v/>
      </c>
      <c r="CP180" s="31" t="str">
        <f t="shared" si="392"/>
        <v/>
      </c>
      <c r="CQ180" s="31" t="str">
        <f t="shared" si="393"/>
        <v/>
      </c>
      <c r="CR180" s="31" t="str">
        <f t="shared" si="394"/>
        <v/>
      </c>
      <c r="CS180" s="31" t="str">
        <f t="shared" si="395"/>
        <v/>
      </c>
      <c r="CT180" s="31" t="str">
        <f t="shared" si="338"/>
        <v/>
      </c>
      <c r="CU180" s="31" t="str">
        <f t="shared" si="339"/>
        <v/>
      </c>
      <c r="CV180" s="31" t="str">
        <f t="shared" si="340"/>
        <v/>
      </c>
      <c r="CW180" s="31" t="str">
        <f t="shared" si="341"/>
        <v/>
      </c>
      <c r="CX180" s="31" t="str">
        <f t="shared" si="342"/>
        <v/>
      </c>
      <c r="CY180" s="31" t="str">
        <f t="shared" si="343"/>
        <v/>
      </c>
      <c r="CZ180" s="31" t="str">
        <f t="shared" si="344"/>
        <v/>
      </c>
      <c r="DA180" s="31" t="str">
        <f t="shared" si="345"/>
        <v/>
      </c>
      <c r="DB180" s="31" t="str">
        <f t="shared" si="346"/>
        <v/>
      </c>
      <c r="DC180" s="31" t="str">
        <f t="shared" si="347"/>
        <v/>
      </c>
      <c r="DD180" s="31" t="str">
        <f t="shared" si="348"/>
        <v/>
      </c>
      <c r="DE180" s="31" t="str">
        <f t="shared" si="349"/>
        <v/>
      </c>
      <c r="DF180" s="31" t="str">
        <f t="shared" si="350"/>
        <v/>
      </c>
      <c r="DG180" s="31" t="str">
        <f t="shared" si="351"/>
        <v/>
      </c>
      <c r="DH180" s="31" t="str">
        <f t="shared" si="352"/>
        <v/>
      </c>
      <c r="DI180" s="31" t="str">
        <f t="shared" si="353"/>
        <v/>
      </c>
      <c r="DJ180" s="31" t="str">
        <f t="shared" si="354"/>
        <v/>
      </c>
      <c r="DK180" s="31" t="str">
        <f t="shared" si="355"/>
        <v/>
      </c>
      <c r="DL180" s="31" t="str">
        <f t="shared" si="356"/>
        <v/>
      </c>
      <c r="DM180" s="31" t="str">
        <f t="shared" si="357"/>
        <v/>
      </c>
      <c r="DN180" s="31" t="str">
        <f t="shared" si="358"/>
        <v/>
      </c>
      <c r="DO180" s="31" t="str">
        <f t="shared" si="359"/>
        <v/>
      </c>
      <c r="DP180" s="31" t="str">
        <f t="shared" si="360"/>
        <v/>
      </c>
      <c r="DQ180" s="31" t="str">
        <f t="shared" si="396"/>
        <v/>
      </c>
      <c r="DR180" s="31" t="str">
        <f t="shared" si="397"/>
        <v/>
      </c>
      <c r="DS180" s="31" t="str">
        <f t="shared" si="398"/>
        <v/>
      </c>
      <c r="DT180" s="31" t="str">
        <f t="shared" si="327"/>
        <v/>
      </c>
      <c r="DU180" s="31" t="str">
        <f t="shared" si="328"/>
        <v/>
      </c>
      <c r="DV180" s="31" t="str">
        <f t="shared" si="329"/>
        <v/>
      </c>
      <c r="DW180" s="48" t="e">
        <f t="shared" si="399"/>
        <v>#VALUE!</v>
      </c>
      <c r="DX180" s="4" t="str">
        <f t="shared" si="361"/>
        <v/>
      </c>
    </row>
    <row r="181" spans="1:128" ht="13.2" x14ac:dyDescent="0.25">
      <c r="A181" s="31"/>
      <c r="B181" s="4">
        <v>179</v>
      </c>
      <c r="C181" s="15"/>
      <c r="D181" s="15"/>
      <c r="E181" s="15"/>
      <c r="F181" s="15"/>
      <c r="G181" s="15"/>
      <c r="H181" s="47"/>
      <c r="I181" s="15"/>
      <c r="J181" s="47"/>
      <c r="K181" s="47"/>
      <c r="L181" s="47"/>
      <c r="M181" s="54"/>
      <c r="N181" s="54"/>
      <c r="O181" s="54"/>
      <c r="P181" s="54"/>
      <c r="Q181" s="54"/>
      <c r="R181" s="51"/>
      <c r="S181" s="51"/>
      <c r="T181" s="51"/>
      <c r="U181" s="51"/>
      <c r="V181" s="51"/>
      <c r="W181" s="51"/>
      <c r="X181" s="52" t="str">
        <f t="shared" si="331"/>
        <v xml:space="preserve"> </v>
      </c>
      <c r="Y181" s="52" t="str">
        <f t="shared" si="275"/>
        <v xml:space="preserve"> </v>
      </c>
      <c r="Z181" s="52" t="str">
        <f t="shared" si="276"/>
        <v xml:space="preserve"> </v>
      </c>
      <c r="AA181" s="52" t="str">
        <f t="shared" si="277"/>
        <v xml:space="preserve"> </v>
      </c>
      <c r="AB181" s="52" t="str">
        <f t="shared" si="278"/>
        <v xml:space="preserve"> </v>
      </c>
      <c r="AC181" s="54"/>
      <c r="AD181" s="54"/>
      <c r="AE181" s="54"/>
      <c r="AF181" s="54"/>
      <c r="AG181" s="54"/>
      <c r="AH181" s="52" t="str">
        <f t="shared" si="332"/>
        <v xml:space="preserve"> </v>
      </c>
      <c r="AI181" s="52" t="str">
        <f t="shared" si="362"/>
        <v xml:space="preserve"> </v>
      </c>
      <c r="AJ181" s="52" t="str">
        <f t="shared" si="363"/>
        <v xml:space="preserve"> </v>
      </c>
      <c r="AK181" s="52" t="str">
        <f t="shared" si="364"/>
        <v xml:space="preserve"> </v>
      </c>
      <c r="AL181" s="52" t="str">
        <f t="shared" si="365"/>
        <v xml:space="preserve"> </v>
      </c>
      <c r="AM181" s="53"/>
      <c r="AN181" s="53"/>
      <c r="AO181" s="53"/>
      <c r="AP181" s="53"/>
      <c r="AQ181" s="53"/>
      <c r="AR181" s="53"/>
      <c r="AS181" s="55" t="str">
        <f t="shared" si="333"/>
        <v/>
      </c>
      <c r="AT181" s="31" t="str">
        <f t="shared" si="366"/>
        <v/>
      </c>
      <c r="AU181" s="57" t="str">
        <f>IF(D181="","",IF(LOOKUP(AT181,'Master 2012 Pay Sheet'!$A$5:$A$35,'Master 2012 Pay Sheet'!$B$5:$B$35)&gt;0,LOOKUP(AT181,'Master 2012 Pay Sheet'!$A$5:$A$35,'Master 2012 Pay Sheet'!$B$5:$B$35),0))</f>
        <v/>
      </c>
      <c r="AV181" s="56" t="str">
        <f t="shared" si="334"/>
        <v/>
      </c>
      <c r="AW181" s="31" t="str">
        <f t="shared" si="367"/>
        <v/>
      </c>
      <c r="AX181" s="57" t="str">
        <f>IF(D181="","",IF(LOOKUP(AW181,'Master 2012 Pay Sheet'!$C$5:$C$35,'Master 2012 Pay Sheet'!$D$5:$D$35)&gt;0,LOOKUP(AW181,'Master 2012 Pay Sheet'!$C$5:$C$35,'Master 2012 Pay Sheet'!$D$5:$D$35),0))</f>
        <v/>
      </c>
      <c r="AY181" s="56" t="str">
        <f t="shared" si="281"/>
        <v/>
      </c>
      <c r="AZ181" s="31" t="str">
        <f t="shared" si="368"/>
        <v/>
      </c>
      <c r="BA181" s="57" t="str">
        <f>IF(D181="","",IF(LOOKUP(AZ181,'Master 2012 Pay Sheet'!$E$5:$E$35,'Master 2012 Pay Sheet'!$F$5:$F$35)&gt;0,LOOKUP(AZ181,'Master 2012 Pay Sheet'!$E$5:$E$35,'Master 2012 Pay Sheet'!$F$5:$F$35),0))</f>
        <v/>
      </c>
      <c r="BB181" s="57" t="str">
        <f t="shared" si="369"/>
        <v/>
      </c>
      <c r="BC181" s="31" t="str">
        <f t="shared" si="370"/>
        <v/>
      </c>
      <c r="BD181" s="31" t="str">
        <f t="shared" si="371"/>
        <v/>
      </c>
      <c r="BE181" s="31" t="str">
        <f t="shared" si="286"/>
        <v/>
      </c>
      <c r="BF181" s="56" t="str">
        <f t="shared" si="335"/>
        <v/>
      </c>
      <c r="BG181" s="31" t="str">
        <f t="shared" si="372"/>
        <v/>
      </c>
      <c r="BH181" s="31" t="str">
        <f t="shared" si="288"/>
        <v/>
      </c>
      <c r="BI181" s="56" t="str">
        <f t="shared" si="336"/>
        <v/>
      </c>
      <c r="BJ181" s="31" t="str">
        <f t="shared" si="373"/>
        <v/>
      </c>
      <c r="BK181" s="31" t="str">
        <f t="shared" si="337"/>
        <v/>
      </c>
      <c r="BL181" s="31" t="str">
        <f t="shared" si="290"/>
        <v/>
      </c>
      <c r="BM181" s="31" t="str">
        <f t="shared" si="374"/>
        <v/>
      </c>
      <c r="BN181" s="31" t="str">
        <f t="shared" si="292"/>
        <v/>
      </c>
      <c r="BO181" s="31" t="str">
        <f t="shared" si="375"/>
        <v/>
      </c>
      <c r="BP181" s="31" t="str">
        <f t="shared" si="294"/>
        <v/>
      </c>
      <c r="BQ181" s="31" t="str">
        <f t="shared" si="376"/>
        <v/>
      </c>
      <c r="BR181" s="31" t="str">
        <f t="shared" si="296"/>
        <v/>
      </c>
      <c r="BS181" s="31" t="str">
        <f t="shared" si="377"/>
        <v/>
      </c>
      <c r="BT181" s="31" t="str">
        <f t="shared" si="298"/>
        <v/>
      </c>
      <c r="BU181" s="31" t="str">
        <f t="shared" si="378"/>
        <v/>
      </c>
      <c r="BV181" s="31" t="str">
        <f t="shared" si="300"/>
        <v/>
      </c>
      <c r="BW181" s="31" t="str">
        <f t="shared" si="379"/>
        <v/>
      </c>
      <c r="BX181" s="31" t="str">
        <f t="shared" si="302"/>
        <v/>
      </c>
      <c r="BY181" s="31" t="str">
        <f t="shared" si="380"/>
        <v/>
      </c>
      <c r="BZ181" s="31" t="str">
        <f t="shared" si="304"/>
        <v/>
      </c>
      <c r="CA181" s="31" t="str">
        <f t="shared" si="381"/>
        <v/>
      </c>
      <c r="CB181" s="31" t="str">
        <f t="shared" si="306"/>
        <v/>
      </c>
      <c r="CC181" s="31" t="str">
        <f t="shared" si="382"/>
        <v/>
      </c>
      <c r="CD181" s="31" t="str">
        <f t="shared" si="308"/>
        <v/>
      </c>
      <c r="CE181" s="31" t="str">
        <f t="shared" si="383"/>
        <v/>
      </c>
      <c r="CF181" s="31" t="str">
        <f t="shared" si="310"/>
        <v/>
      </c>
      <c r="CG181" s="31" t="str">
        <f t="shared" si="384"/>
        <v/>
      </c>
      <c r="CH181" s="31" t="str">
        <f t="shared" si="312"/>
        <v/>
      </c>
      <c r="CI181" s="31" t="str">
        <f t="shared" si="385"/>
        <v/>
      </c>
      <c r="CJ181" s="31" t="str">
        <f t="shared" si="386"/>
        <v/>
      </c>
      <c r="CK181" s="31" t="str">
        <f t="shared" si="387"/>
        <v/>
      </c>
      <c r="CL181" s="31" t="str">
        <f t="shared" si="388"/>
        <v/>
      </c>
      <c r="CM181" s="31" t="str">
        <f t="shared" si="389"/>
        <v/>
      </c>
      <c r="CN181" s="31" t="str">
        <f t="shared" si="390"/>
        <v/>
      </c>
      <c r="CO181" s="31" t="str">
        <f t="shared" si="391"/>
        <v/>
      </c>
      <c r="CP181" s="31" t="str">
        <f t="shared" si="392"/>
        <v/>
      </c>
      <c r="CQ181" s="31" t="str">
        <f t="shared" si="393"/>
        <v/>
      </c>
      <c r="CR181" s="31" t="str">
        <f t="shared" si="394"/>
        <v/>
      </c>
      <c r="CS181" s="31" t="str">
        <f t="shared" si="395"/>
        <v/>
      </c>
      <c r="CT181" s="31" t="str">
        <f t="shared" si="338"/>
        <v/>
      </c>
      <c r="CU181" s="31" t="str">
        <f t="shared" si="339"/>
        <v/>
      </c>
      <c r="CV181" s="31" t="str">
        <f t="shared" si="340"/>
        <v/>
      </c>
      <c r="CW181" s="31" t="str">
        <f t="shared" si="341"/>
        <v/>
      </c>
      <c r="CX181" s="31" t="str">
        <f t="shared" si="342"/>
        <v/>
      </c>
      <c r="CY181" s="31" t="str">
        <f t="shared" si="343"/>
        <v/>
      </c>
      <c r="CZ181" s="31" t="str">
        <f t="shared" si="344"/>
        <v/>
      </c>
      <c r="DA181" s="31" t="str">
        <f t="shared" si="345"/>
        <v/>
      </c>
      <c r="DB181" s="31" t="str">
        <f t="shared" si="346"/>
        <v/>
      </c>
      <c r="DC181" s="31" t="str">
        <f t="shared" si="347"/>
        <v/>
      </c>
      <c r="DD181" s="31" t="str">
        <f t="shared" si="348"/>
        <v/>
      </c>
      <c r="DE181" s="31" t="str">
        <f t="shared" si="349"/>
        <v/>
      </c>
      <c r="DF181" s="31" t="str">
        <f t="shared" si="350"/>
        <v/>
      </c>
      <c r="DG181" s="31" t="str">
        <f t="shared" si="351"/>
        <v/>
      </c>
      <c r="DH181" s="31" t="str">
        <f t="shared" si="352"/>
        <v/>
      </c>
      <c r="DI181" s="31" t="str">
        <f t="shared" si="353"/>
        <v/>
      </c>
      <c r="DJ181" s="31" t="str">
        <f t="shared" si="354"/>
        <v/>
      </c>
      <c r="DK181" s="31" t="str">
        <f t="shared" si="355"/>
        <v/>
      </c>
      <c r="DL181" s="31" t="str">
        <f t="shared" si="356"/>
        <v/>
      </c>
      <c r="DM181" s="31" t="str">
        <f t="shared" si="357"/>
        <v/>
      </c>
      <c r="DN181" s="31" t="str">
        <f t="shared" si="358"/>
        <v/>
      </c>
      <c r="DO181" s="31" t="str">
        <f t="shared" si="359"/>
        <v/>
      </c>
      <c r="DP181" s="31" t="str">
        <f t="shared" si="360"/>
        <v/>
      </c>
      <c r="DQ181" s="31" t="str">
        <f t="shared" si="396"/>
        <v/>
      </c>
      <c r="DR181" s="31" t="str">
        <f t="shared" si="397"/>
        <v/>
      </c>
      <c r="DS181" s="31" t="str">
        <f t="shared" si="398"/>
        <v/>
      </c>
      <c r="DT181" s="31" t="str">
        <f t="shared" si="327"/>
        <v/>
      </c>
      <c r="DU181" s="31" t="str">
        <f t="shared" si="328"/>
        <v/>
      </c>
      <c r="DV181" s="31" t="str">
        <f t="shared" si="329"/>
        <v/>
      </c>
      <c r="DW181" s="48" t="e">
        <f t="shared" si="399"/>
        <v>#VALUE!</v>
      </c>
      <c r="DX181" s="4" t="str">
        <f t="shared" si="361"/>
        <v/>
      </c>
    </row>
    <row r="182" spans="1:128" ht="13.2" x14ac:dyDescent="0.25">
      <c r="A182" s="31"/>
      <c r="B182" s="4">
        <v>180</v>
      </c>
      <c r="C182" s="15"/>
      <c r="D182" s="15"/>
      <c r="E182" s="15"/>
      <c r="F182" s="15"/>
      <c r="G182" s="15"/>
      <c r="H182" s="47"/>
      <c r="I182" s="15"/>
      <c r="J182" s="47"/>
      <c r="K182" s="47"/>
      <c r="L182" s="47"/>
      <c r="M182" s="54"/>
      <c r="N182" s="54"/>
      <c r="O182" s="54"/>
      <c r="P182" s="54"/>
      <c r="Q182" s="54"/>
      <c r="R182" s="51"/>
      <c r="S182" s="51"/>
      <c r="T182" s="51"/>
      <c r="U182" s="51"/>
      <c r="V182" s="51"/>
      <c r="W182" s="51"/>
      <c r="X182" s="52" t="str">
        <f t="shared" si="331"/>
        <v xml:space="preserve"> </v>
      </c>
      <c r="Y182" s="52" t="str">
        <f t="shared" si="275"/>
        <v xml:space="preserve"> </v>
      </c>
      <c r="Z182" s="52" t="str">
        <f t="shared" si="276"/>
        <v xml:space="preserve"> </v>
      </c>
      <c r="AA182" s="52" t="str">
        <f t="shared" si="277"/>
        <v xml:space="preserve"> </v>
      </c>
      <c r="AB182" s="52" t="str">
        <f t="shared" si="278"/>
        <v xml:space="preserve"> </v>
      </c>
      <c r="AC182" s="54"/>
      <c r="AD182" s="54"/>
      <c r="AE182" s="54"/>
      <c r="AF182" s="54"/>
      <c r="AG182" s="54"/>
      <c r="AH182" s="52" t="str">
        <f t="shared" si="332"/>
        <v xml:space="preserve"> </v>
      </c>
      <c r="AI182" s="52" t="str">
        <f t="shared" si="362"/>
        <v xml:space="preserve"> </v>
      </c>
      <c r="AJ182" s="52" t="str">
        <f t="shared" si="363"/>
        <v xml:space="preserve"> </v>
      </c>
      <c r="AK182" s="52" t="str">
        <f t="shared" si="364"/>
        <v xml:space="preserve"> </v>
      </c>
      <c r="AL182" s="52" t="str">
        <f t="shared" si="365"/>
        <v xml:space="preserve"> </v>
      </c>
      <c r="AM182" s="53"/>
      <c r="AN182" s="53"/>
      <c r="AO182" s="53"/>
      <c r="AP182" s="53"/>
      <c r="AQ182" s="53"/>
      <c r="AR182" s="53"/>
      <c r="AS182" s="55" t="str">
        <f t="shared" si="333"/>
        <v/>
      </c>
      <c r="AT182" s="31" t="str">
        <f t="shared" si="366"/>
        <v/>
      </c>
      <c r="AU182" s="57" t="str">
        <f>IF(D182="","",IF(LOOKUP(AT182,'Master 2012 Pay Sheet'!$A$5:$A$35,'Master 2012 Pay Sheet'!$B$5:$B$35)&gt;0,LOOKUP(AT182,'Master 2012 Pay Sheet'!$A$5:$A$35,'Master 2012 Pay Sheet'!$B$5:$B$35),0))</f>
        <v/>
      </c>
      <c r="AV182" s="56" t="str">
        <f t="shared" si="334"/>
        <v/>
      </c>
      <c r="AW182" s="31" t="str">
        <f t="shared" si="367"/>
        <v/>
      </c>
      <c r="AX182" s="57" t="str">
        <f>IF(D182="","",IF(LOOKUP(AW182,'Master 2012 Pay Sheet'!$C$5:$C$35,'Master 2012 Pay Sheet'!$D$5:$D$35)&gt;0,LOOKUP(AW182,'Master 2012 Pay Sheet'!$C$5:$C$35,'Master 2012 Pay Sheet'!$D$5:$D$35),0))</f>
        <v/>
      </c>
      <c r="AY182" s="56" t="str">
        <f t="shared" si="281"/>
        <v/>
      </c>
      <c r="AZ182" s="31" t="str">
        <f t="shared" si="368"/>
        <v/>
      </c>
      <c r="BA182" s="57" t="str">
        <f>IF(D182="","",IF(LOOKUP(AZ182,'Master 2012 Pay Sheet'!$E$5:$E$35,'Master 2012 Pay Sheet'!$F$5:$F$35)&gt;0,LOOKUP(AZ182,'Master 2012 Pay Sheet'!$E$5:$E$35,'Master 2012 Pay Sheet'!$F$5:$F$35),0))</f>
        <v/>
      </c>
      <c r="BB182" s="57" t="str">
        <f t="shared" si="369"/>
        <v/>
      </c>
      <c r="BC182" s="31" t="str">
        <f t="shared" si="370"/>
        <v/>
      </c>
      <c r="BD182" s="31" t="str">
        <f t="shared" si="371"/>
        <v/>
      </c>
      <c r="BE182" s="31" t="str">
        <f t="shared" si="286"/>
        <v/>
      </c>
      <c r="BF182" s="56" t="str">
        <f t="shared" si="335"/>
        <v/>
      </c>
      <c r="BG182" s="31" t="str">
        <f t="shared" si="372"/>
        <v/>
      </c>
      <c r="BH182" s="31" t="str">
        <f t="shared" si="288"/>
        <v/>
      </c>
      <c r="BI182" s="56" t="str">
        <f t="shared" si="336"/>
        <v/>
      </c>
      <c r="BJ182" s="31" t="str">
        <f t="shared" si="373"/>
        <v/>
      </c>
      <c r="BK182" s="31" t="str">
        <f t="shared" si="337"/>
        <v/>
      </c>
      <c r="BL182" s="31" t="str">
        <f t="shared" si="290"/>
        <v/>
      </c>
      <c r="BM182" s="31" t="str">
        <f t="shared" si="374"/>
        <v/>
      </c>
      <c r="BN182" s="31" t="str">
        <f t="shared" si="292"/>
        <v/>
      </c>
      <c r="BO182" s="31" t="str">
        <f t="shared" si="375"/>
        <v/>
      </c>
      <c r="BP182" s="31" t="str">
        <f t="shared" si="294"/>
        <v/>
      </c>
      <c r="BQ182" s="31" t="str">
        <f t="shared" si="376"/>
        <v/>
      </c>
      <c r="BR182" s="31" t="str">
        <f t="shared" si="296"/>
        <v/>
      </c>
      <c r="BS182" s="31" t="str">
        <f t="shared" si="377"/>
        <v/>
      </c>
      <c r="BT182" s="31" t="str">
        <f t="shared" si="298"/>
        <v/>
      </c>
      <c r="BU182" s="31" t="str">
        <f t="shared" si="378"/>
        <v/>
      </c>
      <c r="BV182" s="31" t="str">
        <f t="shared" si="300"/>
        <v/>
      </c>
      <c r="BW182" s="31" t="str">
        <f t="shared" si="379"/>
        <v/>
      </c>
      <c r="BX182" s="31" t="str">
        <f t="shared" si="302"/>
        <v/>
      </c>
      <c r="BY182" s="31" t="str">
        <f t="shared" si="380"/>
        <v/>
      </c>
      <c r="BZ182" s="31" t="str">
        <f t="shared" si="304"/>
        <v/>
      </c>
      <c r="CA182" s="31" t="str">
        <f t="shared" si="381"/>
        <v/>
      </c>
      <c r="CB182" s="31" t="str">
        <f t="shared" si="306"/>
        <v/>
      </c>
      <c r="CC182" s="31" t="str">
        <f t="shared" si="382"/>
        <v/>
      </c>
      <c r="CD182" s="31" t="str">
        <f t="shared" si="308"/>
        <v/>
      </c>
      <c r="CE182" s="31" t="str">
        <f t="shared" si="383"/>
        <v/>
      </c>
      <c r="CF182" s="31" t="str">
        <f t="shared" si="310"/>
        <v/>
      </c>
      <c r="CG182" s="31" t="str">
        <f t="shared" si="384"/>
        <v/>
      </c>
      <c r="CH182" s="31" t="str">
        <f t="shared" si="312"/>
        <v/>
      </c>
      <c r="CI182" s="31" t="str">
        <f t="shared" si="385"/>
        <v/>
      </c>
      <c r="CJ182" s="31" t="str">
        <f t="shared" si="386"/>
        <v/>
      </c>
      <c r="CK182" s="31" t="str">
        <f t="shared" si="387"/>
        <v/>
      </c>
      <c r="CL182" s="31" t="str">
        <f t="shared" si="388"/>
        <v/>
      </c>
      <c r="CM182" s="31" t="str">
        <f t="shared" si="389"/>
        <v/>
      </c>
      <c r="CN182" s="31" t="str">
        <f t="shared" si="390"/>
        <v/>
      </c>
      <c r="CO182" s="31" t="str">
        <f t="shared" si="391"/>
        <v/>
      </c>
      <c r="CP182" s="31" t="str">
        <f t="shared" si="392"/>
        <v/>
      </c>
      <c r="CQ182" s="31" t="str">
        <f t="shared" si="393"/>
        <v/>
      </c>
      <c r="CR182" s="31" t="str">
        <f t="shared" si="394"/>
        <v/>
      </c>
      <c r="CS182" s="31" t="str">
        <f t="shared" si="395"/>
        <v/>
      </c>
      <c r="CT182" s="31" t="str">
        <f t="shared" si="338"/>
        <v/>
      </c>
      <c r="CU182" s="31" t="str">
        <f t="shared" si="339"/>
        <v/>
      </c>
      <c r="CV182" s="31" t="str">
        <f t="shared" si="340"/>
        <v/>
      </c>
      <c r="CW182" s="31" t="str">
        <f t="shared" si="341"/>
        <v/>
      </c>
      <c r="CX182" s="31" t="str">
        <f t="shared" si="342"/>
        <v/>
      </c>
      <c r="CY182" s="31" t="str">
        <f t="shared" si="343"/>
        <v/>
      </c>
      <c r="CZ182" s="31" t="str">
        <f t="shared" si="344"/>
        <v/>
      </c>
      <c r="DA182" s="31" t="str">
        <f t="shared" si="345"/>
        <v/>
      </c>
      <c r="DB182" s="31" t="str">
        <f t="shared" si="346"/>
        <v/>
      </c>
      <c r="DC182" s="31" t="str">
        <f t="shared" si="347"/>
        <v/>
      </c>
      <c r="DD182" s="31" t="str">
        <f t="shared" si="348"/>
        <v/>
      </c>
      <c r="DE182" s="31" t="str">
        <f t="shared" si="349"/>
        <v/>
      </c>
      <c r="DF182" s="31" t="str">
        <f t="shared" si="350"/>
        <v/>
      </c>
      <c r="DG182" s="31" t="str">
        <f t="shared" si="351"/>
        <v/>
      </c>
      <c r="DH182" s="31" t="str">
        <f t="shared" si="352"/>
        <v/>
      </c>
      <c r="DI182" s="31" t="str">
        <f t="shared" si="353"/>
        <v/>
      </c>
      <c r="DJ182" s="31" t="str">
        <f t="shared" si="354"/>
        <v/>
      </c>
      <c r="DK182" s="31" t="str">
        <f t="shared" si="355"/>
        <v/>
      </c>
      <c r="DL182" s="31" t="str">
        <f t="shared" si="356"/>
        <v/>
      </c>
      <c r="DM182" s="31" t="str">
        <f t="shared" si="357"/>
        <v/>
      </c>
      <c r="DN182" s="31" t="str">
        <f t="shared" si="358"/>
        <v/>
      </c>
      <c r="DO182" s="31" t="str">
        <f t="shared" si="359"/>
        <v/>
      </c>
      <c r="DP182" s="31" t="str">
        <f t="shared" si="360"/>
        <v/>
      </c>
      <c r="DQ182" s="31" t="str">
        <f t="shared" si="396"/>
        <v/>
      </c>
      <c r="DR182" s="31" t="str">
        <f t="shared" si="397"/>
        <v/>
      </c>
      <c r="DS182" s="31" t="str">
        <f t="shared" si="398"/>
        <v/>
      </c>
      <c r="DT182" s="31" t="str">
        <f t="shared" si="327"/>
        <v/>
      </c>
      <c r="DU182" s="31" t="str">
        <f t="shared" si="328"/>
        <v/>
      </c>
      <c r="DV182" s="31" t="str">
        <f t="shared" si="329"/>
        <v/>
      </c>
      <c r="DW182" s="48" t="e">
        <f t="shared" si="399"/>
        <v>#VALUE!</v>
      </c>
      <c r="DX182" s="4" t="str">
        <f t="shared" si="361"/>
        <v/>
      </c>
    </row>
    <row r="183" spans="1:128" ht="13.2" x14ac:dyDescent="0.25">
      <c r="A183" s="31"/>
      <c r="B183" s="4">
        <v>181</v>
      </c>
      <c r="C183" s="15"/>
      <c r="D183" s="15"/>
      <c r="E183" s="15"/>
      <c r="F183" s="15"/>
      <c r="G183" s="15"/>
      <c r="H183" s="47"/>
      <c r="I183" s="15"/>
      <c r="J183" s="47"/>
      <c r="K183" s="47"/>
      <c r="L183" s="47"/>
      <c r="M183" s="54"/>
      <c r="N183" s="54"/>
      <c r="O183" s="54"/>
      <c r="P183" s="54"/>
      <c r="Q183" s="54"/>
      <c r="R183" s="51"/>
      <c r="S183" s="51"/>
      <c r="T183" s="51"/>
      <c r="U183" s="51"/>
      <c r="V183" s="51"/>
      <c r="W183" s="51"/>
      <c r="X183" s="52" t="str">
        <f t="shared" si="331"/>
        <v xml:space="preserve"> </v>
      </c>
      <c r="Y183" s="52" t="str">
        <f t="shared" si="275"/>
        <v xml:space="preserve"> </v>
      </c>
      <c r="Z183" s="52" t="str">
        <f t="shared" si="276"/>
        <v xml:space="preserve"> </v>
      </c>
      <c r="AA183" s="52" t="str">
        <f t="shared" si="277"/>
        <v xml:space="preserve"> </v>
      </c>
      <c r="AB183" s="52" t="str">
        <f t="shared" si="278"/>
        <v xml:space="preserve"> </v>
      </c>
      <c r="AC183" s="54"/>
      <c r="AD183" s="54"/>
      <c r="AE183" s="54"/>
      <c r="AF183" s="54"/>
      <c r="AG183" s="54"/>
      <c r="AH183" s="52" t="str">
        <f t="shared" si="332"/>
        <v xml:space="preserve"> </v>
      </c>
      <c r="AI183" s="52" t="str">
        <f t="shared" si="362"/>
        <v xml:space="preserve"> </v>
      </c>
      <c r="AJ183" s="52" t="str">
        <f t="shared" si="363"/>
        <v xml:space="preserve"> </v>
      </c>
      <c r="AK183" s="52" t="str">
        <f t="shared" si="364"/>
        <v xml:space="preserve"> </v>
      </c>
      <c r="AL183" s="52" t="str">
        <f t="shared" si="365"/>
        <v xml:space="preserve"> </v>
      </c>
      <c r="AM183" s="53"/>
      <c r="AN183" s="53"/>
      <c r="AO183" s="53"/>
      <c r="AP183" s="53"/>
      <c r="AQ183" s="53"/>
      <c r="AR183" s="53"/>
      <c r="AS183" s="55" t="str">
        <f t="shared" si="333"/>
        <v/>
      </c>
      <c r="AT183" s="31" t="str">
        <f t="shared" si="366"/>
        <v/>
      </c>
      <c r="AU183" s="57" t="str">
        <f>IF(D183="","",IF(LOOKUP(AT183,'Master 2012 Pay Sheet'!$A$5:$A$35,'Master 2012 Pay Sheet'!$B$5:$B$35)&gt;0,LOOKUP(AT183,'Master 2012 Pay Sheet'!$A$5:$A$35,'Master 2012 Pay Sheet'!$B$5:$B$35),0))</f>
        <v/>
      </c>
      <c r="AV183" s="56" t="str">
        <f t="shared" si="334"/>
        <v/>
      </c>
      <c r="AW183" s="31" t="str">
        <f t="shared" si="367"/>
        <v/>
      </c>
      <c r="AX183" s="57" t="str">
        <f>IF(D183="","",IF(LOOKUP(AW183,'Master 2012 Pay Sheet'!$C$5:$C$35,'Master 2012 Pay Sheet'!$D$5:$D$35)&gt;0,LOOKUP(AW183,'Master 2012 Pay Sheet'!$C$5:$C$35,'Master 2012 Pay Sheet'!$D$5:$D$35),0))</f>
        <v/>
      </c>
      <c r="AY183" s="56" t="str">
        <f t="shared" si="281"/>
        <v/>
      </c>
      <c r="AZ183" s="31" t="str">
        <f t="shared" si="368"/>
        <v/>
      </c>
      <c r="BA183" s="57" t="str">
        <f>IF(D183="","",IF(LOOKUP(AZ183,'Master 2012 Pay Sheet'!$E$5:$E$35,'Master 2012 Pay Sheet'!$F$5:$F$35)&gt;0,LOOKUP(AZ183,'Master 2012 Pay Sheet'!$E$5:$E$35,'Master 2012 Pay Sheet'!$F$5:$F$35),0))</f>
        <v/>
      </c>
      <c r="BB183" s="57" t="str">
        <f t="shared" si="369"/>
        <v/>
      </c>
      <c r="BC183" s="31" t="str">
        <f t="shared" si="370"/>
        <v/>
      </c>
      <c r="BD183" s="31" t="str">
        <f t="shared" si="371"/>
        <v/>
      </c>
      <c r="BE183" s="31" t="str">
        <f t="shared" si="286"/>
        <v/>
      </c>
      <c r="BF183" s="56" t="str">
        <f t="shared" si="335"/>
        <v/>
      </c>
      <c r="BG183" s="31" t="str">
        <f t="shared" si="372"/>
        <v/>
      </c>
      <c r="BH183" s="31" t="str">
        <f t="shared" si="288"/>
        <v/>
      </c>
      <c r="BI183" s="56" t="str">
        <f t="shared" si="336"/>
        <v/>
      </c>
      <c r="BJ183" s="31" t="str">
        <f t="shared" si="373"/>
        <v/>
      </c>
      <c r="BK183" s="31" t="str">
        <f t="shared" si="337"/>
        <v/>
      </c>
      <c r="BL183" s="31" t="str">
        <f t="shared" si="290"/>
        <v/>
      </c>
      <c r="BM183" s="31" t="str">
        <f t="shared" si="374"/>
        <v/>
      </c>
      <c r="BN183" s="31" t="str">
        <f t="shared" si="292"/>
        <v/>
      </c>
      <c r="BO183" s="31" t="str">
        <f t="shared" si="375"/>
        <v/>
      </c>
      <c r="BP183" s="31" t="str">
        <f t="shared" si="294"/>
        <v/>
      </c>
      <c r="BQ183" s="31" t="str">
        <f t="shared" si="376"/>
        <v/>
      </c>
      <c r="BR183" s="31" t="str">
        <f t="shared" si="296"/>
        <v/>
      </c>
      <c r="BS183" s="31" t="str">
        <f t="shared" si="377"/>
        <v/>
      </c>
      <c r="BT183" s="31" t="str">
        <f t="shared" si="298"/>
        <v/>
      </c>
      <c r="BU183" s="31" t="str">
        <f t="shared" si="378"/>
        <v/>
      </c>
      <c r="BV183" s="31" t="str">
        <f t="shared" si="300"/>
        <v/>
      </c>
      <c r="BW183" s="31" t="str">
        <f t="shared" si="379"/>
        <v/>
      </c>
      <c r="BX183" s="31" t="str">
        <f t="shared" si="302"/>
        <v/>
      </c>
      <c r="BY183" s="31" t="str">
        <f t="shared" si="380"/>
        <v/>
      </c>
      <c r="BZ183" s="31" t="str">
        <f t="shared" si="304"/>
        <v/>
      </c>
      <c r="CA183" s="31" t="str">
        <f t="shared" si="381"/>
        <v/>
      </c>
      <c r="CB183" s="31" t="str">
        <f t="shared" si="306"/>
        <v/>
      </c>
      <c r="CC183" s="31" t="str">
        <f t="shared" si="382"/>
        <v/>
      </c>
      <c r="CD183" s="31" t="str">
        <f t="shared" si="308"/>
        <v/>
      </c>
      <c r="CE183" s="31" t="str">
        <f t="shared" si="383"/>
        <v/>
      </c>
      <c r="CF183" s="31" t="str">
        <f t="shared" si="310"/>
        <v/>
      </c>
      <c r="CG183" s="31" t="str">
        <f t="shared" si="384"/>
        <v/>
      </c>
      <c r="CH183" s="31" t="str">
        <f t="shared" si="312"/>
        <v/>
      </c>
      <c r="CI183" s="31" t="str">
        <f t="shared" si="385"/>
        <v/>
      </c>
      <c r="CJ183" s="31" t="str">
        <f t="shared" si="386"/>
        <v/>
      </c>
      <c r="CK183" s="31" t="str">
        <f t="shared" si="387"/>
        <v/>
      </c>
      <c r="CL183" s="31" t="str">
        <f t="shared" si="388"/>
        <v/>
      </c>
      <c r="CM183" s="31" t="str">
        <f t="shared" si="389"/>
        <v/>
      </c>
      <c r="CN183" s="31" t="str">
        <f t="shared" si="390"/>
        <v/>
      </c>
      <c r="CO183" s="31" t="str">
        <f t="shared" si="391"/>
        <v/>
      </c>
      <c r="CP183" s="31" t="str">
        <f t="shared" si="392"/>
        <v/>
      </c>
      <c r="CQ183" s="31" t="str">
        <f t="shared" si="393"/>
        <v/>
      </c>
      <c r="CR183" s="31" t="str">
        <f t="shared" si="394"/>
        <v/>
      </c>
      <c r="CS183" s="31" t="str">
        <f t="shared" si="395"/>
        <v/>
      </c>
      <c r="CT183" s="31" t="str">
        <f t="shared" si="338"/>
        <v/>
      </c>
      <c r="CU183" s="31" t="str">
        <f t="shared" si="339"/>
        <v/>
      </c>
      <c r="CV183" s="31" t="str">
        <f t="shared" si="340"/>
        <v/>
      </c>
      <c r="CW183" s="31" t="str">
        <f t="shared" si="341"/>
        <v/>
      </c>
      <c r="CX183" s="31" t="str">
        <f t="shared" si="342"/>
        <v/>
      </c>
      <c r="CY183" s="31" t="str">
        <f t="shared" si="343"/>
        <v/>
      </c>
      <c r="CZ183" s="31" t="str">
        <f t="shared" si="344"/>
        <v/>
      </c>
      <c r="DA183" s="31" t="str">
        <f t="shared" si="345"/>
        <v/>
      </c>
      <c r="DB183" s="31" t="str">
        <f t="shared" si="346"/>
        <v/>
      </c>
      <c r="DC183" s="31" t="str">
        <f t="shared" si="347"/>
        <v/>
      </c>
      <c r="DD183" s="31" t="str">
        <f t="shared" si="348"/>
        <v/>
      </c>
      <c r="DE183" s="31" t="str">
        <f t="shared" si="349"/>
        <v/>
      </c>
      <c r="DF183" s="31" t="str">
        <f t="shared" si="350"/>
        <v/>
      </c>
      <c r="DG183" s="31" t="str">
        <f t="shared" si="351"/>
        <v/>
      </c>
      <c r="DH183" s="31" t="str">
        <f t="shared" si="352"/>
        <v/>
      </c>
      <c r="DI183" s="31" t="str">
        <f t="shared" si="353"/>
        <v/>
      </c>
      <c r="DJ183" s="31" t="str">
        <f t="shared" si="354"/>
        <v/>
      </c>
      <c r="DK183" s="31" t="str">
        <f t="shared" si="355"/>
        <v/>
      </c>
      <c r="DL183" s="31" t="str">
        <f t="shared" si="356"/>
        <v/>
      </c>
      <c r="DM183" s="31" t="str">
        <f t="shared" si="357"/>
        <v/>
      </c>
      <c r="DN183" s="31" t="str">
        <f t="shared" si="358"/>
        <v/>
      </c>
      <c r="DO183" s="31" t="str">
        <f t="shared" si="359"/>
        <v/>
      </c>
      <c r="DP183" s="31" t="str">
        <f t="shared" si="360"/>
        <v/>
      </c>
      <c r="DQ183" s="31" t="str">
        <f t="shared" si="396"/>
        <v/>
      </c>
      <c r="DR183" s="31" t="str">
        <f t="shared" si="397"/>
        <v/>
      </c>
      <c r="DS183" s="31" t="str">
        <f t="shared" si="398"/>
        <v/>
      </c>
      <c r="DT183" s="31" t="str">
        <f t="shared" si="327"/>
        <v/>
      </c>
      <c r="DU183" s="31" t="str">
        <f t="shared" si="328"/>
        <v/>
      </c>
      <c r="DV183" s="31" t="str">
        <f t="shared" si="329"/>
        <v/>
      </c>
      <c r="DW183" s="48" t="e">
        <f t="shared" si="399"/>
        <v>#VALUE!</v>
      </c>
      <c r="DX183" s="4" t="str">
        <f t="shared" si="361"/>
        <v/>
      </c>
    </row>
    <row r="184" spans="1:128" ht="13.2" x14ac:dyDescent="0.25">
      <c r="A184" s="31"/>
      <c r="B184" s="4">
        <v>182</v>
      </c>
      <c r="C184" s="15"/>
      <c r="D184" s="15"/>
      <c r="E184" s="15"/>
      <c r="F184" s="15"/>
      <c r="G184" s="15"/>
      <c r="H184" s="47"/>
      <c r="I184" s="15"/>
      <c r="J184" s="47"/>
      <c r="K184" s="47"/>
      <c r="L184" s="47"/>
      <c r="M184" s="54"/>
      <c r="N184" s="54"/>
      <c r="O184" s="54"/>
      <c r="P184" s="54"/>
      <c r="Q184" s="54"/>
      <c r="R184" s="51"/>
      <c r="S184" s="51"/>
      <c r="T184" s="51"/>
      <c r="U184" s="51"/>
      <c r="V184" s="51"/>
      <c r="W184" s="51"/>
      <c r="X184" s="52" t="str">
        <f t="shared" si="331"/>
        <v xml:space="preserve"> </v>
      </c>
      <c r="Y184" s="52" t="str">
        <f t="shared" si="275"/>
        <v xml:space="preserve"> </v>
      </c>
      <c r="Z184" s="52" t="str">
        <f t="shared" si="276"/>
        <v xml:space="preserve"> </v>
      </c>
      <c r="AA184" s="52" t="str">
        <f t="shared" si="277"/>
        <v xml:space="preserve"> </v>
      </c>
      <c r="AB184" s="52" t="str">
        <f t="shared" si="278"/>
        <v xml:space="preserve"> </v>
      </c>
      <c r="AC184" s="54"/>
      <c r="AD184" s="54"/>
      <c r="AE184" s="54"/>
      <c r="AF184" s="54"/>
      <c r="AG184" s="54"/>
      <c r="AH184" s="52" t="str">
        <f t="shared" si="332"/>
        <v xml:space="preserve"> </v>
      </c>
      <c r="AI184" s="52" t="str">
        <f t="shared" si="362"/>
        <v xml:space="preserve"> </v>
      </c>
      <c r="AJ184" s="52" t="str">
        <f t="shared" si="363"/>
        <v xml:space="preserve"> </v>
      </c>
      <c r="AK184" s="52" t="str">
        <f t="shared" si="364"/>
        <v xml:space="preserve"> </v>
      </c>
      <c r="AL184" s="52" t="str">
        <f t="shared" si="365"/>
        <v xml:space="preserve"> </v>
      </c>
      <c r="AM184" s="53"/>
      <c r="AN184" s="53"/>
      <c r="AO184" s="53"/>
      <c r="AP184" s="53"/>
      <c r="AQ184" s="53"/>
      <c r="AR184" s="53"/>
      <c r="AS184" s="55" t="str">
        <f t="shared" si="333"/>
        <v/>
      </c>
      <c r="AT184" s="31" t="str">
        <f t="shared" si="366"/>
        <v/>
      </c>
      <c r="AU184" s="57" t="str">
        <f>IF(D184="","",IF(LOOKUP(AT184,'Master 2012 Pay Sheet'!$A$5:$A$35,'Master 2012 Pay Sheet'!$B$5:$B$35)&gt;0,LOOKUP(AT184,'Master 2012 Pay Sheet'!$A$5:$A$35,'Master 2012 Pay Sheet'!$B$5:$B$35),0))</f>
        <v/>
      </c>
      <c r="AV184" s="56" t="str">
        <f t="shared" si="334"/>
        <v/>
      </c>
      <c r="AW184" s="31" t="str">
        <f t="shared" si="367"/>
        <v/>
      </c>
      <c r="AX184" s="57" t="str">
        <f>IF(D184="","",IF(LOOKUP(AW184,'Master 2012 Pay Sheet'!$C$5:$C$35,'Master 2012 Pay Sheet'!$D$5:$D$35)&gt;0,LOOKUP(AW184,'Master 2012 Pay Sheet'!$C$5:$C$35,'Master 2012 Pay Sheet'!$D$5:$D$35),0))</f>
        <v/>
      </c>
      <c r="AY184" s="56" t="str">
        <f t="shared" si="281"/>
        <v/>
      </c>
      <c r="AZ184" s="31" t="str">
        <f t="shared" si="368"/>
        <v/>
      </c>
      <c r="BA184" s="57" t="str">
        <f>IF(D184="","",IF(LOOKUP(AZ184,'Master 2012 Pay Sheet'!$E$5:$E$35,'Master 2012 Pay Sheet'!$F$5:$F$35)&gt;0,LOOKUP(AZ184,'Master 2012 Pay Sheet'!$E$5:$E$35,'Master 2012 Pay Sheet'!$F$5:$F$35),0))</f>
        <v/>
      </c>
      <c r="BB184" s="57" t="str">
        <f t="shared" si="369"/>
        <v/>
      </c>
      <c r="BC184" s="31" t="str">
        <f t="shared" si="370"/>
        <v/>
      </c>
      <c r="BD184" s="31" t="str">
        <f t="shared" si="371"/>
        <v/>
      </c>
      <c r="BE184" s="31" t="str">
        <f t="shared" si="286"/>
        <v/>
      </c>
      <c r="BF184" s="56" t="str">
        <f t="shared" si="335"/>
        <v/>
      </c>
      <c r="BG184" s="31" t="str">
        <f t="shared" si="372"/>
        <v/>
      </c>
      <c r="BH184" s="31" t="str">
        <f t="shared" si="288"/>
        <v/>
      </c>
      <c r="BI184" s="56" t="str">
        <f t="shared" si="336"/>
        <v/>
      </c>
      <c r="BJ184" s="31" t="str">
        <f t="shared" si="373"/>
        <v/>
      </c>
      <c r="BK184" s="31" t="str">
        <f t="shared" si="337"/>
        <v/>
      </c>
      <c r="BL184" s="31" t="str">
        <f t="shared" si="290"/>
        <v/>
      </c>
      <c r="BM184" s="31" t="str">
        <f t="shared" si="374"/>
        <v/>
      </c>
      <c r="BN184" s="31" t="str">
        <f t="shared" si="292"/>
        <v/>
      </c>
      <c r="BO184" s="31" t="str">
        <f t="shared" si="375"/>
        <v/>
      </c>
      <c r="BP184" s="31" t="str">
        <f t="shared" si="294"/>
        <v/>
      </c>
      <c r="BQ184" s="31" t="str">
        <f t="shared" si="376"/>
        <v/>
      </c>
      <c r="BR184" s="31" t="str">
        <f t="shared" si="296"/>
        <v/>
      </c>
      <c r="BS184" s="31" t="str">
        <f t="shared" si="377"/>
        <v/>
      </c>
      <c r="BT184" s="31" t="str">
        <f t="shared" si="298"/>
        <v/>
      </c>
      <c r="BU184" s="31" t="str">
        <f t="shared" si="378"/>
        <v/>
      </c>
      <c r="BV184" s="31" t="str">
        <f t="shared" si="300"/>
        <v/>
      </c>
      <c r="BW184" s="31" t="str">
        <f t="shared" si="379"/>
        <v/>
      </c>
      <c r="BX184" s="31" t="str">
        <f t="shared" si="302"/>
        <v/>
      </c>
      <c r="BY184" s="31" t="str">
        <f t="shared" si="380"/>
        <v/>
      </c>
      <c r="BZ184" s="31" t="str">
        <f t="shared" si="304"/>
        <v/>
      </c>
      <c r="CA184" s="31" t="str">
        <f t="shared" si="381"/>
        <v/>
      </c>
      <c r="CB184" s="31" t="str">
        <f t="shared" si="306"/>
        <v/>
      </c>
      <c r="CC184" s="31" t="str">
        <f t="shared" si="382"/>
        <v/>
      </c>
      <c r="CD184" s="31" t="str">
        <f t="shared" si="308"/>
        <v/>
      </c>
      <c r="CE184" s="31" t="str">
        <f t="shared" si="383"/>
        <v/>
      </c>
      <c r="CF184" s="31" t="str">
        <f t="shared" si="310"/>
        <v/>
      </c>
      <c r="CG184" s="31" t="str">
        <f t="shared" si="384"/>
        <v/>
      </c>
      <c r="CH184" s="31" t="str">
        <f t="shared" si="312"/>
        <v/>
      </c>
      <c r="CI184" s="31" t="str">
        <f t="shared" si="385"/>
        <v/>
      </c>
      <c r="CJ184" s="31" t="str">
        <f t="shared" si="386"/>
        <v/>
      </c>
      <c r="CK184" s="31" t="str">
        <f t="shared" si="387"/>
        <v/>
      </c>
      <c r="CL184" s="31" t="str">
        <f t="shared" si="388"/>
        <v/>
      </c>
      <c r="CM184" s="31" t="str">
        <f t="shared" si="389"/>
        <v/>
      </c>
      <c r="CN184" s="31" t="str">
        <f t="shared" si="390"/>
        <v/>
      </c>
      <c r="CO184" s="31" t="str">
        <f t="shared" si="391"/>
        <v/>
      </c>
      <c r="CP184" s="31" t="str">
        <f t="shared" si="392"/>
        <v/>
      </c>
      <c r="CQ184" s="31" t="str">
        <f t="shared" si="393"/>
        <v/>
      </c>
      <c r="CR184" s="31" t="str">
        <f t="shared" si="394"/>
        <v/>
      </c>
      <c r="CS184" s="31" t="str">
        <f t="shared" si="395"/>
        <v/>
      </c>
      <c r="CT184" s="31" t="str">
        <f t="shared" si="338"/>
        <v/>
      </c>
      <c r="CU184" s="31" t="str">
        <f t="shared" si="339"/>
        <v/>
      </c>
      <c r="CV184" s="31" t="str">
        <f t="shared" si="340"/>
        <v/>
      </c>
      <c r="CW184" s="31" t="str">
        <f t="shared" si="341"/>
        <v/>
      </c>
      <c r="CX184" s="31" t="str">
        <f t="shared" si="342"/>
        <v/>
      </c>
      <c r="CY184" s="31" t="str">
        <f t="shared" si="343"/>
        <v/>
      </c>
      <c r="CZ184" s="31" t="str">
        <f t="shared" si="344"/>
        <v/>
      </c>
      <c r="DA184" s="31" t="str">
        <f t="shared" si="345"/>
        <v/>
      </c>
      <c r="DB184" s="31" t="str">
        <f t="shared" si="346"/>
        <v/>
      </c>
      <c r="DC184" s="31" t="str">
        <f t="shared" si="347"/>
        <v/>
      </c>
      <c r="DD184" s="31" t="str">
        <f t="shared" si="348"/>
        <v/>
      </c>
      <c r="DE184" s="31" t="str">
        <f t="shared" si="349"/>
        <v/>
      </c>
      <c r="DF184" s="31" t="str">
        <f t="shared" si="350"/>
        <v/>
      </c>
      <c r="DG184" s="31" t="str">
        <f t="shared" si="351"/>
        <v/>
      </c>
      <c r="DH184" s="31" t="str">
        <f t="shared" si="352"/>
        <v/>
      </c>
      <c r="DI184" s="31" t="str">
        <f t="shared" si="353"/>
        <v/>
      </c>
      <c r="DJ184" s="31" t="str">
        <f t="shared" si="354"/>
        <v/>
      </c>
      <c r="DK184" s="31" t="str">
        <f t="shared" si="355"/>
        <v/>
      </c>
      <c r="DL184" s="31" t="str">
        <f t="shared" si="356"/>
        <v/>
      </c>
      <c r="DM184" s="31" t="str">
        <f t="shared" si="357"/>
        <v/>
      </c>
      <c r="DN184" s="31" t="str">
        <f t="shared" si="358"/>
        <v/>
      </c>
      <c r="DO184" s="31" t="str">
        <f t="shared" si="359"/>
        <v/>
      </c>
      <c r="DP184" s="31" t="str">
        <f t="shared" si="360"/>
        <v/>
      </c>
      <c r="DQ184" s="31" t="str">
        <f t="shared" si="396"/>
        <v/>
      </c>
      <c r="DR184" s="31" t="str">
        <f t="shared" si="397"/>
        <v/>
      </c>
      <c r="DS184" s="31" t="str">
        <f t="shared" si="398"/>
        <v/>
      </c>
      <c r="DT184" s="31" t="str">
        <f t="shared" si="327"/>
        <v/>
      </c>
      <c r="DU184" s="31" t="str">
        <f t="shared" si="328"/>
        <v/>
      </c>
      <c r="DV184" s="31" t="str">
        <f t="shared" si="329"/>
        <v/>
      </c>
      <c r="DW184" s="48" t="e">
        <f t="shared" si="399"/>
        <v>#VALUE!</v>
      </c>
      <c r="DX184" s="4" t="str">
        <f t="shared" si="361"/>
        <v/>
      </c>
    </row>
    <row r="185" spans="1:128" ht="13.2" x14ac:dyDescent="0.25">
      <c r="A185" s="31"/>
      <c r="B185" s="4">
        <v>183</v>
      </c>
      <c r="C185" s="15"/>
      <c r="D185" s="15"/>
      <c r="E185" s="15"/>
      <c r="F185" s="15"/>
      <c r="G185" s="15"/>
      <c r="H185" s="47"/>
      <c r="I185" s="15"/>
      <c r="J185" s="47"/>
      <c r="K185" s="47"/>
      <c r="L185" s="47"/>
      <c r="M185" s="54"/>
      <c r="N185" s="54"/>
      <c r="O185" s="54"/>
      <c r="P185" s="54"/>
      <c r="Q185" s="54"/>
      <c r="R185" s="51"/>
      <c r="S185" s="51"/>
      <c r="T185" s="51"/>
      <c r="U185" s="51"/>
      <c r="V185" s="51"/>
      <c r="W185" s="51"/>
      <c r="X185" s="52" t="str">
        <f t="shared" si="331"/>
        <v xml:space="preserve"> </v>
      </c>
      <c r="Y185" s="52" t="str">
        <f t="shared" si="275"/>
        <v xml:space="preserve"> </v>
      </c>
      <c r="Z185" s="52" t="str">
        <f t="shared" si="276"/>
        <v xml:space="preserve"> </v>
      </c>
      <c r="AA185" s="52" t="str">
        <f t="shared" si="277"/>
        <v xml:space="preserve"> </v>
      </c>
      <c r="AB185" s="52" t="str">
        <f t="shared" si="278"/>
        <v xml:space="preserve"> </v>
      </c>
      <c r="AC185" s="54"/>
      <c r="AD185" s="54"/>
      <c r="AE185" s="54"/>
      <c r="AF185" s="54"/>
      <c r="AG185" s="54"/>
      <c r="AH185" s="52" t="str">
        <f t="shared" si="332"/>
        <v xml:space="preserve"> </v>
      </c>
      <c r="AI185" s="52" t="str">
        <f t="shared" si="362"/>
        <v xml:space="preserve"> </v>
      </c>
      <c r="AJ185" s="52" t="str">
        <f t="shared" si="363"/>
        <v xml:space="preserve"> </v>
      </c>
      <c r="AK185" s="52" t="str">
        <f t="shared" si="364"/>
        <v xml:space="preserve"> </v>
      </c>
      <c r="AL185" s="52" t="str">
        <f t="shared" si="365"/>
        <v xml:space="preserve"> </v>
      </c>
      <c r="AM185" s="53"/>
      <c r="AN185" s="53"/>
      <c r="AO185" s="53"/>
      <c r="AP185" s="53"/>
      <c r="AQ185" s="53"/>
      <c r="AR185" s="53"/>
      <c r="AS185" s="55" t="str">
        <f t="shared" si="333"/>
        <v/>
      </c>
      <c r="AT185" s="31" t="str">
        <f t="shared" si="366"/>
        <v/>
      </c>
      <c r="AU185" s="57" t="str">
        <f>IF(D185="","",IF(LOOKUP(AT185,'Master 2012 Pay Sheet'!$A$5:$A$35,'Master 2012 Pay Sheet'!$B$5:$B$35)&gt;0,LOOKUP(AT185,'Master 2012 Pay Sheet'!$A$5:$A$35,'Master 2012 Pay Sheet'!$B$5:$B$35),0))</f>
        <v/>
      </c>
      <c r="AV185" s="56" t="str">
        <f t="shared" si="334"/>
        <v/>
      </c>
      <c r="AW185" s="31" t="str">
        <f t="shared" si="367"/>
        <v/>
      </c>
      <c r="AX185" s="57" t="str">
        <f>IF(D185="","",IF(LOOKUP(AW185,'Master 2012 Pay Sheet'!$C$5:$C$35,'Master 2012 Pay Sheet'!$D$5:$D$35)&gt;0,LOOKUP(AW185,'Master 2012 Pay Sheet'!$C$5:$C$35,'Master 2012 Pay Sheet'!$D$5:$D$35),0))</f>
        <v/>
      </c>
      <c r="AY185" s="56" t="str">
        <f t="shared" si="281"/>
        <v/>
      </c>
      <c r="AZ185" s="31" t="str">
        <f t="shared" si="368"/>
        <v/>
      </c>
      <c r="BA185" s="57" t="str">
        <f>IF(D185="","",IF(LOOKUP(AZ185,'Master 2012 Pay Sheet'!$E$5:$E$35,'Master 2012 Pay Sheet'!$F$5:$F$35)&gt;0,LOOKUP(AZ185,'Master 2012 Pay Sheet'!$E$5:$E$35,'Master 2012 Pay Sheet'!$F$5:$F$35),0))</f>
        <v/>
      </c>
      <c r="BB185" s="57" t="str">
        <f t="shared" si="369"/>
        <v/>
      </c>
      <c r="BC185" s="31" t="str">
        <f t="shared" si="370"/>
        <v/>
      </c>
      <c r="BD185" s="31" t="str">
        <f t="shared" si="371"/>
        <v/>
      </c>
      <c r="BE185" s="31" t="str">
        <f t="shared" si="286"/>
        <v/>
      </c>
      <c r="BF185" s="56" t="str">
        <f t="shared" si="335"/>
        <v/>
      </c>
      <c r="BG185" s="31" t="str">
        <f t="shared" si="372"/>
        <v/>
      </c>
      <c r="BH185" s="31" t="str">
        <f t="shared" si="288"/>
        <v/>
      </c>
      <c r="BI185" s="56" t="str">
        <f t="shared" si="336"/>
        <v/>
      </c>
      <c r="BJ185" s="31" t="str">
        <f t="shared" si="373"/>
        <v/>
      </c>
      <c r="BK185" s="31" t="str">
        <f t="shared" si="337"/>
        <v/>
      </c>
      <c r="BL185" s="31" t="str">
        <f t="shared" si="290"/>
        <v/>
      </c>
      <c r="BM185" s="31" t="str">
        <f t="shared" si="374"/>
        <v/>
      </c>
      <c r="BN185" s="31" t="str">
        <f t="shared" si="292"/>
        <v/>
      </c>
      <c r="BO185" s="31" t="str">
        <f t="shared" si="375"/>
        <v/>
      </c>
      <c r="BP185" s="31" t="str">
        <f t="shared" si="294"/>
        <v/>
      </c>
      <c r="BQ185" s="31" t="str">
        <f t="shared" si="376"/>
        <v/>
      </c>
      <c r="BR185" s="31" t="str">
        <f t="shared" si="296"/>
        <v/>
      </c>
      <c r="BS185" s="31" t="str">
        <f t="shared" si="377"/>
        <v/>
      </c>
      <c r="BT185" s="31" t="str">
        <f t="shared" si="298"/>
        <v/>
      </c>
      <c r="BU185" s="31" t="str">
        <f t="shared" si="378"/>
        <v/>
      </c>
      <c r="BV185" s="31" t="str">
        <f t="shared" si="300"/>
        <v/>
      </c>
      <c r="BW185" s="31" t="str">
        <f t="shared" si="379"/>
        <v/>
      </c>
      <c r="BX185" s="31" t="str">
        <f t="shared" si="302"/>
        <v/>
      </c>
      <c r="BY185" s="31" t="str">
        <f t="shared" si="380"/>
        <v/>
      </c>
      <c r="BZ185" s="31" t="str">
        <f t="shared" si="304"/>
        <v/>
      </c>
      <c r="CA185" s="31" t="str">
        <f t="shared" si="381"/>
        <v/>
      </c>
      <c r="CB185" s="31" t="str">
        <f t="shared" si="306"/>
        <v/>
      </c>
      <c r="CC185" s="31" t="str">
        <f t="shared" si="382"/>
        <v/>
      </c>
      <c r="CD185" s="31" t="str">
        <f t="shared" si="308"/>
        <v/>
      </c>
      <c r="CE185" s="31" t="str">
        <f t="shared" si="383"/>
        <v/>
      </c>
      <c r="CF185" s="31" t="str">
        <f t="shared" si="310"/>
        <v/>
      </c>
      <c r="CG185" s="31" t="str">
        <f t="shared" si="384"/>
        <v/>
      </c>
      <c r="CH185" s="31" t="str">
        <f t="shared" si="312"/>
        <v/>
      </c>
      <c r="CI185" s="31" t="str">
        <f t="shared" si="385"/>
        <v/>
      </c>
      <c r="CJ185" s="31" t="str">
        <f t="shared" si="386"/>
        <v/>
      </c>
      <c r="CK185" s="31" t="str">
        <f t="shared" si="387"/>
        <v/>
      </c>
      <c r="CL185" s="31" t="str">
        <f t="shared" si="388"/>
        <v/>
      </c>
      <c r="CM185" s="31" t="str">
        <f t="shared" si="389"/>
        <v/>
      </c>
      <c r="CN185" s="31" t="str">
        <f t="shared" si="390"/>
        <v/>
      </c>
      <c r="CO185" s="31" t="str">
        <f t="shared" si="391"/>
        <v/>
      </c>
      <c r="CP185" s="31" t="str">
        <f t="shared" si="392"/>
        <v/>
      </c>
      <c r="CQ185" s="31" t="str">
        <f t="shared" si="393"/>
        <v/>
      </c>
      <c r="CR185" s="31" t="str">
        <f t="shared" si="394"/>
        <v/>
      </c>
      <c r="CS185" s="31" t="str">
        <f t="shared" si="395"/>
        <v/>
      </c>
      <c r="CT185" s="31" t="str">
        <f t="shared" si="338"/>
        <v/>
      </c>
      <c r="CU185" s="31" t="str">
        <f t="shared" si="339"/>
        <v/>
      </c>
      <c r="CV185" s="31" t="str">
        <f t="shared" si="340"/>
        <v/>
      </c>
      <c r="CW185" s="31" t="str">
        <f t="shared" si="341"/>
        <v/>
      </c>
      <c r="CX185" s="31" t="str">
        <f t="shared" si="342"/>
        <v/>
      </c>
      <c r="CY185" s="31" t="str">
        <f t="shared" si="343"/>
        <v/>
      </c>
      <c r="CZ185" s="31" t="str">
        <f t="shared" si="344"/>
        <v/>
      </c>
      <c r="DA185" s="31" t="str">
        <f t="shared" si="345"/>
        <v/>
      </c>
      <c r="DB185" s="31" t="str">
        <f t="shared" si="346"/>
        <v/>
      </c>
      <c r="DC185" s="31" t="str">
        <f t="shared" si="347"/>
        <v/>
      </c>
      <c r="DD185" s="31" t="str">
        <f t="shared" si="348"/>
        <v/>
      </c>
      <c r="DE185" s="31" t="str">
        <f t="shared" si="349"/>
        <v/>
      </c>
      <c r="DF185" s="31" t="str">
        <f t="shared" si="350"/>
        <v/>
      </c>
      <c r="DG185" s="31" t="str">
        <f t="shared" si="351"/>
        <v/>
      </c>
      <c r="DH185" s="31" t="str">
        <f t="shared" si="352"/>
        <v/>
      </c>
      <c r="DI185" s="31" t="str">
        <f t="shared" si="353"/>
        <v/>
      </c>
      <c r="DJ185" s="31" t="str">
        <f t="shared" si="354"/>
        <v/>
      </c>
      <c r="DK185" s="31" t="str">
        <f t="shared" si="355"/>
        <v/>
      </c>
      <c r="DL185" s="31" t="str">
        <f t="shared" si="356"/>
        <v/>
      </c>
      <c r="DM185" s="31" t="str">
        <f t="shared" si="357"/>
        <v/>
      </c>
      <c r="DN185" s="31" t="str">
        <f t="shared" si="358"/>
        <v/>
      </c>
      <c r="DO185" s="31" t="str">
        <f t="shared" si="359"/>
        <v/>
      </c>
      <c r="DP185" s="31" t="str">
        <f t="shared" si="360"/>
        <v/>
      </c>
      <c r="DQ185" s="31" t="str">
        <f t="shared" si="396"/>
        <v/>
      </c>
      <c r="DR185" s="31" t="str">
        <f t="shared" si="397"/>
        <v/>
      </c>
      <c r="DS185" s="31" t="str">
        <f t="shared" si="398"/>
        <v/>
      </c>
      <c r="DT185" s="31" t="str">
        <f t="shared" si="327"/>
        <v/>
      </c>
      <c r="DU185" s="31" t="str">
        <f t="shared" si="328"/>
        <v/>
      </c>
      <c r="DV185" s="31" t="str">
        <f t="shared" si="329"/>
        <v/>
      </c>
      <c r="DW185" s="48" t="e">
        <f t="shared" si="399"/>
        <v>#VALUE!</v>
      </c>
      <c r="DX185" s="4" t="str">
        <f t="shared" si="361"/>
        <v/>
      </c>
    </row>
    <row r="186" spans="1:128" ht="13.2" x14ac:dyDescent="0.25">
      <c r="A186" s="31"/>
      <c r="B186" s="4">
        <v>184</v>
      </c>
      <c r="C186" s="15"/>
      <c r="D186" s="15"/>
      <c r="E186" s="15"/>
      <c r="F186" s="15"/>
      <c r="G186" s="15"/>
      <c r="H186" s="47"/>
      <c r="I186" s="15"/>
      <c r="J186" s="47"/>
      <c r="K186" s="47"/>
      <c r="L186" s="47"/>
      <c r="M186" s="54"/>
      <c r="N186" s="54"/>
      <c r="O186" s="54"/>
      <c r="P186" s="54"/>
      <c r="Q186" s="54"/>
      <c r="R186" s="51"/>
      <c r="S186" s="51"/>
      <c r="T186" s="51"/>
      <c r="U186" s="51"/>
      <c r="V186" s="51"/>
      <c r="W186" s="51"/>
      <c r="X186" s="52" t="str">
        <f t="shared" si="331"/>
        <v xml:space="preserve"> </v>
      </c>
      <c r="Y186" s="52" t="str">
        <f t="shared" si="275"/>
        <v xml:space="preserve"> </v>
      </c>
      <c r="Z186" s="52" t="str">
        <f t="shared" si="276"/>
        <v xml:space="preserve"> </v>
      </c>
      <c r="AA186" s="52" t="str">
        <f t="shared" si="277"/>
        <v xml:space="preserve"> </v>
      </c>
      <c r="AB186" s="52" t="str">
        <f t="shared" si="278"/>
        <v xml:space="preserve"> </v>
      </c>
      <c r="AC186" s="54"/>
      <c r="AD186" s="54"/>
      <c r="AE186" s="54"/>
      <c r="AF186" s="54"/>
      <c r="AG186" s="54"/>
      <c r="AH186" s="52" t="str">
        <f t="shared" si="332"/>
        <v xml:space="preserve"> </v>
      </c>
      <c r="AI186" s="52" t="str">
        <f t="shared" si="362"/>
        <v xml:space="preserve"> </v>
      </c>
      <c r="AJ186" s="52" t="str">
        <f t="shared" si="363"/>
        <v xml:space="preserve"> </v>
      </c>
      <c r="AK186" s="52" t="str">
        <f t="shared" si="364"/>
        <v xml:space="preserve"> </v>
      </c>
      <c r="AL186" s="52" t="str">
        <f t="shared" si="365"/>
        <v xml:space="preserve"> </v>
      </c>
      <c r="AM186" s="53"/>
      <c r="AN186" s="53"/>
      <c r="AO186" s="53"/>
      <c r="AP186" s="53"/>
      <c r="AQ186" s="53"/>
      <c r="AR186" s="53"/>
      <c r="AS186" s="55" t="str">
        <f t="shared" si="333"/>
        <v/>
      </c>
      <c r="AT186" s="31" t="str">
        <f t="shared" si="366"/>
        <v/>
      </c>
      <c r="AU186" s="57" t="str">
        <f>IF(D186="","",IF(LOOKUP(AT186,'Master 2012 Pay Sheet'!$A$5:$A$35,'Master 2012 Pay Sheet'!$B$5:$B$35)&gt;0,LOOKUP(AT186,'Master 2012 Pay Sheet'!$A$5:$A$35,'Master 2012 Pay Sheet'!$B$5:$B$35),0))</f>
        <v/>
      </c>
      <c r="AV186" s="56" t="str">
        <f t="shared" si="334"/>
        <v/>
      </c>
      <c r="AW186" s="31" t="str">
        <f t="shared" si="367"/>
        <v/>
      </c>
      <c r="AX186" s="57" t="str">
        <f>IF(D186="","",IF(LOOKUP(AW186,'Master 2012 Pay Sheet'!$C$5:$C$35,'Master 2012 Pay Sheet'!$D$5:$D$35)&gt;0,LOOKUP(AW186,'Master 2012 Pay Sheet'!$C$5:$C$35,'Master 2012 Pay Sheet'!$D$5:$D$35),0))</f>
        <v/>
      </c>
      <c r="AY186" s="56" t="str">
        <f t="shared" si="281"/>
        <v/>
      </c>
      <c r="AZ186" s="31" t="str">
        <f t="shared" si="368"/>
        <v/>
      </c>
      <c r="BA186" s="57" t="str">
        <f>IF(D186="","",IF(LOOKUP(AZ186,'Master 2012 Pay Sheet'!$E$5:$E$35,'Master 2012 Pay Sheet'!$F$5:$F$35)&gt;0,LOOKUP(AZ186,'Master 2012 Pay Sheet'!$E$5:$E$35,'Master 2012 Pay Sheet'!$F$5:$F$35),0))</f>
        <v/>
      </c>
      <c r="BB186" s="57" t="str">
        <f t="shared" si="369"/>
        <v/>
      </c>
      <c r="BC186" s="31" t="str">
        <f t="shared" si="370"/>
        <v/>
      </c>
      <c r="BD186" s="31" t="str">
        <f t="shared" si="371"/>
        <v/>
      </c>
      <c r="BE186" s="31" t="str">
        <f t="shared" si="286"/>
        <v/>
      </c>
      <c r="BF186" s="56" t="str">
        <f t="shared" si="335"/>
        <v/>
      </c>
      <c r="BG186" s="31" t="str">
        <f t="shared" si="372"/>
        <v/>
      </c>
      <c r="BH186" s="31" t="str">
        <f t="shared" si="288"/>
        <v/>
      </c>
      <c r="BI186" s="56" t="str">
        <f t="shared" si="336"/>
        <v/>
      </c>
      <c r="BJ186" s="31" t="str">
        <f t="shared" si="373"/>
        <v/>
      </c>
      <c r="BK186" s="31" t="str">
        <f t="shared" si="337"/>
        <v/>
      </c>
      <c r="BL186" s="31" t="str">
        <f t="shared" si="290"/>
        <v/>
      </c>
      <c r="BM186" s="31" t="str">
        <f t="shared" si="374"/>
        <v/>
      </c>
      <c r="BN186" s="31" t="str">
        <f t="shared" si="292"/>
        <v/>
      </c>
      <c r="BO186" s="31" t="str">
        <f t="shared" si="375"/>
        <v/>
      </c>
      <c r="BP186" s="31" t="str">
        <f t="shared" si="294"/>
        <v/>
      </c>
      <c r="BQ186" s="31" t="str">
        <f t="shared" si="376"/>
        <v/>
      </c>
      <c r="BR186" s="31" t="str">
        <f t="shared" si="296"/>
        <v/>
      </c>
      <c r="BS186" s="31" t="str">
        <f t="shared" si="377"/>
        <v/>
      </c>
      <c r="BT186" s="31" t="str">
        <f t="shared" si="298"/>
        <v/>
      </c>
      <c r="BU186" s="31" t="str">
        <f t="shared" si="378"/>
        <v/>
      </c>
      <c r="BV186" s="31" t="str">
        <f t="shared" si="300"/>
        <v/>
      </c>
      <c r="BW186" s="31" t="str">
        <f t="shared" si="379"/>
        <v/>
      </c>
      <c r="BX186" s="31" t="str">
        <f t="shared" si="302"/>
        <v/>
      </c>
      <c r="BY186" s="31" t="str">
        <f t="shared" si="380"/>
        <v/>
      </c>
      <c r="BZ186" s="31" t="str">
        <f t="shared" si="304"/>
        <v/>
      </c>
      <c r="CA186" s="31" t="str">
        <f t="shared" si="381"/>
        <v/>
      </c>
      <c r="CB186" s="31" t="str">
        <f t="shared" si="306"/>
        <v/>
      </c>
      <c r="CC186" s="31" t="str">
        <f t="shared" si="382"/>
        <v/>
      </c>
      <c r="CD186" s="31" t="str">
        <f t="shared" si="308"/>
        <v/>
      </c>
      <c r="CE186" s="31" t="str">
        <f t="shared" si="383"/>
        <v/>
      </c>
      <c r="CF186" s="31" t="str">
        <f t="shared" si="310"/>
        <v/>
      </c>
      <c r="CG186" s="31" t="str">
        <f t="shared" si="384"/>
        <v/>
      </c>
      <c r="CH186" s="31" t="str">
        <f t="shared" si="312"/>
        <v/>
      </c>
      <c r="CI186" s="31" t="str">
        <f t="shared" si="385"/>
        <v/>
      </c>
      <c r="CJ186" s="31" t="str">
        <f t="shared" si="386"/>
        <v/>
      </c>
      <c r="CK186" s="31" t="str">
        <f t="shared" si="387"/>
        <v/>
      </c>
      <c r="CL186" s="31" t="str">
        <f t="shared" si="388"/>
        <v/>
      </c>
      <c r="CM186" s="31" t="str">
        <f t="shared" si="389"/>
        <v/>
      </c>
      <c r="CN186" s="31" t="str">
        <f t="shared" si="390"/>
        <v/>
      </c>
      <c r="CO186" s="31" t="str">
        <f t="shared" si="391"/>
        <v/>
      </c>
      <c r="CP186" s="31" t="str">
        <f t="shared" si="392"/>
        <v/>
      </c>
      <c r="CQ186" s="31" t="str">
        <f t="shared" si="393"/>
        <v/>
      </c>
      <c r="CR186" s="31" t="str">
        <f t="shared" si="394"/>
        <v/>
      </c>
      <c r="CS186" s="31" t="str">
        <f t="shared" si="395"/>
        <v/>
      </c>
      <c r="CT186" s="31" t="str">
        <f t="shared" si="338"/>
        <v/>
      </c>
      <c r="CU186" s="31" t="str">
        <f t="shared" si="339"/>
        <v/>
      </c>
      <c r="CV186" s="31" t="str">
        <f t="shared" si="340"/>
        <v/>
      </c>
      <c r="CW186" s="31" t="str">
        <f t="shared" si="341"/>
        <v/>
      </c>
      <c r="CX186" s="31" t="str">
        <f t="shared" si="342"/>
        <v/>
      </c>
      <c r="CY186" s="31" t="str">
        <f t="shared" si="343"/>
        <v/>
      </c>
      <c r="CZ186" s="31" t="str">
        <f t="shared" si="344"/>
        <v/>
      </c>
      <c r="DA186" s="31" t="str">
        <f t="shared" si="345"/>
        <v/>
      </c>
      <c r="DB186" s="31" t="str">
        <f t="shared" si="346"/>
        <v/>
      </c>
      <c r="DC186" s="31" t="str">
        <f t="shared" si="347"/>
        <v/>
      </c>
      <c r="DD186" s="31" t="str">
        <f t="shared" si="348"/>
        <v/>
      </c>
      <c r="DE186" s="31" t="str">
        <f t="shared" si="349"/>
        <v/>
      </c>
      <c r="DF186" s="31" t="str">
        <f t="shared" si="350"/>
        <v/>
      </c>
      <c r="DG186" s="31" t="str">
        <f t="shared" si="351"/>
        <v/>
      </c>
      <c r="DH186" s="31" t="str">
        <f t="shared" si="352"/>
        <v/>
      </c>
      <c r="DI186" s="31" t="str">
        <f t="shared" si="353"/>
        <v/>
      </c>
      <c r="DJ186" s="31" t="str">
        <f t="shared" si="354"/>
        <v/>
      </c>
      <c r="DK186" s="31" t="str">
        <f t="shared" si="355"/>
        <v/>
      </c>
      <c r="DL186" s="31" t="str">
        <f t="shared" si="356"/>
        <v/>
      </c>
      <c r="DM186" s="31" t="str">
        <f t="shared" si="357"/>
        <v/>
      </c>
      <c r="DN186" s="31" t="str">
        <f t="shared" si="358"/>
        <v/>
      </c>
      <c r="DO186" s="31" t="str">
        <f t="shared" si="359"/>
        <v/>
      </c>
      <c r="DP186" s="31" t="str">
        <f t="shared" si="360"/>
        <v/>
      </c>
      <c r="DQ186" s="31" t="str">
        <f t="shared" si="396"/>
        <v/>
      </c>
      <c r="DR186" s="31" t="str">
        <f t="shared" si="397"/>
        <v/>
      </c>
      <c r="DS186" s="31" t="str">
        <f t="shared" si="398"/>
        <v/>
      </c>
      <c r="DT186" s="31" t="str">
        <f t="shared" si="327"/>
        <v/>
      </c>
      <c r="DU186" s="31" t="str">
        <f t="shared" si="328"/>
        <v/>
      </c>
      <c r="DV186" s="31" t="str">
        <f t="shared" si="329"/>
        <v/>
      </c>
      <c r="DW186" s="48" t="e">
        <f t="shared" si="399"/>
        <v>#VALUE!</v>
      </c>
      <c r="DX186" s="4" t="str">
        <f t="shared" si="361"/>
        <v/>
      </c>
    </row>
    <row r="187" spans="1:128" ht="13.2" x14ac:dyDescent="0.25">
      <c r="A187" s="31"/>
      <c r="B187" s="4">
        <v>185</v>
      </c>
      <c r="C187" s="15"/>
      <c r="D187" s="15"/>
      <c r="E187" s="15"/>
      <c r="F187" s="15"/>
      <c r="G187" s="15"/>
      <c r="H187" s="47"/>
      <c r="I187" s="15"/>
      <c r="J187" s="47"/>
      <c r="K187" s="47"/>
      <c r="L187" s="47"/>
      <c r="M187" s="54"/>
      <c r="N187" s="54"/>
      <c r="O187" s="54"/>
      <c r="P187" s="54"/>
      <c r="Q187" s="54"/>
      <c r="R187" s="51"/>
      <c r="S187" s="51"/>
      <c r="T187" s="51"/>
      <c r="U187" s="51"/>
      <c r="V187" s="51"/>
      <c r="W187" s="51"/>
      <c r="X187" s="52" t="str">
        <f t="shared" si="331"/>
        <v xml:space="preserve"> </v>
      </c>
      <c r="Y187" s="52" t="str">
        <f t="shared" si="275"/>
        <v xml:space="preserve"> </v>
      </c>
      <c r="Z187" s="52" t="str">
        <f t="shared" si="276"/>
        <v xml:space="preserve"> </v>
      </c>
      <c r="AA187" s="52" t="str">
        <f t="shared" si="277"/>
        <v xml:space="preserve"> </v>
      </c>
      <c r="AB187" s="52" t="str">
        <f t="shared" si="278"/>
        <v xml:space="preserve"> </v>
      </c>
      <c r="AC187" s="54"/>
      <c r="AD187" s="54"/>
      <c r="AE187" s="54"/>
      <c r="AF187" s="54"/>
      <c r="AG187" s="54"/>
      <c r="AH187" s="52" t="str">
        <f t="shared" si="332"/>
        <v xml:space="preserve"> </v>
      </c>
      <c r="AI187" s="52" t="str">
        <f t="shared" si="362"/>
        <v xml:space="preserve"> </v>
      </c>
      <c r="AJ187" s="52" t="str">
        <f t="shared" si="363"/>
        <v xml:space="preserve"> </v>
      </c>
      <c r="AK187" s="52" t="str">
        <f t="shared" si="364"/>
        <v xml:space="preserve"> </v>
      </c>
      <c r="AL187" s="52" t="str">
        <f t="shared" si="365"/>
        <v xml:space="preserve"> </v>
      </c>
      <c r="AM187" s="53"/>
      <c r="AN187" s="53"/>
      <c r="AO187" s="53"/>
      <c r="AP187" s="53"/>
      <c r="AQ187" s="53"/>
      <c r="AR187" s="53"/>
      <c r="AS187" s="55" t="str">
        <f t="shared" si="333"/>
        <v/>
      </c>
      <c r="AT187" s="31" t="str">
        <f t="shared" si="366"/>
        <v/>
      </c>
      <c r="AU187" s="57" t="str">
        <f>IF(D187="","",IF(LOOKUP(AT187,'Master 2012 Pay Sheet'!$A$5:$A$35,'Master 2012 Pay Sheet'!$B$5:$B$35)&gt;0,LOOKUP(AT187,'Master 2012 Pay Sheet'!$A$5:$A$35,'Master 2012 Pay Sheet'!$B$5:$B$35),0))</f>
        <v/>
      </c>
      <c r="AV187" s="56" t="str">
        <f t="shared" si="334"/>
        <v/>
      </c>
      <c r="AW187" s="31" t="str">
        <f t="shared" si="367"/>
        <v/>
      </c>
      <c r="AX187" s="57" t="str">
        <f>IF(D187="","",IF(LOOKUP(AW187,'Master 2012 Pay Sheet'!$C$5:$C$35,'Master 2012 Pay Sheet'!$D$5:$D$35)&gt;0,LOOKUP(AW187,'Master 2012 Pay Sheet'!$C$5:$C$35,'Master 2012 Pay Sheet'!$D$5:$D$35),0))</f>
        <v/>
      </c>
      <c r="AY187" s="56" t="str">
        <f t="shared" si="281"/>
        <v/>
      </c>
      <c r="AZ187" s="31" t="str">
        <f t="shared" si="368"/>
        <v/>
      </c>
      <c r="BA187" s="57" t="str">
        <f>IF(D187="","",IF(LOOKUP(AZ187,'Master 2012 Pay Sheet'!$E$5:$E$35,'Master 2012 Pay Sheet'!$F$5:$F$35)&gt;0,LOOKUP(AZ187,'Master 2012 Pay Sheet'!$E$5:$E$35,'Master 2012 Pay Sheet'!$F$5:$F$35),0))</f>
        <v/>
      </c>
      <c r="BB187" s="57" t="str">
        <f t="shared" si="369"/>
        <v/>
      </c>
      <c r="BC187" s="31" t="str">
        <f t="shared" si="370"/>
        <v/>
      </c>
      <c r="BD187" s="31" t="str">
        <f t="shared" si="371"/>
        <v/>
      </c>
      <c r="BE187" s="31" t="str">
        <f t="shared" si="286"/>
        <v/>
      </c>
      <c r="BF187" s="56" t="str">
        <f t="shared" si="335"/>
        <v/>
      </c>
      <c r="BG187" s="31" t="str">
        <f t="shared" si="372"/>
        <v/>
      </c>
      <c r="BH187" s="31" t="str">
        <f t="shared" si="288"/>
        <v/>
      </c>
      <c r="BI187" s="56" t="str">
        <f t="shared" si="336"/>
        <v/>
      </c>
      <c r="BJ187" s="31" t="str">
        <f t="shared" si="373"/>
        <v/>
      </c>
      <c r="BK187" s="31" t="str">
        <f t="shared" si="337"/>
        <v/>
      </c>
      <c r="BL187" s="31" t="str">
        <f t="shared" si="290"/>
        <v/>
      </c>
      <c r="BM187" s="31" t="str">
        <f t="shared" si="374"/>
        <v/>
      </c>
      <c r="BN187" s="31" t="str">
        <f t="shared" si="292"/>
        <v/>
      </c>
      <c r="BO187" s="31" t="str">
        <f t="shared" si="375"/>
        <v/>
      </c>
      <c r="BP187" s="31" t="str">
        <f t="shared" si="294"/>
        <v/>
      </c>
      <c r="BQ187" s="31" t="str">
        <f t="shared" si="376"/>
        <v/>
      </c>
      <c r="BR187" s="31" t="str">
        <f t="shared" si="296"/>
        <v/>
      </c>
      <c r="BS187" s="31" t="str">
        <f t="shared" si="377"/>
        <v/>
      </c>
      <c r="BT187" s="31" t="str">
        <f t="shared" si="298"/>
        <v/>
      </c>
      <c r="BU187" s="31" t="str">
        <f t="shared" si="378"/>
        <v/>
      </c>
      <c r="BV187" s="31" t="str">
        <f t="shared" si="300"/>
        <v/>
      </c>
      <c r="BW187" s="31" t="str">
        <f t="shared" si="379"/>
        <v/>
      </c>
      <c r="BX187" s="31" t="str">
        <f t="shared" si="302"/>
        <v/>
      </c>
      <c r="BY187" s="31" t="str">
        <f t="shared" si="380"/>
        <v/>
      </c>
      <c r="BZ187" s="31" t="str">
        <f t="shared" si="304"/>
        <v/>
      </c>
      <c r="CA187" s="31" t="str">
        <f t="shared" si="381"/>
        <v/>
      </c>
      <c r="CB187" s="31" t="str">
        <f t="shared" si="306"/>
        <v/>
      </c>
      <c r="CC187" s="31" t="str">
        <f t="shared" si="382"/>
        <v/>
      </c>
      <c r="CD187" s="31" t="str">
        <f t="shared" si="308"/>
        <v/>
      </c>
      <c r="CE187" s="31" t="str">
        <f t="shared" si="383"/>
        <v/>
      </c>
      <c r="CF187" s="31" t="str">
        <f t="shared" si="310"/>
        <v/>
      </c>
      <c r="CG187" s="31" t="str">
        <f t="shared" si="384"/>
        <v/>
      </c>
      <c r="CH187" s="31" t="str">
        <f t="shared" si="312"/>
        <v/>
      </c>
      <c r="CI187" s="31" t="str">
        <f t="shared" si="385"/>
        <v/>
      </c>
      <c r="CJ187" s="31" t="str">
        <f t="shared" si="386"/>
        <v/>
      </c>
      <c r="CK187" s="31" t="str">
        <f t="shared" si="387"/>
        <v/>
      </c>
      <c r="CL187" s="31" t="str">
        <f t="shared" si="388"/>
        <v/>
      </c>
      <c r="CM187" s="31" t="str">
        <f t="shared" si="389"/>
        <v/>
      </c>
      <c r="CN187" s="31" t="str">
        <f t="shared" si="390"/>
        <v/>
      </c>
      <c r="CO187" s="31" t="str">
        <f t="shared" si="391"/>
        <v/>
      </c>
      <c r="CP187" s="31" t="str">
        <f t="shared" si="392"/>
        <v/>
      </c>
      <c r="CQ187" s="31" t="str">
        <f t="shared" si="393"/>
        <v/>
      </c>
      <c r="CR187" s="31" t="str">
        <f t="shared" si="394"/>
        <v/>
      </c>
      <c r="CS187" s="31" t="str">
        <f t="shared" si="395"/>
        <v/>
      </c>
      <c r="CT187" s="31" t="str">
        <f t="shared" si="338"/>
        <v/>
      </c>
      <c r="CU187" s="31" t="str">
        <f t="shared" si="339"/>
        <v/>
      </c>
      <c r="CV187" s="31" t="str">
        <f t="shared" si="340"/>
        <v/>
      </c>
      <c r="CW187" s="31" t="str">
        <f t="shared" si="341"/>
        <v/>
      </c>
      <c r="CX187" s="31" t="str">
        <f t="shared" si="342"/>
        <v/>
      </c>
      <c r="CY187" s="31" t="str">
        <f t="shared" si="343"/>
        <v/>
      </c>
      <c r="CZ187" s="31" t="str">
        <f t="shared" si="344"/>
        <v/>
      </c>
      <c r="DA187" s="31" t="str">
        <f t="shared" si="345"/>
        <v/>
      </c>
      <c r="DB187" s="31" t="str">
        <f t="shared" si="346"/>
        <v/>
      </c>
      <c r="DC187" s="31" t="str">
        <f t="shared" si="347"/>
        <v/>
      </c>
      <c r="DD187" s="31" t="str">
        <f t="shared" si="348"/>
        <v/>
      </c>
      <c r="DE187" s="31" t="str">
        <f t="shared" si="349"/>
        <v/>
      </c>
      <c r="DF187" s="31" t="str">
        <f t="shared" si="350"/>
        <v/>
      </c>
      <c r="DG187" s="31" t="str">
        <f t="shared" si="351"/>
        <v/>
      </c>
      <c r="DH187" s="31" t="str">
        <f t="shared" si="352"/>
        <v/>
      </c>
      <c r="DI187" s="31" t="str">
        <f t="shared" si="353"/>
        <v/>
      </c>
      <c r="DJ187" s="31" t="str">
        <f t="shared" si="354"/>
        <v/>
      </c>
      <c r="DK187" s="31" t="str">
        <f t="shared" si="355"/>
        <v/>
      </c>
      <c r="DL187" s="31" t="str">
        <f t="shared" si="356"/>
        <v/>
      </c>
      <c r="DM187" s="31" t="str">
        <f t="shared" si="357"/>
        <v/>
      </c>
      <c r="DN187" s="31" t="str">
        <f t="shared" si="358"/>
        <v/>
      </c>
      <c r="DO187" s="31" t="str">
        <f t="shared" si="359"/>
        <v/>
      </c>
      <c r="DP187" s="31" t="str">
        <f t="shared" si="360"/>
        <v/>
      </c>
      <c r="DQ187" s="31" t="str">
        <f t="shared" si="396"/>
        <v/>
      </c>
      <c r="DR187" s="31" t="str">
        <f t="shared" si="397"/>
        <v/>
      </c>
      <c r="DS187" s="31" t="str">
        <f t="shared" si="398"/>
        <v/>
      </c>
      <c r="DT187" s="31" t="str">
        <f t="shared" si="327"/>
        <v/>
      </c>
      <c r="DU187" s="31" t="str">
        <f t="shared" si="328"/>
        <v/>
      </c>
      <c r="DV187" s="31" t="str">
        <f t="shared" si="329"/>
        <v/>
      </c>
      <c r="DW187" s="48" t="e">
        <f t="shared" si="399"/>
        <v>#VALUE!</v>
      </c>
      <c r="DX187" s="4" t="str">
        <f t="shared" si="361"/>
        <v/>
      </c>
    </row>
    <row r="188" spans="1:128" ht="13.2" x14ac:dyDescent="0.25">
      <c r="A188" s="31"/>
      <c r="B188" s="4">
        <v>186</v>
      </c>
      <c r="C188" s="15"/>
      <c r="D188" s="15"/>
      <c r="E188" s="15"/>
      <c r="F188" s="15"/>
      <c r="G188" s="15"/>
      <c r="H188" s="47"/>
      <c r="I188" s="15"/>
      <c r="J188" s="47"/>
      <c r="K188" s="47"/>
      <c r="L188" s="47"/>
      <c r="M188" s="54"/>
      <c r="N188" s="54"/>
      <c r="O188" s="54"/>
      <c r="P188" s="54"/>
      <c r="Q188" s="54"/>
      <c r="R188" s="51"/>
      <c r="S188" s="51"/>
      <c r="T188" s="51"/>
      <c r="U188" s="51"/>
      <c r="V188" s="51"/>
      <c r="W188" s="51"/>
      <c r="X188" s="52" t="str">
        <f t="shared" si="331"/>
        <v xml:space="preserve"> </v>
      </c>
      <c r="Y188" s="52" t="str">
        <f t="shared" si="275"/>
        <v xml:space="preserve"> </v>
      </c>
      <c r="Z188" s="52" t="str">
        <f t="shared" si="276"/>
        <v xml:space="preserve"> </v>
      </c>
      <c r="AA188" s="52" t="str">
        <f t="shared" si="277"/>
        <v xml:space="preserve"> </v>
      </c>
      <c r="AB188" s="52" t="str">
        <f t="shared" si="278"/>
        <v xml:space="preserve"> </v>
      </c>
      <c r="AC188" s="54"/>
      <c r="AD188" s="54"/>
      <c r="AE188" s="54"/>
      <c r="AF188" s="54"/>
      <c r="AG188" s="54"/>
      <c r="AH188" s="52" t="str">
        <f t="shared" si="332"/>
        <v xml:space="preserve"> </v>
      </c>
      <c r="AI188" s="52" t="str">
        <f t="shared" si="362"/>
        <v xml:space="preserve"> </v>
      </c>
      <c r="AJ188" s="52" t="str">
        <f t="shared" si="363"/>
        <v xml:space="preserve"> </v>
      </c>
      <c r="AK188" s="52" t="str">
        <f t="shared" si="364"/>
        <v xml:space="preserve"> </v>
      </c>
      <c r="AL188" s="52" t="str">
        <f t="shared" si="365"/>
        <v xml:space="preserve"> </v>
      </c>
      <c r="AM188" s="53"/>
      <c r="AN188" s="53"/>
      <c r="AO188" s="53"/>
      <c r="AP188" s="53"/>
      <c r="AQ188" s="53"/>
      <c r="AR188" s="53"/>
      <c r="AS188" s="55" t="str">
        <f t="shared" si="333"/>
        <v/>
      </c>
      <c r="AT188" s="31" t="str">
        <f t="shared" si="366"/>
        <v/>
      </c>
      <c r="AU188" s="57" t="str">
        <f>IF(D188="","",IF(LOOKUP(AT188,'Master 2012 Pay Sheet'!$A$5:$A$35,'Master 2012 Pay Sheet'!$B$5:$B$35)&gt;0,LOOKUP(AT188,'Master 2012 Pay Sheet'!$A$5:$A$35,'Master 2012 Pay Sheet'!$B$5:$B$35),0))</f>
        <v/>
      </c>
      <c r="AV188" s="56" t="str">
        <f t="shared" si="334"/>
        <v/>
      </c>
      <c r="AW188" s="31" t="str">
        <f t="shared" si="367"/>
        <v/>
      </c>
      <c r="AX188" s="57" t="str">
        <f>IF(D188="","",IF(LOOKUP(AW188,'Master 2012 Pay Sheet'!$C$5:$C$35,'Master 2012 Pay Sheet'!$D$5:$D$35)&gt;0,LOOKUP(AW188,'Master 2012 Pay Sheet'!$C$5:$C$35,'Master 2012 Pay Sheet'!$D$5:$D$35),0))</f>
        <v/>
      </c>
      <c r="AY188" s="56" t="str">
        <f t="shared" si="281"/>
        <v/>
      </c>
      <c r="AZ188" s="31" t="str">
        <f t="shared" si="368"/>
        <v/>
      </c>
      <c r="BA188" s="57" t="str">
        <f>IF(D188="","",IF(LOOKUP(AZ188,'Master 2012 Pay Sheet'!$E$5:$E$35,'Master 2012 Pay Sheet'!$F$5:$F$35)&gt;0,LOOKUP(AZ188,'Master 2012 Pay Sheet'!$E$5:$E$35,'Master 2012 Pay Sheet'!$F$5:$F$35),0))</f>
        <v/>
      </c>
      <c r="BB188" s="57" t="str">
        <f t="shared" si="369"/>
        <v/>
      </c>
      <c r="BC188" s="31" t="str">
        <f t="shared" si="370"/>
        <v/>
      </c>
      <c r="BD188" s="31" t="str">
        <f t="shared" si="371"/>
        <v/>
      </c>
      <c r="BE188" s="31" t="str">
        <f t="shared" si="286"/>
        <v/>
      </c>
      <c r="BF188" s="56" t="str">
        <f t="shared" si="335"/>
        <v/>
      </c>
      <c r="BG188" s="31" t="str">
        <f t="shared" si="372"/>
        <v/>
      </c>
      <c r="BH188" s="31" t="str">
        <f t="shared" si="288"/>
        <v/>
      </c>
      <c r="BI188" s="56" t="str">
        <f t="shared" si="336"/>
        <v/>
      </c>
      <c r="BJ188" s="31" t="str">
        <f t="shared" si="373"/>
        <v/>
      </c>
      <c r="BK188" s="31" t="str">
        <f t="shared" si="337"/>
        <v/>
      </c>
      <c r="BL188" s="31" t="str">
        <f t="shared" si="290"/>
        <v/>
      </c>
      <c r="BM188" s="31" t="str">
        <f t="shared" si="374"/>
        <v/>
      </c>
      <c r="BN188" s="31" t="str">
        <f t="shared" si="292"/>
        <v/>
      </c>
      <c r="BO188" s="31" t="str">
        <f t="shared" si="375"/>
        <v/>
      </c>
      <c r="BP188" s="31" t="str">
        <f t="shared" si="294"/>
        <v/>
      </c>
      <c r="BQ188" s="31" t="str">
        <f t="shared" si="376"/>
        <v/>
      </c>
      <c r="BR188" s="31" t="str">
        <f t="shared" si="296"/>
        <v/>
      </c>
      <c r="BS188" s="31" t="str">
        <f t="shared" si="377"/>
        <v/>
      </c>
      <c r="BT188" s="31" t="str">
        <f t="shared" si="298"/>
        <v/>
      </c>
      <c r="BU188" s="31" t="str">
        <f t="shared" si="378"/>
        <v/>
      </c>
      <c r="BV188" s="31" t="str">
        <f t="shared" si="300"/>
        <v/>
      </c>
      <c r="BW188" s="31" t="str">
        <f t="shared" si="379"/>
        <v/>
      </c>
      <c r="BX188" s="31" t="str">
        <f t="shared" si="302"/>
        <v/>
      </c>
      <c r="BY188" s="31" t="str">
        <f t="shared" si="380"/>
        <v/>
      </c>
      <c r="BZ188" s="31" t="str">
        <f t="shared" si="304"/>
        <v/>
      </c>
      <c r="CA188" s="31" t="str">
        <f t="shared" si="381"/>
        <v/>
      </c>
      <c r="CB188" s="31" t="str">
        <f t="shared" si="306"/>
        <v/>
      </c>
      <c r="CC188" s="31" t="str">
        <f t="shared" si="382"/>
        <v/>
      </c>
      <c r="CD188" s="31" t="str">
        <f t="shared" si="308"/>
        <v/>
      </c>
      <c r="CE188" s="31" t="str">
        <f t="shared" si="383"/>
        <v/>
      </c>
      <c r="CF188" s="31" t="str">
        <f t="shared" si="310"/>
        <v/>
      </c>
      <c r="CG188" s="31" t="str">
        <f t="shared" si="384"/>
        <v/>
      </c>
      <c r="CH188" s="31" t="str">
        <f t="shared" si="312"/>
        <v/>
      </c>
      <c r="CI188" s="31" t="str">
        <f t="shared" si="385"/>
        <v/>
      </c>
      <c r="CJ188" s="31" t="str">
        <f t="shared" si="386"/>
        <v/>
      </c>
      <c r="CK188" s="31" t="str">
        <f t="shared" si="387"/>
        <v/>
      </c>
      <c r="CL188" s="31" t="str">
        <f t="shared" si="388"/>
        <v/>
      </c>
      <c r="CM188" s="31" t="str">
        <f t="shared" si="389"/>
        <v/>
      </c>
      <c r="CN188" s="31" t="str">
        <f t="shared" si="390"/>
        <v/>
      </c>
      <c r="CO188" s="31" t="str">
        <f t="shared" si="391"/>
        <v/>
      </c>
      <c r="CP188" s="31" t="str">
        <f t="shared" si="392"/>
        <v/>
      </c>
      <c r="CQ188" s="31" t="str">
        <f t="shared" si="393"/>
        <v/>
      </c>
      <c r="CR188" s="31" t="str">
        <f t="shared" si="394"/>
        <v/>
      </c>
      <c r="CS188" s="31" t="str">
        <f t="shared" si="395"/>
        <v/>
      </c>
      <c r="CT188" s="31" t="str">
        <f t="shared" si="338"/>
        <v/>
      </c>
      <c r="CU188" s="31" t="str">
        <f t="shared" si="339"/>
        <v/>
      </c>
      <c r="CV188" s="31" t="str">
        <f t="shared" si="340"/>
        <v/>
      </c>
      <c r="CW188" s="31" t="str">
        <f t="shared" si="341"/>
        <v/>
      </c>
      <c r="CX188" s="31" t="str">
        <f t="shared" si="342"/>
        <v/>
      </c>
      <c r="CY188" s="31" t="str">
        <f t="shared" si="343"/>
        <v/>
      </c>
      <c r="CZ188" s="31" t="str">
        <f t="shared" si="344"/>
        <v/>
      </c>
      <c r="DA188" s="31" t="str">
        <f t="shared" si="345"/>
        <v/>
      </c>
      <c r="DB188" s="31" t="str">
        <f t="shared" si="346"/>
        <v/>
      </c>
      <c r="DC188" s="31" t="str">
        <f t="shared" si="347"/>
        <v/>
      </c>
      <c r="DD188" s="31" t="str">
        <f t="shared" si="348"/>
        <v/>
      </c>
      <c r="DE188" s="31" t="str">
        <f t="shared" si="349"/>
        <v/>
      </c>
      <c r="DF188" s="31" t="str">
        <f t="shared" si="350"/>
        <v/>
      </c>
      <c r="DG188" s="31" t="str">
        <f t="shared" si="351"/>
        <v/>
      </c>
      <c r="DH188" s="31" t="str">
        <f t="shared" si="352"/>
        <v/>
      </c>
      <c r="DI188" s="31" t="str">
        <f t="shared" si="353"/>
        <v/>
      </c>
      <c r="DJ188" s="31" t="str">
        <f t="shared" si="354"/>
        <v/>
      </c>
      <c r="DK188" s="31" t="str">
        <f t="shared" si="355"/>
        <v/>
      </c>
      <c r="DL188" s="31" t="str">
        <f t="shared" si="356"/>
        <v/>
      </c>
      <c r="DM188" s="31" t="str">
        <f t="shared" si="357"/>
        <v/>
      </c>
      <c r="DN188" s="31" t="str">
        <f t="shared" si="358"/>
        <v/>
      </c>
      <c r="DO188" s="31" t="str">
        <f t="shared" si="359"/>
        <v/>
      </c>
      <c r="DP188" s="31" t="str">
        <f t="shared" si="360"/>
        <v/>
      </c>
      <c r="DQ188" s="31" t="str">
        <f t="shared" si="396"/>
        <v/>
      </c>
      <c r="DR188" s="31" t="str">
        <f t="shared" si="397"/>
        <v/>
      </c>
      <c r="DS188" s="31" t="str">
        <f t="shared" si="398"/>
        <v/>
      </c>
      <c r="DT188" s="31" t="str">
        <f t="shared" si="327"/>
        <v/>
      </c>
      <c r="DU188" s="31" t="str">
        <f t="shared" si="328"/>
        <v/>
      </c>
      <c r="DV188" s="31" t="str">
        <f t="shared" si="329"/>
        <v/>
      </c>
      <c r="DW188" s="48" t="e">
        <f t="shared" si="399"/>
        <v>#VALUE!</v>
      </c>
      <c r="DX188" s="4" t="str">
        <f t="shared" si="361"/>
        <v/>
      </c>
    </row>
    <row r="189" spans="1:128" ht="13.2" x14ac:dyDescent="0.25">
      <c r="A189" s="31"/>
      <c r="B189" s="4">
        <v>187</v>
      </c>
      <c r="C189" s="15"/>
      <c r="D189" s="15"/>
      <c r="E189" s="15"/>
      <c r="F189" s="15"/>
      <c r="G189" s="15"/>
      <c r="H189" s="47"/>
      <c r="I189" s="15"/>
      <c r="J189" s="47"/>
      <c r="K189" s="47"/>
      <c r="L189" s="47"/>
      <c r="M189" s="54"/>
      <c r="N189" s="54"/>
      <c r="O189" s="54"/>
      <c r="P189" s="54"/>
      <c r="Q189" s="54"/>
      <c r="R189" s="51"/>
      <c r="S189" s="51"/>
      <c r="T189" s="51"/>
      <c r="U189" s="51"/>
      <c r="V189" s="51"/>
      <c r="W189" s="51"/>
      <c r="X189" s="52" t="str">
        <f t="shared" si="331"/>
        <v xml:space="preserve"> </v>
      </c>
      <c r="Y189" s="52" t="str">
        <f t="shared" si="275"/>
        <v xml:space="preserve"> </v>
      </c>
      <c r="Z189" s="52" t="str">
        <f t="shared" si="276"/>
        <v xml:space="preserve"> </v>
      </c>
      <c r="AA189" s="52" t="str">
        <f t="shared" si="277"/>
        <v xml:space="preserve"> </v>
      </c>
      <c r="AB189" s="52" t="str">
        <f t="shared" si="278"/>
        <v xml:space="preserve"> </v>
      </c>
      <c r="AC189" s="54"/>
      <c r="AD189" s="54"/>
      <c r="AE189" s="54"/>
      <c r="AF189" s="54"/>
      <c r="AG189" s="54"/>
      <c r="AH189" s="52" t="str">
        <f t="shared" si="332"/>
        <v xml:space="preserve"> </v>
      </c>
      <c r="AI189" s="52" t="str">
        <f t="shared" si="362"/>
        <v xml:space="preserve"> </v>
      </c>
      <c r="AJ189" s="52" t="str">
        <f t="shared" si="363"/>
        <v xml:space="preserve"> </v>
      </c>
      <c r="AK189" s="52" t="str">
        <f t="shared" si="364"/>
        <v xml:space="preserve"> </v>
      </c>
      <c r="AL189" s="52" t="str">
        <f t="shared" si="365"/>
        <v xml:space="preserve"> </v>
      </c>
      <c r="AM189" s="53"/>
      <c r="AN189" s="53"/>
      <c r="AO189" s="53"/>
      <c r="AP189" s="53"/>
      <c r="AQ189" s="53"/>
      <c r="AR189" s="53"/>
      <c r="AS189" s="55" t="str">
        <f t="shared" si="333"/>
        <v/>
      </c>
      <c r="AT189" s="31" t="str">
        <f t="shared" si="366"/>
        <v/>
      </c>
      <c r="AU189" s="57" t="str">
        <f>IF(D189="","",IF(LOOKUP(AT189,'Master 2012 Pay Sheet'!$A$5:$A$35,'Master 2012 Pay Sheet'!$B$5:$B$35)&gt;0,LOOKUP(AT189,'Master 2012 Pay Sheet'!$A$5:$A$35,'Master 2012 Pay Sheet'!$B$5:$B$35),0))</f>
        <v/>
      </c>
      <c r="AV189" s="56" t="str">
        <f t="shared" si="334"/>
        <v/>
      </c>
      <c r="AW189" s="31" t="str">
        <f t="shared" si="367"/>
        <v/>
      </c>
      <c r="AX189" s="57" t="str">
        <f>IF(D189="","",IF(LOOKUP(AW189,'Master 2012 Pay Sheet'!$C$5:$C$35,'Master 2012 Pay Sheet'!$D$5:$D$35)&gt;0,LOOKUP(AW189,'Master 2012 Pay Sheet'!$C$5:$C$35,'Master 2012 Pay Sheet'!$D$5:$D$35),0))</f>
        <v/>
      </c>
      <c r="AY189" s="56" t="str">
        <f t="shared" si="281"/>
        <v/>
      </c>
      <c r="AZ189" s="31" t="str">
        <f t="shared" si="368"/>
        <v/>
      </c>
      <c r="BA189" s="57" t="str">
        <f>IF(D189="","",IF(LOOKUP(AZ189,'Master 2012 Pay Sheet'!$E$5:$E$35,'Master 2012 Pay Sheet'!$F$5:$F$35)&gt;0,LOOKUP(AZ189,'Master 2012 Pay Sheet'!$E$5:$E$35,'Master 2012 Pay Sheet'!$F$5:$F$35),0))</f>
        <v/>
      </c>
      <c r="BB189" s="57" t="str">
        <f t="shared" si="369"/>
        <v/>
      </c>
      <c r="BC189" s="31" t="str">
        <f t="shared" si="370"/>
        <v/>
      </c>
      <c r="BD189" s="31" t="str">
        <f t="shared" si="371"/>
        <v/>
      </c>
      <c r="BE189" s="31" t="str">
        <f t="shared" si="286"/>
        <v/>
      </c>
      <c r="BF189" s="56" t="str">
        <f t="shared" si="335"/>
        <v/>
      </c>
      <c r="BG189" s="31" t="str">
        <f t="shared" si="372"/>
        <v/>
      </c>
      <c r="BH189" s="31" t="str">
        <f t="shared" si="288"/>
        <v/>
      </c>
      <c r="BI189" s="56" t="str">
        <f t="shared" si="336"/>
        <v/>
      </c>
      <c r="BJ189" s="31" t="str">
        <f t="shared" si="373"/>
        <v/>
      </c>
      <c r="BK189" s="31" t="str">
        <f t="shared" si="337"/>
        <v/>
      </c>
      <c r="BL189" s="31" t="str">
        <f t="shared" si="290"/>
        <v/>
      </c>
      <c r="BM189" s="31" t="str">
        <f t="shared" si="374"/>
        <v/>
      </c>
      <c r="BN189" s="31" t="str">
        <f t="shared" si="292"/>
        <v/>
      </c>
      <c r="BO189" s="31" t="str">
        <f t="shared" si="375"/>
        <v/>
      </c>
      <c r="BP189" s="31" t="str">
        <f t="shared" si="294"/>
        <v/>
      </c>
      <c r="BQ189" s="31" t="str">
        <f t="shared" si="376"/>
        <v/>
      </c>
      <c r="BR189" s="31" t="str">
        <f t="shared" si="296"/>
        <v/>
      </c>
      <c r="BS189" s="31" t="str">
        <f t="shared" si="377"/>
        <v/>
      </c>
      <c r="BT189" s="31" t="str">
        <f t="shared" si="298"/>
        <v/>
      </c>
      <c r="BU189" s="31" t="str">
        <f t="shared" si="378"/>
        <v/>
      </c>
      <c r="BV189" s="31" t="str">
        <f t="shared" si="300"/>
        <v/>
      </c>
      <c r="BW189" s="31" t="str">
        <f t="shared" si="379"/>
        <v/>
      </c>
      <c r="BX189" s="31" t="str">
        <f t="shared" si="302"/>
        <v/>
      </c>
      <c r="BY189" s="31" t="str">
        <f t="shared" si="380"/>
        <v/>
      </c>
      <c r="BZ189" s="31" t="str">
        <f t="shared" si="304"/>
        <v/>
      </c>
      <c r="CA189" s="31" t="str">
        <f t="shared" si="381"/>
        <v/>
      </c>
      <c r="CB189" s="31" t="str">
        <f t="shared" si="306"/>
        <v/>
      </c>
      <c r="CC189" s="31" t="str">
        <f t="shared" si="382"/>
        <v/>
      </c>
      <c r="CD189" s="31" t="str">
        <f t="shared" si="308"/>
        <v/>
      </c>
      <c r="CE189" s="31" t="str">
        <f t="shared" si="383"/>
        <v/>
      </c>
      <c r="CF189" s="31" t="str">
        <f t="shared" si="310"/>
        <v/>
      </c>
      <c r="CG189" s="31" t="str">
        <f t="shared" si="384"/>
        <v/>
      </c>
      <c r="CH189" s="31" t="str">
        <f t="shared" si="312"/>
        <v/>
      </c>
      <c r="CI189" s="31" t="str">
        <f t="shared" si="385"/>
        <v/>
      </c>
      <c r="CJ189" s="31" t="str">
        <f t="shared" si="386"/>
        <v/>
      </c>
      <c r="CK189" s="31" t="str">
        <f t="shared" si="387"/>
        <v/>
      </c>
      <c r="CL189" s="31" t="str">
        <f t="shared" si="388"/>
        <v/>
      </c>
      <c r="CM189" s="31" t="str">
        <f t="shared" si="389"/>
        <v/>
      </c>
      <c r="CN189" s="31" t="str">
        <f t="shared" si="390"/>
        <v/>
      </c>
      <c r="CO189" s="31" t="str">
        <f t="shared" si="391"/>
        <v/>
      </c>
      <c r="CP189" s="31" t="str">
        <f t="shared" si="392"/>
        <v/>
      </c>
      <c r="CQ189" s="31" t="str">
        <f t="shared" si="393"/>
        <v/>
      </c>
      <c r="CR189" s="31" t="str">
        <f t="shared" si="394"/>
        <v/>
      </c>
      <c r="CS189" s="31" t="str">
        <f t="shared" si="395"/>
        <v/>
      </c>
      <c r="CT189" s="31" t="str">
        <f t="shared" si="338"/>
        <v/>
      </c>
      <c r="CU189" s="31" t="str">
        <f t="shared" si="339"/>
        <v/>
      </c>
      <c r="CV189" s="31" t="str">
        <f t="shared" si="340"/>
        <v/>
      </c>
      <c r="CW189" s="31" t="str">
        <f t="shared" si="341"/>
        <v/>
      </c>
      <c r="CX189" s="31" t="str">
        <f t="shared" si="342"/>
        <v/>
      </c>
      <c r="CY189" s="31" t="str">
        <f t="shared" si="343"/>
        <v/>
      </c>
      <c r="CZ189" s="31" t="str">
        <f t="shared" si="344"/>
        <v/>
      </c>
      <c r="DA189" s="31" t="str">
        <f t="shared" si="345"/>
        <v/>
      </c>
      <c r="DB189" s="31" t="str">
        <f t="shared" si="346"/>
        <v/>
      </c>
      <c r="DC189" s="31" t="str">
        <f t="shared" si="347"/>
        <v/>
      </c>
      <c r="DD189" s="31" t="str">
        <f t="shared" si="348"/>
        <v/>
      </c>
      <c r="DE189" s="31" t="str">
        <f t="shared" si="349"/>
        <v/>
      </c>
      <c r="DF189" s="31" t="str">
        <f t="shared" si="350"/>
        <v/>
      </c>
      <c r="DG189" s="31" t="str">
        <f t="shared" si="351"/>
        <v/>
      </c>
      <c r="DH189" s="31" t="str">
        <f t="shared" si="352"/>
        <v/>
      </c>
      <c r="DI189" s="31" t="str">
        <f t="shared" si="353"/>
        <v/>
      </c>
      <c r="DJ189" s="31" t="str">
        <f t="shared" si="354"/>
        <v/>
      </c>
      <c r="DK189" s="31" t="str">
        <f t="shared" si="355"/>
        <v/>
      </c>
      <c r="DL189" s="31" t="str">
        <f t="shared" si="356"/>
        <v/>
      </c>
      <c r="DM189" s="31" t="str">
        <f t="shared" si="357"/>
        <v/>
      </c>
      <c r="DN189" s="31" t="str">
        <f t="shared" si="358"/>
        <v/>
      </c>
      <c r="DO189" s="31" t="str">
        <f t="shared" si="359"/>
        <v/>
      </c>
      <c r="DP189" s="31" t="str">
        <f t="shared" si="360"/>
        <v/>
      </c>
      <c r="DQ189" s="31" t="str">
        <f t="shared" si="396"/>
        <v/>
      </c>
      <c r="DR189" s="31" t="str">
        <f t="shared" si="397"/>
        <v/>
      </c>
      <c r="DS189" s="31" t="str">
        <f t="shared" si="398"/>
        <v/>
      </c>
      <c r="DT189" s="31" t="str">
        <f t="shared" si="327"/>
        <v/>
      </c>
      <c r="DU189" s="31" t="str">
        <f t="shared" si="328"/>
        <v/>
      </c>
      <c r="DV189" s="31" t="str">
        <f t="shared" si="329"/>
        <v/>
      </c>
      <c r="DW189" s="48" t="e">
        <f t="shared" si="399"/>
        <v>#VALUE!</v>
      </c>
      <c r="DX189" s="4" t="str">
        <f t="shared" si="361"/>
        <v/>
      </c>
    </row>
    <row r="190" spans="1:128" ht="13.2" x14ac:dyDescent="0.25">
      <c r="A190" s="31"/>
      <c r="B190" s="4">
        <v>188</v>
      </c>
      <c r="C190" s="15"/>
      <c r="D190" s="15"/>
      <c r="E190" s="15"/>
      <c r="F190" s="15"/>
      <c r="G190" s="15"/>
      <c r="H190" s="47"/>
      <c r="I190" s="15"/>
      <c r="J190" s="47"/>
      <c r="K190" s="47"/>
      <c r="L190" s="47"/>
      <c r="M190" s="54"/>
      <c r="N190" s="54"/>
      <c r="O190" s="54"/>
      <c r="P190" s="54"/>
      <c r="Q190" s="54"/>
      <c r="R190" s="51"/>
      <c r="S190" s="51"/>
      <c r="T190" s="51"/>
      <c r="U190" s="51"/>
      <c r="V190" s="51"/>
      <c r="W190" s="51"/>
      <c r="X190" s="52" t="str">
        <f t="shared" si="331"/>
        <v xml:space="preserve"> </v>
      </c>
      <c r="Y190" s="52" t="str">
        <f t="shared" si="275"/>
        <v xml:space="preserve"> </v>
      </c>
      <c r="Z190" s="52" t="str">
        <f t="shared" si="276"/>
        <v xml:space="preserve"> </v>
      </c>
      <c r="AA190" s="52" t="str">
        <f t="shared" si="277"/>
        <v xml:space="preserve"> </v>
      </c>
      <c r="AB190" s="52" t="str">
        <f t="shared" si="278"/>
        <v xml:space="preserve"> </v>
      </c>
      <c r="AC190" s="54"/>
      <c r="AD190" s="54"/>
      <c r="AE190" s="54"/>
      <c r="AF190" s="54"/>
      <c r="AG190" s="54"/>
      <c r="AH190" s="52" t="str">
        <f t="shared" si="332"/>
        <v xml:space="preserve"> </v>
      </c>
      <c r="AI190" s="52" t="str">
        <f t="shared" si="362"/>
        <v xml:space="preserve"> </v>
      </c>
      <c r="AJ190" s="52" t="str">
        <f t="shared" si="363"/>
        <v xml:space="preserve"> </v>
      </c>
      <c r="AK190" s="52" t="str">
        <f t="shared" si="364"/>
        <v xml:space="preserve"> </v>
      </c>
      <c r="AL190" s="52" t="str">
        <f t="shared" si="365"/>
        <v xml:space="preserve"> </v>
      </c>
      <c r="AM190" s="53"/>
      <c r="AN190" s="53"/>
      <c r="AO190" s="53"/>
      <c r="AP190" s="53"/>
      <c r="AQ190" s="53"/>
      <c r="AR190" s="53"/>
      <c r="AS190" s="55" t="str">
        <f t="shared" si="333"/>
        <v/>
      </c>
      <c r="AT190" s="31" t="str">
        <f t="shared" si="366"/>
        <v/>
      </c>
      <c r="AU190" s="57" t="str">
        <f>IF(D190="","",IF(LOOKUP(AT190,'Master 2012 Pay Sheet'!$A$5:$A$35,'Master 2012 Pay Sheet'!$B$5:$B$35)&gt;0,LOOKUP(AT190,'Master 2012 Pay Sheet'!$A$5:$A$35,'Master 2012 Pay Sheet'!$B$5:$B$35),0))</f>
        <v/>
      </c>
      <c r="AV190" s="56" t="str">
        <f t="shared" si="334"/>
        <v/>
      </c>
      <c r="AW190" s="31" t="str">
        <f t="shared" si="367"/>
        <v/>
      </c>
      <c r="AX190" s="57" t="str">
        <f>IF(D190="","",IF(LOOKUP(AW190,'Master 2012 Pay Sheet'!$C$5:$C$35,'Master 2012 Pay Sheet'!$D$5:$D$35)&gt;0,LOOKUP(AW190,'Master 2012 Pay Sheet'!$C$5:$C$35,'Master 2012 Pay Sheet'!$D$5:$D$35),0))</f>
        <v/>
      </c>
      <c r="AY190" s="56" t="str">
        <f t="shared" si="281"/>
        <v/>
      </c>
      <c r="AZ190" s="31" t="str">
        <f t="shared" si="368"/>
        <v/>
      </c>
      <c r="BA190" s="57" t="str">
        <f>IF(D190="","",IF(LOOKUP(AZ190,'Master 2012 Pay Sheet'!$E$5:$E$35,'Master 2012 Pay Sheet'!$F$5:$F$35)&gt;0,LOOKUP(AZ190,'Master 2012 Pay Sheet'!$E$5:$E$35,'Master 2012 Pay Sheet'!$F$5:$F$35),0))</f>
        <v/>
      </c>
      <c r="BB190" s="57" t="str">
        <f t="shared" si="369"/>
        <v/>
      </c>
      <c r="BC190" s="31" t="str">
        <f t="shared" si="370"/>
        <v/>
      </c>
      <c r="BD190" s="31" t="str">
        <f t="shared" si="371"/>
        <v/>
      </c>
      <c r="BE190" s="31" t="str">
        <f t="shared" si="286"/>
        <v/>
      </c>
      <c r="BF190" s="56" t="str">
        <f t="shared" si="335"/>
        <v/>
      </c>
      <c r="BG190" s="31" t="str">
        <f t="shared" si="372"/>
        <v/>
      </c>
      <c r="BH190" s="31" t="str">
        <f t="shared" si="288"/>
        <v/>
      </c>
      <c r="BI190" s="56" t="str">
        <f t="shared" si="336"/>
        <v/>
      </c>
      <c r="BJ190" s="31" t="str">
        <f t="shared" si="373"/>
        <v/>
      </c>
      <c r="BK190" s="31" t="str">
        <f t="shared" si="337"/>
        <v/>
      </c>
      <c r="BL190" s="31" t="str">
        <f t="shared" si="290"/>
        <v/>
      </c>
      <c r="BM190" s="31" t="str">
        <f t="shared" si="374"/>
        <v/>
      </c>
      <c r="BN190" s="31" t="str">
        <f t="shared" si="292"/>
        <v/>
      </c>
      <c r="BO190" s="31" t="str">
        <f t="shared" si="375"/>
        <v/>
      </c>
      <c r="BP190" s="31" t="str">
        <f t="shared" si="294"/>
        <v/>
      </c>
      <c r="BQ190" s="31" t="str">
        <f t="shared" si="376"/>
        <v/>
      </c>
      <c r="BR190" s="31" t="str">
        <f t="shared" si="296"/>
        <v/>
      </c>
      <c r="BS190" s="31" t="str">
        <f t="shared" si="377"/>
        <v/>
      </c>
      <c r="BT190" s="31" t="str">
        <f t="shared" si="298"/>
        <v/>
      </c>
      <c r="BU190" s="31" t="str">
        <f t="shared" si="378"/>
        <v/>
      </c>
      <c r="BV190" s="31" t="str">
        <f t="shared" si="300"/>
        <v/>
      </c>
      <c r="BW190" s="31" t="str">
        <f t="shared" si="379"/>
        <v/>
      </c>
      <c r="BX190" s="31" t="str">
        <f t="shared" si="302"/>
        <v/>
      </c>
      <c r="BY190" s="31" t="str">
        <f t="shared" si="380"/>
        <v/>
      </c>
      <c r="BZ190" s="31" t="str">
        <f t="shared" si="304"/>
        <v/>
      </c>
      <c r="CA190" s="31" t="str">
        <f t="shared" si="381"/>
        <v/>
      </c>
      <c r="CB190" s="31" t="str">
        <f t="shared" si="306"/>
        <v/>
      </c>
      <c r="CC190" s="31" t="str">
        <f t="shared" si="382"/>
        <v/>
      </c>
      <c r="CD190" s="31" t="str">
        <f t="shared" si="308"/>
        <v/>
      </c>
      <c r="CE190" s="31" t="str">
        <f t="shared" si="383"/>
        <v/>
      </c>
      <c r="CF190" s="31" t="str">
        <f t="shared" si="310"/>
        <v/>
      </c>
      <c r="CG190" s="31" t="str">
        <f t="shared" si="384"/>
        <v/>
      </c>
      <c r="CH190" s="31" t="str">
        <f t="shared" si="312"/>
        <v/>
      </c>
      <c r="CI190" s="31" t="str">
        <f t="shared" si="385"/>
        <v/>
      </c>
      <c r="CJ190" s="31" t="str">
        <f t="shared" si="386"/>
        <v/>
      </c>
      <c r="CK190" s="31" t="str">
        <f t="shared" si="387"/>
        <v/>
      </c>
      <c r="CL190" s="31" t="str">
        <f t="shared" si="388"/>
        <v/>
      </c>
      <c r="CM190" s="31" t="str">
        <f t="shared" si="389"/>
        <v/>
      </c>
      <c r="CN190" s="31" t="str">
        <f t="shared" si="390"/>
        <v/>
      </c>
      <c r="CO190" s="31" t="str">
        <f t="shared" si="391"/>
        <v/>
      </c>
      <c r="CP190" s="31" t="str">
        <f t="shared" si="392"/>
        <v/>
      </c>
      <c r="CQ190" s="31" t="str">
        <f t="shared" si="393"/>
        <v/>
      </c>
      <c r="CR190" s="31" t="str">
        <f t="shared" si="394"/>
        <v/>
      </c>
      <c r="CS190" s="31" t="str">
        <f t="shared" si="395"/>
        <v/>
      </c>
      <c r="CT190" s="31" t="str">
        <f t="shared" si="338"/>
        <v/>
      </c>
      <c r="CU190" s="31" t="str">
        <f t="shared" si="339"/>
        <v/>
      </c>
      <c r="CV190" s="31" t="str">
        <f t="shared" si="340"/>
        <v/>
      </c>
      <c r="CW190" s="31" t="str">
        <f t="shared" si="341"/>
        <v/>
      </c>
      <c r="CX190" s="31" t="str">
        <f t="shared" si="342"/>
        <v/>
      </c>
      <c r="CY190" s="31" t="str">
        <f t="shared" si="343"/>
        <v/>
      </c>
      <c r="CZ190" s="31" t="str">
        <f t="shared" si="344"/>
        <v/>
      </c>
      <c r="DA190" s="31" t="str">
        <f t="shared" si="345"/>
        <v/>
      </c>
      <c r="DB190" s="31" t="str">
        <f t="shared" si="346"/>
        <v/>
      </c>
      <c r="DC190" s="31" t="str">
        <f t="shared" si="347"/>
        <v/>
      </c>
      <c r="DD190" s="31" t="str">
        <f t="shared" si="348"/>
        <v/>
      </c>
      <c r="DE190" s="31" t="str">
        <f t="shared" si="349"/>
        <v/>
      </c>
      <c r="DF190" s="31" t="str">
        <f t="shared" si="350"/>
        <v/>
      </c>
      <c r="DG190" s="31" t="str">
        <f t="shared" si="351"/>
        <v/>
      </c>
      <c r="DH190" s="31" t="str">
        <f t="shared" si="352"/>
        <v/>
      </c>
      <c r="DI190" s="31" t="str">
        <f t="shared" si="353"/>
        <v/>
      </c>
      <c r="DJ190" s="31" t="str">
        <f t="shared" si="354"/>
        <v/>
      </c>
      <c r="DK190" s="31" t="str">
        <f t="shared" si="355"/>
        <v/>
      </c>
      <c r="DL190" s="31" t="str">
        <f t="shared" si="356"/>
        <v/>
      </c>
      <c r="DM190" s="31" t="str">
        <f t="shared" si="357"/>
        <v/>
      </c>
      <c r="DN190" s="31" t="str">
        <f t="shared" si="358"/>
        <v/>
      </c>
      <c r="DO190" s="31" t="str">
        <f t="shared" si="359"/>
        <v/>
      </c>
      <c r="DP190" s="31" t="str">
        <f t="shared" si="360"/>
        <v/>
      </c>
      <c r="DQ190" s="31" t="str">
        <f t="shared" si="396"/>
        <v/>
      </c>
      <c r="DR190" s="31" t="str">
        <f t="shared" si="397"/>
        <v/>
      </c>
      <c r="DS190" s="31" t="str">
        <f t="shared" si="398"/>
        <v/>
      </c>
      <c r="DT190" s="31" t="str">
        <f t="shared" si="327"/>
        <v/>
      </c>
      <c r="DU190" s="31" t="str">
        <f t="shared" si="328"/>
        <v/>
      </c>
      <c r="DV190" s="31" t="str">
        <f t="shared" si="329"/>
        <v/>
      </c>
      <c r="DW190" s="48" t="e">
        <f t="shared" si="399"/>
        <v>#VALUE!</v>
      </c>
      <c r="DX190" s="4" t="str">
        <f t="shared" si="361"/>
        <v/>
      </c>
    </row>
    <row r="191" spans="1:128" ht="13.2" x14ac:dyDescent="0.25">
      <c r="A191" s="31"/>
      <c r="B191" s="4">
        <v>189</v>
      </c>
      <c r="C191" s="15"/>
      <c r="D191" s="15"/>
      <c r="E191" s="15"/>
      <c r="F191" s="15"/>
      <c r="G191" s="15"/>
      <c r="H191" s="47"/>
      <c r="I191" s="15"/>
      <c r="J191" s="47"/>
      <c r="K191" s="47"/>
      <c r="L191" s="47"/>
      <c r="M191" s="54"/>
      <c r="N191" s="54"/>
      <c r="O191" s="54"/>
      <c r="P191" s="54"/>
      <c r="Q191" s="54"/>
      <c r="R191" s="51"/>
      <c r="S191" s="51"/>
      <c r="T191" s="51"/>
      <c r="U191" s="51"/>
      <c r="V191" s="51"/>
      <c r="W191" s="51"/>
      <c r="X191" s="52" t="str">
        <f t="shared" si="331"/>
        <v xml:space="preserve"> </v>
      </c>
      <c r="Y191" s="52" t="str">
        <f t="shared" si="275"/>
        <v xml:space="preserve"> </v>
      </c>
      <c r="Z191" s="52" t="str">
        <f t="shared" si="276"/>
        <v xml:space="preserve"> </v>
      </c>
      <c r="AA191" s="52" t="str">
        <f t="shared" si="277"/>
        <v xml:space="preserve"> </v>
      </c>
      <c r="AB191" s="52" t="str">
        <f t="shared" si="278"/>
        <v xml:space="preserve"> </v>
      </c>
      <c r="AC191" s="54"/>
      <c r="AD191" s="54"/>
      <c r="AE191" s="54"/>
      <c r="AF191" s="54"/>
      <c r="AG191" s="54"/>
      <c r="AH191" s="52" t="str">
        <f t="shared" si="332"/>
        <v xml:space="preserve"> </v>
      </c>
      <c r="AI191" s="52" t="str">
        <f t="shared" si="362"/>
        <v xml:space="preserve"> </v>
      </c>
      <c r="AJ191" s="52" t="str">
        <f t="shared" si="363"/>
        <v xml:space="preserve"> </v>
      </c>
      <c r="AK191" s="52" t="str">
        <f t="shared" si="364"/>
        <v xml:space="preserve"> </v>
      </c>
      <c r="AL191" s="52" t="str">
        <f t="shared" si="365"/>
        <v xml:space="preserve"> </v>
      </c>
      <c r="AM191" s="53"/>
      <c r="AN191" s="53"/>
      <c r="AO191" s="53"/>
      <c r="AP191" s="53"/>
      <c r="AQ191" s="53"/>
      <c r="AR191" s="53"/>
      <c r="AS191" s="55" t="str">
        <f t="shared" si="333"/>
        <v/>
      </c>
      <c r="AT191" s="31" t="str">
        <f t="shared" si="366"/>
        <v/>
      </c>
      <c r="AU191" s="57" t="str">
        <f>IF(D191="","",IF(LOOKUP(AT191,'Master 2012 Pay Sheet'!$A$5:$A$35,'Master 2012 Pay Sheet'!$B$5:$B$35)&gt;0,LOOKUP(AT191,'Master 2012 Pay Sheet'!$A$5:$A$35,'Master 2012 Pay Sheet'!$B$5:$B$35),0))</f>
        <v/>
      </c>
      <c r="AV191" s="56" t="str">
        <f t="shared" si="334"/>
        <v/>
      </c>
      <c r="AW191" s="31" t="str">
        <f t="shared" si="367"/>
        <v/>
      </c>
      <c r="AX191" s="57" t="str">
        <f>IF(D191="","",IF(LOOKUP(AW191,'Master 2012 Pay Sheet'!$C$5:$C$35,'Master 2012 Pay Sheet'!$D$5:$D$35)&gt;0,LOOKUP(AW191,'Master 2012 Pay Sheet'!$C$5:$C$35,'Master 2012 Pay Sheet'!$D$5:$D$35),0))</f>
        <v/>
      </c>
      <c r="AY191" s="56" t="str">
        <f t="shared" si="281"/>
        <v/>
      </c>
      <c r="AZ191" s="31" t="str">
        <f t="shared" si="368"/>
        <v/>
      </c>
      <c r="BA191" s="57" t="str">
        <f>IF(D191="","",IF(LOOKUP(AZ191,'Master 2012 Pay Sheet'!$E$5:$E$35,'Master 2012 Pay Sheet'!$F$5:$F$35)&gt;0,LOOKUP(AZ191,'Master 2012 Pay Sheet'!$E$5:$E$35,'Master 2012 Pay Sheet'!$F$5:$F$35),0))</f>
        <v/>
      </c>
      <c r="BB191" s="57" t="str">
        <f t="shared" si="369"/>
        <v/>
      </c>
      <c r="BC191" s="31" t="str">
        <f t="shared" si="370"/>
        <v/>
      </c>
      <c r="BD191" s="31" t="str">
        <f t="shared" si="371"/>
        <v/>
      </c>
      <c r="BE191" s="31" t="str">
        <f t="shared" si="286"/>
        <v/>
      </c>
      <c r="BF191" s="56" t="str">
        <f t="shared" si="335"/>
        <v/>
      </c>
      <c r="BG191" s="31" t="str">
        <f t="shared" si="372"/>
        <v/>
      </c>
      <c r="BH191" s="31" t="str">
        <f t="shared" si="288"/>
        <v/>
      </c>
      <c r="BI191" s="56" t="str">
        <f t="shared" si="336"/>
        <v/>
      </c>
      <c r="BJ191" s="31" t="str">
        <f t="shared" si="373"/>
        <v/>
      </c>
      <c r="BK191" s="31" t="str">
        <f t="shared" si="337"/>
        <v/>
      </c>
      <c r="BL191" s="31" t="str">
        <f t="shared" si="290"/>
        <v/>
      </c>
      <c r="BM191" s="31" t="str">
        <f t="shared" si="374"/>
        <v/>
      </c>
      <c r="BN191" s="31" t="str">
        <f t="shared" si="292"/>
        <v/>
      </c>
      <c r="BO191" s="31" t="str">
        <f t="shared" si="375"/>
        <v/>
      </c>
      <c r="BP191" s="31" t="str">
        <f t="shared" si="294"/>
        <v/>
      </c>
      <c r="BQ191" s="31" t="str">
        <f t="shared" si="376"/>
        <v/>
      </c>
      <c r="BR191" s="31" t="str">
        <f t="shared" si="296"/>
        <v/>
      </c>
      <c r="BS191" s="31" t="str">
        <f t="shared" si="377"/>
        <v/>
      </c>
      <c r="BT191" s="31" t="str">
        <f t="shared" si="298"/>
        <v/>
      </c>
      <c r="BU191" s="31" t="str">
        <f t="shared" si="378"/>
        <v/>
      </c>
      <c r="BV191" s="31" t="str">
        <f t="shared" si="300"/>
        <v/>
      </c>
      <c r="BW191" s="31" t="str">
        <f t="shared" si="379"/>
        <v/>
      </c>
      <c r="BX191" s="31" t="str">
        <f t="shared" si="302"/>
        <v/>
      </c>
      <c r="BY191" s="31" t="str">
        <f t="shared" si="380"/>
        <v/>
      </c>
      <c r="BZ191" s="31" t="str">
        <f t="shared" si="304"/>
        <v/>
      </c>
      <c r="CA191" s="31" t="str">
        <f t="shared" si="381"/>
        <v/>
      </c>
      <c r="CB191" s="31" t="str">
        <f t="shared" si="306"/>
        <v/>
      </c>
      <c r="CC191" s="31" t="str">
        <f t="shared" si="382"/>
        <v/>
      </c>
      <c r="CD191" s="31" t="str">
        <f t="shared" si="308"/>
        <v/>
      </c>
      <c r="CE191" s="31" t="str">
        <f t="shared" si="383"/>
        <v/>
      </c>
      <c r="CF191" s="31" t="str">
        <f t="shared" si="310"/>
        <v/>
      </c>
      <c r="CG191" s="31" t="str">
        <f t="shared" si="384"/>
        <v/>
      </c>
      <c r="CH191" s="31" t="str">
        <f t="shared" si="312"/>
        <v/>
      </c>
      <c r="CI191" s="31" t="str">
        <f t="shared" si="385"/>
        <v/>
      </c>
      <c r="CJ191" s="31" t="str">
        <f t="shared" si="386"/>
        <v/>
      </c>
      <c r="CK191" s="31" t="str">
        <f t="shared" si="387"/>
        <v/>
      </c>
      <c r="CL191" s="31" t="str">
        <f t="shared" si="388"/>
        <v/>
      </c>
      <c r="CM191" s="31" t="str">
        <f t="shared" si="389"/>
        <v/>
      </c>
      <c r="CN191" s="31" t="str">
        <f t="shared" si="390"/>
        <v/>
      </c>
      <c r="CO191" s="31" t="str">
        <f t="shared" si="391"/>
        <v/>
      </c>
      <c r="CP191" s="31" t="str">
        <f t="shared" si="392"/>
        <v/>
      </c>
      <c r="CQ191" s="31" t="str">
        <f t="shared" si="393"/>
        <v/>
      </c>
      <c r="CR191" s="31" t="str">
        <f t="shared" si="394"/>
        <v/>
      </c>
      <c r="CS191" s="31" t="str">
        <f t="shared" si="395"/>
        <v/>
      </c>
      <c r="CT191" s="31" t="str">
        <f t="shared" si="338"/>
        <v/>
      </c>
      <c r="CU191" s="31" t="str">
        <f t="shared" si="339"/>
        <v/>
      </c>
      <c r="CV191" s="31" t="str">
        <f t="shared" si="340"/>
        <v/>
      </c>
      <c r="CW191" s="31" t="str">
        <f t="shared" si="341"/>
        <v/>
      </c>
      <c r="CX191" s="31" t="str">
        <f t="shared" si="342"/>
        <v/>
      </c>
      <c r="CY191" s="31" t="str">
        <f t="shared" si="343"/>
        <v/>
      </c>
      <c r="CZ191" s="31" t="str">
        <f t="shared" si="344"/>
        <v/>
      </c>
      <c r="DA191" s="31" t="str">
        <f t="shared" si="345"/>
        <v/>
      </c>
      <c r="DB191" s="31" t="str">
        <f t="shared" si="346"/>
        <v/>
      </c>
      <c r="DC191" s="31" t="str">
        <f t="shared" si="347"/>
        <v/>
      </c>
      <c r="DD191" s="31" t="str">
        <f t="shared" si="348"/>
        <v/>
      </c>
      <c r="DE191" s="31" t="str">
        <f t="shared" si="349"/>
        <v/>
      </c>
      <c r="DF191" s="31" t="str">
        <f t="shared" si="350"/>
        <v/>
      </c>
      <c r="DG191" s="31" t="str">
        <f t="shared" si="351"/>
        <v/>
      </c>
      <c r="DH191" s="31" t="str">
        <f t="shared" si="352"/>
        <v/>
      </c>
      <c r="DI191" s="31" t="str">
        <f t="shared" si="353"/>
        <v/>
      </c>
      <c r="DJ191" s="31" t="str">
        <f t="shared" si="354"/>
        <v/>
      </c>
      <c r="DK191" s="31" t="str">
        <f t="shared" si="355"/>
        <v/>
      </c>
      <c r="DL191" s="31" t="str">
        <f t="shared" si="356"/>
        <v/>
      </c>
      <c r="DM191" s="31" t="str">
        <f t="shared" si="357"/>
        <v/>
      </c>
      <c r="DN191" s="31" t="str">
        <f t="shared" si="358"/>
        <v/>
      </c>
      <c r="DO191" s="31" t="str">
        <f t="shared" si="359"/>
        <v/>
      </c>
      <c r="DP191" s="31" t="str">
        <f t="shared" si="360"/>
        <v/>
      </c>
      <c r="DQ191" s="31" t="str">
        <f t="shared" si="396"/>
        <v/>
      </c>
      <c r="DR191" s="31" t="str">
        <f t="shared" si="397"/>
        <v/>
      </c>
      <c r="DS191" s="31" t="str">
        <f t="shared" si="398"/>
        <v/>
      </c>
      <c r="DT191" s="31" t="str">
        <f t="shared" si="327"/>
        <v/>
      </c>
      <c r="DU191" s="31" t="str">
        <f t="shared" si="328"/>
        <v/>
      </c>
      <c r="DV191" s="31" t="str">
        <f t="shared" si="329"/>
        <v/>
      </c>
      <c r="DW191" s="48" t="e">
        <f t="shared" si="399"/>
        <v>#VALUE!</v>
      </c>
      <c r="DX191" s="4" t="str">
        <f t="shared" si="361"/>
        <v/>
      </c>
    </row>
    <row r="192" spans="1:128" ht="13.2" x14ac:dyDescent="0.25">
      <c r="A192" s="31"/>
      <c r="B192" s="4">
        <v>190</v>
      </c>
      <c r="C192" s="15"/>
      <c r="D192" s="15"/>
      <c r="E192" s="15"/>
      <c r="F192" s="15"/>
      <c r="G192" s="15"/>
      <c r="H192" s="47"/>
      <c r="I192" s="15"/>
      <c r="J192" s="47"/>
      <c r="K192" s="47"/>
      <c r="L192" s="47"/>
      <c r="M192" s="54"/>
      <c r="N192" s="54"/>
      <c r="O192" s="54"/>
      <c r="P192" s="54"/>
      <c r="Q192" s="54"/>
      <c r="R192" s="51"/>
      <c r="S192" s="51"/>
      <c r="T192" s="51"/>
      <c r="U192" s="51"/>
      <c r="V192" s="51"/>
      <c r="W192" s="51"/>
      <c r="X192" s="52" t="str">
        <f t="shared" si="331"/>
        <v xml:space="preserve"> </v>
      </c>
      <c r="Y192" s="52" t="str">
        <f t="shared" si="275"/>
        <v xml:space="preserve"> </v>
      </c>
      <c r="Z192" s="52" t="str">
        <f t="shared" si="276"/>
        <v xml:space="preserve"> </v>
      </c>
      <c r="AA192" s="52" t="str">
        <f t="shared" si="277"/>
        <v xml:space="preserve"> </v>
      </c>
      <c r="AB192" s="52" t="str">
        <f t="shared" si="278"/>
        <v xml:space="preserve"> </v>
      </c>
      <c r="AC192" s="54"/>
      <c r="AD192" s="54"/>
      <c r="AE192" s="54"/>
      <c r="AF192" s="54"/>
      <c r="AG192" s="54"/>
      <c r="AH192" s="52" t="str">
        <f t="shared" si="332"/>
        <v xml:space="preserve"> </v>
      </c>
      <c r="AI192" s="52" t="str">
        <f t="shared" si="362"/>
        <v xml:space="preserve"> </v>
      </c>
      <c r="AJ192" s="52" t="str">
        <f t="shared" si="363"/>
        <v xml:space="preserve"> </v>
      </c>
      <c r="AK192" s="52" t="str">
        <f t="shared" si="364"/>
        <v xml:space="preserve"> </v>
      </c>
      <c r="AL192" s="52" t="str">
        <f t="shared" si="365"/>
        <v xml:space="preserve"> </v>
      </c>
      <c r="AM192" s="53"/>
      <c r="AN192" s="53"/>
      <c r="AO192" s="53"/>
      <c r="AP192" s="53"/>
      <c r="AQ192" s="53"/>
      <c r="AR192" s="53"/>
      <c r="AS192" s="55" t="str">
        <f t="shared" si="333"/>
        <v/>
      </c>
      <c r="AT192" s="31" t="str">
        <f t="shared" si="366"/>
        <v/>
      </c>
      <c r="AU192" s="57" t="str">
        <f>IF(D192="","",IF(LOOKUP(AT192,'Master 2012 Pay Sheet'!$A$5:$A$35,'Master 2012 Pay Sheet'!$B$5:$B$35)&gt;0,LOOKUP(AT192,'Master 2012 Pay Sheet'!$A$5:$A$35,'Master 2012 Pay Sheet'!$B$5:$B$35),0))</f>
        <v/>
      </c>
      <c r="AV192" s="56" t="str">
        <f t="shared" si="334"/>
        <v/>
      </c>
      <c r="AW192" s="31" t="str">
        <f t="shared" si="367"/>
        <v/>
      </c>
      <c r="AX192" s="57" t="str">
        <f>IF(D192="","",IF(LOOKUP(AW192,'Master 2012 Pay Sheet'!$C$5:$C$35,'Master 2012 Pay Sheet'!$D$5:$D$35)&gt;0,LOOKUP(AW192,'Master 2012 Pay Sheet'!$C$5:$C$35,'Master 2012 Pay Sheet'!$D$5:$D$35),0))</f>
        <v/>
      </c>
      <c r="AY192" s="56" t="str">
        <f t="shared" si="281"/>
        <v/>
      </c>
      <c r="AZ192" s="31" t="str">
        <f t="shared" si="368"/>
        <v/>
      </c>
      <c r="BA192" s="57" t="str">
        <f>IF(D192="","",IF(LOOKUP(AZ192,'Master 2012 Pay Sheet'!$E$5:$E$35,'Master 2012 Pay Sheet'!$F$5:$F$35)&gt;0,LOOKUP(AZ192,'Master 2012 Pay Sheet'!$E$5:$E$35,'Master 2012 Pay Sheet'!$F$5:$F$35),0))</f>
        <v/>
      </c>
      <c r="BB192" s="57" t="str">
        <f t="shared" si="369"/>
        <v/>
      </c>
      <c r="BC192" s="31" t="str">
        <f t="shared" si="370"/>
        <v/>
      </c>
      <c r="BD192" s="31" t="str">
        <f t="shared" si="371"/>
        <v/>
      </c>
      <c r="BE192" s="31" t="str">
        <f t="shared" si="286"/>
        <v/>
      </c>
      <c r="BF192" s="56" t="str">
        <f t="shared" si="335"/>
        <v/>
      </c>
      <c r="BG192" s="31" t="str">
        <f t="shared" si="372"/>
        <v/>
      </c>
      <c r="BH192" s="31" t="str">
        <f t="shared" si="288"/>
        <v/>
      </c>
      <c r="BI192" s="56" t="str">
        <f t="shared" si="336"/>
        <v/>
      </c>
      <c r="BJ192" s="31" t="str">
        <f t="shared" si="373"/>
        <v/>
      </c>
      <c r="BK192" s="31" t="str">
        <f t="shared" si="337"/>
        <v/>
      </c>
      <c r="BL192" s="31" t="str">
        <f t="shared" si="290"/>
        <v/>
      </c>
      <c r="BM192" s="31" t="str">
        <f t="shared" si="374"/>
        <v/>
      </c>
      <c r="BN192" s="31" t="str">
        <f t="shared" si="292"/>
        <v/>
      </c>
      <c r="BO192" s="31" t="str">
        <f t="shared" si="375"/>
        <v/>
      </c>
      <c r="BP192" s="31" t="str">
        <f t="shared" si="294"/>
        <v/>
      </c>
      <c r="BQ192" s="31" t="str">
        <f t="shared" si="376"/>
        <v/>
      </c>
      <c r="BR192" s="31" t="str">
        <f t="shared" si="296"/>
        <v/>
      </c>
      <c r="BS192" s="31" t="str">
        <f t="shared" si="377"/>
        <v/>
      </c>
      <c r="BT192" s="31" t="str">
        <f t="shared" si="298"/>
        <v/>
      </c>
      <c r="BU192" s="31" t="str">
        <f t="shared" si="378"/>
        <v/>
      </c>
      <c r="BV192" s="31" t="str">
        <f t="shared" si="300"/>
        <v/>
      </c>
      <c r="BW192" s="31" t="str">
        <f t="shared" si="379"/>
        <v/>
      </c>
      <c r="BX192" s="31" t="str">
        <f t="shared" si="302"/>
        <v/>
      </c>
      <c r="BY192" s="31" t="str">
        <f t="shared" si="380"/>
        <v/>
      </c>
      <c r="BZ192" s="31" t="str">
        <f t="shared" si="304"/>
        <v/>
      </c>
      <c r="CA192" s="31" t="str">
        <f t="shared" si="381"/>
        <v/>
      </c>
      <c r="CB192" s="31" t="str">
        <f t="shared" si="306"/>
        <v/>
      </c>
      <c r="CC192" s="31" t="str">
        <f t="shared" si="382"/>
        <v/>
      </c>
      <c r="CD192" s="31" t="str">
        <f t="shared" si="308"/>
        <v/>
      </c>
      <c r="CE192" s="31" t="str">
        <f t="shared" si="383"/>
        <v/>
      </c>
      <c r="CF192" s="31" t="str">
        <f t="shared" si="310"/>
        <v/>
      </c>
      <c r="CG192" s="31" t="str">
        <f t="shared" si="384"/>
        <v/>
      </c>
      <c r="CH192" s="31" t="str">
        <f t="shared" si="312"/>
        <v/>
      </c>
      <c r="CI192" s="31" t="str">
        <f t="shared" si="385"/>
        <v/>
      </c>
      <c r="CJ192" s="31" t="str">
        <f t="shared" si="386"/>
        <v/>
      </c>
      <c r="CK192" s="31" t="str">
        <f t="shared" si="387"/>
        <v/>
      </c>
      <c r="CL192" s="31" t="str">
        <f t="shared" si="388"/>
        <v/>
      </c>
      <c r="CM192" s="31" t="str">
        <f t="shared" si="389"/>
        <v/>
      </c>
      <c r="CN192" s="31" t="str">
        <f t="shared" si="390"/>
        <v/>
      </c>
      <c r="CO192" s="31" t="str">
        <f t="shared" si="391"/>
        <v/>
      </c>
      <c r="CP192" s="31" t="str">
        <f t="shared" si="392"/>
        <v/>
      </c>
      <c r="CQ192" s="31" t="str">
        <f t="shared" si="393"/>
        <v/>
      </c>
      <c r="CR192" s="31" t="str">
        <f t="shared" si="394"/>
        <v/>
      </c>
      <c r="CS192" s="31" t="str">
        <f t="shared" si="395"/>
        <v/>
      </c>
      <c r="CT192" s="31" t="str">
        <f t="shared" si="338"/>
        <v/>
      </c>
      <c r="CU192" s="31" t="str">
        <f t="shared" si="339"/>
        <v/>
      </c>
      <c r="CV192" s="31" t="str">
        <f t="shared" si="340"/>
        <v/>
      </c>
      <c r="CW192" s="31" t="str">
        <f t="shared" si="341"/>
        <v/>
      </c>
      <c r="CX192" s="31" t="str">
        <f t="shared" si="342"/>
        <v/>
      </c>
      <c r="CY192" s="31" t="str">
        <f t="shared" si="343"/>
        <v/>
      </c>
      <c r="CZ192" s="31" t="str">
        <f t="shared" si="344"/>
        <v/>
      </c>
      <c r="DA192" s="31" t="str">
        <f t="shared" si="345"/>
        <v/>
      </c>
      <c r="DB192" s="31" t="str">
        <f t="shared" si="346"/>
        <v/>
      </c>
      <c r="DC192" s="31" t="str">
        <f t="shared" si="347"/>
        <v/>
      </c>
      <c r="DD192" s="31" t="str">
        <f t="shared" si="348"/>
        <v/>
      </c>
      <c r="DE192" s="31" t="str">
        <f t="shared" si="349"/>
        <v/>
      </c>
      <c r="DF192" s="31" t="str">
        <f t="shared" si="350"/>
        <v/>
      </c>
      <c r="DG192" s="31" t="str">
        <f t="shared" si="351"/>
        <v/>
      </c>
      <c r="DH192" s="31" t="str">
        <f t="shared" si="352"/>
        <v/>
      </c>
      <c r="DI192" s="31" t="str">
        <f t="shared" si="353"/>
        <v/>
      </c>
      <c r="DJ192" s="31" t="str">
        <f t="shared" si="354"/>
        <v/>
      </c>
      <c r="DK192" s="31" t="str">
        <f t="shared" si="355"/>
        <v/>
      </c>
      <c r="DL192" s="31" t="str">
        <f t="shared" si="356"/>
        <v/>
      </c>
      <c r="DM192" s="31" t="str">
        <f t="shared" si="357"/>
        <v/>
      </c>
      <c r="DN192" s="31" t="str">
        <f t="shared" si="358"/>
        <v/>
      </c>
      <c r="DO192" s="31" t="str">
        <f t="shared" si="359"/>
        <v/>
      </c>
      <c r="DP192" s="31" t="str">
        <f t="shared" si="360"/>
        <v/>
      </c>
      <c r="DQ192" s="31" t="str">
        <f t="shared" si="396"/>
        <v/>
      </c>
      <c r="DR192" s="31" t="str">
        <f t="shared" si="397"/>
        <v/>
      </c>
      <c r="DS192" s="31" t="str">
        <f t="shared" si="398"/>
        <v/>
      </c>
      <c r="DT192" s="31" t="str">
        <f t="shared" si="327"/>
        <v/>
      </c>
      <c r="DU192" s="31" t="str">
        <f t="shared" si="328"/>
        <v/>
      </c>
      <c r="DV192" s="31" t="str">
        <f t="shared" si="329"/>
        <v/>
      </c>
      <c r="DW192" s="48" t="e">
        <f t="shared" si="399"/>
        <v>#VALUE!</v>
      </c>
      <c r="DX192" s="4" t="str">
        <f t="shared" si="361"/>
        <v/>
      </c>
    </row>
    <row r="193" spans="1:128" ht="13.2" x14ac:dyDescent="0.25">
      <c r="A193" s="31"/>
      <c r="B193" s="4">
        <v>191</v>
      </c>
      <c r="C193" s="15"/>
      <c r="D193" s="15"/>
      <c r="E193" s="15"/>
      <c r="F193" s="15"/>
      <c r="G193" s="15"/>
      <c r="H193" s="47"/>
      <c r="I193" s="15"/>
      <c r="J193" s="47"/>
      <c r="K193" s="47"/>
      <c r="L193" s="47"/>
      <c r="M193" s="54"/>
      <c r="N193" s="54"/>
      <c r="O193" s="54"/>
      <c r="P193" s="54"/>
      <c r="Q193" s="54"/>
      <c r="R193" s="51"/>
      <c r="S193" s="51"/>
      <c r="T193" s="51"/>
      <c r="U193" s="51"/>
      <c r="V193" s="51"/>
      <c r="W193" s="51"/>
      <c r="X193" s="52" t="str">
        <f t="shared" si="331"/>
        <v xml:space="preserve"> </v>
      </c>
      <c r="Y193" s="52" t="str">
        <f t="shared" si="275"/>
        <v xml:space="preserve"> </v>
      </c>
      <c r="Z193" s="52" t="str">
        <f t="shared" si="276"/>
        <v xml:space="preserve"> </v>
      </c>
      <c r="AA193" s="52" t="str">
        <f t="shared" si="277"/>
        <v xml:space="preserve"> </v>
      </c>
      <c r="AB193" s="52" t="str">
        <f t="shared" si="278"/>
        <v xml:space="preserve"> </v>
      </c>
      <c r="AC193" s="54"/>
      <c r="AD193" s="54"/>
      <c r="AE193" s="54"/>
      <c r="AF193" s="54"/>
      <c r="AG193" s="54"/>
      <c r="AH193" s="52" t="str">
        <f t="shared" si="332"/>
        <v xml:space="preserve"> </v>
      </c>
      <c r="AI193" s="52" t="str">
        <f t="shared" si="362"/>
        <v xml:space="preserve"> </v>
      </c>
      <c r="AJ193" s="52" t="str">
        <f t="shared" si="363"/>
        <v xml:space="preserve"> </v>
      </c>
      <c r="AK193" s="52" t="str">
        <f t="shared" si="364"/>
        <v xml:space="preserve"> </v>
      </c>
      <c r="AL193" s="52" t="str">
        <f t="shared" si="365"/>
        <v xml:space="preserve"> </v>
      </c>
      <c r="AM193" s="53"/>
      <c r="AN193" s="53"/>
      <c r="AO193" s="53"/>
      <c r="AP193" s="53"/>
      <c r="AQ193" s="53"/>
      <c r="AR193" s="53"/>
      <c r="AS193" s="55" t="str">
        <f t="shared" si="333"/>
        <v/>
      </c>
      <c r="AT193" s="31" t="str">
        <f t="shared" si="366"/>
        <v/>
      </c>
      <c r="AU193" s="57" t="str">
        <f>IF(D193="","",IF(LOOKUP(AT193,'Master 2012 Pay Sheet'!$A$5:$A$35,'Master 2012 Pay Sheet'!$B$5:$B$35)&gt;0,LOOKUP(AT193,'Master 2012 Pay Sheet'!$A$5:$A$35,'Master 2012 Pay Sheet'!$B$5:$B$35),0))</f>
        <v/>
      </c>
      <c r="AV193" s="56" t="str">
        <f t="shared" si="334"/>
        <v/>
      </c>
      <c r="AW193" s="31" t="str">
        <f t="shared" si="367"/>
        <v/>
      </c>
      <c r="AX193" s="57" t="str">
        <f>IF(D193="","",IF(LOOKUP(AW193,'Master 2012 Pay Sheet'!$C$5:$C$35,'Master 2012 Pay Sheet'!$D$5:$D$35)&gt;0,LOOKUP(AW193,'Master 2012 Pay Sheet'!$C$5:$C$35,'Master 2012 Pay Sheet'!$D$5:$D$35),0))</f>
        <v/>
      </c>
      <c r="AY193" s="56" t="str">
        <f t="shared" si="281"/>
        <v/>
      </c>
      <c r="AZ193" s="31" t="str">
        <f t="shared" si="368"/>
        <v/>
      </c>
      <c r="BA193" s="57" t="str">
        <f>IF(D193="","",IF(LOOKUP(AZ193,'Master 2012 Pay Sheet'!$E$5:$E$35,'Master 2012 Pay Sheet'!$F$5:$F$35)&gt;0,LOOKUP(AZ193,'Master 2012 Pay Sheet'!$E$5:$E$35,'Master 2012 Pay Sheet'!$F$5:$F$35),0))</f>
        <v/>
      </c>
      <c r="BB193" s="57" t="str">
        <f t="shared" si="369"/>
        <v/>
      </c>
      <c r="BC193" s="31" t="str">
        <f t="shared" si="370"/>
        <v/>
      </c>
      <c r="BD193" s="31" t="str">
        <f t="shared" si="371"/>
        <v/>
      </c>
      <c r="BE193" s="31" t="str">
        <f t="shared" si="286"/>
        <v/>
      </c>
      <c r="BF193" s="56" t="str">
        <f t="shared" si="335"/>
        <v/>
      </c>
      <c r="BG193" s="31" t="str">
        <f t="shared" si="372"/>
        <v/>
      </c>
      <c r="BH193" s="31" t="str">
        <f t="shared" si="288"/>
        <v/>
      </c>
      <c r="BI193" s="56" t="str">
        <f t="shared" si="336"/>
        <v/>
      </c>
      <c r="BJ193" s="31" t="str">
        <f t="shared" si="373"/>
        <v/>
      </c>
      <c r="BK193" s="31" t="str">
        <f t="shared" si="337"/>
        <v/>
      </c>
      <c r="BL193" s="31" t="str">
        <f t="shared" si="290"/>
        <v/>
      </c>
      <c r="BM193" s="31" t="str">
        <f t="shared" si="374"/>
        <v/>
      </c>
      <c r="BN193" s="31" t="str">
        <f t="shared" si="292"/>
        <v/>
      </c>
      <c r="BO193" s="31" t="str">
        <f t="shared" si="375"/>
        <v/>
      </c>
      <c r="BP193" s="31" t="str">
        <f t="shared" si="294"/>
        <v/>
      </c>
      <c r="BQ193" s="31" t="str">
        <f t="shared" si="376"/>
        <v/>
      </c>
      <c r="BR193" s="31" t="str">
        <f t="shared" si="296"/>
        <v/>
      </c>
      <c r="BS193" s="31" t="str">
        <f t="shared" si="377"/>
        <v/>
      </c>
      <c r="BT193" s="31" t="str">
        <f t="shared" si="298"/>
        <v/>
      </c>
      <c r="BU193" s="31" t="str">
        <f t="shared" si="378"/>
        <v/>
      </c>
      <c r="BV193" s="31" t="str">
        <f t="shared" si="300"/>
        <v/>
      </c>
      <c r="BW193" s="31" t="str">
        <f t="shared" si="379"/>
        <v/>
      </c>
      <c r="BX193" s="31" t="str">
        <f t="shared" si="302"/>
        <v/>
      </c>
      <c r="BY193" s="31" t="str">
        <f t="shared" si="380"/>
        <v/>
      </c>
      <c r="BZ193" s="31" t="str">
        <f t="shared" si="304"/>
        <v/>
      </c>
      <c r="CA193" s="31" t="str">
        <f t="shared" si="381"/>
        <v/>
      </c>
      <c r="CB193" s="31" t="str">
        <f t="shared" si="306"/>
        <v/>
      </c>
      <c r="CC193" s="31" t="str">
        <f t="shared" si="382"/>
        <v/>
      </c>
      <c r="CD193" s="31" t="str">
        <f t="shared" si="308"/>
        <v/>
      </c>
      <c r="CE193" s="31" t="str">
        <f t="shared" si="383"/>
        <v/>
      </c>
      <c r="CF193" s="31" t="str">
        <f t="shared" si="310"/>
        <v/>
      </c>
      <c r="CG193" s="31" t="str">
        <f t="shared" si="384"/>
        <v/>
      </c>
      <c r="CH193" s="31" t="str">
        <f t="shared" si="312"/>
        <v/>
      </c>
      <c r="CI193" s="31" t="str">
        <f t="shared" si="385"/>
        <v/>
      </c>
      <c r="CJ193" s="31" t="str">
        <f t="shared" si="386"/>
        <v/>
      </c>
      <c r="CK193" s="31" t="str">
        <f t="shared" si="387"/>
        <v/>
      </c>
      <c r="CL193" s="31" t="str">
        <f t="shared" si="388"/>
        <v/>
      </c>
      <c r="CM193" s="31" t="str">
        <f t="shared" si="389"/>
        <v/>
      </c>
      <c r="CN193" s="31" t="str">
        <f t="shared" si="390"/>
        <v/>
      </c>
      <c r="CO193" s="31" t="str">
        <f t="shared" si="391"/>
        <v/>
      </c>
      <c r="CP193" s="31" t="str">
        <f t="shared" si="392"/>
        <v/>
      </c>
      <c r="CQ193" s="31" t="str">
        <f t="shared" si="393"/>
        <v/>
      </c>
      <c r="CR193" s="31" t="str">
        <f t="shared" si="394"/>
        <v/>
      </c>
      <c r="CS193" s="31" t="str">
        <f t="shared" si="395"/>
        <v/>
      </c>
      <c r="CT193" s="31" t="str">
        <f t="shared" si="338"/>
        <v/>
      </c>
      <c r="CU193" s="31" t="str">
        <f t="shared" si="339"/>
        <v/>
      </c>
      <c r="CV193" s="31" t="str">
        <f t="shared" si="340"/>
        <v/>
      </c>
      <c r="CW193" s="31" t="str">
        <f t="shared" si="341"/>
        <v/>
      </c>
      <c r="CX193" s="31" t="str">
        <f t="shared" si="342"/>
        <v/>
      </c>
      <c r="CY193" s="31" t="str">
        <f t="shared" si="343"/>
        <v/>
      </c>
      <c r="CZ193" s="31" t="str">
        <f t="shared" si="344"/>
        <v/>
      </c>
      <c r="DA193" s="31" t="str">
        <f t="shared" si="345"/>
        <v/>
      </c>
      <c r="DB193" s="31" t="str">
        <f t="shared" si="346"/>
        <v/>
      </c>
      <c r="DC193" s="31" t="str">
        <f t="shared" si="347"/>
        <v/>
      </c>
      <c r="DD193" s="31" t="str">
        <f t="shared" si="348"/>
        <v/>
      </c>
      <c r="DE193" s="31" t="str">
        <f t="shared" si="349"/>
        <v/>
      </c>
      <c r="DF193" s="31" t="str">
        <f t="shared" si="350"/>
        <v/>
      </c>
      <c r="DG193" s="31" t="str">
        <f t="shared" si="351"/>
        <v/>
      </c>
      <c r="DH193" s="31" t="str">
        <f t="shared" si="352"/>
        <v/>
      </c>
      <c r="DI193" s="31" t="str">
        <f t="shared" si="353"/>
        <v/>
      </c>
      <c r="DJ193" s="31" t="str">
        <f t="shared" si="354"/>
        <v/>
      </c>
      <c r="DK193" s="31" t="str">
        <f t="shared" si="355"/>
        <v/>
      </c>
      <c r="DL193" s="31" t="str">
        <f t="shared" si="356"/>
        <v/>
      </c>
      <c r="DM193" s="31" t="str">
        <f t="shared" si="357"/>
        <v/>
      </c>
      <c r="DN193" s="31" t="str">
        <f t="shared" si="358"/>
        <v/>
      </c>
      <c r="DO193" s="31" t="str">
        <f t="shared" si="359"/>
        <v/>
      </c>
      <c r="DP193" s="31" t="str">
        <f t="shared" si="360"/>
        <v/>
      </c>
      <c r="DQ193" s="31" t="str">
        <f t="shared" si="396"/>
        <v/>
      </c>
      <c r="DR193" s="31" t="str">
        <f t="shared" si="397"/>
        <v/>
      </c>
      <c r="DS193" s="31" t="str">
        <f t="shared" si="398"/>
        <v/>
      </c>
      <c r="DT193" s="31" t="str">
        <f t="shared" si="327"/>
        <v/>
      </c>
      <c r="DU193" s="31" t="str">
        <f t="shared" si="328"/>
        <v/>
      </c>
      <c r="DV193" s="31" t="str">
        <f t="shared" si="329"/>
        <v/>
      </c>
      <c r="DW193" s="48" t="e">
        <f t="shared" si="399"/>
        <v>#VALUE!</v>
      </c>
      <c r="DX193" s="4" t="str">
        <f t="shared" si="361"/>
        <v/>
      </c>
    </row>
    <row r="194" spans="1:128" ht="13.2" x14ac:dyDescent="0.25">
      <c r="A194" s="31"/>
      <c r="B194" s="4">
        <v>192</v>
      </c>
      <c r="C194" s="15"/>
      <c r="D194" s="15"/>
      <c r="E194" s="15"/>
      <c r="F194" s="15"/>
      <c r="G194" s="15"/>
      <c r="H194" s="47"/>
      <c r="I194" s="15"/>
      <c r="J194" s="47"/>
      <c r="K194" s="47"/>
      <c r="L194" s="47"/>
      <c r="M194" s="54"/>
      <c r="N194" s="54"/>
      <c r="O194" s="54"/>
      <c r="P194" s="54"/>
      <c r="Q194" s="54"/>
      <c r="R194" s="51"/>
      <c r="S194" s="51"/>
      <c r="T194" s="51"/>
      <c r="U194" s="51"/>
      <c r="V194" s="51"/>
      <c r="W194" s="51"/>
      <c r="X194" s="52" t="str">
        <f t="shared" si="331"/>
        <v xml:space="preserve"> </v>
      </c>
      <c r="Y194" s="52" t="str">
        <f t="shared" si="275"/>
        <v xml:space="preserve"> </v>
      </c>
      <c r="Z194" s="52" t="str">
        <f t="shared" si="276"/>
        <v xml:space="preserve"> </v>
      </c>
      <c r="AA194" s="52" t="str">
        <f t="shared" si="277"/>
        <v xml:space="preserve"> </v>
      </c>
      <c r="AB194" s="52" t="str">
        <f t="shared" si="278"/>
        <v xml:space="preserve"> </v>
      </c>
      <c r="AC194" s="54"/>
      <c r="AD194" s="54"/>
      <c r="AE194" s="54"/>
      <c r="AF194" s="54"/>
      <c r="AG194" s="54"/>
      <c r="AH194" s="52" t="str">
        <f t="shared" si="332"/>
        <v xml:space="preserve"> </v>
      </c>
      <c r="AI194" s="52" t="str">
        <f t="shared" si="362"/>
        <v xml:space="preserve"> </v>
      </c>
      <c r="AJ194" s="52" t="str">
        <f t="shared" si="363"/>
        <v xml:space="preserve"> </v>
      </c>
      <c r="AK194" s="52" t="str">
        <f t="shared" si="364"/>
        <v xml:space="preserve"> </v>
      </c>
      <c r="AL194" s="52" t="str">
        <f t="shared" si="365"/>
        <v xml:space="preserve"> </v>
      </c>
      <c r="AM194" s="53"/>
      <c r="AN194" s="53"/>
      <c r="AO194" s="53"/>
      <c r="AP194" s="53"/>
      <c r="AQ194" s="53"/>
      <c r="AR194" s="53"/>
      <c r="AS194" s="55" t="str">
        <f t="shared" si="333"/>
        <v/>
      </c>
      <c r="AT194" s="31" t="str">
        <f t="shared" si="366"/>
        <v/>
      </c>
      <c r="AU194" s="57" t="str">
        <f>IF(D194="","",IF(LOOKUP(AT194,'Master 2012 Pay Sheet'!$A$5:$A$35,'Master 2012 Pay Sheet'!$B$5:$B$35)&gt;0,LOOKUP(AT194,'Master 2012 Pay Sheet'!$A$5:$A$35,'Master 2012 Pay Sheet'!$B$5:$B$35),0))</f>
        <v/>
      </c>
      <c r="AV194" s="56" t="str">
        <f t="shared" si="334"/>
        <v/>
      </c>
      <c r="AW194" s="31" t="str">
        <f t="shared" si="367"/>
        <v/>
      </c>
      <c r="AX194" s="57" t="str">
        <f>IF(D194="","",IF(LOOKUP(AW194,'Master 2012 Pay Sheet'!$C$5:$C$35,'Master 2012 Pay Sheet'!$D$5:$D$35)&gt;0,LOOKUP(AW194,'Master 2012 Pay Sheet'!$C$5:$C$35,'Master 2012 Pay Sheet'!$D$5:$D$35),0))</f>
        <v/>
      </c>
      <c r="AY194" s="56" t="str">
        <f t="shared" si="281"/>
        <v/>
      </c>
      <c r="AZ194" s="31" t="str">
        <f t="shared" si="368"/>
        <v/>
      </c>
      <c r="BA194" s="57" t="str">
        <f>IF(D194="","",IF(LOOKUP(AZ194,'Master 2012 Pay Sheet'!$E$5:$E$35,'Master 2012 Pay Sheet'!$F$5:$F$35)&gt;0,LOOKUP(AZ194,'Master 2012 Pay Sheet'!$E$5:$E$35,'Master 2012 Pay Sheet'!$F$5:$F$35),0))</f>
        <v/>
      </c>
      <c r="BB194" s="57" t="str">
        <f t="shared" si="369"/>
        <v/>
      </c>
      <c r="BC194" s="31" t="str">
        <f t="shared" si="370"/>
        <v/>
      </c>
      <c r="BD194" s="31" t="str">
        <f t="shared" si="371"/>
        <v/>
      </c>
      <c r="BE194" s="31" t="str">
        <f t="shared" si="286"/>
        <v/>
      </c>
      <c r="BF194" s="56" t="str">
        <f t="shared" si="335"/>
        <v/>
      </c>
      <c r="BG194" s="31" t="str">
        <f t="shared" si="372"/>
        <v/>
      </c>
      <c r="BH194" s="31" t="str">
        <f t="shared" si="288"/>
        <v/>
      </c>
      <c r="BI194" s="56" t="str">
        <f t="shared" si="336"/>
        <v/>
      </c>
      <c r="BJ194" s="31" t="str">
        <f t="shared" si="373"/>
        <v/>
      </c>
      <c r="BK194" s="31" t="str">
        <f t="shared" si="337"/>
        <v/>
      </c>
      <c r="BL194" s="31" t="str">
        <f t="shared" si="290"/>
        <v/>
      </c>
      <c r="BM194" s="31" t="str">
        <f t="shared" si="374"/>
        <v/>
      </c>
      <c r="BN194" s="31" t="str">
        <f t="shared" si="292"/>
        <v/>
      </c>
      <c r="BO194" s="31" t="str">
        <f t="shared" si="375"/>
        <v/>
      </c>
      <c r="BP194" s="31" t="str">
        <f t="shared" si="294"/>
        <v/>
      </c>
      <c r="BQ194" s="31" t="str">
        <f t="shared" si="376"/>
        <v/>
      </c>
      <c r="BR194" s="31" t="str">
        <f t="shared" si="296"/>
        <v/>
      </c>
      <c r="BS194" s="31" t="str">
        <f t="shared" si="377"/>
        <v/>
      </c>
      <c r="BT194" s="31" t="str">
        <f t="shared" si="298"/>
        <v/>
      </c>
      <c r="BU194" s="31" t="str">
        <f t="shared" si="378"/>
        <v/>
      </c>
      <c r="BV194" s="31" t="str">
        <f t="shared" si="300"/>
        <v/>
      </c>
      <c r="BW194" s="31" t="str">
        <f t="shared" si="379"/>
        <v/>
      </c>
      <c r="BX194" s="31" t="str">
        <f t="shared" si="302"/>
        <v/>
      </c>
      <c r="BY194" s="31" t="str">
        <f t="shared" si="380"/>
        <v/>
      </c>
      <c r="BZ194" s="31" t="str">
        <f t="shared" si="304"/>
        <v/>
      </c>
      <c r="CA194" s="31" t="str">
        <f t="shared" si="381"/>
        <v/>
      </c>
      <c r="CB194" s="31" t="str">
        <f t="shared" si="306"/>
        <v/>
      </c>
      <c r="CC194" s="31" t="str">
        <f t="shared" si="382"/>
        <v/>
      </c>
      <c r="CD194" s="31" t="str">
        <f t="shared" si="308"/>
        <v/>
      </c>
      <c r="CE194" s="31" t="str">
        <f t="shared" si="383"/>
        <v/>
      </c>
      <c r="CF194" s="31" t="str">
        <f t="shared" si="310"/>
        <v/>
      </c>
      <c r="CG194" s="31" t="str">
        <f t="shared" si="384"/>
        <v/>
      </c>
      <c r="CH194" s="31" t="str">
        <f t="shared" si="312"/>
        <v/>
      </c>
      <c r="CI194" s="31" t="str">
        <f t="shared" si="385"/>
        <v/>
      </c>
      <c r="CJ194" s="31" t="str">
        <f t="shared" si="386"/>
        <v/>
      </c>
      <c r="CK194" s="31" t="str">
        <f t="shared" si="387"/>
        <v/>
      </c>
      <c r="CL194" s="31" t="str">
        <f t="shared" si="388"/>
        <v/>
      </c>
      <c r="CM194" s="31" t="str">
        <f t="shared" si="389"/>
        <v/>
      </c>
      <c r="CN194" s="31" t="str">
        <f t="shared" si="390"/>
        <v/>
      </c>
      <c r="CO194" s="31" t="str">
        <f t="shared" si="391"/>
        <v/>
      </c>
      <c r="CP194" s="31" t="str">
        <f t="shared" si="392"/>
        <v/>
      </c>
      <c r="CQ194" s="31" t="str">
        <f t="shared" si="393"/>
        <v/>
      </c>
      <c r="CR194" s="31" t="str">
        <f t="shared" si="394"/>
        <v/>
      </c>
      <c r="CS194" s="31" t="str">
        <f t="shared" si="395"/>
        <v/>
      </c>
      <c r="CT194" s="31" t="str">
        <f t="shared" si="338"/>
        <v/>
      </c>
      <c r="CU194" s="31" t="str">
        <f t="shared" si="339"/>
        <v/>
      </c>
      <c r="CV194" s="31" t="str">
        <f t="shared" si="340"/>
        <v/>
      </c>
      <c r="CW194" s="31" t="str">
        <f t="shared" si="341"/>
        <v/>
      </c>
      <c r="CX194" s="31" t="str">
        <f t="shared" si="342"/>
        <v/>
      </c>
      <c r="CY194" s="31" t="str">
        <f t="shared" si="343"/>
        <v/>
      </c>
      <c r="CZ194" s="31" t="str">
        <f t="shared" si="344"/>
        <v/>
      </c>
      <c r="DA194" s="31" t="str">
        <f t="shared" si="345"/>
        <v/>
      </c>
      <c r="DB194" s="31" t="str">
        <f t="shared" si="346"/>
        <v/>
      </c>
      <c r="DC194" s="31" t="str">
        <f t="shared" si="347"/>
        <v/>
      </c>
      <c r="DD194" s="31" t="str">
        <f t="shared" si="348"/>
        <v/>
      </c>
      <c r="DE194" s="31" t="str">
        <f t="shared" si="349"/>
        <v/>
      </c>
      <c r="DF194" s="31" t="str">
        <f t="shared" si="350"/>
        <v/>
      </c>
      <c r="DG194" s="31" t="str">
        <f t="shared" si="351"/>
        <v/>
      </c>
      <c r="DH194" s="31" t="str">
        <f t="shared" si="352"/>
        <v/>
      </c>
      <c r="DI194" s="31" t="str">
        <f t="shared" si="353"/>
        <v/>
      </c>
      <c r="DJ194" s="31" t="str">
        <f t="shared" si="354"/>
        <v/>
      </c>
      <c r="DK194" s="31" t="str">
        <f t="shared" si="355"/>
        <v/>
      </c>
      <c r="DL194" s="31" t="str">
        <f t="shared" si="356"/>
        <v/>
      </c>
      <c r="DM194" s="31" t="str">
        <f t="shared" si="357"/>
        <v/>
      </c>
      <c r="DN194" s="31" t="str">
        <f t="shared" si="358"/>
        <v/>
      </c>
      <c r="DO194" s="31" t="str">
        <f t="shared" si="359"/>
        <v/>
      </c>
      <c r="DP194" s="31" t="str">
        <f t="shared" si="360"/>
        <v/>
      </c>
      <c r="DQ194" s="31" t="str">
        <f t="shared" si="396"/>
        <v/>
      </c>
      <c r="DR194" s="31" t="str">
        <f t="shared" si="397"/>
        <v/>
      </c>
      <c r="DS194" s="31" t="str">
        <f t="shared" si="398"/>
        <v/>
      </c>
      <c r="DT194" s="31" t="str">
        <f t="shared" si="327"/>
        <v/>
      </c>
      <c r="DU194" s="31" t="str">
        <f t="shared" si="328"/>
        <v/>
      </c>
      <c r="DV194" s="31" t="str">
        <f t="shared" si="329"/>
        <v/>
      </c>
      <c r="DW194" s="48" t="e">
        <f t="shared" si="399"/>
        <v>#VALUE!</v>
      </c>
      <c r="DX194" s="4" t="str">
        <f t="shared" si="361"/>
        <v/>
      </c>
    </row>
    <row r="195" spans="1:128" ht="13.2" x14ac:dyDescent="0.25">
      <c r="A195" s="31"/>
      <c r="B195" s="4">
        <v>193</v>
      </c>
      <c r="C195" s="15"/>
      <c r="D195" s="15"/>
      <c r="E195" s="15"/>
      <c r="F195" s="15"/>
      <c r="G195" s="15"/>
      <c r="H195" s="47"/>
      <c r="I195" s="15"/>
      <c r="J195" s="47"/>
      <c r="K195" s="47"/>
      <c r="L195" s="47"/>
      <c r="M195" s="54"/>
      <c r="N195" s="54"/>
      <c r="O195" s="54"/>
      <c r="P195" s="54"/>
      <c r="Q195" s="54"/>
      <c r="R195" s="51"/>
      <c r="S195" s="51"/>
      <c r="T195" s="51"/>
      <c r="U195" s="51"/>
      <c r="V195" s="51"/>
      <c r="W195" s="51"/>
      <c r="X195" s="52" t="str">
        <f t="shared" si="331"/>
        <v xml:space="preserve"> </v>
      </c>
      <c r="Y195" s="52" t="str">
        <f t="shared" ref="Y195:Y202" si="400">IF(N195&gt;0,VLOOKUP(N195,$DY$8:$DZ$95,2)," ")</f>
        <v xml:space="preserve"> </v>
      </c>
      <c r="Z195" s="52" t="str">
        <f t="shared" ref="Z195:Z202" si="401">IF(O195&gt;0,VLOOKUP(O195,$DY$8:$DZ$95,2)," ")</f>
        <v xml:space="preserve"> </v>
      </c>
      <c r="AA195" s="52" t="str">
        <f t="shared" ref="AA195:AA202" si="402">IF(P195&gt;0,VLOOKUP(P195,$DY$8:$DZ$95,2)," ")</f>
        <v xml:space="preserve"> </v>
      </c>
      <c r="AB195" s="52" t="str">
        <f t="shared" ref="AB195:AB202" si="403">IF(Q195&gt;0,VLOOKUP(Q195,$DY$8:$DZ$95,2)," ")</f>
        <v xml:space="preserve"> </v>
      </c>
      <c r="AC195" s="54"/>
      <c r="AD195" s="54"/>
      <c r="AE195" s="54"/>
      <c r="AF195" s="54"/>
      <c r="AG195" s="54"/>
      <c r="AH195" s="52" t="str">
        <f t="shared" si="332"/>
        <v xml:space="preserve"> </v>
      </c>
      <c r="AI195" s="52" t="str">
        <f t="shared" si="362"/>
        <v xml:space="preserve"> </v>
      </c>
      <c r="AJ195" s="52" t="str">
        <f t="shared" si="363"/>
        <v xml:space="preserve"> </v>
      </c>
      <c r="AK195" s="52" t="str">
        <f t="shared" si="364"/>
        <v xml:space="preserve"> </v>
      </c>
      <c r="AL195" s="52" t="str">
        <f t="shared" si="365"/>
        <v xml:space="preserve"> </v>
      </c>
      <c r="AM195" s="53"/>
      <c r="AN195" s="53"/>
      <c r="AO195" s="53"/>
      <c r="AP195" s="53"/>
      <c r="AQ195" s="53"/>
      <c r="AR195" s="53"/>
      <c r="AS195" s="55" t="str">
        <f t="shared" si="333"/>
        <v/>
      </c>
      <c r="AT195" s="31" t="str">
        <f t="shared" ref="AT195:AT202" si="404">IF(D195="","",RANK(AS195,$AS$3:$AS$202,0))</f>
        <v/>
      </c>
      <c r="AU195" s="57" t="str">
        <f>IF(D195="","",IF(LOOKUP(AT195,'Master 2012 Pay Sheet'!$A$5:$A$35,'Master 2012 Pay Sheet'!$B$5:$B$35)&gt;0,LOOKUP(AT195,'Master 2012 Pay Sheet'!$A$5:$A$35,'Master 2012 Pay Sheet'!$B$5:$B$35),0))</f>
        <v/>
      </c>
      <c r="AV195" s="56" t="str">
        <f t="shared" si="334"/>
        <v/>
      </c>
      <c r="AW195" s="31" t="str">
        <f t="shared" ref="AW195:AW202" si="405">IF(D195="","",RANK(AV195,$AV$3:$AV$202,0))</f>
        <v/>
      </c>
      <c r="AX195" s="57" t="str">
        <f>IF(D195="","",IF(LOOKUP(AW195,'Master 2012 Pay Sheet'!$C$5:$C$35,'Master 2012 Pay Sheet'!$D$5:$D$35)&gt;0,LOOKUP(AW195,'Master 2012 Pay Sheet'!$C$5:$C$35,'Master 2012 Pay Sheet'!$D$5:$D$35),0))</f>
        <v/>
      </c>
      <c r="AY195" s="56" t="str">
        <f t="shared" ref="AY195:AY202" si="406">IF(D195="","",AS195+AV195)</f>
        <v/>
      </c>
      <c r="AZ195" s="31" t="str">
        <f t="shared" ref="AZ195:AZ202" si="407">IF(D195="","",RANK(AY195,$AY$3:$AY$202,0))</f>
        <v/>
      </c>
      <c r="BA195" s="57" t="str">
        <f>IF(D195="","",IF(LOOKUP(AZ195,'Master 2012 Pay Sheet'!$E$5:$E$35,'Master 2012 Pay Sheet'!$F$5:$F$35)&gt;0,LOOKUP(AZ195,'Master 2012 Pay Sheet'!$E$5:$E$35,'Master 2012 Pay Sheet'!$F$5:$F$35),0))</f>
        <v/>
      </c>
      <c r="BB195" s="57" t="str">
        <f t="shared" ref="BB195:BB202" si="408">IF(D195="","",SUM(AU195+AX195+BA195))</f>
        <v/>
      </c>
      <c r="BC195" s="31" t="str">
        <f t="shared" ref="BC195:BC202" si="409">IF(D195="","",AT195-AZ195)</f>
        <v/>
      </c>
      <c r="BD195" s="31" t="str">
        <f t="shared" ref="BD195:BD202" si="410">IF(D195="","",IF(BC195=MAX($BC$3:$BC$202),B195,""))</f>
        <v/>
      </c>
      <c r="BE195" s="31" t="str">
        <f t="shared" ref="BE195:BE202" si="411">IF(D195="","",COUNT(M195:Q195))</f>
        <v/>
      </c>
      <c r="BF195" s="56" t="str">
        <f t="shared" si="335"/>
        <v/>
      </c>
      <c r="BG195" s="31" t="str">
        <f t="shared" ref="BG195:BG202" si="412">IF(BF195=MAX($BF$3:$BF$202),B195,"")</f>
        <v/>
      </c>
      <c r="BH195" s="31" t="str">
        <f t="shared" ref="BH195:BH202" si="413">IF(D195="","",COUNT(AC195:AG195))</f>
        <v/>
      </c>
      <c r="BI195" s="56" t="str">
        <f t="shared" si="336"/>
        <v/>
      </c>
      <c r="BJ195" s="31" t="str">
        <f t="shared" ref="BJ195:BJ202" si="414">IF(BI195=MAX($BI$3:$BI$202),B195,"")</f>
        <v/>
      </c>
      <c r="BK195" s="31" t="str">
        <f t="shared" si="337"/>
        <v/>
      </c>
      <c r="BL195" s="31" t="str">
        <f t="shared" ref="BL195:BL202" si="415">IF(D195="","",IF(S195=MAX($S$3:$S$202),S195,""))</f>
        <v/>
      </c>
      <c r="BM195" s="31" t="str">
        <f t="shared" ref="BM195:BM202" si="416">IF(BL195=MAX($BL$3:$BL$202),B195,"")</f>
        <v/>
      </c>
      <c r="BN195" s="31" t="str">
        <f t="shared" ref="BN195:BN202" si="417">IF(D195="","",IF(AN195=MAX($AN$3:$AN$202),AN195,""))</f>
        <v/>
      </c>
      <c r="BO195" s="31" t="str">
        <f t="shared" ref="BO195:BO202" si="418">IF(BN195=MAX($BN$3:$BN$202),B195,"")</f>
        <v/>
      </c>
      <c r="BP195" s="31" t="str">
        <f t="shared" ref="BP195:BP202" si="419">IF(D195="","",IF(R195=MAX($R$3:$R$202),R195,""))</f>
        <v/>
      </c>
      <c r="BQ195" s="31" t="str">
        <f t="shared" ref="BQ195:BQ202" si="420">IF(BP195=MAX($BP$3:$BP$202),B195,"")</f>
        <v/>
      </c>
      <c r="BR195" s="31" t="str">
        <f t="shared" ref="BR195:BR202" si="421">IF(D195="","",IF(AM195=MAX($AM$3:$AM$202),AM195,""))</f>
        <v/>
      </c>
      <c r="BS195" s="31" t="str">
        <f t="shared" ref="BS195:BS202" si="422">IF(BR195=MAX($BR$3:$BR$202),B195,"")</f>
        <v/>
      </c>
      <c r="BT195" s="31" t="str">
        <f t="shared" ref="BT195:BT202" si="423">IF(D195="","",IF(V195=MAX($V$3:$V$202),V195,""))</f>
        <v/>
      </c>
      <c r="BU195" s="31" t="str">
        <f t="shared" ref="BU195:BU202" si="424">IF(BT195=MAX($BT$3:$BT$202),B195,"")</f>
        <v/>
      </c>
      <c r="BV195" s="31" t="str">
        <f t="shared" ref="BV195:BV202" si="425">IF(D195="","",IF(W195=MAX($W$3:$W$202), W195,""))</f>
        <v/>
      </c>
      <c r="BW195" s="31" t="str">
        <f t="shared" ref="BW195:BW202" si="426">IF(BV195=MAX($BV$3:$BV$202),B195,"")</f>
        <v/>
      </c>
      <c r="BX195" s="31" t="str">
        <f t="shared" ref="BX195:BX202" si="427">IF(D195="","",IF(AQ195=MAX($AQ$3:$AQ$202),AQ195,""))</f>
        <v/>
      </c>
      <c r="BY195" s="31" t="str">
        <f t="shared" ref="BY195:BY202" si="428">IF(BX195=MAX($BX$3:$BX$202),B195,"")</f>
        <v/>
      </c>
      <c r="BZ195" s="31" t="str">
        <f t="shared" ref="BZ195:BZ202" si="429">IF(D195="","",IF(AR195=MAX($AR$3:$AR$202), AR195,""))</f>
        <v/>
      </c>
      <c r="CA195" s="31" t="str">
        <f t="shared" ref="CA195:CA202" si="430">IF(BZ195=MAX($BZ$3:$BZ$202),B195,"")</f>
        <v/>
      </c>
      <c r="CB195" s="31" t="str">
        <f t="shared" ref="CB195:CB202" si="431">IF(D195="","",IF(U195=MAX($U$3:$U$202), U195,""))</f>
        <v/>
      </c>
      <c r="CC195" s="31" t="str">
        <f t="shared" ref="CC195:CC202" si="432">IF(CB195=MAX($CB$3:$CB$202),B195,"")</f>
        <v/>
      </c>
      <c r="CD195" s="31" t="str">
        <f t="shared" ref="CD195:CD202" si="433">IF(D195="","",IF(AP195=MAX($AP$3:$AP$202),AP195,""))</f>
        <v/>
      </c>
      <c r="CE195" s="31" t="str">
        <f t="shared" ref="CE195:CE202" si="434">IF(CD195=MAX($CD$3:$CD$202),B195,"")</f>
        <v/>
      </c>
      <c r="CF195" s="31" t="str">
        <f t="shared" ref="CF195:CF202" si="435">IF(D195="","",IF(T195=MAX($T$3:$T$202), T195,""))</f>
        <v/>
      </c>
      <c r="CG195" s="31" t="str">
        <f t="shared" ref="CG195:CG202" si="436">IF(CF195=MAX($CF$3:$CF$202),B195,"")</f>
        <v/>
      </c>
      <c r="CH195" s="31" t="str">
        <f t="shared" ref="CH195:CH202" si="437">IF(D195="","",IF(AO195=MAX($AO$3:$AO$202),AO195,""))</f>
        <v/>
      </c>
      <c r="CI195" s="31" t="str">
        <f t="shared" ref="CI195:CI202" si="438">IF(CH195=MAX($CH$3:$CH$202),B195,"")</f>
        <v/>
      </c>
      <c r="CJ195" s="31" t="str">
        <f t="shared" ref="CJ195:CJ202" si="439">IF(I195="AC",AZ195,"")</f>
        <v/>
      </c>
      <c r="CK195" s="31" t="str">
        <f t="shared" ref="CK195:CK202" si="440">IF(CJ195="","",RANK(CJ195,$CJ$3:$CJ$202,1))</f>
        <v/>
      </c>
      <c r="CL195" s="31" t="str">
        <f t="shared" ref="CL195:CL202" si="441">IF(CK195=1,B195,"")</f>
        <v/>
      </c>
      <c r="CM195" s="31" t="str">
        <f t="shared" ref="CM195:CM202" si="442">IF(CK195=2,B195,"")</f>
        <v/>
      </c>
      <c r="CN195" s="31" t="str">
        <f t="shared" ref="CN195:CN202" si="443">IF(CK195=3,B195,"")</f>
        <v/>
      </c>
      <c r="CO195" s="31" t="str">
        <f t="shared" ref="CO195:CO202" si="444">IF(I195="MC",AZ195,"")</f>
        <v/>
      </c>
      <c r="CP195" s="31" t="str">
        <f t="shared" ref="CP195:CP202" si="445">IF(CO195="","",RANK(CO195,$CO$3:$CO$202,1))</f>
        <v/>
      </c>
      <c r="CQ195" s="31" t="str">
        <f t="shared" ref="CQ195:CQ202" si="446">IF(CP195=1,B195,"")</f>
        <v/>
      </c>
      <c r="CR195" s="31" t="str">
        <f t="shared" ref="CR195:CR202" si="447">IF(CP195=2,B195,"")</f>
        <v/>
      </c>
      <c r="CS195" s="31" t="str">
        <f t="shared" ref="CS195:CS202" si="448">IF(CP195=3,B195,"")</f>
        <v/>
      </c>
      <c r="CT195" s="31" t="str">
        <f t="shared" si="338"/>
        <v/>
      </c>
      <c r="CU195" s="31" t="str">
        <f t="shared" si="339"/>
        <v/>
      </c>
      <c r="CV195" s="31" t="str">
        <f t="shared" si="340"/>
        <v/>
      </c>
      <c r="CW195" s="31" t="str">
        <f t="shared" si="341"/>
        <v/>
      </c>
      <c r="CX195" s="31" t="str">
        <f t="shared" si="342"/>
        <v/>
      </c>
      <c r="CY195" s="31" t="str">
        <f t="shared" si="343"/>
        <v/>
      </c>
      <c r="CZ195" s="31" t="str">
        <f t="shared" si="344"/>
        <v/>
      </c>
      <c r="DA195" s="31" t="str">
        <f t="shared" si="345"/>
        <v/>
      </c>
      <c r="DB195" s="31" t="str">
        <f t="shared" si="346"/>
        <v/>
      </c>
      <c r="DC195" s="31" t="str">
        <f t="shared" si="347"/>
        <v/>
      </c>
      <c r="DD195" s="31" t="str">
        <f t="shared" si="348"/>
        <v/>
      </c>
      <c r="DE195" s="31" t="str">
        <f t="shared" si="349"/>
        <v/>
      </c>
      <c r="DF195" s="31" t="str">
        <f t="shared" si="350"/>
        <v/>
      </c>
      <c r="DG195" s="31" t="str">
        <f t="shared" si="351"/>
        <v/>
      </c>
      <c r="DH195" s="31" t="str">
        <f t="shared" si="352"/>
        <v/>
      </c>
      <c r="DI195" s="31" t="str">
        <f t="shared" si="353"/>
        <v/>
      </c>
      <c r="DJ195" s="31" t="str">
        <f t="shared" si="354"/>
        <v/>
      </c>
      <c r="DK195" s="31" t="str">
        <f t="shared" si="355"/>
        <v/>
      </c>
      <c r="DL195" s="31" t="str">
        <f t="shared" si="356"/>
        <v/>
      </c>
      <c r="DM195" s="31" t="str">
        <f t="shared" si="357"/>
        <v/>
      </c>
      <c r="DN195" s="31" t="str">
        <f t="shared" si="358"/>
        <v/>
      </c>
      <c r="DO195" s="31" t="str">
        <f t="shared" si="359"/>
        <v/>
      </c>
      <c r="DP195" s="31" t="str">
        <f t="shared" si="360"/>
        <v/>
      </c>
      <c r="DQ195" s="31" t="str">
        <f t="shared" ref="DQ195:DQ202" si="449">IF(J195="Lund",AZ195,"")</f>
        <v/>
      </c>
      <c r="DR195" s="31" t="str">
        <f t="shared" ref="DR195:DR202" si="450">IF(DQ195="","",RANK(DQ195,$DQ$3:$DQ$202,1))</f>
        <v/>
      </c>
      <c r="DS195" s="31" t="str">
        <f t="shared" ref="DS195:DS202" si="451">IF(DR195=1,B195,"")</f>
        <v/>
      </c>
      <c r="DT195" s="31" t="str">
        <f t="shared" ref="DT195:DT202" si="452">IF(I195="AT",B195,"")</f>
        <v/>
      </c>
      <c r="DU195" s="31" t="str">
        <f t="shared" ref="DU195:DU202" si="453">IF(I195="MC",B195,"")</f>
        <v/>
      </c>
      <c r="DV195" s="31" t="str">
        <f t="shared" ref="DV195:DV202" si="454">IF(I195="AC",B195,"")</f>
        <v/>
      </c>
      <c r="DW195" s="48" t="e">
        <f t="shared" ref="DW195:DW202" si="455">IF(BK195=0,0,IF(D195="","",$D$203-AZ195+1)/$D$203*100)</f>
        <v>#VALUE!</v>
      </c>
      <c r="DX195" s="4" t="str">
        <f t="shared" si="361"/>
        <v/>
      </c>
    </row>
    <row r="196" spans="1:128" ht="13.2" x14ac:dyDescent="0.25">
      <c r="A196" s="31"/>
      <c r="B196" s="4">
        <v>194</v>
      </c>
      <c r="C196" s="15"/>
      <c r="D196" s="15"/>
      <c r="E196" s="15"/>
      <c r="F196" s="15"/>
      <c r="G196" s="15"/>
      <c r="H196" s="47"/>
      <c r="I196" s="15"/>
      <c r="J196" s="47"/>
      <c r="K196" s="47"/>
      <c r="L196" s="47"/>
      <c r="M196" s="54"/>
      <c r="N196" s="54"/>
      <c r="O196" s="54"/>
      <c r="P196" s="54"/>
      <c r="Q196" s="54"/>
      <c r="R196" s="51"/>
      <c r="S196" s="51"/>
      <c r="T196" s="51"/>
      <c r="U196" s="51"/>
      <c r="V196" s="51"/>
      <c r="W196" s="51"/>
      <c r="X196" s="52" t="str">
        <f t="shared" ref="X196:X202" si="456">IF(M196&gt;0,VLOOKUP(M196,$DY$8:$DZ$95,2)," ")</f>
        <v xml:space="preserve"> </v>
      </c>
      <c r="Y196" s="52" t="str">
        <f t="shared" si="400"/>
        <v xml:space="preserve"> </v>
      </c>
      <c r="Z196" s="52" t="str">
        <f t="shared" si="401"/>
        <v xml:space="preserve"> </v>
      </c>
      <c r="AA196" s="52" t="str">
        <f t="shared" si="402"/>
        <v xml:space="preserve"> </v>
      </c>
      <c r="AB196" s="52" t="str">
        <f t="shared" si="403"/>
        <v xml:space="preserve"> </v>
      </c>
      <c r="AC196" s="54"/>
      <c r="AD196" s="54"/>
      <c r="AE196" s="54"/>
      <c r="AF196" s="54"/>
      <c r="AG196" s="54"/>
      <c r="AH196" s="52" t="str">
        <f t="shared" ref="AH196:AH203" si="457">IF(AC196&gt;0,VLOOKUP(AC196,$DY$8:$DZ$95,2)," ")</f>
        <v xml:space="preserve"> </v>
      </c>
      <c r="AI196" s="52" t="str">
        <f t="shared" si="362"/>
        <v xml:space="preserve"> </v>
      </c>
      <c r="AJ196" s="52" t="str">
        <f t="shared" si="363"/>
        <v xml:space="preserve"> </v>
      </c>
      <c r="AK196" s="52" t="str">
        <f t="shared" si="364"/>
        <v xml:space="preserve"> </v>
      </c>
      <c r="AL196" s="52" t="str">
        <f t="shared" si="365"/>
        <v xml:space="preserve"> </v>
      </c>
      <c r="AM196" s="53"/>
      <c r="AN196" s="53"/>
      <c r="AO196" s="53"/>
      <c r="AP196" s="53"/>
      <c r="AQ196" s="53"/>
      <c r="AR196" s="53"/>
      <c r="AS196" s="55" t="str">
        <f t="shared" ref="AS196:AS202" si="458">IF(D196="","",SUM(X196:AB196))</f>
        <v/>
      </c>
      <c r="AT196" s="31" t="str">
        <f t="shared" si="404"/>
        <v/>
      </c>
      <c r="AU196" s="57" t="str">
        <f>IF(D196="","",IF(LOOKUP(AT196,'Master 2012 Pay Sheet'!$A$5:$A$35,'Master 2012 Pay Sheet'!$B$5:$B$35)&gt;0,LOOKUP(AT196,'Master 2012 Pay Sheet'!$A$5:$A$35,'Master 2012 Pay Sheet'!$B$5:$B$35),0))</f>
        <v/>
      </c>
      <c r="AV196" s="56" t="str">
        <f t="shared" ref="AV196:AV202" si="459">IF(D196="","",SUM(AH196:AL196))</f>
        <v/>
      </c>
      <c r="AW196" s="31" t="str">
        <f t="shared" si="405"/>
        <v/>
      </c>
      <c r="AX196" s="57" t="str">
        <f>IF(D196="","",IF(LOOKUP(AW196,'Master 2012 Pay Sheet'!$C$5:$C$35,'Master 2012 Pay Sheet'!$D$5:$D$35)&gt;0,LOOKUP(AW196,'Master 2012 Pay Sheet'!$C$5:$C$35,'Master 2012 Pay Sheet'!$D$5:$D$35),0))</f>
        <v/>
      </c>
      <c r="AY196" s="56" t="str">
        <f t="shared" si="406"/>
        <v/>
      </c>
      <c r="AZ196" s="31" t="str">
        <f t="shared" si="407"/>
        <v/>
      </c>
      <c r="BA196" s="57" t="str">
        <f>IF(D196="","",IF(LOOKUP(AZ196,'Master 2012 Pay Sheet'!$E$5:$E$35,'Master 2012 Pay Sheet'!$F$5:$F$35)&gt;0,LOOKUP(AZ196,'Master 2012 Pay Sheet'!$E$5:$E$35,'Master 2012 Pay Sheet'!$F$5:$F$35),0))</f>
        <v/>
      </c>
      <c r="BB196" s="57" t="str">
        <f t="shared" si="408"/>
        <v/>
      </c>
      <c r="BC196" s="31" t="str">
        <f t="shared" si="409"/>
        <v/>
      </c>
      <c r="BD196" s="31" t="str">
        <f t="shared" si="410"/>
        <v/>
      </c>
      <c r="BE196" s="31" t="str">
        <f t="shared" si="411"/>
        <v/>
      </c>
      <c r="BF196" s="56" t="str">
        <f t="shared" ref="BF196:BF202" si="460">IF(D196="","",MAX(X196:AB196))</f>
        <v/>
      </c>
      <c r="BG196" s="31" t="str">
        <f t="shared" si="412"/>
        <v/>
      </c>
      <c r="BH196" s="31" t="str">
        <f t="shared" si="413"/>
        <v/>
      </c>
      <c r="BI196" s="56" t="str">
        <f t="shared" ref="BI196:BI202" si="461">IF(D196="","",MAX(AH196:AL196))</f>
        <v/>
      </c>
      <c r="BJ196" s="31" t="str">
        <f t="shared" si="414"/>
        <v/>
      </c>
      <c r="BK196" s="31" t="str">
        <f t="shared" ref="BK196:BK202" si="462">IF(BE196="","",BE196+BH196)</f>
        <v/>
      </c>
      <c r="BL196" s="31" t="str">
        <f t="shared" si="415"/>
        <v/>
      </c>
      <c r="BM196" s="31" t="str">
        <f t="shared" si="416"/>
        <v/>
      </c>
      <c r="BN196" s="31" t="str">
        <f t="shared" si="417"/>
        <v/>
      </c>
      <c r="BO196" s="31" t="str">
        <f t="shared" si="418"/>
        <v/>
      </c>
      <c r="BP196" s="31" t="str">
        <f t="shared" si="419"/>
        <v/>
      </c>
      <c r="BQ196" s="31" t="str">
        <f t="shared" si="420"/>
        <v/>
      </c>
      <c r="BR196" s="31" t="str">
        <f t="shared" si="421"/>
        <v/>
      </c>
      <c r="BS196" s="31" t="str">
        <f t="shared" si="422"/>
        <v/>
      </c>
      <c r="BT196" s="31" t="str">
        <f t="shared" si="423"/>
        <v/>
      </c>
      <c r="BU196" s="31" t="str">
        <f t="shared" si="424"/>
        <v/>
      </c>
      <c r="BV196" s="31" t="str">
        <f t="shared" si="425"/>
        <v/>
      </c>
      <c r="BW196" s="31" t="str">
        <f t="shared" si="426"/>
        <v/>
      </c>
      <c r="BX196" s="31" t="str">
        <f t="shared" si="427"/>
        <v/>
      </c>
      <c r="BY196" s="31" t="str">
        <f t="shared" si="428"/>
        <v/>
      </c>
      <c r="BZ196" s="31" t="str">
        <f t="shared" si="429"/>
        <v/>
      </c>
      <c r="CA196" s="31" t="str">
        <f t="shared" si="430"/>
        <v/>
      </c>
      <c r="CB196" s="31" t="str">
        <f t="shared" si="431"/>
        <v/>
      </c>
      <c r="CC196" s="31" t="str">
        <f t="shared" si="432"/>
        <v/>
      </c>
      <c r="CD196" s="31" t="str">
        <f t="shared" si="433"/>
        <v/>
      </c>
      <c r="CE196" s="31" t="str">
        <f t="shared" si="434"/>
        <v/>
      </c>
      <c r="CF196" s="31" t="str">
        <f t="shared" si="435"/>
        <v/>
      </c>
      <c r="CG196" s="31" t="str">
        <f t="shared" si="436"/>
        <v/>
      </c>
      <c r="CH196" s="31" t="str">
        <f t="shared" si="437"/>
        <v/>
      </c>
      <c r="CI196" s="31" t="str">
        <f t="shared" si="438"/>
        <v/>
      </c>
      <c r="CJ196" s="31" t="str">
        <f t="shared" si="439"/>
        <v/>
      </c>
      <c r="CK196" s="31" t="str">
        <f t="shared" si="440"/>
        <v/>
      </c>
      <c r="CL196" s="31" t="str">
        <f t="shared" si="441"/>
        <v/>
      </c>
      <c r="CM196" s="31" t="str">
        <f t="shared" si="442"/>
        <v/>
      </c>
      <c r="CN196" s="31" t="str">
        <f t="shared" si="443"/>
        <v/>
      </c>
      <c r="CO196" s="31" t="str">
        <f t="shared" si="444"/>
        <v/>
      </c>
      <c r="CP196" s="31" t="str">
        <f t="shared" si="445"/>
        <v/>
      </c>
      <c r="CQ196" s="31" t="str">
        <f t="shared" si="446"/>
        <v/>
      </c>
      <c r="CR196" s="31" t="str">
        <f t="shared" si="447"/>
        <v/>
      </c>
      <c r="CS196" s="31" t="str">
        <f t="shared" si="448"/>
        <v/>
      </c>
      <c r="CT196" s="31" t="str">
        <f t="shared" ref="CT196:CT202" si="463">IF(BE196=0,BE196,"")</f>
        <v/>
      </c>
      <c r="CU196" s="31" t="str">
        <f t="shared" ref="CU196:CU202" si="464">IF(BE196=1,1,"")</f>
        <v/>
      </c>
      <c r="CV196" s="31" t="str">
        <f t="shared" ref="CV196:CV202" si="465">IF(BE196=2,2,"")</f>
        <v/>
      </c>
      <c r="CW196" s="31" t="str">
        <f t="shared" ref="CW196:CW202" si="466">IF(BE196=3,3,"")</f>
        <v/>
      </c>
      <c r="CX196" s="31" t="str">
        <f t="shared" ref="CX196:CX202" si="467">IF(BE196=4,4,"")</f>
        <v/>
      </c>
      <c r="CY196" s="31" t="str">
        <f t="shared" ref="CY196:CY202" si="468">IF(BE196=5,5,"")</f>
        <v/>
      </c>
      <c r="CZ196" s="31" t="str">
        <f t="shared" ref="CZ196:CZ202" si="469">IF(BH196=0,BH196,"")</f>
        <v/>
      </c>
      <c r="DA196" s="31" t="str">
        <f t="shared" ref="DA196:DA202" si="470">IF(BH196=1,1,"")</f>
        <v/>
      </c>
      <c r="DB196" s="31" t="str">
        <f t="shared" ref="DB196:DB202" si="471">IF(BH196=2,2,"")</f>
        <v/>
      </c>
      <c r="DC196" s="31" t="str">
        <f t="shared" ref="DC196:DC202" si="472">IF(BH196=3,3,"")</f>
        <v/>
      </c>
      <c r="DD196" s="31" t="str">
        <f t="shared" ref="DD196:DD202" si="473">IF(BH196=4,4,"")</f>
        <v/>
      </c>
      <c r="DE196" s="31" t="str">
        <f t="shared" ref="DE196:DE202" si="474">IF(BH196=5,5,"")</f>
        <v/>
      </c>
      <c r="DF196" s="31" t="str">
        <f t="shared" ref="DF196:DF202" si="475">IF(BK196=0,BK196,"")</f>
        <v/>
      </c>
      <c r="DG196" s="31" t="str">
        <f t="shared" ref="DG196:DG202" si="476">IF(BK196=1,1,"")</f>
        <v/>
      </c>
      <c r="DH196" s="31" t="str">
        <f t="shared" ref="DH196:DH202" si="477">IF(BK196=2,2,"")</f>
        <v/>
      </c>
      <c r="DI196" s="31" t="str">
        <f t="shared" ref="DI196:DI202" si="478">IF(BK196=3,3,"")</f>
        <v/>
      </c>
      <c r="DJ196" s="31" t="str">
        <f t="shared" ref="DJ196:DJ202" si="479">IF(BK196=4,4,"")</f>
        <v/>
      </c>
      <c r="DK196" s="31" t="str">
        <f t="shared" ref="DK196:DK202" si="480">IF(BK196=5,5,"")</f>
        <v/>
      </c>
      <c r="DL196" s="31" t="str">
        <f t="shared" ref="DL196:DL202" si="481">IF(BK196=6,6,"")</f>
        <v/>
      </c>
      <c r="DM196" s="31" t="str">
        <f t="shared" ref="DM196:DM202" si="482">IF(BK196=7,7,"")</f>
        <v/>
      </c>
      <c r="DN196" s="31" t="str">
        <f t="shared" ref="DN196:DN202" si="483">IF(BK196=8,8,"")</f>
        <v/>
      </c>
      <c r="DO196" s="31" t="str">
        <f t="shared" ref="DO196:DO202" si="484">IF(BK196=9,9,"")</f>
        <v/>
      </c>
      <c r="DP196" s="31" t="str">
        <f t="shared" ref="DP196:DP202" si="485">IF(BK196=10,10,"")</f>
        <v/>
      </c>
      <c r="DQ196" s="31" t="str">
        <f t="shared" si="449"/>
        <v/>
      </c>
      <c r="DR196" s="31" t="str">
        <f t="shared" si="450"/>
        <v/>
      </c>
      <c r="DS196" s="31" t="str">
        <f t="shared" si="451"/>
        <v/>
      </c>
      <c r="DT196" s="31" t="str">
        <f t="shared" si="452"/>
        <v/>
      </c>
      <c r="DU196" s="31" t="str">
        <f t="shared" si="453"/>
        <v/>
      </c>
      <c r="DV196" s="31" t="str">
        <f t="shared" si="454"/>
        <v/>
      </c>
      <c r="DW196" s="48" t="e">
        <f t="shared" si="455"/>
        <v>#VALUE!</v>
      </c>
      <c r="DX196" s="4" t="str">
        <f t="shared" ref="DX196:DX202" si="486">IF(AS196 = 0,AV196 - AS196,"")</f>
        <v/>
      </c>
    </row>
    <row r="197" spans="1:128" ht="13.2" x14ac:dyDescent="0.25">
      <c r="A197" s="31"/>
      <c r="B197" s="4">
        <v>195</v>
      </c>
      <c r="C197" s="15"/>
      <c r="D197" s="15"/>
      <c r="E197" s="15"/>
      <c r="F197" s="15"/>
      <c r="G197" s="15"/>
      <c r="H197" s="47"/>
      <c r="I197" s="15"/>
      <c r="J197" s="47"/>
      <c r="K197" s="47"/>
      <c r="L197" s="47"/>
      <c r="M197" s="54"/>
      <c r="N197" s="54"/>
      <c r="O197" s="54"/>
      <c r="P197" s="54"/>
      <c r="Q197" s="54"/>
      <c r="R197" s="51"/>
      <c r="S197" s="51"/>
      <c r="T197" s="51"/>
      <c r="U197" s="51"/>
      <c r="V197" s="51"/>
      <c r="W197" s="51"/>
      <c r="X197" s="52" t="str">
        <f t="shared" si="456"/>
        <v xml:space="preserve"> </v>
      </c>
      <c r="Y197" s="52" t="str">
        <f t="shared" si="400"/>
        <v xml:space="preserve"> </v>
      </c>
      <c r="Z197" s="52" t="str">
        <f t="shared" si="401"/>
        <v xml:space="preserve"> </v>
      </c>
      <c r="AA197" s="52" t="str">
        <f t="shared" si="402"/>
        <v xml:space="preserve"> </v>
      </c>
      <c r="AB197" s="52" t="str">
        <f t="shared" si="403"/>
        <v xml:space="preserve"> </v>
      </c>
      <c r="AC197" s="54"/>
      <c r="AD197" s="54"/>
      <c r="AE197" s="54"/>
      <c r="AF197" s="54"/>
      <c r="AG197" s="54"/>
      <c r="AH197" s="52" t="str">
        <f t="shared" si="457"/>
        <v xml:space="preserve"> </v>
      </c>
      <c r="AI197" s="52" t="str">
        <f t="shared" si="362"/>
        <v xml:space="preserve"> </v>
      </c>
      <c r="AJ197" s="52" t="str">
        <f t="shared" si="363"/>
        <v xml:space="preserve"> </v>
      </c>
      <c r="AK197" s="52" t="str">
        <f t="shared" si="364"/>
        <v xml:space="preserve"> </v>
      </c>
      <c r="AL197" s="52" t="str">
        <f t="shared" si="365"/>
        <v xml:space="preserve"> </v>
      </c>
      <c r="AM197" s="53"/>
      <c r="AN197" s="53"/>
      <c r="AO197" s="53"/>
      <c r="AP197" s="53"/>
      <c r="AQ197" s="53"/>
      <c r="AR197" s="53"/>
      <c r="AS197" s="55" t="str">
        <f t="shared" si="458"/>
        <v/>
      </c>
      <c r="AT197" s="31" t="str">
        <f t="shared" si="404"/>
        <v/>
      </c>
      <c r="AU197" s="57" t="str">
        <f>IF(D197="","",IF(LOOKUP(AT197,'Master 2012 Pay Sheet'!$A$5:$A$35,'Master 2012 Pay Sheet'!$B$5:$B$35)&gt;0,LOOKUP(AT197,'Master 2012 Pay Sheet'!$A$5:$A$35,'Master 2012 Pay Sheet'!$B$5:$B$35),0))</f>
        <v/>
      </c>
      <c r="AV197" s="56" t="str">
        <f t="shared" si="459"/>
        <v/>
      </c>
      <c r="AW197" s="31" t="str">
        <f t="shared" si="405"/>
        <v/>
      </c>
      <c r="AX197" s="57" t="str">
        <f>IF(D197="","",IF(LOOKUP(AW197,'Master 2012 Pay Sheet'!$C$5:$C$35,'Master 2012 Pay Sheet'!$D$5:$D$35)&gt;0,LOOKUP(AW197,'Master 2012 Pay Sheet'!$C$5:$C$35,'Master 2012 Pay Sheet'!$D$5:$D$35),0))</f>
        <v/>
      </c>
      <c r="AY197" s="56" t="str">
        <f t="shared" si="406"/>
        <v/>
      </c>
      <c r="AZ197" s="31" t="str">
        <f t="shared" si="407"/>
        <v/>
      </c>
      <c r="BA197" s="57" t="str">
        <f>IF(D197="","",IF(LOOKUP(AZ197,'Master 2012 Pay Sheet'!$E$5:$E$35,'Master 2012 Pay Sheet'!$F$5:$F$35)&gt;0,LOOKUP(AZ197,'Master 2012 Pay Sheet'!$E$5:$E$35,'Master 2012 Pay Sheet'!$F$5:$F$35),0))</f>
        <v/>
      </c>
      <c r="BB197" s="57" t="str">
        <f t="shared" si="408"/>
        <v/>
      </c>
      <c r="BC197" s="31" t="str">
        <f t="shared" si="409"/>
        <v/>
      </c>
      <c r="BD197" s="31" t="str">
        <f t="shared" si="410"/>
        <v/>
      </c>
      <c r="BE197" s="31" t="str">
        <f t="shared" si="411"/>
        <v/>
      </c>
      <c r="BF197" s="56" t="str">
        <f t="shared" si="460"/>
        <v/>
      </c>
      <c r="BG197" s="31" t="str">
        <f t="shared" si="412"/>
        <v/>
      </c>
      <c r="BH197" s="31" t="str">
        <f t="shared" si="413"/>
        <v/>
      </c>
      <c r="BI197" s="56" t="str">
        <f t="shared" si="461"/>
        <v/>
      </c>
      <c r="BJ197" s="31" t="str">
        <f t="shared" si="414"/>
        <v/>
      </c>
      <c r="BK197" s="31" t="str">
        <f t="shared" si="462"/>
        <v/>
      </c>
      <c r="BL197" s="31" t="str">
        <f t="shared" si="415"/>
        <v/>
      </c>
      <c r="BM197" s="31" t="str">
        <f t="shared" si="416"/>
        <v/>
      </c>
      <c r="BN197" s="31" t="str">
        <f t="shared" si="417"/>
        <v/>
      </c>
      <c r="BO197" s="31" t="str">
        <f t="shared" si="418"/>
        <v/>
      </c>
      <c r="BP197" s="31" t="str">
        <f t="shared" si="419"/>
        <v/>
      </c>
      <c r="BQ197" s="31" t="str">
        <f t="shared" si="420"/>
        <v/>
      </c>
      <c r="BR197" s="31" t="str">
        <f t="shared" si="421"/>
        <v/>
      </c>
      <c r="BS197" s="31" t="str">
        <f t="shared" si="422"/>
        <v/>
      </c>
      <c r="BT197" s="31" t="str">
        <f t="shared" si="423"/>
        <v/>
      </c>
      <c r="BU197" s="31" t="str">
        <f t="shared" si="424"/>
        <v/>
      </c>
      <c r="BV197" s="31" t="str">
        <f t="shared" si="425"/>
        <v/>
      </c>
      <c r="BW197" s="31" t="str">
        <f t="shared" si="426"/>
        <v/>
      </c>
      <c r="BX197" s="31" t="str">
        <f t="shared" si="427"/>
        <v/>
      </c>
      <c r="BY197" s="31" t="str">
        <f t="shared" si="428"/>
        <v/>
      </c>
      <c r="BZ197" s="31" t="str">
        <f t="shared" si="429"/>
        <v/>
      </c>
      <c r="CA197" s="31" t="str">
        <f t="shared" si="430"/>
        <v/>
      </c>
      <c r="CB197" s="31" t="str">
        <f t="shared" si="431"/>
        <v/>
      </c>
      <c r="CC197" s="31" t="str">
        <f t="shared" si="432"/>
        <v/>
      </c>
      <c r="CD197" s="31" t="str">
        <f t="shared" si="433"/>
        <v/>
      </c>
      <c r="CE197" s="31" t="str">
        <f t="shared" si="434"/>
        <v/>
      </c>
      <c r="CF197" s="31" t="str">
        <f t="shared" si="435"/>
        <v/>
      </c>
      <c r="CG197" s="31" t="str">
        <f t="shared" si="436"/>
        <v/>
      </c>
      <c r="CH197" s="31" t="str">
        <f t="shared" si="437"/>
        <v/>
      </c>
      <c r="CI197" s="31" t="str">
        <f t="shared" si="438"/>
        <v/>
      </c>
      <c r="CJ197" s="31" t="str">
        <f t="shared" si="439"/>
        <v/>
      </c>
      <c r="CK197" s="31" t="str">
        <f t="shared" si="440"/>
        <v/>
      </c>
      <c r="CL197" s="31" t="str">
        <f t="shared" si="441"/>
        <v/>
      </c>
      <c r="CM197" s="31" t="str">
        <f t="shared" si="442"/>
        <v/>
      </c>
      <c r="CN197" s="31" t="str">
        <f t="shared" si="443"/>
        <v/>
      </c>
      <c r="CO197" s="31" t="str">
        <f t="shared" si="444"/>
        <v/>
      </c>
      <c r="CP197" s="31" t="str">
        <f t="shared" si="445"/>
        <v/>
      </c>
      <c r="CQ197" s="31" t="str">
        <f t="shared" si="446"/>
        <v/>
      </c>
      <c r="CR197" s="31" t="str">
        <f t="shared" si="447"/>
        <v/>
      </c>
      <c r="CS197" s="31" t="str">
        <f t="shared" si="448"/>
        <v/>
      </c>
      <c r="CT197" s="31" t="str">
        <f t="shared" si="463"/>
        <v/>
      </c>
      <c r="CU197" s="31" t="str">
        <f t="shared" si="464"/>
        <v/>
      </c>
      <c r="CV197" s="31" t="str">
        <f t="shared" si="465"/>
        <v/>
      </c>
      <c r="CW197" s="31" t="str">
        <f t="shared" si="466"/>
        <v/>
      </c>
      <c r="CX197" s="31" t="str">
        <f t="shared" si="467"/>
        <v/>
      </c>
      <c r="CY197" s="31" t="str">
        <f t="shared" si="468"/>
        <v/>
      </c>
      <c r="CZ197" s="31" t="str">
        <f t="shared" si="469"/>
        <v/>
      </c>
      <c r="DA197" s="31" t="str">
        <f t="shared" si="470"/>
        <v/>
      </c>
      <c r="DB197" s="31" t="str">
        <f t="shared" si="471"/>
        <v/>
      </c>
      <c r="DC197" s="31" t="str">
        <f t="shared" si="472"/>
        <v/>
      </c>
      <c r="DD197" s="31" t="str">
        <f t="shared" si="473"/>
        <v/>
      </c>
      <c r="DE197" s="31" t="str">
        <f t="shared" si="474"/>
        <v/>
      </c>
      <c r="DF197" s="31" t="str">
        <f t="shared" si="475"/>
        <v/>
      </c>
      <c r="DG197" s="31" t="str">
        <f t="shared" si="476"/>
        <v/>
      </c>
      <c r="DH197" s="31" t="str">
        <f t="shared" si="477"/>
        <v/>
      </c>
      <c r="DI197" s="31" t="str">
        <f t="shared" si="478"/>
        <v/>
      </c>
      <c r="DJ197" s="31" t="str">
        <f t="shared" si="479"/>
        <v/>
      </c>
      <c r="DK197" s="31" t="str">
        <f t="shared" si="480"/>
        <v/>
      </c>
      <c r="DL197" s="31" t="str">
        <f t="shared" si="481"/>
        <v/>
      </c>
      <c r="DM197" s="31" t="str">
        <f t="shared" si="482"/>
        <v/>
      </c>
      <c r="DN197" s="31" t="str">
        <f t="shared" si="483"/>
        <v/>
      </c>
      <c r="DO197" s="31" t="str">
        <f t="shared" si="484"/>
        <v/>
      </c>
      <c r="DP197" s="31" t="str">
        <f t="shared" si="485"/>
        <v/>
      </c>
      <c r="DQ197" s="31" t="str">
        <f t="shared" si="449"/>
        <v/>
      </c>
      <c r="DR197" s="31" t="str">
        <f t="shared" si="450"/>
        <v/>
      </c>
      <c r="DS197" s="31" t="str">
        <f t="shared" si="451"/>
        <v/>
      </c>
      <c r="DT197" s="31" t="str">
        <f t="shared" si="452"/>
        <v/>
      </c>
      <c r="DU197" s="31" t="str">
        <f t="shared" si="453"/>
        <v/>
      </c>
      <c r="DV197" s="31" t="str">
        <f t="shared" si="454"/>
        <v/>
      </c>
      <c r="DW197" s="48" t="e">
        <f t="shared" si="455"/>
        <v>#VALUE!</v>
      </c>
      <c r="DX197" s="4" t="str">
        <f t="shared" si="486"/>
        <v/>
      </c>
    </row>
    <row r="198" spans="1:128" ht="13.2" x14ac:dyDescent="0.25">
      <c r="A198" s="31"/>
      <c r="B198" s="4">
        <v>196</v>
      </c>
      <c r="C198" s="15"/>
      <c r="D198" s="15"/>
      <c r="E198" s="15"/>
      <c r="F198" s="15"/>
      <c r="G198" s="15"/>
      <c r="H198" s="47"/>
      <c r="I198" s="15"/>
      <c r="J198" s="47"/>
      <c r="K198" s="47"/>
      <c r="L198" s="47"/>
      <c r="M198" s="54"/>
      <c r="N198" s="54"/>
      <c r="O198" s="54"/>
      <c r="P198" s="54"/>
      <c r="Q198" s="54"/>
      <c r="R198" s="51"/>
      <c r="S198" s="51"/>
      <c r="T198" s="51"/>
      <c r="U198" s="51"/>
      <c r="V198" s="51"/>
      <c r="W198" s="51"/>
      <c r="X198" s="52" t="str">
        <f t="shared" si="456"/>
        <v xml:space="preserve"> </v>
      </c>
      <c r="Y198" s="52" t="str">
        <f t="shared" si="400"/>
        <v xml:space="preserve"> </v>
      </c>
      <c r="Z198" s="52" t="str">
        <f t="shared" si="401"/>
        <v xml:space="preserve"> </v>
      </c>
      <c r="AA198" s="52" t="str">
        <f t="shared" si="402"/>
        <v xml:space="preserve"> </v>
      </c>
      <c r="AB198" s="52" t="str">
        <f t="shared" si="403"/>
        <v xml:space="preserve"> </v>
      </c>
      <c r="AC198" s="54"/>
      <c r="AD198" s="54"/>
      <c r="AE198" s="54"/>
      <c r="AF198" s="54"/>
      <c r="AG198" s="54"/>
      <c r="AH198" s="52" t="str">
        <f t="shared" si="457"/>
        <v xml:space="preserve"> </v>
      </c>
      <c r="AI198" s="52" t="str">
        <f t="shared" si="362"/>
        <v xml:space="preserve"> </v>
      </c>
      <c r="AJ198" s="52" t="str">
        <f t="shared" si="363"/>
        <v xml:space="preserve"> </v>
      </c>
      <c r="AK198" s="52" t="str">
        <f t="shared" si="364"/>
        <v xml:space="preserve"> </v>
      </c>
      <c r="AL198" s="52" t="str">
        <f t="shared" si="365"/>
        <v xml:space="preserve"> </v>
      </c>
      <c r="AM198" s="53"/>
      <c r="AN198" s="53"/>
      <c r="AO198" s="53"/>
      <c r="AP198" s="53"/>
      <c r="AQ198" s="53"/>
      <c r="AR198" s="53"/>
      <c r="AS198" s="55" t="str">
        <f t="shared" si="458"/>
        <v/>
      </c>
      <c r="AT198" s="31" t="str">
        <f t="shared" si="404"/>
        <v/>
      </c>
      <c r="AU198" s="57" t="str">
        <f>IF(D198="","",IF(LOOKUP(AT198,'Master 2012 Pay Sheet'!$A$5:$A$35,'Master 2012 Pay Sheet'!$B$5:$B$35)&gt;0,LOOKUP(AT198,'Master 2012 Pay Sheet'!$A$5:$A$35,'Master 2012 Pay Sheet'!$B$5:$B$35),0))</f>
        <v/>
      </c>
      <c r="AV198" s="56" t="str">
        <f t="shared" si="459"/>
        <v/>
      </c>
      <c r="AW198" s="31" t="str">
        <f t="shared" si="405"/>
        <v/>
      </c>
      <c r="AX198" s="57" t="str">
        <f>IF(D198="","",IF(LOOKUP(AW198,'Master 2012 Pay Sheet'!$C$5:$C$35,'Master 2012 Pay Sheet'!$D$5:$D$35)&gt;0,LOOKUP(AW198,'Master 2012 Pay Sheet'!$C$5:$C$35,'Master 2012 Pay Sheet'!$D$5:$D$35),0))</f>
        <v/>
      </c>
      <c r="AY198" s="56" t="str">
        <f t="shared" si="406"/>
        <v/>
      </c>
      <c r="AZ198" s="31" t="str">
        <f t="shared" si="407"/>
        <v/>
      </c>
      <c r="BA198" s="57" t="str">
        <f>IF(D198="","",IF(LOOKUP(AZ198,'Master 2012 Pay Sheet'!$E$5:$E$35,'Master 2012 Pay Sheet'!$F$5:$F$35)&gt;0,LOOKUP(AZ198,'Master 2012 Pay Sheet'!$E$5:$E$35,'Master 2012 Pay Sheet'!$F$5:$F$35),0))</f>
        <v/>
      </c>
      <c r="BB198" s="57" t="str">
        <f t="shared" si="408"/>
        <v/>
      </c>
      <c r="BC198" s="31" t="str">
        <f t="shared" si="409"/>
        <v/>
      </c>
      <c r="BD198" s="31" t="str">
        <f t="shared" si="410"/>
        <v/>
      </c>
      <c r="BE198" s="31" t="str">
        <f t="shared" si="411"/>
        <v/>
      </c>
      <c r="BF198" s="56" t="str">
        <f t="shared" si="460"/>
        <v/>
      </c>
      <c r="BG198" s="31" t="str">
        <f t="shared" si="412"/>
        <v/>
      </c>
      <c r="BH198" s="31" t="str">
        <f t="shared" si="413"/>
        <v/>
      </c>
      <c r="BI198" s="56" t="str">
        <f t="shared" si="461"/>
        <v/>
      </c>
      <c r="BJ198" s="31" t="str">
        <f t="shared" si="414"/>
        <v/>
      </c>
      <c r="BK198" s="31" t="str">
        <f t="shared" si="462"/>
        <v/>
      </c>
      <c r="BL198" s="31" t="str">
        <f t="shared" si="415"/>
        <v/>
      </c>
      <c r="BM198" s="31" t="str">
        <f t="shared" si="416"/>
        <v/>
      </c>
      <c r="BN198" s="31" t="str">
        <f t="shared" si="417"/>
        <v/>
      </c>
      <c r="BO198" s="31" t="str">
        <f t="shared" si="418"/>
        <v/>
      </c>
      <c r="BP198" s="31" t="str">
        <f t="shared" si="419"/>
        <v/>
      </c>
      <c r="BQ198" s="31" t="str">
        <f t="shared" si="420"/>
        <v/>
      </c>
      <c r="BR198" s="31" t="str">
        <f t="shared" si="421"/>
        <v/>
      </c>
      <c r="BS198" s="31" t="str">
        <f t="shared" si="422"/>
        <v/>
      </c>
      <c r="BT198" s="31" t="str">
        <f t="shared" si="423"/>
        <v/>
      </c>
      <c r="BU198" s="31" t="str">
        <f t="shared" si="424"/>
        <v/>
      </c>
      <c r="BV198" s="31" t="str">
        <f t="shared" si="425"/>
        <v/>
      </c>
      <c r="BW198" s="31" t="str">
        <f t="shared" si="426"/>
        <v/>
      </c>
      <c r="BX198" s="31" t="str">
        <f t="shared" si="427"/>
        <v/>
      </c>
      <c r="BY198" s="31" t="str">
        <f t="shared" si="428"/>
        <v/>
      </c>
      <c r="BZ198" s="31" t="str">
        <f t="shared" si="429"/>
        <v/>
      </c>
      <c r="CA198" s="31" t="str">
        <f t="shared" si="430"/>
        <v/>
      </c>
      <c r="CB198" s="31" t="str">
        <f t="shared" si="431"/>
        <v/>
      </c>
      <c r="CC198" s="31" t="str">
        <f t="shared" si="432"/>
        <v/>
      </c>
      <c r="CD198" s="31" t="str">
        <f t="shared" si="433"/>
        <v/>
      </c>
      <c r="CE198" s="31" t="str">
        <f t="shared" si="434"/>
        <v/>
      </c>
      <c r="CF198" s="31" t="str">
        <f t="shared" si="435"/>
        <v/>
      </c>
      <c r="CG198" s="31" t="str">
        <f t="shared" si="436"/>
        <v/>
      </c>
      <c r="CH198" s="31" t="str">
        <f t="shared" si="437"/>
        <v/>
      </c>
      <c r="CI198" s="31" t="str">
        <f t="shared" si="438"/>
        <v/>
      </c>
      <c r="CJ198" s="31" t="str">
        <f t="shared" si="439"/>
        <v/>
      </c>
      <c r="CK198" s="31" t="str">
        <f t="shared" si="440"/>
        <v/>
      </c>
      <c r="CL198" s="31" t="str">
        <f t="shared" si="441"/>
        <v/>
      </c>
      <c r="CM198" s="31" t="str">
        <f t="shared" si="442"/>
        <v/>
      </c>
      <c r="CN198" s="31" t="str">
        <f t="shared" si="443"/>
        <v/>
      </c>
      <c r="CO198" s="31" t="str">
        <f t="shared" si="444"/>
        <v/>
      </c>
      <c r="CP198" s="31" t="str">
        <f t="shared" si="445"/>
        <v/>
      </c>
      <c r="CQ198" s="31" t="str">
        <f t="shared" si="446"/>
        <v/>
      </c>
      <c r="CR198" s="31" t="str">
        <f t="shared" si="447"/>
        <v/>
      </c>
      <c r="CS198" s="31" t="str">
        <f t="shared" si="448"/>
        <v/>
      </c>
      <c r="CT198" s="31" t="str">
        <f t="shared" si="463"/>
        <v/>
      </c>
      <c r="CU198" s="31" t="str">
        <f t="shared" si="464"/>
        <v/>
      </c>
      <c r="CV198" s="31" t="str">
        <f t="shared" si="465"/>
        <v/>
      </c>
      <c r="CW198" s="31" t="str">
        <f t="shared" si="466"/>
        <v/>
      </c>
      <c r="CX198" s="31" t="str">
        <f t="shared" si="467"/>
        <v/>
      </c>
      <c r="CY198" s="31" t="str">
        <f t="shared" si="468"/>
        <v/>
      </c>
      <c r="CZ198" s="31" t="str">
        <f t="shared" si="469"/>
        <v/>
      </c>
      <c r="DA198" s="31" t="str">
        <f t="shared" si="470"/>
        <v/>
      </c>
      <c r="DB198" s="31" t="str">
        <f t="shared" si="471"/>
        <v/>
      </c>
      <c r="DC198" s="31" t="str">
        <f t="shared" si="472"/>
        <v/>
      </c>
      <c r="DD198" s="31" t="str">
        <f t="shared" si="473"/>
        <v/>
      </c>
      <c r="DE198" s="31" t="str">
        <f t="shared" si="474"/>
        <v/>
      </c>
      <c r="DF198" s="31" t="str">
        <f t="shared" si="475"/>
        <v/>
      </c>
      <c r="DG198" s="31" t="str">
        <f t="shared" si="476"/>
        <v/>
      </c>
      <c r="DH198" s="31" t="str">
        <f t="shared" si="477"/>
        <v/>
      </c>
      <c r="DI198" s="31" t="str">
        <f t="shared" si="478"/>
        <v/>
      </c>
      <c r="DJ198" s="31" t="str">
        <f t="shared" si="479"/>
        <v/>
      </c>
      <c r="DK198" s="31" t="str">
        <f t="shared" si="480"/>
        <v/>
      </c>
      <c r="DL198" s="31" t="str">
        <f t="shared" si="481"/>
        <v/>
      </c>
      <c r="DM198" s="31" t="str">
        <f t="shared" si="482"/>
        <v/>
      </c>
      <c r="DN198" s="31" t="str">
        <f t="shared" si="483"/>
        <v/>
      </c>
      <c r="DO198" s="31" t="str">
        <f t="shared" si="484"/>
        <v/>
      </c>
      <c r="DP198" s="31" t="str">
        <f t="shared" si="485"/>
        <v/>
      </c>
      <c r="DQ198" s="31" t="str">
        <f t="shared" si="449"/>
        <v/>
      </c>
      <c r="DR198" s="31" t="str">
        <f t="shared" si="450"/>
        <v/>
      </c>
      <c r="DS198" s="31" t="str">
        <f t="shared" si="451"/>
        <v/>
      </c>
      <c r="DT198" s="31" t="str">
        <f t="shared" si="452"/>
        <v/>
      </c>
      <c r="DU198" s="31" t="str">
        <f t="shared" si="453"/>
        <v/>
      </c>
      <c r="DV198" s="31" t="str">
        <f t="shared" si="454"/>
        <v/>
      </c>
      <c r="DW198" s="48" t="e">
        <f t="shared" si="455"/>
        <v>#VALUE!</v>
      </c>
      <c r="DX198" s="4" t="str">
        <f t="shared" si="486"/>
        <v/>
      </c>
    </row>
    <row r="199" spans="1:128" ht="13.2" x14ac:dyDescent="0.25">
      <c r="A199" s="31"/>
      <c r="B199" s="4">
        <v>197</v>
      </c>
      <c r="C199" s="15"/>
      <c r="D199" s="15"/>
      <c r="E199" s="15"/>
      <c r="F199" s="15"/>
      <c r="G199" s="15"/>
      <c r="H199" s="47"/>
      <c r="I199" s="15"/>
      <c r="J199" s="47"/>
      <c r="K199" s="47"/>
      <c r="L199" s="47"/>
      <c r="M199" s="54"/>
      <c r="N199" s="54"/>
      <c r="O199" s="54"/>
      <c r="P199" s="54"/>
      <c r="Q199" s="54"/>
      <c r="R199" s="51"/>
      <c r="S199" s="51"/>
      <c r="T199" s="51"/>
      <c r="U199" s="51"/>
      <c r="V199" s="51"/>
      <c r="W199" s="51"/>
      <c r="X199" s="52" t="str">
        <f t="shared" si="456"/>
        <v xml:space="preserve"> </v>
      </c>
      <c r="Y199" s="52" t="str">
        <f t="shared" si="400"/>
        <v xml:space="preserve"> </v>
      </c>
      <c r="Z199" s="52" t="str">
        <f t="shared" si="401"/>
        <v xml:space="preserve"> </v>
      </c>
      <c r="AA199" s="52" t="str">
        <f t="shared" si="402"/>
        <v xml:space="preserve"> </v>
      </c>
      <c r="AB199" s="52" t="str">
        <f t="shared" si="403"/>
        <v xml:space="preserve"> </v>
      </c>
      <c r="AC199" s="54"/>
      <c r="AD199" s="54"/>
      <c r="AE199" s="54"/>
      <c r="AF199" s="54"/>
      <c r="AG199" s="54"/>
      <c r="AH199" s="52" t="str">
        <f t="shared" si="457"/>
        <v xml:space="preserve"> </v>
      </c>
      <c r="AI199" s="52" t="str">
        <f t="shared" si="362"/>
        <v xml:space="preserve"> </v>
      </c>
      <c r="AJ199" s="52" t="str">
        <f t="shared" si="363"/>
        <v xml:space="preserve"> </v>
      </c>
      <c r="AK199" s="52" t="str">
        <f t="shared" si="364"/>
        <v xml:space="preserve"> </v>
      </c>
      <c r="AL199" s="52" t="str">
        <f t="shared" si="365"/>
        <v xml:space="preserve"> </v>
      </c>
      <c r="AM199" s="53"/>
      <c r="AN199" s="53"/>
      <c r="AO199" s="53"/>
      <c r="AP199" s="53"/>
      <c r="AQ199" s="53"/>
      <c r="AR199" s="53"/>
      <c r="AS199" s="55" t="str">
        <f t="shared" si="458"/>
        <v/>
      </c>
      <c r="AT199" s="31" t="str">
        <f t="shared" si="404"/>
        <v/>
      </c>
      <c r="AU199" s="57" t="str">
        <f>IF(D199="","",IF(LOOKUP(AT199,'Master 2012 Pay Sheet'!$A$5:$A$35,'Master 2012 Pay Sheet'!$B$5:$B$35)&gt;0,LOOKUP(AT199,'Master 2012 Pay Sheet'!$A$5:$A$35,'Master 2012 Pay Sheet'!$B$5:$B$35),0))</f>
        <v/>
      </c>
      <c r="AV199" s="56" t="str">
        <f t="shared" si="459"/>
        <v/>
      </c>
      <c r="AW199" s="31" t="str">
        <f t="shared" si="405"/>
        <v/>
      </c>
      <c r="AX199" s="57" t="str">
        <f>IF(D199="","",IF(LOOKUP(AW199,'Master 2012 Pay Sheet'!$C$5:$C$35,'Master 2012 Pay Sheet'!$D$5:$D$35)&gt;0,LOOKUP(AW199,'Master 2012 Pay Sheet'!$C$5:$C$35,'Master 2012 Pay Sheet'!$D$5:$D$35),0))</f>
        <v/>
      </c>
      <c r="AY199" s="56" t="str">
        <f t="shared" si="406"/>
        <v/>
      </c>
      <c r="AZ199" s="31" t="str">
        <f t="shared" si="407"/>
        <v/>
      </c>
      <c r="BA199" s="57" t="str">
        <f>IF(D199="","",IF(LOOKUP(AZ199,'Master 2012 Pay Sheet'!$E$5:$E$35,'Master 2012 Pay Sheet'!$F$5:$F$35)&gt;0,LOOKUP(AZ199,'Master 2012 Pay Sheet'!$E$5:$E$35,'Master 2012 Pay Sheet'!$F$5:$F$35),0))</f>
        <v/>
      </c>
      <c r="BB199" s="57" t="str">
        <f t="shared" si="408"/>
        <v/>
      </c>
      <c r="BC199" s="31" t="str">
        <f t="shared" si="409"/>
        <v/>
      </c>
      <c r="BD199" s="31" t="str">
        <f t="shared" si="410"/>
        <v/>
      </c>
      <c r="BE199" s="31" t="str">
        <f t="shared" si="411"/>
        <v/>
      </c>
      <c r="BF199" s="56" t="str">
        <f t="shared" si="460"/>
        <v/>
      </c>
      <c r="BG199" s="31" t="str">
        <f t="shared" si="412"/>
        <v/>
      </c>
      <c r="BH199" s="31" t="str">
        <f t="shared" si="413"/>
        <v/>
      </c>
      <c r="BI199" s="56" t="str">
        <f t="shared" si="461"/>
        <v/>
      </c>
      <c r="BJ199" s="31" t="str">
        <f t="shared" si="414"/>
        <v/>
      </c>
      <c r="BK199" s="31" t="str">
        <f t="shared" si="462"/>
        <v/>
      </c>
      <c r="BL199" s="31" t="str">
        <f t="shared" si="415"/>
        <v/>
      </c>
      <c r="BM199" s="31" t="str">
        <f t="shared" si="416"/>
        <v/>
      </c>
      <c r="BN199" s="31" t="str">
        <f t="shared" si="417"/>
        <v/>
      </c>
      <c r="BO199" s="31" t="str">
        <f t="shared" si="418"/>
        <v/>
      </c>
      <c r="BP199" s="31" t="str">
        <f t="shared" si="419"/>
        <v/>
      </c>
      <c r="BQ199" s="31" t="str">
        <f t="shared" si="420"/>
        <v/>
      </c>
      <c r="BR199" s="31" t="str">
        <f t="shared" si="421"/>
        <v/>
      </c>
      <c r="BS199" s="31" t="str">
        <f t="shared" si="422"/>
        <v/>
      </c>
      <c r="BT199" s="31" t="str">
        <f t="shared" si="423"/>
        <v/>
      </c>
      <c r="BU199" s="31" t="str">
        <f t="shared" si="424"/>
        <v/>
      </c>
      <c r="BV199" s="31" t="str">
        <f t="shared" si="425"/>
        <v/>
      </c>
      <c r="BW199" s="31" t="str">
        <f t="shared" si="426"/>
        <v/>
      </c>
      <c r="BX199" s="31" t="str">
        <f t="shared" si="427"/>
        <v/>
      </c>
      <c r="BY199" s="31" t="str">
        <f t="shared" si="428"/>
        <v/>
      </c>
      <c r="BZ199" s="31" t="str">
        <f t="shared" si="429"/>
        <v/>
      </c>
      <c r="CA199" s="31" t="str">
        <f t="shared" si="430"/>
        <v/>
      </c>
      <c r="CB199" s="31" t="str">
        <f t="shared" si="431"/>
        <v/>
      </c>
      <c r="CC199" s="31" t="str">
        <f t="shared" si="432"/>
        <v/>
      </c>
      <c r="CD199" s="31" t="str">
        <f t="shared" si="433"/>
        <v/>
      </c>
      <c r="CE199" s="31" t="str">
        <f t="shared" si="434"/>
        <v/>
      </c>
      <c r="CF199" s="31" t="str">
        <f t="shared" si="435"/>
        <v/>
      </c>
      <c r="CG199" s="31" t="str">
        <f t="shared" si="436"/>
        <v/>
      </c>
      <c r="CH199" s="31" t="str">
        <f t="shared" si="437"/>
        <v/>
      </c>
      <c r="CI199" s="31" t="str">
        <f t="shared" si="438"/>
        <v/>
      </c>
      <c r="CJ199" s="31" t="str">
        <f t="shared" si="439"/>
        <v/>
      </c>
      <c r="CK199" s="31" t="str">
        <f t="shared" si="440"/>
        <v/>
      </c>
      <c r="CL199" s="31" t="str">
        <f t="shared" si="441"/>
        <v/>
      </c>
      <c r="CM199" s="31" t="str">
        <f t="shared" si="442"/>
        <v/>
      </c>
      <c r="CN199" s="31" t="str">
        <f t="shared" si="443"/>
        <v/>
      </c>
      <c r="CO199" s="31" t="str">
        <f t="shared" si="444"/>
        <v/>
      </c>
      <c r="CP199" s="31" t="str">
        <f t="shared" si="445"/>
        <v/>
      </c>
      <c r="CQ199" s="31" t="str">
        <f t="shared" si="446"/>
        <v/>
      </c>
      <c r="CR199" s="31" t="str">
        <f t="shared" si="447"/>
        <v/>
      </c>
      <c r="CS199" s="31" t="str">
        <f t="shared" si="448"/>
        <v/>
      </c>
      <c r="CT199" s="31" t="str">
        <f t="shared" si="463"/>
        <v/>
      </c>
      <c r="CU199" s="31" t="str">
        <f t="shared" si="464"/>
        <v/>
      </c>
      <c r="CV199" s="31" t="str">
        <f t="shared" si="465"/>
        <v/>
      </c>
      <c r="CW199" s="31" t="str">
        <f t="shared" si="466"/>
        <v/>
      </c>
      <c r="CX199" s="31" t="str">
        <f t="shared" si="467"/>
        <v/>
      </c>
      <c r="CY199" s="31" t="str">
        <f t="shared" si="468"/>
        <v/>
      </c>
      <c r="CZ199" s="31" t="str">
        <f t="shared" si="469"/>
        <v/>
      </c>
      <c r="DA199" s="31" t="str">
        <f t="shared" si="470"/>
        <v/>
      </c>
      <c r="DB199" s="31" t="str">
        <f t="shared" si="471"/>
        <v/>
      </c>
      <c r="DC199" s="31" t="str">
        <f t="shared" si="472"/>
        <v/>
      </c>
      <c r="DD199" s="31" t="str">
        <f t="shared" si="473"/>
        <v/>
      </c>
      <c r="DE199" s="31" t="str">
        <f t="shared" si="474"/>
        <v/>
      </c>
      <c r="DF199" s="31" t="str">
        <f t="shared" si="475"/>
        <v/>
      </c>
      <c r="DG199" s="31" t="str">
        <f t="shared" si="476"/>
        <v/>
      </c>
      <c r="DH199" s="31" t="str">
        <f t="shared" si="477"/>
        <v/>
      </c>
      <c r="DI199" s="31" t="str">
        <f t="shared" si="478"/>
        <v/>
      </c>
      <c r="DJ199" s="31" t="str">
        <f t="shared" si="479"/>
        <v/>
      </c>
      <c r="DK199" s="31" t="str">
        <f t="shared" si="480"/>
        <v/>
      </c>
      <c r="DL199" s="31" t="str">
        <f t="shared" si="481"/>
        <v/>
      </c>
      <c r="DM199" s="31" t="str">
        <f t="shared" si="482"/>
        <v/>
      </c>
      <c r="DN199" s="31" t="str">
        <f t="shared" si="483"/>
        <v/>
      </c>
      <c r="DO199" s="31" t="str">
        <f t="shared" si="484"/>
        <v/>
      </c>
      <c r="DP199" s="31" t="str">
        <f t="shared" si="485"/>
        <v/>
      </c>
      <c r="DQ199" s="31" t="str">
        <f t="shared" si="449"/>
        <v/>
      </c>
      <c r="DR199" s="31" t="str">
        <f t="shared" si="450"/>
        <v/>
      </c>
      <c r="DS199" s="31" t="str">
        <f t="shared" si="451"/>
        <v/>
      </c>
      <c r="DT199" s="31" t="str">
        <f t="shared" si="452"/>
        <v/>
      </c>
      <c r="DU199" s="31" t="str">
        <f t="shared" si="453"/>
        <v/>
      </c>
      <c r="DV199" s="31" t="str">
        <f t="shared" si="454"/>
        <v/>
      </c>
      <c r="DW199" s="48" t="e">
        <f t="shared" si="455"/>
        <v>#VALUE!</v>
      </c>
      <c r="DX199" s="4" t="str">
        <f t="shared" si="486"/>
        <v/>
      </c>
    </row>
    <row r="200" spans="1:128" ht="13.2" x14ac:dyDescent="0.25">
      <c r="A200" s="31"/>
      <c r="B200" s="4">
        <v>198</v>
      </c>
      <c r="C200" s="15"/>
      <c r="D200" s="15"/>
      <c r="E200" s="15"/>
      <c r="F200" s="15"/>
      <c r="G200" s="15"/>
      <c r="H200" s="47"/>
      <c r="I200" s="15"/>
      <c r="J200" s="47"/>
      <c r="K200" s="47"/>
      <c r="L200" s="47"/>
      <c r="M200" s="54"/>
      <c r="N200" s="54"/>
      <c r="O200" s="54"/>
      <c r="P200" s="54"/>
      <c r="Q200" s="54"/>
      <c r="R200" s="51"/>
      <c r="S200" s="51"/>
      <c r="T200" s="51"/>
      <c r="U200" s="51"/>
      <c r="V200" s="51"/>
      <c r="W200" s="51"/>
      <c r="X200" s="52" t="str">
        <f t="shared" si="456"/>
        <v xml:space="preserve"> </v>
      </c>
      <c r="Y200" s="52" t="str">
        <f t="shared" si="400"/>
        <v xml:space="preserve"> </v>
      </c>
      <c r="Z200" s="52" t="str">
        <f t="shared" si="401"/>
        <v xml:space="preserve"> </v>
      </c>
      <c r="AA200" s="52" t="str">
        <f t="shared" si="402"/>
        <v xml:space="preserve"> </v>
      </c>
      <c r="AB200" s="52" t="str">
        <f t="shared" si="403"/>
        <v xml:space="preserve"> </v>
      </c>
      <c r="AC200" s="54"/>
      <c r="AD200" s="54"/>
      <c r="AE200" s="54"/>
      <c r="AF200" s="54"/>
      <c r="AG200" s="54"/>
      <c r="AH200" s="52" t="str">
        <f t="shared" si="457"/>
        <v xml:space="preserve"> </v>
      </c>
      <c r="AI200" s="52" t="str">
        <f t="shared" si="362"/>
        <v xml:space="preserve"> </v>
      </c>
      <c r="AJ200" s="52" t="str">
        <f t="shared" si="363"/>
        <v xml:space="preserve"> </v>
      </c>
      <c r="AK200" s="52" t="str">
        <f t="shared" si="364"/>
        <v xml:space="preserve"> </v>
      </c>
      <c r="AL200" s="52" t="str">
        <f t="shared" si="365"/>
        <v xml:space="preserve"> </v>
      </c>
      <c r="AM200" s="53"/>
      <c r="AN200" s="53"/>
      <c r="AO200" s="53"/>
      <c r="AP200" s="53"/>
      <c r="AQ200" s="53"/>
      <c r="AR200" s="53"/>
      <c r="AS200" s="55" t="str">
        <f t="shared" si="458"/>
        <v/>
      </c>
      <c r="AT200" s="31" t="str">
        <f t="shared" si="404"/>
        <v/>
      </c>
      <c r="AU200" s="57" t="str">
        <f>IF(D200="","",IF(LOOKUP(AT200,'Master 2012 Pay Sheet'!$A$5:$A$35,'Master 2012 Pay Sheet'!$B$5:$B$35)&gt;0,LOOKUP(AT200,'Master 2012 Pay Sheet'!$A$5:$A$35,'Master 2012 Pay Sheet'!$B$5:$B$35),0))</f>
        <v/>
      </c>
      <c r="AV200" s="56" t="str">
        <f t="shared" si="459"/>
        <v/>
      </c>
      <c r="AW200" s="31" t="str">
        <f t="shared" si="405"/>
        <v/>
      </c>
      <c r="AX200" s="57" t="str">
        <f>IF(D200="","",IF(LOOKUP(AW200,'Master 2012 Pay Sheet'!$C$5:$C$35,'Master 2012 Pay Sheet'!$D$5:$D$35)&gt;0,LOOKUP(AW200,'Master 2012 Pay Sheet'!$C$5:$C$35,'Master 2012 Pay Sheet'!$D$5:$D$35),0))</f>
        <v/>
      </c>
      <c r="AY200" s="56" t="str">
        <f t="shared" si="406"/>
        <v/>
      </c>
      <c r="AZ200" s="31" t="str">
        <f t="shared" si="407"/>
        <v/>
      </c>
      <c r="BA200" s="57" t="str">
        <f>IF(D200="","",IF(LOOKUP(AZ200,'Master 2012 Pay Sheet'!$E$5:$E$35,'Master 2012 Pay Sheet'!$F$5:$F$35)&gt;0,LOOKUP(AZ200,'Master 2012 Pay Sheet'!$E$5:$E$35,'Master 2012 Pay Sheet'!$F$5:$F$35),0))</f>
        <v/>
      </c>
      <c r="BB200" s="57" t="str">
        <f t="shared" si="408"/>
        <v/>
      </c>
      <c r="BC200" s="31" t="str">
        <f t="shared" si="409"/>
        <v/>
      </c>
      <c r="BD200" s="31" t="str">
        <f t="shared" si="410"/>
        <v/>
      </c>
      <c r="BE200" s="31" t="str">
        <f t="shared" si="411"/>
        <v/>
      </c>
      <c r="BF200" s="56" t="str">
        <f t="shared" si="460"/>
        <v/>
      </c>
      <c r="BG200" s="31" t="str">
        <f t="shared" si="412"/>
        <v/>
      </c>
      <c r="BH200" s="31" t="str">
        <f t="shared" si="413"/>
        <v/>
      </c>
      <c r="BI200" s="56" t="str">
        <f t="shared" si="461"/>
        <v/>
      </c>
      <c r="BJ200" s="31" t="str">
        <f t="shared" si="414"/>
        <v/>
      </c>
      <c r="BK200" s="31" t="str">
        <f t="shared" si="462"/>
        <v/>
      </c>
      <c r="BL200" s="31" t="str">
        <f t="shared" si="415"/>
        <v/>
      </c>
      <c r="BM200" s="31" t="str">
        <f t="shared" si="416"/>
        <v/>
      </c>
      <c r="BN200" s="31" t="str">
        <f t="shared" si="417"/>
        <v/>
      </c>
      <c r="BO200" s="31" t="str">
        <f t="shared" si="418"/>
        <v/>
      </c>
      <c r="BP200" s="31" t="str">
        <f t="shared" si="419"/>
        <v/>
      </c>
      <c r="BQ200" s="31" t="str">
        <f t="shared" si="420"/>
        <v/>
      </c>
      <c r="BR200" s="31" t="str">
        <f t="shared" si="421"/>
        <v/>
      </c>
      <c r="BS200" s="31" t="str">
        <f t="shared" si="422"/>
        <v/>
      </c>
      <c r="BT200" s="31" t="str">
        <f t="shared" si="423"/>
        <v/>
      </c>
      <c r="BU200" s="31" t="str">
        <f t="shared" si="424"/>
        <v/>
      </c>
      <c r="BV200" s="31" t="str">
        <f t="shared" si="425"/>
        <v/>
      </c>
      <c r="BW200" s="31" t="str">
        <f t="shared" si="426"/>
        <v/>
      </c>
      <c r="BX200" s="31" t="str">
        <f t="shared" si="427"/>
        <v/>
      </c>
      <c r="BY200" s="31" t="str">
        <f t="shared" si="428"/>
        <v/>
      </c>
      <c r="BZ200" s="31" t="str">
        <f t="shared" si="429"/>
        <v/>
      </c>
      <c r="CA200" s="31" t="str">
        <f t="shared" si="430"/>
        <v/>
      </c>
      <c r="CB200" s="31" t="str">
        <f t="shared" si="431"/>
        <v/>
      </c>
      <c r="CC200" s="31" t="str">
        <f t="shared" si="432"/>
        <v/>
      </c>
      <c r="CD200" s="31" t="str">
        <f t="shared" si="433"/>
        <v/>
      </c>
      <c r="CE200" s="31" t="str">
        <f t="shared" si="434"/>
        <v/>
      </c>
      <c r="CF200" s="31" t="str">
        <f t="shared" si="435"/>
        <v/>
      </c>
      <c r="CG200" s="31" t="str">
        <f t="shared" si="436"/>
        <v/>
      </c>
      <c r="CH200" s="31" t="str">
        <f t="shared" si="437"/>
        <v/>
      </c>
      <c r="CI200" s="31" t="str">
        <f t="shared" si="438"/>
        <v/>
      </c>
      <c r="CJ200" s="31" t="str">
        <f t="shared" si="439"/>
        <v/>
      </c>
      <c r="CK200" s="31" t="str">
        <f t="shared" si="440"/>
        <v/>
      </c>
      <c r="CL200" s="31" t="str">
        <f t="shared" si="441"/>
        <v/>
      </c>
      <c r="CM200" s="31" t="str">
        <f t="shared" si="442"/>
        <v/>
      </c>
      <c r="CN200" s="31" t="str">
        <f t="shared" si="443"/>
        <v/>
      </c>
      <c r="CO200" s="31" t="str">
        <f t="shared" si="444"/>
        <v/>
      </c>
      <c r="CP200" s="31" t="str">
        <f t="shared" si="445"/>
        <v/>
      </c>
      <c r="CQ200" s="31" t="str">
        <f t="shared" si="446"/>
        <v/>
      </c>
      <c r="CR200" s="31" t="str">
        <f t="shared" si="447"/>
        <v/>
      </c>
      <c r="CS200" s="31" t="str">
        <f t="shared" si="448"/>
        <v/>
      </c>
      <c r="CT200" s="31" t="str">
        <f t="shared" si="463"/>
        <v/>
      </c>
      <c r="CU200" s="31" t="str">
        <f t="shared" si="464"/>
        <v/>
      </c>
      <c r="CV200" s="31" t="str">
        <f t="shared" si="465"/>
        <v/>
      </c>
      <c r="CW200" s="31" t="str">
        <f t="shared" si="466"/>
        <v/>
      </c>
      <c r="CX200" s="31" t="str">
        <f t="shared" si="467"/>
        <v/>
      </c>
      <c r="CY200" s="31" t="str">
        <f t="shared" si="468"/>
        <v/>
      </c>
      <c r="CZ200" s="31" t="str">
        <f t="shared" si="469"/>
        <v/>
      </c>
      <c r="DA200" s="31" t="str">
        <f t="shared" si="470"/>
        <v/>
      </c>
      <c r="DB200" s="31" t="str">
        <f t="shared" si="471"/>
        <v/>
      </c>
      <c r="DC200" s="31" t="str">
        <f t="shared" si="472"/>
        <v/>
      </c>
      <c r="DD200" s="31" t="str">
        <f t="shared" si="473"/>
        <v/>
      </c>
      <c r="DE200" s="31" t="str">
        <f t="shared" si="474"/>
        <v/>
      </c>
      <c r="DF200" s="31" t="str">
        <f t="shared" si="475"/>
        <v/>
      </c>
      <c r="DG200" s="31" t="str">
        <f t="shared" si="476"/>
        <v/>
      </c>
      <c r="DH200" s="31" t="str">
        <f t="shared" si="477"/>
        <v/>
      </c>
      <c r="DI200" s="31" t="str">
        <f t="shared" si="478"/>
        <v/>
      </c>
      <c r="DJ200" s="31" t="str">
        <f t="shared" si="479"/>
        <v/>
      </c>
      <c r="DK200" s="31" t="str">
        <f t="shared" si="480"/>
        <v/>
      </c>
      <c r="DL200" s="31" t="str">
        <f t="shared" si="481"/>
        <v/>
      </c>
      <c r="DM200" s="31" t="str">
        <f t="shared" si="482"/>
        <v/>
      </c>
      <c r="DN200" s="31" t="str">
        <f t="shared" si="483"/>
        <v/>
      </c>
      <c r="DO200" s="31" t="str">
        <f t="shared" si="484"/>
        <v/>
      </c>
      <c r="DP200" s="31" t="str">
        <f t="shared" si="485"/>
        <v/>
      </c>
      <c r="DQ200" s="31" t="str">
        <f t="shared" si="449"/>
        <v/>
      </c>
      <c r="DR200" s="31" t="str">
        <f t="shared" si="450"/>
        <v/>
      </c>
      <c r="DS200" s="31" t="str">
        <f t="shared" si="451"/>
        <v/>
      </c>
      <c r="DT200" s="31" t="str">
        <f t="shared" si="452"/>
        <v/>
      </c>
      <c r="DU200" s="31" t="str">
        <f t="shared" si="453"/>
        <v/>
      </c>
      <c r="DV200" s="31" t="str">
        <f t="shared" si="454"/>
        <v/>
      </c>
      <c r="DW200" s="48" t="e">
        <f t="shared" si="455"/>
        <v>#VALUE!</v>
      </c>
      <c r="DX200" s="4" t="str">
        <f t="shared" si="486"/>
        <v/>
      </c>
    </row>
    <row r="201" spans="1:128" ht="13.2" x14ac:dyDescent="0.25">
      <c r="A201" s="31"/>
      <c r="B201" s="4">
        <v>199</v>
      </c>
      <c r="C201" s="15"/>
      <c r="D201" s="15"/>
      <c r="E201" s="15"/>
      <c r="F201" s="15"/>
      <c r="G201" s="15"/>
      <c r="H201" s="47"/>
      <c r="I201" s="15"/>
      <c r="J201" s="47"/>
      <c r="K201" s="47"/>
      <c r="L201" s="47"/>
      <c r="M201" s="54"/>
      <c r="N201" s="54"/>
      <c r="O201" s="54"/>
      <c r="P201" s="54"/>
      <c r="Q201" s="54"/>
      <c r="R201" s="51"/>
      <c r="S201" s="51"/>
      <c r="T201" s="51"/>
      <c r="U201" s="51"/>
      <c r="V201" s="51"/>
      <c r="W201" s="51"/>
      <c r="X201" s="52" t="str">
        <f t="shared" si="456"/>
        <v xml:space="preserve"> </v>
      </c>
      <c r="Y201" s="52" t="str">
        <f t="shared" si="400"/>
        <v xml:space="preserve"> </v>
      </c>
      <c r="Z201" s="52" t="str">
        <f t="shared" si="401"/>
        <v xml:space="preserve"> </v>
      </c>
      <c r="AA201" s="52" t="str">
        <f t="shared" si="402"/>
        <v xml:space="preserve"> </v>
      </c>
      <c r="AB201" s="52" t="str">
        <f t="shared" si="403"/>
        <v xml:space="preserve"> </v>
      </c>
      <c r="AC201" s="54"/>
      <c r="AD201" s="54"/>
      <c r="AE201" s="54"/>
      <c r="AF201" s="54"/>
      <c r="AG201" s="54"/>
      <c r="AH201" s="52" t="str">
        <f t="shared" si="457"/>
        <v xml:space="preserve"> </v>
      </c>
      <c r="AI201" s="52" t="str">
        <f t="shared" si="362"/>
        <v xml:space="preserve"> </v>
      </c>
      <c r="AJ201" s="52" t="str">
        <f t="shared" si="363"/>
        <v xml:space="preserve"> </v>
      </c>
      <c r="AK201" s="52" t="str">
        <f t="shared" si="364"/>
        <v xml:space="preserve"> </v>
      </c>
      <c r="AL201" s="52" t="str">
        <f t="shared" si="365"/>
        <v xml:space="preserve"> </v>
      </c>
      <c r="AM201" s="53"/>
      <c r="AN201" s="53"/>
      <c r="AO201" s="53"/>
      <c r="AP201" s="53"/>
      <c r="AQ201" s="53"/>
      <c r="AR201" s="53"/>
      <c r="AS201" s="55" t="str">
        <f t="shared" si="458"/>
        <v/>
      </c>
      <c r="AT201" s="31" t="str">
        <f t="shared" si="404"/>
        <v/>
      </c>
      <c r="AU201" s="57" t="str">
        <f>IF(D201="","",IF(LOOKUP(AT201,'Master 2012 Pay Sheet'!$A$5:$A$35,'Master 2012 Pay Sheet'!$B$5:$B$35)&gt;0,LOOKUP(AT201,'Master 2012 Pay Sheet'!$A$5:$A$35,'Master 2012 Pay Sheet'!$B$5:$B$35),0))</f>
        <v/>
      </c>
      <c r="AV201" s="56" t="str">
        <f t="shared" si="459"/>
        <v/>
      </c>
      <c r="AW201" s="31" t="str">
        <f t="shared" si="405"/>
        <v/>
      </c>
      <c r="AX201" s="57" t="str">
        <f>IF(D201="","",IF(LOOKUP(AW201,'Master 2012 Pay Sheet'!$C$5:$C$35,'Master 2012 Pay Sheet'!$D$5:$D$35)&gt;0,LOOKUP(AW201,'Master 2012 Pay Sheet'!$C$5:$C$35,'Master 2012 Pay Sheet'!$D$5:$D$35),0))</f>
        <v/>
      </c>
      <c r="AY201" s="56" t="str">
        <f t="shared" si="406"/>
        <v/>
      </c>
      <c r="AZ201" s="31" t="str">
        <f t="shared" si="407"/>
        <v/>
      </c>
      <c r="BA201" s="57" t="str">
        <f>IF(D201="","",IF(LOOKUP(AZ201,'Master 2012 Pay Sheet'!$E$5:$E$35,'Master 2012 Pay Sheet'!$F$5:$F$35)&gt;0,LOOKUP(AZ201,'Master 2012 Pay Sheet'!$E$5:$E$35,'Master 2012 Pay Sheet'!$F$5:$F$35),0))</f>
        <v/>
      </c>
      <c r="BB201" s="57" t="str">
        <f t="shared" si="408"/>
        <v/>
      </c>
      <c r="BC201" s="31" t="str">
        <f t="shared" si="409"/>
        <v/>
      </c>
      <c r="BD201" s="31" t="str">
        <f t="shared" si="410"/>
        <v/>
      </c>
      <c r="BE201" s="31" t="str">
        <f t="shared" si="411"/>
        <v/>
      </c>
      <c r="BF201" s="56" t="str">
        <f t="shared" si="460"/>
        <v/>
      </c>
      <c r="BG201" s="31" t="str">
        <f t="shared" si="412"/>
        <v/>
      </c>
      <c r="BH201" s="31" t="str">
        <f t="shared" si="413"/>
        <v/>
      </c>
      <c r="BI201" s="56" t="str">
        <f t="shared" si="461"/>
        <v/>
      </c>
      <c r="BJ201" s="31" t="str">
        <f t="shared" si="414"/>
        <v/>
      </c>
      <c r="BK201" s="31" t="str">
        <f t="shared" si="462"/>
        <v/>
      </c>
      <c r="BL201" s="31" t="str">
        <f t="shared" si="415"/>
        <v/>
      </c>
      <c r="BM201" s="31" t="str">
        <f t="shared" si="416"/>
        <v/>
      </c>
      <c r="BN201" s="31" t="str">
        <f t="shared" si="417"/>
        <v/>
      </c>
      <c r="BO201" s="31" t="str">
        <f t="shared" si="418"/>
        <v/>
      </c>
      <c r="BP201" s="31" t="str">
        <f t="shared" si="419"/>
        <v/>
      </c>
      <c r="BQ201" s="31" t="str">
        <f t="shared" si="420"/>
        <v/>
      </c>
      <c r="BR201" s="31" t="str">
        <f t="shared" si="421"/>
        <v/>
      </c>
      <c r="BS201" s="31" t="str">
        <f t="shared" si="422"/>
        <v/>
      </c>
      <c r="BT201" s="31" t="str">
        <f t="shared" si="423"/>
        <v/>
      </c>
      <c r="BU201" s="31" t="str">
        <f t="shared" si="424"/>
        <v/>
      </c>
      <c r="BV201" s="31" t="str">
        <f t="shared" si="425"/>
        <v/>
      </c>
      <c r="BW201" s="31" t="str">
        <f t="shared" si="426"/>
        <v/>
      </c>
      <c r="BX201" s="31" t="str">
        <f t="shared" si="427"/>
        <v/>
      </c>
      <c r="BY201" s="31" t="str">
        <f t="shared" si="428"/>
        <v/>
      </c>
      <c r="BZ201" s="31" t="str">
        <f t="shared" si="429"/>
        <v/>
      </c>
      <c r="CA201" s="31" t="str">
        <f t="shared" si="430"/>
        <v/>
      </c>
      <c r="CB201" s="31" t="str">
        <f t="shared" si="431"/>
        <v/>
      </c>
      <c r="CC201" s="31" t="str">
        <f t="shared" si="432"/>
        <v/>
      </c>
      <c r="CD201" s="31" t="str">
        <f t="shared" si="433"/>
        <v/>
      </c>
      <c r="CE201" s="31" t="str">
        <f t="shared" si="434"/>
        <v/>
      </c>
      <c r="CF201" s="31" t="str">
        <f t="shared" si="435"/>
        <v/>
      </c>
      <c r="CG201" s="31" t="str">
        <f t="shared" si="436"/>
        <v/>
      </c>
      <c r="CH201" s="31" t="str">
        <f t="shared" si="437"/>
        <v/>
      </c>
      <c r="CI201" s="31" t="str">
        <f t="shared" si="438"/>
        <v/>
      </c>
      <c r="CJ201" s="31" t="str">
        <f t="shared" si="439"/>
        <v/>
      </c>
      <c r="CK201" s="31" t="str">
        <f t="shared" si="440"/>
        <v/>
      </c>
      <c r="CL201" s="31" t="str">
        <f t="shared" si="441"/>
        <v/>
      </c>
      <c r="CM201" s="31" t="str">
        <f t="shared" si="442"/>
        <v/>
      </c>
      <c r="CN201" s="31" t="str">
        <f t="shared" si="443"/>
        <v/>
      </c>
      <c r="CO201" s="31" t="str">
        <f t="shared" si="444"/>
        <v/>
      </c>
      <c r="CP201" s="31" t="str">
        <f t="shared" si="445"/>
        <v/>
      </c>
      <c r="CQ201" s="31" t="str">
        <f t="shared" si="446"/>
        <v/>
      </c>
      <c r="CR201" s="31" t="str">
        <f t="shared" si="447"/>
        <v/>
      </c>
      <c r="CS201" s="31" t="str">
        <f t="shared" si="448"/>
        <v/>
      </c>
      <c r="CT201" s="31" t="str">
        <f t="shared" si="463"/>
        <v/>
      </c>
      <c r="CU201" s="31" t="str">
        <f t="shared" si="464"/>
        <v/>
      </c>
      <c r="CV201" s="31" t="str">
        <f t="shared" si="465"/>
        <v/>
      </c>
      <c r="CW201" s="31" t="str">
        <f t="shared" si="466"/>
        <v/>
      </c>
      <c r="CX201" s="31" t="str">
        <f t="shared" si="467"/>
        <v/>
      </c>
      <c r="CY201" s="31" t="str">
        <f t="shared" si="468"/>
        <v/>
      </c>
      <c r="CZ201" s="31" t="str">
        <f t="shared" si="469"/>
        <v/>
      </c>
      <c r="DA201" s="31" t="str">
        <f t="shared" si="470"/>
        <v/>
      </c>
      <c r="DB201" s="31" t="str">
        <f t="shared" si="471"/>
        <v/>
      </c>
      <c r="DC201" s="31" t="str">
        <f t="shared" si="472"/>
        <v/>
      </c>
      <c r="DD201" s="31" t="str">
        <f t="shared" si="473"/>
        <v/>
      </c>
      <c r="DE201" s="31" t="str">
        <f t="shared" si="474"/>
        <v/>
      </c>
      <c r="DF201" s="31" t="str">
        <f t="shared" si="475"/>
        <v/>
      </c>
      <c r="DG201" s="31" t="str">
        <f t="shared" si="476"/>
        <v/>
      </c>
      <c r="DH201" s="31" t="str">
        <f t="shared" si="477"/>
        <v/>
      </c>
      <c r="DI201" s="31" t="str">
        <f t="shared" si="478"/>
        <v/>
      </c>
      <c r="DJ201" s="31" t="str">
        <f t="shared" si="479"/>
        <v/>
      </c>
      <c r="DK201" s="31" t="str">
        <f t="shared" si="480"/>
        <v/>
      </c>
      <c r="DL201" s="31" t="str">
        <f t="shared" si="481"/>
        <v/>
      </c>
      <c r="DM201" s="31" t="str">
        <f t="shared" si="482"/>
        <v/>
      </c>
      <c r="DN201" s="31" t="str">
        <f t="shared" si="483"/>
        <v/>
      </c>
      <c r="DO201" s="31" t="str">
        <f t="shared" si="484"/>
        <v/>
      </c>
      <c r="DP201" s="31" t="str">
        <f t="shared" si="485"/>
        <v/>
      </c>
      <c r="DQ201" s="31" t="str">
        <f t="shared" si="449"/>
        <v/>
      </c>
      <c r="DR201" s="31" t="str">
        <f t="shared" si="450"/>
        <v/>
      </c>
      <c r="DS201" s="31" t="str">
        <f t="shared" si="451"/>
        <v/>
      </c>
      <c r="DT201" s="31" t="str">
        <f t="shared" si="452"/>
        <v/>
      </c>
      <c r="DU201" s="31" t="str">
        <f t="shared" si="453"/>
        <v/>
      </c>
      <c r="DV201" s="31" t="str">
        <f t="shared" si="454"/>
        <v/>
      </c>
      <c r="DW201" s="48" t="e">
        <f t="shared" si="455"/>
        <v>#VALUE!</v>
      </c>
      <c r="DX201" s="4" t="str">
        <f t="shared" si="486"/>
        <v/>
      </c>
    </row>
    <row r="202" spans="1:128" ht="13.2" x14ac:dyDescent="0.25">
      <c r="A202" s="31"/>
      <c r="B202" s="4">
        <v>200</v>
      </c>
      <c r="C202" s="15"/>
      <c r="D202" s="15"/>
      <c r="E202" s="15"/>
      <c r="F202" s="15"/>
      <c r="G202" s="15"/>
      <c r="H202" s="47"/>
      <c r="I202" s="15"/>
      <c r="J202" s="47"/>
      <c r="K202" s="47"/>
      <c r="L202" s="47"/>
      <c r="M202" s="54"/>
      <c r="N202" s="54"/>
      <c r="O202" s="54"/>
      <c r="P202" s="54"/>
      <c r="Q202" s="54"/>
      <c r="R202" s="51"/>
      <c r="S202" s="51"/>
      <c r="T202" s="51"/>
      <c r="U202" s="51"/>
      <c r="V202" s="51"/>
      <c r="W202" s="51"/>
      <c r="X202" s="52" t="str">
        <f t="shared" si="456"/>
        <v xml:space="preserve"> </v>
      </c>
      <c r="Y202" s="52" t="str">
        <f t="shared" si="400"/>
        <v xml:space="preserve"> </v>
      </c>
      <c r="Z202" s="52" t="str">
        <f t="shared" si="401"/>
        <v xml:space="preserve"> </v>
      </c>
      <c r="AA202" s="52" t="str">
        <f t="shared" si="402"/>
        <v xml:space="preserve"> </v>
      </c>
      <c r="AB202" s="52" t="str">
        <f t="shared" si="403"/>
        <v xml:space="preserve"> </v>
      </c>
      <c r="AC202" s="54"/>
      <c r="AD202" s="54"/>
      <c r="AE202" s="54"/>
      <c r="AF202" s="54"/>
      <c r="AG202" s="54"/>
      <c r="AH202" s="52" t="str">
        <f t="shared" si="457"/>
        <v xml:space="preserve"> </v>
      </c>
      <c r="AI202" s="52" t="str">
        <f t="shared" si="362"/>
        <v xml:space="preserve"> </v>
      </c>
      <c r="AJ202" s="52" t="str">
        <f t="shared" si="363"/>
        <v xml:space="preserve"> </v>
      </c>
      <c r="AK202" s="52" t="str">
        <f t="shared" si="364"/>
        <v xml:space="preserve"> </v>
      </c>
      <c r="AL202" s="52" t="str">
        <f t="shared" si="365"/>
        <v xml:space="preserve"> </v>
      </c>
      <c r="AM202" s="53"/>
      <c r="AN202" s="53"/>
      <c r="AO202" s="53"/>
      <c r="AP202" s="53"/>
      <c r="AQ202" s="53"/>
      <c r="AR202" s="53"/>
      <c r="AS202" s="55" t="str">
        <f t="shared" si="458"/>
        <v/>
      </c>
      <c r="AT202" s="31" t="str">
        <f t="shared" si="404"/>
        <v/>
      </c>
      <c r="AU202" s="57" t="str">
        <f>IF(D202="","",IF(LOOKUP(AT202,'Master 2012 Pay Sheet'!$A$5:$A$35,'Master 2012 Pay Sheet'!$B$5:$B$35)&gt;0,LOOKUP(AT202,'Master 2012 Pay Sheet'!$A$5:$A$35,'Master 2012 Pay Sheet'!$B$5:$B$35),0))</f>
        <v/>
      </c>
      <c r="AV202" s="56" t="str">
        <f t="shared" si="459"/>
        <v/>
      </c>
      <c r="AW202" s="31" t="str">
        <f t="shared" si="405"/>
        <v/>
      </c>
      <c r="AX202" s="57" t="str">
        <f>IF(D202="","",IF(LOOKUP(AW202,'Master 2012 Pay Sheet'!$C$5:$C$35,'Master 2012 Pay Sheet'!$D$5:$D$35)&gt;0,LOOKUP(AW202,'Master 2012 Pay Sheet'!$C$5:$C$35,'Master 2012 Pay Sheet'!$D$5:$D$35),0))</f>
        <v/>
      </c>
      <c r="AY202" s="56" t="str">
        <f t="shared" si="406"/>
        <v/>
      </c>
      <c r="AZ202" s="31" t="str">
        <f t="shared" si="407"/>
        <v/>
      </c>
      <c r="BA202" s="57" t="str">
        <f>IF(D202="","",IF(LOOKUP(AZ202,'Master 2012 Pay Sheet'!$E$5:$E$35,'Master 2012 Pay Sheet'!$F$5:$F$35)&gt;0,LOOKUP(AZ202,'Master 2012 Pay Sheet'!$E$5:$E$35,'Master 2012 Pay Sheet'!$F$5:$F$35),0))</f>
        <v/>
      </c>
      <c r="BB202" s="57" t="str">
        <f t="shared" si="408"/>
        <v/>
      </c>
      <c r="BC202" s="31" t="str">
        <f t="shared" si="409"/>
        <v/>
      </c>
      <c r="BD202" s="31" t="str">
        <f t="shared" si="410"/>
        <v/>
      </c>
      <c r="BE202" s="31" t="str">
        <f t="shared" si="411"/>
        <v/>
      </c>
      <c r="BF202" s="56" t="str">
        <f t="shared" si="460"/>
        <v/>
      </c>
      <c r="BG202" s="31" t="str">
        <f t="shared" si="412"/>
        <v/>
      </c>
      <c r="BH202" s="31" t="str">
        <f t="shared" si="413"/>
        <v/>
      </c>
      <c r="BI202" s="56" t="str">
        <f t="shared" si="461"/>
        <v/>
      </c>
      <c r="BJ202" s="31" t="str">
        <f t="shared" si="414"/>
        <v/>
      </c>
      <c r="BK202" s="31" t="str">
        <f t="shared" si="462"/>
        <v/>
      </c>
      <c r="BL202" s="31" t="str">
        <f t="shared" si="415"/>
        <v/>
      </c>
      <c r="BM202" s="31" t="str">
        <f t="shared" si="416"/>
        <v/>
      </c>
      <c r="BN202" s="31" t="str">
        <f t="shared" si="417"/>
        <v/>
      </c>
      <c r="BO202" s="31" t="str">
        <f t="shared" si="418"/>
        <v/>
      </c>
      <c r="BP202" s="31" t="str">
        <f t="shared" si="419"/>
        <v/>
      </c>
      <c r="BQ202" s="31" t="str">
        <f t="shared" si="420"/>
        <v/>
      </c>
      <c r="BR202" s="31" t="str">
        <f t="shared" si="421"/>
        <v/>
      </c>
      <c r="BS202" s="31" t="str">
        <f t="shared" si="422"/>
        <v/>
      </c>
      <c r="BT202" s="31" t="str">
        <f t="shared" si="423"/>
        <v/>
      </c>
      <c r="BU202" s="31" t="str">
        <f t="shared" si="424"/>
        <v/>
      </c>
      <c r="BV202" s="31" t="str">
        <f t="shared" si="425"/>
        <v/>
      </c>
      <c r="BW202" s="31" t="str">
        <f t="shared" si="426"/>
        <v/>
      </c>
      <c r="BX202" s="31" t="str">
        <f t="shared" si="427"/>
        <v/>
      </c>
      <c r="BY202" s="31" t="str">
        <f t="shared" si="428"/>
        <v/>
      </c>
      <c r="BZ202" s="31" t="str">
        <f t="shared" si="429"/>
        <v/>
      </c>
      <c r="CA202" s="31" t="str">
        <f t="shared" si="430"/>
        <v/>
      </c>
      <c r="CB202" s="31" t="str">
        <f t="shared" si="431"/>
        <v/>
      </c>
      <c r="CC202" s="31" t="str">
        <f t="shared" si="432"/>
        <v/>
      </c>
      <c r="CD202" s="31" t="str">
        <f t="shared" si="433"/>
        <v/>
      </c>
      <c r="CE202" s="31" t="str">
        <f t="shared" si="434"/>
        <v/>
      </c>
      <c r="CF202" s="31" t="str">
        <f t="shared" si="435"/>
        <v/>
      </c>
      <c r="CG202" s="31" t="str">
        <f t="shared" si="436"/>
        <v/>
      </c>
      <c r="CH202" s="31" t="str">
        <f t="shared" si="437"/>
        <v/>
      </c>
      <c r="CI202" s="31" t="str">
        <f t="shared" si="438"/>
        <v/>
      </c>
      <c r="CJ202" s="31" t="str">
        <f t="shared" si="439"/>
        <v/>
      </c>
      <c r="CK202" s="31" t="str">
        <f t="shared" si="440"/>
        <v/>
      </c>
      <c r="CL202" s="31" t="str">
        <f t="shared" si="441"/>
        <v/>
      </c>
      <c r="CM202" s="31" t="str">
        <f t="shared" si="442"/>
        <v/>
      </c>
      <c r="CN202" s="31" t="str">
        <f t="shared" si="443"/>
        <v/>
      </c>
      <c r="CO202" s="31" t="str">
        <f t="shared" si="444"/>
        <v/>
      </c>
      <c r="CP202" s="31" t="str">
        <f t="shared" si="445"/>
        <v/>
      </c>
      <c r="CQ202" s="31" t="str">
        <f t="shared" si="446"/>
        <v/>
      </c>
      <c r="CR202" s="31" t="str">
        <f t="shared" si="447"/>
        <v/>
      </c>
      <c r="CS202" s="31" t="str">
        <f t="shared" si="448"/>
        <v/>
      </c>
      <c r="CT202" s="31" t="str">
        <f t="shared" si="463"/>
        <v/>
      </c>
      <c r="CU202" s="31" t="str">
        <f t="shared" si="464"/>
        <v/>
      </c>
      <c r="CV202" s="31" t="str">
        <f t="shared" si="465"/>
        <v/>
      </c>
      <c r="CW202" s="31" t="str">
        <f t="shared" si="466"/>
        <v/>
      </c>
      <c r="CX202" s="31" t="str">
        <f t="shared" si="467"/>
        <v/>
      </c>
      <c r="CY202" s="31" t="str">
        <f t="shared" si="468"/>
        <v/>
      </c>
      <c r="CZ202" s="31" t="str">
        <f t="shared" si="469"/>
        <v/>
      </c>
      <c r="DA202" s="31" t="str">
        <f t="shared" si="470"/>
        <v/>
      </c>
      <c r="DB202" s="31" t="str">
        <f t="shared" si="471"/>
        <v/>
      </c>
      <c r="DC202" s="31" t="str">
        <f t="shared" si="472"/>
        <v/>
      </c>
      <c r="DD202" s="31" t="str">
        <f t="shared" si="473"/>
        <v/>
      </c>
      <c r="DE202" s="31" t="str">
        <f t="shared" si="474"/>
        <v/>
      </c>
      <c r="DF202" s="31" t="str">
        <f t="shared" si="475"/>
        <v/>
      </c>
      <c r="DG202" s="31" t="str">
        <f t="shared" si="476"/>
        <v/>
      </c>
      <c r="DH202" s="31" t="str">
        <f t="shared" si="477"/>
        <v/>
      </c>
      <c r="DI202" s="31" t="str">
        <f t="shared" si="478"/>
        <v/>
      </c>
      <c r="DJ202" s="31" t="str">
        <f t="shared" si="479"/>
        <v/>
      </c>
      <c r="DK202" s="31" t="str">
        <f t="shared" si="480"/>
        <v/>
      </c>
      <c r="DL202" s="31" t="str">
        <f t="shared" si="481"/>
        <v/>
      </c>
      <c r="DM202" s="31" t="str">
        <f t="shared" si="482"/>
        <v/>
      </c>
      <c r="DN202" s="31" t="str">
        <f t="shared" si="483"/>
        <v/>
      </c>
      <c r="DO202" s="31" t="str">
        <f t="shared" si="484"/>
        <v/>
      </c>
      <c r="DP202" s="31" t="str">
        <f t="shared" si="485"/>
        <v/>
      </c>
      <c r="DQ202" s="31" t="str">
        <f t="shared" si="449"/>
        <v/>
      </c>
      <c r="DR202" s="31" t="str">
        <f t="shared" si="450"/>
        <v/>
      </c>
      <c r="DS202" s="31" t="str">
        <f t="shared" si="451"/>
        <v/>
      </c>
      <c r="DT202" s="31" t="str">
        <f t="shared" si="452"/>
        <v/>
      </c>
      <c r="DU202" s="31" t="str">
        <f t="shared" si="453"/>
        <v/>
      </c>
      <c r="DV202" s="31" t="str">
        <f t="shared" si="454"/>
        <v/>
      </c>
      <c r="DW202" s="48" t="e">
        <f t="shared" si="455"/>
        <v>#VALUE!</v>
      </c>
      <c r="DX202" s="4" t="str">
        <f t="shared" si="486"/>
        <v/>
      </c>
    </row>
    <row r="203" spans="1:128" x14ac:dyDescent="0.2">
      <c r="D203" s="4">
        <f>COUNTA(D3:D202)</f>
        <v>71</v>
      </c>
      <c r="I203" s="9"/>
      <c r="X203" s="36"/>
      <c r="Y203" s="36"/>
      <c r="Z203" s="37" t="s">
        <v>97</v>
      </c>
      <c r="AA203" s="37" t="s">
        <v>106</v>
      </c>
      <c r="AB203" s="37" t="s">
        <v>162</v>
      </c>
      <c r="AH203" s="9" t="str">
        <f t="shared" si="457"/>
        <v xml:space="preserve"> </v>
      </c>
      <c r="AI203" s="9" t="str">
        <f t="shared" si="362"/>
        <v xml:space="preserve"> </v>
      </c>
      <c r="AJ203" s="9" t="str">
        <f t="shared" si="363"/>
        <v xml:space="preserve"> </v>
      </c>
      <c r="AK203" s="9" t="str">
        <f t="shared" si="364"/>
        <v xml:space="preserve"> </v>
      </c>
      <c r="AL203" s="9" t="str">
        <f t="shared" si="365"/>
        <v xml:space="preserve"> </v>
      </c>
      <c r="AU203" s="58"/>
      <c r="AX203" s="59"/>
      <c r="BA203" s="59"/>
      <c r="BB203" s="59"/>
      <c r="DX203" s="4">
        <f>MAX(DX3:DX202)</f>
        <v>3.08</v>
      </c>
    </row>
    <row r="204" spans="1:128" x14ac:dyDescent="0.2">
      <c r="E204" s="24" t="s">
        <v>107</v>
      </c>
      <c r="F204" s="40"/>
      <c r="G204" s="24"/>
      <c r="H204" s="24"/>
      <c r="I204" s="9"/>
      <c r="X204" s="37" t="s">
        <v>151</v>
      </c>
      <c r="Y204" s="36"/>
      <c r="Z204" s="3">
        <f>COUNTIF(CT$3:CT$202,"= 0")</f>
        <v>0</v>
      </c>
      <c r="AA204" s="3">
        <f>COUNTIF(CZ$3:CZ$202,"= 0")</f>
        <v>0</v>
      </c>
      <c r="AB204" s="3">
        <f t="shared" ref="AB204:AB209" si="487">Z204+AA204</f>
        <v>0</v>
      </c>
      <c r="DW204" s="10" t="s">
        <v>172</v>
      </c>
      <c r="DX204" s="71">
        <f>COUNTIF(DX3:DX202,"&gt;0")</f>
        <v>1</v>
      </c>
    </row>
    <row r="205" spans="1:128" x14ac:dyDescent="0.2">
      <c r="E205" s="24" t="s">
        <v>108</v>
      </c>
      <c r="F205" s="40"/>
      <c r="G205" s="24"/>
      <c r="H205" s="24"/>
      <c r="I205" s="9"/>
      <c r="X205" s="37" t="s">
        <v>152</v>
      </c>
      <c r="Y205" s="36"/>
      <c r="Z205" s="3">
        <f>COUNTIF(CU$3:CU$202,"= 1")</f>
        <v>4</v>
      </c>
      <c r="AA205" s="3">
        <f>COUNTIF(DA$3:DA$202,"= 1")</f>
        <v>5</v>
      </c>
      <c r="AB205" s="3">
        <f t="shared" si="487"/>
        <v>9</v>
      </c>
      <c r="DX205" s="7"/>
    </row>
    <row r="206" spans="1:128" x14ac:dyDescent="0.2">
      <c r="E206" s="24" t="s">
        <v>109</v>
      </c>
      <c r="F206" s="40"/>
      <c r="G206" s="24"/>
      <c r="H206" s="24"/>
      <c r="I206" s="9"/>
      <c r="X206" s="37" t="s">
        <v>153</v>
      </c>
      <c r="Y206" s="36"/>
      <c r="Z206" s="3">
        <f>COUNTIF(CV$3:CV$202,"= 2")</f>
        <v>4</v>
      </c>
      <c r="AA206" s="3">
        <f>COUNTIF(DB$3:DB$202,"= 2")</f>
        <v>4</v>
      </c>
      <c r="AB206" s="3">
        <f t="shared" si="487"/>
        <v>8</v>
      </c>
      <c r="DX206" s="7"/>
    </row>
    <row r="207" spans="1:128" x14ac:dyDescent="0.2">
      <c r="E207" s="24" t="s">
        <v>118</v>
      </c>
      <c r="F207" s="40"/>
      <c r="G207" s="24"/>
      <c r="H207" s="24"/>
      <c r="I207" s="9"/>
      <c r="X207" s="37" t="s">
        <v>154</v>
      </c>
      <c r="Y207" s="36"/>
      <c r="Z207" s="3">
        <f>COUNTIF(CW$3:CW$202,"= 3")</f>
        <v>5</v>
      </c>
      <c r="AA207" s="3">
        <f>COUNTIF(DC$3:DC$202,"= 3")</f>
        <v>10</v>
      </c>
      <c r="AB207" s="3">
        <f t="shared" si="487"/>
        <v>15</v>
      </c>
      <c r="DX207" s="7"/>
    </row>
    <row r="208" spans="1:128" x14ac:dyDescent="0.2">
      <c r="E208" s="24" t="s">
        <v>116</v>
      </c>
      <c r="F208" s="40"/>
      <c r="G208" s="24"/>
      <c r="H208" s="24"/>
      <c r="I208" s="9"/>
      <c r="X208" s="37" t="s">
        <v>155</v>
      </c>
      <c r="Y208" s="36"/>
      <c r="Z208" s="3">
        <f>COUNTIF(CX$3:CX$202,"= 4")</f>
        <v>8</v>
      </c>
      <c r="AA208" s="3">
        <f>COUNTIF(DD$3:DD$202,"= 4")</f>
        <v>9</v>
      </c>
      <c r="AB208" s="3">
        <f t="shared" si="487"/>
        <v>17</v>
      </c>
      <c r="DX208" s="7"/>
    </row>
    <row r="209" spans="5:128" x14ac:dyDescent="0.2">
      <c r="E209" s="24" t="s">
        <v>117</v>
      </c>
      <c r="F209" s="40"/>
      <c r="G209" s="24"/>
      <c r="H209" s="24"/>
      <c r="I209" s="9"/>
      <c r="X209" s="37" t="s">
        <v>156</v>
      </c>
      <c r="Y209" s="36"/>
      <c r="Z209" s="3">
        <f>COUNTIF(CY$3:CY$202,"= 5")</f>
        <v>50</v>
      </c>
      <c r="AA209" s="3">
        <f>COUNTIF(DE$3:DE$202,"= 5")</f>
        <v>43</v>
      </c>
      <c r="AB209" s="3">
        <f t="shared" si="487"/>
        <v>93</v>
      </c>
      <c r="DX209" s="7"/>
    </row>
    <row r="210" spans="5:128" x14ac:dyDescent="0.2">
      <c r="E210" s="24" t="s">
        <v>110</v>
      </c>
      <c r="F210" s="40"/>
      <c r="G210" s="24"/>
      <c r="H210" s="24"/>
      <c r="I210" s="9"/>
      <c r="X210" s="37" t="s">
        <v>157</v>
      </c>
      <c r="Y210" s="36"/>
      <c r="Z210" s="3"/>
      <c r="AA210" s="3"/>
      <c r="AB210" s="3">
        <f>COUNTIF(DL$3:DL$202,"= 6")</f>
        <v>5</v>
      </c>
      <c r="CJ210" s="78"/>
      <c r="CK210" s="78"/>
      <c r="CL210" s="78"/>
      <c r="CM210" s="78"/>
      <c r="CN210" s="78"/>
      <c r="CO210" s="78"/>
      <c r="CP210" s="78"/>
      <c r="CQ210" s="78"/>
      <c r="CR210" s="78"/>
      <c r="DX210" s="7"/>
    </row>
    <row r="211" spans="5:128" x14ac:dyDescent="0.2">
      <c r="E211" s="24" t="s">
        <v>111</v>
      </c>
      <c r="F211" s="40"/>
      <c r="G211" s="24"/>
      <c r="H211" s="24"/>
      <c r="I211" s="9"/>
      <c r="X211" s="37" t="s">
        <v>158</v>
      </c>
      <c r="Y211" s="36"/>
      <c r="Z211" s="3"/>
      <c r="AA211" s="3"/>
      <c r="AB211" s="3">
        <f>COUNTIF(DM$3:DM$202,"= 7")</f>
        <v>6</v>
      </c>
      <c r="CJ211" s="78"/>
      <c r="CK211" s="78"/>
      <c r="CL211" s="78"/>
      <c r="CM211" s="78"/>
      <c r="CN211" s="78"/>
      <c r="CO211" s="78"/>
      <c r="CP211" s="78"/>
      <c r="CQ211" s="78"/>
      <c r="CR211" s="78"/>
      <c r="DX211" s="7"/>
    </row>
    <row r="212" spans="5:128" x14ac:dyDescent="0.2">
      <c r="E212" s="24" t="s">
        <v>112</v>
      </c>
      <c r="F212" s="40"/>
      <c r="G212" s="24"/>
      <c r="H212" s="24"/>
      <c r="I212" s="9"/>
      <c r="X212" s="37" t="s">
        <v>159</v>
      </c>
      <c r="Y212" s="36"/>
      <c r="Z212" s="3"/>
      <c r="AA212" s="3"/>
      <c r="AB212" s="3">
        <f>COUNTIF(DN$3:DN$202,"= 8")</f>
        <v>9</v>
      </c>
      <c r="CJ212" s="78"/>
      <c r="CK212" s="78"/>
      <c r="CL212" s="78"/>
      <c r="CM212" s="78"/>
      <c r="CN212" s="78"/>
      <c r="CO212" s="78"/>
      <c r="CP212" s="78"/>
      <c r="CQ212" s="78"/>
      <c r="CR212" s="78"/>
      <c r="DX212" s="7"/>
    </row>
    <row r="213" spans="5:128" x14ac:dyDescent="0.2">
      <c r="E213" s="24" t="s">
        <v>113</v>
      </c>
      <c r="F213" s="40"/>
      <c r="G213" s="24"/>
      <c r="H213" s="24"/>
      <c r="I213" s="9"/>
      <c r="X213" s="37" t="s">
        <v>160</v>
      </c>
      <c r="Y213" s="36"/>
      <c r="Z213" s="3"/>
      <c r="AA213" s="3"/>
      <c r="AB213" s="3">
        <f>COUNTIF(DO$3:DO$202,"= 9")</f>
        <v>11</v>
      </c>
      <c r="CJ213" s="78"/>
      <c r="CK213" s="78"/>
      <c r="CL213" s="78"/>
      <c r="CM213" s="78"/>
      <c r="CN213" s="78"/>
      <c r="CO213" s="78"/>
      <c r="CP213" s="78"/>
      <c r="CQ213" s="78"/>
      <c r="CR213" s="78"/>
      <c r="DX213" s="7"/>
    </row>
    <row r="214" spans="5:128" x14ac:dyDescent="0.2">
      <c r="E214" s="24" t="s">
        <v>114</v>
      </c>
      <c r="F214" s="40"/>
      <c r="G214" s="24"/>
      <c r="H214" s="24"/>
      <c r="I214" s="9"/>
      <c r="X214" s="37" t="s">
        <v>161</v>
      </c>
      <c r="Y214" s="36"/>
      <c r="Z214" s="3"/>
      <c r="AA214" s="3"/>
      <c r="AB214" s="3">
        <f>COUNTIF(DP$3:DP$202,"= 10")</f>
        <v>34</v>
      </c>
      <c r="CJ214" s="78"/>
      <c r="CK214" s="78"/>
      <c r="CL214" s="78"/>
      <c r="CM214" s="78"/>
      <c r="CN214" s="78"/>
      <c r="CO214" s="78"/>
      <c r="CP214" s="78"/>
      <c r="CQ214" s="78"/>
      <c r="CR214" s="78"/>
      <c r="DX214" s="7"/>
    </row>
    <row r="215" spans="5:128" x14ac:dyDescent="0.2">
      <c r="E215" s="24" t="s">
        <v>115</v>
      </c>
      <c r="F215" s="40"/>
      <c r="G215" s="24"/>
      <c r="H215" s="24"/>
      <c r="I215" s="9"/>
      <c r="X215" s="36"/>
      <c r="Y215" s="36"/>
      <c r="Z215" s="3"/>
      <c r="AA215" s="3"/>
      <c r="AB215" s="3"/>
      <c r="CJ215" s="78"/>
      <c r="CK215" s="78"/>
      <c r="CL215" s="78"/>
      <c r="CM215" s="78"/>
      <c r="CN215" s="78"/>
      <c r="CO215" s="78"/>
      <c r="CP215" s="78"/>
      <c r="CQ215" s="78"/>
      <c r="CR215" s="78"/>
      <c r="DX215" s="7"/>
    </row>
    <row r="216" spans="5:128" x14ac:dyDescent="0.2">
      <c r="I216" s="6"/>
      <c r="X216" s="37" t="s">
        <v>163</v>
      </c>
      <c r="Y216" s="36"/>
      <c r="Z216" s="3"/>
      <c r="AA216" s="3"/>
      <c r="AB216" s="3">
        <f>SUM(BK$3:BK$202)</f>
        <v>603</v>
      </c>
      <c r="CJ216" s="78"/>
      <c r="CK216" s="78"/>
      <c r="CL216" s="78"/>
      <c r="CM216" s="78"/>
      <c r="CN216" s="78"/>
      <c r="CO216" s="78"/>
      <c r="CP216" s="78"/>
      <c r="CQ216" s="78"/>
      <c r="CR216" s="78"/>
    </row>
    <row r="217" spans="5:128" x14ac:dyDescent="0.2">
      <c r="X217" s="37" t="s">
        <v>164</v>
      </c>
      <c r="Y217" s="36"/>
      <c r="Z217" s="36"/>
      <c r="AA217" s="3"/>
      <c r="AB217" s="3">
        <f>SUM(AY$3:AY$202)</f>
        <v>1522.99</v>
      </c>
      <c r="CJ217" s="78"/>
      <c r="CK217" s="78"/>
      <c r="CL217" s="78"/>
      <c r="CM217" s="78"/>
      <c r="CN217" s="78"/>
      <c r="CO217" s="78"/>
      <c r="CP217" s="78"/>
      <c r="CQ217" s="78"/>
      <c r="CR217" s="78"/>
    </row>
    <row r="218" spans="5:128" x14ac:dyDescent="0.2">
      <c r="R218" s="4"/>
      <c r="S218" s="4"/>
      <c r="T218" s="4"/>
      <c r="U218" s="4"/>
      <c r="V218" s="4"/>
      <c r="W218" s="4"/>
      <c r="X218" s="37" t="s">
        <v>165</v>
      </c>
      <c r="Y218" s="36"/>
      <c r="Z218" s="36"/>
      <c r="AA218" s="3"/>
      <c r="AB218" s="3">
        <f>AB217/AB216</f>
        <v>2.5256882255389717</v>
      </c>
      <c r="AH218" s="9"/>
      <c r="CJ218" s="78"/>
      <c r="CK218" s="78"/>
      <c r="CL218" s="78"/>
      <c r="CM218" s="78"/>
      <c r="CN218" s="78"/>
      <c r="CO218" s="78"/>
      <c r="CP218" s="78"/>
      <c r="CQ218" s="78"/>
      <c r="CR218" s="78"/>
    </row>
    <row r="219" spans="5:128" x14ac:dyDescent="0.2">
      <c r="R219" s="4"/>
      <c r="S219" s="4"/>
      <c r="T219" s="4"/>
      <c r="U219" s="4"/>
      <c r="V219" s="4"/>
      <c r="W219" s="4"/>
      <c r="X219" s="38" t="s">
        <v>45</v>
      </c>
      <c r="Y219" s="39"/>
      <c r="Z219" s="39"/>
      <c r="AA219" s="39"/>
      <c r="AB219" s="41"/>
      <c r="AH219" s="9"/>
      <c r="CE219" s="13"/>
      <c r="CJ219" s="78"/>
      <c r="CK219" s="78"/>
      <c r="CL219" s="78"/>
      <c r="CM219" s="78"/>
      <c r="CN219" s="78"/>
      <c r="CO219" s="78"/>
      <c r="CP219" s="78"/>
      <c r="CQ219" s="78"/>
      <c r="CR219" s="78"/>
    </row>
    <row r="220" spans="5:128" x14ac:dyDescent="0.2">
      <c r="R220" s="4"/>
      <c r="S220" s="4"/>
      <c r="T220" s="4"/>
      <c r="U220" s="4"/>
      <c r="V220" s="4"/>
      <c r="W220" s="4"/>
      <c r="X220" s="38" t="s">
        <v>46</v>
      </c>
      <c r="Y220" s="39"/>
      <c r="Z220" s="39"/>
      <c r="AA220" s="39"/>
      <c r="AB220" s="41"/>
      <c r="AH220" s="9"/>
      <c r="CJ220" s="78"/>
      <c r="CK220" s="78"/>
      <c r="CL220" s="78"/>
      <c r="CM220" s="78"/>
      <c r="CN220" s="78"/>
      <c r="CO220" s="78"/>
      <c r="CP220" s="78"/>
      <c r="CQ220" s="78"/>
      <c r="CR220" s="78"/>
    </row>
    <row r="221" spans="5:128" x14ac:dyDescent="0.2">
      <c r="R221" s="4"/>
      <c r="S221" s="4"/>
      <c r="T221" s="4"/>
      <c r="U221" s="4"/>
      <c r="V221" s="4"/>
      <c r="W221" s="4"/>
      <c r="X221" s="38" t="s">
        <v>166</v>
      </c>
      <c r="Y221" s="39"/>
      <c r="Z221" s="39"/>
      <c r="AA221" s="39"/>
      <c r="AB221" s="41"/>
      <c r="AH221" s="9"/>
      <c r="CJ221" s="78"/>
      <c r="CK221" s="78"/>
      <c r="CL221" s="78"/>
      <c r="CM221" s="78"/>
      <c r="CN221" s="78"/>
      <c r="CO221" s="78"/>
      <c r="CP221" s="78"/>
      <c r="CQ221" s="78"/>
      <c r="CR221" s="78"/>
    </row>
    <row r="222" spans="5:128" x14ac:dyDescent="0.2">
      <c r="R222" s="4"/>
      <c r="S222" s="4"/>
      <c r="T222" s="4"/>
      <c r="U222" s="4"/>
      <c r="V222" s="4"/>
      <c r="W222" s="4"/>
      <c r="X222" s="9"/>
      <c r="AH222" s="9"/>
      <c r="CJ222" s="78"/>
      <c r="CK222" s="78"/>
      <c r="CL222" s="78"/>
      <c r="CM222" s="78"/>
      <c r="CN222" s="78"/>
      <c r="CO222" s="78"/>
      <c r="CP222" s="78"/>
      <c r="CQ222" s="78"/>
      <c r="CR222" s="78"/>
    </row>
    <row r="223" spans="5:128" x14ac:dyDescent="0.2">
      <c r="R223" s="4"/>
      <c r="S223" s="4"/>
      <c r="T223" s="4"/>
      <c r="U223" s="4"/>
      <c r="V223" s="4"/>
      <c r="W223" s="4"/>
      <c r="X223" s="9"/>
      <c r="AH223" s="9"/>
      <c r="CJ223" s="78"/>
      <c r="CK223" s="78"/>
      <c r="CL223" s="78"/>
      <c r="CM223" s="78"/>
      <c r="CN223" s="78"/>
      <c r="CO223" s="78"/>
      <c r="CP223" s="78"/>
      <c r="CQ223" s="78"/>
      <c r="CR223" s="78"/>
    </row>
    <row r="224" spans="5:128" x14ac:dyDescent="0.2">
      <c r="R224" s="4"/>
      <c r="S224" s="4"/>
      <c r="T224" s="4"/>
      <c r="U224" s="4"/>
      <c r="V224" s="4"/>
      <c r="W224" s="4"/>
      <c r="X224" s="9"/>
      <c r="AH224" s="9"/>
      <c r="CJ224" s="78"/>
      <c r="CK224" s="78"/>
      <c r="CL224" s="78"/>
      <c r="CM224" s="80"/>
      <c r="CN224" s="80"/>
      <c r="CO224" s="80"/>
      <c r="CP224" s="80"/>
      <c r="CQ224" s="80"/>
      <c r="CR224" s="80"/>
    </row>
    <row r="225" spans="18:96" x14ac:dyDescent="0.2">
      <c r="R225" s="4"/>
      <c r="S225" s="4"/>
      <c r="T225" s="4"/>
      <c r="U225" s="4"/>
      <c r="V225" s="4"/>
      <c r="W225" s="4"/>
      <c r="X225" s="9"/>
      <c r="AH225" s="9"/>
      <c r="CJ225" s="78"/>
      <c r="CK225" s="78"/>
      <c r="CL225" s="78"/>
      <c r="CM225" s="80"/>
      <c r="CN225" s="80"/>
      <c r="CO225" s="80"/>
      <c r="CP225" s="80"/>
      <c r="CQ225" s="80"/>
      <c r="CR225" s="80"/>
    </row>
    <row r="226" spans="18:96" x14ac:dyDescent="0.2">
      <c r="R226" s="4"/>
      <c r="S226" s="4"/>
      <c r="T226" s="4"/>
      <c r="U226" s="4"/>
      <c r="V226" s="4"/>
      <c r="W226" s="4"/>
      <c r="X226" s="9"/>
      <c r="AH226" s="9"/>
      <c r="CJ226" s="79"/>
      <c r="CK226" s="79"/>
      <c r="CL226" s="79"/>
      <c r="CM226" s="4"/>
      <c r="CN226" s="4"/>
      <c r="CO226" s="4"/>
      <c r="CP226" s="4"/>
      <c r="CQ226" s="4"/>
      <c r="CR226" s="4"/>
    </row>
    <row r="227" spans="18:96" x14ac:dyDescent="0.2">
      <c r="R227" s="4"/>
      <c r="S227" s="4"/>
      <c r="T227" s="4"/>
      <c r="U227" s="4"/>
      <c r="V227" s="4"/>
      <c r="W227" s="4"/>
      <c r="X227" s="9"/>
      <c r="AH227" s="9"/>
      <c r="CJ227" s="79"/>
      <c r="CK227" s="79"/>
      <c r="CL227" s="79"/>
      <c r="CM227" s="4"/>
      <c r="CN227" s="4"/>
      <c r="CO227" s="4"/>
      <c r="CP227" s="4"/>
      <c r="CQ227" s="4"/>
      <c r="CR227" s="4"/>
    </row>
    <row r="228" spans="18:96" x14ac:dyDescent="0.2">
      <c r="R228" s="4"/>
      <c r="S228" s="4"/>
      <c r="T228" s="4"/>
      <c r="U228" s="4"/>
      <c r="V228" s="4"/>
      <c r="W228" s="4"/>
      <c r="X228" s="9"/>
      <c r="AH228" s="9"/>
    </row>
    <row r="229" spans="18:96" x14ac:dyDescent="0.2">
      <c r="R229" s="4"/>
      <c r="S229" s="4"/>
      <c r="T229" s="4"/>
      <c r="U229" s="4"/>
      <c r="V229" s="4"/>
      <c r="W229" s="4"/>
      <c r="X229" s="9"/>
      <c r="AH229" s="9"/>
    </row>
    <row r="230" spans="18:96" x14ac:dyDescent="0.2">
      <c r="R230" s="4"/>
      <c r="S230" s="4"/>
      <c r="T230" s="4"/>
      <c r="U230" s="4"/>
      <c r="V230" s="4"/>
      <c r="W230" s="4"/>
      <c r="X230" s="9"/>
      <c r="AH230" s="9"/>
    </row>
    <row r="231" spans="18:96" x14ac:dyDescent="0.2">
      <c r="R231" s="4"/>
      <c r="S231" s="4"/>
      <c r="T231" s="4"/>
      <c r="U231" s="4"/>
      <c r="V231" s="4"/>
      <c r="W231" s="4"/>
      <c r="X231" s="9"/>
      <c r="AH231" s="9"/>
    </row>
    <row r="232" spans="18:96" x14ac:dyDescent="0.2">
      <c r="R232" s="4"/>
      <c r="S232" s="4"/>
      <c r="T232" s="4"/>
      <c r="U232" s="4"/>
      <c r="V232" s="4"/>
      <c r="W232" s="4"/>
      <c r="X232" s="9"/>
      <c r="AH232" s="9"/>
    </row>
    <row r="233" spans="18:96" x14ac:dyDescent="0.2">
      <c r="R233" s="4"/>
      <c r="S233" s="4"/>
      <c r="T233" s="4"/>
      <c r="U233" s="4"/>
      <c r="V233" s="4"/>
      <c r="W233" s="4"/>
      <c r="X233" s="9"/>
      <c r="AH233" s="9"/>
    </row>
    <row r="234" spans="18:96" x14ac:dyDescent="0.2">
      <c r="R234" s="4"/>
      <c r="S234" s="4"/>
      <c r="T234" s="4"/>
      <c r="U234" s="4"/>
      <c r="V234" s="4"/>
      <c r="W234" s="4"/>
      <c r="X234" s="9"/>
      <c r="AH234" s="9"/>
    </row>
    <row r="235" spans="18:96" x14ac:dyDescent="0.2">
      <c r="R235" s="4"/>
      <c r="S235" s="4"/>
      <c r="T235" s="4"/>
      <c r="U235" s="4"/>
      <c r="V235" s="4"/>
      <c r="W235" s="4"/>
      <c r="X235" s="9"/>
      <c r="AH235" s="9"/>
    </row>
    <row r="236" spans="18:96" x14ac:dyDescent="0.2">
      <c r="R236" s="4"/>
      <c r="S236" s="4"/>
      <c r="T236" s="4"/>
      <c r="U236" s="4"/>
      <c r="V236" s="4"/>
      <c r="W236" s="4"/>
      <c r="X236" s="9"/>
      <c r="AH236" s="9"/>
    </row>
    <row r="237" spans="18:96" x14ac:dyDescent="0.2">
      <c r="R237" s="4"/>
      <c r="S237" s="4"/>
      <c r="T237" s="4"/>
      <c r="U237" s="4"/>
      <c r="V237" s="4"/>
      <c r="W237" s="4"/>
      <c r="X237" s="9"/>
      <c r="AH237" s="9"/>
    </row>
    <row r="238" spans="18:96" x14ac:dyDescent="0.2">
      <c r="R238" s="4"/>
      <c r="S238" s="4"/>
      <c r="T238" s="4"/>
      <c r="U238" s="4"/>
      <c r="V238" s="4"/>
      <c r="W238" s="4"/>
      <c r="X238" s="9"/>
      <c r="AH238" s="9"/>
    </row>
    <row r="239" spans="18:96" x14ac:dyDescent="0.2">
      <c r="R239" s="4"/>
      <c r="S239" s="4"/>
      <c r="T239" s="4"/>
      <c r="U239" s="4"/>
      <c r="V239" s="4"/>
      <c r="W239" s="4"/>
      <c r="X239" s="9"/>
      <c r="AH239" s="9"/>
    </row>
    <row r="240" spans="18:96" x14ac:dyDescent="0.2">
      <c r="R240" s="4"/>
      <c r="S240" s="4"/>
      <c r="T240" s="4"/>
      <c r="U240" s="4"/>
      <c r="V240" s="4"/>
      <c r="W240" s="4"/>
      <c r="X240" s="9"/>
      <c r="AH240" s="9"/>
    </row>
    <row r="241" spans="18:34" x14ac:dyDescent="0.2">
      <c r="R241" s="4"/>
      <c r="S241" s="4"/>
      <c r="T241" s="4"/>
      <c r="U241" s="4"/>
      <c r="V241" s="4"/>
      <c r="W241" s="4"/>
      <c r="X241" s="9"/>
      <c r="AH241" s="9"/>
    </row>
    <row r="242" spans="18:34" x14ac:dyDescent="0.2">
      <c r="R242" s="4"/>
      <c r="S242" s="4"/>
      <c r="T242" s="4"/>
      <c r="U242" s="4"/>
      <c r="V242" s="4"/>
      <c r="W242" s="4"/>
      <c r="X242" s="9"/>
      <c r="AH242" s="9"/>
    </row>
    <row r="243" spans="18:34" x14ac:dyDescent="0.2">
      <c r="R243" s="4"/>
      <c r="S243" s="4"/>
      <c r="T243" s="4"/>
      <c r="U243" s="4"/>
      <c r="V243" s="4"/>
      <c r="W243" s="4"/>
      <c r="X243" s="9"/>
      <c r="AH243" s="9"/>
    </row>
    <row r="244" spans="18:34" x14ac:dyDescent="0.2">
      <c r="R244" s="4"/>
      <c r="S244" s="4"/>
      <c r="T244" s="4"/>
      <c r="U244" s="4"/>
      <c r="V244" s="4"/>
      <c r="W244" s="4"/>
      <c r="X244" s="9"/>
      <c r="AH244" s="9"/>
    </row>
    <row r="245" spans="18:34" x14ac:dyDescent="0.2">
      <c r="R245" s="4"/>
      <c r="S245" s="4"/>
      <c r="T245" s="4"/>
      <c r="U245" s="4"/>
      <c r="V245" s="4"/>
      <c r="W245" s="4"/>
      <c r="X245" s="9"/>
      <c r="AH245" s="9"/>
    </row>
    <row r="246" spans="18:34" x14ac:dyDescent="0.2">
      <c r="R246" s="4"/>
      <c r="S246" s="4"/>
      <c r="T246" s="4"/>
      <c r="U246" s="4"/>
      <c r="V246" s="4"/>
      <c r="W246" s="4"/>
      <c r="X246" s="9"/>
      <c r="AH246" s="9"/>
    </row>
    <row r="247" spans="18:34" x14ac:dyDescent="0.2">
      <c r="R247" s="4"/>
      <c r="S247" s="4"/>
      <c r="T247" s="4"/>
      <c r="U247" s="4"/>
      <c r="V247" s="4"/>
      <c r="W247" s="4"/>
      <c r="X247" s="9"/>
      <c r="AH247" s="9"/>
    </row>
    <row r="248" spans="18:34" x14ac:dyDescent="0.2">
      <c r="R248" s="4"/>
      <c r="S248" s="4"/>
      <c r="T248" s="4"/>
      <c r="U248" s="4"/>
      <c r="V248" s="4"/>
      <c r="W248" s="4"/>
      <c r="X248" s="9"/>
      <c r="AH248" s="9"/>
    </row>
    <row r="249" spans="18:34" x14ac:dyDescent="0.2">
      <c r="R249" s="4"/>
      <c r="S249" s="4"/>
      <c r="T249" s="4"/>
      <c r="U249" s="4"/>
      <c r="V249" s="4"/>
      <c r="W249" s="4"/>
      <c r="X249" s="9"/>
      <c r="AH249" s="9"/>
    </row>
    <row r="250" spans="18:34" x14ac:dyDescent="0.2">
      <c r="R250" s="4"/>
      <c r="S250" s="4"/>
      <c r="T250" s="4"/>
      <c r="U250" s="4"/>
      <c r="V250" s="4"/>
      <c r="W250" s="4"/>
      <c r="X250" s="9"/>
      <c r="AH250" s="9"/>
    </row>
    <row r="251" spans="18:34" x14ac:dyDescent="0.2">
      <c r="R251" s="4"/>
      <c r="S251" s="4"/>
      <c r="T251" s="4"/>
      <c r="U251" s="4"/>
      <c r="V251" s="4"/>
      <c r="W251" s="4"/>
      <c r="X251" s="9"/>
      <c r="AH251" s="9"/>
    </row>
    <row r="252" spans="18:34" x14ac:dyDescent="0.2">
      <c r="R252" s="4"/>
      <c r="S252" s="4"/>
      <c r="T252" s="4"/>
      <c r="U252" s="4"/>
      <c r="V252" s="4"/>
      <c r="W252" s="4"/>
      <c r="X252" s="9"/>
      <c r="AH252" s="9"/>
    </row>
    <row r="253" spans="18:34" x14ac:dyDescent="0.2">
      <c r="R253" s="4"/>
      <c r="S253" s="4"/>
      <c r="T253" s="4"/>
      <c r="U253" s="4"/>
      <c r="V253" s="4"/>
      <c r="W253" s="4"/>
      <c r="X253" s="9"/>
      <c r="AH253" s="9"/>
    </row>
    <row r="254" spans="18:34" x14ac:dyDescent="0.2">
      <c r="R254" s="4"/>
      <c r="S254" s="4"/>
      <c r="T254" s="4"/>
      <c r="U254" s="4"/>
      <c r="V254" s="4"/>
      <c r="W254" s="4"/>
      <c r="X254" s="9"/>
      <c r="AH254" s="9"/>
    </row>
    <row r="255" spans="18:34" x14ac:dyDescent="0.2">
      <c r="R255" s="4"/>
      <c r="S255" s="4"/>
      <c r="T255" s="4"/>
      <c r="U255" s="4"/>
      <c r="V255" s="4"/>
      <c r="W255" s="4"/>
      <c r="X255" s="9"/>
      <c r="AH255" s="9"/>
    </row>
    <row r="256" spans="18:34" x14ac:dyDescent="0.2">
      <c r="R256" s="4"/>
      <c r="S256" s="4"/>
      <c r="T256" s="4"/>
      <c r="U256" s="4"/>
      <c r="V256" s="4"/>
      <c r="W256" s="4"/>
      <c r="X256" s="9"/>
      <c r="AH256" s="9"/>
    </row>
    <row r="257" spans="18:34" x14ac:dyDescent="0.2">
      <c r="R257" s="4"/>
      <c r="S257" s="4"/>
      <c r="T257" s="4"/>
      <c r="U257" s="4"/>
      <c r="V257" s="4"/>
      <c r="W257" s="4"/>
      <c r="X257" s="9"/>
      <c r="AH257" s="9"/>
    </row>
    <row r="258" spans="18:34" x14ac:dyDescent="0.2">
      <c r="R258" s="4"/>
      <c r="S258" s="4"/>
      <c r="T258" s="4"/>
      <c r="U258" s="4"/>
      <c r="V258" s="4"/>
      <c r="W258" s="4"/>
      <c r="X258" s="9"/>
      <c r="AH258" s="9"/>
    </row>
    <row r="259" spans="18:34" x14ac:dyDescent="0.2">
      <c r="R259" s="4"/>
      <c r="S259" s="4"/>
      <c r="T259" s="4"/>
      <c r="U259" s="4"/>
      <c r="V259" s="4"/>
      <c r="W259" s="4"/>
      <c r="X259" s="9"/>
      <c r="AH259" s="9"/>
    </row>
    <row r="260" spans="18:34" x14ac:dyDescent="0.2">
      <c r="R260" s="4"/>
      <c r="S260" s="4"/>
      <c r="T260" s="4"/>
      <c r="U260" s="4"/>
      <c r="V260" s="4"/>
      <c r="W260" s="4"/>
      <c r="X260" s="9"/>
      <c r="AH260" s="9"/>
    </row>
    <row r="261" spans="18:34" x14ac:dyDescent="0.2">
      <c r="R261" s="4"/>
      <c r="S261" s="4"/>
      <c r="T261" s="4"/>
      <c r="U261" s="4"/>
      <c r="V261" s="4"/>
      <c r="W261" s="4"/>
      <c r="X261" s="9"/>
      <c r="AH261" s="9"/>
    </row>
    <row r="262" spans="18:34" x14ac:dyDescent="0.2">
      <c r="R262" s="4"/>
      <c r="S262" s="4"/>
      <c r="T262" s="4"/>
      <c r="U262" s="4"/>
      <c r="V262" s="4"/>
      <c r="W262" s="4"/>
      <c r="X262" s="9"/>
      <c r="AH262" s="9"/>
    </row>
    <row r="263" spans="18:34" x14ac:dyDescent="0.2">
      <c r="R263" s="4"/>
      <c r="S263" s="4"/>
      <c r="T263" s="4"/>
      <c r="U263" s="4"/>
      <c r="V263" s="4"/>
      <c r="W263" s="4"/>
      <c r="X263" s="9"/>
      <c r="AH263" s="9"/>
    </row>
    <row r="264" spans="18:34" x14ac:dyDescent="0.2">
      <c r="R264" s="4"/>
      <c r="S264" s="4"/>
      <c r="T264" s="4"/>
      <c r="U264" s="4"/>
      <c r="V264" s="4"/>
      <c r="W264" s="4"/>
      <c r="X264" s="9"/>
      <c r="AH264" s="9"/>
    </row>
    <row r="265" spans="18:34" x14ac:dyDescent="0.2">
      <c r="R265" s="4"/>
      <c r="S265" s="4"/>
      <c r="T265" s="4"/>
      <c r="U265" s="4"/>
      <c r="V265" s="4"/>
      <c r="W265" s="4"/>
      <c r="X265" s="9"/>
      <c r="AH265" s="9"/>
    </row>
    <row r="266" spans="18:34" x14ac:dyDescent="0.2">
      <c r="R266" s="4"/>
      <c r="S266" s="4"/>
      <c r="T266" s="4"/>
      <c r="U266" s="4"/>
      <c r="V266" s="4"/>
      <c r="W266" s="4"/>
      <c r="X266" s="9"/>
      <c r="AH266" s="9"/>
    </row>
    <row r="267" spans="18:34" x14ac:dyDescent="0.2">
      <c r="R267" s="4"/>
      <c r="S267" s="4"/>
      <c r="T267" s="4"/>
      <c r="U267" s="4"/>
      <c r="V267" s="4"/>
      <c r="W267" s="4"/>
      <c r="X267" s="9"/>
      <c r="AH267" s="9"/>
    </row>
    <row r="268" spans="18:34" x14ac:dyDescent="0.2">
      <c r="R268" s="4"/>
      <c r="S268" s="4"/>
      <c r="T268" s="4"/>
      <c r="U268" s="4"/>
      <c r="V268" s="4"/>
      <c r="W268" s="4"/>
      <c r="X268" s="9"/>
      <c r="AH268" s="9"/>
    </row>
    <row r="269" spans="18:34" x14ac:dyDescent="0.2">
      <c r="R269" s="4"/>
      <c r="S269" s="4"/>
      <c r="T269" s="4"/>
      <c r="U269" s="4"/>
      <c r="V269" s="4"/>
      <c r="W269" s="4"/>
      <c r="X269" s="9"/>
      <c r="AH269" s="9"/>
    </row>
    <row r="270" spans="18:34" x14ac:dyDescent="0.2">
      <c r="R270" s="4"/>
      <c r="S270" s="4"/>
      <c r="T270" s="4"/>
      <c r="U270" s="4"/>
      <c r="V270" s="4"/>
      <c r="W270" s="4"/>
      <c r="X270" s="9"/>
      <c r="AH270" s="9"/>
    </row>
    <row r="271" spans="18:34" x14ac:dyDescent="0.2">
      <c r="R271" s="4"/>
      <c r="S271" s="4"/>
      <c r="T271" s="4"/>
      <c r="U271" s="4"/>
      <c r="V271" s="4"/>
      <c r="W271" s="4"/>
      <c r="X271" s="9"/>
      <c r="AH271" s="9"/>
    </row>
    <row r="272" spans="18:34" x14ac:dyDescent="0.2">
      <c r="R272" s="4"/>
      <c r="S272" s="4"/>
      <c r="T272" s="4"/>
      <c r="U272" s="4"/>
      <c r="V272" s="4"/>
      <c r="W272" s="4"/>
      <c r="X272" s="9"/>
      <c r="AH272" s="9"/>
    </row>
    <row r="273" spans="18:34" x14ac:dyDescent="0.2">
      <c r="R273" s="4"/>
      <c r="S273" s="4"/>
      <c r="T273" s="4"/>
      <c r="U273" s="4"/>
      <c r="V273" s="4"/>
      <c r="W273" s="4"/>
      <c r="X273" s="9"/>
      <c r="AH273" s="9"/>
    </row>
    <row r="274" spans="18:34" x14ac:dyDescent="0.2">
      <c r="R274" s="4"/>
      <c r="S274" s="4"/>
      <c r="T274" s="4"/>
      <c r="U274" s="4"/>
      <c r="V274" s="4"/>
      <c r="W274" s="4"/>
      <c r="X274" s="9"/>
      <c r="AH274" s="9"/>
    </row>
    <row r="275" spans="18:34" x14ac:dyDescent="0.2">
      <c r="R275" s="4"/>
      <c r="S275" s="4"/>
      <c r="T275" s="4"/>
      <c r="U275" s="4"/>
      <c r="V275" s="4"/>
      <c r="W275" s="4"/>
      <c r="X275" s="9"/>
      <c r="AH275" s="9"/>
    </row>
    <row r="276" spans="18:34" x14ac:dyDescent="0.2">
      <c r="R276" s="4"/>
      <c r="S276" s="4"/>
      <c r="T276" s="4"/>
      <c r="U276" s="4"/>
      <c r="V276" s="4"/>
      <c r="W276" s="4"/>
      <c r="X276" s="9"/>
      <c r="AH276" s="9"/>
    </row>
    <row r="277" spans="18:34" x14ac:dyDescent="0.2">
      <c r="R277" s="4"/>
      <c r="S277" s="4"/>
      <c r="T277" s="4"/>
      <c r="U277" s="4"/>
      <c r="V277" s="4"/>
      <c r="W277" s="4"/>
      <c r="X277" s="9"/>
      <c r="AH277" s="9"/>
    </row>
    <row r="278" spans="18:34" x14ac:dyDescent="0.2">
      <c r="R278" s="4"/>
      <c r="S278" s="4"/>
      <c r="T278" s="4"/>
      <c r="U278" s="4"/>
      <c r="V278" s="4"/>
      <c r="W278" s="4"/>
      <c r="X278" s="9"/>
      <c r="AH278" s="9"/>
    </row>
    <row r="279" spans="18:34" x14ac:dyDescent="0.2">
      <c r="R279" s="4"/>
      <c r="S279" s="4"/>
      <c r="T279" s="4"/>
      <c r="U279" s="4"/>
      <c r="V279" s="4"/>
      <c r="W279" s="4"/>
      <c r="X279" s="9"/>
      <c r="AH279" s="9"/>
    </row>
    <row r="280" spans="18:34" x14ac:dyDescent="0.2">
      <c r="R280" s="4"/>
      <c r="S280" s="4"/>
      <c r="T280" s="4"/>
      <c r="U280" s="4"/>
      <c r="V280" s="4"/>
      <c r="W280" s="4"/>
      <c r="X280" s="9"/>
      <c r="AH280" s="9"/>
    </row>
    <row r="281" spans="18:34" x14ac:dyDescent="0.2">
      <c r="R281" s="4"/>
      <c r="S281" s="4"/>
      <c r="T281" s="4"/>
      <c r="U281" s="4"/>
      <c r="V281" s="4"/>
      <c r="W281" s="4"/>
      <c r="X281" s="9"/>
      <c r="AH281" s="9"/>
    </row>
    <row r="282" spans="18:34" x14ac:dyDescent="0.2">
      <c r="R282" s="4"/>
      <c r="S282" s="4"/>
      <c r="T282" s="4"/>
      <c r="U282" s="4"/>
      <c r="V282" s="4"/>
      <c r="W282" s="4"/>
      <c r="X282" s="9"/>
      <c r="AH282" s="9"/>
    </row>
    <row r="283" spans="18:34" x14ac:dyDescent="0.2">
      <c r="R283" s="4"/>
      <c r="S283" s="4"/>
      <c r="T283" s="4"/>
      <c r="U283" s="4"/>
      <c r="V283" s="4"/>
      <c r="W283" s="4"/>
      <c r="X283" s="9"/>
      <c r="AH283" s="9"/>
    </row>
    <row r="284" spans="18:34" x14ac:dyDescent="0.2">
      <c r="R284" s="4"/>
      <c r="S284" s="4"/>
      <c r="T284" s="4"/>
      <c r="U284" s="4"/>
      <c r="V284" s="4"/>
      <c r="W284" s="4"/>
      <c r="X284" s="9"/>
      <c r="AH284" s="9"/>
    </row>
    <row r="285" spans="18:34" x14ac:dyDescent="0.2">
      <c r="R285" s="4"/>
      <c r="S285" s="4"/>
      <c r="T285" s="4"/>
      <c r="U285" s="4"/>
      <c r="V285" s="4"/>
      <c r="W285" s="4"/>
      <c r="X285" s="9"/>
      <c r="AH285" s="9"/>
    </row>
    <row r="286" spans="18:34" x14ac:dyDescent="0.2">
      <c r="R286" s="4"/>
      <c r="S286" s="4"/>
      <c r="T286" s="4"/>
      <c r="U286" s="4"/>
      <c r="V286" s="4"/>
      <c r="W286" s="4"/>
      <c r="X286" s="9"/>
      <c r="AH286" s="9"/>
    </row>
    <row r="287" spans="18:34" x14ac:dyDescent="0.2">
      <c r="R287" s="4"/>
      <c r="S287" s="4"/>
      <c r="T287" s="4"/>
      <c r="U287" s="4"/>
      <c r="V287" s="4"/>
      <c r="W287" s="4"/>
      <c r="X287" s="9"/>
      <c r="AH287" s="9"/>
    </row>
    <row r="288" spans="18:34" x14ac:dyDescent="0.2">
      <c r="R288" s="4"/>
      <c r="S288" s="4"/>
      <c r="T288" s="4"/>
      <c r="U288" s="4"/>
      <c r="V288" s="4"/>
      <c r="W288" s="4"/>
      <c r="X288" s="9"/>
      <c r="AH288" s="9"/>
    </row>
    <row r="289" spans="18:34" x14ac:dyDescent="0.2">
      <c r="R289" s="4"/>
      <c r="S289" s="4"/>
      <c r="T289" s="4"/>
      <c r="U289" s="4"/>
      <c r="V289" s="4"/>
      <c r="W289" s="4"/>
      <c r="X289" s="9"/>
      <c r="AH289" s="9"/>
    </row>
    <row r="290" spans="18:34" x14ac:dyDescent="0.2">
      <c r="R290" s="4"/>
      <c r="S290" s="4"/>
      <c r="T290" s="4"/>
      <c r="U290" s="4"/>
      <c r="V290" s="4"/>
      <c r="W290" s="4"/>
      <c r="X290" s="9"/>
      <c r="AH290" s="9"/>
    </row>
    <row r="291" spans="18:34" x14ac:dyDescent="0.2">
      <c r="R291" s="4"/>
      <c r="S291" s="4"/>
      <c r="T291" s="4"/>
      <c r="U291" s="4"/>
      <c r="V291" s="4"/>
      <c r="W291" s="4"/>
      <c r="X291" s="9"/>
      <c r="AH291" s="9"/>
    </row>
    <row r="292" spans="18:34" x14ac:dyDescent="0.2">
      <c r="R292" s="4"/>
      <c r="S292" s="4"/>
      <c r="T292" s="4"/>
      <c r="U292" s="4"/>
      <c r="V292" s="4"/>
      <c r="W292" s="4"/>
      <c r="X292" s="9"/>
      <c r="AH292" s="9"/>
    </row>
    <row r="293" spans="18:34" x14ac:dyDescent="0.2">
      <c r="R293" s="4"/>
      <c r="S293" s="4"/>
      <c r="T293" s="4"/>
      <c r="U293" s="4"/>
      <c r="V293" s="4"/>
      <c r="W293" s="4"/>
      <c r="X293" s="9"/>
      <c r="AH293" s="9"/>
    </row>
    <row r="294" spans="18:34" x14ac:dyDescent="0.2">
      <c r="R294" s="4"/>
      <c r="S294" s="4"/>
      <c r="T294" s="4"/>
      <c r="U294" s="4"/>
      <c r="V294" s="4"/>
      <c r="W294" s="4"/>
      <c r="X294" s="9"/>
      <c r="AH294" s="9"/>
    </row>
    <row r="295" spans="18:34" x14ac:dyDescent="0.2">
      <c r="R295" s="4"/>
      <c r="S295" s="4"/>
      <c r="T295" s="4"/>
      <c r="U295" s="4"/>
      <c r="V295" s="4"/>
      <c r="W295" s="4"/>
      <c r="X295" s="9"/>
      <c r="AH295" s="9"/>
    </row>
    <row r="296" spans="18:34" x14ac:dyDescent="0.2">
      <c r="R296" s="4"/>
      <c r="S296" s="4"/>
      <c r="T296" s="4"/>
      <c r="U296" s="4"/>
      <c r="V296" s="4"/>
      <c r="W296" s="4"/>
      <c r="X296" s="9"/>
      <c r="AH296" s="9"/>
    </row>
    <row r="297" spans="18:34" x14ac:dyDescent="0.2">
      <c r="R297" s="4"/>
      <c r="S297" s="4"/>
      <c r="T297" s="4"/>
      <c r="U297" s="4"/>
      <c r="V297" s="4"/>
      <c r="W297" s="4"/>
      <c r="X297" s="9"/>
      <c r="AH297" s="9"/>
    </row>
    <row r="298" spans="18:34" x14ac:dyDescent="0.2">
      <c r="R298" s="4"/>
      <c r="S298" s="4"/>
      <c r="T298" s="4"/>
      <c r="U298" s="4"/>
      <c r="V298" s="4"/>
      <c r="W298" s="4"/>
      <c r="X298" s="9"/>
      <c r="AH298" s="9"/>
    </row>
    <row r="299" spans="18:34" x14ac:dyDescent="0.2">
      <c r="R299" s="4"/>
      <c r="S299" s="4"/>
      <c r="T299" s="4"/>
      <c r="U299" s="4"/>
      <c r="V299" s="4"/>
      <c r="W299" s="4"/>
      <c r="X299" s="9"/>
      <c r="AH299" s="9"/>
    </row>
    <row r="300" spans="18:34" x14ac:dyDescent="0.2">
      <c r="R300" s="4"/>
      <c r="S300" s="4"/>
      <c r="T300" s="4"/>
      <c r="U300" s="4"/>
      <c r="V300" s="4"/>
      <c r="W300" s="4"/>
      <c r="X300" s="9"/>
      <c r="AH300" s="9"/>
    </row>
  </sheetData>
  <sheetProtection selectLockedCells="1"/>
  <mergeCells count="71">
    <mergeCell ref="DS1:DV1"/>
    <mergeCell ref="M1:Q1"/>
    <mergeCell ref="AC1:AG1"/>
    <mergeCell ref="CJ211:CL211"/>
    <mergeCell ref="CM211:CN211"/>
    <mergeCell ref="CO211:CP211"/>
    <mergeCell ref="CQ211:CR211"/>
    <mergeCell ref="CJ210:CL210"/>
    <mergeCell ref="CM210:CN210"/>
    <mergeCell ref="CO210:CP210"/>
    <mergeCell ref="CQ210:CR210"/>
    <mergeCell ref="CL1:CN1"/>
    <mergeCell ref="CQ1:CS1"/>
    <mergeCell ref="CJ212:CL212"/>
    <mergeCell ref="CM212:CN212"/>
    <mergeCell ref="CO212:CP212"/>
    <mergeCell ref="CQ212:CR212"/>
    <mergeCell ref="CJ213:CL213"/>
    <mergeCell ref="CM213:CN213"/>
    <mergeCell ref="CO213:CP213"/>
    <mergeCell ref="CQ213:CR213"/>
    <mergeCell ref="CJ214:CL214"/>
    <mergeCell ref="CM214:CN214"/>
    <mergeCell ref="CO214:CP214"/>
    <mergeCell ref="CQ214:CR214"/>
    <mergeCell ref="CJ215:CL215"/>
    <mergeCell ref="CM215:CN215"/>
    <mergeCell ref="CO215:CP215"/>
    <mergeCell ref="CQ215:CR215"/>
    <mergeCell ref="CJ216:CL216"/>
    <mergeCell ref="CM216:CN216"/>
    <mergeCell ref="CO216:CP216"/>
    <mergeCell ref="CQ216:CR216"/>
    <mergeCell ref="CJ217:CL217"/>
    <mergeCell ref="CM217:CN217"/>
    <mergeCell ref="CO217:CP217"/>
    <mergeCell ref="CQ217:CR217"/>
    <mergeCell ref="CJ218:CL218"/>
    <mergeCell ref="CM218:CN218"/>
    <mergeCell ref="CO218:CP218"/>
    <mergeCell ref="CQ218:CR218"/>
    <mergeCell ref="CJ219:CL219"/>
    <mergeCell ref="CM219:CN219"/>
    <mergeCell ref="CO219:CP219"/>
    <mergeCell ref="CQ219:CR219"/>
    <mergeCell ref="CJ220:CL220"/>
    <mergeCell ref="CM220:CN220"/>
    <mergeCell ref="CO220:CP220"/>
    <mergeCell ref="CQ220:CR220"/>
    <mergeCell ref="CJ221:CL221"/>
    <mergeCell ref="CM221:CN221"/>
    <mergeCell ref="CO221:CP221"/>
    <mergeCell ref="CQ221:CR221"/>
    <mergeCell ref="CJ227:CL227"/>
    <mergeCell ref="CJ224:CL224"/>
    <mergeCell ref="CM224:CN224"/>
    <mergeCell ref="CO224:CP224"/>
    <mergeCell ref="CQ224:CR224"/>
    <mergeCell ref="CJ225:CL225"/>
    <mergeCell ref="CJ226:CL226"/>
    <mergeCell ref="CM225:CN225"/>
    <mergeCell ref="CO225:CP225"/>
    <mergeCell ref="CQ225:CR225"/>
    <mergeCell ref="CJ222:CL222"/>
    <mergeCell ref="CM222:CN222"/>
    <mergeCell ref="CO222:CP222"/>
    <mergeCell ref="CQ222:CR222"/>
    <mergeCell ref="CJ223:CL223"/>
    <mergeCell ref="CM223:CN223"/>
    <mergeCell ref="CO223:CP223"/>
    <mergeCell ref="CQ223:CR223"/>
  </mergeCells>
  <printOptions gridLines="1"/>
  <pageMargins left="0.75" right="0.75" top="1" bottom="1" header="0.5" footer="0.5"/>
  <pageSetup scale="76" orientation="portrait" r:id="rId1"/>
  <headerFooter alignWithMargins="0"/>
  <rowBreaks count="1" manualBreakCount="1">
    <brk id="72" min="1" max="3" man="1"/>
  </rowBreaks>
  <ignoredErrors>
    <ignoredError sqref="Z20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K35"/>
  <sheetViews>
    <sheetView workbookViewId="0">
      <selection activeCell="H17" sqref="H17"/>
    </sheetView>
  </sheetViews>
  <sheetFormatPr defaultRowHeight="13.2" x14ac:dyDescent="0.25"/>
  <cols>
    <col min="1" max="1" width="21.109375" bestFit="1" customWidth="1"/>
    <col min="2" max="2" width="5" bestFit="1" customWidth="1"/>
    <col min="3" max="3" width="23.88671875" bestFit="1" customWidth="1"/>
    <col min="4" max="4" width="5" bestFit="1" customWidth="1"/>
    <col min="5" max="5" width="27" bestFit="1" customWidth="1"/>
    <col min="6" max="6" width="5" bestFit="1" customWidth="1"/>
  </cols>
  <sheetData>
    <row r="3" spans="1:11" x14ac:dyDescent="0.25">
      <c r="A3" s="2" t="s">
        <v>47</v>
      </c>
      <c r="B3" s="2"/>
      <c r="C3" s="2" t="s">
        <v>48</v>
      </c>
      <c r="D3" s="2"/>
      <c r="E3" s="2" t="s">
        <v>49</v>
      </c>
      <c r="F3" s="2"/>
      <c r="H3" t="s">
        <v>60</v>
      </c>
      <c r="I3" s="82" t="s">
        <v>52</v>
      </c>
      <c r="J3" s="82"/>
      <c r="K3" s="82"/>
    </row>
    <row r="4" spans="1:11" x14ac:dyDescent="0.25">
      <c r="A4" s="1" t="s">
        <v>44</v>
      </c>
      <c r="B4" s="1" t="s">
        <v>50</v>
      </c>
      <c r="C4" s="1" t="s">
        <v>44</v>
      </c>
      <c r="D4" s="1" t="s">
        <v>50</v>
      </c>
      <c r="E4" s="1" t="s">
        <v>44</v>
      </c>
      <c r="F4" s="1" t="s">
        <v>50</v>
      </c>
      <c r="H4" s="23">
        <v>0</v>
      </c>
      <c r="I4" s="86" t="s">
        <v>45</v>
      </c>
      <c r="J4" s="82"/>
      <c r="K4" s="82"/>
    </row>
    <row r="5" spans="1:11" x14ac:dyDescent="0.25">
      <c r="A5" s="1">
        <v>1</v>
      </c>
      <c r="B5" s="22">
        <v>0</v>
      </c>
      <c r="C5" s="1">
        <v>1</v>
      </c>
      <c r="D5" s="22">
        <v>0</v>
      </c>
      <c r="E5" s="1">
        <v>1</v>
      </c>
      <c r="F5" s="22">
        <v>0</v>
      </c>
      <c r="H5" s="23">
        <v>0</v>
      </c>
      <c r="I5" s="82" t="s">
        <v>46</v>
      </c>
      <c r="J5" s="82"/>
      <c r="K5" s="82"/>
    </row>
    <row r="6" spans="1:11" x14ac:dyDescent="0.25">
      <c r="A6" s="1">
        <v>2</v>
      </c>
      <c r="B6" s="22">
        <v>0</v>
      </c>
      <c r="C6" s="1">
        <v>2</v>
      </c>
      <c r="D6" s="22">
        <v>0</v>
      </c>
      <c r="E6" s="1">
        <v>2</v>
      </c>
      <c r="F6" s="22">
        <v>0</v>
      </c>
      <c r="H6" s="23"/>
      <c r="I6" s="82"/>
      <c r="J6" s="82"/>
      <c r="K6" s="82"/>
    </row>
    <row r="7" spans="1:11" x14ac:dyDescent="0.25">
      <c r="A7" s="1">
        <v>3</v>
      </c>
      <c r="B7" s="22">
        <v>0</v>
      </c>
      <c r="C7" s="1">
        <v>3</v>
      </c>
      <c r="D7" s="22">
        <v>0</v>
      </c>
      <c r="E7" s="1">
        <v>3</v>
      </c>
      <c r="F7" s="22">
        <v>0</v>
      </c>
      <c r="H7" s="23"/>
      <c r="I7" s="82"/>
      <c r="J7" s="82"/>
      <c r="K7" s="82"/>
    </row>
    <row r="8" spans="1:11" x14ac:dyDescent="0.25">
      <c r="A8" s="1">
        <v>4</v>
      </c>
      <c r="B8" s="22">
        <v>0</v>
      </c>
      <c r="C8" s="1">
        <v>4</v>
      </c>
      <c r="D8" s="22">
        <v>0</v>
      </c>
      <c r="E8" s="1">
        <v>4</v>
      </c>
      <c r="F8" s="22">
        <v>0</v>
      </c>
      <c r="H8" s="23"/>
      <c r="I8" s="82"/>
      <c r="J8" s="82"/>
      <c r="K8" s="82"/>
    </row>
    <row r="9" spans="1:11" x14ac:dyDescent="0.25">
      <c r="A9" s="1">
        <v>5</v>
      </c>
      <c r="B9" s="22">
        <v>0</v>
      </c>
      <c r="C9" s="1">
        <v>5</v>
      </c>
      <c r="D9" s="22">
        <v>0</v>
      </c>
      <c r="E9" s="1">
        <v>5</v>
      </c>
      <c r="F9" s="22">
        <v>0</v>
      </c>
      <c r="H9" s="23"/>
      <c r="I9" s="82"/>
      <c r="J9" s="82"/>
      <c r="K9" s="82"/>
    </row>
    <row r="10" spans="1:11" x14ac:dyDescent="0.25">
      <c r="A10" s="1">
        <v>6</v>
      </c>
      <c r="B10" s="22">
        <v>0</v>
      </c>
      <c r="C10" s="1">
        <v>6</v>
      </c>
      <c r="D10" s="22">
        <v>0</v>
      </c>
      <c r="E10" s="1">
        <v>6</v>
      </c>
      <c r="F10" s="22">
        <v>0</v>
      </c>
      <c r="H10" s="23"/>
      <c r="I10" s="82"/>
      <c r="J10" s="82"/>
      <c r="K10" s="82"/>
    </row>
    <row r="11" spans="1:11" x14ac:dyDescent="0.25">
      <c r="A11" s="1">
        <v>7</v>
      </c>
      <c r="B11" s="22">
        <v>0</v>
      </c>
      <c r="C11" s="1">
        <v>7</v>
      </c>
      <c r="D11" s="22">
        <v>0</v>
      </c>
      <c r="E11" s="1">
        <v>7</v>
      </c>
      <c r="F11" s="22">
        <v>0</v>
      </c>
      <c r="H11" s="23"/>
      <c r="I11" s="82"/>
      <c r="J11" s="82"/>
      <c r="K11" s="82"/>
    </row>
    <row r="12" spans="1:11" x14ac:dyDescent="0.25">
      <c r="A12" s="1">
        <v>8</v>
      </c>
      <c r="B12" s="22">
        <v>0</v>
      </c>
      <c r="C12" s="1">
        <v>8</v>
      </c>
      <c r="D12" s="22">
        <v>0</v>
      </c>
      <c r="E12" s="1">
        <v>8</v>
      </c>
      <c r="F12" s="22">
        <v>0</v>
      </c>
      <c r="H12" s="23"/>
      <c r="I12" s="82"/>
      <c r="J12" s="82"/>
      <c r="K12" s="82"/>
    </row>
    <row r="13" spans="1:11" x14ac:dyDescent="0.25">
      <c r="A13" s="1">
        <v>9</v>
      </c>
      <c r="B13" s="22">
        <v>0</v>
      </c>
      <c r="C13" s="1">
        <v>9</v>
      </c>
      <c r="D13" s="22">
        <v>0</v>
      </c>
      <c r="E13" s="1">
        <v>9</v>
      </c>
      <c r="F13" s="22">
        <v>0</v>
      </c>
      <c r="H13" s="23"/>
      <c r="I13" s="82"/>
      <c r="J13" s="82"/>
      <c r="K13" s="82"/>
    </row>
    <row r="14" spans="1:11" x14ac:dyDescent="0.25">
      <c r="A14" s="1">
        <v>10</v>
      </c>
      <c r="B14" s="22">
        <v>0</v>
      </c>
      <c r="C14" s="1">
        <v>10</v>
      </c>
      <c r="D14" s="22">
        <v>0</v>
      </c>
      <c r="E14" s="1">
        <v>10</v>
      </c>
      <c r="F14" s="22">
        <v>0</v>
      </c>
      <c r="H14" s="23"/>
      <c r="I14" s="82"/>
      <c r="J14" s="82"/>
      <c r="K14" s="82"/>
    </row>
    <row r="15" spans="1:11" x14ac:dyDescent="0.25">
      <c r="A15" s="1">
        <v>11</v>
      </c>
      <c r="B15" s="22">
        <v>0</v>
      </c>
      <c r="C15" s="1">
        <v>11</v>
      </c>
      <c r="D15" s="22">
        <v>0</v>
      </c>
      <c r="E15" s="1">
        <v>11</v>
      </c>
      <c r="F15" s="22">
        <v>0</v>
      </c>
      <c r="H15" s="23"/>
      <c r="I15" s="82"/>
      <c r="J15" s="82"/>
      <c r="K15" s="82"/>
    </row>
    <row r="16" spans="1:11" x14ac:dyDescent="0.25">
      <c r="A16" s="1">
        <v>12</v>
      </c>
      <c r="B16" s="22">
        <v>0</v>
      </c>
      <c r="C16" s="1">
        <v>12</v>
      </c>
      <c r="D16" s="22">
        <v>0</v>
      </c>
      <c r="E16" s="1">
        <v>12</v>
      </c>
      <c r="F16" s="22">
        <v>0</v>
      </c>
      <c r="H16" s="23">
        <v>0</v>
      </c>
      <c r="I16" s="82" t="s">
        <v>53</v>
      </c>
      <c r="J16" s="82"/>
      <c r="K16" s="82"/>
    </row>
    <row r="17" spans="1:11" x14ac:dyDescent="0.25">
      <c r="A17" s="1">
        <v>13</v>
      </c>
      <c r="B17" s="22">
        <v>0</v>
      </c>
      <c r="C17" s="1">
        <v>13</v>
      </c>
      <c r="D17" s="22">
        <v>0</v>
      </c>
      <c r="E17" s="1">
        <v>13</v>
      </c>
      <c r="F17" s="22">
        <v>0</v>
      </c>
      <c r="H17" s="23">
        <v>0</v>
      </c>
      <c r="I17" s="82" t="s">
        <v>54</v>
      </c>
      <c r="J17" s="82"/>
      <c r="K17" s="82"/>
    </row>
    <row r="18" spans="1:11" x14ac:dyDescent="0.25">
      <c r="A18" s="1">
        <v>14</v>
      </c>
      <c r="B18" s="22">
        <v>0</v>
      </c>
      <c r="C18" s="1">
        <v>14</v>
      </c>
      <c r="D18" s="22">
        <v>0</v>
      </c>
      <c r="E18" s="1">
        <v>14</v>
      </c>
      <c r="F18" s="22">
        <v>0</v>
      </c>
      <c r="H18" s="23">
        <v>0</v>
      </c>
      <c r="I18" s="82" t="s">
        <v>55</v>
      </c>
      <c r="J18" s="82"/>
      <c r="K18" s="82"/>
    </row>
    <row r="19" spans="1:11" x14ac:dyDescent="0.25">
      <c r="A19" s="1">
        <v>15</v>
      </c>
      <c r="B19" s="22">
        <v>0</v>
      </c>
      <c r="C19" s="1">
        <v>15</v>
      </c>
      <c r="D19" s="22">
        <v>0</v>
      </c>
      <c r="E19" s="1">
        <v>15</v>
      </c>
      <c r="F19" s="22">
        <v>0</v>
      </c>
      <c r="H19" s="23">
        <v>0</v>
      </c>
      <c r="I19" s="82" t="s">
        <v>56</v>
      </c>
      <c r="J19" s="82"/>
      <c r="K19" s="82"/>
    </row>
    <row r="20" spans="1:11" x14ac:dyDescent="0.25">
      <c r="A20" s="1">
        <v>16</v>
      </c>
      <c r="B20" s="22">
        <v>0</v>
      </c>
      <c r="C20" s="1">
        <v>16</v>
      </c>
      <c r="D20" s="22">
        <v>0</v>
      </c>
      <c r="E20" s="1">
        <v>16</v>
      </c>
      <c r="F20" s="22">
        <v>0</v>
      </c>
      <c r="H20" s="23">
        <v>0</v>
      </c>
      <c r="I20" s="82" t="s">
        <v>57</v>
      </c>
      <c r="J20" s="82"/>
      <c r="K20" s="82"/>
    </row>
    <row r="21" spans="1:11" x14ac:dyDescent="0.25">
      <c r="A21" s="1">
        <v>17</v>
      </c>
      <c r="B21" s="22">
        <v>0</v>
      </c>
      <c r="C21" s="1">
        <v>17</v>
      </c>
      <c r="D21" s="22">
        <v>0</v>
      </c>
      <c r="E21" s="1">
        <v>17</v>
      </c>
      <c r="F21" s="22">
        <v>0</v>
      </c>
      <c r="H21" s="23">
        <v>0</v>
      </c>
      <c r="I21" s="82" t="s">
        <v>58</v>
      </c>
      <c r="J21" s="82"/>
      <c r="K21" s="82"/>
    </row>
    <row r="22" spans="1:11" x14ac:dyDescent="0.25">
      <c r="A22" s="1">
        <v>18</v>
      </c>
      <c r="B22" s="22">
        <v>0</v>
      </c>
      <c r="C22" s="1">
        <v>18</v>
      </c>
      <c r="D22" s="22">
        <v>0</v>
      </c>
      <c r="E22" s="1">
        <v>18</v>
      </c>
      <c r="F22" s="22">
        <v>0</v>
      </c>
      <c r="H22" s="23">
        <v>0</v>
      </c>
      <c r="I22" s="82" t="s">
        <v>59</v>
      </c>
      <c r="J22" s="82"/>
      <c r="K22" s="82"/>
    </row>
    <row r="23" spans="1:11" x14ac:dyDescent="0.25">
      <c r="A23" s="1">
        <v>19</v>
      </c>
      <c r="B23" s="22">
        <v>0</v>
      </c>
      <c r="C23" s="1">
        <v>19</v>
      </c>
      <c r="D23" s="22">
        <v>0</v>
      </c>
      <c r="E23" s="1">
        <v>19</v>
      </c>
      <c r="F23" s="22">
        <v>0</v>
      </c>
      <c r="H23" s="23">
        <v>0</v>
      </c>
      <c r="I23" s="82" t="s">
        <v>51</v>
      </c>
      <c r="J23" s="82"/>
      <c r="K23" s="82"/>
    </row>
    <row r="24" spans="1:11" x14ac:dyDescent="0.25">
      <c r="A24" s="1">
        <v>20</v>
      </c>
      <c r="B24" s="22">
        <v>0</v>
      </c>
      <c r="C24" s="1">
        <v>20</v>
      </c>
      <c r="D24" s="22">
        <v>0</v>
      </c>
      <c r="E24" s="1">
        <v>20</v>
      </c>
      <c r="F24" s="22">
        <v>0</v>
      </c>
    </row>
    <row r="25" spans="1:11" x14ac:dyDescent="0.25">
      <c r="A25" s="1">
        <v>21</v>
      </c>
      <c r="B25" s="22">
        <v>0</v>
      </c>
      <c r="C25" s="1">
        <v>21</v>
      </c>
      <c r="D25" s="22">
        <v>0</v>
      </c>
      <c r="E25" s="1">
        <v>21</v>
      </c>
      <c r="F25" s="22">
        <v>0</v>
      </c>
    </row>
    <row r="26" spans="1:11" x14ac:dyDescent="0.25">
      <c r="A26" s="1">
        <v>22</v>
      </c>
      <c r="B26" s="22">
        <v>0</v>
      </c>
      <c r="C26" s="1">
        <v>22</v>
      </c>
      <c r="D26" s="22">
        <v>0</v>
      </c>
      <c r="E26" s="1">
        <v>22</v>
      </c>
      <c r="F26" s="22">
        <v>0</v>
      </c>
    </row>
    <row r="27" spans="1:11" x14ac:dyDescent="0.25">
      <c r="A27" s="1">
        <v>23</v>
      </c>
      <c r="B27" s="22">
        <v>0</v>
      </c>
      <c r="C27" s="1">
        <v>23</v>
      </c>
      <c r="D27" s="22">
        <v>0</v>
      </c>
      <c r="E27" s="1">
        <v>23</v>
      </c>
      <c r="F27" s="22">
        <v>0</v>
      </c>
    </row>
    <row r="28" spans="1:11" x14ac:dyDescent="0.25">
      <c r="A28" s="1">
        <v>24</v>
      </c>
      <c r="B28" s="22">
        <v>0</v>
      </c>
      <c r="C28" s="1">
        <v>24</v>
      </c>
      <c r="D28" s="22">
        <v>0</v>
      </c>
      <c r="E28" s="1">
        <v>24</v>
      </c>
      <c r="F28" s="22">
        <v>0</v>
      </c>
    </row>
    <row r="29" spans="1:11" x14ac:dyDescent="0.25">
      <c r="A29" s="1">
        <v>25</v>
      </c>
      <c r="B29" s="22">
        <v>0</v>
      </c>
      <c r="C29" s="1">
        <v>25</v>
      </c>
      <c r="D29" s="22">
        <v>0</v>
      </c>
      <c r="E29" s="1">
        <v>25</v>
      </c>
      <c r="F29" s="22">
        <v>0</v>
      </c>
    </row>
    <row r="30" spans="1:11" x14ac:dyDescent="0.25">
      <c r="A30" s="1">
        <v>26</v>
      </c>
      <c r="B30" s="22">
        <v>0</v>
      </c>
      <c r="C30" s="1">
        <v>26</v>
      </c>
      <c r="D30" s="22">
        <v>0</v>
      </c>
      <c r="E30" s="1">
        <v>26</v>
      </c>
      <c r="F30" s="22">
        <v>0</v>
      </c>
    </row>
    <row r="31" spans="1:11" x14ac:dyDescent="0.25">
      <c r="A31" s="1">
        <v>27</v>
      </c>
      <c r="B31" s="22">
        <v>0</v>
      </c>
      <c r="C31" s="1">
        <v>27</v>
      </c>
      <c r="D31" s="22">
        <v>0</v>
      </c>
      <c r="E31" s="1">
        <v>27</v>
      </c>
      <c r="F31" s="22">
        <v>0</v>
      </c>
    </row>
    <row r="32" spans="1:11" x14ac:dyDescent="0.25">
      <c r="A32" s="1">
        <v>28</v>
      </c>
      <c r="B32" s="22">
        <v>0</v>
      </c>
      <c r="C32" s="1">
        <v>28</v>
      </c>
      <c r="D32" s="22">
        <v>0</v>
      </c>
      <c r="E32" s="1">
        <v>28</v>
      </c>
      <c r="F32" s="22">
        <v>0</v>
      </c>
    </row>
    <row r="33" spans="1:6" x14ac:dyDescent="0.25">
      <c r="A33" s="1">
        <v>29</v>
      </c>
      <c r="B33" s="22">
        <v>0</v>
      </c>
      <c r="C33" s="1">
        <v>29</v>
      </c>
      <c r="D33" s="22">
        <v>0</v>
      </c>
      <c r="E33" s="1">
        <v>29</v>
      </c>
      <c r="F33" s="22">
        <v>0</v>
      </c>
    </row>
    <row r="34" spans="1:6" x14ac:dyDescent="0.25">
      <c r="A34" s="1">
        <v>30</v>
      </c>
      <c r="B34" s="22">
        <v>0</v>
      </c>
      <c r="C34" s="1">
        <v>30</v>
      </c>
      <c r="D34" s="22">
        <v>0</v>
      </c>
      <c r="E34" s="1">
        <v>30</v>
      </c>
      <c r="F34" s="22">
        <v>0</v>
      </c>
    </row>
    <row r="35" spans="1:6" x14ac:dyDescent="0.25">
      <c r="A35" s="1">
        <v>31</v>
      </c>
      <c r="B35" s="22">
        <v>0</v>
      </c>
      <c r="C35" s="1">
        <v>31</v>
      </c>
      <c r="D35" s="22">
        <v>0</v>
      </c>
      <c r="E35" s="1">
        <v>31</v>
      </c>
      <c r="F35" s="22">
        <v>0</v>
      </c>
    </row>
  </sheetData>
  <sheetProtection password="CA33" sheet="1" objects="1" scenarios="1" selectLockedCells="1"/>
  <mergeCells count="21">
    <mergeCell ref="I23:K23"/>
    <mergeCell ref="I16:K16"/>
    <mergeCell ref="I17:K17"/>
    <mergeCell ref="I18:K18"/>
    <mergeCell ref="I19:K19"/>
    <mergeCell ref="I22:K22"/>
    <mergeCell ref="I3:K3"/>
    <mergeCell ref="I20:K20"/>
    <mergeCell ref="I21:K21"/>
    <mergeCell ref="I11:K11"/>
    <mergeCell ref="I8:K8"/>
    <mergeCell ref="I5:K5"/>
    <mergeCell ref="I6:K6"/>
    <mergeCell ref="I7:K7"/>
    <mergeCell ref="I12:K12"/>
    <mergeCell ref="I13:K13"/>
    <mergeCell ref="I4:K4"/>
    <mergeCell ref="I10:K10"/>
    <mergeCell ref="I14:K14"/>
    <mergeCell ref="I15:K15"/>
    <mergeCell ref="I9:K9"/>
  </mergeCells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ED300"/>
  <sheetViews>
    <sheetView tabSelected="1" zoomScaleNormal="100" workbookViewId="0">
      <pane xSplit="8" ySplit="2" topLeftCell="I3" activePane="bottomRight" state="frozen"/>
      <selection pane="topRight" activeCell="C1" sqref="C1"/>
      <selection pane="bottomLeft" activeCell="A3" sqref="A3"/>
      <selection pane="bottomRight" activeCell="A22" sqref="A1:BB22"/>
    </sheetView>
  </sheetViews>
  <sheetFormatPr defaultColWidth="9.109375" defaultRowHeight="10.199999999999999" x14ac:dyDescent="0.2"/>
  <cols>
    <col min="1" max="1" width="6.44140625" style="9" customWidth="1"/>
    <col min="2" max="2" width="5.33203125" style="76" bestFit="1" customWidth="1"/>
    <col min="3" max="3" width="13.6640625" style="76" hidden="1" customWidth="1"/>
    <col min="4" max="4" width="18.6640625" style="76" customWidth="1"/>
    <col min="5" max="5" width="16.6640625" style="76" customWidth="1"/>
    <col min="6" max="6" width="13.6640625" style="76" hidden="1" customWidth="1"/>
    <col min="7" max="7" width="18.6640625" style="76" customWidth="1"/>
    <col min="8" max="8" width="16.6640625" style="3" customWidth="1"/>
    <col min="9" max="9" width="13.6640625" style="76" customWidth="1"/>
    <col min="10" max="11" width="9.6640625" style="3" customWidth="1"/>
    <col min="12" max="12" width="8.6640625" style="3" customWidth="1"/>
    <col min="13" max="13" width="5.5546875" style="3" hidden="1" customWidth="1"/>
    <col min="14" max="14" width="5.6640625" style="3" hidden="1" customWidth="1"/>
    <col min="15" max="16" width="5.5546875" style="3" hidden="1" customWidth="1"/>
    <col min="17" max="17" width="5.88671875" style="3" hidden="1" customWidth="1"/>
    <col min="18" max="18" width="6.5546875" style="3" hidden="1" customWidth="1"/>
    <col min="19" max="19" width="7" style="3" hidden="1" customWidth="1"/>
    <col min="20" max="20" width="6.6640625" style="3" hidden="1" customWidth="1"/>
    <col min="21" max="21" width="7" style="3" hidden="1" customWidth="1"/>
    <col min="22" max="22" width="5.5546875" style="3" hidden="1" customWidth="1"/>
    <col min="23" max="23" width="6" style="3" hidden="1" customWidth="1"/>
    <col min="24" max="28" width="5.6640625" style="10" hidden="1" customWidth="1"/>
    <col min="29" max="29" width="5.5546875" style="3" hidden="1" customWidth="1"/>
    <col min="30" max="30" width="5.6640625" style="3" hidden="1" customWidth="1"/>
    <col min="31" max="33" width="5.5546875" style="3" hidden="1" customWidth="1"/>
    <col min="34" max="38" width="5.6640625" style="10" hidden="1" customWidth="1"/>
    <col min="39" max="39" width="7.6640625" style="3" customWidth="1"/>
    <col min="40" max="40" width="8.109375" style="3" customWidth="1"/>
    <col min="41" max="41" width="6.6640625" style="3" customWidth="1"/>
    <col min="42" max="42" width="7" style="3" customWidth="1"/>
    <col min="43" max="43" width="5.5546875" style="3" customWidth="1"/>
    <col min="44" max="44" width="6" style="3" customWidth="1"/>
    <col min="45" max="45" width="6.6640625" style="9" customWidth="1"/>
    <col min="46" max="46" width="6.88671875" style="9" customWidth="1"/>
    <col min="47" max="47" width="6.33203125" style="9" customWidth="1"/>
    <col min="48" max="48" width="6.6640625" style="9" customWidth="1"/>
    <col min="49" max="49" width="6.88671875" style="9" customWidth="1"/>
    <col min="50" max="50" width="6.33203125" style="9" customWidth="1"/>
    <col min="51" max="51" width="6.6640625" style="9" customWidth="1"/>
    <col min="52" max="52" width="6.44140625" style="9" customWidth="1"/>
    <col min="53" max="54" width="8.44140625" style="9" customWidth="1"/>
    <col min="55" max="55" width="8" style="9" customWidth="1"/>
    <col min="56" max="56" width="7.33203125" style="9" customWidth="1"/>
    <col min="57" max="57" width="7.33203125" style="9" hidden="1" customWidth="1"/>
    <col min="58" max="58" width="6.6640625" style="9" hidden="1" customWidth="1"/>
    <col min="59" max="59" width="9.33203125" style="9" hidden="1" customWidth="1"/>
    <col min="60" max="60" width="7.44140625" style="9" hidden="1" customWidth="1"/>
    <col min="61" max="61" width="6.6640625" style="9" hidden="1" customWidth="1"/>
    <col min="62" max="62" width="9.6640625" style="9" hidden="1" customWidth="1"/>
    <col min="63" max="64" width="8" style="9" hidden="1" customWidth="1"/>
    <col min="65" max="65" width="9.6640625" style="9" hidden="1" customWidth="1"/>
    <col min="66" max="66" width="8" style="9" hidden="1" customWidth="1"/>
    <col min="67" max="67" width="9.6640625" style="9" hidden="1" customWidth="1"/>
    <col min="68" max="68" width="10.33203125" style="9" hidden="1" customWidth="1"/>
    <col min="69" max="71" width="9.6640625" style="9" hidden="1" customWidth="1"/>
    <col min="72" max="72" width="8.109375" style="9" hidden="1" customWidth="1"/>
    <col min="73" max="73" width="10.109375" style="9" hidden="1" customWidth="1"/>
    <col min="74" max="74" width="7.88671875" style="9" hidden="1" customWidth="1"/>
    <col min="75" max="75" width="9.88671875" style="9" hidden="1" customWidth="1"/>
    <col min="76" max="76" width="8.109375" style="9" hidden="1" customWidth="1"/>
    <col min="77" max="77" width="10.109375" style="9" hidden="1" customWidth="1"/>
    <col min="78" max="78" width="7.88671875" style="9" hidden="1" customWidth="1"/>
    <col min="79" max="79" width="9.88671875" style="9" hidden="1" customWidth="1"/>
    <col min="80" max="80" width="8.5546875" style="9" hidden="1" customWidth="1"/>
    <col min="81" max="81" width="7.44140625" style="9" hidden="1" customWidth="1"/>
    <col min="82" max="82" width="6.5546875" style="9" hidden="1" customWidth="1"/>
    <col min="83" max="83" width="7.44140625" style="9" hidden="1" customWidth="1"/>
    <col min="84" max="84" width="8.5546875" style="9" hidden="1" customWidth="1"/>
    <col min="85" max="85" width="8.88671875" style="9" hidden="1" customWidth="1"/>
    <col min="86" max="86" width="8.5546875" style="9" hidden="1" customWidth="1"/>
    <col min="87" max="87" width="8.88671875" style="9" hidden="1" customWidth="1"/>
    <col min="88" max="88" width="8.5546875" style="9" hidden="1" customWidth="1"/>
    <col min="89" max="89" width="9.44140625" style="9" hidden="1" customWidth="1"/>
    <col min="90" max="90" width="5.88671875" style="9" hidden="1" customWidth="1"/>
    <col min="91" max="91" width="5.44140625" style="9" hidden="1" customWidth="1"/>
    <col min="92" max="92" width="5.33203125" style="9" hidden="1" customWidth="1"/>
    <col min="93" max="93" width="9.44140625" style="9" hidden="1" customWidth="1"/>
    <col min="94" max="94" width="5.88671875" style="9" hidden="1" customWidth="1"/>
    <col min="95" max="95" width="5.109375" style="9" hidden="1" customWidth="1"/>
    <col min="96" max="96" width="5.44140625" style="9" hidden="1" customWidth="1"/>
    <col min="97" max="97" width="5.33203125" style="9" hidden="1" customWidth="1"/>
    <col min="98" max="103" width="4.5546875" style="9" hidden="1" customWidth="1"/>
    <col min="104" max="104" width="6.88671875" style="9" hidden="1" customWidth="1"/>
    <col min="105" max="109" width="4.5546875" style="9" hidden="1" customWidth="1"/>
    <col min="110" max="119" width="4.109375" style="9" hidden="1" customWidth="1"/>
    <col min="120" max="120" width="4.5546875" style="9" hidden="1" customWidth="1"/>
    <col min="121" max="122" width="7.109375" style="9" hidden="1" customWidth="1"/>
    <col min="123" max="123" width="5.88671875" style="9" hidden="1" customWidth="1"/>
    <col min="124" max="124" width="6.88671875" style="9" hidden="1" customWidth="1"/>
    <col min="125" max="125" width="7.88671875" style="9" hidden="1" customWidth="1"/>
    <col min="126" max="126" width="9.109375" style="9" hidden="1" customWidth="1"/>
    <col min="127" max="127" width="9.109375" style="10" customWidth="1"/>
    <col min="128" max="128" width="10.88671875" style="3" customWidth="1"/>
    <col min="129" max="134" width="0" style="3" hidden="1" customWidth="1"/>
    <col min="135" max="16384" width="9.109375" style="3"/>
  </cols>
  <sheetData>
    <row r="1" spans="1:134" ht="13.2" x14ac:dyDescent="0.25">
      <c r="D1" s="75" t="s">
        <v>148</v>
      </c>
      <c r="G1" s="75" t="s">
        <v>149</v>
      </c>
      <c r="M1" s="83" t="s">
        <v>145</v>
      </c>
      <c r="N1" s="83"/>
      <c r="O1" s="83"/>
      <c r="P1" s="83"/>
      <c r="Q1" s="83"/>
      <c r="R1" s="76"/>
      <c r="S1" s="76"/>
      <c r="T1" s="76"/>
      <c r="U1" s="76"/>
      <c r="V1" s="76"/>
      <c r="W1" s="76"/>
      <c r="Y1" s="27"/>
      <c r="Z1" s="28" t="s">
        <v>146</v>
      </c>
      <c r="AA1" s="27"/>
      <c r="AB1" s="27"/>
      <c r="AC1" s="84" t="s">
        <v>144</v>
      </c>
      <c r="AD1" s="82"/>
      <c r="AE1" s="82"/>
      <c r="AF1" s="82"/>
      <c r="AG1" s="82"/>
      <c r="AH1" s="9"/>
      <c r="AI1" s="9"/>
      <c r="AJ1" s="28" t="s">
        <v>147</v>
      </c>
      <c r="AK1" s="9"/>
      <c r="AL1" s="9"/>
      <c r="AM1" s="76"/>
      <c r="AN1" s="76"/>
      <c r="AO1" s="76"/>
      <c r="AP1" s="76"/>
      <c r="AQ1" s="76"/>
      <c r="AR1" s="76"/>
      <c r="BD1" s="28" t="s">
        <v>0</v>
      </c>
      <c r="BG1" s="28" t="s">
        <v>0</v>
      </c>
      <c r="BJ1" s="28" t="s">
        <v>0</v>
      </c>
      <c r="CL1" s="81" t="s">
        <v>129</v>
      </c>
      <c r="CM1" s="85"/>
      <c r="CN1" s="85"/>
      <c r="CQ1" s="81" t="s">
        <v>129</v>
      </c>
      <c r="CR1" s="85"/>
      <c r="CS1" s="85"/>
      <c r="DS1" s="81" t="s">
        <v>129</v>
      </c>
      <c r="DT1" s="82"/>
      <c r="DU1" s="82"/>
      <c r="DV1" s="82"/>
      <c r="DW1" s="42"/>
    </row>
    <row r="2" spans="1:134" ht="83.4" x14ac:dyDescent="0.25">
      <c r="A2" s="20" t="s">
        <v>18</v>
      </c>
      <c r="B2" s="63" t="s">
        <v>0</v>
      </c>
      <c r="C2" s="34" t="s">
        <v>123</v>
      </c>
      <c r="D2" s="34" t="s">
        <v>124</v>
      </c>
      <c r="E2" s="34" t="s">
        <v>125</v>
      </c>
      <c r="F2" s="33" t="s">
        <v>126</v>
      </c>
      <c r="G2" s="33" t="s">
        <v>127</v>
      </c>
      <c r="H2" s="35" t="s">
        <v>125</v>
      </c>
      <c r="I2" s="29" t="s">
        <v>150</v>
      </c>
      <c r="J2" s="5" t="s">
        <v>43</v>
      </c>
      <c r="K2" s="5" t="s">
        <v>171</v>
      </c>
      <c r="L2" s="8" t="s">
        <v>128</v>
      </c>
      <c r="M2" s="67" t="s">
        <v>133</v>
      </c>
      <c r="N2" s="67" t="s">
        <v>2</v>
      </c>
      <c r="O2" s="67" t="s">
        <v>3</v>
      </c>
      <c r="P2" s="67" t="s">
        <v>4</v>
      </c>
      <c r="Q2" s="67" t="s">
        <v>5</v>
      </c>
      <c r="R2" s="68" t="s">
        <v>37</v>
      </c>
      <c r="S2" s="68" t="s">
        <v>38</v>
      </c>
      <c r="T2" s="68" t="s">
        <v>6</v>
      </c>
      <c r="U2" s="68" t="s">
        <v>27</v>
      </c>
      <c r="V2" s="68" t="s">
        <v>9</v>
      </c>
      <c r="W2" s="68" t="s">
        <v>10</v>
      </c>
      <c r="X2" s="69" t="s">
        <v>139</v>
      </c>
      <c r="Y2" s="69" t="s">
        <v>140</v>
      </c>
      <c r="Z2" s="70" t="s">
        <v>142</v>
      </c>
      <c r="AA2" s="70" t="s">
        <v>141</v>
      </c>
      <c r="AB2" s="70" t="s">
        <v>143</v>
      </c>
      <c r="AC2" s="67" t="s">
        <v>1</v>
      </c>
      <c r="AD2" s="67" t="s">
        <v>2</v>
      </c>
      <c r="AE2" s="67" t="s">
        <v>3</v>
      </c>
      <c r="AF2" s="67" t="s">
        <v>4</v>
      </c>
      <c r="AG2" s="67" t="s">
        <v>5</v>
      </c>
      <c r="AH2" s="69" t="s">
        <v>139</v>
      </c>
      <c r="AI2" s="69" t="s">
        <v>140</v>
      </c>
      <c r="AJ2" s="70" t="s">
        <v>142</v>
      </c>
      <c r="AK2" s="70" t="s">
        <v>141</v>
      </c>
      <c r="AL2" s="70" t="s">
        <v>143</v>
      </c>
      <c r="AM2" s="5" t="s">
        <v>7</v>
      </c>
      <c r="AN2" s="5" t="s">
        <v>8</v>
      </c>
      <c r="AO2" s="5" t="s">
        <v>6</v>
      </c>
      <c r="AP2" s="5" t="s">
        <v>27</v>
      </c>
      <c r="AQ2" s="5" t="s">
        <v>9</v>
      </c>
      <c r="AR2" s="5" t="s">
        <v>10</v>
      </c>
      <c r="AS2" s="11" t="s">
        <v>11</v>
      </c>
      <c r="AT2" s="20" t="s">
        <v>12</v>
      </c>
      <c r="AU2" s="11" t="s">
        <v>13</v>
      </c>
      <c r="AV2" s="11" t="s">
        <v>14</v>
      </c>
      <c r="AW2" s="20" t="s">
        <v>15</v>
      </c>
      <c r="AX2" s="11" t="s">
        <v>16</v>
      </c>
      <c r="AY2" s="11" t="s">
        <v>17</v>
      </c>
      <c r="AZ2" s="20" t="s">
        <v>18</v>
      </c>
      <c r="BA2" s="21" t="s">
        <v>130</v>
      </c>
      <c r="BB2" s="21" t="s">
        <v>131</v>
      </c>
      <c r="BC2" s="11" t="s">
        <v>25</v>
      </c>
      <c r="BD2" s="65" t="s">
        <v>169</v>
      </c>
      <c r="BE2" s="11" t="s">
        <v>20</v>
      </c>
      <c r="BF2" s="11" t="s">
        <v>19</v>
      </c>
      <c r="BG2" s="64" t="s">
        <v>167</v>
      </c>
      <c r="BH2" s="11" t="s">
        <v>36</v>
      </c>
      <c r="BI2" s="11" t="s">
        <v>21</v>
      </c>
      <c r="BJ2" s="64" t="s">
        <v>168</v>
      </c>
      <c r="BK2" s="11" t="s">
        <v>26</v>
      </c>
      <c r="BL2" s="11" t="s">
        <v>99</v>
      </c>
      <c r="BM2" s="11" t="s">
        <v>100</v>
      </c>
      <c r="BN2" s="11" t="s">
        <v>101</v>
      </c>
      <c r="BO2" s="11" t="s">
        <v>102</v>
      </c>
      <c r="BP2" s="11" t="s">
        <v>24</v>
      </c>
      <c r="BQ2" s="11" t="s">
        <v>22</v>
      </c>
      <c r="BR2" s="11" t="s">
        <v>98</v>
      </c>
      <c r="BS2" s="11" t="s">
        <v>23</v>
      </c>
      <c r="BT2" s="11" t="s">
        <v>28</v>
      </c>
      <c r="BU2" s="11" t="s">
        <v>29</v>
      </c>
      <c r="BV2" s="11" t="s">
        <v>30</v>
      </c>
      <c r="BW2" s="11" t="s">
        <v>31</v>
      </c>
      <c r="BX2" s="11" t="s">
        <v>32</v>
      </c>
      <c r="BY2" s="11" t="s">
        <v>33</v>
      </c>
      <c r="BZ2" s="11" t="s">
        <v>34</v>
      </c>
      <c r="CA2" s="11" t="s">
        <v>35</v>
      </c>
      <c r="CB2" s="11" t="s">
        <v>39</v>
      </c>
      <c r="CC2" s="11" t="s">
        <v>40</v>
      </c>
      <c r="CD2" s="11" t="s">
        <v>41</v>
      </c>
      <c r="CE2" s="11" t="s">
        <v>42</v>
      </c>
      <c r="CF2" s="11" t="s">
        <v>119</v>
      </c>
      <c r="CG2" s="11" t="s">
        <v>120</v>
      </c>
      <c r="CH2" s="11" t="s">
        <v>121</v>
      </c>
      <c r="CI2" s="11" t="s">
        <v>122</v>
      </c>
      <c r="CJ2" s="11" t="s">
        <v>61</v>
      </c>
      <c r="CK2" s="19" t="s">
        <v>62</v>
      </c>
      <c r="CL2" s="16" t="s">
        <v>63</v>
      </c>
      <c r="CM2" s="11" t="s">
        <v>64</v>
      </c>
      <c r="CN2" s="11" t="s">
        <v>65</v>
      </c>
      <c r="CO2" s="11" t="s">
        <v>66</v>
      </c>
      <c r="CP2" s="19" t="s">
        <v>67</v>
      </c>
      <c r="CQ2" s="16" t="s">
        <v>68</v>
      </c>
      <c r="CR2" s="11" t="s">
        <v>69</v>
      </c>
      <c r="CS2" s="11" t="s">
        <v>70</v>
      </c>
      <c r="CT2" s="11" t="s">
        <v>71</v>
      </c>
      <c r="CU2" s="11" t="s">
        <v>72</v>
      </c>
      <c r="CV2" s="11" t="s">
        <v>73</v>
      </c>
      <c r="CW2" s="11" t="s">
        <v>74</v>
      </c>
      <c r="CX2" s="11" t="s">
        <v>75</v>
      </c>
      <c r="CY2" s="11" t="s">
        <v>76</v>
      </c>
      <c r="CZ2" s="11" t="s">
        <v>77</v>
      </c>
      <c r="DA2" s="11" t="s">
        <v>78</v>
      </c>
      <c r="DB2" s="11" t="s">
        <v>79</v>
      </c>
      <c r="DC2" s="11" t="s">
        <v>80</v>
      </c>
      <c r="DD2" s="11" t="s">
        <v>81</v>
      </c>
      <c r="DE2" s="11" t="s">
        <v>82</v>
      </c>
      <c r="DF2" s="11" t="s">
        <v>83</v>
      </c>
      <c r="DG2" s="11" t="s">
        <v>84</v>
      </c>
      <c r="DH2" s="11" t="s">
        <v>85</v>
      </c>
      <c r="DI2" s="11" t="s">
        <v>86</v>
      </c>
      <c r="DJ2" s="11" t="s">
        <v>87</v>
      </c>
      <c r="DK2" s="11" t="s">
        <v>88</v>
      </c>
      <c r="DL2" s="11" t="s">
        <v>89</v>
      </c>
      <c r="DM2" s="11" t="s">
        <v>90</v>
      </c>
      <c r="DN2" s="11" t="s">
        <v>91</v>
      </c>
      <c r="DO2" s="11" t="s">
        <v>92</v>
      </c>
      <c r="DP2" s="11" t="s">
        <v>93</v>
      </c>
      <c r="DQ2" s="12" t="s">
        <v>96</v>
      </c>
      <c r="DR2" s="18" t="s">
        <v>94</v>
      </c>
      <c r="DS2" s="17" t="s">
        <v>95</v>
      </c>
      <c r="DT2" s="12" t="s">
        <v>103</v>
      </c>
      <c r="DU2" s="12" t="s">
        <v>104</v>
      </c>
      <c r="DV2" s="12" t="s">
        <v>105</v>
      </c>
      <c r="DW2" s="43" t="s">
        <v>132</v>
      </c>
      <c r="DX2" s="66" t="s">
        <v>170</v>
      </c>
    </row>
    <row r="3" spans="1:134" ht="13.5" customHeight="1" x14ac:dyDescent="0.3">
      <c r="A3" s="31">
        <v>1</v>
      </c>
      <c r="B3" s="76">
        <v>16</v>
      </c>
      <c r="C3" s="15"/>
      <c r="D3" s="14" t="s">
        <v>204</v>
      </c>
      <c r="E3" s="14" t="s">
        <v>332</v>
      </c>
      <c r="F3" s="14"/>
      <c r="G3" s="14" t="s">
        <v>205</v>
      </c>
      <c r="H3" s="50" t="s">
        <v>332</v>
      </c>
      <c r="I3" s="15" t="s">
        <v>203</v>
      </c>
      <c r="J3" s="47"/>
      <c r="K3" s="47"/>
      <c r="L3" s="47"/>
      <c r="M3" s="54">
        <v>25.25</v>
      </c>
      <c r="N3" s="54">
        <v>31.75</v>
      </c>
      <c r="O3" s="54">
        <v>17.25</v>
      </c>
      <c r="P3" s="54">
        <v>16.75</v>
      </c>
      <c r="Q3" s="54">
        <v>18.5</v>
      </c>
      <c r="R3" s="51"/>
      <c r="S3" s="51"/>
      <c r="T3" s="51"/>
      <c r="U3" s="51"/>
      <c r="V3" s="51"/>
      <c r="W3" s="51"/>
      <c r="X3" s="52">
        <f>IF(M3&gt;0,VLOOKUP(M3,$DY$8:$DZ$95,2)," ")</f>
        <v>6.06</v>
      </c>
      <c r="Y3" s="52">
        <f>IF(N3&gt;0,VLOOKUP(N3,$DY$8:$DZ$95,2)," ")</f>
        <v>13.02</v>
      </c>
      <c r="Z3" s="52">
        <f>IF(O3&gt;0,VLOOKUP(O3,$DY$8:$DZ$95,2)," ")</f>
        <v>1.72</v>
      </c>
      <c r="AA3" s="52">
        <f>IF(P3&gt;0,VLOOKUP(P3,$DY$8:$DZ$95,2)," ")</f>
        <v>1.58</v>
      </c>
      <c r="AB3" s="52">
        <f>IF(Q3&gt;0,VLOOKUP(Q3,$DY$8:$DZ$95,2)," ")</f>
        <v>2.12</v>
      </c>
      <c r="AC3" s="54">
        <v>17.5</v>
      </c>
      <c r="AD3" s="54">
        <v>18</v>
      </c>
      <c r="AE3" s="54">
        <v>16.5</v>
      </c>
      <c r="AF3" s="54">
        <v>17.75</v>
      </c>
      <c r="AG3" s="54">
        <v>29.25</v>
      </c>
      <c r="AH3" s="52">
        <f>IF(AC3&gt;0,VLOOKUP(AC3,$DY$8:$DZ$95,2)," ")</f>
        <v>1.78</v>
      </c>
      <c r="AI3" s="52">
        <f>IF(AD3&gt;0,VLOOKUP(AD3,$DY$8:$DZ$95,2)," ")</f>
        <v>1.94</v>
      </c>
      <c r="AJ3" s="52">
        <f>IF(AE3&gt;0,VLOOKUP(AE3,$DY$8:$DZ$95,2)," ")</f>
        <v>1.5</v>
      </c>
      <c r="AK3" s="52">
        <f>IF(AF3&gt;0,VLOOKUP(AF3,$DY$8:$DZ$95,2)," ")</f>
        <v>1.86</v>
      </c>
      <c r="AL3" s="52">
        <f>IF(AG3&gt;0,VLOOKUP(AG3,$DY$8:$DZ$95,2)," ")</f>
        <v>9.94</v>
      </c>
      <c r="AM3" s="53"/>
      <c r="AN3" s="53"/>
      <c r="AO3" s="53"/>
      <c r="AP3" s="53"/>
      <c r="AQ3" s="53"/>
      <c r="AR3" s="53"/>
      <c r="AS3" s="55">
        <f>IF(D3="","",SUM(X3:AB3))</f>
        <v>24.499999999999996</v>
      </c>
      <c r="AT3" s="31">
        <f>IF(D3="","",RANK(AS3,$AS$3:$AS$202,0))</f>
        <v>2</v>
      </c>
      <c r="AU3" s="57">
        <f>IF(D3="","",IF(LOOKUP(AT3,'Master 2012 Pay Sheet'!$A$5:$A$35,'Master 2012 Pay Sheet'!$B$5:$B$35)&gt;0,LOOKUP(AT3,'Master 2012 Pay Sheet'!$A$5:$A$35,'Master 2012 Pay Sheet'!$B$5:$B$35),0))</f>
        <v>0</v>
      </c>
      <c r="AV3" s="56">
        <f>IF(D3="","",SUM(AH3:AL3))</f>
        <v>17.02</v>
      </c>
      <c r="AW3" s="31">
        <f>IF(D3="","",RANK(AV3,$AV$3:$AV$202,0))</f>
        <v>11</v>
      </c>
      <c r="AX3" s="57">
        <f>IF(D3="","",IF(LOOKUP(AW3,'Master 2012 Pay Sheet'!$C$5:$C$35,'Master 2012 Pay Sheet'!$D$5:$D$35)&gt;0,LOOKUP(AW3,'Master 2012 Pay Sheet'!$C$5:$C$35,'Master 2012 Pay Sheet'!$D$5:$D$35),0))</f>
        <v>0</v>
      </c>
      <c r="AY3" s="56">
        <f>IF(D3="","",AS3+AV3)</f>
        <v>41.519999999999996</v>
      </c>
      <c r="AZ3" s="31">
        <f>IF(D3="","",RANK(AY3,$AY$3:$AY$202,0))</f>
        <v>1</v>
      </c>
      <c r="BA3" s="57">
        <f>IF(D3="","",IF(LOOKUP(AZ3,'Master 2012 Pay Sheet'!$E$5:$E$35,'Master 2012 Pay Sheet'!$F$5:$F$35)&gt;0,LOOKUP(AZ3,'Master 2012 Pay Sheet'!$E$5:$E$35,'Master 2012 Pay Sheet'!$F$5:$F$35),0))</f>
        <v>0</v>
      </c>
      <c r="BB3" s="57">
        <f>IF(D3="","",SUM(AU3+AX3+BA3))</f>
        <v>0</v>
      </c>
      <c r="BC3" s="31">
        <f>IF(D3="","",AT3-AZ3)</f>
        <v>1</v>
      </c>
      <c r="BD3" s="31" t="str">
        <f>IF(D3="","",IF(BC3=MAX($BC$3:$BC$202),B3,""))</f>
        <v/>
      </c>
      <c r="BE3" s="31">
        <f>IF(D3="","",COUNT(M3:Q3))</f>
        <v>5</v>
      </c>
      <c r="BF3" s="56">
        <f>IF(D3="","",MAX(X3:AB3))</f>
        <v>13.02</v>
      </c>
      <c r="BG3" s="31">
        <f>IF(BF3=MAX($BF$3:$BF$202),B3,"")</f>
        <v>16</v>
      </c>
      <c r="BH3" s="31">
        <f>IF(D3="","",COUNT(AC3:AG3))</f>
        <v>5</v>
      </c>
      <c r="BI3" s="56">
        <f>IF(D3="","",MAX(AH3:AL3))</f>
        <v>9.94</v>
      </c>
      <c r="BJ3" s="31" t="str">
        <f>IF(BI3=MAX($BI$3:$BI$202),B3,"")</f>
        <v/>
      </c>
      <c r="BK3" s="31">
        <f>IF(BE3="","",BE3+BH3)</f>
        <v>10</v>
      </c>
      <c r="BL3" s="31">
        <f>IF(D3="","",IF(S3=MAX($S$3:$S$202),S3,""))</f>
        <v>0</v>
      </c>
      <c r="BM3" s="31">
        <f>IF(BL3=MAX($BL$3:$BL$202),B3,"")</f>
        <v>16</v>
      </c>
      <c r="BN3" s="31">
        <f>IF(D3="","",IF(AN3=MAX($AN$3:$AN$202),AN3,""))</f>
        <v>0</v>
      </c>
      <c r="BO3" s="31">
        <f>IF(BN3=MAX($BN$3:$BN$202),B3,"")</f>
        <v>16</v>
      </c>
      <c r="BP3" s="31">
        <f>IF(D3="","",IF(R3=MAX($R$3:$R$202),R3,""))</f>
        <v>0</v>
      </c>
      <c r="BQ3" s="31">
        <f>IF(BP3=MAX($BP$3:$BP$202),B3,"")</f>
        <v>16</v>
      </c>
      <c r="BR3" s="31">
        <f>IF(D3="","",IF(AM3=MAX($AM$3:$AM$202),AM3,""))</f>
        <v>0</v>
      </c>
      <c r="BS3" s="31">
        <f>IF(BR3=MAX($BR$3:$BR$202),B3,"")</f>
        <v>16</v>
      </c>
      <c r="BT3" s="31">
        <f>IF(D3="","",IF(V3=MAX($V$3:$V$202),V3,""))</f>
        <v>0</v>
      </c>
      <c r="BU3" s="31">
        <f>IF(BT3=MAX($BT$3:$BT$202),B3,"")</f>
        <v>16</v>
      </c>
      <c r="BV3" s="31">
        <f>IF(D3="","",IF(W3=MAX($W$3:$W$202), W3,""))</f>
        <v>0</v>
      </c>
      <c r="BW3" s="31">
        <f>IF(BV3=MAX($BV$3:$BV$202),B3,"")</f>
        <v>16</v>
      </c>
      <c r="BX3" s="31">
        <f>IF(D3="","",IF(AQ3=MAX($AQ$3:$AQ$202),AQ3,""))</f>
        <v>0</v>
      </c>
      <c r="BY3" s="31">
        <f>IF(BX3=MAX($BX$3:$BX$202),B3,"")</f>
        <v>16</v>
      </c>
      <c r="BZ3" s="31">
        <f>IF(D3="","",IF(AR3=MAX($AR$3:$AR$202), AR3,""))</f>
        <v>0</v>
      </c>
      <c r="CA3" s="31">
        <f>IF(BZ3=MAX($BZ$3:$BZ$202),B3,"")</f>
        <v>16</v>
      </c>
      <c r="CB3" s="31">
        <f>IF(D3="","",IF(U3=MAX($U$3:$U$202), U3,""))</f>
        <v>0</v>
      </c>
      <c r="CC3" s="31">
        <f>IF(CB3=MAX($CB$3:$CB$202),B3,"")</f>
        <v>16</v>
      </c>
      <c r="CD3" s="31">
        <f>IF(D3="","",IF(AP3=MAX($AP$3:$AP$202),AP3,""))</f>
        <v>0</v>
      </c>
      <c r="CE3" s="31">
        <f>IF(CD3=MAX($CD$3:$CD$202),B3,"")</f>
        <v>16</v>
      </c>
      <c r="CF3" s="31">
        <f>IF(D3="","",IF(T3=MAX($T$3:$T$202), T3,""))</f>
        <v>0</v>
      </c>
      <c r="CG3" s="31">
        <f>IF(CF3=MAX($CF$3:$CF$202),B3,"")</f>
        <v>16</v>
      </c>
      <c r="CH3" s="31">
        <f>IF(D3="","",IF(AO3=MAX($AO$3:$AO$202),AO3,""))</f>
        <v>0</v>
      </c>
      <c r="CI3" s="31">
        <f>IF(CH3=MAX($CH$3:$CH$202),B3,"")</f>
        <v>16</v>
      </c>
      <c r="CJ3" s="31" t="str">
        <f>IF(I3="AC",AZ3,"")</f>
        <v/>
      </c>
      <c r="CK3" s="31" t="str">
        <f>IF(CJ3="","",RANK(CJ3,$CJ$3:$CJ$202,1))</f>
        <v/>
      </c>
      <c r="CL3" s="31" t="str">
        <f>IF(CK3=1,B3,"")</f>
        <v/>
      </c>
      <c r="CM3" s="31" t="str">
        <f>IF(CK3=2,B3,"")</f>
        <v/>
      </c>
      <c r="CN3" s="31" t="str">
        <f>IF(CK3=3,B3,"")</f>
        <v/>
      </c>
      <c r="CO3" s="31" t="str">
        <f>IF(I3="MC",AZ3,"")</f>
        <v/>
      </c>
      <c r="CP3" s="31" t="str">
        <f>IF(CO3="","",RANK(CO3,$CO$3:$CO$202,1))</f>
        <v/>
      </c>
      <c r="CQ3" s="31" t="str">
        <f>IF(CP3=1,B3,"")</f>
        <v/>
      </c>
      <c r="CR3" s="31" t="str">
        <f>IF(CP3=2,B3,"")</f>
        <v/>
      </c>
      <c r="CS3" s="31" t="str">
        <f>IF(CP3=3,B3,"")</f>
        <v/>
      </c>
      <c r="CT3" s="31" t="str">
        <f>IF(BE3=0,BE3,"")</f>
        <v/>
      </c>
      <c r="CU3" s="31" t="str">
        <f>IF(BE3=1,1,"")</f>
        <v/>
      </c>
      <c r="CV3" s="31" t="str">
        <f>IF(BE3=2,2,"")</f>
        <v/>
      </c>
      <c r="CW3" s="31" t="str">
        <f>IF(BE3=3,3,"")</f>
        <v/>
      </c>
      <c r="CX3" s="31" t="str">
        <f>IF(BE3=4,4,"")</f>
        <v/>
      </c>
      <c r="CY3" s="31">
        <f>IF(BE3=5,5,"")</f>
        <v>5</v>
      </c>
      <c r="CZ3" s="31" t="str">
        <f>IF(BH3=0,BH3,"")</f>
        <v/>
      </c>
      <c r="DA3" s="31" t="str">
        <f>IF(BH3=1,1,"")</f>
        <v/>
      </c>
      <c r="DB3" s="31" t="str">
        <f>IF(BH3=2,2,"")</f>
        <v/>
      </c>
      <c r="DC3" s="31" t="str">
        <f>IF(BH3=3,3,"")</f>
        <v/>
      </c>
      <c r="DD3" s="31" t="str">
        <f>IF(BH3=4,4,"")</f>
        <v/>
      </c>
      <c r="DE3" s="31">
        <f>IF(BH3=5,5,"")</f>
        <v>5</v>
      </c>
      <c r="DF3" s="31" t="str">
        <f>IF(BK3=0,BK3,"")</f>
        <v/>
      </c>
      <c r="DG3" s="31" t="str">
        <f>IF(BK3=1,1,"")</f>
        <v/>
      </c>
      <c r="DH3" s="31" t="str">
        <f>IF(BK3=2,2,"")</f>
        <v/>
      </c>
      <c r="DI3" s="31" t="str">
        <f>IF(BK3=3,3,"")</f>
        <v/>
      </c>
      <c r="DJ3" s="31" t="str">
        <f>IF(BK3=4,4,"")</f>
        <v/>
      </c>
      <c r="DK3" s="31" t="str">
        <f>IF(BK3=5,5,"")</f>
        <v/>
      </c>
      <c r="DL3" s="31" t="str">
        <f>IF(BK3=6,6,"")</f>
        <v/>
      </c>
      <c r="DM3" s="31" t="str">
        <f>IF(BK3=7,7,"")</f>
        <v/>
      </c>
      <c r="DN3" s="31" t="str">
        <f>IF(BK3=8,8,"")</f>
        <v/>
      </c>
      <c r="DO3" s="31" t="str">
        <f>IF(BK3=9,9,"")</f>
        <v/>
      </c>
      <c r="DP3" s="31">
        <f>IF(BK3=10,10,"")</f>
        <v>10</v>
      </c>
      <c r="DQ3" s="31" t="str">
        <f>IF(J3="Lund",AZ3,"")</f>
        <v/>
      </c>
      <c r="DR3" s="31" t="str">
        <f>IF(DQ3="","",RANK(DQ3,$DQ$3:$DQ$202,1))</f>
        <v/>
      </c>
      <c r="DS3" s="31" t="str">
        <f>IF(DR3=1,B3,"")</f>
        <v/>
      </c>
      <c r="DT3" s="31">
        <f>IF(I3="AT",B3,"")</f>
        <v>16</v>
      </c>
      <c r="DU3" s="31" t="str">
        <f>IF(I3="MC",B3,"")</f>
        <v/>
      </c>
      <c r="DV3" s="31" t="str">
        <f>IF(I3="AC",B3,"")</f>
        <v/>
      </c>
      <c r="DW3" s="48">
        <f>IF(BK3=0,0,IF(D3="","",$D$203-AZ3+1)/$D$203*100)</f>
        <v>100</v>
      </c>
      <c r="DX3" s="76" t="str">
        <f>IF(AS3 = 0,AV3 - AS3,"")</f>
        <v/>
      </c>
      <c r="DY3" s="44" t="s">
        <v>134</v>
      </c>
      <c r="DZ3" s="45"/>
      <c r="EA3" s="45"/>
      <c r="EB3" s="45"/>
      <c r="EC3" s="45"/>
      <c r="ED3" s="45"/>
    </row>
    <row r="4" spans="1:134" ht="13.2" x14ac:dyDescent="0.25">
      <c r="A4" s="31">
        <v>2</v>
      </c>
      <c r="B4" s="76">
        <v>50</v>
      </c>
      <c r="C4" s="15"/>
      <c r="D4" s="14" t="s">
        <v>274</v>
      </c>
      <c r="E4" s="14" t="s">
        <v>362</v>
      </c>
      <c r="F4" s="14"/>
      <c r="G4" s="14" t="s">
        <v>275</v>
      </c>
      <c r="H4" s="50" t="s">
        <v>330</v>
      </c>
      <c r="I4" s="15" t="s">
        <v>203</v>
      </c>
      <c r="J4" s="47"/>
      <c r="K4" s="47"/>
      <c r="L4" s="47"/>
      <c r="M4" s="54">
        <v>16.75</v>
      </c>
      <c r="N4" s="54">
        <v>29.25</v>
      </c>
      <c r="O4" s="54">
        <v>17.5</v>
      </c>
      <c r="P4" s="54">
        <v>17.75</v>
      </c>
      <c r="Q4" s="54">
        <v>17.75</v>
      </c>
      <c r="R4" s="51"/>
      <c r="S4" s="51"/>
      <c r="T4" s="51"/>
      <c r="U4" s="51"/>
      <c r="V4" s="51"/>
      <c r="W4" s="51"/>
      <c r="X4" s="52">
        <f>IF(M4&gt;0,VLOOKUP(M4,$DY$8:$DZ$95,2)," ")</f>
        <v>1.58</v>
      </c>
      <c r="Y4" s="52">
        <f>IF(N4&gt;0,VLOOKUP(N4,$DY$8:$DZ$95,2)," ")</f>
        <v>9.94</v>
      </c>
      <c r="Z4" s="52">
        <f>IF(O4&gt;0,VLOOKUP(O4,$DY$8:$DZ$95,2)," ")</f>
        <v>1.78</v>
      </c>
      <c r="AA4" s="52">
        <f>IF(P4&gt;0,VLOOKUP(P4,$DY$8:$DZ$95,2)," ")</f>
        <v>1.86</v>
      </c>
      <c r="AB4" s="52">
        <f>IF(Q4&gt;0,VLOOKUP(Q4,$DY$8:$DZ$95,2)," ")</f>
        <v>1.86</v>
      </c>
      <c r="AC4" s="54">
        <v>31.5</v>
      </c>
      <c r="AD4" s="54">
        <v>21.25</v>
      </c>
      <c r="AE4" s="54">
        <v>18</v>
      </c>
      <c r="AF4" s="54">
        <v>17.25</v>
      </c>
      <c r="AG4" s="54">
        <v>17.25</v>
      </c>
      <c r="AH4" s="52">
        <f>IF(AC4&gt;0,VLOOKUP(AC4,$DY$8:$DZ$95,2)," ")</f>
        <v>12.7</v>
      </c>
      <c r="AI4" s="52">
        <f>IF(AD4&gt;0,VLOOKUP(AD4,$DY$8:$DZ$95,2)," ")</f>
        <v>3.38</v>
      </c>
      <c r="AJ4" s="52">
        <f>IF(AE4&gt;0,VLOOKUP(AE4,$DY$8:$DZ$95,2)," ")</f>
        <v>1.94</v>
      </c>
      <c r="AK4" s="52">
        <f>IF(AF4&gt;0,VLOOKUP(AF4,$DY$8:$DZ$95,2)," ")</f>
        <v>1.72</v>
      </c>
      <c r="AL4" s="52">
        <f>IF(AG4&gt;0,VLOOKUP(AG4,$DY$8:$DZ$95,2)," ")</f>
        <v>1.72</v>
      </c>
      <c r="AM4" s="53"/>
      <c r="AN4" s="53"/>
      <c r="AO4" s="53"/>
      <c r="AP4" s="53"/>
      <c r="AQ4" s="53"/>
      <c r="AR4" s="53"/>
      <c r="AS4" s="55">
        <f>IF(D4="","",SUM(X4:AB4))</f>
        <v>17.02</v>
      </c>
      <c r="AT4" s="31">
        <f>IF(D4="","",RANK(AS4,$AS$3:$AS$202,0))</f>
        <v>14</v>
      </c>
      <c r="AU4" s="57">
        <f>IF(D4="","",IF(LOOKUP(AT4,'Master 2012 Pay Sheet'!$A$5:$A$35,'Master 2012 Pay Sheet'!$B$5:$B$35)&gt;0,LOOKUP(AT4,'Master 2012 Pay Sheet'!$A$5:$A$35,'Master 2012 Pay Sheet'!$B$5:$B$35),0))</f>
        <v>0</v>
      </c>
      <c r="AV4" s="56">
        <f>IF(D4="","",SUM(AH4:AL4))</f>
        <v>21.459999999999997</v>
      </c>
      <c r="AW4" s="31">
        <f>IF(D4="","",RANK(AV4,$AV$3:$AV$202,0))</f>
        <v>3</v>
      </c>
      <c r="AX4" s="57">
        <f>IF(D4="","",IF(LOOKUP(AW4,'Master 2012 Pay Sheet'!$C$5:$C$35,'Master 2012 Pay Sheet'!$D$5:$D$35)&gt;0,LOOKUP(AW4,'Master 2012 Pay Sheet'!$C$5:$C$35,'Master 2012 Pay Sheet'!$D$5:$D$35),0))</f>
        <v>0</v>
      </c>
      <c r="AY4" s="56">
        <f>IF(D4="","",AS4+AV4)</f>
        <v>38.479999999999997</v>
      </c>
      <c r="AZ4" s="31">
        <f>IF(D4="","",RANK(AY4,$AY$3:$AY$202,0))</f>
        <v>2</v>
      </c>
      <c r="BA4" s="57">
        <f>IF(D4="","",IF(LOOKUP(AZ4,'Master 2012 Pay Sheet'!$E$5:$E$35,'Master 2012 Pay Sheet'!$F$5:$F$35)&gt;0,LOOKUP(AZ4,'Master 2012 Pay Sheet'!$E$5:$E$35,'Master 2012 Pay Sheet'!$F$5:$F$35),0))</f>
        <v>0</v>
      </c>
      <c r="BB4" s="57">
        <f>IF(D4="","",SUM(AU4+AX4+BA4))</f>
        <v>0</v>
      </c>
      <c r="BC4" s="31">
        <f>IF(D4="","",AT4-AZ4)</f>
        <v>12</v>
      </c>
      <c r="BD4" s="31" t="str">
        <f>IF(D4="","",IF(BC4=MAX($BC$3:$BC$202),B4,""))</f>
        <v/>
      </c>
      <c r="BE4" s="31">
        <f>IF(D4="","",COUNT(M4:Q4))</f>
        <v>5</v>
      </c>
      <c r="BF4" s="56">
        <f>IF(D4="","",MAX(X4:AB4))</f>
        <v>9.94</v>
      </c>
      <c r="BG4" s="31" t="str">
        <f>IF(BF4=MAX($BF$3:$BF$202),B4,"")</f>
        <v/>
      </c>
      <c r="BH4" s="31">
        <f>IF(D4="","",COUNT(AC4:AG4))</f>
        <v>5</v>
      </c>
      <c r="BI4" s="56">
        <f>IF(D4="","",MAX(AH4:AL4))</f>
        <v>12.7</v>
      </c>
      <c r="BJ4" s="31">
        <f>IF(BI4=MAX($BI$3:$BI$202),B4,"")</f>
        <v>50</v>
      </c>
      <c r="BK4" s="31">
        <f>IF(BE4="","",BE4+BH4)</f>
        <v>10</v>
      </c>
      <c r="BL4" s="31">
        <f>IF(D4="","",IF(S4=MAX($S$3:$S$202),S4,""))</f>
        <v>0</v>
      </c>
      <c r="BM4" s="31">
        <f>IF(BL4=MAX($BL$3:$BL$202),B4,"")</f>
        <v>50</v>
      </c>
      <c r="BN4" s="31">
        <f>IF(D4="","",IF(AN4=MAX($AN$3:$AN$202),AN4,""))</f>
        <v>0</v>
      </c>
      <c r="BO4" s="31">
        <f>IF(BN4=MAX($BN$3:$BN$202),B4,"")</f>
        <v>50</v>
      </c>
      <c r="BP4" s="31">
        <f>IF(D4="","",IF(R4=MAX($R$3:$R$202),R4,""))</f>
        <v>0</v>
      </c>
      <c r="BQ4" s="31">
        <f>IF(BP4=MAX($BP$3:$BP$202),B4,"")</f>
        <v>50</v>
      </c>
      <c r="BR4" s="31">
        <f>IF(D4="","",IF(AM4=MAX($AM$3:$AM$202),AM4,""))</f>
        <v>0</v>
      </c>
      <c r="BS4" s="31">
        <f>IF(BR4=MAX($BR$3:$BR$202),B4,"")</f>
        <v>50</v>
      </c>
      <c r="BT4" s="31">
        <f>IF(D4="","",IF(V4=MAX($V$3:$V$202),V4,""))</f>
        <v>0</v>
      </c>
      <c r="BU4" s="31">
        <f>IF(BT4=MAX($BT$3:$BT$202),B4,"")</f>
        <v>50</v>
      </c>
      <c r="BV4" s="31">
        <f>IF(D4="","",IF(W4=MAX($W$3:$W$202), W4,""))</f>
        <v>0</v>
      </c>
      <c r="BW4" s="31">
        <f>IF(BV4=MAX($BV$3:$BV$202),B4,"")</f>
        <v>50</v>
      </c>
      <c r="BX4" s="31">
        <f>IF(D4="","",IF(AQ4=MAX($AQ$3:$AQ$202),AQ4,""))</f>
        <v>0</v>
      </c>
      <c r="BY4" s="31">
        <f>IF(BX4=MAX($BX$3:$BX$202),B4,"")</f>
        <v>50</v>
      </c>
      <c r="BZ4" s="31">
        <f>IF(D4="","",IF(AR4=MAX($AR$3:$AR$202), AR4,""))</f>
        <v>0</v>
      </c>
      <c r="CA4" s="31">
        <f>IF(BZ4=MAX($BZ$3:$BZ$202),B4,"")</f>
        <v>50</v>
      </c>
      <c r="CB4" s="31">
        <f>IF(D4="","",IF(U4=MAX($U$3:$U$202), U4,""))</f>
        <v>0</v>
      </c>
      <c r="CC4" s="31">
        <f>IF(CB4=MAX($CB$3:$CB$202),B4,"")</f>
        <v>50</v>
      </c>
      <c r="CD4" s="31">
        <f>IF(D4="","",IF(AP4=MAX($AP$3:$AP$202),AP4,""))</f>
        <v>0</v>
      </c>
      <c r="CE4" s="31">
        <f>IF(CD4=MAX($CD$3:$CD$202),B4,"")</f>
        <v>50</v>
      </c>
      <c r="CF4" s="31">
        <f>IF(D4="","",IF(T4=MAX($T$3:$T$202), T4,""))</f>
        <v>0</v>
      </c>
      <c r="CG4" s="31">
        <f>IF(CF4=MAX($CF$3:$CF$202),B4,"")</f>
        <v>50</v>
      </c>
      <c r="CH4" s="31">
        <f>IF(D4="","",IF(AO4=MAX($AO$3:$AO$202),AO4,""))</f>
        <v>0</v>
      </c>
      <c r="CI4" s="31">
        <f>IF(CH4=MAX($CH$3:$CH$202),B4,"")</f>
        <v>50</v>
      </c>
      <c r="CJ4" s="31" t="str">
        <f>IF(I4="AC",AZ4,"")</f>
        <v/>
      </c>
      <c r="CK4" s="31" t="str">
        <f>IF(CJ4="","",RANK(CJ4,$CJ$3:$CJ$202,1))</f>
        <v/>
      </c>
      <c r="CL4" s="31" t="str">
        <f>IF(CK4=1,B4,"")</f>
        <v/>
      </c>
      <c r="CM4" s="31" t="str">
        <f>IF(CK4=2,B4,"")</f>
        <v/>
      </c>
      <c r="CN4" s="31" t="str">
        <f>IF(CK4=3,B4,"")</f>
        <v/>
      </c>
      <c r="CO4" s="31" t="str">
        <f>IF(I4="MC",AZ4,"")</f>
        <v/>
      </c>
      <c r="CP4" s="31" t="str">
        <f>IF(CO4="","",RANK(CO4,$CO$3:$CO$202,1))</f>
        <v/>
      </c>
      <c r="CQ4" s="31" t="str">
        <f>IF(CP4=1,B4,"")</f>
        <v/>
      </c>
      <c r="CR4" s="31" t="str">
        <f>IF(CP4=2,B4,"")</f>
        <v/>
      </c>
      <c r="CS4" s="31" t="str">
        <f>IF(CP4=3,B4,"")</f>
        <v/>
      </c>
      <c r="CT4" s="31" t="str">
        <f>IF(BE4=0,BE4,"")</f>
        <v/>
      </c>
      <c r="CU4" s="31" t="str">
        <f>IF(BE4=1,1,"")</f>
        <v/>
      </c>
      <c r="CV4" s="31" t="str">
        <f>IF(BE4=2,2,"")</f>
        <v/>
      </c>
      <c r="CW4" s="31" t="str">
        <f>IF(BE4=3,3,"")</f>
        <v/>
      </c>
      <c r="CX4" s="31" t="str">
        <f>IF(BE4=4,4,"")</f>
        <v/>
      </c>
      <c r="CY4" s="31">
        <f>IF(BE4=5,5,"")</f>
        <v>5</v>
      </c>
      <c r="CZ4" s="31" t="str">
        <f>IF(BH4=0,BH4,"")</f>
        <v/>
      </c>
      <c r="DA4" s="31" t="str">
        <f>IF(BH4=1,1,"")</f>
        <v/>
      </c>
      <c r="DB4" s="31" t="str">
        <f>IF(BH4=2,2,"")</f>
        <v/>
      </c>
      <c r="DC4" s="31" t="str">
        <f>IF(BH4=3,3,"")</f>
        <v/>
      </c>
      <c r="DD4" s="31" t="str">
        <f>IF(BH4=4,4,"")</f>
        <v/>
      </c>
      <c r="DE4" s="31">
        <f>IF(BH4=5,5,"")</f>
        <v>5</v>
      </c>
      <c r="DF4" s="31" t="str">
        <f>IF(BK4=0,BK4,"")</f>
        <v/>
      </c>
      <c r="DG4" s="31" t="str">
        <f>IF(BK4=1,1,"")</f>
        <v/>
      </c>
      <c r="DH4" s="31" t="str">
        <f>IF(BK4=2,2,"")</f>
        <v/>
      </c>
      <c r="DI4" s="31" t="str">
        <f>IF(BK4=3,3,"")</f>
        <v/>
      </c>
      <c r="DJ4" s="31" t="str">
        <f>IF(BK4=4,4,"")</f>
        <v/>
      </c>
      <c r="DK4" s="31" t="str">
        <f>IF(BK4=5,5,"")</f>
        <v/>
      </c>
      <c r="DL4" s="31" t="str">
        <f>IF(BK4=6,6,"")</f>
        <v/>
      </c>
      <c r="DM4" s="31" t="str">
        <f>IF(BK4=7,7,"")</f>
        <v/>
      </c>
      <c r="DN4" s="31" t="str">
        <f>IF(BK4=8,8,"")</f>
        <v/>
      </c>
      <c r="DO4" s="31" t="str">
        <f>IF(BK4=9,9,"")</f>
        <v/>
      </c>
      <c r="DP4" s="31">
        <f>IF(BK4=10,10,"")</f>
        <v>10</v>
      </c>
      <c r="DQ4" s="31" t="str">
        <f>IF(J4="Lund",AZ4,"")</f>
        <v/>
      </c>
      <c r="DR4" s="31" t="str">
        <f>IF(DQ4="","",RANK(DQ4,$DQ$3:$DQ$202,1))</f>
        <v/>
      </c>
      <c r="DS4" s="31" t="str">
        <f>IF(DR4=1,B4,"")</f>
        <v/>
      </c>
      <c r="DT4" s="31">
        <f>IF(I4="AT",B4,"")</f>
        <v>50</v>
      </c>
      <c r="DU4" s="31" t="str">
        <f>IF(I4="MC",B4,"")</f>
        <v/>
      </c>
      <c r="DV4" s="31" t="str">
        <f>IF(I4="AC",B4,"")</f>
        <v/>
      </c>
      <c r="DW4" s="48">
        <f>IF(BK4=0,0,IF(D4="","",$D$203-AZ4+1)/$D$203*100)</f>
        <v>98.591549295774655</v>
      </c>
      <c r="DX4" s="76" t="str">
        <f>IF(AS4 = 0,AV4 - AS4,"")</f>
        <v/>
      </c>
      <c r="DY4" t="s">
        <v>135</v>
      </c>
      <c r="DZ4"/>
    </row>
    <row r="5" spans="1:134" ht="13.2" x14ac:dyDescent="0.25">
      <c r="A5" s="31">
        <v>3</v>
      </c>
      <c r="B5" s="76">
        <v>2</v>
      </c>
      <c r="C5" s="60"/>
      <c r="D5" s="61" t="s">
        <v>175</v>
      </c>
      <c r="E5" s="61" t="s">
        <v>320</v>
      </c>
      <c r="F5" s="14"/>
      <c r="G5" s="14" t="s">
        <v>176</v>
      </c>
      <c r="H5" s="14" t="s">
        <v>320</v>
      </c>
      <c r="I5" s="60" t="s">
        <v>203</v>
      </c>
      <c r="J5" s="62"/>
      <c r="K5" s="62"/>
      <c r="L5" s="62"/>
      <c r="M5" s="54">
        <v>16.5</v>
      </c>
      <c r="N5" s="54">
        <v>18.5</v>
      </c>
      <c r="O5" s="54">
        <v>17.5</v>
      </c>
      <c r="P5" s="54">
        <v>19</v>
      </c>
      <c r="Q5" s="54">
        <v>29.5</v>
      </c>
      <c r="R5" s="51"/>
      <c r="S5" s="51"/>
      <c r="T5" s="51"/>
      <c r="U5" s="51"/>
      <c r="V5" s="51"/>
      <c r="W5" s="51"/>
      <c r="X5" s="52">
        <f>IF(M5&gt;0,VLOOKUP(M5,$DY$8:$DZ$95,2)," ")</f>
        <v>1.5</v>
      </c>
      <c r="Y5" s="52">
        <f>IF(N5&gt;0,VLOOKUP(N5,$DY$8:$DZ$95,2)," ")</f>
        <v>2.12</v>
      </c>
      <c r="Z5" s="52">
        <f>IF(O5&gt;0,VLOOKUP(O5,$DY$8:$DZ$95,2)," ")</f>
        <v>1.78</v>
      </c>
      <c r="AA5" s="52">
        <f>IF(P5&gt;0,VLOOKUP(P5,$DY$8:$DZ$95,2)," ")</f>
        <v>2.3199999999999998</v>
      </c>
      <c r="AB5" s="52">
        <f>IF(Q5&gt;0,VLOOKUP(Q5,$DY$8:$DZ$95,2)," ")</f>
        <v>10.220000000000001</v>
      </c>
      <c r="AC5" s="54">
        <v>23</v>
      </c>
      <c r="AD5" s="54">
        <v>26</v>
      </c>
      <c r="AE5" s="54">
        <v>20.5</v>
      </c>
      <c r="AF5" s="54">
        <v>20</v>
      </c>
      <c r="AG5" s="54">
        <v>21</v>
      </c>
      <c r="AH5" s="52">
        <f>IF(AC5&gt;0,VLOOKUP(AC5,$DY$8:$DZ$95,2)," ")</f>
        <v>4.42</v>
      </c>
      <c r="AI5" s="52">
        <f>IF(AD5&gt;0,VLOOKUP(AD5,$DY$8:$DZ$95,2)," ")</f>
        <v>6.68</v>
      </c>
      <c r="AJ5" s="52">
        <f>IF(AE5&gt;0,VLOOKUP(AE5,$DY$8:$DZ$95,2)," ")</f>
        <v>3</v>
      </c>
      <c r="AK5" s="52">
        <f>IF(AF5&gt;0,VLOOKUP(AF5,$DY$8:$DZ$95,2)," ")</f>
        <v>2.76</v>
      </c>
      <c r="AL5" s="52">
        <f>IF(AG5&gt;0,VLOOKUP(AG5,$DY$8:$DZ$95,2)," ")</f>
        <v>3.24</v>
      </c>
      <c r="AM5" s="53"/>
      <c r="AN5" s="53"/>
      <c r="AO5" s="53"/>
      <c r="AP5" s="53"/>
      <c r="AQ5" s="53"/>
      <c r="AR5" s="53"/>
      <c r="AS5" s="55">
        <f>IF(D5="","",SUM(X5:AB5))</f>
        <v>17.940000000000001</v>
      </c>
      <c r="AT5" s="31">
        <f>IF(D5="","",RANK(AS5,$AS$3:$AS$202,0))</f>
        <v>10</v>
      </c>
      <c r="AU5" s="57">
        <f>IF(D5="","",IF(LOOKUP(AT5,'Master 2012 Pay Sheet'!$A$5:$A$35,'Master 2012 Pay Sheet'!$B$5:$B$35)&gt;0,LOOKUP(AT5,'Master 2012 Pay Sheet'!$A$5:$A$35,'Master 2012 Pay Sheet'!$B$5:$B$35),0))</f>
        <v>0</v>
      </c>
      <c r="AV5" s="56">
        <f>IF(D5="","",SUM(AH5:AL5))</f>
        <v>20.100000000000001</v>
      </c>
      <c r="AW5" s="31">
        <f>IF(D5="","",RANK(AV5,$AV$3:$AV$202,0))</f>
        <v>4</v>
      </c>
      <c r="AX5" s="57">
        <f>IF(D5="","",IF(LOOKUP(AW5,'Master 2012 Pay Sheet'!$C$5:$C$35,'Master 2012 Pay Sheet'!$D$5:$D$35)&gt;0,LOOKUP(AW5,'Master 2012 Pay Sheet'!$C$5:$C$35,'Master 2012 Pay Sheet'!$D$5:$D$35),0))</f>
        <v>0</v>
      </c>
      <c r="AY5" s="56">
        <f>IF(D5="","",AS5+AV5)</f>
        <v>38.040000000000006</v>
      </c>
      <c r="AZ5" s="31">
        <f>IF(D5="","",RANK(AY5,$AY$3:$AY$202,0))</f>
        <v>3</v>
      </c>
      <c r="BA5" s="57">
        <f>IF(D5="","",IF(LOOKUP(AZ5,'Master 2012 Pay Sheet'!$E$5:$E$35,'Master 2012 Pay Sheet'!$F$5:$F$35)&gt;0,LOOKUP(AZ5,'Master 2012 Pay Sheet'!$E$5:$E$35,'Master 2012 Pay Sheet'!$F$5:$F$35),0))</f>
        <v>0</v>
      </c>
      <c r="BB5" s="57">
        <f>IF(D5="","",SUM(AU5+AX5+BA5))</f>
        <v>0</v>
      </c>
      <c r="BC5" s="31">
        <f>IF(D5="","",AT5-AZ5)</f>
        <v>7</v>
      </c>
      <c r="BD5" s="31" t="str">
        <f>IF(D5="","",IF(BC5=MAX($BC$3:$BC$202),B5,""))</f>
        <v/>
      </c>
      <c r="BE5" s="31">
        <f>IF(D5="","",COUNT(M5:Q5))</f>
        <v>5</v>
      </c>
      <c r="BF5" s="56">
        <f>IF(D5="","",MAX(X5:AB5))</f>
        <v>10.220000000000001</v>
      </c>
      <c r="BG5" s="31" t="str">
        <f>IF(BF5=MAX($BF$3:$BF$202),B5,"")</f>
        <v/>
      </c>
      <c r="BH5" s="31">
        <f>IF(D5="","",COUNT(AC5:AG5))</f>
        <v>5</v>
      </c>
      <c r="BI5" s="56">
        <f>IF(D5="","",MAX(AH5:AL5))</f>
        <v>6.68</v>
      </c>
      <c r="BJ5" s="31" t="str">
        <f>IF(BI5=MAX($BI$3:$BI$202),B5,"")</f>
        <v/>
      </c>
      <c r="BK5" s="31">
        <f>IF(BE5="","",BE5+BH5)</f>
        <v>10</v>
      </c>
      <c r="BL5" s="31">
        <f>IF(D5="","",IF(S5=MAX($S$3:$S$202),S5,""))</f>
        <v>0</v>
      </c>
      <c r="BM5" s="31">
        <f>IF(BL5=MAX($BL$3:$BL$202),B5,"")</f>
        <v>2</v>
      </c>
      <c r="BN5" s="31">
        <f>IF(D5="","",IF(AN5=MAX($AN$3:$AN$202),AN5,""))</f>
        <v>0</v>
      </c>
      <c r="BO5" s="31">
        <f>IF(BN5=MAX($BN$3:$BN$202),B5,"")</f>
        <v>2</v>
      </c>
      <c r="BP5" s="31">
        <f>IF(D5="","",IF(R5=MAX($R$3:$R$202),R5,""))</f>
        <v>0</v>
      </c>
      <c r="BQ5" s="31">
        <f>IF(BP5=MAX($BP$3:$BP$202),B5,"")</f>
        <v>2</v>
      </c>
      <c r="BR5" s="31">
        <f>IF(D5="","",IF(AM5=MAX($AM$3:$AM$202),AM5,""))</f>
        <v>0</v>
      </c>
      <c r="BS5" s="31">
        <f>IF(BR5=MAX($BR$3:$BR$202),B5,"")</f>
        <v>2</v>
      </c>
      <c r="BT5" s="31">
        <f>IF(D5="","",IF(V5=MAX($V$3:$V$202),V5,""))</f>
        <v>0</v>
      </c>
      <c r="BU5" s="31">
        <f>IF(BT5=MAX($BT$3:$BT$202),B5,"")</f>
        <v>2</v>
      </c>
      <c r="BV5" s="31">
        <f>IF(D5="","",IF(W5=MAX($W$3:$W$202), W5,""))</f>
        <v>0</v>
      </c>
      <c r="BW5" s="31">
        <f>IF(BV5=MAX($BV$3:$BV$202),B5,"")</f>
        <v>2</v>
      </c>
      <c r="BX5" s="31">
        <f>IF(D5="","",IF(AQ5=MAX($AQ$3:$AQ$202),AQ5,""))</f>
        <v>0</v>
      </c>
      <c r="BY5" s="31">
        <f>IF(BX5=MAX($BX$3:$BX$202),B5,"")</f>
        <v>2</v>
      </c>
      <c r="BZ5" s="31">
        <f>IF(D5="","",IF(AR5=MAX($AR$3:$AR$202), AR5,""))</f>
        <v>0</v>
      </c>
      <c r="CA5" s="31">
        <f>IF(BZ5=MAX($BZ$3:$BZ$202),B5,"")</f>
        <v>2</v>
      </c>
      <c r="CB5" s="31">
        <f>IF(D5="","",IF(U5=MAX($U$3:$U$202), U5,""))</f>
        <v>0</v>
      </c>
      <c r="CC5" s="31">
        <f>IF(CB5=MAX($CB$3:$CB$202),B5,"")</f>
        <v>2</v>
      </c>
      <c r="CD5" s="31">
        <f>IF(D5="","",IF(AP5=MAX($AP$3:$AP$202),AP5,""))</f>
        <v>0</v>
      </c>
      <c r="CE5" s="31">
        <f>IF(CD5=MAX($CD$3:$CD$202),B5,"")</f>
        <v>2</v>
      </c>
      <c r="CF5" s="31">
        <f>IF(D5="","",IF(T5=MAX($T$3:$T$202), T5,""))</f>
        <v>0</v>
      </c>
      <c r="CG5" s="31">
        <f>IF(CF5=MAX($CF$3:$CF$202),B5,"")</f>
        <v>2</v>
      </c>
      <c r="CH5" s="31">
        <f>IF(D5="","",IF(AO5=MAX($AO$3:$AO$202),AO5,""))</f>
        <v>0</v>
      </c>
      <c r="CI5" s="31">
        <f>IF(CH5=MAX($CH$3:$CH$202),B5,"")</f>
        <v>2</v>
      </c>
      <c r="CJ5" s="31" t="str">
        <f>IF(I5="AC",AZ5,"")</f>
        <v/>
      </c>
      <c r="CK5" s="31" t="str">
        <f>IF(CJ5="","",RANK(CJ5,$CJ$3:$CJ$202,1))</f>
        <v/>
      </c>
      <c r="CL5" s="31" t="str">
        <f>IF(CK5=1,B5,"")</f>
        <v/>
      </c>
      <c r="CM5" s="31" t="str">
        <f>IF(CK5=2,B5,"")</f>
        <v/>
      </c>
      <c r="CN5" s="31" t="str">
        <f>IF(CK5=3,B5,"")</f>
        <v/>
      </c>
      <c r="CO5" s="31" t="str">
        <f>IF(I5="MC",AZ5,"")</f>
        <v/>
      </c>
      <c r="CP5" s="31" t="str">
        <f>IF(CO5="","",RANK(CO5,$CO$3:$CO$202,1))</f>
        <v/>
      </c>
      <c r="CQ5" s="31" t="str">
        <f>IF(CP5=1,B5,"")</f>
        <v/>
      </c>
      <c r="CR5" s="31" t="str">
        <f>IF(CP5=2,B5,"")</f>
        <v/>
      </c>
      <c r="CS5" s="31" t="str">
        <f>IF(CP5=3,B5,"")</f>
        <v/>
      </c>
      <c r="CT5" s="31" t="str">
        <f>IF(BE5=0,BE5,"")</f>
        <v/>
      </c>
      <c r="CU5" s="31" t="str">
        <f>IF(BE5=1,1,"")</f>
        <v/>
      </c>
      <c r="CV5" s="31" t="str">
        <f>IF(BE5=2,2,"")</f>
        <v/>
      </c>
      <c r="CW5" s="31" t="str">
        <f>IF(BE5=3,3,"")</f>
        <v/>
      </c>
      <c r="CX5" s="31" t="str">
        <f>IF(BE5=4,4,"")</f>
        <v/>
      </c>
      <c r="CY5" s="31">
        <f>IF(BE5=5,5,"")</f>
        <v>5</v>
      </c>
      <c r="CZ5" s="31" t="str">
        <f>IF(BH5=0,BH5,"")</f>
        <v/>
      </c>
      <c r="DA5" s="31" t="str">
        <f>IF(BH5=1,1,"")</f>
        <v/>
      </c>
      <c r="DB5" s="31" t="str">
        <f>IF(BH5=2,2,"")</f>
        <v/>
      </c>
      <c r="DC5" s="31" t="str">
        <f>IF(BH5=3,3,"")</f>
        <v/>
      </c>
      <c r="DD5" s="31" t="str">
        <f>IF(BH5=4,4,"")</f>
        <v/>
      </c>
      <c r="DE5" s="31">
        <f>IF(BH5=5,5,"")</f>
        <v>5</v>
      </c>
      <c r="DF5" s="31" t="str">
        <f>IF(BK5=0,BK5,"")</f>
        <v/>
      </c>
      <c r="DG5" s="31" t="str">
        <f>IF(BK5=1,1,"")</f>
        <v/>
      </c>
      <c r="DH5" s="31" t="str">
        <f>IF(BK5=2,2,"")</f>
        <v/>
      </c>
      <c r="DI5" s="31" t="str">
        <f>IF(BK5=3,3,"")</f>
        <v/>
      </c>
      <c r="DJ5" s="31" t="str">
        <f>IF(BK5=4,4,"")</f>
        <v/>
      </c>
      <c r="DK5" s="31" t="str">
        <f>IF(BK5=5,5,"")</f>
        <v/>
      </c>
      <c r="DL5" s="31" t="str">
        <f>IF(BK5=6,6,"")</f>
        <v/>
      </c>
      <c r="DM5" s="31" t="str">
        <f>IF(BK5=7,7,"")</f>
        <v/>
      </c>
      <c r="DN5" s="31" t="str">
        <f>IF(BK5=8,8,"")</f>
        <v/>
      </c>
      <c r="DO5" s="31" t="str">
        <f>IF(BK5=9,9,"")</f>
        <v/>
      </c>
      <c r="DP5" s="31">
        <f>IF(BK5=10,10,"")</f>
        <v>10</v>
      </c>
      <c r="DQ5" s="31" t="str">
        <f>IF(J5="Lund",AZ5,"")</f>
        <v/>
      </c>
      <c r="DR5" s="31" t="str">
        <f>IF(DQ5="","",RANK(DQ5,$DQ$3:$DQ$202,1))</f>
        <v/>
      </c>
      <c r="DS5" s="31" t="str">
        <f>IF(DR5=1,B5,"")</f>
        <v/>
      </c>
      <c r="DT5" s="31">
        <f>IF(I5="AT",B5,"")</f>
        <v>2</v>
      </c>
      <c r="DU5" s="31" t="str">
        <f>IF(I5="MC",B5,"")</f>
        <v/>
      </c>
      <c r="DV5" s="31" t="str">
        <f>IF(I5="AC",B5,"")</f>
        <v/>
      </c>
      <c r="DW5" s="48">
        <f>IF(BK5=0,0,IF(D5="","",$D$203-AZ5+1)/$D$203*100)</f>
        <v>97.183098591549296</v>
      </c>
      <c r="DX5" s="76" t="str">
        <f>IF(AS5 = 0,AV5 - AS5,"")</f>
        <v/>
      </c>
      <c r="DY5" t="s">
        <v>136</v>
      </c>
      <c r="DZ5"/>
    </row>
    <row r="6" spans="1:134" ht="13.2" x14ac:dyDescent="0.25">
      <c r="A6" s="31">
        <v>4</v>
      </c>
      <c r="B6" s="76">
        <v>58</v>
      </c>
      <c r="C6" s="15"/>
      <c r="D6" s="14" t="s">
        <v>290</v>
      </c>
      <c r="E6" s="14" t="s">
        <v>326</v>
      </c>
      <c r="F6" s="14"/>
      <c r="G6" s="14" t="s">
        <v>291</v>
      </c>
      <c r="H6" s="50" t="s">
        <v>364</v>
      </c>
      <c r="I6" s="15" t="s">
        <v>203</v>
      </c>
      <c r="J6" s="47"/>
      <c r="K6" s="47"/>
      <c r="L6" s="47"/>
      <c r="M6" s="54">
        <v>27</v>
      </c>
      <c r="N6" s="54">
        <v>29</v>
      </c>
      <c r="O6" s="54">
        <v>18.25</v>
      </c>
      <c r="P6" s="54">
        <v>22.5</v>
      </c>
      <c r="Q6" s="54">
        <v>17.5</v>
      </c>
      <c r="R6" s="51"/>
      <c r="S6" s="51"/>
      <c r="T6" s="51"/>
      <c r="U6" s="51"/>
      <c r="V6" s="51"/>
      <c r="W6" s="51"/>
      <c r="X6" s="52">
        <f>IF(M6&gt;0,VLOOKUP(M6,$DY$8:$DZ$95,2)," ")</f>
        <v>7.58</v>
      </c>
      <c r="Y6" s="52">
        <f>IF(N6&gt;0,VLOOKUP(N6,$DY$8:$DZ$95,2)," ")</f>
        <v>9.64</v>
      </c>
      <c r="Z6" s="52">
        <f>IF(O6&gt;0,VLOOKUP(O6,$DY$8:$DZ$95,2)," ")</f>
        <v>2.02</v>
      </c>
      <c r="AA6" s="52">
        <f>IF(P6&gt;0,VLOOKUP(P6,$DY$8:$DZ$95,2)," ")</f>
        <v>4.0999999999999996</v>
      </c>
      <c r="AB6" s="52">
        <f>IF(Q6&gt;0,VLOOKUP(Q6,$DY$8:$DZ$95,2)," ")</f>
        <v>1.78</v>
      </c>
      <c r="AC6" s="54">
        <v>22.5</v>
      </c>
      <c r="AD6" s="54">
        <v>17.5</v>
      </c>
      <c r="AE6" s="54">
        <v>16.5</v>
      </c>
      <c r="AF6" s="54">
        <v>19.25</v>
      </c>
      <c r="AG6" s="54">
        <v>17.5</v>
      </c>
      <c r="AH6" s="52">
        <f>IF(AC6&gt;0,VLOOKUP(AC6,$DY$8:$DZ$95,2)," ")</f>
        <v>4.0999999999999996</v>
      </c>
      <c r="AI6" s="52">
        <f>IF(AD6&gt;0,VLOOKUP(AD6,$DY$8:$DZ$95,2)," ")</f>
        <v>1.78</v>
      </c>
      <c r="AJ6" s="52">
        <f>IF(AE6&gt;0,VLOOKUP(AE6,$DY$8:$DZ$95,2)," ")</f>
        <v>1.5</v>
      </c>
      <c r="AK6" s="52">
        <f>IF(AF6&gt;0,VLOOKUP(AF6,$DY$8:$DZ$95,2)," ")</f>
        <v>2.42</v>
      </c>
      <c r="AL6" s="52">
        <f>IF(AG6&gt;0,VLOOKUP(AG6,$DY$8:$DZ$95,2)," ")</f>
        <v>1.78</v>
      </c>
      <c r="AM6" s="53"/>
      <c r="AN6" s="53"/>
      <c r="AO6" s="53"/>
      <c r="AP6" s="53"/>
      <c r="AQ6" s="53"/>
      <c r="AR6" s="53"/>
      <c r="AS6" s="55">
        <f>IF(D6="","",SUM(X6:AB6))</f>
        <v>25.119999999999997</v>
      </c>
      <c r="AT6" s="31">
        <f>IF(D6="","",RANK(AS6,$AS$3:$AS$202,0))</f>
        <v>1</v>
      </c>
      <c r="AU6" s="57">
        <f>IF(D6="","",IF(LOOKUP(AT6,'Master 2012 Pay Sheet'!$A$5:$A$35,'Master 2012 Pay Sheet'!$B$5:$B$35)&gt;0,LOOKUP(AT6,'Master 2012 Pay Sheet'!$A$5:$A$35,'Master 2012 Pay Sheet'!$B$5:$B$35),0))</f>
        <v>0</v>
      </c>
      <c r="AV6" s="56">
        <f>IF(D6="","",SUM(AH6:AL6))</f>
        <v>11.58</v>
      </c>
      <c r="AW6" s="31">
        <f>IF(D6="","",RANK(AV6,$AV$3:$AV$202,0))</f>
        <v>21</v>
      </c>
      <c r="AX6" s="57">
        <f>IF(D6="","",IF(LOOKUP(AW6,'Master 2012 Pay Sheet'!$C$5:$C$35,'Master 2012 Pay Sheet'!$D$5:$D$35)&gt;0,LOOKUP(AW6,'Master 2012 Pay Sheet'!$C$5:$C$35,'Master 2012 Pay Sheet'!$D$5:$D$35),0))</f>
        <v>0</v>
      </c>
      <c r="AY6" s="56">
        <f>IF(D6="","",AS6+AV6)</f>
        <v>36.699999999999996</v>
      </c>
      <c r="AZ6" s="31">
        <f>IF(D6="","",RANK(AY6,$AY$3:$AY$202,0))</f>
        <v>4</v>
      </c>
      <c r="BA6" s="57">
        <f>IF(D6="","",IF(LOOKUP(AZ6,'Master 2012 Pay Sheet'!$E$5:$E$35,'Master 2012 Pay Sheet'!$F$5:$F$35)&gt;0,LOOKUP(AZ6,'Master 2012 Pay Sheet'!$E$5:$E$35,'Master 2012 Pay Sheet'!$F$5:$F$35),0))</f>
        <v>0</v>
      </c>
      <c r="BB6" s="57">
        <f>IF(D6="","",SUM(AU6+AX6+BA6))</f>
        <v>0</v>
      </c>
      <c r="BC6" s="31">
        <f>IF(D6="","",AT6-AZ6)</f>
        <v>-3</v>
      </c>
      <c r="BD6" s="31" t="str">
        <f>IF(D6="","",IF(BC6=MAX($BC$3:$BC$202),B6,""))</f>
        <v/>
      </c>
      <c r="BE6" s="31">
        <f>IF(D6="","",COUNT(M6:Q6))</f>
        <v>5</v>
      </c>
      <c r="BF6" s="56">
        <f>IF(D6="","",MAX(X6:AB6))</f>
        <v>9.64</v>
      </c>
      <c r="BG6" s="31" t="str">
        <f>IF(BF6=MAX($BF$3:$BF$202),B6,"")</f>
        <v/>
      </c>
      <c r="BH6" s="31">
        <f>IF(D6="","",COUNT(AC6:AG6))</f>
        <v>5</v>
      </c>
      <c r="BI6" s="56">
        <f>IF(D6="","",MAX(AH6:AL6))</f>
        <v>4.0999999999999996</v>
      </c>
      <c r="BJ6" s="31" t="str">
        <f>IF(BI6=MAX($BI$3:$BI$202),B6,"")</f>
        <v/>
      </c>
      <c r="BK6" s="31">
        <f>IF(BE6="","",BE6+BH6)</f>
        <v>10</v>
      </c>
      <c r="BL6" s="31">
        <f>IF(D6="","",IF(S6=MAX($S$3:$S$202),S6,""))</f>
        <v>0</v>
      </c>
      <c r="BM6" s="31">
        <f>IF(BL6=MAX($BL$3:$BL$202),B6,"")</f>
        <v>58</v>
      </c>
      <c r="BN6" s="31">
        <f>IF(D6="","",IF(AN6=MAX($AN$3:$AN$202),AN6,""))</f>
        <v>0</v>
      </c>
      <c r="BO6" s="31">
        <f>IF(BN6=MAX($BN$3:$BN$202),B6,"")</f>
        <v>58</v>
      </c>
      <c r="BP6" s="31">
        <f>IF(D6="","",IF(R6=MAX($R$3:$R$202),R6,""))</f>
        <v>0</v>
      </c>
      <c r="BQ6" s="31">
        <f>IF(BP6=MAX($BP$3:$BP$202),B6,"")</f>
        <v>58</v>
      </c>
      <c r="BR6" s="31">
        <f>IF(D6="","",IF(AM6=MAX($AM$3:$AM$202),AM6,""))</f>
        <v>0</v>
      </c>
      <c r="BS6" s="31">
        <f>IF(BR6=MAX($BR$3:$BR$202),B6,"")</f>
        <v>58</v>
      </c>
      <c r="BT6" s="31">
        <f>IF(D6="","",IF(V6=MAX($V$3:$V$202),V6,""))</f>
        <v>0</v>
      </c>
      <c r="BU6" s="31">
        <f>IF(BT6=MAX($BT$3:$BT$202),B6,"")</f>
        <v>58</v>
      </c>
      <c r="BV6" s="31">
        <f>IF(D6="","",IF(W6=MAX($W$3:$W$202), W6,""))</f>
        <v>0</v>
      </c>
      <c r="BW6" s="31">
        <f>IF(BV6=MAX($BV$3:$BV$202),B6,"")</f>
        <v>58</v>
      </c>
      <c r="BX6" s="31">
        <f>IF(D6="","",IF(AQ6=MAX($AQ$3:$AQ$202),AQ6,""))</f>
        <v>0</v>
      </c>
      <c r="BY6" s="31">
        <f>IF(BX6=MAX($BX$3:$BX$202),B6,"")</f>
        <v>58</v>
      </c>
      <c r="BZ6" s="31">
        <f>IF(D6="","",IF(AR6=MAX($AR$3:$AR$202), AR6,""))</f>
        <v>0</v>
      </c>
      <c r="CA6" s="31">
        <f>IF(BZ6=MAX($BZ$3:$BZ$202),B6,"")</f>
        <v>58</v>
      </c>
      <c r="CB6" s="31">
        <f>IF(D6="","",IF(U6=MAX($U$3:$U$202), U6,""))</f>
        <v>0</v>
      </c>
      <c r="CC6" s="31">
        <f>IF(CB6=MAX($CB$3:$CB$202),B6,"")</f>
        <v>58</v>
      </c>
      <c r="CD6" s="31">
        <f>IF(D6="","",IF(AP6=MAX($AP$3:$AP$202),AP6,""))</f>
        <v>0</v>
      </c>
      <c r="CE6" s="31">
        <f>IF(CD6=MAX($CD$3:$CD$202),B6,"")</f>
        <v>58</v>
      </c>
      <c r="CF6" s="31">
        <f>IF(D6="","",IF(T6=MAX($T$3:$T$202), T6,""))</f>
        <v>0</v>
      </c>
      <c r="CG6" s="31">
        <f>IF(CF6=MAX($CF$3:$CF$202),B6,"")</f>
        <v>58</v>
      </c>
      <c r="CH6" s="31">
        <f>IF(D6="","",IF(AO6=MAX($AO$3:$AO$202),AO6,""))</f>
        <v>0</v>
      </c>
      <c r="CI6" s="31">
        <f>IF(CH6=MAX($CH$3:$CH$202),B6,"")</f>
        <v>58</v>
      </c>
      <c r="CJ6" s="31" t="str">
        <f>IF(I6="AC",AZ6,"")</f>
        <v/>
      </c>
      <c r="CK6" s="31" t="str">
        <f>IF(CJ6="","",RANK(CJ6,$CJ$3:$CJ$202,1))</f>
        <v/>
      </c>
      <c r="CL6" s="31" t="str">
        <f>IF(CK6=1,B6,"")</f>
        <v/>
      </c>
      <c r="CM6" s="31" t="str">
        <f>IF(CK6=2,B6,"")</f>
        <v/>
      </c>
      <c r="CN6" s="31" t="str">
        <f>IF(CK6=3,B6,"")</f>
        <v/>
      </c>
      <c r="CO6" s="31" t="str">
        <f>IF(I6="MC",AZ6,"")</f>
        <v/>
      </c>
      <c r="CP6" s="31" t="str">
        <f>IF(CO6="","",RANK(CO6,$CO$3:$CO$202,1))</f>
        <v/>
      </c>
      <c r="CQ6" s="31" t="str">
        <f>IF(CP6=1,B6,"")</f>
        <v/>
      </c>
      <c r="CR6" s="31" t="str">
        <f>IF(CP6=2,B6,"")</f>
        <v/>
      </c>
      <c r="CS6" s="31" t="str">
        <f>IF(CP6=3,B6,"")</f>
        <v/>
      </c>
      <c r="CT6" s="31" t="str">
        <f>IF(BE6=0,BE6,"")</f>
        <v/>
      </c>
      <c r="CU6" s="31" t="str">
        <f>IF(BE6=1,1,"")</f>
        <v/>
      </c>
      <c r="CV6" s="31" t="str">
        <f>IF(BE6=2,2,"")</f>
        <v/>
      </c>
      <c r="CW6" s="31" t="str">
        <f>IF(BE6=3,3,"")</f>
        <v/>
      </c>
      <c r="CX6" s="31" t="str">
        <f>IF(BE6=4,4,"")</f>
        <v/>
      </c>
      <c r="CY6" s="31">
        <f>IF(BE6=5,5,"")</f>
        <v>5</v>
      </c>
      <c r="CZ6" s="31" t="str">
        <f>IF(BH6=0,BH6,"")</f>
        <v/>
      </c>
      <c r="DA6" s="31" t="str">
        <f>IF(BH6=1,1,"")</f>
        <v/>
      </c>
      <c r="DB6" s="31" t="str">
        <f>IF(BH6=2,2,"")</f>
        <v/>
      </c>
      <c r="DC6" s="31" t="str">
        <f>IF(BH6=3,3,"")</f>
        <v/>
      </c>
      <c r="DD6" s="31" t="str">
        <f>IF(BH6=4,4,"")</f>
        <v/>
      </c>
      <c r="DE6" s="31">
        <f>IF(BH6=5,5,"")</f>
        <v>5</v>
      </c>
      <c r="DF6" s="31" t="str">
        <f>IF(BK6=0,BK6,"")</f>
        <v/>
      </c>
      <c r="DG6" s="31" t="str">
        <f>IF(BK6=1,1,"")</f>
        <v/>
      </c>
      <c r="DH6" s="31" t="str">
        <f>IF(BK6=2,2,"")</f>
        <v/>
      </c>
      <c r="DI6" s="31" t="str">
        <f>IF(BK6=3,3,"")</f>
        <v/>
      </c>
      <c r="DJ6" s="31" t="str">
        <f>IF(BK6=4,4,"")</f>
        <v/>
      </c>
      <c r="DK6" s="31" t="str">
        <f>IF(BK6=5,5,"")</f>
        <v/>
      </c>
      <c r="DL6" s="31" t="str">
        <f>IF(BK6=6,6,"")</f>
        <v/>
      </c>
      <c r="DM6" s="31" t="str">
        <f>IF(BK6=7,7,"")</f>
        <v/>
      </c>
      <c r="DN6" s="31" t="str">
        <f>IF(BK6=8,8,"")</f>
        <v/>
      </c>
      <c r="DO6" s="31" t="str">
        <f>IF(BK6=9,9,"")</f>
        <v/>
      </c>
      <c r="DP6" s="31">
        <f>IF(BK6=10,10,"")</f>
        <v>10</v>
      </c>
      <c r="DQ6" s="31" t="str">
        <f>IF(J6="Lund",AZ6,"")</f>
        <v/>
      </c>
      <c r="DR6" s="31" t="str">
        <f>IF(DQ6="","",RANK(DQ6,$DQ$3:$DQ$202,1))</f>
        <v/>
      </c>
      <c r="DS6" s="31" t="str">
        <f>IF(DR6=1,B6,"")</f>
        <v/>
      </c>
      <c r="DT6" s="31">
        <f>IF(I6="AT",B6,"")</f>
        <v>58</v>
      </c>
      <c r="DU6" s="31" t="str">
        <f>IF(I6="MC",B6,"")</f>
        <v/>
      </c>
      <c r="DV6" s="31" t="str">
        <f>IF(I6="AC",B6,"")</f>
        <v/>
      </c>
      <c r="DW6" s="48">
        <f>IF(BK6=0,0,IF(D6="","",$D$203-AZ6+1)/$D$203*100)</f>
        <v>95.774647887323937</v>
      </c>
      <c r="DX6" s="76" t="str">
        <f>IF(AS6 = 0,AV6 - AS6,"")</f>
        <v/>
      </c>
      <c r="DY6" s="25"/>
      <c r="DZ6" s="25"/>
    </row>
    <row r="7" spans="1:134" ht="13.2" x14ac:dyDescent="0.25">
      <c r="A7" s="31">
        <v>5</v>
      </c>
      <c r="B7" s="76">
        <v>39</v>
      </c>
      <c r="C7" s="15"/>
      <c r="D7" s="14" t="s">
        <v>252</v>
      </c>
      <c r="E7" s="14" t="s">
        <v>323</v>
      </c>
      <c r="F7" s="14"/>
      <c r="G7" s="14" t="s">
        <v>253</v>
      </c>
      <c r="H7" s="50" t="s">
        <v>339</v>
      </c>
      <c r="I7" s="15" t="s">
        <v>203</v>
      </c>
      <c r="J7" s="47"/>
      <c r="K7" s="47"/>
      <c r="L7" s="47"/>
      <c r="M7" s="54">
        <v>19.75</v>
      </c>
      <c r="N7" s="54">
        <v>17.5</v>
      </c>
      <c r="O7" s="54">
        <v>16.5</v>
      </c>
      <c r="P7" s="54">
        <v>28.5</v>
      </c>
      <c r="Q7" s="54">
        <v>17.75</v>
      </c>
      <c r="R7" s="51"/>
      <c r="S7" s="51"/>
      <c r="T7" s="51"/>
      <c r="U7" s="51"/>
      <c r="V7" s="51"/>
      <c r="W7" s="51"/>
      <c r="X7" s="52">
        <f>IF(M7&gt;0,VLOOKUP(M7,$DY$8:$DZ$95,2)," ")</f>
        <v>2.64</v>
      </c>
      <c r="Y7" s="52">
        <f>IF(N7&gt;0,VLOOKUP(N7,$DY$8:$DZ$95,2)," ")</f>
        <v>1.78</v>
      </c>
      <c r="Z7" s="52">
        <f>IF(O7&gt;0,VLOOKUP(O7,$DY$8:$DZ$95,2)," ")</f>
        <v>1.5</v>
      </c>
      <c r="AA7" s="52">
        <f>IF(P7&gt;0,VLOOKUP(P7,$DY$8:$DZ$95,2)," ")</f>
        <v>9.1</v>
      </c>
      <c r="AB7" s="52">
        <f>IF(Q7&gt;0,VLOOKUP(Q7,$DY$8:$DZ$95,2)," ")</f>
        <v>1.86</v>
      </c>
      <c r="AC7" s="54">
        <v>29</v>
      </c>
      <c r="AD7" s="54">
        <v>18</v>
      </c>
      <c r="AE7" s="54">
        <v>19.25</v>
      </c>
      <c r="AF7" s="54">
        <v>19</v>
      </c>
      <c r="AG7" s="54">
        <v>19.75</v>
      </c>
      <c r="AH7" s="52">
        <f>IF(AC7&gt;0,VLOOKUP(AC7,$DY$8:$DZ$95,2)," ")</f>
        <v>9.64</v>
      </c>
      <c r="AI7" s="52">
        <f>IF(AD7&gt;0,VLOOKUP(AD7,$DY$8:$DZ$95,2)," ")</f>
        <v>1.94</v>
      </c>
      <c r="AJ7" s="52">
        <f>IF(AE7&gt;0,VLOOKUP(AE7,$DY$8:$DZ$95,2)," ")</f>
        <v>2.42</v>
      </c>
      <c r="AK7" s="52">
        <f>IF(AF7&gt;0,VLOOKUP(AF7,$DY$8:$DZ$95,2)," ")</f>
        <v>2.3199999999999998</v>
      </c>
      <c r="AL7" s="52">
        <f>IF(AG7&gt;0,VLOOKUP(AG7,$DY$8:$DZ$95,2)," ")</f>
        <v>2.64</v>
      </c>
      <c r="AM7" s="53"/>
      <c r="AN7" s="53"/>
      <c r="AO7" s="53"/>
      <c r="AP7" s="53"/>
      <c r="AQ7" s="53"/>
      <c r="AR7" s="53"/>
      <c r="AS7" s="55">
        <f>IF(D7="","",SUM(X7:AB7))</f>
        <v>16.88</v>
      </c>
      <c r="AT7" s="31">
        <f>IF(D7="","",RANK(AS7,$AS$3:$AS$202,0))</f>
        <v>15</v>
      </c>
      <c r="AU7" s="57">
        <f>IF(D7="","",IF(LOOKUP(AT7,'Master 2012 Pay Sheet'!$A$5:$A$35,'Master 2012 Pay Sheet'!$B$5:$B$35)&gt;0,LOOKUP(AT7,'Master 2012 Pay Sheet'!$A$5:$A$35,'Master 2012 Pay Sheet'!$B$5:$B$35),0))</f>
        <v>0</v>
      </c>
      <c r="AV7" s="56">
        <f>IF(D7="","",SUM(AH7:AL7))</f>
        <v>18.96</v>
      </c>
      <c r="AW7" s="31">
        <f>IF(D7="","",RANK(AV7,$AV$3:$AV$202,0))</f>
        <v>6</v>
      </c>
      <c r="AX7" s="57">
        <f>IF(D7="","",IF(LOOKUP(AW7,'Master 2012 Pay Sheet'!$C$5:$C$35,'Master 2012 Pay Sheet'!$D$5:$D$35)&gt;0,LOOKUP(AW7,'Master 2012 Pay Sheet'!$C$5:$C$35,'Master 2012 Pay Sheet'!$D$5:$D$35),0))</f>
        <v>0</v>
      </c>
      <c r="AY7" s="56">
        <f>IF(D7="","",AS7+AV7)</f>
        <v>35.840000000000003</v>
      </c>
      <c r="AZ7" s="31">
        <f>IF(D7="","",RANK(AY7,$AY$3:$AY$202,0))</f>
        <v>5</v>
      </c>
      <c r="BA7" s="57">
        <f>IF(D7="","",IF(LOOKUP(AZ7,'Master 2012 Pay Sheet'!$E$5:$E$35,'Master 2012 Pay Sheet'!$F$5:$F$35)&gt;0,LOOKUP(AZ7,'Master 2012 Pay Sheet'!$E$5:$E$35,'Master 2012 Pay Sheet'!$F$5:$F$35),0))</f>
        <v>0</v>
      </c>
      <c r="BB7" s="57">
        <f>IF(D7="","",SUM(AU7+AX7+BA7))</f>
        <v>0</v>
      </c>
      <c r="BC7" s="31">
        <f>IF(D7="","",AT7-AZ7)</f>
        <v>10</v>
      </c>
      <c r="BD7" s="31" t="str">
        <f>IF(D7="","",IF(BC7=MAX($BC$3:$BC$202),B7,""))</f>
        <v/>
      </c>
      <c r="BE7" s="31">
        <f>IF(D7="","",COUNT(M7:Q7))</f>
        <v>5</v>
      </c>
      <c r="BF7" s="56">
        <f>IF(D7="","",MAX(X7:AB7))</f>
        <v>9.1</v>
      </c>
      <c r="BG7" s="31" t="str">
        <f>IF(BF7=MAX($BF$3:$BF$202),B7,"")</f>
        <v/>
      </c>
      <c r="BH7" s="31">
        <f>IF(D7="","",COUNT(AC7:AG7))</f>
        <v>5</v>
      </c>
      <c r="BI7" s="56">
        <f>IF(D7="","",MAX(AH7:AL7))</f>
        <v>9.64</v>
      </c>
      <c r="BJ7" s="31" t="str">
        <f>IF(BI7=MAX($BI$3:$BI$202),B7,"")</f>
        <v/>
      </c>
      <c r="BK7" s="31">
        <f>IF(BE7="","",BE7+BH7)</f>
        <v>10</v>
      </c>
      <c r="BL7" s="31">
        <f>IF(D7="","",IF(S7=MAX($S$3:$S$202),S7,""))</f>
        <v>0</v>
      </c>
      <c r="BM7" s="31">
        <f>IF(BL7=MAX($BL$3:$BL$202),B7,"")</f>
        <v>39</v>
      </c>
      <c r="BN7" s="31">
        <f>IF(D7="","",IF(AN7=MAX($AN$3:$AN$202),AN7,""))</f>
        <v>0</v>
      </c>
      <c r="BO7" s="31">
        <f>IF(BN7=MAX($BN$3:$BN$202),B7,"")</f>
        <v>39</v>
      </c>
      <c r="BP7" s="31">
        <f>IF(D7="","",IF(R7=MAX($R$3:$R$202),R7,""))</f>
        <v>0</v>
      </c>
      <c r="BQ7" s="31">
        <f>IF(BP7=MAX($BP$3:$BP$202),B7,"")</f>
        <v>39</v>
      </c>
      <c r="BR7" s="31">
        <f>IF(D7="","",IF(AM7=MAX($AM$3:$AM$202),AM7,""))</f>
        <v>0</v>
      </c>
      <c r="BS7" s="31">
        <f>IF(BR7=MAX($BR$3:$BR$202),B7,"")</f>
        <v>39</v>
      </c>
      <c r="BT7" s="31">
        <f>IF(D7="","",IF(V7=MAX($V$3:$V$202),V7,""))</f>
        <v>0</v>
      </c>
      <c r="BU7" s="31">
        <f>IF(BT7=MAX($BT$3:$BT$202),B7,"")</f>
        <v>39</v>
      </c>
      <c r="BV7" s="31">
        <f>IF(D7="","",IF(W7=MAX($W$3:$W$202), W7,""))</f>
        <v>0</v>
      </c>
      <c r="BW7" s="31">
        <f>IF(BV7=MAX($BV$3:$BV$202),B7,"")</f>
        <v>39</v>
      </c>
      <c r="BX7" s="31">
        <f>IF(D7="","",IF(AQ7=MAX($AQ$3:$AQ$202),AQ7,""))</f>
        <v>0</v>
      </c>
      <c r="BY7" s="31">
        <f>IF(BX7=MAX($BX$3:$BX$202),B7,"")</f>
        <v>39</v>
      </c>
      <c r="BZ7" s="31">
        <f>IF(D7="","",IF(AR7=MAX($AR$3:$AR$202), AR7,""))</f>
        <v>0</v>
      </c>
      <c r="CA7" s="31">
        <f>IF(BZ7=MAX($BZ$3:$BZ$202),B7,"")</f>
        <v>39</v>
      </c>
      <c r="CB7" s="31">
        <f>IF(D7="","",IF(U7=MAX($U$3:$U$202), U7,""))</f>
        <v>0</v>
      </c>
      <c r="CC7" s="31">
        <f>IF(CB7=MAX($CB$3:$CB$202),B7,"")</f>
        <v>39</v>
      </c>
      <c r="CD7" s="31">
        <f>IF(D7="","",IF(AP7=MAX($AP$3:$AP$202),AP7,""))</f>
        <v>0</v>
      </c>
      <c r="CE7" s="31">
        <f>IF(CD7=MAX($CD$3:$CD$202),B7,"")</f>
        <v>39</v>
      </c>
      <c r="CF7" s="31">
        <f>IF(D7="","",IF(T7=MAX($T$3:$T$202), T7,""))</f>
        <v>0</v>
      </c>
      <c r="CG7" s="31">
        <f>IF(CF7=MAX($CF$3:$CF$202),B7,"")</f>
        <v>39</v>
      </c>
      <c r="CH7" s="31">
        <f>IF(D7="","",IF(AO7=MAX($AO$3:$AO$202),AO7,""))</f>
        <v>0</v>
      </c>
      <c r="CI7" s="31">
        <f>IF(CH7=MAX($CH$3:$CH$202),B7,"")</f>
        <v>39</v>
      </c>
      <c r="CJ7" s="31" t="str">
        <f>IF(I7="AC",AZ7,"")</f>
        <v/>
      </c>
      <c r="CK7" s="31" t="str">
        <f>IF(CJ7="","",RANK(CJ7,$CJ$3:$CJ$202,1))</f>
        <v/>
      </c>
      <c r="CL7" s="31" t="str">
        <f>IF(CK7=1,B7,"")</f>
        <v/>
      </c>
      <c r="CM7" s="31" t="str">
        <f>IF(CK7=2,B7,"")</f>
        <v/>
      </c>
      <c r="CN7" s="31" t="str">
        <f>IF(CK7=3,B7,"")</f>
        <v/>
      </c>
      <c r="CO7" s="31" t="str">
        <f>IF(I7="MC",AZ7,"")</f>
        <v/>
      </c>
      <c r="CP7" s="31" t="str">
        <f>IF(CO7="","",RANK(CO7,$CO$3:$CO$202,1))</f>
        <v/>
      </c>
      <c r="CQ7" s="31" t="str">
        <f>IF(CP7=1,B7,"")</f>
        <v/>
      </c>
      <c r="CR7" s="31" t="str">
        <f>IF(CP7=2,B7,"")</f>
        <v/>
      </c>
      <c r="CS7" s="31" t="str">
        <f>IF(CP7=3,B7,"")</f>
        <v/>
      </c>
      <c r="CT7" s="31" t="str">
        <f>IF(BE7=0,BE7,"")</f>
        <v/>
      </c>
      <c r="CU7" s="31" t="str">
        <f>IF(BE7=1,1,"")</f>
        <v/>
      </c>
      <c r="CV7" s="31" t="str">
        <f>IF(BE7=2,2,"")</f>
        <v/>
      </c>
      <c r="CW7" s="31" t="str">
        <f>IF(BE7=3,3,"")</f>
        <v/>
      </c>
      <c r="CX7" s="31" t="str">
        <f>IF(BE7=4,4,"")</f>
        <v/>
      </c>
      <c r="CY7" s="31">
        <f>IF(BE7=5,5,"")</f>
        <v>5</v>
      </c>
      <c r="CZ7" s="31" t="str">
        <f>IF(BH7=0,BH7,"")</f>
        <v/>
      </c>
      <c r="DA7" s="31" t="str">
        <f>IF(BH7=1,1,"")</f>
        <v/>
      </c>
      <c r="DB7" s="31" t="str">
        <f>IF(BH7=2,2,"")</f>
        <v/>
      </c>
      <c r="DC7" s="31" t="str">
        <f>IF(BH7=3,3,"")</f>
        <v/>
      </c>
      <c r="DD7" s="31" t="str">
        <f>IF(BH7=4,4,"")</f>
        <v/>
      </c>
      <c r="DE7" s="31">
        <f>IF(BH7=5,5,"")</f>
        <v>5</v>
      </c>
      <c r="DF7" s="31" t="str">
        <f>IF(BK7=0,BK7,"")</f>
        <v/>
      </c>
      <c r="DG7" s="31" t="str">
        <f>IF(BK7=1,1,"")</f>
        <v/>
      </c>
      <c r="DH7" s="31" t="str">
        <f>IF(BK7=2,2,"")</f>
        <v/>
      </c>
      <c r="DI7" s="31" t="str">
        <f>IF(BK7=3,3,"")</f>
        <v/>
      </c>
      <c r="DJ7" s="31" t="str">
        <f>IF(BK7=4,4,"")</f>
        <v/>
      </c>
      <c r="DK7" s="31" t="str">
        <f>IF(BK7=5,5,"")</f>
        <v/>
      </c>
      <c r="DL7" s="31" t="str">
        <f>IF(BK7=6,6,"")</f>
        <v/>
      </c>
      <c r="DM7" s="31" t="str">
        <f>IF(BK7=7,7,"")</f>
        <v/>
      </c>
      <c r="DN7" s="31" t="str">
        <f>IF(BK7=8,8,"")</f>
        <v/>
      </c>
      <c r="DO7" s="31" t="str">
        <f>IF(BK7=9,9,"")</f>
        <v/>
      </c>
      <c r="DP7" s="31">
        <f>IF(BK7=10,10,"")</f>
        <v>10</v>
      </c>
      <c r="DQ7" s="31" t="str">
        <f>IF(J7="Lund",AZ7,"")</f>
        <v/>
      </c>
      <c r="DR7" s="31" t="str">
        <f>IF(DQ7="","",RANK(DQ7,$DQ$3:$DQ$202,1))</f>
        <v/>
      </c>
      <c r="DS7" s="31" t="str">
        <f>IF(DR7=1,B7,"")</f>
        <v/>
      </c>
      <c r="DT7" s="31">
        <f>IF(I7="AT",B7,"")</f>
        <v>39</v>
      </c>
      <c r="DU7" s="31" t="str">
        <f>IF(I7="MC",B7,"")</f>
        <v/>
      </c>
      <c r="DV7" s="31" t="str">
        <f>IF(I7="AC",B7,"")</f>
        <v/>
      </c>
      <c r="DW7" s="48">
        <f>IF(BK7=0,0,IF(D7="","",$D$203-AZ7+1)/$D$203*100)</f>
        <v>94.366197183098592</v>
      </c>
      <c r="DX7" s="76" t="str">
        <f>IF(AS7 = 0,AV7 - AS7,"")</f>
        <v/>
      </c>
      <c r="DY7" s="26" t="s">
        <v>137</v>
      </c>
      <c r="DZ7" s="26" t="s">
        <v>138</v>
      </c>
    </row>
    <row r="8" spans="1:134" ht="13.2" x14ac:dyDescent="0.25">
      <c r="A8" s="31">
        <v>6</v>
      </c>
      <c r="B8" s="76">
        <v>63</v>
      </c>
      <c r="C8" s="15"/>
      <c r="D8" s="14" t="s">
        <v>300</v>
      </c>
      <c r="E8" s="14" t="s">
        <v>353</v>
      </c>
      <c r="F8" s="14"/>
      <c r="G8" s="14" t="s">
        <v>301</v>
      </c>
      <c r="H8" s="50" t="s">
        <v>355</v>
      </c>
      <c r="I8" s="15" t="s">
        <v>203</v>
      </c>
      <c r="J8" s="47"/>
      <c r="K8" s="47"/>
      <c r="L8" s="47"/>
      <c r="M8" s="54">
        <v>21</v>
      </c>
      <c r="N8" s="54">
        <v>19.75</v>
      </c>
      <c r="O8" s="54">
        <v>17.25</v>
      </c>
      <c r="P8" s="54">
        <v>21</v>
      </c>
      <c r="Q8" s="54">
        <v>31.5</v>
      </c>
      <c r="R8" s="51"/>
      <c r="S8" s="51"/>
      <c r="T8" s="51"/>
      <c r="U8" s="51"/>
      <c r="V8" s="51"/>
      <c r="W8" s="51"/>
      <c r="X8" s="52">
        <f>IF(M8&gt;0,VLOOKUP(M8,$DY$8:$DZ$95,2)," ")</f>
        <v>3.24</v>
      </c>
      <c r="Y8" s="52">
        <f>IF(N8&gt;0,VLOOKUP(N8,$DY$8:$DZ$95,2)," ")</f>
        <v>2.64</v>
      </c>
      <c r="Z8" s="52">
        <f>IF(O8&gt;0,VLOOKUP(O8,$DY$8:$DZ$95,2)," ")</f>
        <v>1.72</v>
      </c>
      <c r="AA8" s="52">
        <f>IF(P8&gt;0,VLOOKUP(P8,$DY$8:$DZ$95,2)," ")</f>
        <v>3.24</v>
      </c>
      <c r="AB8" s="52">
        <f>IF(Q8&gt;0,VLOOKUP(Q8,$DY$8:$DZ$95,2)," ")</f>
        <v>12.7</v>
      </c>
      <c r="AC8" s="54">
        <v>17.75</v>
      </c>
      <c r="AD8" s="54">
        <v>23</v>
      </c>
      <c r="AE8" s="54">
        <v>17.5</v>
      </c>
      <c r="AF8" s="54">
        <v>17</v>
      </c>
      <c r="AG8" s="54">
        <v>16.75</v>
      </c>
      <c r="AH8" s="52">
        <f>IF(AC8&gt;0,VLOOKUP(AC8,$DY$8:$DZ$95,2)," ")</f>
        <v>1.86</v>
      </c>
      <c r="AI8" s="52">
        <f>IF(AD8&gt;0,VLOOKUP(AD8,$DY$8:$DZ$95,2)," ")</f>
        <v>4.42</v>
      </c>
      <c r="AJ8" s="52">
        <f>IF(AE8&gt;0,VLOOKUP(AE8,$DY$8:$DZ$95,2)," ")</f>
        <v>1.78</v>
      </c>
      <c r="AK8" s="52">
        <f>IF(AF8&gt;0,VLOOKUP(AF8,$DY$8:$DZ$95,2)," ")</f>
        <v>1.64</v>
      </c>
      <c r="AL8" s="52">
        <f>IF(AG8&gt;0,VLOOKUP(AG8,$DY$8:$DZ$95,2)," ")</f>
        <v>1.58</v>
      </c>
      <c r="AM8" s="53"/>
      <c r="AN8" s="53"/>
      <c r="AO8" s="53"/>
      <c r="AP8" s="53"/>
      <c r="AQ8" s="53"/>
      <c r="AR8" s="53"/>
      <c r="AS8" s="55">
        <f>IF(D8="","",SUM(X8:AB8))</f>
        <v>23.54</v>
      </c>
      <c r="AT8" s="31">
        <f>IF(D8="","",RANK(AS8,$AS$3:$AS$202,0))</f>
        <v>3</v>
      </c>
      <c r="AU8" s="57">
        <f>IF(D8="","",IF(LOOKUP(AT8,'Master 2012 Pay Sheet'!$A$5:$A$35,'Master 2012 Pay Sheet'!$B$5:$B$35)&gt;0,LOOKUP(AT8,'Master 2012 Pay Sheet'!$A$5:$A$35,'Master 2012 Pay Sheet'!$B$5:$B$35),0))</f>
        <v>0</v>
      </c>
      <c r="AV8" s="56">
        <f>IF(D8="","",SUM(AH8:AL8))</f>
        <v>11.280000000000001</v>
      </c>
      <c r="AW8" s="31">
        <f>IF(D8="","",RANK(AV8,$AV$3:$AV$202,0))</f>
        <v>24</v>
      </c>
      <c r="AX8" s="57">
        <f>IF(D8="","",IF(LOOKUP(AW8,'Master 2012 Pay Sheet'!$C$5:$C$35,'Master 2012 Pay Sheet'!$D$5:$D$35)&gt;0,LOOKUP(AW8,'Master 2012 Pay Sheet'!$C$5:$C$35,'Master 2012 Pay Sheet'!$D$5:$D$35),0))</f>
        <v>0</v>
      </c>
      <c r="AY8" s="56">
        <f>IF(D8="","",AS8+AV8)</f>
        <v>34.82</v>
      </c>
      <c r="AZ8" s="31">
        <f>IF(D8="","",RANK(AY8,$AY$3:$AY$202,0))</f>
        <v>6</v>
      </c>
      <c r="BA8" s="57">
        <f>IF(D8="","",IF(LOOKUP(AZ8,'Master 2012 Pay Sheet'!$E$5:$E$35,'Master 2012 Pay Sheet'!$F$5:$F$35)&gt;0,LOOKUP(AZ8,'Master 2012 Pay Sheet'!$E$5:$E$35,'Master 2012 Pay Sheet'!$F$5:$F$35),0))</f>
        <v>0</v>
      </c>
      <c r="BB8" s="57">
        <f>IF(D8="","",SUM(AU8+AX8+BA8))</f>
        <v>0</v>
      </c>
      <c r="BC8" s="31">
        <f>IF(D8="","",AT8-AZ8)</f>
        <v>-3</v>
      </c>
      <c r="BD8" s="31" t="str">
        <f>IF(D8="","",IF(BC8=MAX($BC$3:$BC$202),B8,""))</f>
        <v/>
      </c>
      <c r="BE8" s="31">
        <f>IF(D8="","",COUNT(M8:Q8))</f>
        <v>5</v>
      </c>
      <c r="BF8" s="56">
        <f>IF(D8="","",MAX(X8:AB8))</f>
        <v>12.7</v>
      </c>
      <c r="BG8" s="31" t="str">
        <f>IF(BF8=MAX($BF$3:$BF$202),B8,"")</f>
        <v/>
      </c>
      <c r="BH8" s="31">
        <f>IF(D8="","",COUNT(AC8:AG8))</f>
        <v>5</v>
      </c>
      <c r="BI8" s="56">
        <f>IF(D8="","",MAX(AH8:AL8))</f>
        <v>4.42</v>
      </c>
      <c r="BJ8" s="31" t="str">
        <f>IF(BI8=MAX($BI$3:$BI$202),B8,"")</f>
        <v/>
      </c>
      <c r="BK8" s="31">
        <f>IF(BE8="","",BE8+BH8)</f>
        <v>10</v>
      </c>
      <c r="BL8" s="31">
        <f>IF(D8="","",IF(S8=MAX($S$3:$S$202),S8,""))</f>
        <v>0</v>
      </c>
      <c r="BM8" s="31">
        <f>IF(BL8=MAX($BL$3:$BL$202),B8,"")</f>
        <v>63</v>
      </c>
      <c r="BN8" s="31">
        <f>IF(D8="","",IF(AN8=MAX($AN$3:$AN$202),AN8,""))</f>
        <v>0</v>
      </c>
      <c r="BO8" s="31">
        <f>IF(BN8=MAX($BN$3:$BN$202),B8,"")</f>
        <v>63</v>
      </c>
      <c r="BP8" s="31">
        <f>IF(D8="","",IF(R8=MAX($R$3:$R$202),R8,""))</f>
        <v>0</v>
      </c>
      <c r="BQ8" s="31">
        <f>IF(BP8=MAX($BP$3:$BP$202),B8,"")</f>
        <v>63</v>
      </c>
      <c r="BR8" s="31">
        <f>IF(D8="","",IF(AM8=MAX($AM$3:$AM$202),AM8,""))</f>
        <v>0</v>
      </c>
      <c r="BS8" s="31">
        <f>IF(BR8=MAX($BR$3:$BR$202),B8,"")</f>
        <v>63</v>
      </c>
      <c r="BT8" s="31">
        <f>IF(D8="","",IF(V8=MAX($V$3:$V$202),V8,""))</f>
        <v>0</v>
      </c>
      <c r="BU8" s="31">
        <f>IF(BT8=MAX($BT$3:$BT$202),B8,"")</f>
        <v>63</v>
      </c>
      <c r="BV8" s="31">
        <f>IF(D8="","",IF(W8=MAX($W$3:$W$202), W8,""))</f>
        <v>0</v>
      </c>
      <c r="BW8" s="31">
        <f>IF(BV8=MAX($BV$3:$BV$202),B8,"")</f>
        <v>63</v>
      </c>
      <c r="BX8" s="31">
        <f>IF(D8="","",IF(AQ8=MAX($AQ$3:$AQ$202),AQ8,""))</f>
        <v>0</v>
      </c>
      <c r="BY8" s="31">
        <f>IF(BX8=MAX($BX$3:$BX$202),B8,"")</f>
        <v>63</v>
      </c>
      <c r="BZ8" s="31">
        <f>IF(D8="","",IF(AR8=MAX($AR$3:$AR$202), AR8,""))</f>
        <v>0</v>
      </c>
      <c r="CA8" s="31">
        <f>IF(BZ8=MAX($BZ$3:$BZ$202),B8,"")</f>
        <v>63</v>
      </c>
      <c r="CB8" s="31">
        <f>IF(D8="","",IF(U8=MAX($U$3:$U$202), U8,""))</f>
        <v>0</v>
      </c>
      <c r="CC8" s="31">
        <f>IF(CB8=MAX($CB$3:$CB$202),B8,"")</f>
        <v>63</v>
      </c>
      <c r="CD8" s="31">
        <f>IF(D8="","",IF(AP8=MAX($AP$3:$AP$202),AP8,""))</f>
        <v>0</v>
      </c>
      <c r="CE8" s="31">
        <f>IF(CD8=MAX($CD$3:$CD$202),B8,"")</f>
        <v>63</v>
      </c>
      <c r="CF8" s="31">
        <f>IF(D8="","",IF(T8=MAX($T$3:$T$202), T8,""))</f>
        <v>0</v>
      </c>
      <c r="CG8" s="31">
        <f>IF(CF8=MAX($CF$3:$CF$202),B8,"")</f>
        <v>63</v>
      </c>
      <c r="CH8" s="31">
        <f>IF(D8="","",IF(AO8=MAX($AO$3:$AO$202),AO8,""))</f>
        <v>0</v>
      </c>
      <c r="CI8" s="31">
        <f>IF(CH8=MAX($CH$3:$CH$202),B8,"")</f>
        <v>63</v>
      </c>
      <c r="CJ8" s="31" t="str">
        <f>IF(I8="AC",AZ8,"")</f>
        <v/>
      </c>
      <c r="CK8" s="31" t="str">
        <f>IF(CJ8="","",RANK(CJ8,$CJ$3:$CJ$202,1))</f>
        <v/>
      </c>
      <c r="CL8" s="31" t="str">
        <f>IF(CK8=1,B8,"")</f>
        <v/>
      </c>
      <c r="CM8" s="31" t="str">
        <f>IF(CK8=2,B8,"")</f>
        <v/>
      </c>
      <c r="CN8" s="31" t="str">
        <f>IF(CK8=3,B8,"")</f>
        <v/>
      </c>
      <c r="CO8" s="31" t="str">
        <f>IF(I8="MC",AZ8,"")</f>
        <v/>
      </c>
      <c r="CP8" s="31" t="str">
        <f>IF(CO8="","",RANK(CO8,$CO$3:$CO$202,1))</f>
        <v/>
      </c>
      <c r="CQ8" s="31" t="str">
        <f>IF(CP8=1,B8,"")</f>
        <v/>
      </c>
      <c r="CR8" s="31" t="str">
        <f>IF(CP8=2,B8,"")</f>
        <v/>
      </c>
      <c r="CS8" s="31" t="str">
        <f>IF(CP8=3,B8,"")</f>
        <v/>
      </c>
      <c r="CT8" s="31" t="str">
        <f>IF(BE8=0,BE8,"")</f>
        <v/>
      </c>
      <c r="CU8" s="31" t="str">
        <f>IF(BE8=1,1,"")</f>
        <v/>
      </c>
      <c r="CV8" s="31" t="str">
        <f>IF(BE8=2,2,"")</f>
        <v/>
      </c>
      <c r="CW8" s="31" t="str">
        <f>IF(BE8=3,3,"")</f>
        <v/>
      </c>
      <c r="CX8" s="31" t="str">
        <f>IF(BE8=4,4,"")</f>
        <v/>
      </c>
      <c r="CY8" s="31">
        <f>IF(BE8=5,5,"")</f>
        <v>5</v>
      </c>
      <c r="CZ8" s="31" t="str">
        <f>IF(BH8=0,BH8,"")</f>
        <v/>
      </c>
      <c r="DA8" s="31" t="str">
        <f>IF(BH8=1,1,"")</f>
        <v/>
      </c>
      <c r="DB8" s="31" t="str">
        <f>IF(BH8=2,2,"")</f>
        <v/>
      </c>
      <c r="DC8" s="31" t="str">
        <f>IF(BH8=3,3,"")</f>
        <v/>
      </c>
      <c r="DD8" s="31" t="str">
        <f>IF(BH8=4,4,"")</f>
        <v/>
      </c>
      <c r="DE8" s="31">
        <f>IF(BH8=5,5,"")</f>
        <v>5</v>
      </c>
      <c r="DF8" s="31" t="str">
        <f>IF(BK8=0,BK8,"")</f>
        <v/>
      </c>
      <c r="DG8" s="31" t="str">
        <f>IF(BK8=1,1,"")</f>
        <v/>
      </c>
      <c r="DH8" s="31" t="str">
        <f>IF(BK8=2,2,"")</f>
        <v/>
      </c>
      <c r="DI8" s="31" t="str">
        <f>IF(BK8=3,3,"")</f>
        <v/>
      </c>
      <c r="DJ8" s="31" t="str">
        <f>IF(BK8=4,4,"")</f>
        <v/>
      </c>
      <c r="DK8" s="31" t="str">
        <f>IF(BK8=5,5,"")</f>
        <v/>
      </c>
      <c r="DL8" s="31" t="str">
        <f>IF(BK8=6,6,"")</f>
        <v/>
      </c>
      <c r="DM8" s="31" t="str">
        <f>IF(BK8=7,7,"")</f>
        <v/>
      </c>
      <c r="DN8" s="31" t="str">
        <f>IF(BK8=8,8,"")</f>
        <v/>
      </c>
      <c r="DO8" s="31" t="str">
        <f>IF(BK8=9,9,"")</f>
        <v/>
      </c>
      <c r="DP8" s="31">
        <f>IF(BK8=10,10,"")</f>
        <v>10</v>
      </c>
      <c r="DQ8" s="31" t="str">
        <f>IF(J8="Lund",AZ8,"")</f>
        <v/>
      </c>
      <c r="DR8" s="31" t="str">
        <f>IF(DQ8="","",RANK(DQ8,$DQ$3:$DQ$202,1))</f>
        <v/>
      </c>
      <c r="DS8" s="31" t="str">
        <f>IF(DR8=1,B8,"")</f>
        <v/>
      </c>
      <c r="DT8" s="31">
        <f>IF(I8="AT",B8,"")</f>
        <v>63</v>
      </c>
      <c r="DU8" s="31" t="str">
        <f>IF(I8="MC",B8,"")</f>
        <v/>
      </c>
      <c r="DV8" s="31" t="str">
        <f>IF(I8="AC",B8,"")</f>
        <v/>
      </c>
      <c r="DW8" s="48">
        <f>IF(BK8=0,0,IF(D8="","",$D$203-AZ8+1)/$D$203*100)</f>
        <v>92.957746478873233</v>
      </c>
      <c r="DX8" s="76" t="str">
        <f>IF(AS8 = 0,AV8 - AS8,"")</f>
        <v/>
      </c>
      <c r="DY8" s="77">
        <v>14.25</v>
      </c>
      <c r="DZ8" s="77">
        <v>1.03</v>
      </c>
    </row>
    <row r="9" spans="1:134" ht="13.2" x14ac:dyDescent="0.25">
      <c r="A9" s="31">
        <v>7</v>
      </c>
      <c r="B9" s="76">
        <v>65</v>
      </c>
      <c r="C9" s="15"/>
      <c r="D9" s="14" t="s">
        <v>304</v>
      </c>
      <c r="E9" s="14" t="s">
        <v>332</v>
      </c>
      <c r="F9" s="14"/>
      <c r="G9" s="14" t="s">
        <v>305</v>
      </c>
      <c r="H9" s="50" t="s">
        <v>332</v>
      </c>
      <c r="I9" s="15" t="s">
        <v>237</v>
      </c>
      <c r="J9" s="47"/>
      <c r="K9" s="47"/>
      <c r="L9" s="47"/>
      <c r="M9" s="54">
        <v>21</v>
      </c>
      <c r="N9" s="54">
        <v>18.25</v>
      </c>
      <c r="O9" s="54">
        <v>19.5</v>
      </c>
      <c r="P9" s="54">
        <v>19.75</v>
      </c>
      <c r="Q9" s="54">
        <v>18.25</v>
      </c>
      <c r="R9" s="51"/>
      <c r="S9" s="51"/>
      <c r="T9" s="51"/>
      <c r="U9" s="51"/>
      <c r="V9" s="51"/>
      <c r="W9" s="51"/>
      <c r="X9" s="52">
        <f>IF(M9&gt;0,VLOOKUP(M9,$DY$8:$DZ$95,2)," ")</f>
        <v>3.24</v>
      </c>
      <c r="Y9" s="52">
        <f>IF(N9&gt;0,VLOOKUP(N9,$DY$8:$DZ$95,2)," ")</f>
        <v>2.02</v>
      </c>
      <c r="Z9" s="52">
        <f>IF(O9&gt;0,VLOOKUP(O9,$DY$8:$DZ$95,2)," ")</f>
        <v>2.52</v>
      </c>
      <c r="AA9" s="52">
        <f>IF(P9&gt;0,VLOOKUP(P9,$DY$8:$DZ$95,2)," ")</f>
        <v>2.64</v>
      </c>
      <c r="AB9" s="52">
        <f>IF(Q9&gt;0,VLOOKUP(Q9,$DY$8:$DZ$95,2)," ")</f>
        <v>2.02</v>
      </c>
      <c r="AC9" s="54">
        <v>18.5</v>
      </c>
      <c r="AD9" s="54">
        <v>27</v>
      </c>
      <c r="AE9" s="54">
        <v>26.75</v>
      </c>
      <c r="AF9" s="54">
        <v>18.5</v>
      </c>
      <c r="AG9" s="54">
        <v>19</v>
      </c>
      <c r="AH9" s="52">
        <f>IF(AC9&gt;0,VLOOKUP(AC9,$DY$8:$DZ$95,2)," ")</f>
        <v>2.12</v>
      </c>
      <c r="AI9" s="52">
        <f>IF(AD9&gt;0,VLOOKUP(AD9,$DY$8:$DZ$95,2)," ")</f>
        <v>7.58</v>
      </c>
      <c r="AJ9" s="52">
        <f>IF(AE9&gt;0,VLOOKUP(AE9,$DY$8:$DZ$95,2)," ")</f>
        <v>7.36</v>
      </c>
      <c r="AK9" s="52">
        <f>IF(AF9&gt;0,VLOOKUP(AF9,$DY$8:$DZ$95,2)," ")</f>
        <v>2.12</v>
      </c>
      <c r="AL9" s="52">
        <f>IF(AG9&gt;0,VLOOKUP(AG9,$DY$8:$DZ$95,2)," ")</f>
        <v>2.3199999999999998</v>
      </c>
      <c r="AM9" s="53"/>
      <c r="AN9" s="53"/>
      <c r="AO9" s="53"/>
      <c r="AP9" s="53"/>
      <c r="AQ9" s="53"/>
      <c r="AR9" s="53"/>
      <c r="AS9" s="55">
        <f>IF(D9="","",SUM(X9:AB9))</f>
        <v>12.44</v>
      </c>
      <c r="AT9" s="31">
        <f>IF(D9="","",RANK(AS9,$AS$3:$AS$202,0))</f>
        <v>30</v>
      </c>
      <c r="AU9" s="57">
        <f>IF(D9="","",IF(LOOKUP(AT9,'Master 2012 Pay Sheet'!$A$5:$A$35,'Master 2012 Pay Sheet'!$B$5:$B$35)&gt;0,LOOKUP(AT9,'Master 2012 Pay Sheet'!$A$5:$A$35,'Master 2012 Pay Sheet'!$B$5:$B$35),0))</f>
        <v>0</v>
      </c>
      <c r="AV9" s="56">
        <f>IF(D9="","",SUM(AH9:AL9))</f>
        <v>21.5</v>
      </c>
      <c r="AW9" s="31">
        <f>IF(D9="","",RANK(AV9,$AV$3:$AV$202,0))</f>
        <v>2</v>
      </c>
      <c r="AX9" s="57">
        <f>IF(D9="","",IF(LOOKUP(AW9,'Master 2012 Pay Sheet'!$C$5:$C$35,'Master 2012 Pay Sheet'!$D$5:$D$35)&gt;0,LOOKUP(AW9,'Master 2012 Pay Sheet'!$C$5:$C$35,'Master 2012 Pay Sheet'!$D$5:$D$35),0))</f>
        <v>0</v>
      </c>
      <c r="AY9" s="56">
        <f>IF(D9="","",AS9+AV9)</f>
        <v>33.94</v>
      </c>
      <c r="AZ9" s="31">
        <f>IF(D9="","",RANK(AY9,$AY$3:$AY$202,0))</f>
        <v>7</v>
      </c>
      <c r="BA9" s="57">
        <f>IF(D9="","",IF(LOOKUP(AZ9,'Master 2012 Pay Sheet'!$E$5:$E$35,'Master 2012 Pay Sheet'!$F$5:$F$35)&gt;0,LOOKUP(AZ9,'Master 2012 Pay Sheet'!$E$5:$E$35,'Master 2012 Pay Sheet'!$F$5:$F$35),0))</f>
        <v>0</v>
      </c>
      <c r="BB9" s="57">
        <f>IF(D9="","",SUM(AU9+AX9+BA9))</f>
        <v>0</v>
      </c>
      <c r="BC9" s="31">
        <f>IF(D9="","",AT9-AZ9)</f>
        <v>23</v>
      </c>
      <c r="BD9" s="31" t="str">
        <f>IF(D9="","",IF(BC9=MAX($BC$3:$BC$202),B9,""))</f>
        <v/>
      </c>
      <c r="BE9" s="31">
        <f>IF(D9="","",COUNT(M9:Q9))</f>
        <v>5</v>
      </c>
      <c r="BF9" s="56">
        <f>IF(D9="","",MAX(X9:AB9))</f>
        <v>3.24</v>
      </c>
      <c r="BG9" s="31" t="str">
        <f>IF(BF9=MAX($BF$3:$BF$202),B9,"")</f>
        <v/>
      </c>
      <c r="BH9" s="31">
        <f>IF(D9="","",COUNT(AC9:AG9))</f>
        <v>5</v>
      </c>
      <c r="BI9" s="56">
        <f>IF(D9="","",MAX(AH9:AL9))</f>
        <v>7.58</v>
      </c>
      <c r="BJ9" s="31" t="str">
        <f>IF(BI9=MAX($BI$3:$BI$202),B9,"")</f>
        <v/>
      </c>
      <c r="BK9" s="31">
        <f>IF(BE9="","",BE9+BH9)</f>
        <v>10</v>
      </c>
      <c r="BL9" s="31">
        <f>IF(D9="","",IF(S9=MAX($S$3:$S$202),S9,""))</f>
        <v>0</v>
      </c>
      <c r="BM9" s="31">
        <f>IF(BL9=MAX($BL$3:$BL$202),B9,"")</f>
        <v>65</v>
      </c>
      <c r="BN9" s="31">
        <f>IF(D9="","",IF(AN9=MAX($AN$3:$AN$202),AN9,""))</f>
        <v>0</v>
      </c>
      <c r="BO9" s="31">
        <f>IF(BN9=MAX($BN$3:$BN$202),B9,"")</f>
        <v>65</v>
      </c>
      <c r="BP9" s="31">
        <f>IF(D9="","",IF(R9=MAX($R$3:$R$202),R9,""))</f>
        <v>0</v>
      </c>
      <c r="BQ9" s="31">
        <f>IF(BP9=MAX($BP$3:$BP$202),B9,"")</f>
        <v>65</v>
      </c>
      <c r="BR9" s="31">
        <f>IF(D9="","",IF(AM9=MAX($AM$3:$AM$202),AM9,""))</f>
        <v>0</v>
      </c>
      <c r="BS9" s="31">
        <f>IF(BR9=MAX($BR$3:$BR$202),B9,"")</f>
        <v>65</v>
      </c>
      <c r="BT9" s="31">
        <f>IF(D9="","",IF(V9=MAX($V$3:$V$202),V9,""))</f>
        <v>0</v>
      </c>
      <c r="BU9" s="31">
        <f>IF(BT9=MAX($BT$3:$BT$202),B9,"")</f>
        <v>65</v>
      </c>
      <c r="BV9" s="31">
        <f>IF(D9="","",IF(W9=MAX($W$3:$W$202), W9,""))</f>
        <v>0</v>
      </c>
      <c r="BW9" s="31">
        <f>IF(BV9=MAX($BV$3:$BV$202),B9,"")</f>
        <v>65</v>
      </c>
      <c r="BX9" s="31">
        <f>IF(D9="","",IF(AQ9=MAX($AQ$3:$AQ$202),AQ9,""))</f>
        <v>0</v>
      </c>
      <c r="BY9" s="31">
        <f>IF(BX9=MAX($BX$3:$BX$202),B9,"")</f>
        <v>65</v>
      </c>
      <c r="BZ9" s="31">
        <f>IF(D9="","",IF(AR9=MAX($AR$3:$AR$202), AR9,""))</f>
        <v>0</v>
      </c>
      <c r="CA9" s="31">
        <f>IF(BZ9=MAX($BZ$3:$BZ$202),B9,"")</f>
        <v>65</v>
      </c>
      <c r="CB9" s="31">
        <f>IF(D9="","",IF(U9=MAX($U$3:$U$202), U9,""))</f>
        <v>0</v>
      </c>
      <c r="CC9" s="31">
        <f>IF(CB9=MAX($CB$3:$CB$202),B9,"")</f>
        <v>65</v>
      </c>
      <c r="CD9" s="31">
        <f>IF(D9="","",IF(AP9=MAX($AP$3:$AP$202),AP9,""))</f>
        <v>0</v>
      </c>
      <c r="CE9" s="31">
        <f>IF(CD9=MAX($CD$3:$CD$202),B9,"")</f>
        <v>65</v>
      </c>
      <c r="CF9" s="31">
        <f>IF(D9="","",IF(T9=MAX($T$3:$T$202), T9,""))</f>
        <v>0</v>
      </c>
      <c r="CG9" s="31">
        <f>IF(CF9=MAX($CF$3:$CF$202),B9,"")</f>
        <v>65</v>
      </c>
      <c r="CH9" s="31">
        <f>IF(D9="","",IF(AO9=MAX($AO$3:$AO$202),AO9,""))</f>
        <v>0</v>
      </c>
      <c r="CI9" s="31">
        <f>IF(CH9=MAX($CH$3:$CH$202),B9,"")</f>
        <v>65</v>
      </c>
      <c r="CJ9" s="31">
        <f>IF(I9="AC",AZ9,"")</f>
        <v>7</v>
      </c>
      <c r="CK9" s="31">
        <f>IF(CJ9="","",RANK(CJ9,$CJ$3:$CJ$202,1))</f>
        <v>1</v>
      </c>
      <c r="CL9" s="31">
        <f>IF(CK9=1,B9,"")</f>
        <v>65</v>
      </c>
      <c r="CM9" s="31" t="str">
        <f>IF(CK9=2,B9,"")</f>
        <v/>
      </c>
      <c r="CN9" s="31" t="str">
        <f>IF(CK9=3,B9,"")</f>
        <v/>
      </c>
      <c r="CO9" s="31" t="str">
        <f>IF(I9="MC",AZ9,"")</f>
        <v/>
      </c>
      <c r="CP9" s="31" t="str">
        <f>IF(CO9="","",RANK(CO9,$CO$3:$CO$202,1))</f>
        <v/>
      </c>
      <c r="CQ9" s="31" t="str">
        <f>IF(CP9=1,B9,"")</f>
        <v/>
      </c>
      <c r="CR9" s="31" t="str">
        <f>IF(CP9=2,B9,"")</f>
        <v/>
      </c>
      <c r="CS9" s="31" t="str">
        <f>IF(CP9=3,B9,"")</f>
        <v/>
      </c>
      <c r="CT9" s="31" t="str">
        <f>IF(BE9=0,BE9,"")</f>
        <v/>
      </c>
      <c r="CU9" s="31" t="str">
        <f>IF(BE9=1,1,"")</f>
        <v/>
      </c>
      <c r="CV9" s="31" t="str">
        <f>IF(BE9=2,2,"")</f>
        <v/>
      </c>
      <c r="CW9" s="31" t="str">
        <f>IF(BE9=3,3,"")</f>
        <v/>
      </c>
      <c r="CX9" s="31" t="str">
        <f>IF(BE9=4,4,"")</f>
        <v/>
      </c>
      <c r="CY9" s="31">
        <f>IF(BE9=5,5,"")</f>
        <v>5</v>
      </c>
      <c r="CZ9" s="31" t="str">
        <f>IF(BH9=0,BH9,"")</f>
        <v/>
      </c>
      <c r="DA9" s="31" t="str">
        <f>IF(BH9=1,1,"")</f>
        <v/>
      </c>
      <c r="DB9" s="31" t="str">
        <f>IF(BH9=2,2,"")</f>
        <v/>
      </c>
      <c r="DC9" s="31" t="str">
        <f>IF(BH9=3,3,"")</f>
        <v/>
      </c>
      <c r="DD9" s="31" t="str">
        <f>IF(BH9=4,4,"")</f>
        <v/>
      </c>
      <c r="DE9" s="31">
        <f>IF(BH9=5,5,"")</f>
        <v>5</v>
      </c>
      <c r="DF9" s="31" t="str">
        <f>IF(BK9=0,BK9,"")</f>
        <v/>
      </c>
      <c r="DG9" s="31" t="str">
        <f>IF(BK9=1,1,"")</f>
        <v/>
      </c>
      <c r="DH9" s="31" t="str">
        <f>IF(BK9=2,2,"")</f>
        <v/>
      </c>
      <c r="DI9" s="31" t="str">
        <f>IF(BK9=3,3,"")</f>
        <v/>
      </c>
      <c r="DJ9" s="31" t="str">
        <f>IF(BK9=4,4,"")</f>
        <v/>
      </c>
      <c r="DK9" s="31" t="str">
        <f>IF(BK9=5,5,"")</f>
        <v/>
      </c>
      <c r="DL9" s="31" t="str">
        <f>IF(BK9=6,6,"")</f>
        <v/>
      </c>
      <c r="DM9" s="31" t="str">
        <f>IF(BK9=7,7,"")</f>
        <v/>
      </c>
      <c r="DN9" s="31" t="str">
        <f>IF(BK9=8,8,"")</f>
        <v/>
      </c>
      <c r="DO9" s="31" t="str">
        <f>IF(BK9=9,9,"")</f>
        <v/>
      </c>
      <c r="DP9" s="31">
        <f>IF(BK9=10,10,"")</f>
        <v>10</v>
      </c>
      <c r="DQ9" s="31" t="str">
        <f>IF(J9="Lund",AZ9,"")</f>
        <v/>
      </c>
      <c r="DR9" s="31" t="str">
        <f>IF(DQ9="","",RANK(DQ9,$DQ$3:$DQ$202,1))</f>
        <v/>
      </c>
      <c r="DS9" s="31" t="str">
        <f>IF(DR9=1,B9,"")</f>
        <v/>
      </c>
      <c r="DT9" s="31" t="str">
        <f>IF(I9="AT",B9,"")</f>
        <v/>
      </c>
      <c r="DU9" s="31" t="str">
        <f>IF(I9="MC",B9,"")</f>
        <v/>
      </c>
      <c r="DV9" s="31">
        <f>IF(I9="AC",B9,"")</f>
        <v>65</v>
      </c>
      <c r="DW9" s="48">
        <f>IF(BK9=0,0,IF(D9="","",$D$203-AZ9+1)/$D$203*100)</f>
        <v>91.549295774647888</v>
      </c>
      <c r="DX9" s="76" t="str">
        <f>IF(AS9 = 0,AV9 - AS9,"")</f>
        <v/>
      </c>
      <c r="DY9" s="77">
        <v>14.5</v>
      </c>
      <c r="DZ9" s="77">
        <v>1.06</v>
      </c>
    </row>
    <row r="10" spans="1:134" ht="13.2" x14ac:dyDescent="0.25">
      <c r="A10" s="31">
        <v>8</v>
      </c>
      <c r="B10" s="76">
        <v>20</v>
      </c>
      <c r="C10" s="15"/>
      <c r="D10" s="14" t="s">
        <v>212</v>
      </c>
      <c r="E10" s="14" t="s">
        <v>342</v>
      </c>
      <c r="F10" s="14"/>
      <c r="G10" s="14" t="s">
        <v>213</v>
      </c>
      <c r="H10" s="50" t="s">
        <v>323</v>
      </c>
      <c r="I10" s="15" t="s">
        <v>203</v>
      </c>
      <c r="J10" s="47"/>
      <c r="K10" s="47"/>
      <c r="L10" s="47"/>
      <c r="M10" s="54">
        <v>19</v>
      </c>
      <c r="N10" s="54">
        <v>19.25</v>
      </c>
      <c r="O10" s="54">
        <v>26.5</v>
      </c>
      <c r="P10" s="54">
        <v>18</v>
      </c>
      <c r="Q10" s="54">
        <v>28</v>
      </c>
      <c r="R10" s="51"/>
      <c r="S10" s="51"/>
      <c r="T10" s="51"/>
      <c r="U10" s="51"/>
      <c r="V10" s="51"/>
      <c r="W10" s="51"/>
      <c r="X10" s="52">
        <f>IF(M10&gt;0,VLOOKUP(M10,$DY$8:$DZ$95,2)," ")</f>
        <v>2.3199999999999998</v>
      </c>
      <c r="Y10" s="52">
        <f>IF(N10&gt;0,VLOOKUP(N10,$DY$8:$DZ$95,2)," ")</f>
        <v>2.42</v>
      </c>
      <c r="Z10" s="52">
        <f>IF(O10&gt;0,VLOOKUP(O10,$DY$8:$DZ$95,2)," ")</f>
        <v>7.12</v>
      </c>
      <c r="AA10" s="52">
        <f>IF(P10&gt;0,VLOOKUP(P10,$DY$8:$DZ$95,2)," ")</f>
        <v>1.94</v>
      </c>
      <c r="AB10" s="52">
        <f>IF(Q10&gt;0,VLOOKUP(Q10,$DY$8:$DZ$95,2)," ")</f>
        <v>8.58</v>
      </c>
      <c r="AC10" s="54">
        <v>17</v>
      </c>
      <c r="AD10" s="54">
        <v>18.25</v>
      </c>
      <c r="AE10" s="54">
        <v>19.5</v>
      </c>
      <c r="AF10" s="54">
        <v>19.75</v>
      </c>
      <c r="AG10" s="54">
        <v>19</v>
      </c>
      <c r="AH10" s="52">
        <f>IF(AC10&gt;0,VLOOKUP(AC10,$DY$8:$DZ$95,2)," ")</f>
        <v>1.64</v>
      </c>
      <c r="AI10" s="52">
        <f>IF(AD10&gt;0,VLOOKUP(AD10,$DY$8:$DZ$95,2)," ")</f>
        <v>2.02</v>
      </c>
      <c r="AJ10" s="52">
        <f>IF(AE10&gt;0,VLOOKUP(AE10,$DY$8:$DZ$95,2)," ")</f>
        <v>2.52</v>
      </c>
      <c r="AK10" s="52">
        <f>IF(AF10&gt;0,VLOOKUP(AF10,$DY$8:$DZ$95,2)," ")</f>
        <v>2.64</v>
      </c>
      <c r="AL10" s="52">
        <f>IF(AG10&gt;0,VLOOKUP(AG10,$DY$8:$DZ$95,2)," ")</f>
        <v>2.3199999999999998</v>
      </c>
      <c r="AM10" s="53"/>
      <c r="AN10" s="53"/>
      <c r="AO10" s="53"/>
      <c r="AP10" s="53"/>
      <c r="AQ10" s="53"/>
      <c r="AR10" s="53"/>
      <c r="AS10" s="55">
        <f>IF(D10="","",SUM(X10:AB10))</f>
        <v>22.38</v>
      </c>
      <c r="AT10" s="31">
        <f>IF(D10="","",RANK(AS10,$AS$3:$AS$202,0))</f>
        <v>5</v>
      </c>
      <c r="AU10" s="57">
        <f>IF(D10="","",IF(LOOKUP(AT10,'Master 2012 Pay Sheet'!$A$5:$A$35,'Master 2012 Pay Sheet'!$B$5:$B$35)&gt;0,LOOKUP(AT10,'Master 2012 Pay Sheet'!$A$5:$A$35,'Master 2012 Pay Sheet'!$B$5:$B$35),0))</f>
        <v>0</v>
      </c>
      <c r="AV10" s="56">
        <f>IF(D10="","",SUM(AH10:AL10))</f>
        <v>11.14</v>
      </c>
      <c r="AW10" s="31">
        <f>IF(D10="","",RANK(AV10,$AV$3:$AV$202,0))</f>
        <v>28</v>
      </c>
      <c r="AX10" s="57">
        <f>IF(D10="","",IF(LOOKUP(AW10,'Master 2012 Pay Sheet'!$C$5:$C$35,'Master 2012 Pay Sheet'!$D$5:$D$35)&gt;0,LOOKUP(AW10,'Master 2012 Pay Sheet'!$C$5:$C$35,'Master 2012 Pay Sheet'!$D$5:$D$35),0))</f>
        <v>0</v>
      </c>
      <c r="AY10" s="56">
        <f>IF(D10="","",AS10+AV10)</f>
        <v>33.519999999999996</v>
      </c>
      <c r="AZ10" s="31">
        <f>IF(D10="","",RANK(AY10,$AY$3:$AY$202,0))</f>
        <v>8</v>
      </c>
      <c r="BA10" s="57">
        <f>IF(D10="","",IF(LOOKUP(AZ10,'Master 2012 Pay Sheet'!$E$5:$E$35,'Master 2012 Pay Sheet'!$F$5:$F$35)&gt;0,LOOKUP(AZ10,'Master 2012 Pay Sheet'!$E$5:$E$35,'Master 2012 Pay Sheet'!$F$5:$F$35),0))</f>
        <v>0</v>
      </c>
      <c r="BB10" s="57">
        <f>IF(D10="","",SUM(AU10+AX10+BA10))</f>
        <v>0</v>
      </c>
      <c r="BC10" s="31">
        <f>IF(D10="","",AT10-AZ10)</f>
        <v>-3</v>
      </c>
      <c r="BD10" s="31" t="str">
        <f>IF(D10="","",IF(BC10=MAX($BC$3:$BC$202),B10,""))</f>
        <v/>
      </c>
      <c r="BE10" s="31">
        <f>IF(D10="","",COUNT(M10:Q10))</f>
        <v>5</v>
      </c>
      <c r="BF10" s="56">
        <f>IF(D10="","",MAX(X10:AB10))</f>
        <v>8.58</v>
      </c>
      <c r="BG10" s="31" t="str">
        <f>IF(BF10=MAX($BF$3:$BF$202),B10,"")</f>
        <v/>
      </c>
      <c r="BH10" s="31">
        <f>IF(D10="","",COUNT(AC10:AG10))</f>
        <v>5</v>
      </c>
      <c r="BI10" s="56">
        <f>IF(D10="","",MAX(AH10:AL10))</f>
        <v>2.64</v>
      </c>
      <c r="BJ10" s="31" t="str">
        <f>IF(BI10=MAX($BI$3:$BI$202),B10,"")</f>
        <v/>
      </c>
      <c r="BK10" s="31">
        <f>IF(BE10="","",BE10+BH10)</f>
        <v>10</v>
      </c>
      <c r="BL10" s="31">
        <f>IF(D10="","",IF(S10=MAX($S$3:$S$202),S10,""))</f>
        <v>0</v>
      </c>
      <c r="BM10" s="31">
        <f>IF(BL10=MAX($BL$3:$BL$202),B10,"")</f>
        <v>20</v>
      </c>
      <c r="BN10" s="31">
        <f>IF(D10="","",IF(AN10=MAX($AN$3:$AN$202),AN10,""))</f>
        <v>0</v>
      </c>
      <c r="BO10" s="31">
        <f>IF(BN10=MAX($BN$3:$BN$202),B10,"")</f>
        <v>20</v>
      </c>
      <c r="BP10" s="31">
        <f>IF(D10="","",IF(R10=MAX($R$3:$R$202),R10,""))</f>
        <v>0</v>
      </c>
      <c r="BQ10" s="31">
        <f>IF(BP10=MAX($BP$3:$BP$202),B10,"")</f>
        <v>20</v>
      </c>
      <c r="BR10" s="31">
        <f>IF(D10="","",IF(AM10=MAX($AM$3:$AM$202),AM10,""))</f>
        <v>0</v>
      </c>
      <c r="BS10" s="31">
        <f>IF(BR10=MAX($BR$3:$BR$202),B10,"")</f>
        <v>20</v>
      </c>
      <c r="BT10" s="31">
        <f>IF(D10="","",IF(V10=MAX($V$3:$V$202),V10,""))</f>
        <v>0</v>
      </c>
      <c r="BU10" s="31">
        <f>IF(BT10=MAX($BT$3:$BT$202),B10,"")</f>
        <v>20</v>
      </c>
      <c r="BV10" s="31">
        <f>IF(D10="","",IF(W10=MAX($W$3:$W$202), W10,""))</f>
        <v>0</v>
      </c>
      <c r="BW10" s="31">
        <f>IF(BV10=MAX($BV$3:$BV$202),B10,"")</f>
        <v>20</v>
      </c>
      <c r="BX10" s="31">
        <f>IF(D10="","",IF(AQ10=MAX($AQ$3:$AQ$202),AQ10,""))</f>
        <v>0</v>
      </c>
      <c r="BY10" s="31">
        <f>IF(BX10=MAX($BX$3:$BX$202),B10,"")</f>
        <v>20</v>
      </c>
      <c r="BZ10" s="31">
        <f>IF(D10="","",IF(AR10=MAX($AR$3:$AR$202), AR10,""))</f>
        <v>0</v>
      </c>
      <c r="CA10" s="31">
        <f>IF(BZ10=MAX($BZ$3:$BZ$202),B10,"")</f>
        <v>20</v>
      </c>
      <c r="CB10" s="31">
        <f>IF(D10="","",IF(U10=MAX($U$3:$U$202), U10,""))</f>
        <v>0</v>
      </c>
      <c r="CC10" s="31">
        <f>IF(CB10=MAX($CB$3:$CB$202),B10,"")</f>
        <v>20</v>
      </c>
      <c r="CD10" s="31">
        <f>IF(D10="","",IF(AP10=MAX($AP$3:$AP$202),AP10,""))</f>
        <v>0</v>
      </c>
      <c r="CE10" s="31">
        <f>IF(CD10=MAX($CD$3:$CD$202),B10,"")</f>
        <v>20</v>
      </c>
      <c r="CF10" s="31">
        <f>IF(D10="","",IF(T10=MAX($T$3:$T$202), T10,""))</f>
        <v>0</v>
      </c>
      <c r="CG10" s="31">
        <f>IF(CF10=MAX($CF$3:$CF$202),B10,"")</f>
        <v>20</v>
      </c>
      <c r="CH10" s="31">
        <f>IF(D10="","",IF(AO10=MAX($AO$3:$AO$202),AO10,""))</f>
        <v>0</v>
      </c>
      <c r="CI10" s="31">
        <f>IF(CH10=MAX($CH$3:$CH$202),B10,"")</f>
        <v>20</v>
      </c>
      <c r="CJ10" s="31" t="str">
        <f>IF(I10="AC",AZ10,"")</f>
        <v/>
      </c>
      <c r="CK10" s="31" t="str">
        <f>IF(CJ10="","",RANK(CJ10,$CJ$3:$CJ$202,1))</f>
        <v/>
      </c>
      <c r="CL10" s="31" t="str">
        <f>IF(CK10=1,B10,"")</f>
        <v/>
      </c>
      <c r="CM10" s="31" t="str">
        <f>IF(CK10=2,B10,"")</f>
        <v/>
      </c>
      <c r="CN10" s="31" t="str">
        <f>IF(CK10=3,B10,"")</f>
        <v/>
      </c>
      <c r="CO10" s="31" t="str">
        <f>IF(I10="MC",AZ10,"")</f>
        <v/>
      </c>
      <c r="CP10" s="31" t="str">
        <f>IF(CO10="","",RANK(CO10,$CO$3:$CO$202,1))</f>
        <v/>
      </c>
      <c r="CQ10" s="31" t="str">
        <f>IF(CP10=1,B10,"")</f>
        <v/>
      </c>
      <c r="CR10" s="31" t="str">
        <f>IF(CP10=2,B10,"")</f>
        <v/>
      </c>
      <c r="CS10" s="31" t="str">
        <f>IF(CP10=3,B10,"")</f>
        <v/>
      </c>
      <c r="CT10" s="31" t="str">
        <f>IF(BE10=0,BE10,"")</f>
        <v/>
      </c>
      <c r="CU10" s="31" t="str">
        <f>IF(BE10=1,1,"")</f>
        <v/>
      </c>
      <c r="CV10" s="31" t="str">
        <f>IF(BE10=2,2,"")</f>
        <v/>
      </c>
      <c r="CW10" s="31" t="str">
        <f>IF(BE10=3,3,"")</f>
        <v/>
      </c>
      <c r="CX10" s="31" t="str">
        <f>IF(BE10=4,4,"")</f>
        <v/>
      </c>
      <c r="CY10" s="31">
        <f>IF(BE10=5,5,"")</f>
        <v>5</v>
      </c>
      <c r="CZ10" s="31" t="str">
        <f>IF(BH10=0,BH10,"")</f>
        <v/>
      </c>
      <c r="DA10" s="31" t="str">
        <f>IF(BH10=1,1,"")</f>
        <v/>
      </c>
      <c r="DB10" s="31" t="str">
        <f>IF(BH10=2,2,"")</f>
        <v/>
      </c>
      <c r="DC10" s="31" t="str">
        <f>IF(BH10=3,3,"")</f>
        <v/>
      </c>
      <c r="DD10" s="31" t="str">
        <f>IF(BH10=4,4,"")</f>
        <v/>
      </c>
      <c r="DE10" s="31">
        <f>IF(BH10=5,5,"")</f>
        <v>5</v>
      </c>
      <c r="DF10" s="31" t="str">
        <f>IF(BK10=0,BK10,"")</f>
        <v/>
      </c>
      <c r="DG10" s="31" t="str">
        <f>IF(BK10=1,1,"")</f>
        <v/>
      </c>
      <c r="DH10" s="31" t="str">
        <f>IF(BK10=2,2,"")</f>
        <v/>
      </c>
      <c r="DI10" s="31" t="str">
        <f>IF(BK10=3,3,"")</f>
        <v/>
      </c>
      <c r="DJ10" s="31" t="str">
        <f>IF(BK10=4,4,"")</f>
        <v/>
      </c>
      <c r="DK10" s="31" t="str">
        <f>IF(BK10=5,5,"")</f>
        <v/>
      </c>
      <c r="DL10" s="31" t="str">
        <f>IF(BK10=6,6,"")</f>
        <v/>
      </c>
      <c r="DM10" s="31" t="str">
        <f>IF(BK10=7,7,"")</f>
        <v/>
      </c>
      <c r="DN10" s="31" t="str">
        <f>IF(BK10=8,8,"")</f>
        <v/>
      </c>
      <c r="DO10" s="31" t="str">
        <f>IF(BK10=9,9,"")</f>
        <v/>
      </c>
      <c r="DP10" s="31">
        <f>IF(BK10=10,10,"")</f>
        <v>10</v>
      </c>
      <c r="DQ10" s="31" t="str">
        <f>IF(J10="Lund",AZ10,"")</f>
        <v/>
      </c>
      <c r="DR10" s="31" t="str">
        <f>IF(DQ10="","",RANK(DQ10,$DQ$3:$DQ$202,1))</f>
        <v/>
      </c>
      <c r="DS10" s="31" t="str">
        <f>IF(DR10=1,B10,"")</f>
        <v/>
      </c>
      <c r="DT10" s="31">
        <f>IF(I10="AT",B10,"")</f>
        <v>20</v>
      </c>
      <c r="DU10" s="31" t="str">
        <f>IF(I10="MC",B10,"")</f>
        <v/>
      </c>
      <c r="DV10" s="31" t="str">
        <f>IF(I10="AC",B10,"")</f>
        <v/>
      </c>
      <c r="DW10" s="48">
        <f>IF(BK10=0,0,IF(D10="","",$D$203-AZ10+1)/$D$203*100)</f>
        <v>90.140845070422543</v>
      </c>
      <c r="DX10" s="76" t="str">
        <f>IF(AS10 = 0,AV10 - AS10,"")</f>
        <v/>
      </c>
      <c r="DY10" s="77">
        <v>14.75</v>
      </c>
      <c r="DZ10" s="77">
        <v>1.0900000000000001</v>
      </c>
    </row>
    <row r="11" spans="1:134" ht="13.2" x14ac:dyDescent="0.25">
      <c r="A11" s="31">
        <v>9</v>
      </c>
      <c r="B11" s="76">
        <v>62</v>
      </c>
      <c r="C11" s="15"/>
      <c r="D11" s="14" t="s">
        <v>298</v>
      </c>
      <c r="E11" s="14" t="s">
        <v>328</v>
      </c>
      <c r="F11" s="14"/>
      <c r="G11" s="14" t="s">
        <v>299</v>
      </c>
      <c r="H11" s="50" t="s">
        <v>367</v>
      </c>
      <c r="I11" s="15" t="s">
        <v>203</v>
      </c>
      <c r="J11" s="47"/>
      <c r="K11" s="47"/>
      <c r="L11" s="47"/>
      <c r="M11" s="54">
        <v>30</v>
      </c>
      <c r="N11" s="54">
        <v>17.75</v>
      </c>
      <c r="O11" s="54">
        <v>17.75</v>
      </c>
      <c r="P11" s="54">
        <v>16.5</v>
      </c>
      <c r="Q11" s="54">
        <v>16.75</v>
      </c>
      <c r="R11" s="51"/>
      <c r="S11" s="51"/>
      <c r="T11" s="51"/>
      <c r="U11" s="51"/>
      <c r="V11" s="51"/>
      <c r="W11" s="51"/>
      <c r="X11" s="52">
        <f>IF(M11&gt;0,VLOOKUP(M11,$DY$8:$DZ$95,2)," ")</f>
        <v>10.82</v>
      </c>
      <c r="Y11" s="52">
        <f>IF(N11&gt;0,VLOOKUP(N11,$DY$8:$DZ$95,2)," ")</f>
        <v>1.86</v>
      </c>
      <c r="Z11" s="52">
        <f>IF(O11&gt;0,VLOOKUP(O11,$DY$8:$DZ$95,2)," ")</f>
        <v>1.86</v>
      </c>
      <c r="AA11" s="52">
        <f>IF(P11&gt;0,VLOOKUP(P11,$DY$8:$DZ$95,2)," ")</f>
        <v>1.5</v>
      </c>
      <c r="AB11" s="52">
        <f>IF(Q11&gt;0,VLOOKUP(Q11,$DY$8:$DZ$95,2)," ")</f>
        <v>1.58</v>
      </c>
      <c r="AC11" s="54">
        <v>19.25</v>
      </c>
      <c r="AD11" s="54">
        <v>20</v>
      </c>
      <c r="AE11" s="54">
        <v>20.25</v>
      </c>
      <c r="AF11" s="54">
        <v>23.25</v>
      </c>
      <c r="AG11" s="54">
        <v>21</v>
      </c>
      <c r="AH11" s="52">
        <f>IF(AC11&gt;0,VLOOKUP(AC11,$DY$8:$DZ$95,2)," ")</f>
        <v>2.42</v>
      </c>
      <c r="AI11" s="52">
        <f>IF(AD11&gt;0,VLOOKUP(AD11,$DY$8:$DZ$95,2)," ")</f>
        <v>2.76</v>
      </c>
      <c r="AJ11" s="52">
        <f>IF(AE11&gt;0,VLOOKUP(AE11,$DY$8:$DZ$95,2)," ")</f>
        <v>2.88</v>
      </c>
      <c r="AK11" s="52">
        <f>IF(AF11&gt;0,VLOOKUP(AF11,$DY$8:$DZ$95,2)," ")</f>
        <v>4.58</v>
      </c>
      <c r="AL11" s="52">
        <f>IF(AG11&gt;0,VLOOKUP(AG11,$DY$8:$DZ$95,2)," ")</f>
        <v>3.24</v>
      </c>
      <c r="AM11" s="53"/>
      <c r="AN11" s="53"/>
      <c r="AO11" s="53"/>
      <c r="AP11" s="53"/>
      <c r="AQ11" s="53"/>
      <c r="AR11" s="53"/>
      <c r="AS11" s="55">
        <f>IF(D11="","",SUM(X11:AB11))</f>
        <v>17.619999999999997</v>
      </c>
      <c r="AT11" s="31">
        <f>IF(D11="","",RANK(AS11,$AS$3:$AS$202,0))</f>
        <v>13</v>
      </c>
      <c r="AU11" s="57">
        <f>IF(D11="","",IF(LOOKUP(AT11,'Master 2012 Pay Sheet'!$A$5:$A$35,'Master 2012 Pay Sheet'!$B$5:$B$35)&gt;0,LOOKUP(AT11,'Master 2012 Pay Sheet'!$A$5:$A$35,'Master 2012 Pay Sheet'!$B$5:$B$35),0))</f>
        <v>0</v>
      </c>
      <c r="AV11" s="56">
        <f>IF(D11="","",SUM(AH11:AL11))</f>
        <v>15.879999999999999</v>
      </c>
      <c r="AW11" s="31">
        <f>IF(D11="","",RANK(AV11,$AV$3:$AV$202,0))</f>
        <v>13</v>
      </c>
      <c r="AX11" s="57">
        <f>IF(D11="","",IF(LOOKUP(AW11,'Master 2012 Pay Sheet'!$C$5:$C$35,'Master 2012 Pay Sheet'!$D$5:$D$35)&gt;0,LOOKUP(AW11,'Master 2012 Pay Sheet'!$C$5:$C$35,'Master 2012 Pay Sheet'!$D$5:$D$35),0))</f>
        <v>0</v>
      </c>
      <c r="AY11" s="56">
        <f>IF(D11="","",AS11+AV11)</f>
        <v>33.5</v>
      </c>
      <c r="AZ11" s="31">
        <f>IF(D11="","",RANK(AY11,$AY$3:$AY$202,0))</f>
        <v>9</v>
      </c>
      <c r="BA11" s="57">
        <f>IF(D11="","",IF(LOOKUP(AZ11,'Master 2012 Pay Sheet'!$E$5:$E$35,'Master 2012 Pay Sheet'!$F$5:$F$35)&gt;0,LOOKUP(AZ11,'Master 2012 Pay Sheet'!$E$5:$E$35,'Master 2012 Pay Sheet'!$F$5:$F$35),0))</f>
        <v>0</v>
      </c>
      <c r="BB11" s="57">
        <f>IF(D11="","",SUM(AU11+AX11+BA11))</f>
        <v>0</v>
      </c>
      <c r="BC11" s="31">
        <f>IF(D11="","",AT11-AZ11)</f>
        <v>4</v>
      </c>
      <c r="BD11" s="31" t="str">
        <f>IF(D11="","",IF(BC11=MAX($BC$3:$BC$202),B11,""))</f>
        <v/>
      </c>
      <c r="BE11" s="31">
        <f>IF(D11="","",COUNT(M11:Q11))</f>
        <v>5</v>
      </c>
      <c r="BF11" s="56">
        <f>IF(D11="","",MAX(X11:AB11))</f>
        <v>10.82</v>
      </c>
      <c r="BG11" s="31" t="str">
        <f>IF(BF11=MAX($BF$3:$BF$202),B11,"")</f>
        <v/>
      </c>
      <c r="BH11" s="31">
        <f>IF(D11="","",COUNT(AC11:AG11))</f>
        <v>5</v>
      </c>
      <c r="BI11" s="56">
        <f>IF(D11="","",MAX(AH11:AL11))</f>
        <v>4.58</v>
      </c>
      <c r="BJ11" s="31" t="str">
        <f>IF(BI11=MAX($BI$3:$BI$202),B11,"")</f>
        <v/>
      </c>
      <c r="BK11" s="31">
        <f>IF(BE11="","",BE11+BH11)</f>
        <v>10</v>
      </c>
      <c r="BL11" s="31">
        <f>IF(D11="","",IF(S11=MAX($S$3:$S$202),S11,""))</f>
        <v>0</v>
      </c>
      <c r="BM11" s="31">
        <f>IF(BL11=MAX($BL$3:$BL$202),B11,"")</f>
        <v>62</v>
      </c>
      <c r="BN11" s="31">
        <f>IF(D11="","",IF(AN11=MAX($AN$3:$AN$202),AN11,""))</f>
        <v>0</v>
      </c>
      <c r="BO11" s="31">
        <f>IF(BN11=MAX($BN$3:$BN$202),B11,"")</f>
        <v>62</v>
      </c>
      <c r="BP11" s="31">
        <f>IF(D11="","",IF(R11=MAX($R$3:$R$202),R11,""))</f>
        <v>0</v>
      </c>
      <c r="BQ11" s="31">
        <f>IF(BP11=MAX($BP$3:$BP$202),B11,"")</f>
        <v>62</v>
      </c>
      <c r="BR11" s="31">
        <f>IF(D11="","",IF(AM11=MAX($AM$3:$AM$202),AM11,""))</f>
        <v>0</v>
      </c>
      <c r="BS11" s="31">
        <f>IF(BR11=MAX($BR$3:$BR$202),B11,"")</f>
        <v>62</v>
      </c>
      <c r="BT11" s="31">
        <f>IF(D11="","",IF(V11=MAX($V$3:$V$202),V11,""))</f>
        <v>0</v>
      </c>
      <c r="BU11" s="31">
        <f>IF(BT11=MAX($BT$3:$BT$202),B11,"")</f>
        <v>62</v>
      </c>
      <c r="BV11" s="31">
        <f>IF(D11="","",IF(W11=MAX($W$3:$W$202), W11,""))</f>
        <v>0</v>
      </c>
      <c r="BW11" s="31">
        <f>IF(BV11=MAX($BV$3:$BV$202),B11,"")</f>
        <v>62</v>
      </c>
      <c r="BX11" s="31">
        <f>IF(D11="","",IF(AQ11=MAX($AQ$3:$AQ$202),AQ11,""))</f>
        <v>0</v>
      </c>
      <c r="BY11" s="31">
        <f>IF(BX11=MAX($BX$3:$BX$202),B11,"")</f>
        <v>62</v>
      </c>
      <c r="BZ11" s="31">
        <f>IF(D11="","",IF(AR11=MAX($AR$3:$AR$202), AR11,""))</f>
        <v>0</v>
      </c>
      <c r="CA11" s="31">
        <f>IF(BZ11=MAX($BZ$3:$BZ$202),B11,"")</f>
        <v>62</v>
      </c>
      <c r="CB11" s="31">
        <f>IF(D11="","",IF(U11=MAX($U$3:$U$202), U11,""))</f>
        <v>0</v>
      </c>
      <c r="CC11" s="31">
        <f>IF(CB11=MAX($CB$3:$CB$202),B11,"")</f>
        <v>62</v>
      </c>
      <c r="CD11" s="31">
        <f>IF(D11="","",IF(AP11=MAX($AP$3:$AP$202),AP11,""))</f>
        <v>0</v>
      </c>
      <c r="CE11" s="31">
        <f>IF(CD11=MAX($CD$3:$CD$202),B11,"")</f>
        <v>62</v>
      </c>
      <c r="CF11" s="31">
        <f>IF(D11="","",IF(T11=MAX($T$3:$T$202), T11,""))</f>
        <v>0</v>
      </c>
      <c r="CG11" s="31">
        <f>IF(CF11=MAX($CF$3:$CF$202),B11,"")</f>
        <v>62</v>
      </c>
      <c r="CH11" s="31">
        <f>IF(D11="","",IF(AO11=MAX($AO$3:$AO$202),AO11,""))</f>
        <v>0</v>
      </c>
      <c r="CI11" s="31">
        <f>IF(CH11=MAX($CH$3:$CH$202),B11,"")</f>
        <v>62</v>
      </c>
      <c r="CJ11" s="31" t="str">
        <f>IF(I11="AC",AZ11,"")</f>
        <v/>
      </c>
      <c r="CK11" s="31" t="str">
        <f>IF(CJ11="","",RANK(CJ11,$CJ$3:$CJ$202,1))</f>
        <v/>
      </c>
      <c r="CL11" s="31" t="str">
        <f>IF(CK11=1,B11,"")</f>
        <v/>
      </c>
      <c r="CM11" s="31" t="str">
        <f>IF(CK11=2,B11,"")</f>
        <v/>
      </c>
      <c r="CN11" s="31" t="str">
        <f>IF(CK11=3,B11,"")</f>
        <v/>
      </c>
      <c r="CO11" s="31" t="str">
        <f>IF(I11="MC",AZ11,"")</f>
        <v/>
      </c>
      <c r="CP11" s="31" t="str">
        <f>IF(CO11="","",RANK(CO11,$CO$3:$CO$202,1))</f>
        <v/>
      </c>
      <c r="CQ11" s="31" t="str">
        <f>IF(CP11=1,B11,"")</f>
        <v/>
      </c>
      <c r="CR11" s="31" t="str">
        <f>IF(CP11=2,B11,"")</f>
        <v/>
      </c>
      <c r="CS11" s="31" t="str">
        <f>IF(CP11=3,B11,"")</f>
        <v/>
      </c>
      <c r="CT11" s="31" t="str">
        <f>IF(BE11=0,BE11,"")</f>
        <v/>
      </c>
      <c r="CU11" s="31" t="str">
        <f>IF(BE11=1,1,"")</f>
        <v/>
      </c>
      <c r="CV11" s="31" t="str">
        <f>IF(BE11=2,2,"")</f>
        <v/>
      </c>
      <c r="CW11" s="31" t="str">
        <f>IF(BE11=3,3,"")</f>
        <v/>
      </c>
      <c r="CX11" s="31" t="str">
        <f>IF(BE11=4,4,"")</f>
        <v/>
      </c>
      <c r="CY11" s="31">
        <f>IF(BE11=5,5,"")</f>
        <v>5</v>
      </c>
      <c r="CZ11" s="31" t="str">
        <f>IF(BH11=0,BH11,"")</f>
        <v/>
      </c>
      <c r="DA11" s="31" t="str">
        <f>IF(BH11=1,1,"")</f>
        <v/>
      </c>
      <c r="DB11" s="31" t="str">
        <f>IF(BH11=2,2,"")</f>
        <v/>
      </c>
      <c r="DC11" s="31" t="str">
        <f>IF(BH11=3,3,"")</f>
        <v/>
      </c>
      <c r="DD11" s="31" t="str">
        <f>IF(BH11=4,4,"")</f>
        <v/>
      </c>
      <c r="DE11" s="31">
        <f>IF(BH11=5,5,"")</f>
        <v>5</v>
      </c>
      <c r="DF11" s="31" t="str">
        <f>IF(BK11=0,BK11,"")</f>
        <v/>
      </c>
      <c r="DG11" s="31" t="str">
        <f>IF(BK11=1,1,"")</f>
        <v/>
      </c>
      <c r="DH11" s="31" t="str">
        <f>IF(BK11=2,2,"")</f>
        <v/>
      </c>
      <c r="DI11" s="31" t="str">
        <f>IF(BK11=3,3,"")</f>
        <v/>
      </c>
      <c r="DJ11" s="31" t="str">
        <f>IF(BK11=4,4,"")</f>
        <v/>
      </c>
      <c r="DK11" s="31" t="str">
        <f>IF(BK11=5,5,"")</f>
        <v/>
      </c>
      <c r="DL11" s="31" t="str">
        <f>IF(BK11=6,6,"")</f>
        <v/>
      </c>
      <c r="DM11" s="31" t="str">
        <f>IF(BK11=7,7,"")</f>
        <v/>
      </c>
      <c r="DN11" s="31" t="str">
        <f>IF(BK11=8,8,"")</f>
        <v/>
      </c>
      <c r="DO11" s="31" t="str">
        <f>IF(BK11=9,9,"")</f>
        <v/>
      </c>
      <c r="DP11" s="31">
        <f>IF(BK11=10,10,"")</f>
        <v>10</v>
      </c>
      <c r="DQ11" s="31" t="str">
        <f>IF(J11="Lund",AZ11,"")</f>
        <v/>
      </c>
      <c r="DR11" s="31" t="str">
        <f>IF(DQ11="","",RANK(DQ11,$DQ$3:$DQ$202,1))</f>
        <v/>
      </c>
      <c r="DS11" s="31" t="str">
        <f>IF(DR11=1,B11,"")</f>
        <v/>
      </c>
      <c r="DT11" s="31">
        <f>IF(I11="AT",B11,"")</f>
        <v>62</v>
      </c>
      <c r="DU11" s="31" t="str">
        <f>IF(I11="MC",B11,"")</f>
        <v/>
      </c>
      <c r="DV11" s="31" t="str">
        <f>IF(I11="AC",B11,"")</f>
        <v/>
      </c>
      <c r="DW11" s="48">
        <f>IF(BK11=0,0,IF(D11="","",$D$203-AZ11+1)/$D$203*100)</f>
        <v>88.732394366197184</v>
      </c>
      <c r="DX11" s="76" t="str">
        <f>IF(AS11 = 0,AV11 - AS11,"")</f>
        <v/>
      </c>
      <c r="DY11" s="77">
        <v>15</v>
      </c>
      <c r="DZ11" s="77">
        <v>1.1200000000000001</v>
      </c>
    </row>
    <row r="12" spans="1:134" ht="13.2" x14ac:dyDescent="0.25">
      <c r="A12" s="31">
        <v>10</v>
      </c>
      <c r="B12" s="76">
        <v>59</v>
      </c>
      <c r="C12" s="15"/>
      <c r="D12" s="14" t="s">
        <v>292</v>
      </c>
      <c r="E12" s="14" t="s">
        <v>320</v>
      </c>
      <c r="F12" s="14"/>
      <c r="G12" s="14" t="s">
        <v>293</v>
      </c>
      <c r="H12" s="50" t="s">
        <v>365</v>
      </c>
      <c r="I12" s="15" t="s">
        <v>203</v>
      </c>
      <c r="J12" s="47"/>
      <c r="K12" s="47"/>
      <c r="L12" s="47"/>
      <c r="M12" s="54">
        <v>24.25</v>
      </c>
      <c r="N12" s="54">
        <v>19.5</v>
      </c>
      <c r="O12" s="54">
        <v>22.75</v>
      </c>
      <c r="P12" s="54">
        <v>15</v>
      </c>
      <c r="Q12" s="54">
        <v>15.5</v>
      </c>
      <c r="R12" s="51"/>
      <c r="S12" s="51"/>
      <c r="T12" s="51"/>
      <c r="U12" s="51"/>
      <c r="V12" s="51"/>
      <c r="W12" s="51"/>
      <c r="X12" s="52">
        <f>IF(M12&gt;0,VLOOKUP(M12,$DY$8:$DZ$95,2)," ")</f>
        <v>5.28</v>
      </c>
      <c r="Y12" s="52">
        <f>IF(N12&gt;0,VLOOKUP(N12,$DY$8:$DZ$95,2)," ")</f>
        <v>2.52</v>
      </c>
      <c r="Z12" s="52">
        <f>IF(O12&gt;0,VLOOKUP(O12,$DY$8:$DZ$95,2)," ")</f>
        <v>4.26</v>
      </c>
      <c r="AA12" s="52">
        <f>IF(P12&gt;0,VLOOKUP(P12,$DY$8:$DZ$95,2)," ")</f>
        <v>1.1200000000000001</v>
      </c>
      <c r="AB12" s="52">
        <f>IF(Q12&gt;0,VLOOKUP(Q12,$DY$8:$DZ$95,2)," ")</f>
        <v>1.24</v>
      </c>
      <c r="AC12" s="54">
        <v>31.5</v>
      </c>
      <c r="AD12" s="54">
        <v>22</v>
      </c>
      <c r="AE12" s="54">
        <v>15.75</v>
      </c>
      <c r="AF12" s="54"/>
      <c r="AG12" s="54"/>
      <c r="AH12" s="52">
        <f>IF(AC12&gt;0,VLOOKUP(AC12,$DY$8:$DZ$95,2)," ")</f>
        <v>12.7</v>
      </c>
      <c r="AI12" s="52">
        <f>IF(AD12&gt;0,VLOOKUP(AD12,$DY$8:$DZ$95,2)," ")</f>
        <v>3.8</v>
      </c>
      <c r="AJ12" s="52">
        <f>IF(AE12&gt;0,VLOOKUP(AE12,$DY$8:$DZ$95,2)," ")</f>
        <v>1.32</v>
      </c>
      <c r="AK12" s="52" t="str">
        <f>IF(AF12&gt;0,VLOOKUP(AF12,$DY$8:$DZ$95,2)," ")</f>
        <v xml:space="preserve"> </v>
      </c>
      <c r="AL12" s="52" t="str">
        <f>IF(AG12&gt;0,VLOOKUP(AG12,$DY$8:$DZ$95,2)," ")</f>
        <v xml:space="preserve"> </v>
      </c>
      <c r="AM12" s="53"/>
      <c r="AN12" s="53"/>
      <c r="AO12" s="53"/>
      <c r="AP12" s="53"/>
      <c r="AQ12" s="53"/>
      <c r="AR12" s="53"/>
      <c r="AS12" s="55">
        <f>IF(D12="","",SUM(X12:AB12))</f>
        <v>14.42</v>
      </c>
      <c r="AT12" s="31">
        <f>IF(D12="","",RANK(AS12,$AS$3:$AS$202,0))</f>
        <v>21</v>
      </c>
      <c r="AU12" s="57">
        <f>IF(D12="","",IF(LOOKUP(AT12,'Master 2012 Pay Sheet'!$A$5:$A$35,'Master 2012 Pay Sheet'!$B$5:$B$35)&gt;0,LOOKUP(AT12,'Master 2012 Pay Sheet'!$A$5:$A$35,'Master 2012 Pay Sheet'!$B$5:$B$35),0))</f>
        <v>0</v>
      </c>
      <c r="AV12" s="56">
        <f>IF(D12="","",SUM(AH12:AL12))</f>
        <v>17.82</v>
      </c>
      <c r="AW12" s="31">
        <f>IF(D12="","",RANK(AV12,$AV$3:$AV$202,0))</f>
        <v>8</v>
      </c>
      <c r="AX12" s="57">
        <f>IF(D12="","",IF(LOOKUP(AW12,'Master 2012 Pay Sheet'!$C$5:$C$35,'Master 2012 Pay Sheet'!$D$5:$D$35)&gt;0,LOOKUP(AW12,'Master 2012 Pay Sheet'!$C$5:$C$35,'Master 2012 Pay Sheet'!$D$5:$D$35),0))</f>
        <v>0</v>
      </c>
      <c r="AY12" s="56">
        <f>IF(D12="","",AS12+AV12)</f>
        <v>32.24</v>
      </c>
      <c r="AZ12" s="31">
        <f>IF(D12="","",RANK(AY12,$AY$3:$AY$202,0))</f>
        <v>10</v>
      </c>
      <c r="BA12" s="57">
        <f>IF(D12="","",IF(LOOKUP(AZ12,'Master 2012 Pay Sheet'!$E$5:$E$35,'Master 2012 Pay Sheet'!$F$5:$F$35)&gt;0,LOOKUP(AZ12,'Master 2012 Pay Sheet'!$E$5:$E$35,'Master 2012 Pay Sheet'!$F$5:$F$35),0))</f>
        <v>0</v>
      </c>
      <c r="BB12" s="57">
        <f>IF(D12="","",SUM(AU12+AX12+BA12))</f>
        <v>0</v>
      </c>
      <c r="BC12" s="31">
        <f>IF(D12="","",AT12-AZ12)</f>
        <v>11</v>
      </c>
      <c r="BD12" s="31" t="str">
        <f>IF(D12="","",IF(BC12=MAX($BC$3:$BC$202),B12,""))</f>
        <v/>
      </c>
      <c r="BE12" s="31">
        <f>IF(D12="","",COUNT(M12:Q12))</f>
        <v>5</v>
      </c>
      <c r="BF12" s="56">
        <f>IF(D12="","",MAX(X12:AB12))</f>
        <v>5.28</v>
      </c>
      <c r="BG12" s="31" t="str">
        <f>IF(BF12=MAX($BF$3:$BF$202),B12,"")</f>
        <v/>
      </c>
      <c r="BH12" s="31">
        <f>IF(D12="","",COUNT(AC12:AG12))</f>
        <v>3</v>
      </c>
      <c r="BI12" s="56">
        <f>IF(D12="","",MAX(AH12:AL12))</f>
        <v>12.7</v>
      </c>
      <c r="BJ12" s="31">
        <f>IF(BI12=MAX($BI$3:$BI$202),B12,"")</f>
        <v>59</v>
      </c>
      <c r="BK12" s="31">
        <f>IF(BE12="","",BE12+BH12)</f>
        <v>8</v>
      </c>
      <c r="BL12" s="31">
        <f>IF(D12="","",IF(S12=MAX($S$3:$S$202),S12,""))</f>
        <v>0</v>
      </c>
      <c r="BM12" s="31">
        <f>IF(BL12=MAX($BL$3:$BL$202),B12,"")</f>
        <v>59</v>
      </c>
      <c r="BN12" s="31">
        <f>IF(D12="","",IF(AN12=MAX($AN$3:$AN$202),AN12,""))</f>
        <v>0</v>
      </c>
      <c r="BO12" s="31">
        <f>IF(BN12=MAX($BN$3:$BN$202),B12,"")</f>
        <v>59</v>
      </c>
      <c r="BP12" s="31">
        <f>IF(D12="","",IF(R12=MAX($R$3:$R$202),R12,""))</f>
        <v>0</v>
      </c>
      <c r="BQ12" s="31">
        <f>IF(BP12=MAX($BP$3:$BP$202),B12,"")</f>
        <v>59</v>
      </c>
      <c r="BR12" s="31">
        <f>IF(D12="","",IF(AM12=MAX($AM$3:$AM$202),AM12,""))</f>
        <v>0</v>
      </c>
      <c r="BS12" s="31">
        <f>IF(BR12=MAX($BR$3:$BR$202),B12,"")</f>
        <v>59</v>
      </c>
      <c r="BT12" s="31">
        <f>IF(D12="","",IF(V12=MAX($V$3:$V$202),V12,""))</f>
        <v>0</v>
      </c>
      <c r="BU12" s="31">
        <f>IF(BT12=MAX($BT$3:$BT$202),B12,"")</f>
        <v>59</v>
      </c>
      <c r="BV12" s="31">
        <f>IF(D12="","",IF(W12=MAX($W$3:$W$202), W12,""))</f>
        <v>0</v>
      </c>
      <c r="BW12" s="31">
        <f>IF(BV12=MAX($BV$3:$BV$202),B12,"")</f>
        <v>59</v>
      </c>
      <c r="BX12" s="31">
        <f>IF(D12="","",IF(AQ12=MAX($AQ$3:$AQ$202),AQ12,""))</f>
        <v>0</v>
      </c>
      <c r="BY12" s="31">
        <f>IF(BX12=MAX($BX$3:$BX$202),B12,"")</f>
        <v>59</v>
      </c>
      <c r="BZ12" s="31">
        <f>IF(D12="","",IF(AR12=MAX($AR$3:$AR$202), AR12,""))</f>
        <v>0</v>
      </c>
      <c r="CA12" s="31">
        <f>IF(BZ12=MAX($BZ$3:$BZ$202),B12,"")</f>
        <v>59</v>
      </c>
      <c r="CB12" s="31">
        <f>IF(D12="","",IF(U12=MAX($U$3:$U$202), U12,""))</f>
        <v>0</v>
      </c>
      <c r="CC12" s="31">
        <f>IF(CB12=MAX($CB$3:$CB$202),B12,"")</f>
        <v>59</v>
      </c>
      <c r="CD12" s="31">
        <f>IF(D12="","",IF(AP12=MAX($AP$3:$AP$202),AP12,""))</f>
        <v>0</v>
      </c>
      <c r="CE12" s="31">
        <f>IF(CD12=MAX($CD$3:$CD$202),B12,"")</f>
        <v>59</v>
      </c>
      <c r="CF12" s="31">
        <f>IF(D12="","",IF(T12=MAX($T$3:$T$202), T12,""))</f>
        <v>0</v>
      </c>
      <c r="CG12" s="31">
        <f>IF(CF12=MAX($CF$3:$CF$202),B12,"")</f>
        <v>59</v>
      </c>
      <c r="CH12" s="31">
        <f>IF(D12="","",IF(AO12=MAX($AO$3:$AO$202),AO12,""))</f>
        <v>0</v>
      </c>
      <c r="CI12" s="31">
        <f>IF(CH12=MAX($CH$3:$CH$202),B12,"")</f>
        <v>59</v>
      </c>
      <c r="CJ12" s="31" t="str">
        <f>IF(I12="AC",AZ12,"")</f>
        <v/>
      </c>
      <c r="CK12" s="31" t="str">
        <f>IF(CJ12="","",RANK(CJ12,$CJ$3:$CJ$202,1))</f>
        <v/>
      </c>
      <c r="CL12" s="31" t="str">
        <f>IF(CK12=1,B12,"")</f>
        <v/>
      </c>
      <c r="CM12" s="31" t="str">
        <f>IF(CK12=2,B12,"")</f>
        <v/>
      </c>
      <c r="CN12" s="31" t="str">
        <f>IF(CK12=3,B12,"")</f>
        <v/>
      </c>
      <c r="CO12" s="31" t="str">
        <f>IF(I12="MC",AZ12,"")</f>
        <v/>
      </c>
      <c r="CP12" s="31" t="str">
        <f>IF(CO12="","",RANK(CO12,$CO$3:$CO$202,1))</f>
        <v/>
      </c>
      <c r="CQ12" s="31" t="str">
        <f>IF(CP12=1,B12,"")</f>
        <v/>
      </c>
      <c r="CR12" s="31" t="str">
        <f>IF(CP12=2,B12,"")</f>
        <v/>
      </c>
      <c r="CS12" s="31" t="str">
        <f>IF(CP12=3,B12,"")</f>
        <v/>
      </c>
      <c r="CT12" s="31" t="str">
        <f>IF(BE12=0,BE12,"")</f>
        <v/>
      </c>
      <c r="CU12" s="31" t="str">
        <f>IF(BE12=1,1,"")</f>
        <v/>
      </c>
      <c r="CV12" s="31" t="str">
        <f>IF(BE12=2,2,"")</f>
        <v/>
      </c>
      <c r="CW12" s="31" t="str">
        <f>IF(BE12=3,3,"")</f>
        <v/>
      </c>
      <c r="CX12" s="31" t="str">
        <f>IF(BE12=4,4,"")</f>
        <v/>
      </c>
      <c r="CY12" s="31">
        <f>IF(BE12=5,5,"")</f>
        <v>5</v>
      </c>
      <c r="CZ12" s="31" t="str">
        <f>IF(BH12=0,BH12,"")</f>
        <v/>
      </c>
      <c r="DA12" s="31" t="str">
        <f>IF(BH12=1,1,"")</f>
        <v/>
      </c>
      <c r="DB12" s="31" t="str">
        <f>IF(BH12=2,2,"")</f>
        <v/>
      </c>
      <c r="DC12" s="31">
        <f>IF(BH12=3,3,"")</f>
        <v>3</v>
      </c>
      <c r="DD12" s="31" t="str">
        <f>IF(BH12=4,4,"")</f>
        <v/>
      </c>
      <c r="DE12" s="31" t="str">
        <f>IF(BH12=5,5,"")</f>
        <v/>
      </c>
      <c r="DF12" s="31" t="str">
        <f>IF(BK12=0,BK12,"")</f>
        <v/>
      </c>
      <c r="DG12" s="31" t="str">
        <f>IF(BK12=1,1,"")</f>
        <v/>
      </c>
      <c r="DH12" s="31" t="str">
        <f>IF(BK12=2,2,"")</f>
        <v/>
      </c>
      <c r="DI12" s="31" t="str">
        <f>IF(BK12=3,3,"")</f>
        <v/>
      </c>
      <c r="DJ12" s="31" t="str">
        <f>IF(BK12=4,4,"")</f>
        <v/>
      </c>
      <c r="DK12" s="31" t="str">
        <f>IF(BK12=5,5,"")</f>
        <v/>
      </c>
      <c r="DL12" s="31" t="str">
        <f>IF(BK12=6,6,"")</f>
        <v/>
      </c>
      <c r="DM12" s="31" t="str">
        <f>IF(BK12=7,7,"")</f>
        <v/>
      </c>
      <c r="DN12" s="31">
        <f>IF(BK12=8,8,"")</f>
        <v>8</v>
      </c>
      <c r="DO12" s="31" t="str">
        <f>IF(BK12=9,9,"")</f>
        <v/>
      </c>
      <c r="DP12" s="31" t="str">
        <f>IF(BK12=10,10,"")</f>
        <v/>
      </c>
      <c r="DQ12" s="31" t="str">
        <f>IF(J12="Lund",AZ12,"")</f>
        <v/>
      </c>
      <c r="DR12" s="31" t="str">
        <f>IF(DQ12="","",RANK(DQ12,$DQ$3:$DQ$202,1))</f>
        <v/>
      </c>
      <c r="DS12" s="31" t="str">
        <f>IF(DR12=1,B12,"")</f>
        <v/>
      </c>
      <c r="DT12" s="31">
        <f>IF(I12="AT",B12,"")</f>
        <v>59</v>
      </c>
      <c r="DU12" s="31" t="str">
        <f>IF(I12="MC",B12,"")</f>
        <v/>
      </c>
      <c r="DV12" s="31" t="str">
        <f>IF(I12="AC",B12,"")</f>
        <v/>
      </c>
      <c r="DW12" s="48">
        <f>IF(BK12=0,0,IF(D12="","",$D$203-AZ12+1)/$D$203*100)</f>
        <v>87.323943661971825</v>
      </c>
      <c r="DX12" s="76" t="str">
        <f>IF(AS12 = 0,AV12 - AS12,"")</f>
        <v/>
      </c>
      <c r="DY12" s="77">
        <v>15.25</v>
      </c>
      <c r="DZ12" s="77">
        <v>1.18</v>
      </c>
    </row>
    <row r="13" spans="1:134" ht="13.2" x14ac:dyDescent="0.25">
      <c r="A13" s="31">
        <v>11</v>
      </c>
      <c r="B13" s="76">
        <v>48</v>
      </c>
      <c r="C13" s="15"/>
      <c r="D13" s="14" t="s">
        <v>270</v>
      </c>
      <c r="E13" s="14" t="s">
        <v>330</v>
      </c>
      <c r="F13" s="14"/>
      <c r="G13" s="14" t="s">
        <v>271</v>
      </c>
      <c r="H13" s="50" t="s">
        <v>361</v>
      </c>
      <c r="I13" s="15" t="s">
        <v>203</v>
      </c>
      <c r="J13" s="47"/>
      <c r="K13" s="47"/>
      <c r="L13" s="47"/>
      <c r="M13" s="54">
        <v>20</v>
      </c>
      <c r="N13" s="54">
        <v>21.25</v>
      </c>
      <c r="O13" s="54">
        <v>19.75</v>
      </c>
      <c r="P13" s="54">
        <v>17</v>
      </c>
      <c r="Q13" s="54">
        <v>17</v>
      </c>
      <c r="R13" s="51"/>
      <c r="S13" s="51"/>
      <c r="T13" s="51"/>
      <c r="U13" s="51"/>
      <c r="V13" s="51"/>
      <c r="W13" s="51"/>
      <c r="X13" s="52">
        <f>IF(M13&gt;0,VLOOKUP(M13,$DY$8:$DZ$95,2)," ")</f>
        <v>2.76</v>
      </c>
      <c r="Y13" s="52">
        <f>IF(N13&gt;0,VLOOKUP(N13,$DY$8:$DZ$95,2)," ")</f>
        <v>3.38</v>
      </c>
      <c r="Z13" s="52">
        <f>IF(O13&gt;0,VLOOKUP(O13,$DY$8:$DZ$95,2)," ")</f>
        <v>2.64</v>
      </c>
      <c r="AA13" s="52">
        <f>IF(P13&gt;0,VLOOKUP(P13,$DY$8:$DZ$95,2)," ")</f>
        <v>1.64</v>
      </c>
      <c r="AB13" s="52">
        <f>IF(Q13&gt;0,VLOOKUP(Q13,$DY$8:$DZ$95,2)," ")</f>
        <v>1.64</v>
      </c>
      <c r="AC13" s="54">
        <v>18.5</v>
      </c>
      <c r="AD13" s="54">
        <v>16.75</v>
      </c>
      <c r="AE13" s="54">
        <v>19.25</v>
      </c>
      <c r="AF13" s="54">
        <v>23.75</v>
      </c>
      <c r="AG13" s="54">
        <v>27.5</v>
      </c>
      <c r="AH13" s="52">
        <f>IF(AC13&gt;0,VLOOKUP(AC13,$DY$8:$DZ$95,2)," ")</f>
        <v>2.12</v>
      </c>
      <c r="AI13" s="52">
        <f>IF(AD13&gt;0,VLOOKUP(AD13,$DY$8:$DZ$95,2)," ")</f>
        <v>1.58</v>
      </c>
      <c r="AJ13" s="52">
        <f>IF(AE13&gt;0,VLOOKUP(AE13,$DY$8:$DZ$95,2)," ")</f>
        <v>2.42</v>
      </c>
      <c r="AK13" s="52">
        <f>IF(AF13&gt;0,VLOOKUP(AF13,$DY$8:$DZ$95,2)," ")</f>
        <v>4.88</v>
      </c>
      <c r="AL13" s="52">
        <f>IF(AG13&gt;0,VLOOKUP(AG13,$DY$8:$DZ$95,2)," ")</f>
        <v>8.08</v>
      </c>
      <c r="AM13" s="53"/>
      <c r="AN13" s="53"/>
      <c r="AO13" s="53"/>
      <c r="AP13" s="53"/>
      <c r="AQ13" s="53"/>
      <c r="AR13" s="53"/>
      <c r="AS13" s="55">
        <f>IF(D13="","",SUM(X13:AB13))</f>
        <v>12.06</v>
      </c>
      <c r="AT13" s="31">
        <f>IF(D13="","",RANK(AS13,$AS$3:$AS$202,0))</f>
        <v>32</v>
      </c>
      <c r="AU13" s="57">
        <f>IF(D13="","",IF(LOOKUP(AT13,'Master 2012 Pay Sheet'!$A$5:$A$35,'Master 2012 Pay Sheet'!$B$5:$B$35)&gt;0,LOOKUP(AT13,'Master 2012 Pay Sheet'!$A$5:$A$35,'Master 2012 Pay Sheet'!$B$5:$B$35),0))</f>
        <v>0</v>
      </c>
      <c r="AV13" s="56">
        <f>IF(D13="","",SUM(AH13:AL13))</f>
        <v>19.079999999999998</v>
      </c>
      <c r="AW13" s="31">
        <f>IF(D13="","",RANK(AV13,$AV$3:$AV$202,0))</f>
        <v>5</v>
      </c>
      <c r="AX13" s="57">
        <f>IF(D13="","",IF(LOOKUP(AW13,'Master 2012 Pay Sheet'!$C$5:$C$35,'Master 2012 Pay Sheet'!$D$5:$D$35)&gt;0,LOOKUP(AW13,'Master 2012 Pay Sheet'!$C$5:$C$35,'Master 2012 Pay Sheet'!$D$5:$D$35),0))</f>
        <v>0</v>
      </c>
      <c r="AY13" s="56">
        <f>IF(D13="","",AS13+AV13)</f>
        <v>31.14</v>
      </c>
      <c r="AZ13" s="31">
        <f>IF(D13="","",RANK(AY13,$AY$3:$AY$202,0))</f>
        <v>11</v>
      </c>
      <c r="BA13" s="57">
        <f>IF(D13="","",IF(LOOKUP(AZ13,'Master 2012 Pay Sheet'!$E$5:$E$35,'Master 2012 Pay Sheet'!$F$5:$F$35)&gt;0,LOOKUP(AZ13,'Master 2012 Pay Sheet'!$E$5:$E$35,'Master 2012 Pay Sheet'!$F$5:$F$35),0))</f>
        <v>0</v>
      </c>
      <c r="BB13" s="57">
        <f>IF(D13="","",SUM(AU13+AX13+BA13))</f>
        <v>0</v>
      </c>
      <c r="BC13" s="31">
        <f>IF(D13="","",AT13-AZ13)</f>
        <v>21</v>
      </c>
      <c r="BD13" s="31" t="str">
        <f>IF(D13="","",IF(BC13=MAX($BC$3:$BC$202),B13,""))</f>
        <v/>
      </c>
      <c r="BE13" s="31">
        <f>IF(D13="","",COUNT(M13:Q13))</f>
        <v>5</v>
      </c>
      <c r="BF13" s="56">
        <f>IF(D13="","",MAX(X13:AB13))</f>
        <v>3.38</v>
      </c>
      <c r="BG13" s="31" t="str">
        <f>IF(BF13=MAX($BF$3:$BF$202),B13,"")</f>
        <v/>
      </c>
      <c r="BH13" s="31">
        <f>IF(D13="","",COUNT(AC13:AG13))</f>
        <v>5</v>
      </c>
      <c r="BI13" s="56">
        <f>IF(D13="","",MAX(AH13:AL13))</f>
        <v>8.08</v>
      </c>
      <c r="BJ13" s="31" t="str">
        <f>IF(BI13=MAX($BI$3:$BI$202),B13,"")</f>
        <v/>
      </c>
      <c r="BK13" s="31">
        <f>IF(BE13="","",BE13+BH13)</f>
        <v>10</v>
      </c>
      <c r="BL13" s="31">
        <f>IF(D13="","",IF(S13=MAX($S$3:$S$202),S13,""))</f>
        <v>0</v>
      </c>
      <c r="BM13" s="31">
        <f>IF(BL13=MAX($BL$3:$BL$202),B13,"")</f>
        <v>48</v>
      </c>
      <c r="BN13" s="31">
        <f>IF(D13="","",IF(AN13=MAX($AN$3:$AN$202),AN13,""))</f>
        <v>0</v>
      </c>
      <c r="BO13" s="31">
        <f>IF(BN13=MAX($BN$3:$BN$202),B13,"")</f>
        <v>48</v>
      </c>
      <c r="BP13" s="31">
        <f>IF(D13="","",IF(R13=MAX($R$3:$R$202),R13,""))</f>
        <v>0</v>
      </c>
      <c r="BQ13" s="31">
        <f>IF(BP13=MAX($BP$3:$BP$202),B13,"")</f>
        <v>48</v>
      </c>
      <c r="BR13" s="31">
        <f>IF(D13="","",IF(AM13=MAX($AM$3:$AM$202),AM13,""))</f>
        <v>0</v>
      </c>
      <c r="BS13" s="31">
        <f>IF(BR13=MAX($BR$3:$BR$202),B13,"")</f>
        <v>48</v>
      </c>
      <c r="BT13" s="31">
        <f>IF(D13="","",IF(V13=MAX($V$3:$V$202),V13,""))</f>
        <v>0</v>
      </c>
      <c r="BU13" s="31">
        <f>IF(BT13=MAX($BT$3:$BT$202),B13,"")</f>
        <v>48</v>
      </c>
      <c r="BV13" s="31">
        <f>IF(D13="","",IF(W13=MAX($W$3:$W$202), W13,""))</f>
        <v>0</v>
      </c>
      <c r="BW13" s="31">
        <f>IF(BV13=MAX($BV$3:$BV$202),B13,"")</f>
        <v>48</v>
      </c>
      <c r="BX13" s="31">
        <f>IF(D13="","",IF(AQ13=MAX($AQ$3:$AQ$202),AQ13,""))</f>
        <v>0</v>
      </c>
      <c r="BY13" s="31">
        <f>IF(BX13=MAX($BX$3:$BX$202),B13,"")</f>
        <v>48</v>
      </c>
      <c r="BZ13" s="31">
        <f>IF(D13="","",IF(AR13=MAX($AR$3:$AR$202), AR13,""))</f>
        <v>0</v>
      </c>
      <c r="CA13" s="31">
        <f>IF(BZ13=MAX($BZ$3:$BZ$202),B13,"")</f>
        <v>48</v>
      </c>
      <c r="CB13" s="31">
        <f>IF(D13="","",IF(U13=MAX($U$3:$U$202), U13,""))</f>
        <v>0</v>
      </c>
      <c r="CC13" s="31">
        <f>IF(CB13=MAX($CB$3:$CB$202),B13,"")</f>
        <v>48</v>
      </c>
      <c r="CD13" s="31">
        <f>IF(D13="","",IF(AP13=MAX($AP$3:$AP$202),AP13,""))</f>
        <v>0</v>
      </c>
      <c r="CE13" s="31">
        <f>IF(CD13=MAX($CD$3:$CD$202),B13,"")</f>
        <v>48</v>
      </c>
      <c r="CF13" s="31">
        <f>IF(D13="","",IF(T13=MAX($T$3:$T$202), T13,""))</f>
        <v>0</v>
      </c>
      <c r="CG13" s="31">
        <f>IF(CF13=MAX($CF$3:$CF$202),B13,"")</f>
        <v>48</v>
      </c>
      <c r="CH13" s="31">
        <f>IF(D13="","",IF(AO13=MAX($AO$3:$AO$202),AO13,""))</f>
        <v>0</v>
      </c>
      <c r="CI13" s="31">
        <f>IF(CH13=MAX($CH$3:$CH$202),B13,"")</f>
        <v>48</v>
      </c>
      <c r="CJ13" s="31" t="str">
        <f>IF(I13="AC",AZ13,"")</f>
        <v/>
      </c>
      <c r="CK13" s="31" t="str">
        <f>IF(CJ13="","",RANK(CJ13,$CJ$3:$CJ$202,1))</f>
        <v/>
      </c>
      <c r="CL13" s="31" t="str">
        <f>IF(CK13=1,B13,"")</f>
        <v/>
      </c>
      <c r="CM13" s="31" t="str">
        <f>IF(CK13=2,B13,"")</f>
        <v/>
      </c>
      <c r="CN13" s="31" t="str">
        <f>IF(CK13=3,B13,"")</f>
        <v/>
      </c>
      <c r="CO13" s="31" t="str">
        <f>IF(I13="MC",AZ13,"")</f>
        <v/>
      </c>
      <c r="CP13" s="31" t="str">
        <f>IF(CO13="","",RANK(CO13,$CO$3:$CO$202,1))</f>
        <v/>
      </c>
      <c r="CQ13" s="31" t="str">
        <f>IF(CP13=1,B13,"")</f>
        <v/>
      </c>
      <c r="CR13" s="31" t="str">
        <f>IF(CP13=2,B13,"")</f>
        <v/>
      </c>
      <c r="CS13" s="31" t="str">
        <f>IF(CP13=3,B13,"")</f>
        <v/>
      </c>
      <c r="CT13" s="31" t="str">
        <f>IF(BE13=0,BE13,"")</f>
        <v/>
      </c>
      <c r="CU13" s="31" t="str">
        <f>IF(BE13=1,1,"")</f>
        <v/>
      </c>
      <c r="CV13" s="31" t="str">
        <f>IF(BE13=2,2,"")</f>
        <v/>
      </c>
      <c r="CW13" s="31" t="str">
        <f>IF(BE13=3,3,"")</f>
        <v/>
      </c>
      <c r="CX13" s="31" t="str">
        <f>IF(BE13=4,4,"")</f>
        <v/>
      </c>
      <c r="CY13" s="31">
        <f>IF(BE13=5,5,"")</f>
        <v>5</v>
      </c>
      <c r="CZ13" s="31" t="str">
        <f>IF(BH13=0,BH13,"")</f>
        <v/>
      </c>
      <c r="DA13" s="31" t="str">
        <f>IF(BH13=1,1,"")</f>
        <v/>
      </c>
      <c r="DB13" s="31" t="str">
        <f>IF(BH13=2,2,"")</f>
        <v/>
      </c>
      <c r="DC13" s="31" t="str">
        <f>IF(BH13=3,3,"")</f>
        <v/>
      </c>
      <c r="DD13" s="31" t="str">
        <f>IF(BH13=4,4,"")</f>
        <v/>
      </c>
      <c r="DE13" s="31">
        <f>IF(BH13=5,5,"")</f>
        <v>5</v>
      </c>
      <c r="DF13" s="31" t="str">
        <f>IF(BK13=0,BK13,"")</f>
        <v/>
      </c>
      <c r="DG13" s="31" t="str">
        <f>IF(BK13=1,1,"")</f>
        <v/>
      </c>
      <c r="DH13" s="31" t="str">
        <f>IF(BK13=2,2,"")</f>
        <v/>
      </c>
      <c r="DI13" s="31" t="str">
        <f>IF(BK13=3,3,"")</f>
        <v/>
      </c>
      <c r="DJ13" s="31" t="str">
        <f>IF(BK13=4,4,"")</f>
        <v/>
      </c>
      <c r="DK13" s="31" t="str">
        <f>IF(BK13=5,5,"")</f>
        <v/>
      </c>
      <c r="DL13" s="31" t="str">
        <f>IF(BK13=6,6,"")</f>
        <v/>
      </c>
      <c r="DM13" s="31" t="str">
        <f>IF(BK13=7,7,"")</f>
        <v/>
      </c>
      <c r="DN13" s="31" t="str">
        <f>IF(BK13=8,8,"")</f>
        <v/>
      </c>
      <c r="DO13" s="31" t="str">
        <f>IF(BK13=9,9,"")</f>
        <v/>
      </c>
      <c r="DP13" s="31">
        <f>IF(BK13=10,10,"")</f>
        <v>10</v>
      </c>
      <c r="DQ13" s="31" t="str">
        <f>IF(J13="Lund",AZ13,"")</f>
        <v/>
      </c>
      <c r="DR13" s="31" t="str">
        <f>IF(DQ13="","",RANK(DQ13,$DQ$3:$DQ$202,1))</f>
        <v/>
      </c>
      <c r="DS13" s="31" t="str">
        <f>IF(DR13=1,B13,"")</f>
        <v/>
      </c>
      <c r="DT13" s="31">
        <f>IF(I13="AT",B13,"")</f>
        <v>48</v>
      </c>
      <c r="DU13" s="31" t="str">
        <f>IF(I13="MC",B13,"")</f>
        <v/>
      </c>
      <c r="DV13" s="31" t="str">
        <f>IF(I13="AC",B13,"")</f>
        <v/>
      </c>
      <c r="DW13" s="48">
        <f>IF(BK13=0,0,IF(D13="","",$D$203-AZ13+1)/$D$203*100)</f>
        <v>85.91549295774648</v>
      </c>
      <c r="DX13" s="76" t="str">
        <f>IF(AS13 = 0,AV13 - AS13,"")</f>
        <v/>
      </c>
      <c r="DY13" s="77">
        <v>15.5</v>
      </c>
      <c r="DZ13" s="77">
        <v>1.24</v>
      </c>
    </row>
    <row r="14" spans="1:134" ht="13.2" x14ac:dyDescent="0.25">
      <c r="A14" s="31">
        <v>12</v>
      </c>
      <c r="B14" s="76">
        <v>57</v>
      </c>
      <c r="C14" s="15"/>
      <c r="D14" s="14" t="s">
        <v>288</v>
      </c>
      <c r="E14" s="14" t="s">
        <v>353</v>
      </c>
      <c r="F14" s="14"/>
      <c r="G14" s="14" t="s">
        <v>289</v>
      </c>
      <c r="H14" s="50" t="s">
        <v>355</v>
      </c>
      <c r="I14" s="15" t="s">
        <v>203</v>
      </c>
      <c r="J14" s="47"/>
      <c r="K14" s="47"/>
      <c r="L14" s="47"/>
      <c r="M14" s="54">
        <v>19.25</v>
      </c>
      <c r="N14" s="54">
        <v>19</v>
      </c>
      <c r="O14" s="54">
        <v>18.5</v>
      </c>
      <c r="P14" s="54">
        <v>18</v>
      </c>
      <c r="Q14" s="54">
        <v>21.5</v>
      </c>
      <c r="R14" s="51"/>
      <c r="S14" s="51"/>
      <c r="T14" s="51"/>
      <c r="U14" s="51"/>
      <c r="V14" s="51"/>
      <c r="W14" s="51"/>
      <c r="X14" s="52">
        <f>IF(M14&gt;0,VLOOKUP(M14,$DY$8:$DZ$95,2)," ")</f>
        <v>2.42</v>
      </c>
      <c r="Y14" s="52">
        <f>IF(N14&gt;0,VLOOKUP(N14,$DY$8:$DZ$95,2)," ")</f>
        <v>2.3199999999999998</v>
      </c>
      <c r="Z14" s="52">
        <f>IF(O14&gt;0,VLOOKUP(O14,$DY$8:$DZ$95,2)," ")</f>
        <v>2.12</v>
      </c>
      <c r="AA14" s="52">
        <f>IF(P14&gt;0,VLOOKUP(P14,$DY$8:$DZ$95,2)," ")</f>
        <v>1.94</v>
      </c>
      <c r="AB14" s="52">
        <f>IF(Q14&gt;0,VLOOKUP(Q14,$DY$8:$DZ$95,2)," ")</f>
        <v>3.52</v>
      </c>
      <c r="AC14" s="54">
        <v>29</v>
      </c>
      <c r="AD14" s="54">
        <v>19</v>
      </c>
      <c r="AE14" s="54">
        <v>19.5</v>
      </c>
      <c r="AF14" s="54">
        <v>19.5</v>
      </c>
      <c r="AG14" s="54">
        <v>17</v>
      </c>
      <c r="AH14" s="52">
        <f>IF(AC14&gt;0,VLOOKUP(AC14,$DY$8:$DZ$95,2)," ")</f>
        <v>9.64</v>
      </c>
      <c r="AI14" s="52">
        <f>IF(AD14&gt;0,VLOOKUP(AD14,$DY$8:$DZ$95,2)," ")</f>
        <v>2.3199999999999998</v>
      </c>
      <c r="AJ14" s="52">
        <f>IF(AE14&gt;0,VLOOKUP(AE14,$DY$8:$DZ$95,2)," ")</f>
        <v>2.52</v>
      </c>
      <c r="AK14" s="52">
        <f>IF(AF14&gt;0,VLOOKUP(AF14,$DY$8:$DZ$95,2)," ")</f>
        <v>2.52</v>
      </c>
      <c r="AL14" s="52">
        <f>IF(AG14&gt;0,VLOOKUP(AG14,$DY$8:$DZ$95,2)," ")</f>
        <v>1.64</v>
      </c>
      <c r="AM14" s="53"/>
      <c r="AN14" s="53"/>
      <c r="AO14" s="53"/>
      <c r="AP14" s="53"/>
      <c r="AQ14" s="53"/>
      <c r="AR14" s="53"/>
      <c r="AS14" s="55">
        <f>IF(D14="","",SUM(X14:AB14))</f>
        <v>12.32</v>
      </c>
      <c r="AT14" s="31">
        <f>IF(D14="","",RANK(AS14,$AS$3:$AS$202,0))</f>
        <v>31</v>
      </c>
      <c r="AU14" s="57">
        <f>IF(D14="","",IF(LOOKUP(AT14,'Master 2012 Pay Sheet'!$A$5:$A$35,'Master 2012 Pay Sheet'!$B$5:$B$35)&gt;0,LOOKUP(AT14,'Master 2012 Pay Sheet'!$A$5:$A$35,'Master 2012 Pay Sheet'!$B$5:$B$35),0))</f>
        <v>0</v>
      </c>
      <c r="AV14" s="56">
        <f>IF(D14="","",SUM(AH14:AL14))</f>
        <v>18.64</v>
      </c>
      <c r="AW14" s="31">
        <f>IF(D14="","",RANK(AV14,$AV$3:$AV$202,0))</f>
        <v>7</v>
      </c>
      <c r="AX14" s="57">
        <f>IF(D14="","",IF(LOOKUP(AW14,'Master 2012 Pay Sheet'!$C$5:$C$35,'Master 2012 Pay Sheet'!$D$5:$D$35)&gt;0,LOOKUP(AW14,'Master 2012 Pay Sheet'!$C$5:$C$35,'Master 2012 Pay Sheet'!$D$5:$D$35),0))</f>
        <v>0</v>
      </c>
      <c r="AY14" s="56">
        <f>IF(D14="","",AS14+AV14)</f>
        <v>30.96</v>
      </c>
      <c r="AZ14" s="31">
        <f>IF(D14="","",RANK(AY14,$AY$3:$AY$202,0))</f>
        <v>12</v>
      </c>
      <c r="BA14" s="57">
        <f>IF(D14="","",IF(LOOKUP(AZ14,'Master 2012 Pay Sheet'!$E$5:$E$35,'Master 2012 Pay Sheet'!$F$5:$F$35)&gt;0,LOOKUP(AZ14,'Master 2012 Pay Sheet'!$E$5:$E$35,'Master 2012 Pay Sheet'!$F$5:$F$35),0))</f>
        <v>0</v>
      </c>
      <c r="BB14" s="57">
        <f>IF(D14="","",SUM(AU14+AX14+BA14))</f>
        <v>0</v>
      </c>
      <c r="BC14" s="31">
        <f>IF(D14="","",AT14-AZ14)</f>
        <v>19</v>
      </c>
      <c r="BD14" s="31" t="str">
        <f>IF(D14="","",IF(BC14=MAX($BC$3:$BC$202),B14,""))</f>
        <v/>
      </c>
      <c r="BE14" s="31">
        <f>IF(D14="","",COUNT(M14:Q14))</f>
        <v>5</v>
      </c>
      <c r="BF14" s="56">
        <f>IF(D14="","",MAX(X14:AB14))</f>
        <v>3.52</v>
      </c>
      <c r="BG14" s="31" t="str">
        <f>IF(BF14=MAX($BF$3:$BF$202),B14,"")</f>
        <v/>
      </c>
      <c r="BH14" s="31">
        <f>IF(D14="","",COUNT(AC14:AG14))</f>
        <v>5</v>
      </c>
      <c r="BI14" s="56">
        <f>IF(D14="","",MAX(AH14:AL14))</f>
        <v>9.64</v>
      </c>
      <c r="BJ14" s="31" t="str">
        <f>IF(BI14=MAX($BI$3:$BI$202),B14,"")</f>
        <v/>
      </c>
      <c r="BK14" s="31">
        <f>IF(BE14="","",BE14+BH14)</f>
        <v>10</v>
      </c>
      <c r="BL14" s="31">
        <f>IF(D14="","",IF(S14=MAX($S$3:$S$202),S14,""))</f>
        <v>0</v>
      </c>
      <c r="BM14" s="31">
        <f>IF(BL14=MAX($BL$3:$BL$202),B14,"")</f>
        <v>57</v>
      </c>
      <c r="BN14" s="31">
        <f>IF(D14="","",IF(AN14=MAX($AN$3:$AN$202),AN14,""))</f>
        <v>0</v>
      </c>
      <c r="BO14" s="31">
        <f>IF(BN14=MAX($BN$3:$BN$202),B14,"")</f>
        <v>57</v>
      </c>
      <c r="BP14" s="31">
        <f>IF(D14="","",IF(R14=MAX($R$3:$R$202),R14,""))</f>
        <v>0</v>
      </c>
      <c r="BQ14" s="31">
        <f>IF(BP14=MAX($BP$3:$BP$202),B14,"")</f>
        <v>57</v>
      </c>
      <c r="BR14" s="31">
        <f>IF(D14="","",IF(AM14=MAX($AM$3:$AM$202),AM14,""))</f>
        <v>0</v>
      </c>
      <c r="BS14" s="31">
        <f>IF(BR14=MAX($BR$3:$BR$202),B14,"")</f>
        <v>57</v>
      </c>
      <c r="BT14" s="31">
        <f>IF(D14="","",IF(V14=MAX($V$3:$V$202),V14,""))</f>
        <v>0</v>
      </c>
      <c r="BU14" s="31">
        <f>IF(BT14=MAX($BT$3:$BT$202),B14,"")</f>
        <v>57</v>
      </c>
      <c r="BV14" s="31">
        <f>IF(D14="","",IF(W14=MAX($W$3:$W$202), W14,""))</f>
        <v>0</v>
      </c>
      <c r="BW14" s="31">
        <f>IF(BV14=MAX($BV$3:$BV$202),B14,"")</f>
        <v>57</v>
      </c>
      <c r="BX14" s="31">
        <f>IF(D14="","",IF(AQ14=MAX($AQ$3:$AQ$202),AQ14,""))</f>
        <v>0</v>
      </c>
      <c r="BY14" s="31">
        <f>IF(BX14=MAX($BX$3:$BX$202),B14,"")</f>
        <v>57</v>
      </c>
      <c r="BZ14" s="31">
        <f>IF(D14="","",IF(AR14=MAX($AR$3:$AR$202), AR14,""))</f>
        <v>0</v>
      </c>
      <c r="CA14" s="31">
        <f>IF(BZ14=MAX($BZ$3:$BZ$202),B14,"")</f>
        <v>57</v>
      </c>
      <c r="CB14" s="31">
        <f>IF(D14="","",IF(U14=MAX($U$3:$U$202), U14,""))</f>
        <v>0</v>
      </c>
      <c r="CC14" s="31">
        <f>IF(CB14=MAX($CB$3:$CB$202),B14,"")</f>
        <v>57</v>
      </c>
      <c r="CD14" s="31">
        <f>IF(D14="","",IF(AP14=MAX($AP$3:$AP$202),AP14,""))</f>
        <v>0</v>
      </c>
      <c r="CE14" s="31">
        <f>IF(CD14=MAX($CD$3:$CD$202),B14,"")</f>
        <v>57</v>
      </c>
      <c r="CF14" s="31">
        <f>IF(D14="","",IF(T14=MAX($T$3:$T$202), T14,""))</f>
        <v>0</v>
      </c>
      <c r="CG14" s="31">
        <f>IF(CF14=MAX($CF$3:$CF$202),B14,"")</f>
        <v>57</v>
      </c>
      <c r="CH14" s="31">
        <f>IF(D14="","",IF(AO14=MAX($AO$3:$AO$202),AO14,""))</f>
        <v>0</v>
      </c>
      <c r="CI14" s="31">
        <f>IF(CH14=MAX($CH$3:$CH$202),B14,"")</f>
        <v>57</v>
      </c>
      <c r="CJ14" s="31" t="str">
        <f>IF(I14="AC",AZ14,"")</f>
        <v/>
      </c>
      <c r="CK14" s="31" t="str">
        <f>IF(CJ14="","",RANK(CJ14,$CJ$3:$CJ$202,1))</f>
        <v/>
      </c>
      <c r="CL14" s="31" t="str">
        <f>IF(CK14=1,B14,"")</f>
        <v/>
      </c>
      <c r="CM14" s="31" t="str">
        <f>IF(CK14=2,B14,"")</f>
        <v/>
      </c>
      <c r="CN14" s="31" t="str">
        <f>IF(CK14=3,B14,"")</f>
        <v/>
      </c>
      <c r="CO14" s="31" t="str">
        <f>IF(I14="MC",AZ14,"")</f>
        <v/>
      </c>
      <c r="CP14" s="31" t="str">
        <f>IF(CO14="","",RANK(CO14,$CO$3:$CO$202,1))</f>
        <v/>
      </c>
      <c r="CQ14" s="31" t="str">
        <f>IF(CP14=1,B14,"")</f>
        <v/>
      </c>
      <c r="CR14" s="31" t="str">
        <f>IF(CP14=2,B14,"")</f>
        <v/>
      </c>
      <c r="CS14" s="31" t="str">
        <f>IF(CP14=3,B14,"")</f>
        <v/>
      </c>
      <c r="CT14" s="31" t="str">
        <f>IF(BE14=0,BE14,"")</f>
        <v/>
      </c>
      <c r="CU14" s="31" t="str">
        <f>IF(BE14=1,1,"")</f>
        <v/>
      </c>
      <c r="CV14" s="31" t="str">
        <f>IF(BE14=2,2,"")</f>
        <v/>
      </c>
      <c r="CW14" s="31" t="str">
        <f>IF(BE14=3,3,"")</f>
        <v/>
      </c>
      <c r="CX14" s="31" t="str">
        <f>IF(BE14=4,4,"")</f>
        <v/>
      </c>
      <c r="CY14" s="31">
        <f>IF(BE14=5,5,"")</f>
        <v>5</v>
      </c>
      <c r="CZ14" s="31" t="str">
        <f>IF(BH14=0,BH14,"")</f>
        <v/>
      </c>
      <c r="DA14" s="31" t="str">
        <f>IF(BH14=1,1,"")</f>
        <v/>
      </c>
      <c r="DB14" s="31" t="str">
        <f>IF(BH14=2,2,"")</f>
        <v/>
      </c>
      <c r="DC14" s="31" t="str">
        <f>IF(BH14=3,3,"")</f>
        <v/>
      </c>
      <c r="DD14" s="31" t="str">
        <f>IF(BH14=4,4,"")</f>
        <v/>
      </c>
      <c r="DE14" s="31">
        <f>IF(BH14=5,5,"")</f>
        <v>5</v>
      </c>
      <c r="DF14" s="31" t="str">
        <f>IF(BK14=0,BK14,"")</f>
        <v/>
      </c>
      <c r="DG14" s="31" t="str">
        <f>IF(BK14=1,1,"")</f>
        <v/>
      </c>
      <c r="DH14" s="31" t="str">
        <f>IF(BK14=2,2,"")</f>
        <v/>
      </c>
      <c r="DI14" s="31" t="str">
        <f>IF(BK14=3,3,"")</f>
        <v/>
      </c>
      <c r="DJ14" s="31" t="str">
        <f>IF(BK14=4,4,"")</f>
        <v/>
      </c>
      <c r="DK14" s="31" t="str">
        <f>IF(BK14=5,5,"")</f>
        <v/>
      </c>
      <c r="DL14" s="31" t="str">
        <f>IF(BK14=6,6,"")</f>
        <v/>
      </c>
      <c r="DM14" s="31" t="str">
        <f>IF(BK14=7,7,"")</f>
        <v/>
      </c>
      <c r="DN14" s="31" t="str">
        <f>IF(BK14=8,8,"")</f>
        <v/>
      </c>
      <c r="DO14" s="31" t="str">
        <f>IF(BK14=9,9,"")</f>
        <v/>
      </c>
      <c r="DP14" s="31">
        <f>IF(BK14=10,10,"")</f>
        <v>10</v>
      </c>
      <c r="DQ14" s="31" t="str">
        <f>IF(J14="Lund",AZ14,"")</f>
        <v/>
      </c>
      <c r="DR14" s="31" t="str">
        <f>IF(DQ14="","",RANK(DQ14,$DQ$3:$DQ$202,1))</f>
        <v/>
      </c>
      <c r="DS14" s="31" t="str">
        <f>IF(DR14=1,B14,"")</f>
        <v/>
      </c>
      <c r="DT14" s="31">
        <f>IF(I14="AT",B14,"")</f>
        <v>57</v>
      </c>
      <c r="DU14" s="31" t="str">
        <f>IF(I14="MC",B14,"")</f>
        <v/>
      </c>
      <c r="DV14" s="31" t="str">
        <f>IF(I14="AC",B14,"")</f>
        <v/>
      </c>
      <c r="DW14" s="48">
        <f>IF(BK14=0,0,IF(D14="","",$D$203-AZ14+1)/$D$203*100)</f>
        <v>84.507042253521121</v>
      </c>
      <c r="DX14" s="76" t="str">
        <f>IF(AS14 = 0,AV14 - AS14,"")</f>
        <v/>
      </c>
      <c r="DY14" s="77">
        <v>15.75</v>
      </c>
      <c r="DZ14" s="77">
        <v>1.32</v>
      </c>
    </row>
    <row r="15" spans="1:134" ht="13.2" x14ac:dyDescent="0.25">
      <c r="A15" s="31">
        <v>13</v>
      </c>
      <c r="B15" s="76">
        <v>26</v>
      </c>
      <c r="C15" s="15"/>
      <c r="D15" s="14" t="s">
        <v>225</v>
      </c>
      <c r="E15" s="14" t="s">
        <v>347</v>
      </c>
      <c r="F15" s="14"/>
      <c r="G15" s="14" t="s">
        <v>226</v>
      </c>
      <c r="H15" s="50" t="s">
        <v>347</v>
      </c>
      <c r="I15" s="15" t="s">
        <v>203</v>
      </c>
      <c r="J15" s="47"/>
      <c r="K15" s="47"/>
      <c r="L15" s="47"/>
      <c r="M15" s="54">
        <v>18.75</v>
      </c>
      <c r="N15" s="54">
        <v>21.5</v>
      </c>
      <c r="O15" s="54">
        <v>30.75</v>
      </c>
      <c r="P15" s="54">
        <v>17.5</v>
      </c>
      <c r="Q15" s="54">
        <v>18</v>
      </c>
      <c r="R15" s="51"/>
      <c r="S15" s="51"/>
      <c r="T15" s="51"/>
      <c r="U15" s="51"/>
      <c r="V15" s="51"/>
      <c r="W15" s="51"/>
      <c r="X15" s="52">
        <f>IF(M15&gt;0,VLOOKUP(M15,$DY$8:$DZ$95,2)," ")</f>
        <v>2.2200000000000002</v>
      </c>
      <c r="Y15" s="52">
        <f>IF(N15&gt;0,VLOOKUP(N15,$DY$8:$DZ$95,2)," ")</f>
        <v>3.52</v>
      </c>
      <c r="Z15" s="52">
        <f>IF(O15&gt;0,VLOOKUP(O15,$DY$8:$DZ$95,2)," ")</f>
        <v>11.74</v>
      </c>
      <c r="AA15" s="52">
        <f>IF(P15&gt;0,VLOOKUP(P15,$DY$8:$DZ$95,2)," ")</f>
        <v>1.78</v>
      </c>
      <c r="AB15" s="52">
        <f>IF(Q15&gt;0,VLOOKUP(Q15,$DY$8:$DZ$95,2)," ")</f>
        <v>1.94</v>
      </c>
      <c r="AC15" s="54">
        <v>18.25</v>
      </c>
      <c r="AD15" s="54">
        <v>16.5</v>
      </c>
      <c r="AE15" s="54">
        <v>17</v>
      </c>
      <c r="AF15" s="54">
        <v>17.75</v>
      </c>
      <c r="AG15" s="54">
        <v>19</v>
      </c>
      <c r="AH15" s="52">
        <f>IF(AC15&gt;0,VLOOKUP(AC15,$DY$8:$DZ$95,2)," ")</f>
        <v>2.02</v>
      </c>
      <c r="AI15" s="52">
        <f>IF(AD15&gt;0,VLOOKUP(AD15,$DY$8:$DZ$95,2)," ")</f>
        <v>1.5</v>
      </c>
      <c r="AJ15" s="52">
        <f>IF(AE15&gt;0,VLOOKUP(AE15,$DY$8:$DZ$95,2)," ")</f>
        <v>1.64</v>
      </c>
      <c r="AK15" s="52">
        <f>IF(AF15&gt;0,VLOOKUP(AF15,$DY$8:$DZ$95,2)," ")</f>
        <v>1.86</v>
      </c>
      <c r="AL15" s="52">
        <f>IF(AG15&gt;0,VLOOKUP(AG15,$DY$8:$DZ$95,2)," ")</f>
        <v>2.3199999999999998</v>
      </c>
      <c r="AM15" s="53"/>
      <c r="AN15" s="53"/>
      <c r="AO15" s="53"/>
      <c r="AP15" s="53"/>
      <c r="AQ15" s="53"/>
      <c r="AR15" s="53"/>
      <c r="AS15" s="55">
        <f>IF(D15="","",SUM(X15:AB15))</f>
        <v>21.200000000000003</v>
      </c>
      <c r="AT15" s="31">
        <f>IF(D15="","",RANK(AS15,$AS$3:$AS$202,0))</f>
        <v>7</v>
      </c>
      <c r="AU15" s="57">
        <f>IF(D15="","",IF(LOOKUP(AT15,'Master 2012 Pay Sheet'!$A$5:$A$35,'Master 2012 Pay Sheet'!$B$5:$B$35)&gt;0,LOOKUP(AT15,'Master 2012 Pay Sheet'!$A$5:$A$35,'Master 2012 Pay Sheet'!$B$5:$B$35),0))</f>
        <v>0</v>
      </c>
      <c r="AV15" s="56">
        <f>IF(D15="","",SUM(AH15:AL15))</f>
        <v>9.34</v>
      </c>
      <c r="AW15" s="31">
        <f>IF(D15="","",RANK(AV15,$AV$3:$AV$202,0))</f>
        <v>36</v>
      </c>
      <c r="AX15" s="57">
        <f>IF(D15="","",IF(LOOKUP(AW15,'Master 2012 Pay Sheet'!$C$5:$C$35,'Master 2012 Pay Sheet'!$D$5:$D$35)&gt;0,LOOKUP(AW15,'Master 2012 Pay Sheet'!$C$5:$C$35,'Master 2012 Pay Sheet'!$D$5:$D$35),0))</f>
        <v>0</v>
      </c>
      <c r="AY15" s="56">
        <f>IF(D15="","",AS15+AV15)</f>
        <v>30.540000000000003</v>
      </c>
      <c r="AZ15" s="31">
        <f>IF(D15="","",RANK(AY15,$AY$3:$AY$202,0))</f>
        <v>13</v>
      </c>
      <c r="BA15" s="57">
        <f>IF(D15="","",IF(LOOKUP(AZ15,'Master 2012 Pay Sheet'!$E$5:$E$35,'Master 2012 Pay Sheet'!$F$5:$F$35)&gt;0,LOOKUP(AZ15,'Master 2012 Pay Sheet'!$E$5:$E$35,'Master 2012 Pay Sheet'!$F$5:$F$35),0))</f>
        <v>0</v>
      </c>
      <c r="BB15" s="57">
        <f>IF(D15="","",SUM(AU15+AX15+BA15))</f>
        <v>0</v>
      </c>
      <c r="BC15" s="31">
        <f>IF(D15="","",AT15-AZ15)</f>
        <v>-6</v>
      </c>
      <c r="BD15" s="31" t="str">
        <f>IF(D15="","",IF(BC15=MAX($BC$3:$BC$202),B15,""))</f>
        <v/>
      </c>
      <c r="BE15" s="31">
        <f>IF(D15="","",COUNT(M15:Q15))</f>
        <v>5</v>
      </c>
      <c r="BF15" s="56">
        <f>IF(D15="","",MAX(X15:AB15))</f>
        <v>11.74</v>
      </c>
      <c r="BG15" s="31" t="str">
        <f>IF(BF15=MAX($BF$3:$BF$202),B15,"")</f>
        <v/>
      </c>
      <c r="BH15" s="31">
        <f>IF(D15="","",COUNT(AC15:AG15))</f>
        <v>5</v>
      </c>
      <c r="BI15" s="56">
        <f>IF(D15="","",MAX(AH15:AL15))</f>
        <v>2.3199999999999998</v>
      </c>
      <c r="BJ15" s="31" t="str">
        <f>IF(BI15=MAX($BI$3:$BI$202),B15,"")</f>
        <v/>
      </c>
      <c r="BK15" s="31">
        <f>IF(BE15="","",BE15+BH15)</f>
        <v>10</v>
      </c>
      <c r="BL15" s="31">
        <f>IF(D15="","",IF(S15=MAX($S$3:$S$202),S15,""))</f>
        <v>0</v>
      </c>
      <c r="BM15" s="31">
        <f>IF(BL15=MAX($BL$3:$BL$202),B15,"")</f>
        <v>26</v>
      </c>
      <c r="BN15" s="31">
        <f>IF(D15="","",IF(AN15=MAX($AN$3:$AN$202),AN15,""))</f>
        <v>0</v>
      </c>
      <c r="BO15" s="31">
        <f>IF(BN15=MAX($BN$3:$BN$202),B15,"")</f>
        <v>26</v>
      </c>
      <c r="BP15" s="31">
        <f>IF(D15="","",IF(R15=MAX($R$3:$R$202),R15,""))</f>
        <v>0</v>
      </c>
      <c r="BQ15" s="31">
        <f>IF(BP15=MAX($BP$3:$BP$202),B15,"")</f>
        <v>26</v>
      </c>
      <c r="BR15" s="31">
        <f>IF(D15="","",IF(AM15=MAX($AM$3:$AM$202),AM15,""))</f>
        <v>0</v>
      </c>
      <c r="BS15" s="31">
        <f>IF(BR15=MAX($BR$3:$BR$202),B15,"")</f>
        <v>26</v>
      </c>
      <c r="BT15" s="31">
        <f>IF(D15="","",IF(V15=MAX($V$3:$V$202),V15,""))</f>
        <v>0</v>
      </c>
      <c r="BU15" s="31">
        <f>IF(BT15=MAX($BT$3:$BT$202),B15,"")</f>
        <v>26</v>
      </c>
      <c r="BV15" s="31">
        <f>IF(D15="","",IF(W15=MAX($W$3:$W$202), W15,""))</f>
        <v>0</v>
      </c>
      <c r="BW15" s="31">
        <f>IF(BV15=MAX($BV$3:$BV$202),B15,"")</f>
        <v>26</v>
      </c>
      <c r="BX15" s="31">
        <f>IF(D15="","",IF(AQ15=MAX($AQ$3:$AQ$202),AQ15,""))</f>
        <v>0</v>
      </c>
      <c r="BY15" s="31">
        <f>IF(BX15=MAX($BX$3:$BX$202),B15,"")</f>
        <v>26</v>
      </c>
      <c r="BZ15" s="31">
        <f>IF(D15="","",IF(AR15=MAX($AR$3:$AR$202), AR15,""))</f>
        <v>0</v>
      </c>
      <c r="CA15" s="31">
        <f>IF(BZ15=MAX($BZ$3:$BZ$202),B15,"")</f>
        <v>26</v>
      </c>
      <c r="CB15" s="31">
        <f>IF(D15="","",IF(U15=MAX($U$3:$U$202), U15,""))</f>
        <v>0</v>
      </c>
      <c r="CC15" s="31">
        <f>IF(CB15=MAX($CB$3:$CB$202),B15,"")</f>
        <v>26</v>
      </c>
      <c r="CD15" s="31">
        <f>IF(D15="","",IF(AP15=MAX($AP$3:$AP$202),AP15,""))</f>
        <v>0</v>
      </c>
      <c r="CE15" s="31">
        <f>IF(CD15=MAX($CD$3:$CD$202),B15,"")</f>
        <v>26</v>
      </c>
      <c r="CF15" s="31">
        <f>IF(D15="","",IF(T15=MAX($T$3:$T$202), T15,""))</f>
        <v>0</v>
      </c>
      <c r="CG15" s="31">
        <f>IF(CF15=MAX($CF$3:$CF$202),B15,"")</f>
        <v>26</v>
      </c>
      <c r="CH15" s="31">
        <f>IF(D15="","",IF(AO15=MAX($AO$3:$AO$202),AO15,""))</f>
        <v>0</v>
      </c>
      <c r="CI15" s="31">
        <f>IF(CH15=MAX($CH$3:$CH$202),B15,"")</f>
        <v>26</v>
      </c>
      <c r="CJ15" s="31" t="str">
        <f>IF(I15="AC",AZ15,"")</f>
        <v/>
      </c>
      <c r="CK15" s="31" t="str">
        <f>IF(CJ15="","",RANK(CJ15,$CJ$3:$CJ$202,1))</f>
        <v/>
      </c>
      <c r="CL15" s="31" t="str">
        <f>IF(CK15=1,B15,"")</f>
        <v/>
      </c>
      <c r="CM15" s="31" t="str">
        <f>IF(CK15=2,B15,"")</f>
        <v/>
      </c>
      <c r="CN15" s="31" t="str">
        <f>IF(CK15=3,B15,"")</f>
        <v/>
      </c>
      <c r="CO15" s="31" t="str">
        <f>IF(I15="MC",AZ15,"")</f>
        <v/>
      </c>
      <c r="CP15" s="31" t="str">
        <f>IF(CO15="","",RANK(CO15,$CO$3:$CO$202,1))</f>
        <v/>
      </c>
      <c r="CQ15" s="31" t="str">
        <f>IF(CP15=1,B15,"")</f>
        <v/>
      </c>
      <c r="CR15" s="31" t="str">
        <f>IF(CP15=2,B15,"")</f>
        <v/>
      </c>
      <c r="CS15" s="31" t="str">
        <f>IF(CP15=3,B15,"")</f>
        <v/>
      </c>
      <c r="CT15" s="31" t="str">
        <f>IF(BE15=0,BE15,"")</f>
        <v/>
      </c>
      <c r="CU15" s="31" t="str">
        <f>IF(BE15=1,1,"")</f>
        <v/>
      </c>
      <c r="CV15" s="31" t="str">
        <f>IF(BE15=2,2,"")</f>
        <v/>
      </c>
      <c r="CW15" s="31" t="str">
        <f>IF(BE15=3,3,"")</f>
        <v/>
      </c>
      <c r="CX15" s="31" t="str">
        <f>IF(BE15=4,4,"")</f>
        <v/>
      </c>
      <c r="CY15" s="31">
        <f>IF(BE15=5,5,"")</f>
        <v>5</v>
      </c>
      <c r="CZ15" s="31" t="str">
        <f>IF(BH15=0,BH15,"")</f>
        <v/>
      </c>
      <c r="DA15" s="31" t="str">
        <f>IF(BH15=1,1,"")</f>
        <v/>
      </c>
      <c r="DB15" s="31" t="str">
        <f>IF(BH15=2,2,"")</f>
        <v/>
      </c>
      <c r="DC15" s="31" t="str">
        <f>IF(BH15=3,3,"")</f>
        <v/>
      </c>
      <c r="DD15" s="31" t="str">
        <f>IF(BH15=4,4,"")</f>
        <v/>
      </c>
      <c r="DE15" s="31">
        <f>IF(BH15=5,5,"")</f>
        <v>5</v>
      </c>
      <c r="DF15" s="31" t="str">
        <f>IF(BK15=0,BK15,"")</f>
        <v/>
      </c>
      <c r="DG15" s="31" t="str">
        <f>IF(BK15=1,1,"")</f>
        <v/>
      </c>
      <c r="DH15" s="31" t="str">
        <f>IF(BK15=2,2,"")</f>
        <v/>
      </c>
      <c r="DI15" s="31" t="str">
        <f>IF(BK15=3,3,"")</f>
        <v/>
      </c>
      <c r="DJ15" s="31" t="str">
        <f>IF(BK15=4,4,"")</f>
        <v/>
      </c>
      <c r="DK15" s="31" t="str">
        <f>IF(BK15=5,5,"")</f>
        <v/>
      </c>
      <c r="DL15" s="31" t="str">
        <f>IF(BK15=6,6,"")</f>
        <v/>
      </c>
      <c r="DM15" s="31" t="str">
        <f>IF(BK15=7,7,"")</f>
        <v/>
      </c>
      <c r="DN15" s="31" t="str">
        <f>IF(BK15=8,8,"")</f>
        <v/>
      </c>
      <c r="DO15" s="31" t="str">
        <f>IF(BK15=9,9,"")</f>
        <v/>
      </c>
      <c r="DP15" s="31">
        <f>IF(BK15=10,10,"")</f>
        <v>10</v>
      </c>
      <c r="DQ15" s="31" t="str">
        <f>IF(J15="Lund",AZ15,"")</f>
        <v/>
      </c>
      <c r="DR15" s="31" t="str">
        <f>IF(DQ15="","",RANK(DQ15,$DQ$3:$DQ$202,1))</f>
        <v/>
      </c>
      <c r="DS15" s="31" t="str">
        <f>IF(DR15=1,B15,"")</f>
        <v/>
      </c>
      <c r="DT15" s="31">
        <f>IF(I15="AT",B15,"")</f>
        <v>26</v>
      </c>
      <c r="DU15" s="31" t="str">
        <f>IF(I15="MC",B15,"")</f>
        <v/>
      </c>
      <c r="DV15" s="31" t="str">
        <f>IF(I15="AC",B15,"")</f>
        <v/>
      </c>
      <c r="DW15" s="48">
        <f>IF(BK15=0,0,IF(D15="","",$D$203-AZ15+1)/$D$203*100)</f>
        <v>83.098591549295776</v>
      </c>
      <c r="DX15" s="76" t="str">
        <f>IF(AS15 = 0,AV15 - AS15,"")</f>
        <v/>
      </c>
      <c r="DY15" s="77">
        <v>16</v>
      </c>
      <c r="DZ15" s="77">
        <v>1.38</v>
      </c>
    </row>
    <row r="16" spans="1:134" ht="13.2" x14ac:dyDescent="0.25">
      <c r="A16" s="31">
        <v>14</v>
      </c>
      <c r="B16" s="76">
        <v>13</v>
      </c>
      <c r="C16" s="60"/>
      <c r="D16" s="61" t="s">
        <v>197</v>
      </c>
      <c r="E16" s="61" t="s">
        <v>332</v>
      </c>
      <c r="F16" s="14"/>
      <c r="G16" s="14" t="s">
        <v>198</v>
      </c>
      <c r="H16" s="50" t="s">
        <v>332</v>
      </c>
      <c r="I16" s="60" t="s">
        <v>335</v>
      </c>
      <c r="J16" s="47"/>
      <c r="K16" s="47"/>
      <c r="L16" s="47"/>
      <c r="M16" s="54">
        <v>20</v>
      </c>
      <c r="N16" s="54">
        <v>24.25</v>
      </c>
      <c r="O16" s="54">
        <v>18</v>
      </c>
      <c r="P16" s="54">
        <v>22.25</v>
      </c>
      <c r="Q16" s="54">
        <v>22.5</v>
      </c>
      <c r="R16" s="51"/>
      <c r="S16" s="51"/>
      <c r="T16" s="51"/>
      <c r="U16" s="51"/>
      <c r="V16" s="51"/>
      <c r="W16" s="51"/>
      <c r="X16" s="52">
        <f>IF(M16&gt;0,VLOOKUP(M16,$DY$8:$DZ$95,2)," ")</f>
        <v>2.76</v>
      </c>
      <c r="Y16" s="52">
        <f>IF(N16&gt;0,VLOOKUP(N16,$DY$8:$DZ$95,2)," ")</f>
        <v>5.28</v>
      </c>
      <c r="Z16" s="52">
        <f>IF(O16&gt;0,VLOOKUP(O16,$DY$8:$DZ$95,2)," ")</f>
        <v>1.94</v>
      </c>
      <c r="AA16" s="52">
        <f>IF(P16&gt;0,VLOOKUP(P16,$DY$8:$DZ$95,2)," ")</f>
        <v>3.94</v>
      </c>
      <c r="AB16" s="52">
        <f>IF(Q16&gt;0,VLOOKUP(Q16,$DY$8:$DZ$95,2)," ")</f>
        <v>4.0999999999999996</v>
      </c>
      <c r="AC16" s="54">
        <v>18.5</v>
      </c>
      <c r="AD16" s="54">
        <v>17</v>
      </c>
      <c r="AE16" s="54">
        <v>16.25</v>
      </c>
      <c r="AF16" s="54">
        <v>17</v>
      </c>
      <c r="AG16" s="54">
        <v>23.5</v>
      </c>
      <c r="AH16" s="52">
        <f>IF(AC16&gt;0,VLOOKUP(AC16,$DY$8:$DZ$95,2)," ")</f>
        <v>2.12</v>
      </c>
      <c r="AI16" s="52">
        <f>IF(AD16&gt;0,VLOOKUP(AD16,$DY$8:$DZ$95,2)," ")</f>
        <v>1.64</v>
      </c>
      <c r="AJ16" s="52">
        <f>IF(AE16&gt;0,VLOOKUP(AE16,$DY$8:$DZ$95,2)," ")</f>
        <v>1.44</v>
      </c>
      <c r="AK16" s="52">
        <f>IF(AF16&gt;0,VLOOKUP(AF16,$DY$8:$DZ$95,2)," ")</f>
        <v>1.64</v>
      </c>
      <c r="AL16" s="52">
        <f>IF(AG16&gt;0,VLOOKUP(AG16,$DY$8:$DZ$95,2)," ")</f>
        <v>4.74</v>
      </c>
      <c r="AM16" s="53"/>
      <c r="AN16" s="53"/>
      <c r="AO16" s="53"/>
      <c r="AP16" s="53"/>
      <c r="AQ16" s="53"/>
      <c r="AR16" s="53"/>
      <c r="AS16" s="55">
        <f>IF(D16="","",SUM(X16:AB16))</f>
        <v>18.019999999999996</v>
      </c>
      <c r="AT16" s="31">
        <f>IF(D16="","",RANK(AS16,$AS$3:$AS$202,0))</f>
        <v>9</v>
      </c>
      <c r="AU16" s="57">
        <f>IF(D16="","",IF(LOOKUP(AT16,'Master 2012 Pay Sheet'!$A$5:$A$35,'Master 2012 Pay Sheet'!$B$5:$B$35)&gt;0,LOOKUP(AT16,'Master 2012 Pay Sheet'!$A$5:$A$35,'Master 2012 Pay Sheet'!$B$5:$B$35),0))</f>
        <v>0</v>
      </c>
      <c r="AV16" s="56">
        <f>IF(D16="","",SUM(AH16:AL16))</f>
        <v>11.579999999999998</v>
      </c>
      <c r="AW16" s="31">
        <f>IF(D16="","",RANK(AV16,$AV$3:$AV$202,0))</f>
        <v>22</v>
      </c>
      <c r="AX16" s="57">
        <f>IF(D16="","",IF(LOOKUP(AW16,'Master 2012 Pay Sheet'!$C$5:$C$35,'Master 2012 Pay Sheet'!$D$5:$D$35)&gt;0,LOOKUP(AW16,'Master 2012 Pay Sheet'!$C$5:$C$35,'Master 2012 Pay Sheet'!$D$5:$D$35),0))</f>
        <v>0</v>
      </c>
      <c r="AY16" s="56">
        <f>IF(D16="","",AS16+AV16)</f>
        <v>29.599999999999994</v>
      </c>
      <c r="AZ16" s="31">
        <f>IF(D16="","",RANK(AY16,$AY$3:$AY$202,0))</f>
        <v>14</v>
      </c>
      <c r="BA16" s="57">
        <f>IF(D16="","",IF(LOOKUP(AZ16,'Master 2012 Pay Sheet'!$E$5:$E$35,'Master 2012 Pay Sheet'!$F$5:$F$35)&gt;0,LOOKUP(AZ16,'Master 2012 Pay Sheet'!$E$5:$E$35,'Master 2012 Pay Sheet'!$F$5:$F$35),0))</f>
        <v>0</v>
      </c>
      <c r="BB16" s="57">
        <f>IF(D16="","",SUM(AU16+AX16+BA16))</f>
        <v>0</v>
      </c>
      <c r="BC16" s="31">
        <f>IF(D16="","",AT16-AZ16)</f>
        <v>-5</v>
      </c>
      <c r="BD16" s="31" t="str">
        <f>IF(D16="","",IF(BC16=MAX($BC$3:$BC$202),B16,""))</f>
        <v/>
      </c>
      <c r="BE16" s="31">
        <f>IF(D16="","",COUNT(M16:Q16))</f>
        <v>5</v>
      </c>
      <c r="BF16" s="56">
        <f>IF(D16="","",MAX(X16:AB16))</f>
        <v>5.28</v>
      </c>
      <c r="BG16" s="31" t="str">
        <f>IF(BF16=MAX($BF$3:$BF$202),B16,"")</f>
        <v/>
      </c>
      <c r="BH16" s="31">
        <f>IF(D16="","",COUNT(AC16:AG16))</f>
        <v>5</v>
      </c>
      <c r="BI16" s="56">
        <f>IF(D16="","",MAX(AH16:AL16))</f>
        <v>4.74</v>
      </c>
      <c r="BJ16" s="31" t="str">
        <f>IF(BI16=MAX($BI$3:$BI$202),B16,"")</f>
        <v/>
      </c>
      <c r="BK16" s="31">
        <f>IF(BE16="","",BE16+BH16)</f>
        <v>10</v>
      </c>
      <c r="BL16" s="31">
        <f>IF(D16="","",IF(S16=MAX($S$3:$S$202),S16,""))</f>
        <v>0</v>
      </c>
      <c r="BM16" s="31">
        <f>IF(BL16=MAX($BL$3:$BL$202),B16,"")</f>
        <v>13</v>
      </c>
      <c r="BN16" s="31">
        <f>IF(D16="","",IF(AN16=MAX($AN$3:$AN$202),AN16,""))</f>
        <v>0</v>
      </c>
      <c r="BO16" s="31">
        <f>IF(BN16=MAX($BN$3:$BN$202),B16,"")</f>
        <v>13</v>
      </c>
      <c r="BP16" s="31">
        <f>IF(D16="","",IF(R16=MAX($R$3:$R$202),R16,""))</f>
        <v>0</v>
      </c>
      <c r="BQ16" s="31">
        <f>IF(BP16=MAX($BP$3:$BP$202),B16,"")</f>
        <v>13</v>
      </c>
      <c r="BR16" s="31">
        <f>IF(D16="","",IF(AM16=MAX($AM$3:$AM$202),AM16,""))</f>
        <v>0</v>
      </c>
      <c r="BS16" s="31">
        <f>IF(BR16=MAX($BR$3:$BR$202),B16,"")</f>
        <v>13</v>
      </c>
      <c r="BT16" s="31">
        <f>IF(D16="","",IF(V16=MAX($V$3:$V$202),V16,""))</f>
        <v>0</v>
      </c>
      <c r="BU16" s="31">
        <f>IF(BT16=MAX($BT$3:$BT$202),B16,"")</f>
        <v>13</v>
      </c>
      <c r="BV16" s="31">
        <f>IF(D16="","",IF(W16=MAX($W$3:$W$202), W16,""))</f>
        <v>0</v>
      </c>
      <c r="BW16" s="31">
        <f>IF(BV16=MAX($BV$3:$BV$202),B16,"")</f>
        <v>13</v>
      </c>
      <c r="BX16" s="31">
        <f>IF(D16="","",IF(AQ16=MAX($AQ$3:$AQ$202),AQ16,""))</f>
        <v>0</v>
      </c>
      <c r="BY16" s="31">
        <f>IF(BX16=MAX($BX$3:$BX$202),B16,"")</f>
        <v>13</v>
      </c>
      <c r="BZ16" s="31">
        <f>IF(D16="","",IF(AR16=MAX($AR$3:$AR$202), AR16,""))</f>
        <v>0</v>
      </c>
      <c r="CA16" s="31">
        <f>IF(BZ16=MAX($BZ$3:$BZ$202),B16,"")</f>
        <v>13</v>
      </c>
      <c r="CB16" s="31">
        <f>IF(D16="","",IF(U16=MAX($U$3:$U$202), U16,""))</f>
        <v>0</v>
      </c>
      <c r="CC16" s="31">
        <f>IF(CB16=MAX($CB$3:$CB$202),B16,"")</f>
        <v>13</v>
      </c>
      <c r="CD16" s="31">
        <f>IF(D16="","",IF(AP16=MAX($AP$3:$AP$202),AP16,""))</f>
        <v>0</v>
      </c>
      <c r="CE16" s="31">
        <f>IF(CD16=MAX($CD$3:$CD$202),B16,"")</f>
        <v>13</v>
      </c>
      <c r="CF16" s="31">
        <f>IF(D16="","",IF(T16=MAX($T$3:$T$202), T16,""))</f>
        <v>0</v>
      </c>
      <c r="CG16" s="31">
        <f>IF(CF16=MAX($CF$3:$CF$202),B16,"")</f>
        <v>13</v>
      </c>
      <c r="CH16" s="31">
        <f>IF(D16="","",IF(AO16=MAX($AO$3:$AO$202),AO16,""))</f>
        <v>0</v>
      </c>
      <c r="CI16" s="31">
        <f>IF(CH16=MAX($CH$3:$CH$202),B16,"")</f>
        <v>13</v>
      </c>
      <c r="CJ16" s="31" t="str">
        <f>IF(I16="AC",AZ16,"")</f>
        <v/>
      </c>
      <c r="CK16" s="31" t="str">
        <f>IF(CJ16="","",RANK(CJ16,$CJ$3:$CJ$202,1))</f>
        <v/>
      </c>
      <c r="CL16" s="31" t="str">
        <f>IF(CK16=1,B16,"")</f>
        <v/>
      </c>
      <c r="CM16" s="31" t="str">
        <f>IF(CK16=2,B16,"")</f>
        <v/>
      </c>
      <c r="CN16" s="31" t="str">
        <f>IF(CK16=3,B16,"")</f>
        <v/>
      </c>
      <c r="CO16" s="31" t="str">
        <f>IF(I16="MC",AZ16,"")</f>
        <v/>
      </c>
      <c r="CP16" s="31" t="str">
        <f>IF(CO16="","",RANK(CO16,$CO$3:$CO$202,1))</f>
        <v/>
      </c>
      <c r="CQ16" s="31" t="str">
        <f>IF(CP16=1,B16,"")</f>
        <v/>
      </c>
      <c r="CR16" s="31" t="str">
        <f>IF(CP16=2,B16,"")</f>
        <v/>
      </c>
      <c r="CS16" s="31" t="str">
        <f>IF(CP16=3,B16,"")</f>
        <v/>
      </c>
      <c r="CT16" s="31" t="str">
        <f>IF(BE16=0,BE16,"")</f>
        <v/>
      </c>
      <c r="CU16" s="31" t="str">
        <f>IF(BE16=1,1,"")</f>
        <v/>
      </c>
      <c r="CV16" s="31" t="str">
        <f>IF(BE16=2,2,"")</f>
        <v/>
      </c>
      <c r="CW16" s="31" t="str">
        <f>IF(BE16=3,3,"")</f>
        <v/>
      </c>
      <c r="CX16" s="31" t="str">
        <f>IF(BE16=4,4,"")</f>
        <v/>
      </c>
      <c r="CY16" s="31">
        <f>IF(BE16=5,5,"")</f>
        <v>5</v>
      </c>
      <c r="CZ16" s="31" t="str">
        <f>IF(BH16=0,BH16,"")</f>
        <v/>
      </c>
      <c r="DA16" s="31" t="str">
        <f>IF(BH16=1,1,"")</f>
        <v/>
      </c>
      <c r="DB16" s="31" t="str">
        <f>IF(BH16=2,2,"")</f>
        <v/>
      </c>
      <c r="DC16" s="31" t="str">
        <f>IF(BH16=3,3,"")</f>
        <v/>
      </c>
      <c r="DD16" s="31" t="str">
        <f>IF(BH16=4,4,"")</f>
        <v/>
      </c>
      <c r="DE16" s="31">
        <f>IF(BH16=5,5,"")</f>
        <v>5</v>
      </c>
      <c r="DF16" s="31" t="str">
        <f>IF(BK16=0,BK16,"")</f>
        <v/>
      </c>
      <c r="DG16" s="31" t="str">
        <f>IF(BK16=1,1,"")</f>
        <v/>
      </c>
      <c r="DH16" s="31" t="str">
        <f>IF(BK16=2,2,"")</f>
        <v/>
      </c>
      <c r="DI16" s="31" t="str">
        <f>IF(BK16=3,3,"")</f>
        <v/>
      </c>
      <c r="DJ16" s="31" t="str">
        <f>IF(BK16=4,4,"")</f>
        <v/>
      </c>
      <c r="DK16" s="31" t="str">
        <f>IF(BK16=5,5,"")</f>
        <v/>
      </c>
      <c r="DL16" s="31" t="str">
        <f>IF(BK16=6,6,"")</f>
        <v/>
      </c>
      <c r="DM16" s="31" t="str">
        <f>IF(BK16=7,7,"")</f>
        <v/>
      </c>
      <c r="DN16" s="31" t="str">
        <f>IF(BK16=8,8,"")</f>
        <v/>
      </c>
      <c r="DO16" s="31" t="str">
        <f>IF(BK16=9,9,"")</f>
        <v/>
      </c>
      <c r="DP16" s="31">
        <f>IF(BK16=10,10,"")</f>
        <v>10</v>
      </c>
      <c r="DQ16" s="31" t="str">
        <f>IF(J16="Lund",AZ16,"")</f>
        <v/>
      </c>
      <c r="DR16" s="31" t="str">
        <f>IF(DQ16="","",RANK(DQ16,$DQ$3:$DQ$202,1))</f>
        <v/>
      </c>
      <c r="DS16" s="31" t="str">
        <f>IF(DR16=1,B16,"")</f>
        <v/>
      </c>
      <c r="DT16" s="31" t="str">
        <f>IF(I16="AT",B16,"")</f>
        <v/>
      </c>
      <c r="DU16" s="31" t="str">
        <f>IF(I16="MC",B16,"")</f>
        <v/>
      </c>
      <c r="DV16" s="31" t="str">
        <f>IF(I16="AC",B16,"")</f>
        <v/>
      </c>
      <c r="DW16" s="48">
        <f>IF(BK16=0,0,IF(D16="","",$D$203-AZ16+1)/$D$203*100)</f>
        <v>81.690140845070431</v>
      </c>
      <c r="DX16" s="76" t="str">
        <f>IF(AS16 = 0,AV16 - AS16,"")</f>
        <v/>
      </c>
      <c r="DY16" s="77">
        <v>16.25</v>
      </c>
      <c r="DZ16" s="77">
        <v>1.44</v>
      </c>
    </row>
    <row r="17" spans="1:130" ht="13.2" x14ac:dyDescent="0.25">
      <c r="A17" s="31">
        <v>15</v>
      </c>
      <c r="B17" s="76">
        <v>70</v>
      </c>
      <c r="C17" s="15"/>
      <c r="D17" s="14" t="s">
        <v>314</v>
      </c>
      <c r="E17" s="14" t="s">
        <v>368</v>
      </c>
      <c r="F17" s="14"/>
      <c r="G17" s="14" t="s">
        <v>315</v>
      </c>
      <c r="H17" s="14" t="s">
        <v>368</v>
      </c>
      <c r="I17" s="15" t="s">
        <v>222</v>
      </c>
      <c r="J17" s="47"/>
      <c r="K17" s="47"/>
      <c r="L17" s="47"/>
      <c r="M17" s="54">
        <v>18</v>
      </c>
      <c r="N17" s="54">
        <v>18.25</v>
      </c>
      <c r="O17" s="54">
        <v>18.5</v>
      </c>
      <c r="P17" s="54">
        <v>21.75</v>
      </c>
      <c r="Q17" s="54">
        <v>27.5</v>
      </c>
      <c r="R17" s="51"/>
      <c r="S17" s="51"/>
      <c r="T17" s="51"/>
      <c r="U17" s="51"/>
      <c r="V17" s="51"/>
      <c r="W17" s="51"/>
      <c r="X17" s="52">
        <f>IF(M17&gt;0,VLOOKUP(M17,$DY$8:$DZ$95,2)," ")</f>
        <v>1.94</v>
      </c>
      <c r="Y17" s="52">
        <f>IF(N17&gt;0,VLOOKUP(N17,$DY$8:$DZ$95,2)," ")</f>
        <v>2.02</v>
      </c>
      <c r="Z17" s="52">
        <f>IF(O17&gt;0,VLOOKUP(O17,$DY$8:$DZ$95,2)," ")</f>
        <v>2.12</v>
      </c>
      <c r="AA17" s="52">
        <f>IF(P17&gt;0,VLOOKUP(P17,$DY$8:$DZ$95,2)," ")</f>
        <v>3.66</v>
      </c>
      <c r="AB17" s="52">
        <f>IF(Q17&gt;0,VLOOKUP(Q17,$DY$8:$DZ$95,2)," ")</f>
        <v>8.08</v>
      </c>
      <c r="AC17" s="54">
        <v>17.5</v>
      </c>
      <c r="AD17" s="54">
        <v>25</v>
      </c>
      <c r="AE17" s="54">
        <v>16</v>
      </c>
      <c r="AF17" s="54">
        <v>15.5</v>
      </c>
      <c r="AG17" s="54">
        <v>15</v>
      </c>
      <c r="AH17" s="52">
        <f>IF(AC17&gt;0,VLOOKUP(AC17,$DY$8:$DZ$95,2)," ")</f>
        <v>1.78</v>
      </c>
      <c r="AI17" s="52">
        <f>IF(AD17&gt;0,VLOOKUP(AD17,$DY$8:$DZ$95,2)," ")</f>
        <v>5.84</v>
      </c>
      <c r="AJ17" s="52">
        <f>IF(AE17&gt;0,VLOOKUP(AE17,$DY$8:$DZ$95,2)," ")</f>
        <v>1.38</v>
      </c>
      <c r="AK17" s="52">
        <f>IF(AF17&gt;0,VLOOKUP(AF17,$DY$8:$DZ$95,2)," ")</f>
        <v>1.24</v>
      </c>
      <c r="AL17" s="52">
        <f>IF(AG17&gt;0,VLOOKUP(AG17,$DY$8:$DZ$95,2)," ")</f>
        <v>1.1200000000000001</v>
      </c>
      <c r="AM17" s="53"/>
      <c r="AN17" s="53"/>
      <c r="AO17" s="53"/>
      <c r="AP17" s="53"/>
      <c r="AQ17" s="53"/>
      <c r="AR17" s="53"/>
      <c r="AS17" s="55">
        <f>IF(D17="","",SUM(X17:AB17))</f>
        <v>17.82</v>
      </c>
      <c r="AT17" s="31">
        <f>IF(D17="","",RANK(AS17,$AS$3:$AS$202,0))</f>
        <v>11</v>
      </c>
      <c r="AU17" s="57">
        <f>IF(D17="","",IF(LOOKUP(AT17,'Master 2012 Pay Sheet'!$A$5:$A$35,'Master 2012 Pay Sheet'!$B$5:$B$35)&gt;0,LOOKUP(AT17,'Master 2012 Pay Sheet'!$A$5:$A$35,'Master 2012 Pay Sheet'!$B$5:$B$35),0))</f>
        <v>0</v>
      </c>
      <c r="AV17" s="56">
        <f>IF(D17="","",SUM(AH17:AL17))</f>
        <v>11.36</v>
      </c>
      <c r="AW17" s="31">
        <f>IF(D17="","",RANK(AV17,$AV$3:$AV$202,0))</f>
        <v>23</v>
      </c>
      <c r="AX17" s="57">
        <f>IF(D17="","",IF(LOOKUP(AW17,'Master 2012 Pay Sheet'!$C$5:$C$35,'Master 2012 Pay Sheet'!$D$5:$D$35)&gt;0,LOOKUP(AW17,'Master 2012 Pay Sheet'!$C$5:$C$35,'Master 2012 Pay Sheet'!$D$5:$D$35),0))</f>
        <v>0</v>
      </c>
      <c r="AY17" s="56">
        <f>IF(D17="","",AS17+AV17)</f>
        <v>29.18</v>
      </c>
      <c r="AZ17" s="31">
        <f>IF(D17="","",RANK(AY17,$AY$3:$AY$202,0))</f>
        <v>15</v>
      </c>
      <c r="BA17" s="57">
        <f>IF(D17="","",IF(LOOKUP(AZ17,'Master 2012 Pay Sheet'!$E$5:$E$35,'Master 2012 Pay Sheet'!$F$5:$F$35)&gt;0,LOOKUP(AZ17,'Master 2012 Pay Sheet'!$E$5:$E$35,'Master 2012 Pay Sheet'!$F$5:$F$35),0))</f>
        <v>0</v>
      </c>
      <c r="BB17" s="57">
        <f>IF(D17="","",SUM(AU17+AX17+BA17))</f>
        <v>0</v>
      </c>
      <c r="BC17" s="31">
        <f>IF(D17="","",AT17-AZ17)</f>
        <v>-4</v>
      </c>
      <c r="BD17" s="31" t="str">
        <f>IF(D17="","",IF(BC17=MAX($BC$3:$BC$202),B17,""))</f>
        <v/>
      </c>
      <c r="BE17" s="31">
        <f>IF(D17="","",COUNT(M17:Q17))</f>
        <v>5</v>
      </c>
      <c r="BF17" s="56">
        <f>IF(D17="","",MAX(X17:AB17))</f>
        <v>8.08</v>
      </c>
      <c r="BG17" s="31" t="str">
        <f>IF(BF17=MAX($BF$3:$BF$202),B17,"")</f>
        <v/>
      </c>
      <c r="BH17" s="31">
        <f>IF(D17="","",COUNT(AC17:AG17))</f>
        <v>5</v>
      </c>
      <c r="BI17" s="56">
        <f>IF(D17="","",MAX(AH17:AL17))</f>
        <v>5.84</v>
      </c>
      <c r="BJ17" s="31" t="str">
        <f>IF(BI17=MAX($BI$3:$BI$202),B17,"")</f>
        <v/>
      </c>
      <c r="BK17" s="31">
        <f>IF(BE17="","",BE17+BH17)</f>
        <v>10</v>
      </c>
      <c r="BL17" s="31">
        <f>IF(D17="","",IF(S17=MAX($S$3:$S$202),S17,""))</f>
        <v>0</v>
      </c>
      <c r="BM17" s="31">
        <f>IF(BL17=MAX($BL$3:$BL$202),B17,"")</f>
        <v>70</v>
      </c>
      <c r="BN17" s="31">
        <f>IF(D17="","",IF(AN17=MAX($AN$3:$AN$202),AN17,""))</f>
        <v>0</v>
      </c>
      <c r="BO17" s="31">
        <f>IF(BN17=MAX($BN$3:$BN$202),B17,"")</f>
        <v>70</v>
      </c>
      <c r="BP17" s="31">
        <f>IF(D17="","",IF(R17=MAX($R$3:$R$202),R17,""))</f>
        <v>0</v>
      </c>
      <c r="BQ17" s="31">
        <f>IF(BP17=MAX($BP$3:$BP$202),B17,"")</f>
        <v>70</v>
      </c>
      <c r="BR17" s="31">
        <f>IF(D17="","",IF(AM17=MAX($AM$3:$AM$202),AM17,""))</f>
        <v>0</v>
      </c>
      <c r="BS17" s="31">
        <f>IF(BR17=MAX($BR$3:$BR$202),B17,"")</f>
        <v>70</v>
      </c>
      <c r="BT17" s="31">
        <f>IF(D17="","",IF(V17=MAX($V$3:$V$202),V17,""))</f>
        <v>0</v>
      </c>
      <c r="BU17" s="31">
        <f>IF(BT17=MAX($BT$3:$BT$202),B17,"")</f>
        <v>70</v>
      </c>
      <c r="BV17" s="31">
        <f>IF(D17="","",IF(W17=MAX($W$3:$W$202), W17,""))</f>
        <v>0</v>
      </c>
      <c r="BW17" s="31">
        <f>IF(BV17=MAX($BV$3:$BV$202),B17,"")</f>
        <v>70</v>
      </c>
      <c r="BX17" s="31">
        <f>IF(D17="","",IF(AQ17=MAX($AQ$3:$AQ$202),AQ17,""))</f>
        <v>0</v>
      </c>
      <c r="BY17" s="31">
        <f>IF(BX17=MAX($BX$3:$BX$202),B17,"")</f>
        <v>70</v>
      </c>
      <c r="BZ17" s="31">
        <f>IF(D17="","",IF(AR17=MAX($AR$3:$AR$202), AR17,""))</f>
        <v>0</v>
      </c>
      <c r="CA17" s="31">
        <f>IF(BZ17=MAX($BZ$3:$BZ$202),B17,"")</f>
        <v>70</v>
      </c>
      <c r="CB17" s="31">
        <f>IF(D17="","",IF(U17=MAX($U$3:$U$202), U17,""))</f>
        <v>0</v>
      </c>
      <c r="CC17" s="31">
        <f>IF(CB17=MAX($CB$3:$CB$202),B17,"")</f>
        <v>70</v>
      </c>
      <c r="CD17" s="31">
        <f>IF(D17="","",IF(AP17=MAX($AP$3:$AP$202),AP17,""))</f>
        <v>0</v>
      </c>
      <c r="CE17" s="31">
        <f>IF(CD17=MAX($CD$3:$CD$202),B17,"")</f>
        <v>70</v>
      </c>
      <c r="CF17" s="31">
        <f>IF(D17="","",IF(T17=MAX($T$3:$T$202), T17,""))</f>
        <v>0</v>
      </c>
      <c r="CG17" s="31">
        <f>IF(CF17=MAX($CF$3:$CF$202),B17,"")</f>
        <v>70</v>
      </c>
      <c r="CH17" s="31">
        <f>IF(D17="","",IF(AO17=MAX($AO$3:$AO$202),AO17,""))</f>
        <v>0</v>
      </c>
      <c r="CI17" s="31">
        <f>IF(CH17=MAX($CH$3:$CH$202),B17,"")</f>
        <v>70</v>
      </c>
      <c r="CJ17" s="31" t="str">
        <f>IF(I17="AC",AZ17,"")</f>
        <v/>
      </c>
      <c r="CK17" s="31" t="str">
        <f>IF(CJ17="","",RANK(CJ17,$CJ$3:$CJ$202,1))</f>
        <v/>
      </c>
      <c r="CL17" s="31" t="str">
        <f>IF(CK17=1,B17,"")</f>
        <v/>
      </c>
      <c r="CM17" s="31" t="str">
        <f>IF(CK17=2,B17,"")</f>
        <v/>
      </c>
      <c r="CN17" s="31" t="str">
        <f>IF(CK17=3,B17,"")</f>
        <v/>
      </c>
      <c r="CO17" s="31">
        <f>IF(I17="MC",AZ17,"")</f>
        <v>15</v>
      </c>
      <c r="CP17" s="31">
        <f>IF(CO17="","",RANK(CO17,$CO$3:$CO$202,1))</f>
        <v>1</v>
      </c>
      <c r="CQ17" s="31">
        <f>IF(CP17=1,B17,"")</f>
        <v>70</v>
      </c>
      <c r="CR17" s="31" t="str">
        <f>IF(CP17=2,B17,"")</f>
        <v/>
      </c>
      <c r="CS17" s="31" t="str">
        <f>IF(CP17=3,B17,"")</f>
        <v/>
      </c>
      <c r="CT17" s="31" t="str">
        <f>IF(BE17=0,BE17,"")</f>
        <v/>
      </c>
      <c r="CU17" s="31" t="str">
        <f>IF(BE17=1,1,"")</f>
        <v/>
      </c>
      <c r="CV17" s="31" t="str">
        <f>IF(BE17=2,2,"")</f>
        <v/>
      </c>
      <c r="CW17" s="31" t="str">
        <f>IF(BE17=3,3,"")</f>
        <v/>
      </c>
      <c r="CX17" s="31" t="str">
        <f>IF(BE17=4,4,"")</f>
        <v/>
      </c>
      <c r="CY17" s="31">
        <f>IF(BE17=5,5,"")</f>
        <v>5</v>
      </c>
      <c r="CZ17" s="31" t="str">
        <f>IF(BH17=0,BH17,"")</f>
        <v/>
      </c>
      <c r="DA17" s="31" t="str">
        <f>IF(BH17=1,1,"")</f>
        <v/>
      </c>
      <c r="DB17" s="31" t="str">
        <f>IF(BH17=2,2,"")</f>
        <v/>
      </c>
      <c r="DC17" s="31" t="str">
        <f>IF(BH17=3,3,"")</f>
        <v/>
      </c>
      <c r="DD17" s="31" t="str">
        <f>IF(BH17=4,4,"")</f>
        <v/>
      </c>
      <c r="DE17" s="31">
        <f>IF(BH17=5,5,"")</f>
        <v>5</v>
      </c>
      <c r="DF17" s="31" t="str">
        <f>IF(BK17=0,BK17,"")</f>
        <v/>
      </c>
      <c r="DG17" s="31" t="str">
        <f>IF(BK17=1,1,"")</f>
        <v/>
      </c>
      <c r="DH17" s="31" t="str">
        <f>IF(BK17=2,2,"")</f>
        <v/>
      </c>
      <c r="DI17" s="31" t="str">
        <f>IF(BK17=3,3,"")</f>
        <v/>
      </c>
      <c r="DJ17" s="31" t="str">
        <f>IF(BK17=4,4,"")</f>
        <v/>
      </c>
      <c r="DK17" s="31" t="str">
        <f>IF(BK17=5,5,"")</f>
        <v/>
      </c>
      <c r="DL17" s="31" t="str">
        <f>IF(BK17=6,6,"")</f>
        <v/>
      </c>
      <c r="DM17" s="31" t="str">
        <f>IF(BK17=7,7,"")</f>
        <v/>
      </c>
      <c r="DN17" s="31" t="str">
        <f>IF(BK17=8,8,"")</f>
        <v/>
      </c>
      <c r="DO17" s="31" t="str">
        <f>IF(BK17=9,9,"")</f>
        <v/>
      </c>
      <c r="DP17" s="31">
        <f>IF(BK17=10,10,"")</f>
        <v>10</v>
      </c>
      <c r="DQ17" s="31" t="str">
        <f>IF(J17="Lund",AZ17,"")</f>
        <v/>
      </c>
      <c r="DR17" s="31" t="str">
        <f>IF(DQ17="","",RANK(DQ17,$DQ$3:$DQ$202,1))</f>
        <v/>
      </c>
      <c r="DS17" s="31" t="str">
        <f>IF(DR17=1,B17,"")</f>
        <v/>
      </c>
      <c r="DT17" s="31" t="str">
        <f>IF(I17="AT",B17,"")</f>
        <v/>
      </c>
      <c r="DU17" s="31">
        <f>IF(I17="MC",B17,"")</f>
        <v>70</v>
      </c>
      <c r="DV17" s="31" t="str">
        <f>IF(I17="AC",B17,"")</f>
        <v/>
      </c>
      <c r="DW17" s="48">
        <f>IF(BK17=0,0,IF(D17="","",$D$203-AZ17+1)/$D$203*100)</f>
        <v>80.281690140845072</v>
      </c>
      <c r="DX17" s="76" t="str">
        <f>IF(AS17 = 0,AV17 - AS17,"")</f>
        <v/>
      </c>
      <c r="DY17" s="77">
        <v>16.5</v>
      </c>
      <c r="DZ17" s="77">
        <v>1.5</v>
      </c>
    </row>
    <row r="18" spans="1:130" ht="13.2" x14ac:dyDescent="0.25">
      <c r="A18" s="31">
        <v>16</v>
      </c>
      <c r="B18" s="76">
        <v>35</v>
      </c>
      <c r="C18" s="15"/>
      <c r="D18" s="14" t="s">
        <v>244</v>
      </c>
      <c r="E18" s="14" t="s">
        <v>342</v>
      </c>
      <c r="F18" s="14"/>
      <c r="G18" s="14" t="s">
        <v>245</v>
      </c>
      <c r="H18" s="50" t="s">
        <v>342</v>
      </c>
      <c r="I18" s="15" t="s">
        <v>203</v>
      </c>
      <c r="J18" s="47"/>
      <c r="K18" s="47"/>
      <c r="L18" s="47"/>
      <c r="M18" s="54">
        <v>26.5</v>
      </c>
      <c r="N18" s="54">
        <v>30.5</v>
      </c>
      <c r="O18" s="54">
        <v>14.5</v>
      </c>
      <c r="P18" s="54">
        <v>15.75</v>
      </c>
      <c r="Q18" s="54">
        <v>16.75</v>
      </c>
      <c r="R18" s="51"/>
      <c r="S18" s="51"/>
      <c r="T18" s="51"/>
      <c r="U18" s="51"/>
      <c r="V18" s="51"/>
      <c r="W18" s="51"/>
      <c r="X18" s="52">
        <f>IF(M18&gt;0,VLOOKUP(M18,$DY$8:$DZ$95,2)," ")</f>
        <v>7.12</v>
      </c>
      <c r="Y18" s="52">
        <f>IF(N18&gt;0,VLOOKUP(N18,$DY$8:$DZ$95,2)," ")</f>
        <v>11.42</v>
      </c>
      <c r="Z18" s="52">
        <f>IF(O18&gt;0,VLOOKUP(O18,$DY$8:$DZ$95,2)," ")</f>
        <v>1.06</v>
      </c>
      <c r="AA18" s="52">
        <f>IF(P18&gt;0,VLOOKUP(P18,$DY$8:$DZ$95,2)," ")</f>
        <v>1.32</v>
      </c>
      <c r="AB18" s="52">
        <f>IF(Q18&gt;0,VLOOKUP(Q18,$DY$8:$DZ$95,2)," ")</f>
        <v>1.58</v>
      </c>
      <c r="AC18" s="54">
        <v>19</v>
      </c>
      <c r="AD18" s="54">
        <v>15.75</v>
      </c>
      <c r="AE18" s="54">
        <v>15.5</v>
      </c>
      <c r="AF18" s="54">
        <v>16</v>
      </c>
      <c r="AG18" s="54"/>
      <c r="AH18" s="52">
        <f>IF(AC18&gt;0,VLOOKUP(AC18,$DY$8:$DZ$95,2)," ")</f>
        <v>2.3199999999999998</v>
      </c>
      <c r="AI18" s="52">
        <f>IF(AD18&gt;0,VLOOKUP(AD18,$DY$8:$DZ$95,2)," ")</f>
        <v>1.32</v>
      </c>
      <c r="AJ18" s="52">
        <f>IF(AE18&gt;0,VLOOKUP(AE18,$DY$8:$DZ$95,2)," ")</f>
        <v>1.24</v>
      </c>
      <c r="AK18" s="52">
        <f>IF(AF18&gt;0,VLOOKUP(AF18,$DY$8:$DZ$95,2)," ")</f>
        <v>1.38</v>
      </c>
      <c r="AL18" s="52" t="str">
        <f>IF(AG18&gt;0,VLOOKUP(AG18,$DY$8:$DZ$95,2)," ")</f>
        <v xml:space="preserve"> </v>
      </c>
      <c r="AM18" s="53"/>
      <c r="AN18" s="53"/>
      <c r="AO18" s="53"/>
      <c r="AP18" s="53"/>
      <c r="AQ18" s="53"/>
      <c r="AR18" s="53"/>
      <c r="AS18" s="55">
        <f>IF(D18="","",SUM(X18:AB18))</f>
        <v>22.5</v>
      </c>
      <c r="AT18" s="31">
        <f>IF(D18="","",RANK(AS18,$AS$3:$AS$202,0))</f>
        <v>4</v>
      </c>
      <c r="AU18" s="57">
        <f>IF(D18="","",IF(LOOKUP(AT18,'Master 2012 Pay Sheet'!$A$5:$A$35,'Master 2012 Pay Sheet'!$B$5:$B$35)&gt;0,LOOKUP(AT18,'Master 2012 Pay Sheet'!$A$5:$A$35,'Master 2012 Pay Sheet'!$B$5:$B$35),0))</f>
        <v>0</v>
      </c>
      <c r="AV18" s="56">
        <f>IF(D18="","",SUM(AH18:AL18))</f>
        <v>6.26</v>
      </c>
      <c r="AW18" s="31">
        <f>IF(D18="","",RANK(AV18,$AV$3:$AV$202,0))</f>
        <v>52</v>
      </c>
      <c r="AX18" s="57">
        <f>IF(D18="","",IF(LOOKUP(AW18,'Master 2012 Pay Sheet'!$C$5:$C$35,'Master 2012 Pay Sheet'!$D$5:$D$35)&gt;0,LOOKUP(AW18,'Master 2012 Pay Sheet'!$C$5:$C$35,'Master 2012 Pay Sheet'!$D$5:$D$35),0))</f>
        <v>0</v>
      </c>
      <c r="AY18" s="56">
        <f>IF(D18="","",AS18+AV18)</f>
        <v>28.759999999999998</v>
      </c>
      <c r="AZ18" s="31">
        <f>IF(D18="","",RANK(AY18,$AY$3:$AY$202,0))</f>
        <v>16</v>
      </c>
      <c r="BA18" s="57">
        <f>IF(D18="","",IF(LOOKUP(AZ18,'Master 2012 Pay Sheet'!$E$5:$E$35,'Master 2012 Pay Sheet'!$F$5:$F$35)&gt;0,LOOKUP(AZ18,'Master 2012 Pay Sheet'!$E$5:$E$35,'Master 2012 Pay Sheet'!$F$5:$F$35),0))</f>
        <v>0</v>
      </c>
      <c r="BB18" s="57">
        <f>IF(D18="","",SUM(AU18+AX18+BA18))</f>
        <v>0</v>
      </c>
      <c r="BC18" s="31">
        <f>IF(D18="","",AT18-AZ18)</f>
        <v>-12</v>
      </c>
      <c r="BD18" s="31" t="str">
        <f>IF(D18="","",IF(BC18=MAX($BC$3:$BC$202),B18,""))</f>
        <v/>
      </c>
      <c r="BE18" s="31">
        <f>IF(D18="","",COUNT(M18:Q18))</f>
        <v>5</v>
      </c>
      <c r="BF18" s="56">
        <f>IF(D18="","",MAX(X18:AB18))</f>
        <v>11.42</v>
      </c>
      <c r="BG18" s="31" t="str">
        <f>IF(BF18=MAX($BF$3:$BF$202),B18,"")</f>
        <v/>
      </c>
      <c r="BH18" s="31">
        <f>IF(D18="","",COUNT(AC18:AG18))</f>
        <v>4</v>
      </c>
      <c r="BI18" s="56">
        <f>IF(D18="","",MAX(AH18:AL18))</f>
        <v>2.3199999999999998</v>
      </c>
      <c r="BJ18" s="31" t="str">
        <f>IF(BI18=MAX($BI$3:$BI$202),B18,"")</f>
        <v/>
      </c>
      <c r="BK18" s="31">
        <f>IF(BE18="","",BE18+BH18)</f>
        <v>9</v>
      </c>
      <c r="BL18" s="31">
        <f>IF(D18="","",IF(S18=MAX($S$3:$S$202),S18,""))</f>
        <v>0</v>
      </c>
      <c r="BM18" s="31">
        <f>IF(BL18=MAX($BL$3:$BL$202),B18,"")</f>
        <v>35</v>
      </c>
      <c r="BN18" s="31">
        <f>IF(D18="","",IF(AN18=MAX($AN$3:$AN$202),AN18,""))</f>
        <v>0</v>
      </c>
      <c r="BO18" s="31">
        <f>IF(BN18=MAX($BN$3:$BN$202),B18,"")</f>
        <v>35</v>
      </c>
      <c r="BP18" s="31">
        <f>IF(D18="","",IF(R18=MAX($R$3:$R$202),R18,""))</f>
        <v>0</v>
      </c>
      <c r="BQ18" s="31">
        <f>IF(BP18=MAX($BP$3:$BP$202),B18,"")</f>
        <v>35</v>
      </c>
      <c r="BR18" s="31">
        <f>IF(D18="","",IF(AM18=MAX($AM$3:$AM$202),AM18,""))</f>
        <v>0</v>
      </c>
      <c r="BS18" s="31">
        <f>IF(BR18=MAX($BR$3:$BR$202),B18,"")</f>
        <v>35</v>
      </c>
      <c r="BT18" s="31">
        <f>IF(D18="","",IF(V18=MAX($V$3:$V$202),V18,""))</f>
        <v>0</v>
      </c>
      <c r="BU18" s="31">
        <f>IF(BT18=MAX($BT$3:$BT$202),B18,"")</f>
        <v>35</v>
      </c>
      <c r="BV18" s="31">
        <f>IF(D18="","",IF(W18=MAX($W$3:$W$202), W18,""))</f>
        <v>0</v>
      </c>
      <c r="BW18" s="31">
        <f>IF(BV18=MAX($BV$3:$BV$202),B18,"")</f>
        <v>35</v>
      </c>
      <c r="BX18" s="31">
        <f>IF(D18="","",IF(AQ18=MAX($AQ$3:$AQ$202),AQ18,""))</f>
        <v>0</v>
      </c>
      <c r="BY18" s="31">
        <f>IF(BX18=MAX($BX$3:$BX$202),B18,"")</f>
        <v>35</v>
      </c>
      <c r="BZ18" s="31">
        <f>IF(D18="","",IF(AR18=MAX($AR$3:$AR$202), AR18,""))</f>
        <v>0</v>
      </c>
      <c r="CA18" s="31">
        <f>IF(BZ18=MAX($BZ$3:$BZ$202),B18,"")</f>
        <v>35</v>
      </c>
      <c r="CB18" s="31">
        <f>IF(D18="","",IF(U18=MAX($U$3:$U$202), U18,""))</f>
        <v>0</v>
      </c>
      <c r="CC18" s="31">
        <f>IF(CB18=MAX($CB$3:$CB$202),B18,"")</f>
        <v>35</v>
      </c>
      <c r="CD18" s="31">
        <f>IF(D18="","",IF(AP18=MAX($AP$3:$AP$202),AP18,""))</f>
        <v>0</v>
      </c>
      <c r="CE18" s="31">
        <f>IF(CD18=MAX($CD$3:$CD$202),B18,"")</f>
        <v>35</v>
      </c>
      <c r="CF18" s="31">
        <f>IF(D18="","",IF(T18=MAX($T$3:$T$202), T18,""))</f>
        <v>0</v>
      </c>
      <c r="CG18" s="31">
        <f>IF(CF18=MAX($CF$3:$CF$202),B18,"")</f>
        <v>35</v>
      </c>
      <c r="CH18" s="31">
        <f>IF(D18="","",IF(AO18=MAX($AO$3:$AO$202),AO18,""))</f>
        <v>0</v>
      </c>
      <c r="CI18" s="31">
        <f>IF(CH18=MAX($CH$3:$CH$202),B18,"")</f>
        <v>35</v>
      </c>
      <c r="CJ18" s="31" t="str">
        <f>IF(I18="AC",AZ18,"")</f>
        <v/>
      </c>
      <c r="CK18" s="31" t="str">
        <f>IF(CJ18="","",RANK(CJ18,$CJ$3:$CJ$202,1))</f>
        <v/>
      </c>
      <c r="CL18" s="31" t="str">
        <f>IF(CK18=1,B18,"")</f>
        <v/>
      </c>
      <c r="CM18" s="31" t="str">
        <f>IF(CK18=2,B18,"")</f>
        <v/>
      </c>
      <c r="CN18" s="31" t="str">
        <f>IF(CK18=3,B18,"")</f>
        <v/>
      </c>
      <c r="CO18" s="31" t="str">
        <f>IF(I18="MC",AZ18,"")</f>
        <v/>
      </c>
      <c r="CP18" s="31" t="str">
        <f>IF(CO18="","",RANK(CO18,$CO$3:$CO$202,1))</f>
        <v/>
      </c>
      <c r="CQ18" s="31" t="str">
        <f>IF(CP18=1,B18,"")</f>
        <v/>
      </c>
      <c r="CR18" s="31" t="str">
        <f>IF(CP18=2,B18,"")</f>
        <v/>
      </c>
      <c r="CS18" s="31" t="str">
        <f>IF(CP18=3,B18,"")</f>
        <v/>
      </c>
      <c r="CT18" s="31" t="str">
        <f>IF(BE18=0,BE18,"")</f>
        <v/>
      </c>
      <c r="CU18" s="31" t="str">
        <f>IF(BE18=1,1,"")</f>
        <v/>
      </c>
      <c r="CV18" s="31" t="str">
        <f>IF(BE18=2,2,"")</f>
        <v/>
      </c>
      <c r="CW18" s="31" t="str">
        <f>IF(BE18=3,3,"")</f>
        <v/>
      </c>
      <c r="CX18" s="31" t="str">
        <f>IF(BE18=4,4,"")</f>
        <v/>
      </c>
      <c r="CY18" s="31">
        <f>IF(BE18=5,5,"")</f>
        <v>5</v>
      </c>
      <c r="CZ18" s="31" t="str">
        <f>IF(BH18=0,BH18,"")</f>
        <v/>
      </c>
      <c r="DA18" s="31" t="str">
        <f>IF(BH18=1,1,"")</f>
        <v/>
      </c>
      <c r="DB18" s="31" t="str">
        <f>IF(BH18=2,2,"")</f>
        <v/>
      </c>
      <c r="DC18" s="31" t="str">
        <f>IF(BH18=3,3,"")</f>
        <v/>
      </c>
      <c r="DD18" s="31">
        <f>IF(BH18=4,4,"")</f>
        <v>4</v>
      </c>
      <c r="DE18" s="31" t="str">
        <f>IF(BH18=5,5,"")</f>
        <v/>
      </c>
      <c r="DF18" s="31" t="str">
        <f>IF(BK18=0,BK18,"")</f>
        <v/>
      </c>
      <c r="DG18" s="31" t="str">
        <f>IF(BK18=1,1,"")</f>
        <v/>
      </c>
      <c r="DH18" s="31" t="str">
        <f>IF(BK18=2,2,"")</f>
        <v/>
      </c>
      <c r="DI18" s="31" t="str">
        <f>IF(BK18=3,3,"")</f>
        <v/>
      </c>
      <c r="DJ18" s="31" t="str">
        <f>IF(BK18=4,4,"")</f>
        <v/>
      </c>
      <c r="DK18" s="31" t="str">
        <f>IF(BK18=5,5,"")</f>
        <v/>
      </c>
      <c r="DL18" s="31" t="str">
        <f>IF(BK18=6,6,"")</f>
        <v/>
      </c>
      <c r="DM18" s="31" t="str">
        <f>IF(BK18=7,7,"")</f>
        <v/>
      </c>
      <c r="DN18" s="31" t="str">
        <f>IF(BK18=8,8,"")</f>
        <v/>
      </c>
      <c r="DO18" s="31">
        <f>IF(BK18=9,9,"")</f>
        <v>9</v>
      </c>
      <c r="DP18" s="31" t="str">
        <f>IF(BK18=10,10,"")</f>
        <v/>
      </c>
      <c r="DQ18" s="31" t="str">
        <f>IF(J18="Lund",AZ18,"")</f>
        <v/>
      </c>
      <c r="DR18" s="31" t="str">
        <f>IF(DQ18="","",RANK(DQ18,$DQ$3:$DQ$202,1))</f>
        <v/>
      </c>
      <c r="DS18" s="31" t="str">
        <f>IF(DR18=1,B18,"")</f>
        <v/>
      </c>
      <c r="DT18" s="31">
        <f>IF(I18="AT",B18,"")</f>
        <v>35</v>
      </c>
      <c r="DU18" s="31" t="str">
        <f>IF(I18="MC",B18,"")</f>
        <v/>
      </c>
      <c r="DV18" s="31" t="str">
        <f>IF(I18="AC",B18,"")</f>
        <v/>
      </c>
      <c r="DW18" s="48">
        <f>IF(BK18=0,0,IF(D18="","",$D$203-AZ18+1)/$D$203*100)</f>
        <v>78.873239436619713</v>
      </c>
      <c r="DX18" s="76" t="str">
        <f>IF(AS18 = 0,AV18 - AS18,"")</f>
        <v/>
      </c>
      <c r="DY18" s="77">
        <v>16.75</v>
      </c>
      <c r="DZ18" s="77">
        <v>1.58</v>
      </c>
    </row>
    <row r="19" spans="1:130" ht="13.2" x14ac:dyDescent="0.25">
      <c r="A19" s="31">
        <v>17</v>
      </c>
      <c r="B19" s="76">
        <v>6</v>
      </c>
      <c r="C19" s="60"/>
      <c r="D19" s="61" t="s">
        <v>183</v>
      </c>
      <c r="E19" s="61" t="s">
        <v>326</v>
      </c>
      <c r="F19" s="14"/>
      <c r="G19" s="14" t="s">
        <v>184</v>
      </c>
      <c r="H19" s="50" t="s">
        <v>319</v>
      </c>
      <c r="I19" s="60" t="s">
        <v>203</v>
      </c>
      <c r="J19" s="62"/>
      <c r="K19" s="62"/>
      <c r="L19" s="47"/>
      <c r="M19" s="54">
        <v>16.25</v>
      </c>
      <c r="N19" s="54">
        <v>18</v>
      </c>
      <c r="O19" s="54">
        <v>17.5</v>
      </c>
      <c r="P19" s="54">
        <v>30</v>
      </c>
      <c r="Q19" s="54">
        <v>17</v>
      </c>
      <c r="R19" s="51"/>
      <c r="S19" s="51"/>
      <c r="T19" s="51"/>
      <c r="U19" s="51"/>
      <c r="V19" s="51"/>
      <c r="W19" s="51"/>
      <c r="X19" s="52">
        <f>IF(M19&gt;0,VLOOKUP(M19,$DY$8:$DZ$95,2)," ")</f>
        <v>1.44</v>
      </c>
      <c r="Y19" s="52">
        <f>IF(N19&gt;0,VLOOKUP(N19,$DY$8:$DZ$95,2)," ")</f>
        <v>1.94</v>
      </c>
      <c r="Z19" s="52">
        <f>IF(O19&gt;0,VLOOKUP(O19,$DY$8:$DZ$95,2)," ")</f>
        <v>1.78</v>
      </c>
      <c r="AA19" s="52">
        <f>IF(P19&gt;0,VLOOKUP(P19,$DY$8:$DZ$95,2)," ")</f>
        <v>10.82</v>
      </c>
      <c r="AB19" s="52">
        <f>IF(Q19&gt;0,VLOOKUP(Q19,$DY$8:$DZ$95,2)," ")</f>
        <v>1.64</v>
      </c>
      <c r="AC19" s="54">
        <v>17</v>
      </c>
      <c r="AD19" s="54">
        <v>18.5</v>
      </c>
      <c r="AE19" s="54">
        <v>19.5</v>
      </c>
      <c r="AF19" s="54">
        <v>17.5</v>
      </c>
      <c r="AG19" s="54">
        <v>19</v>
      </c>
      <c r="AH19" s="52">
        <f>IF(AC19&gt;0,VLOOKUP(AC19,$DY$8:$DZ$95,2)," ")</f>
        <v>1.64</v>
      </c>
      <c r="AI19" s="52">
        <f>IF(AD19&gt;0,VLOOKUP(AD19,$DY$8:$DZ$95,2)," ")</f>
        <v>2.12</v>
      </c>
      <c r="AJ19" s="52">
        <f>IF(AE19&gt;0,VLOOKUP(AE19,$DY$8:$DZ$95,2)," ")</f>
        <v>2.52</v>
      </c>
      <c r="AK19" s="52">
        <f>IF(AF19&gt;0,VLOOKUP(AF19,$DY$8:$DZ$95,2)," ")</f>
        <v>1.78</v>
      </c>
      <c r="AL19" s="52">
        <f>IF(AG19&gt;0,VLOOKUP(AG19,$DY$8:$DZ$95,2)," ")</f>
        <v>2.3199999999999998</v>
      </c>
      <c r="AM19" s="53"/>
      <c r="AN19" s="53"/>
      <c r="AO19" s="53"/>
      <c r="AP19" s="53"/>
      <c r="AQ19" s="53"/>
      <c r="AR19" s="53"/>
      <c r="AS19" s="55">
        <f>IF(D19="","",SUM(X19:AB19))</f>
        <v>17.62</v>
      </c>
      <c r="AT19" s="31">
        <f>IF(D19="","",RANK(AS19,$AS$3:$AS$202,0))</f>
        <v>12</v>
      </c>
      <c r="AU19" s="57">
        <f>IF(D19="","",IF(LOOKUP(AT19,'Master 2012 Pay Sheet'!$A$5:$A$35,'Master 2012 Pay Sheet'!$B$5:$B$35)&gt;0,LOOKUP(AT19,'Master 2012 Pay Sheet'!$A$5:$A$35,'Master 2012 Pay Sheet'!$B$5:$B$35),0))</f>
        <v>0</v>
      </c>
      <c r="AV19" s="56">
        <f>IF(D19="","",SUM(AH19:AL19))</f>
        <v>10.379999999999999</v>
      </c>
      <c r="AW19" s="31">
        <f>IF(D19="","",RANK(AV19,$AV$3:$AV$202,0))</f>
        <v>31</v>
      </c>
      <c r="AX19" s="57">
        <f>IF(D19="","",IF(LOOKUP(AW19,'Master 2012 Pay Sheet'!$C$5:$C$35,'Master 2012 Pay Sheet'!$D$5:$D$35)&gt;0,LOOKUP(AW19,'Master 2012 Pay Sheet'!$C$5:$C$35,'Master 2012 Pay Sheet'!$D$5:$D$35),0))</f>
        <v>0</v>
      </c>
      <c r="AY19" s="56">
        <f>IF(D19="","",AS19+AV19)</f>
        <v>28</v>
      </c>
      <c r="AZ19" s="31">
        <f>IF(D19="","",RANK(AY19,$AY$3:$AY$202,0))</f>
        <v>17</v>
      </c>
      <c r="BA19" s="57">
        <f>IF(D19="","",IF(LOOKUP(AZ19,'Master 2012 Pay Sheet'!$E$5:$E$35,'Master 2012 Pay Sheet'!$F$5:$F$35)&gt;0,LOOKUP(AZ19,'Master 2012 Pay Sheet'!$E$5:$E$35,'Master 2012 Pay Sheet'!$F$5:$F$35),0))</f>
        <v>0</v>
      </c>
      <c r="BB19" s="57">
        <f>IF(D19="","",SUM(AU19+AX19+BA19))</f>
        <v>0</v>
      </c>
      <c r="BC19" s="31">
        <f>IF(D19="","",AT19-AZ19)</f>
        <v>-5</v>
      </c>
      <c r="BD19" s="31" t="str">
        <f>IF(D19="","",IF(BC19=MAX($BC$3:$BC$202),B19,""))</f>
        <v/>
      </c>
      <c r="BE19" s="31">
        <f>IF(D19="","",COUNT(M19:Q19))</f>
        <v>5</v>
      </c>
      <c r="BF19" s="56">
        <f>IF(D19="","",MAX(X19:AB19))</f>
        <v>10.82</v>
      </c>
      <c r="BG19" s="31" t="str">
        <f>IF(BF19=MAX($BF$3:$BF$202),B19,"")</f>
        <v/>
      </c>
      <c r="BH19" s="31">
        <f>IF(D19="","",COUNT(AC19:AG19))</f>
        <v>5</v>
      </c>
      <c r="BI19" s="56">
        <f>IF(D19="","",MAX(AH19:AL19))</f>
        <v>2.52</v>
      </c>
      <c r="BJ19" s="31" t="str">
        <f>IF(BI19=MAX($BI$3:$BI$202),B19,"")</f>
        <v/>
      </c>
      <c r="BK19" s="31">
        <f>IF(BE19="","",BE19+BH19)</f>
        <v>10</v>
      </c>
      <c r="BL19" s="31">
        <f>IF(D19="","",IF(S19=MAX($S$3:$S$202),S19,""))</f>
        <v>0</v>
      </c>
      <c r="BM19" s="31">
        <f>IF(BL19=MAX($BL$3:$BL$202),B19,"")</f>
        <v>6</v>
      </c>
      <c r="BN19" s="31">
        <f>IF(D19="","",IF(AN19=MAX($AN$3:$AN$202),AN19,""))</f>
        <v>0</v>
      </c>
      <c r="BO19" s="31">
        <f>IF(BN19=MAX($BN$3:$BN$202),B19,"")</f>
        <v>6</v>
      </c>
      <c r="BP19" s="31">
        <f>IF(D19="","",IF(R19=MAX($R$3:$R$202),R19,""))</f>
        <v>0</v>
      </c>
      <c r="BQ19" s="31">
        <f>IF(BP19=MAX($BP$3:$BP$202),B19,"")</f>
        <v>6</v>
      </c>
      <c r="BR19" s="31">
        <f>IF(D19="","",IF(AM19=MAX($AM$3:$AM$202),AM19,""))</f>
        <v>0</v>
      </c>
      <c r="BS19" s="31">
        <f>IF(BR19=MAX($BR$3:$BR$202),B19,"")</f>
        <v>6</v>
      </c>
      <c r="BT19" s="31">
        <f>IF(D19="","",IF(V19=MAX($V$3:$V$202),V19,""))</f>
        <v>0</v>
      </c>
      <c r="BU19" s="31">
        <f>IF(BT19=MAX($BT$3:$BT$202),B19,"")</f>
        <v>6</v>
      </c>
      <c r="BV19" s="31">
        <f>IF(D19="","",IF(W19=MAX($W$3:$W$202), W19,""))</f>
        <v>0</v>
      </c>
      <c r="BW19" s="31">
        <f>IF(BV19=MAX($BV$3:$BV$202),B19,"")</f>
        <v>6</v>
      </c>
      <c r="BX19" s="31">
        <f>IF(D19="","",IF(AQ19=MAX($AQ$3:$AQ$202),AQ19,""))</f>
        <v>0</v>
      </c>
      <c r="BY19" s="31">
        <f>IF(BX19=MAX($BX$3:$BX$202),B19,"")</f>
        <v>6</v>
      </c>
      <c r="BZ19" s="31">
        <f>IF(D19="","",IF(AR19=MAX($AR$3:$AR$202), AR19,""))</f>
        <v>0</v>
      </c>
      <c r="CA19" s="31">
        <f>IF(BZ19=MAX($BZ$3:$BZ$202),B19,"")</f>
        <v>6</v>
      </c>
      <c r="CB19" s="31">
        <f>IF(D19="","",IF(U19=MAX($U$3:$U$202), U19,""))</f>
        <v>0</v>
      </c>
      <c r="CC19" s="31">
        <f>IF(CB19=MAX($CB$3:$CB$202),B19,"")</f>
        <v>6</v>
      </c>
      <c r="CD19" s="31">
        <f>IF(D19="","",IF(AP19=MAX($AP$3:$AP$202),AP19,""))</f>
        <v>0</v>
      </c>
      <c r="CE19" s="31">
        <f>IF(CD19=MAX($CD$3:$CD$202),B19,"")</f>
        <v>6</v>
      </c>
      <c r="CF19" s="31">
        <f>IF(D19="","",IF(T19=MAX($T$3:$T$202), T19,""))</f>
        <v>0</v>
      </c>
      <c r="CG19" s="31">
        <f>IF(CF19=MAX($CF$3:$CF$202),B19,"")</f>
        <v>6</v>
      </c>
      <c r="CH19" s="31">
        <f>IF(D19="","",IF(AO19=MAX($AO$3:$AO$202),AO19,""))</f>
        <v>0</v>
      </c>
      <c r="CI19" s="31">
        <f>IF(CH19=MAX($CH$3:$CH$202),B19,"")</f>
        <v>6</v>
      </c>
      <c r="CJ19" s="31" t="str">
        <f>IF(I19="AC",AZ19,"")</f>
        <v/>
      </c>
      <c r="CK19" s="31" t="str">
        <f>IF(CJ19="","",RANK(CJ19,$CJ$3:$CJ$202,1))</f>
        <v/>
      </c>
      <c r="CL19" s="31" t="str">
        <f>IF(CK19=1,B19,"")</f>
        <v/>
      </c>
      <c r="CM19" s="31" t="str">
        <f>IF(CK19=2,B19,"")</f>
        <v/>
      </c>
      <c r="CN19" s="31" t="str">
        <f>IF(CK19=3,B19,"")</f>
        <v/>
      </c>
      <c r="CO19" s="31" t="str">
        <f>IF(I19="MC",AZ19,"")</f>
        <v/>
      </c>
      <c r="CP19" s="31" t="str">
        <f>IF(CO19="","",RANK(CO19,$CO$3:$CO$202,1))</f>
        <v/>
      </c>
      <c r="CQ19" s="31" t="str">
        <f>IF(CP19=1,B19,"")</f>
        <v/>
      </c>
      <c r="CR19" s="31" t="str">
        <f>IF(CP19=2,B19,"")</f>
        <v/>
      </c>
      <c r="CS19" s="31" t="str">
        <f>IF(CP19=3,B19,"")</f>
        <v/>
      </c>
      <c r="CT19" s="31" t="str">
        <f>IF(BE19=0,BE19,"")</f>
        <v/>
      </c>
      <c r="CU19" s="31" t="str">
        <f>IF(BE19=1,1,"")</f>
        <v/>
      </c>
      <c r="CV19" s="31" t="str">
        <f>IF(BE19=2,2,"")</f>
        <v/>
      </c>
      <c r="CW19" s="31" t="str">
        <f>IF(BE19=3,3,"")</f>
        <v/>
      </c>
      <c r="CX19" s="31" t="str">
        <f>IF(BE19=4,4,"")</f>
        <v/>
      </c>
      <c r="CY19" s="31">
        <f>IF(BE19=5,5,"")</f>
        <v>5</v>
      </c>
      <c r="CZ19" s="31" t="str">
        <f>IF(BH19=0,BH19,"")</f>
        <v/>
      </c>
      <c r="DA19" s="31" t="str">
        <f>IF(BH19=1,1,"")</f>
        <v/>
      </c>
      <c r="DB19" s="31" t="str">
        <f>IF(BH19=2,2,"")</f>
        <v/>
      </c>
      <c r="DC19" s="31" t="str">
        <f>IF(BH19=3,3,"")</f>
        <v/>
      </c>
      <c r="DD19" s="31" t="str">
        <f>IF(BH19=4,4,"")</f>
        <v/>
      </c>
      <c r="DE19" s="31">
        <f>IF(BH19=5,5,"")</f>
        <v>5</v>
      </c>
      <c r="DF19" s="31" t="str">
        <f>IF(BK19=0,BK19,"")</f>
        <v/>
      </c>
      <c r="DG19" s="31" t="str">
        <f>IF(BK19=1,1,"")</f>
        <v/>
      </c>
      <c r="DH19" s="31" t="str">
        <f>IF(BK19=2,2,"")</f>
        <v/>
      </c>
      <c r="DI19" s="31" t="str">
        <f>IF(BK19=3,3,"")</f>
        <v/>
      </c>
      <c r="DJ19" s="31" t="str">
        <f>IF(BK19=4,4,"")</f>
        <v/>
      </c>
      <c r="DK19" s="31" t="str">
        <f>IF(BK19=5,5,"")</f>
        <v/>
      </c>
      <c r="DL19" s="31" t="str">
        <f>IF(BK19=6,6,"")</f>
        <v/>
      </c>
      <c r="DM19" s="31" t="str">
        <f>IF(BK19=7,7,"")</f>
        <v/>
      </c>
      <c r="DN19" s="31" t="str">
        <f>IF(BK19=8,8,"")</f>
        <v/>
      </c>
      <c r="DO19" s="31" t="str">
        <f>IF(BK19=9,9,"")</f>
        <v/>
      </c>
      <c r="DP19" s="31">
        <f>IF(BK19=10,10,"")</f>
        <v>10</v>
      </c>
      <c r="DQ19" s="31" t="str">
        <f>IF(J19="Lund",AZ19,"")</f>
        <v/>
      </c>
      <c r="DR19" s="31" t="str">
        <f>IF(DQ19="","",RANK(DQ19,$DQ$3:$DQ$202,1))</f>
        <v/>
      </c>
      <c r="DS19" s="31" t="str">
        <f>IF(DR19=1,B19,"")</f>
        <v/>
      </c>
      <c r="DT19" s="31">
        <f>IF(I19="AT",B19,"")</f>
        <v>6</v>
      </c>
      <c r="DU19" s="31" t="str">
        <f>IF(I19="MC",B19,"")</f>
        <v/>
      </c>
      <c r="DV19" s="31" t="str">
        <f>IF(I19="AC",B19,"")</f>
        <v/>
      </c>
      <c r="DW19" s="48">
        <f>IF(BK19=0,0,IF(D19="","",$D$203-AZ19+1)/$D$203*100)</f>
        <v>77.464788732394368</v>
      </c>
      <c r="DX19" s="76" t="str">
        <f>IF(AS19 = 0,AV19 - AS19,"")</f>
        <v/>
      </c>
      <c r="DY19" s="77">
        <v>17</v>
      </c>
      <c r="DZ19" s="77">
        <v>1.64</v>
      </c>
    </row>
    <row r="20" spans="1:130" ht="13.2" x14ac:dyDescent="0.25">
      <c r="A20" s="31">
        <v>18</v>
      </c>
      <c r="B20" s="76">
        <v>55</v>
      </c>
      <c r="C20" s="15"/>
      <c r="D20" s="14" t="s">
        <v>284</v>
      </c>
      <c r="E20" s="14" t="s">
        <v>327</v>
      </c>
      <c r="F20" s="14"/>
      <c r="G20" s="14" t="s">
        <v>285</v>
      </c>
      <c r="H20" s="50" t="s">
        <v>323</v>
      </c>
      <c r="I20" s="15" t="s">
        <v>203</v>
      </c>
      <c r="J20" s="47"/>
      <c r="K20" s="47"/>
      <c r="L20" s="47"/>
      <c r="M20" s="54">
        <v>18.75</v>
      </c>
      <c r="N20" s="54">
        <v>18</v>
      </c>
      <c r="O20" s="54">
        <v>18</v>
      </c>
      <c r="P20" s="54">
        <v>18.25</v>
      </c>
      <c r="Q20" s="54">
        <v>18</v>
      </c>
      <c r="R20" s="51"/>
      <c r="S20" s="51"/>
      <c r="T20" s="51"/>
      <c r="U20" s="51"/>
      <c r="V20" s="51"/>
      <c r="W20" s="51"/>
      <c r="X20" s="52">
        <f>IF(M20&gt;0,VLOOKUP(M20,$DY$8:$DZ$95,2)," ")</f>
        <v>2.2200000000000002</v>
      </c>
      <c r="Y20" s="52">
        <f>IF(N20&gt;0,VLOOKUP(N20,$DY$8:$DZ$95,2)," ")</f>
        <v>1.94</v>
      </c>
      <c r="Z20" s="52">
        <f>IF(O20&gt;0,VLOOKUP(O20,$DY$8:$DZ$95,2)," ")</f>
        <v>1.94</v>
      </c>
      <c r="AA20" s="52">
        <f>IF(P20&gt;0,VLOOKUP(P20,$DY$8:$DZ$95,2)," ")</f>
        <v>2.02</v>
      </c>
      <c r="AB20" s="52">
        <f>IF(Q20&gt;0,VLOOKUP(Q20,$DY$8:$DZ$95,2)," ")</f>
        <v>1.94</v>
      </c>
      <c r="AC20" s="54">
        <v>21.25</v>
      </c>
      <c r="AD20" s="54">
        <v>18</v>
      </c>
      <c r="AE20" s="54">
        <v>18.5</v>
      </c>
      <c r="AF20" s="54">
        <v>28</v>
      </c>
      <c r="AG20" s="54">
        <v>16.5</v>
      </c>
      <c r="AH20" s="52">
        <f>IF(AC20&gt;0,VLOOKUP(AC20,$DY$8:$DZ$95,2)," ")</f>
        <v>3.38</v>
      </c>
      <c r="AI20" s="52">
        <f>IF(AD20&gt;0,VLOOKUP(AD20,$DY$8:$DZ$95,2)," ")</f>
        <v>1.94</v>
      </c>
      <c r="AJ20" s="52">
        <f>IF(AE20&gt;0,VLOOKUP(AE20,$DY$8:$DZ$95,2)," ")</f>
        <v>2.12</v>
      </c>
      <c r="AK20" s="52">
        <f>IF(AF20&gt;0,VLOOKUP(AF20,$DY$8:$DZ$95,2)," ")</f>
        <v>8.58</v>
      </c>
      <c r="AL20" s="52">
        <f>IF(AG20&gt;0,VLOOKUP(AG20,$DY$8:$DZ$95,2)," ")</f>
        <v>1.5</v>
      </c>
      <c r="AM20" s="53"/>
      <c r="AN20" s="53"/>
      <c r="AO20" s="53"/>
      <c r="AP20" s="53"/>
      <c r="AQ20" s="53"/>
      <c r="AR20" s="53"/>
      <c r="AS20" s="55">
        <f>IF(D20="","",SUM(X20:AB20))</f>
        <v>10.059999999999999</v>
      </c>
      <c r="AT20" s="31">
        <f>IF(D20="","",RANK(AS20,$AS$3:$AS$202,0))</f>
        <v>43</v>
      </c>
      <c r="AU20" s="57">
        <f>IF(D20="","",IF(LOOKUP(AT20,'Master 2012 Pay Sheet'!$A$5:$A$35,'Master 2012 Pay Sheet'!$B$5:$B$35)&gt;0,LOOKUP(AT20,'Master 2012 Pay Sheet'!$A$5:$A$35,'Master 2012 Pay Sheet'!$B$5:$B$35),0))</f>
        <v>0</v>
      </c>
      <c r="AV20" s="56">
        <f>IF(D20="","",SUM(AH20:AL20))</f>
        <v>17.52</v>
      </c>
      <c r="AW20" s="31">
        <f>IF(D20="","",RANK(AV20,$AV$3:$AV$202,0))</f>
        <v>9</v>
      </c>
      <c r="AX20" s="57">
        <f>IF(D20="","",IF(LOOKUP(AW20,'Master 2012 Pay Sheet'!$C$5:$C$35,'Master 2012 Pay Sheet'!$D$5:$D$35)&gt;0,LOOKUP(AW20,'Master 2012 Pay Sheet'!$C$5:$C$35,'Master 2012 Pay Sheet'!$D$5:$D$35),0))</f>
        <v>0</v>
      </c>
      <c r="AY20" s="56">
        <f>IF(D20="","",AS20+AV20)</f>
        <v>27.58</v>
      </c>
      <c r="AZ20" s="31">
        <f>IF(D20="","",RANK(AY20,$AY$3:$AY$202,0))</f>
        <v>18</v>
      </c>
      <c r="BA20" s="57">
        <f>IF(D20="","",IF(LOOKUP(AZ20,'Master 2012 Pay Sheet'!$E$5:$E$35,'Master 2012 Pay Sheet'!$F$5:$F$35)&gt;0,LOOKUP(AZ20,'Master 2012 Pay Sheet'!$E$5:$E$35,'Master 2012 Pay Sheet'!$F$5:$F$35),0))</f>
        <v>0</v>
      </c>
      <c r="BB20" s="57">
        <f>IF(D20="","",SUM(AU20+AX20+BA20))</f>
        <v>0</v>
      </c>
      <c r="BC20" s="31">
        <f>IF(D20="","",AT20-AZ20)</f>
        <v>25</v>
      </c>
      <c r="BD20" s="31" t="str">
        <f>IF(D20="","",IF(BC20=MAX($BC$3:$BC$202),B20,""))</f>
        <v/>
      </c>
      <c r="BE20" s="31">
        <f>IF(D20="","",COUNT(M20:Q20))</f>
        <v>5</v>
      </c>
      <c r="BF20" s="56">
        <f>IF(D20="","",MAX(X20:AB20))</f>
        <v>2.2200000000000002</v>
      </c>
      <c r="BG20" s="31" t="str">
        <f>IF(BF20=MAX($BF$3:$BF$202),B20,"")</f>
        <v/>
      </c>
      <c r="BH20" s="31">
        <f>IF(D20="","",COUNT(AC20:AG20))</f>
        <v>5</v>
      </c>
      <c r="BI20" s="56">
        <f>IF(D20="","",MAX(AH20:AL20))</f>
        <v>8.58</v>
      </c>
      <c r="BJ20" s="31" t="str">
        <f>IF(BI20=MAX($BI$3:$BI$202),B20,"")</f>
        <v/>
      </c>
      <c r="BK20" s="31">
        <f>IF(BE20="","",BE20+BH20)</f>
        <v>10</v>
      </c>
      <c r="BL20" s="31">
        <f>IF(D20="","",IF(S20=MAX($S$3:$S$202),S20,""))</f>
        <v>0</v>
      </c>
      <c r="BM20" s="31">
        <f>IF(BL20=MAX($BL$3:$BL$202),B20,"")</f>
        <v>55</v>
      </c>
      <c r="BN20" s="31">
        <f>IF(D20="","",IF(AN20=MAX($AN$3:$AN$202),AN20,""))</f>
        <v>0</v>
      </c>
      <c r="BO20" s="31">
        <f>IF(BN20=MAX($BN$3:$BN$202),B20,"")</f>
        <v>55</v>
      </c>
      <c r="BP20" s="31">
        <f>IF(D20="","",IF(R20=MAX($R$3:$R$202),R20,""))</f>
        <v>0</v>
      </c>
      <c r="BQ20" s="31">
        <f>IF(BP20=MAX($BP$3:$BP$202),B20,"")</f>
        <v>55</v>
      </c>
      <c r="BR20" s="31">
        <f>IF(D20="","",IF(AM20=MAX($AM$3:$AM$202),AM20,""))</f>
        <v>0</v>
      </c>
      <c r="BS20" s="31">
        <f>IF(BR20=MAX($BR$3:$BR$202),B20,"")</f>
        <v>55</v>
      </c>
      <c r="BT20" s="31">
        <f>IF(D20="","",IF(V20=MAX($V$3:$V$202),V20,""))</f>
        <v>0</v>
      </c>
      <c r="BU20" s="31">
        <f>IF(BT20=MAX($BT$3:$BT$202),B20,"")</f>
        <v>55</v>
      </c>
      <c r="BV20" s="31">
        <f>IF(D20="","",IF(W20=MAX($W$3:$W$202), W20,""))</f>
        <v>0</v>
      </c>
      <c r="BW20" s="31">
        <f>IF(BV20=MAX($BV$3:$BV$202),B20,"")</f>
        <v>55</v>
      </c>
      <c r="BX20" s="31">
        <f>IF(D20="","",IF(AQ20=MAX($AQ$3:$AQ$202),AQ20,""))</f>
        <v>0</v>
      </c>
      <c r="BY20" s="31">
        <f>IF(BX20=MAX($BX$3:$BX$202),B20,"")</f>
        <v>55</v>
      </c>
      <c r="BZ20" s="31">
        <f>IF(D20="","",IF(AR20=MAX($AR$3:$AR$202), AR20,""))</f>
        <v>0</v>
      </c>
      <c r="CA20" s="31">
        <f>IF(BZ20=MAX($BZ$3:$BZ$202),B20,"")</f>
        <v>55</v>
      </c>
      <c r="CB20" s="31">
        <f>IF(D20="","",IF(U20=MAX($U$3:$U$202), U20,""))</f>
        <v>0</v>
      </c>
      <c r="CC20" s="31">
        <f>IF(CB20=MAX($CB$3:$CB$202),B20,"")</f>
        <v>55</v>
      </c>
      <c r="CD20" s="31">
        <f>IF(D20="","",IF(AP20=MAX($AP$3:$AP$202),AP20,""))</f>
        <v>0</v>
      </c>
      <c r="CE20" s="31">
        <f>IF(CD20=MAX($CD$3:$CD$202),B20,"")</f>
        <v>55</v>
      </c>
      <c r="CF20" s="31">
        <f>IF(D20="","",IF(T20=MAX($T$3:$T$202), T20,""))</f>
        <v>0</v>
      </c>
      <c r="CG20" s="31">
        <f>IF(CF20=MAX($CF$3:$CF$202),B20,"")</f>
        <v>55</v>
      </c>
      <c r="CH20" s="31">
        <f>IF(D20="","",IF(AO20=MAX($AO$3:$AO$202),AO20,""))</f>
        <v>0</v>
      </c>
      <c r="CI20" s="31">
        <f>IF(CH20=MAX($CH$3:$CH$202),B20,"")</f>
        <v>55</v>
      </c>
      <c r="CJ20" s="31" t="str">
        <f>IF(I20="AC",AZ20,"")</f>
        <v/>
      </c>
      <c r="CK20" s="31" t="str">
        <f>IF(CJ20="","",RANK(CJ20,$CJ$3:$CJ$202,1))</f>
        <v/>
      </c>
      <c r="CL20" s="31" t="str">
        <f>IF(CK20=1,B20,"")</f>
        <v/>
      </c>
      <c r="CM20" s="31" t="str">
        <f>IF(CK20=2,B20,"")</f>
        <v/>
      </c>
      <c r="CN20" s="31" t="str">
        <f>IF(CK20=3,B20,"")</f>
        <v/>
      </c>
      <c r="CO20" s="31" t="str">
        <f>IF(I20="MC",AZ20,"")</f>
        <v/>
      </c>
      <c r="CP20" s="31" t="str">
        <f>IF(CO20="","",RANK(CO20,$CO$3:$CO$202,1))</f>
        <v/>
      </c>
      <c r="CQ20" s="31" t="str">
        <f>IF(CP20=1,B20,"")</f>
        <v/>
      </c>
      <c r="CR20" s="31" t="str">
        <f>IF(CP20=2,B20,"")</f>
        <v/>
      </c>
      <c r="CS20" s="31" t="str">
        <f>IF(CP20=3,B20,"")</f>
        <v/>
      </c>
      <c r="CT20" s="31" t="str">
        <f>IF(BE20=0,BE20,"")</f>
        <v/>
      </c>
      <c r="CU20" s="31" t="str">
        <f>IF(BE20=1,1,"")</f>
        <v/>
      </c>
      <c r="CV20" s="31" t="str">
        <f>IF(BE20=2,2,"")</f>
        <v/>
      </c>
      <c r="CW20" s="31" t="str">
        <f>IF(BE20=3,3,"")</f>
        <v/>
      </c>
      <c r="CX20" s="31" t="str">
        <f>IF(BE20=4,4,"")</f>
        <v/>
      </c>
      <c r="CY20" s="31">
        <f>IF(BE20=5,5,"")</f>
        <v>5</v>
      </c>
      <c r="CZ20" s="31" t="str">
        <f>IF(BH20=0,BH20,"")</f>
        <v/>
      </c>
      <c r="DA20" s="31" t="str">
        <f>IF(BH20=1,1,"")</f>
        <v/>
      </c>
      <c r="DB20" s="31" t="str">
        <f>IF(BH20=2,2,"")</f>
        <v/>
      </c>
      <c r="DC20" s="31" t="str">
        <f>IF(BH20=3,3,"")</f>
        <v/>
      </c>
      <c r="DD20" s="31" t="str">
        <f>IF(BH20=4,4,"")</f>
        <v/>
      </c>
      <c r="DE20" s="31">
        <f>IF(BH20=5,5,"")</f>
        <v>5</v>
      </c>
      <c r="DF20" s="31" t="str">
        <f>IF(BK20=0,BK20,"")</f>
        <v/>
      </c>
      <c r="DG20" s="31" t="str">
        <f>IF(BK20=1,1,"")</f>
        <v/>
      </c>
      <c r="DH20" s="31" t="str">
        <f>IF(BK20=2,2,"")</f>
        <v/>
      </c>
      <c r="DI20" s="31" t="str">
        <f>IF(BK20=3,3,"")</f>
        <v/>
      </c>
      <c r="DJ20" s="31" t="str">
        <f>IF(BK20=4,4,"")</f>
        <v/>
      </c>
      <c r="DK20" s="31" t="str">
        <f>IF(BK20=5,5,"")</f>
        <v/>
      </c>
      <c r="DL20" s="31" t="str">
        <f>IF(BK20=6,6,"")</f>
        <v/>
      </c>
      <c r="DM20" s="31" t="str">
        <f>IF(BK20=7,7,"")</f>
        <v/>
      </c>
      <c r="DN20" s="31" t="str">
        <f>IF(BK20=8,8,"")</f>
        <v/>
      </c>
      <c r="DO20" s="31" t="str">
        <f>IF(BK20=9,9,"")</f>
        <v/>
      </c>
      <c r="DP20" s="31">
        <f>IF(BK20=10,10,"")</f>
        <v>10</v>
      </c>
      <c r="DQ20" s="31" t="str">
        <f>IF(J20="Lund",AZ20,"")</f>
        <v/>
      </c>
      <c r="DR20" s="31" t="str">
        <f>IF(DQ20="","",RANK(DQ20,$DQ$3:$DQ$202,1))</f>
        <v/>
      </c>
      <c r="DS20" s="31" t="str">
        <f>IF(DR20=1,B20,"")</f>
        <v/>
      </c>
      <c r="DT20" s="31">
        <f>IF(I20="AT",B20,"")</f>
        <v>55</v>
      </c>
      <c r="DU20" s="31" t="str">
        <f>IF(I20="MC",B20,"")</f>
        <v/>
      </c>
      <c r="DV20" s="31" t="str">
        <f>IF(I20="AC",B20,"")</f>
        <v/>
      </c>
      <c r="DW20" s="48">
        <f>IF(BK20=0,0,IF(D20="","",$D$203-AZ20+1)/$D$203*100)</f>
        <v>76.056338028169009</v>
      </c>
      <c r="DX20" s="76" t="str">
        <f>IF(AS20 = 0,AV20 - AS20,"")</f>
        <v/>
      </c>
      <c r="DY20" s="77">
        <v>17.25</v>
      </c>
      <c r="DZ20" s="77">
        <v>1.72</v>
      </c>
    </row>
    <row r="21" spans="1:130" ht="13.2" x14ac:dyDescent="0.25">
      <c r="A21" s="31">
        <v>19</v>
      </c>
      <c r="B21" s="76">
        <v>10</v>
      </c>
      <c r="C21" s="60"/>
      <c r="D21" s="61" t="s">
        <v>191</v>
      </c>
      <c r="E21" s="61" t="s">
        <v>332</v>
      </c>
      <c r="F21" s="14"/>
      <c r="G21" s="14" t="s">
        <v>192</v>
      </c>
      <c r="H21" s="50" t="s">
        <v>333</v>
      </c>
      <c r="I21" s="60" t="s">
        <v>203</v>
      </c>
      <c r="J21" s="47"/>
      <c r="K21" s="47"/>
      <c r="L21" s="47"/>
      <c r="M21" s="54">
        <v>19.75</v>
      </c>
      <c r="N21" s="54">
        <v>18</v>
      </c>
      <c r="O21" s="54">
        <v>21.5</v>
      </c>
      <c r="P21" s="54">
        <v>19</v>
      </c>
      <c r="Q21" s="54">
        <v>22.5</v>
      </c>
      <c r="R21" s="51"/>
      <c r="S21" s="51"/>
      <c r="T21" s="51"/>
      <c r="U21" s="51"/>
      <c r="V21" s="51"/>
      <c r="W21" s="51"/>
      <c r="X21" s="52">
        <f>IF(M21&gt;0,VLOOKUP(M21,$DY$8:$DZ$95,2)," ")</f>
        <v>2.64</v>
      </c>
      <c r="Y21" s="52">
        <f>IF(N21&gt;0,VLOOKUP(N21,$DY$8:$DZ$95,2)," ")</f>
        <v>1.94</v>
      </c>
      <c r="Z21" s="52">
        <f>IF(O21&gt;0,VLOOKUP(O21,$DY$8:$DZ$95,2)," ")</f>
        <v>3.52</v>
      </c>
      <c r="AA21" s="52">
        <f>IF(P21&gt;0,VLOOKUP(P21,$DY$8:$DZ$95,2)," ")</f>
        <v>2.3199999999999998</v>
      </c>
      <c r="AB21" s="52">
        <f>IF(Q21&gt;0,VLOOKUP(Q21,$DY$8:$DZ$95,2)," ")</f>
        <v>4.0999999999999996</v>
      </c>
      <c r="AC21" s="54">
        <v>20.25</v>
      </c>
      <c r="AD21" s="54">
        <v>17.5</v>
      </c>
      <c r="AE21" s="54">
        <v>17.25</v>
      </c>
      <c r="AF21" s="54">
        <v>22.5</v>
      </c>
      <c r="AG21" s="54">
        <v>17.75</v>
      </c>
      <c r="AH21" s="52">
        <f>IF(AC21&gt;0,VLOOKUP(AC21,$DY$8:$DZ$95,2)," ")</f>
        <v>2.88</v>
      </c>
      <c r="AI21" s="52">
        <f>IF(AD21&gt;0,VLOOKUP(AD21,$DY$8:$DZ$95,2)," ")</f>
        <v>1.78</v>
      </c>
      <c r="AJ21" s="52">
        <f>IF(AE21&gt;0,VLOOKUP(AE21,$DY$8:$DZ$95,2)," ")</f>
        <v>1.72</v>
      </c>
      <c r="AK21" s="52">
        <f>IF(AF21&gt;0,VLOOKUP(AF21,$DY$8:$DZ$95,2)," ")</f>
        <v>4.0999999999999996</v>
      </c>
      <c r="AL21" s="52">
        <f>IF(AG21&gt;0,VLOOKUP(AG21,$DY$8:$DZ$95,2)," ")</f>
        <v>1.86</v>
      </c>
      <c r="AM21" s="53"/>
      <c r="AN21" s="53"/>
      <c r="AO21" s="53"/>
      <c r="AP21" s="53"/>
      <c r="AQ21" s="53"/>
      <c r="AR21" s="53"/>
      <c r="AS21" s="55">
        <f>IF(D21="","",SUM(X21:AB21))</f>
        <v>14.52</v>
      </c>
      <c r="AT21" s="31">
        <f>IF(D21="","",RANK(AS21,$AS$3:$AS$202,0))</f>
        <v>20</v>
      </c>
      <c r="AU21" s="57">
        <f>IF(D21="","",IF(LOOKUP(AT21,'Master 2012 Pay Sheet'!$A$5:$A$35,'Master 2012 Pay Sheet'!$B$5:$B$35)&gt;0,LOOKUP(AT21,'Master 2012 Pay Sheet'!$A$5:$A$35,'Master 2012 Pay Sheet'!$B$5:$B$35),0))</f>
        <v>0</v>
      </c>
      <c r="AV21" s="56">
        <f>IF(D21="","",SUM(AH21:AL21))</f>
        <v>12.34</v>
      </c>
      <c r="AW21" s="31">
        <f>IF(D21="","",RANK(AV21,$AV$3:$AV$202,0))</f>
        <v>19</v>
      </c>
      <c r="AX21" s="57">
        <f>IF(D21="","",IF(LOOKUP(AW21,'Master 2012 Pay Sheet'!$C$5:$C$35,'Master 2012 Pay Sheet'!$D$5:$D$35)&gt;0,LOOKUP(AW21,'Master 2012 Pay Sheet'!$C$5:$C$35,'Master 2012 Pay Sheet'!$D$5:$D$35),0))</f>
        <v>0</v>
      </c>
      <c r="AY21" s="56">
        <f>IF(D21="","",AS21+AV21)</f>
        <v>26.86</v>
      </c>
      <c r="AZ21" s="31">
        <f>IF(D21="","",RANK(AY21,$AY$3:$AY$202,0))</f>
        <v>19</v>
      </c>
      <c r="BA21" s="57">
        <f>IF(D21="","",IF(LOOKUP(AZ21,'Master 2012 Pay Sheet'!$E$5:$E$35,'Master 2012 Pay Sheet'!$F$5:$F$35)&gt;0,LOOKUP(AZ21,'Master 2012 Pay Sheet'!$E$5:$E$35,'Master 2012 Pay Sheet'!$F$5:$F$35),0))</f>
        <v>0</v>
      </c>
      <c r="BB21" s="57">
        <f>IF(D21="","",SUM(AU21+AX21+BA21))</f>
        <v>0</v>
      </c>
      <c r="BC21" s="31">
        <f>IF(D21="","",AT21-AZ21)</f>
        <v>1</v>
      </c>
      <c r="BD21" s="31" t="str">
        <f>IF(D21="","",IF(BC21=MAX($BC$3:$BC$202),B21,""))</f>
        <v/>
      </c>
      <c r="BE21" s="31">
        <f>IF(D21="","",COUNT(M21:Q21))</f>
        <v>5</v>
      </c>
      <c r="BF21" s="56">
        <f>IF(D21="","",MAX(X21:AB21))</f>
        <v>4.0999999999999996</v>
      </c>
      <c r="BG21" s="31" t="str">
        <f>IF(BF21=MAX($BF$3:$BF$202),B21,"")</f>
        <v/>
      </c>
      <c r="BH21" s="31">
        <f>IF(D21="","",COUNT(AC21:AG21))</f>
        <v>5</v>
      </c>
      <c r="BI21" s="56">
        <f>IF(D21="","",MAX(AH21:AL21))</f>
        <v>4.0999999999999996</v>
      </c>
      <c r="BJ21" s="31" t="str">
        <f>IF(BI21=MAX($BI$3:$BI$202),B21,"")</f>
        <v/>
      </c>
      <c r="BK21" s="31">
        <f>IF(BE21="","",BE21+BH21)</f>
        <v>10</v>
      </c>
      <c r="BL21" s="31">
        <f>IF(D21="","",IF(S21=MAX($S$3:$S$202),S21,""))</f>
        <v>0</v>
      </c>
      <c r="BM21" s="31">
        <f>IF(BL21=MAX($BL$3:$BL$202),B21,"")</f>
        <v>10</v>
      </c>
      <c r="BN21" s="31">
        <f>IF(D21="","",IF(AN21=MAX($AN$3:$AN$202),AN21,""))</f>
        <v>0</v>
      </c>
      <c r="BO21" s="31">
        <f>IF(BN21=MAX($BN$3:$BN$202),B21,"")</f>
        <v>10</v>
      </c>
      <c r="BP21" s="31">
        <f>IF(D21="","",IF(R21=MAX($R$3:$R$202),R21,""))</f>
        <v>0</v>
      </c>
      <c r="BQ21" s="31">
        <f>IF(BP21=MAX($BP$3:$BP$202),B21,"")</f>
        <v>10</v>
      </c>
      <c r="BR21" s="31">
        <f>IF(D21="","",IF(AM21=MAX($AM$3:$AM$202),AM21,""))</f>
        <v>0</v>
      </c>
      <c r="BS21" s="31">
        <f>IF(BR21=MAX($BR$3:$BR$202),B21,"")</f>
        <v>10</v>
      </c>
      <c r="BT21" s="31">
        <f>IF(D21="","",IF(V21=MAX($V$3:$V$202),V21,""))</f>
        <v>0</v>
      </c>
      <c r="BU21" s="31">
        <f>IF(BT21=MAX($BT$3:$BT$202),B21,"")</f>
        <v>10</v>
      </c>
      <c r="BV21" s="31">
        <f>IF(D21="","",IF(W21=MAX($W$3:$W$202), W21,""))</f>
        <v>0</v>
      </c>
      <c r="BW21" s="31">
        <f>IF(BV21=MAX($BV$3:$BV$202),B21,"")</f>
        <v>10</v>
      </c>
      <c r="BX21" s="31">
        <f>IF(D21="","",IF(AQ21=MAX($AQ$3:$AQ$202),AQ21,""))</f>
        <v>0</v>
      </c>
      <c r="BY21" s="31">
        <f>IF(BX21=MAX($BX$3:$BX$202),B21,"")</f>
        <v>10</v>
      </c>
      <c r="BZ21" s="31">
        <f>IF(D21="","",IF(AR21=MAX($AR$3:$AR$202), AR21,""))</f>
        <v>0</v>
      </c>
      <c r="CA21" s="31">
        <f>IF(BZ21=MAX($BZ$3:$BZ$202),B21,"")</f>
        <v>10</v>
      </c>
      <c r="CB21" s="31">
        <f>IF(D21="","",IF(U21=MAX($U$3:$U$202), U21,""))</f>
        <v>0</v>
      </c>
      <c r="CC21" s="31">
        <f>IF(CB21=MAX($CB$3:$CB$202),B21,"")</f>
        <v>10</v>
      </c>
      <c r="CD21" s="31">
        <f>IF(D21="","",IF(AP21=MAX($AP$3:$AP$202),AP21,""))</f>
        <v>0</v>
      </c>
      <c r="CE21" s="31">
        <f>IF(CD21=MAX($CD$3:$CD$202),B21,"")</f>
        <v>10</v>
      </c>
      <c r="CF21" s="31">
        <f>IF(D21="","",IF(T21=MAX($T$3:$T$202), T21,""))</f>
        <v>0</v>
      </c>
      <c r="CG21" s="31">
        <f>IF(CF21=MAX($CF$3:$CF$202),B21,"")</f>
        <v>10</v>
      </c>
      <c r="CH21" s="31">
        <f>IF(D21="","",IF(AO21=MAX($AO$3:$AO$202),AO21,""))</f>
        <v>0</v>
      </c>
      <c r="CI21" s="31">
        <f>IF(CH21=MAX($CH$3:$CH$202),B21,"")</f>
        <v>10</v>
      </c>
      <c r="CJ21" s="31" t="str">
        <f>IF(I21="AC",AZ21,"")</f>
        <v/>
      </c>
      <c r="CK21" s="31" t="str">
        <f>IF(CJ21="","",RANK(CJ21,$CJ$3:$CJ$202,1))</f>
        <v/>
      </c>
      <c r="CL21" s="31" t="str">
        <f>IF(CK21=1,B21,"")</f>
        <v/>
      </c>
      <c r="CM21" s="31" t="str">
        <f>IF(CK21=2,B21,"")</f>
        <v/>
      </c>
      <c r="CN21" s="31" t="str">
        <f>IF(CK21=3,B21,"")</f>
        <v/>
      </c>
      <c r="CO21" s="31" t="str">
        <f>IF(I21="MC",AZ21,"")</f>
        <v/>
      </c>
      <c r="CP21" s="31" t="str">
        <f>IF(CO21="","",RANK(CO21,$CO$3:$CO$202,1))</f>
        <v/>
      </c>
      <c r="CQ21" s="31" t="str">
        <f>IF(CP21=1,B21,"")</f>
        <v/>
      </c>
      <c r="CR21" s="31" t="str">
        <f>IF(CP21=2,B21,"")</f>
        <v/>
      </c>
      <c r="CS21" s="31" t="str">
        <f>IF(CP21=3,B21,"")</f>
        <v/>
      </c>
      <c r="CT21" s="31" t="str">
        <f>IF(BE21=0,BE21,"")</f>
        <v/>
      </c>
      <c r="CU21" s="31" t="str">
        <f>IF(BE21=1,1,"")</f>
        <v/>
      </c>
      <c r="CV21" s="31" t="str">
        <f>IF(BE21=2,2,"")</f>
        <v/>
      </c>
      <c r="CW21" s="31" t="str">
        <f>IF(BE21=3,3,"")</f>
        <v/>
      </c>
      <c r="CX21" s="31" t="str">
        <f>IF(BE21=4,4,"")</f>
        <v/>
      </c>
      <c r="CY21" s="31">
        <f>IF(BE21=5,5,"")</f>
        <v>5</v>
      </c>
      <c r="CZ21" s="31" t="str">
        <f>IF(BH21=0,BH21,"")</f>
        <v/>
      </c>
      <c r="DA21" s="31" t="str">
        <f>IF(BH21=1,1,"")</f>
        <v/>
      </c>
      <c r="DB21" s="31" t="str">
        <f>IF(BH21=2,2,"")</f>
        <v/>
      </c>
      <c r="DC21" s="31" t="str">
        <f>IF(BH21=3,3,"")</f>
        <v/>
      </c>
      <c r="DD21" s="31" t="str">
        <f>IF(BH21=4,4,"")</f>
        <v/>
      </c>
      <c r="DE21" s="31">
        <f>IF(BH21=5,5,"")</f>
        <v>5</v>
      </c>
      <c r="DF21" s="31" t="str">
        <f>IF(BK21=0,BK21,"")</f>
        <v/>
      </c>
      <c r="DG21" s="31" t="str">
        <f>IF(BK21=1,1,"")</f>
        <v/>
      </c>
      <c r="DH21" s="31" t="str">
        <f>IF(BK21=2,2,"")</f>
        <v/>
      </c>
      <c r="DI21" s="31" t="str">
        <f>IF(BK21=3,3,"")</f>
        <v/>
      </c>
      <c r="DJ21" s="31" t="str">
        <f>IF(BK21=4,4,"")</f>
        <v/>
      </c>
      <c r="DK21" s="31" t="str">
        <f>IF(BK21=5,5,"")</f>
        <v/>
      </c>
      <c r="DL21" s="31" t="str">
        <f>IF(BK21=6,6,"")</f>
        <v/>
      </c>
      <c r="DM21" s="31" t="str">
        <f>IF(BK21=7,7,"")</f>
        <v/>
      </c>
      <c r="DN21" s="31" t="str">
        <f>IF(BK21=8,8,"")</f>
        <v/>
      </c>
      <c r="DO21" s="31" t="str">
        <f>IF(BK21=9,9,"")</f>
        <v/>
      </c>
      <c r="DP21" s="31">
        <f>IF(BK21=10,10,"")</f>
        <v>10</v>
      </c>
      <c r="DQ21" s="31" t="str">
        <f>IF(J21="Lund",AZ21,"")</f>
        <v/>
      </c>
      <c r="DR21" s="31" t="str">
        <f>IF(DQ21="","",RANK(DQ21,$DQ$3:$DQ$202,1))</f>
        <v/>
      </c>
      <c r="DS21" s="31" t="str">
        <f>IF(DR21=1,B21,"")</f>
        <v/>
      </c>
      <c r="DT21" s="31">
        <f>IF(I21="AT",B21,"")</f>
        <v>10</v>
      </c>
      <c r="DU21" s="31" t="str">
        <f>IF(I21="MC",B21,"")</f>
        <v/>
      </c>
      <c r="DV21" s="31" t="str">
        <f>IF(I21="AC",B21,"")</f>
        <v/>
      </c>
      <c r="DW21" s="48">
        <f>IF(BK21=0,0,IF(D21="","",$D$203-AZ21+1)/$D$203*100)</f>
        <v>74.647887323943664</v>
      </c>
      <c r="DX21" s="76" t="str">
        <f>IF(AS21 = 0,AV21 - AS21,"")</f>
        <v/>
      </c>
      <c r="DY21" s="77">
        <v>17.5</v>
      </c>
      <c r="DZ21" s="77">
        <v>1.78</v>
      </c>
    </row>
    <row r="22" spans="1:130" ht="13.2" x14ac:dyDescent="0.25">
      <c r="A22" s="31">
        <v>20</v>
      </c>
      <c r="B22" s="76">
        <v>40</v>
      </c>
      <c r="C22" s="15"/>
      <c r="D22" s="14" t="s">
        <v>254</v>
      </c>
      <c r="E22" s="14" t="s">
        <v>353</v>
      </c>
      <c r="F22" s="14"/>
      <c r="G22" s="14" t="s">
        <v>255</v>
      </c>
      <c r="H22" s="50" t="s">
        <v>355</v>
      </c>
      <c r="I22" s="15" t="s">
        <v>222</v>
      </c>
      <c r="J22" s="47"/>
      <c r="K22" s="47"/>
      <c r="L22" s="47"/>
      <c r="M22" s="54">
        <v>15.5</v>
      </c>
      <c r="N22" s="54">
        <v>16</v>
      </c>
      <c r="O22" s="54"/>
      <c r="P22" s="54"/>
      <c r="Q22" s="54"/>
      <c r="R22" s="51"/>
      <c r="S22" s="51"/>
      <c r="T22" s="51"/>
      <c r="U22" s="51"/>
      <c r="V22" s="51"/>
      <c r="W22" s="51"/>
      <c r="X22" s="52">
        <f>IF(M22&gt;0,VLOOKUP(M22,$DY$8:$DZ$95,2)," ")</f>
        <v>1.24</v>
      </c>
      <c r="Y22" s="52">
        <f>IF(N22&gt;0,VLOOKUP(N22,$DY$8:$DZ$95,2)," ")</f>
        <v>1.38</v>
      </c>
      <c r="Z22" s="52" t="str">
        <f>IF(O22&gt;0,VLOOKUP(O22,$DY$8:$DZ$95,2)," ")</f>
        <v xml:space="preserve"> </v>
      </c>
      <c r="AA22" s="52" t="str">
        <f>IF(P22&gt;0,VLOOKUP(P22,$DY$8:$DZ$95,2)," ")</f>
        <v xml:space="preserve"> </v>
      </c>
      <c r="AB22" s="52" t="str">
        <f>IF(Q22&gt;0,VLOOKUP(Q22,$DY$8:$DZ$95,2)," ")</f>
        <v xml:space="preserve"> </v>
      </c>
      <c r="AC22" s="54">
        <v>25.5</v>
      </c>
      <c r="AD22" s="54">
        <v>16</v>
      </c>
      <c r="AE22" s="54">
        <v>31.5</v>
      </c>
      <c r="AF22" s="54">
        <v>18.5</v>
      </c>
      <c r="AG22" s="54">
        <v>16</v>
      </c>
      <c r="AH22" s="52">
        <f>IF(AC22&gt;0,VLOOKUP(AC22,$DY$8:$DZ$95,2)," ")</f>
        <v>6.26</v>
      </c>
      <c r="AI22" s="52">
        <f>IF(AD22&gt;0,VLOOKUP(AD22,$DY$8:$DZ$95,2)," ")</f>
        <v>1.38</v>
      </c>
      <c r="AJ22" s="52">
        <f>IF(AE22&gt;0,VLOOKUP(AE22,$DY$8:$DZ$95,2)," ")</f>
        <v>12.7</v>
      </c>
      <c r="AK22" s="52">
        <f>IF(AF22&gt;0,VLOOKUP(AF22,$DY$8:$DZ$95,2)," ")</f>
        <v>2.12</v>
      </c>
      <c r="AL22" s="52">
        <f>IF(AG22&gt;0,VLOOKUP(AG22,$DY$8:$DZ$95,2)," ")</f>
        <v>1.38</v>
      </c>
      <c r="AM22" s="53"/>
      <c r="AN22" s="53"/>
      <c r="AO22" s="53"/>
      <c r="AP22" s="53"/>
      <c r="AQ22" s="53"/>
      <c r="AR22" s="53"/>
      <c r="AS22" s="55">
        <f>IF(D22="","",SUM(X22:AB22))</f>
        <v>2.62</v>
      </c>
      <c r="AT22" s="31">
        <f>IF(D22="","",RANK(AS22,$AS$3:$AS$202,0))</f>
        <v>66</v>
      </c>
      <c r="AU22" s="57">
        <f>IF(D22="","",IF(LOOKUP(AT22,'Master 2012 Pay Sheet'!$A$5:$A$35,'Master 2012 Pay Sheet'!$B$5:$B$35)&gt;0,LOOKUP(AT22,'Master 2012 Pay Sheet'!$A$5:$A$35,'Master 2012 Pay Sheet'!$B$5:$B$35),0))</f>
        <v>0</v>
      </c>
      <c r="AV22" s="56">
        <f>IF(D22="","",SUM(AH22:AL22))</f>
        <v>23.84</v>
      </c>
      <c r="AW22" s="31">
        <f>IF(D22="","",RANK(AV22,$AV$3:$AV$202,0))</f>
        <v>1</v>
      </c>
      <c r="AX22" s="57">
        <f>IF(D22="","",IF(LOOKUP(AW22,'Master 2012 Pay Sheet'!$C$5:$C$35,'Master 2012 Pay Sheet'!$D$5:$D$35)&gt;0,LOOKUP(AW22,'Master 2012 Pay Sheet'!$C$5:$C$35,'Master 2012 Pay Sheet'!$D$5:$D$35),0))</f>
        <v>0</v>
      </c>
      <c r="AY22" s="56">
        <f>IF(D22="","",AS22+AV22)</f>
        <v>26.46</v>
      </c>
      <c r="AZ22" s="31">
        <f>IF(D22="","",RANK(AY22,$AY$3:$AY$202,0))</f>
        <v>20</v>
      </c>
      <c r="BA22" s="57">
        <f>IF(D22="","",IF(LOOKUP(AZ22,'Master 2012 Pay Sheet'!$E$5:$E$35,'Master 2012 Pay Sheet'!$F$5:$F$35)&gt;0,LOOKUP(AZ22,'Master 2012 Pay Sheet'!$E$5:$E$35,'Master 2012 Pay Sheet'!$F$5:$F$35),0))</f>
        <v>0</v>
      </c>
      <c r="BB22" s="57">
        <f>IF(D22="","",SUM(AU22+AX22+BA22))</f>
        <v>0</v>
      </c>
      <c r="BC22" s="31">
        <f>IF(D22="","",AT22-AZ22)</f>
        <v>46</v>
      </c>
      <c r="BD22" s="31">
        <f>IF(D22="","",IF(BC22=MAX($BC$3:$BC$202),B22,""))</f>
        <v>40</v>
      </c>
      <c r="BE22" s="31">
        <f>IF(D22="","",COUNT(M22:Q22))</f>
        <v>2</v>
      </c>
      <c r="BF22" s="56">
        <f>IF(D22="","",MAX(X22:AB22))</f>
        <v>1.38</v>
      </c>
      <c r="BG22" s="31" t="str">
        <f>IF(BF22=MAX($BF$3:$BF$202),B22,"")</f>
        <v/>
      </c>
      <c r="BH22" s="31">
        <f>IF(D22="","",COUNT(AC22:AG22))</f>
        <v>5</v>
      </c>
      <c r="BI22" s="56">
        <f>IF(D22="","",MAX(AH22:AL22))</f>
        <v>12.7</v>
      </c>
      <c r="BJ22" s="31">
        <f>IF(BI22=MAX($BI$3:$BI$202),B22,"")</f>
        <v>40</v>
      </c>
      <c r="BK22" s="31">
        <f>IF(BE22="","",BE22+BH22)</f>
        <v>7</v>
      </c>
      <c r="BL22" s="31">
        <f>IF(D22="","",IF(S22=MAX($S$3:$S$202),S22,""))</f>
        <v>0</v>
      </c>
      <c r="BM22" s="31">
        <f>IF(BL22=MAX($BL$3:$BL$202),B22,"")</f>
        <v>40</v>
      </c>
      <c r="BN22" s="31">
        <f>IF(D22="","",IF(AN22=MAX($AN$3:$AN$202),AN22,""))</f>
        <v>0</v>
      </c>
      <c r="BO22" s="31">
        <f>IF(BN22=MAX($BN$3:$BN$202),B22,"")</f>
        <v>40</v>
      </c>
      <c r="BP22" s="31">
        <f>IF(D22="","",IF(R22=MAX($R$3:$R$202),R22,""))</f>
        <v>0</v>
      </c>
      <c r="BQ22" s="31">
        <f>IF(BP22=MAX($BP$3:$BP$202),B22,"")</f>
        <v>40</v>
      </c>
      <c r="BR22" s="31">
        <f>IF(D22="","",IF(AM22=MAX($AM$3:$AM$202),AM22,""))</f>
        <v>0</v>
      </c>
      <c r="BS22" s="31">
        <f>IF(BR22=MAX($BR$3:$BR$202),B22,"")</f>
        <v>40</v>
      </c>
      <c r="BT22" s="31">
        <f>IF(D22="","",IF(V22=MAX($V$3:$V$202),V22,""))</f>
        <v>0</v>
      </c>
      <c r="BU22" s="31">
        <f>IF(BT22=MAX($BT$3:$BT$202),B22,"")</f>
        <v>40</v>
      </c>
      <c r="BV22" s="31">
        <f>IF(D22="","",IF(W22=MAX($W$3:$W$202), W22,""))</f>
        <v>0</v>
      </c>
      <c r="BW22" s="31">
        <f>IF(BV22=MAX($BV$3:$BV$202),B22,"")</f>
        <v>40</v>
      </c>
      <c r="BX22" s="31">
        <f>IF(D22="","",IF(AQ22=MAX($AQ$3:$AQ$202),AQ22,""))</f>
        <v>0</v>
      </c>
      <c r="BY22" s="31">
        <f>IF(BX22=MAX($BX$3:$BX$202),B22,"")</f>
        <v>40</v>
      </c>
      <c r="BZ22" s="31">
        <f>IF(D22="","",IF(AR22=MAX($AR$3:$AR$202), AR22,""))</f>
        <v>0</v>
      </c>
      <c r="CA22" s="31">
        <f>IF(BZ22=MAX($BZ$3:$BZ$202),B22,"")</f>
        <v>40</v>
      </c>
      <c r="CB22" s="31">
        <f>IF(D22="","",IF(U22=MAX($U$3:$U$202), U22,""))</f>
        <v>0</v>
      </c>
      <c r="CC22" s="31">
        <f>IF(CB22=MAX($CB$3:$CB$202),B22,"")</f>
        <v>40</v>
      </c>
      <c r="CD22" s="31">
        <f>IF(D22="","",IF(AP22=MAX($AP$3:$AP$202),AP22,""))</f>
        <v>0</v>
      </c>
      <c r="CE22" s="31">
        <f>IF(CD22=MAX($CD$3:$CD$202),B22,"")</f>
        <v>40</v>
      </c>
      <c r="CF22" s="31">
        <f>IF(D22="","",IF(T22=MAX($T$3:$T$202), T22,""))</f>
        <v>0</v>
      </c>
      <c r="CG22" s="31">
        <f>IF(CF22=MAX($CF$3:$CF$202),B22,"")</f>
        <v>40</v>
      </c>
      <c r="CH22" s="31">
        <f>IF(D22="","",IF(AO22=MAX($AO$3:$AO$202),AO22,""))</f>
        <v>0</v>
      </c>
      <c r="CI22" s="31">
        <f>IF(CH22=MAX($CH$3:$CH$202),B22,"")</f>
        <v>40</v>
      </c>
      <c r="CJ22" s="31" t="str">
        <f>IF(I22="AC",AZ22,"")</f>
        <v/>
      </c>
      <c r="CK22" s="31" t="str">
        <f>IF(CJ22="","",RANK(CJ22,$CJ$3:$CJ$202,1))</f>
        <v/>
      </c>
      <c r="CL22" s="31" t="str">
        <f>IF(CK22=1,B22,"")</f>
        <v/>
      </c>
      <c r="CM22" s="31" t="str">
        <f>IF(CK22=2,B22,"")</f>
        <v/>
      </c>
      <c r="CN22" s="31" t="str">
        <f>IF(CK22=3,B22,"")</f>
        <v/>
      </c>
      <c r="CO22" s="31">
        <f>IF(I22="MC",AZ22,"")</f>
        <v>20</v>
      </c>
      <c r="CP22" s="31">
        <f>IF(CO22="","",RANK(CO22,$CO$3:$CO$202,1))</f>
        <v>2</v>
      </c>
      <c r="CQ22" s="31" t="str">
        <f>IF(CP22=1,B22,"")</f>
        <v/>
      </c>
      <c r="CR22" s="31">
        <f>IF(CP22=2,B22,"")</f>
        <v>40</v>
      </c>
      <c r="CS22" s="31" t="str">
        <f>IF(CP22=3,B22,"")</f>
        <v/>
      </c>
      <c r="CT22" s="31" t="str">
        <f>IF(BE22=0,BE22,"")</f>
        <v/>
      </c>
      <c r="CU22" s="31" t="str">
        <f>IF(BE22=1,1,"")</f>
        <v/>
      </c>
      <c r="CV22" s="31">
        <f>IF(BE22=2,2,"")</f>
        <v>2</v>
      </c>
      <c r="CW22" s="31" t="str">
        <f>IF(BE22=3,3,"")</f>
        <v/>
      </c>
      <c r="CX22" s="31" t="str">
        <f>IF(BE22=4,4,"")</f>
        <v/>
      </c>
      <c r="CY22" s="31" t="str">
        <f>IF(BE22=5,5,"")</f>
        <v/>
      </c>
      <c r="CZ22" s="31" t="str">
        <f>IF(BH22=0,BH22,"")</f>
        <v/>
      </c>
      <c r="DA22" s="31" t="str">
        <f>IF(BH22=1,1,"")</f>
        <v/>
      </c>
      <c r="DB22" s="31" t="str">
        <f>IF(BH22=2,2,"")</f>
        <v/>
      </c>
      <c r="DC22" s="31" t="str">
        <f>IF(BH22=3,3,"")</f>
        <v/>
      </c>
      <c r="DD22" s="31" t="str">
        <f>IF(BH22=4,4,"")</f>
        <v/>
      </c>
      <c r="DE22" s="31">
        <f>IF(BH22=5,5,"")</f>
        <v>5</v>
      </c>
      <c r="DF22" s="31" t="str">
        <f>IF(BK22=0,BK22,"")</f>
        <v/>
      </c>
      <c r="DG22" s="31" t="str">
        <f>IF(BK22=1,1,"")</f>
        <v/>
      </c>
      <c r="DH22" s="31" t="str">
        <f>IF(BK22=2,2,"")</f>
        <v/>
      </c>
      <c r="DI22" s="31" t="str">
        <f>IF(BK22=3,3,"")</f>
        <v/>
      </c>
      <c r="DJ22" s="31" t="str">
        <f>IF(BK22=4,4,"")</f>
        <v/>
      </c>
      <c r="DK22" s="31" t="str">
        <f>IF(BK22=5,5,"")</f>
        <v/>
      </c>
      <c r="DL22" s="31" t="str">
        <f>IF(BK22=6,6,"")</f>
        <v/>
      </c>
      <c r="DM22" s="31">
        <f>IF(BK22=7,7,"")</f>
        <v>7</v>
      </c>
      <c r="DN22" s="31" t="str">
        <f>IF(BK22=8,8,"")</f>
        <v/>
      </c>
      <c r="DO22" s="31" t="str">
        <f>IF(BK22=9,9,"")</f>
        <v/>
      </c>
      <c r="DP22" s="31" t="str">
        <f>IF(BK22=10,10,"")</f>
        <v/>
      </c>
      <c r="DQ22" s="31" t="str">
        <f>IF(J22="Lund",AZ22,"")</f>
        <v/>
      </c>
      <c r="DR22" s="31" t="str">
        <f>IF(DQ22="","",RANK(DQ22,$DQ$3:$DQ$202,1))</f>
        <v/>
      </c>
      <c r="DS22" s="31" t="str">
        <f>IF(DR22=1,B22,"")</f>
        <v/>
      </c>
      <c r="DT22" s="31" t="str">
        <f>IF(I22="AT",B22,"")</f>
        <v/>
      </c>
      <c r="DU22" s="31">
        <f>IF(I22="MC",B22,"")</f>
        <v>40</v>
      </c>
      <c r="DV22" s="31" t="str">
        <f>IF(I22="AC",B22,"")</f>
        <v/>
      </c>
      <c r="DW22" s="48">
        <f>IF(BK22=0,0,IF(D22="","",$D$203-AZ22+1)/$D$203*100)</f>
        <v>73.239436619718319</v>
      </c>
      <c r="DX22" s="76" t="str">
        <f>IF(AS22 = 0,AV22 - AS22,"")</f>
        <v/>
      </c>
      <c r="DY22" s="77">
        <v>17.75</v>
      </c>
      <c r="DZ22" s="77">
        <v>1.86</v>
      </c>
    </row>
    <row r="23" spans="1:130" ht="13.2" x14ac:dyDescent="0.25">
      <c r="A23" s="31">
        <v>21</v>
      </c>
      <c r="B23" s="76">
        <v>38</v>
      </c>
      <c r="C23" s="15"/>
      <c r="D23" s="14" t="s">
        <v>250</v>
      </c>
      <c r="E23" s="14" t="s">
        <v>338</v>
      </c>
      <c r="F23" s="14"/>
      <c r="G23" s="14" t="s">
        <v>251</v>
      </c>
      <c r="H23" s="50" t="s">
        <v>356</v>
      </c>
      <c r="I23" s="15" t="s">
        <v>237</v>
      </c>
      <c r="J23" s="47"/>
      <c r="K23" s="47"/>
      <c r="L23" s="47"/>
      <c r="M23" s="54">
        <v>27.5</v>
      </c>
      <c r="N23" s="54">
        <v>17.5</v>
      </c>
      <c r="O23" s="54">
        <v>15.25</v>
      </c>
      <c r="P23" s="54">
        <v>26.75</v>
      </c>
      <c r="Q23" s="54">
        <v>21.5</v>
      </c>
      <c r="R23" s="51"/>
      <c r="S23" s="51"/>
      <c r="T23" s="51"/>
      <c r="U23" s="51"/>
      <c r="V23" s="51"/>
      <c r="W23" s="51"/>
      <c r="X23" s="52">
        <f>IF(M23&gt;0,VLOOKUP(M23,$DY$8:$DZ$95,2)," ")</f>
        <v>8.08</v>
      </c>
      <c r="Y23" s="52">
        <f>IF(N23&gt;0,VLOOKUP(N23,$DY$8:$DZ$95,2)," ")</f>
        <v>1.78</v>
      </c>
      <c r="Z23" s="52">
        <f>IF(O23&gt;0,VLOOKUP(O23,$DY$8:$DZ$95,2)," ")</f>
        <v>1.18</v>
      </c>
      <c r="AA23" s="52">
        <f>IF(P23&gt;0,VLOOKUP(P23,$DY$8:$DZ$95,2)," ")</f>
        <v>7.36</v>
      </c>
      <c r="AB23" s="52">
        <f>IF(Q23&gt;0,VLOOKUP(Q23,$DY$8:$DZ$95,2)," ")</f>
        <v>3.52</v>
      </c>
      <c r="AC23" s="54">
        <v>17</v>
      </c>
      <c r="AD23" s="54">
        <v>16</v>
      </c>
      <c r="AE23" s="54">
        <v>16</v>
      </c>
      <c r="AF23" s="54"/>
      <c r="AG23" s="54"/>
      <c r="AH23" s="52">
        <f>IF(AC23&gt;0,VLOOKUP(AC23,$DY$8:$DZ$95,2)," ")</f>
        <v>1.64</v>
      </c>
      <c r="AI23" s="52">
        <f>IF(AD23&gt;0,VLOOKUP(AD23,$DY$8:$DZ$95,2)," ")</f>
        <v>1.38</v>
      </c>
      <c r="AJ23" s="52">
        <f>IF(AE23&gt;0,VLOOKUP(AE23,$DY$8:$DZ$95,2)," ")</f>
        <v>1.38</v>
      </c>
      <c r="AK23" s="52" t="str">
        <f>IF(AF23&gt;0,VLOOKUP(AF23,$DY$8:$DZ$95,2)," ")</f>
        <v xml:space="preserve"> </v>
      </c>
      <c r="AL23" s="52" t="str">
        <f>IF(AG23&gt;0,VLOOKUP(AG23,$DY$8:$DZ$95,2)," ")</f>
        <v xml:space="preserve"> </v>
      </c>
      <c r="AM23" s="53"/>
      <c r="AN23" s="53"/>
      <c r="AO23" s="53"/>
      <c r="AP23" s="53"/>
      <c r="AQ23" s="53"/>
      <c r="AR23" s="53"/>
      <c r="AS23" s="55">
        <f>IF(D23="","",SUM(X23:AB23))</f>
        <v>21.919999999999998</v>
      </c>
      <c r="AT23" s="31">
        <f>IF(D23="","",RANK(AS23,$AS$3:$AS$202,0))</f>
        <v>6</v>
      </c>
      <c r="AU23" s="57">
        <f>IF(D23="","",IF(LOOKUP(AT23,'Master 2012 Pay Sheet'!$A$5:$A$35,'Master 2012 Pay Sheet'!$B$5:$B$35)&gt;0,LOOKUP(AT23,'Master 2012 Pay Sheet'!$A$5:$A$35,'Master 2012 Pay Sheet'!$B$5:$B$35),0))</f>
        <v>0</v>
      </c>
      <c r="AV23" s="56">
        <f>IF(D23="","",SUM(AH23:AL23))</f>
        <v>4.3999999999999995</v>
      </c>
      <c r="AW23" s="31">
        <f>IF(D23="","",RANK(AV23,$AV$3:$AV$202,0))</f>
        <v>61</v>
      </c>
      <c r="AX23" s="57">
        <f>IF(D23="","",IF(LOOKUP(AW23,'Master 2012 Pay Sheet'!$C$5:$C$35,'Master 2012 Pay Sheet'!$D$5:$D$35)&gt;0,LOOKUP(AW23,'Master 2012 Pay Sheet'!$C$5:$C$35,'Master 2012 Pay Sheet'!$D$5:$D$35),0))</f>
        <v>0</v>
      </c>
      <c r="AY23" s="56">
        <f>IF(D23="","",AS23+AV23)</f>
        <v>26.319999999999997</v>
      </c>
      <c r="AZ23" s="31">
        <f>IF(D23="","",RANK(AY23,$AY$3:$AY$202,0))</f>
        <v>21</v>
      </c>
      <c r="BA23" s="57">
        <f>IF(D23="","",IF(LOOKUP(AZ23,'Master 2012 Pay Sheet'!$E$5:$E$35,'Master 2012 Pay Sheet'!$F$5:$F$35)&gt;0,LOOKUP(AZ23,'Master 2012 Pay Sheet'!$E$5:$E$35,'Master 2012 Pay Sheet'!$F$5:$F$35),0))</f>
        <v>0</v>
      </c>
      <c r="BB23" s="57">
        <f>IF(D23="","",SUM(AU23+AX23+BA23))</f>
        <v>0</v>
      </c>
      <c r="BC23" s="31">
        <f>IF(D23="","",AT23-AZ23)</f>
        <v>-15</v>
      </c>
      <c r="BD23" s="31" t="str">
        <f>IF(D23="","",IF(BC23=MAX($BC$3:$BC$202),B23,""))</f>
        <v/>
      </c>
      <c r="BE23" s="31">
        <f>IF(D23="","",COUNT(M23:Q23))</f>
        <v>5</v>
      </c>
      <c r="BF23" s="56">
        <f>IF(D23="","",MAX(X23:AB23))</f>
        <v>8.08</v>
      </c>
      <c r="BG23" s="31" t="str">
        <f>IF(BF23=MAX($BF$3:$BF$202),B23,"")</f>
        <v/>
      </c>
      <c r="BH23" s="31">
        <f>IF(D23="","",COUNT(AC23:AG23))</f>
        <v>3</v>
      </c>
      <c r="BI23" s="56">
        <f>IF(D23="","",MAX(AH23:AL23))</f>
        <v>1.64</v>
      </c>
      <c r="BJ23" s="31" t="str">
        <f>IF(BI23=MAX($BI$3:$BI$202),B23,"")</f>
        <v/>
      </c>
      <c r="BK23" s="31">
        <f>IF(BE23="","",BE23+BH23)</f>
        <v>8</v>
      </c>
      <c r="BL23" s="31">
        <f>IF(D23="","",IF(S23=MAX($S$3:$S$202),S23,""))</f>
        <v>0</v>
      </c>
      <c r="BM23" s="31">
        <f>IF(BL23=MAX($BL$3:$BL$202),B23,"")</f>
        <v>38</v>
      </c>
      <c r="BN23" s="31">
        <f>IF(D23="","",IF(AN23=MAX($AN$3:$AN$202),AN23,""))</f>
        <v>0</v>
      </c>
      <c r="BO23" s="31">
        <f>IF(BN23=MAX($BN$3:$BN$202),B23,"")</f>
        <v>38</v>
      </c>
      <c r="BP23" s="31">
        <f>IF(D23="","",IF(R23=MAX($R$3:$R$202),R23,""))</f>
        <v>0</v>
      </c>
      <c r="BQ23" s="31">
        <f>IF(BP23=MAX($BP$3:$BP$202),B23,"")</f>
        <v>38</v>
      </c>
      <c r="BR23" s="31">
        <f>IF(D23="","",IF(AM23=MAX($AM$3:$AM$202),AM23,""))</f>
        <v>0</v>
      </c>
      <c r="BS23" s="31">
        <f>IF(BR23=MAX($BR$3:$BR$202),B23,"")</f>
        <v>38</v>
      </c>
      <c r="BT23" s="31">
        <f>IF(D23="","",IF(V23=MAX($V$3:$V$202),V23,""))</f>
        <v>0</v>
      </c>
      <c r="BU23" s="31">
        <f>IF(BT23=MAX($BT$3:$BT$202),B23,"")</f>
        <v>38</v>
      </c>
      <c r="BV23" s="31">
        <f>IF(D23="","",IF(W23=MAX($W$3:$W$202), W23,""))</f>
        <v>0</v>
      </c>
      <c r="BW23" s="31">
        <f>IF(BV23=MAX($BV$3:$BV$202),B23,"")</f>
        <v>38</v>
      </c>
      <c r="BX23" s="31">
        <f>IF(D23="","",IF(AQ23=MAX($AQ$3:$AQ$202),AQ23,""))</f>
        <v>0</v>
      </c>
      <c r="BY23" s="31">
        <f>IF(BX23=MAX($BX$3:$BX$202),B23,"")</f>
        <v>38</v>
      </c>
      <c r="BZ23" s="31">
        <f>IF(D23="","",IF(AR23=MAX($AR$3:$AR$202), AR23,""))</f>
        <v>0</v>
      </c>
      <c r="CA23" s="31">
        <f>IF(BZ23=MAX($BZ$3:$BZ$202),B23,"")</f>
        <v>38</v>
      </c>
      <c r="CB23" s="31">
        <f>IF(D23="","",IF(U23=MAX($U$3:$U$202), U23,""))</f>
        <v>0</v>
      </c>
      <c r="CC23" s="31">
        <f>IF(CB23=MAX($CB$3:$CB$202),B23,"")</f>
        <v>38</v>
      </c>
      <c r="CD23" s="31">
        <f>IF(D23="","",IF(AP23=MAX($AP$3:$AP$202),AP23,""))</f>
        <v>0</v>
      </c>
      <c r="CE23" s="31">
        <f>IF(CD23=MAX($CD$3:$CD$202),B23,"")</f>
        <v>38</v>
      </c>
      <c r="CF23" s="31">
        <f>IF(D23="","",IF(T23=MAX($T$3:$T$202), T23,""))</f>
        <v>0</v>
      </c>
      <c r="CG23" s="31">
        <f>IF(CF23=MAX($CF$3:$CF$202),B23,"")</f>
        <v>38</v>
      </c>
      <c r="CH23" s="31">
        <f>IF(D23="","",IF(AO23=MAX($AO$3:$AO$202),AO23,""))</f>
        <v>0</v>
      </c>
      <c r="CI23" s="31">
        <f>IF(CH23=MAX($CH$3:$CH$202),B23,"")</f>
        <v>38</v>
      </c>
      <c r="CJ23" s="31">
        <f>IF(I23="AC",AZ23,"")</f>
        <v>21</v>
      </c>
      <c r="CK23" s="31">
        <f>IF(CJ23="","",RANK(CJ23,$CJ$3:$CJ$202,1))</f>
        <v>2</v>
      </c>
      <c r="CL23" s="31" t="str">
        <f>IF(CK23=1,B23,"")</f>
        <v/>
      </c>
      <c r="CM23" s="31">
        <f>IF(CK23=2,B23,"")</f>
        <v>38</v>
      </c>
      <c r="CN23" s="31" t="str">
        <f>IF(CK23=3,B23,"")</f>
        <v/>
      </c>
      <c r="CO23" s="31" t="str">
        <f>IF(I23="MC",AZ23,"")</f>
        <v/>
      </c>
      <c r="CP23" s="31" t="str">
        <f>IF(CO23="","",RANK(CO23,$CO$3:$CO$202,1))</f>
        <v/>
      </c>
      <c r="CQ23" s="31" t="str">
        <f>IF(CP23=1,B23,"")</f>
        <v/>
      </c>
      <c r="CR23" s="31" t="str">
        <f>IF(CP23=2,B23,"")</f>
        <v/>
      </c>
      <c r="CS23" s="31" t="str">
        <f>IF(CP23=3,B23,"")</f>
        <v/>
      </c>
      <c r="CT23" s="31" t="str">
        <f>IF(BE23=0,BE23,"")</f>
        <v/>
      </c>
      <c r="CU23" s="31" t="str">
        <f>IF(BE23=1,1,"")</f>
        <v/>
      </c>
      <c r="CV23" s="31" t="str">
        <f>IF(BE23=2,2,"")</f>
        <v/>
      </c>
      <c r="CW23" s="31" t="str">
        <f>IF(BE23=3,3,"")</f>
        <v/>
      </c>
      <c r="CX23" s="31" t="str">
        <f>IF(BE23=4,4,"")</f>
        <v/>
      </c>
      <c r="CY23" s="31">
        <f>IF(BE23=5,5,"")</f>
        <v>5</v>
      </c>
      <c r="CZ23" s="31" t="str">
        <f>IF(BH23=0,BH23,"")</f>
        <v/>
      </c>
      <c r="DA23" s="31" t="str">
        <f>IF(BH23=1,1,"")</f>
        <v/>
      </c>
      <c r="DB23" s="31" t="str">
        <f>IF(BH23=2,2,"")</f>
        <v/>
      </c>
      <c r="DC23" s="31">
        <f>IF(BH23=3,3,"")</f>
        <v>3</v>
      </c>
      <c r="DD23" s="31" t="str">
        <f>IF(BH23=4,4,"")</f>
        <v/>
      </c>
      <c r="DE23" s="31" t="str">
        <f>IF(BH23=5,5,"")</f>
        <v/>
      </c>
      <c r="DF23" s="31" t="str">
        <f>IF(BK23=0,BK23,"")</f>
        <v/>
      </c>
      <c r="DG23" s="31" t="str">
        <f>IF(BK23=1,1,"")</f>
        <v/>
      </c>
      <c r="DH23" s="31" t="str">
        <f>IF(BK23=2,2,"")</f>
        <v/>
      </c>
      <c r="DI23" s="31" t="str">
        <f>IF(BK23=3,3,"")</f>
        <v/>
      </c>
      <c r="DJ23" s="31" t="str">
        <f>IF(BK23=4,4,"")</f>
        <v/>
      </c>
      <c r="DK23" s="31" t="str">
        <f>IF(BK23=5,5,"")</f>
        <v/>
      </c>
      <c r="DL23" s="31" t="str">
        <f>IF(BK23=6,6,"")</f>
        <v/>
      </c>
      <c r="DM23" s="31" t="str">
        <f>IF(BK23=7,7,"")</f>
        <v/>
      </c>
      <c r="DN23" s="31">
        <f>IF(BK23=8,8,"")</f>
        <v>8</v>
      </c>
      <c r="DO23" s="31" t="str">
        <f>IF(BK23=9,9,"")</f>
        <v/>
      </c>
      <c r="DP23" s="31" t="str">
        <f>IF(BK23=10,10,"")</f>
        <v/>
      </c>
      <c r="DQ23" s="31" t="str">
        <f>IF(J23="Lund",AZ23,"")</f>
        <v/>
      </c>
      <c r="DR23" s="31" t="str">
        <f>IF(DQ23="","",RANK(DQ23,$DQ$3:$DQ$202,1))</f>
        <v/>
      </c>
      <c r="DS23" s="31" t="str">
        <f>IF(DR23=1,B23,"")</f>
        <v/>
      </c>
      <c r="DT23" s="31" t="str">
        <f>IF(I23="AT",B23,"")</f>
        <v/>
      </c>
      <c r="DU23" s="31" t="str">
        <f>IF(I23="MC",B23,"")</f>
        <v/>
      </c>
      <c r="DV23" s="31">
        <f>IF(I23="AC",B23,"")</f>
        <v>38</v>
      </c>
      <c r="DW23" s="48">
        <f>IF(BK23=0,0,IF(D23="","",$D$203-AZ23+1)/$D$203*100)</f>
        <v>71.83098591549296</v>
      </c>
      <c r="DX23" s="76" t="str">
        <f>IF(AS23 = 0,AV23 - AS23,"")</f>
        <v/>
      </c>
      <c r="DY23" s="77">
        <v>18</v>
      </c>
      <c r="DZ23" s="77">
        <v>1.94</v>
      </c>
    </row>
    <row r="24" spans="1:130" ht="13.2" x14ac:dyDescent="0.25">
      <c r="A24" s="31">
        <v>22</v>
      </c>
      <c r="B24" s="76">
        <v>52</v>
      </c>
      <c r="C24" s="15"/>
      <c r="D24" s="14" t="s">
        <v>278</v>
      </c>
      <c r="E24" s="14" t="s">
        <v>323</v>
      </c>
      <c r="F24" s="14"/>
      <c r="G24" s="14" t="s">
        <v>279</v>
      </c>
      <c r="H24" s="50" t="s">
        <v>323</v>
      </c>
      <c r="I24" s="15" t="s">
        <v>222</v>
      </c>
      <c r="J24" s="47"/>
      <c r="K24" s="47"/>
      <c r="L24" s="47"/>
      <c r="M24" s="54">
        <v>20.75</v>
      </c>
      <c r="N24" s="54">
        <v>15</v>
      </c>
      <c r="O24" s="54">
        <v>16.5</v>
      </c>
      <c r="P24" s="54">
        <v>16.75</v>
      </c>
      <c r="Q24" s="54">
        <v>16.75</v>
      </c>
      <c r="R24" s="51"/>
      <c r="S24" s="51"/>
      <c r="T24" s="51"/>
      <c r="U24" s="51"/>
      <c r="V24" s="51"/>
      <c r="W24" s="51"/>
      <c r="X24" s="52">
        <f>IF(M24&gt;0,VLOOKUP(M24,$DY$8:$DZ$95,2)," ")</f>
        <v>3.12</v>
      </c>
      <c r="Y24" s="52">
        <f>IF(N24&gt;0,VLOOKUP(N24,$DY$8:$DZ$95,2)," ")</f>
        <v>1.1200000000000001</v>
      </c>
      <c r="Z24" s="52">
        <f>IF(O24&gt;0,VLOOKUP(O24,$DY$8:$DZ$95,2)," ")</f>
        <v>1.5</v>
      </c>
      <c r="AA24" s="52">
        <f>IF(P24&gt;0,VLOOKUP(P24,$DY$8:$DZ$95,2)," ")</f>
        <v>1.58</v>
      </c>
      <c r="AB24" s="52">
        <f>IF(Q24&gt;0,VLOOKUP(Q24,$DY$8:$DZ$95,2)," ")</f>
        <v>1.58</v>
      </c>
      <c r="AC24" s="54">
        <v>16</v>
      </c>
      <c r="AD24" s="54">
        <v>17.5</v>
      </c>
      <c r="AE24" s="54">
        <v>19</v>
      </c>
      <c r="AF24" s="54">
        <v>26</v>
      </c>
      <c r="AG24" s="54">
        <v>23</v>
      </c>
      <c r="AH24" s="52">
        <f>IF(AC24&gt;0,VLOOKUP(AC24,$DY$8:$DZ$95,2)," ")</f>
        <v>1.38</v>
      </c>
      <c r="AI24" s="52">
        <f>IF(AD24&gt;0,VLOOKUP(AD24,$DY$8:$DZ$95,2)," ")</f>
        <v>1.78</v>
      </c>
      <c r="AJ24" s="52">
        <f>IF(AE24&gt;0,VLOOKUP(AE24,$DY$8:$DZ$95,2)," ")</f>
        <v>2.3199999999999998</v>
      </c>
      <c r="AK24" s="52">
        <f>IF(AF24&gt;0,VLOOKUP(AF24,$DY$8:$DZ$95,2)," ")</f>
        <v>6.68</v>
      </c>
      <c r="AL24" s="52">
        <f>IF(AG24&gt;0,VLOOKUP(AG24,$DY$8:$DZ$95,2)," ")</f>
        <v>4.42</v>
      </c>
      <c r="AM24" s="53"/>
      <c r="AN24" s="53"/>
      <c r="AO24" s="53"/>
      <c r="AP24" s="53"/>
      <c r="AQ24" s="53"/>
      <c r="AR24" s="53"/>
      <c r="AS24" s="55">
        <f>IF(D24="","",SUM(X24:AB24))</f>
        <v>8.9</v>
      </c>
      <c r="AT24" s="31">
        <f>IF(D24="","",RANK(AS24,$AS$3:$AS$202,0))</f>
        <v>47</v>
      </c>
      <c r="AU24" s="57">
        <f>IF(D24="","",IF(LOOKUP(AT24,'Master 2012 Pay Sheet'!$A$5:$A$35,'Master 2012 Pay Sheet'!$B$5:$B$35)&gt;0,LOOKUP(AT24,'Master 2012 Pay Sheet'!$A$5:$A$35,'Master 2012 Pay Sheet'!$B$5:$B$35),0))</f>
        <v>0</v>
      </c>
      <c r="AV24" s="56">
        <f>IF(D24="","",SUM(AH24:AL24))</f>
        <v>16.579999999999998</v>
      </c>
      <c r="AW24" s="31">
        <f>IF(D24="","",RANK(AV24,$AV$3:$AV$202,0))</f>
        <v>12</v>
      </c>
      <c r="AX24" s="57">
        <f>IF(D24="","",IF(LOOKUP(AW24,'Master 2012 Pay Sheet'!$C$5:$C$35,'Master 2012 Pay Sheet'!$D$5:$D$35)&gt;0,LOOKUP(AW24,'Master 2012 Pay Sheet'!$C$5:$C$35,'Master 2012 Pay Sheet'!$D$5:$D$35),0))</f>
        <v>0</v>
      </c>
      <c r="AY24" s="56">
        <f>IF(D24="","",AS24+AV24)</f>
        <v>25.479999999999997</v>
      </c>
      <c r="AZ24" s="31">
        <f>IF(D24="","",RANK(AY24,$AY$3:$AY$202,0))</f>
        <v>22</v>
      </c>
      <c r="BA24" s="57">
        <f>IF(D24="","",IF(LOOKUP(AZ24,'Master 2012 Pay Sheet'!$E$5:$E$35,'Master 2012 Pay Sheet'!$F$5:$F$35)&gt;0,LOOKUP(AZ24,'Master 2012 Pay Sheet'!$E$5:$E$35,'Master 2012 Pay Sheet'!$F$5:$F$35),0))</f>
        <v>0</v>
      </c>
      <c r="BB24" s="57">
        <f>IF(D24="","",SUM(AU24+AX24+BA24))</f>
        <v>0</v>
      </c>
      <c r="BC24" s="31">
        <f>IF(D24="","",AT24-AZ24)</f>
        <v>25</v>
      </c>
      <c r="BD24" s="31" t="str">
        <f>IF(D24="","",IF(BC24=MAX($BC$3:$BC$202),B24,""))</f>
        <v/>
      </c>
      <c r="BE24" s="31">
        <f>IF(D24="","",COUNT(M24:Q24))</f>
        <v>5</v>
      </c>
      <c r="BF24" s="56">
        <f>IF(D24="","",MAX(X24:AB24))</f>
        <v>3.12</v>
      </c>
      <c r="BG24" s="31" t="str">
        <f>IF(BF24=MAX($BF$3:$BF$202),B24,"")</f>
        <v/>
      </c>
      <c r="BH24" s="31">
        <f>IF(D24="","",COUNT(AC24:AG24))</f>
        <v>5</v>
      </c>
      <c r="BI24" s="56">
        <f>IF(D24="","",MAX(AH24:AL24))</f>
        <v>6.68</v>
      </c>
      <c r="BJ24" s="31" t="str">
        <f>IF(BI24=MAX($BI$3:$BI$202),B24,"")</f>
        <v/>
      </c>
      <c r="BK24" s="31">
        <f>IF(BE24="","",BE24+BH24)</f>
        <v>10</v>
      </c>
      <c r="BL24" s="31">
        <f>IF(D24="","",IF(S24=MAX($S$3:$S$202),S24,""))</f>
        <v>0</v>
      </c>
      <c r="BM24" s="31">
        <f>IF(BL24=MAX($BL$3:$BL$202),B24,"")</f>
        <v>52</v>
      </c>
      <c r="BN24" s="31">
        <f>IF(D24="","",IF(AN24=MAX($AN$3:$AN$202),AN24,""))</f>
        <v>0</v>
      </c>
      <c r="BO24" s="31">
        <f>IF(BN24=MAX($BN$3:$BN$202),B24,"")</f>
        <v>52</v>
      </c>
      <c r="BP24" s="31">
        <f>IF(D24="","",IF(R24=MAX($R$3:$R$202),R24,""))</f>
        <v>0</v>
      </c>
      <c r="BQ24" s="31">
        <f>IF(BP24=MAX($BP$3:$BP$202),B24,"")</f>
        <v>52</v>
      </c>
      <c r="BR24" s="31">
        <f>IF(D24="","",IF(AM24=MAX($AM$3:$AM$202),AM24,""))</f>
        <v>0</v>
      </c>
      <c r="BS24" s="31">
        <f>IF(BR24=MAX($BR$3:$BR$202),B24,"")</f>
        <v>52</v>
      </c>
      <c r="BT24" s="31">
        <f>IF(D24="","",IF(V24=MAX($V$3:$V$202),V24,""))</f>
        <v>0</v>
      </c>
      <c r="BU24" s="31">
        <f>IF(BT24=MAX($BT$3:$BT$202),B24,"")</f>
        <v>52</v>
      </c>
      <c r="BV24" s="31">
        <f>IF(D24="","",IF(W24=MAX($W$3:$W$202), W24,""))</f>
        <v>0</v>
      </c>
      <c r="BW24" s="31">
        <f>IF(BV24=MAX($BV$3:$BV$202),B24,"")</f>
        <v>52</v>
      </c>
      <c r="BX24" s="31">
        <f>IF(D24="","",IF(AQ24=MAX($AQ$3:$AQ$202),AQ24,""))</f>
        <v>0</v>
      </c>
      <c r="BY24" s="31">
        <f>IF(BX24=MAX($BX$3:$BX$202),B24,"")</f>
        <v>52</v>
      </c>
      <c r="BZ24" s="31">
        <f>IF(D24="","",IF(AR24=MAX($AR$3:$AR$202), AR24,""))</f>
        <v>0</v>
      </c>
      <c r="CA24" s="31">
        <f>IF(BZ24=MAX($BZ$3:$BZ$202),B24,"")</f>
        <v>52</v>
      </c>
      <c r="CB24" s="31">
        <f>IF(D24="","",IF(U24=MAX($U$3:$U$202), U24,""))</f>
        <v>0</v>
      </c>
      <c r="CC24" s="31">
        <f>IF(CB24=MAX($CB$3:$CB$202),B24,"")</f>
        <v>52</v>
      </c>
      <c r="CD24" s="31">
        <f>IF(D24="","",IF(AP24=MAX($AP$3:$AP$202),AP24,""))</f>
        <v>0</v>
      </c>
      <c r="CE24" s="31">
        <f>IF(CD24=MAX($CD$3:$CD$202),B24,"")</f>
        <v>52</v>
      </c>
      <c r="CF24" s="31">
        <f>IF(D24="","",IF(T24=MAX($T$3:$T$202), T24,""))</f>
        <v>0</v>
      </c>
      <c r="CG24" s="31">
        <f>IF(CF24=MAX($CF$3:$CF$202),B24,"")</f>
        <v>52</v>
      </c>
      <c r="CH24" s="31">
        <f>IF(D24="","",IF(AO24=MAX($AO$3:$AO$202),AO24,""))</f>
        <v>0</v>
      </c>
      <c r="CI24" s="31">
        <f>IF(CH24=MAX($CH$3:$CH$202),B24,"")</f>
        <v>52</v>
      </c>
      <c r="CJ24" s="31" t="str">
        <f>IF(I24="AC",AZ24,"")</f>
        <v/>
      </c>
      <c r="CK24" s="31" t="str">
        <f>IF(CJ24="","",RANK(CJ24,$CJ$3:$CJ$202,1))</f>
        <v/>
      </c>
      <c r="CL24" s="31" t="str">
        <f>IF(CK24=1,B24,"")</f>
        <v/>
      </c>
      <c r="CM24" s="31" t="str">
        <f>IF(CK24=2,B24,"")</f>
        <v/>
      </c>
      <c r="CN24" s="31" t="str">
        <f>IF(CK24=3,B24,"")</f>
        <v/>
      </c>
      <c r="CO24" s="31">
        <f>IF(I24="MC",AZ24,"")</f>
        <v>22</v>
      </c>
      <c r="CP24" s="31">
        <f>IF(CO24="","",RANK(CO24,$CO$3:$CO$202,1))</f>
        <v>3</v>
      </c>
      <c r="CQ24" s="31" t="str">
        <f>IF(CP24=1,B24,"")</f>
        <v/>
      </c>
      <c r="CR24" s="31" t="str">
        <f>IF(CP24=2,B24,"")</f>
        <v/>
      </c>
      <c r="CS24" s="31">
        <f>IF(CP24=3,B24,"")</f>
        <v>52</v>
      </c>
      <c r="CT24" s="31" t="str">
        <f>IF(BE24=0,BE24,"")</f>
        <v/>
      </c>
      <c r="CU24" s="31" t="str">
        <f>IF(BE24=1,1,"")</f>
        <v/>
      </c>
      <c r="CV24" s="31" t="str">
        <f>IF(BE24=2,2,"")</f>
        <v/>
      </c>
      <c r="CW24" s="31" t="str">
        <f>IF(BE24=3,3,"")</f>
        <v/>
      </c>
      <c r="CX24" s="31" t="str">
        <f>IF(BE24=4,4,"")</f>
        <v/>
      </c>
      <c r="CY24" s="31">
        <f>IF(BE24=5,5,"")</f>
        <v>5</v>
      </c>
      <c r="CZ24" s="31" t="str">
        <f>IF(BH24=0,BH24,"")</f>
        <v/>
      </c>
      <c r="DA24" s="31" t="str">
        <f>IF(BH24=1,1,"")</f>
        <v/>
      </c>
      <c r="DB24" s="31" t="str">
        <f>IF(BH24=2,2,"")</f>
        <v/>
      </c>
      <c r="DC24" s="31" t="str">
        <f>IF(BH24=3,3,"")</f>
        <v/>
      </c>
      <c r="DD24" s="31" t="str">
        <f>IF(BH24=4,4,"")</f>
        <v/>
      </c>
      <c r="DE24" s="31">
        <f>IF(BH24=5,5,"")</f>
        <v>5</v>
      </c>
      <c r="DF24" s="31" t="str">
        <f>IF(BK24=0,BK24,"")</f>
        <v/>
      </c>
      <c r="DG24" s="31" t="str">
        <f>IF(BK24=1,1,"")</f>
        <v/>
      </c>
      <c r="DH24" s="31" t="str">
        <f>IF(BK24=2,2,"")</f>
        <v/>
      </c>
      <c r="DI24" s="31" t="str">
        <f>IF(BK24=3,3,"")</f>
        <v/>
      </c>
      <c r="DJ24" s="31" t="str">
        <f>IF(BK24=4,4,"")</f>
        <v/>
      </c>
      <c r="DK24" s="31" t="str">
        <f>IF(BK24=5,5,"")</f>
        <v/>
      </c>
      <c r="DL24" s="31" t="str">
        <f>IF(BK24=6,6,"")</f>
        <v/>
      </c>
      <c r="DM24" s="31" t="str">
        <f>IF(BK24=7,7,"")</f>
        <v/>
      </c>
      <c r="DN24" s="31" t="str">
        <f>IF(BK24=8,8,"")</f>
        <v/>
      </c>
      <c r="DO24" s="31" t="str">
        <f>IF(BK24=9,9,"")</f>
        <v/>
      </c>
      <c r="DP24" s="31">
        <f>IF(BK24=10,10,"")</f>
        <v>10</v>
      </c>
      <c r="DQ24" s="31" t="str">
        <f>IF(J24="Lund",AZ24,"")</f>
        <v/>
      </c>
      <c r="DR24" s="31" t="str">
        <f>IF(DQ24="","",RANK(DQ24,$DQ$3:$DQ$202,1))</f>
        <v/>
      </c>
      <c r="DS24" s="31" t="str">
        <f>IF(DR24=1,B24,"")</f>
        <v/>
      </c>
      <c r="DT24" s="31" t="str">
        <f>IF(I24="AT",B24,"")</f>
        <v/>
      </c>
      <c r="DU24" s="31">
        <f>IF(I24="MC",B24,"")</f>
        <v>52</v>
      </c>
      <c r="DV24" s="31" t="str">
        <f>IF(I24="AC",B24,"")</f>
        <v/>
      </c>
      <c r="DW24" s="48">
        <f>IF(BK24=0,0,IF(D24="","",$D$203-AZ24+1)/$D$203*100)</f>
        <v>70.422535211267601</v>
      </c>
      <c r="DX24" s="76" t="str">
        <f>IF(AS24 = 0,AV24 - AS24,"")</f>
        <v/>
      </c>
      <c r="DY24" s="77">
        <v>18.25</v>
      </c>
      <c r="DZ24" s="77">
        <v>2.02</v>
      </c>
    </row>
    <row r="25" spans="1:130" ht="13.2" x14ac:dyDescent="0.25">
      <c r="A25" s="31">
        <v>23</v>
      </c>
      <c r="B25" s="76">
        <v>56</v>
      </c>
      <c r="C25" s="15"/>
      <c r="D25" s="14" t="s">
        <v>286</v>
      </c>
      <c r="E25" s="14" t="s">
        <v>330</v>
      </c>
      <c r="F25" s="14"/>
      <c r="G25" s="14" t="s">
        <v>287</v>
      </c>
      <c r="H25" s="50" t="s">
        <v>330</v>
      </c>
      <c r="I25" s="15" t="s">
        <v>203</v>
      </c>
      <c r="J25" s="47"/>
      <c r="K25" s="47"/>
      <c r="L25" s="47"/>
      <c r="M25" s="54">
        <v>18.25</v>
      </c>
      <c r="N25" s="54">
        <v>18.5</v>
      </c>
      <c r="O25" s="54">
        <v>17.5</v>
      </c>
      <c r="P25" s="54">
        <v>17.5</v>
      </c>
      <c r="Q25" s="54">
        <v>27</v>
      </c>
      <c r="R25" s="51"/>
      <c r="S25" s="51"/>
      <c r="T25" s="51"/>
      <c r="U25" s="51"/>
      <c r="V25" s="51"/>
      <c r="W25" s="51"/>
      <c r="X25" s="52">
        <f>IF(M25&gt;0,VLOOKUP(M25,$DY$8:$DZ$95,2)," ")</f>
        <v>2.02</v>
      </c>
      <c r="Y25" s="52">
        <f>IF(N25&gt;0,VLOOKUP(N25,$DY$8:$DZ$95,2)," ")</f>
        <v>2.12</v>
      </c>
      <c r="Z25" s="52">
        <f>IF(O25&gt;0,VLOOKUP(O25,$DY$8:$DZ$95,2)," ")</f>
        <v>1.78</v>
      </c>
      <c r="AA25" s="52">
        <f>IF(P25&gt;0,VLOOKUP(P25,$DY$8:$DZ$95,2)," ")</f>
        <v>1.78</v>
      </c>
      <c r="AB25" s="52">
        <f>IF(Q25&gt;0,VLOOKUP(Q25,$DY$8:$DZ$95,2)," ")</f>
        <v>7.58</v>
      </c>
      <c r="AC25" s="54">
        <v>27</v>
      </c>
      <c r="AD25" s="54">
        <v>14.25</v>
      </c>
      <c r="AE25" s="54">
        <v>16.5</v>
      </c>
      <c r="AF25" s="54"/>
      <c r="AG25" s="54"/>
      <c r="AH25" s="52">
        <f>IF(AC25&gt;0,VLOOKUP(AC25,$DY$8:$DZ$95,2)," ")</f>
        <v>7.58</v>
      </c>
      <c r="AI25" s="52">
        <f>IF(AD25&gt;0,VLOOKUP(AD25,$DY$8:$DZ$95,2)," ")</f>
        <v>1.03</v>
      </c>
      <c r="AJ25" s="52">
        <f>IF(AE25&gt;0,VLOOKUP(AE25,$DY$8:$DZ$95,2)," ")</f>
        <v>1.5</v>
      </c>
      <c r="AK25" s="52" t="str">
        <f>IF(AF25&gt;0,VLOOKUP(AF25,$DY$8:$DZ$95,2)," ")</f>
        <v xml:space="preserve"> </v>
      </c>
      <c r="AL25" s="52" t="str">
        <f>IF(AG25&gt;0,VLOOKUP(AG25,$DY$8:$DZ$95,2)," ")</f>
        <v xml:space="preserve"> </v>
      </c>
      <c r="AM25" s="53"/>
      <c r="AN25" s="53"/>
      <c r="AO25" s="53"/>
      <c r="AP25" s="53"/>
      <c r="AQ25" s="53"/>
      <c r="AR25" s="53"/>
      <c r="AS25" s="55">
        <f>IF(D25="","",SUM(X25:AB25))</f>
        <v>15.280000000000001</v>
      </c>
      <c r="AT25" s="31">
        <f>IF(D25="","",RANK(AS25,$AS$3:$AS$202,0))</f>
        <v>18</v>
      </c>
      <c r="AU25" s="57">
        <f>IF(D25="","",IF(LOOKUP(AT25,'Master 2012 Pay Sheet'!$A$5:$A$35,'Master 2012 Pay Sheet'!$B$5:$B$35)&gt;0,LOOKUP(AT25,'Master 2012 Pay Sheet'!$A$5:$A$35,'Master 2012 Pay Sheet'!$B$5:$B$35),0))</f>
        <v>0</v>
      </c>
      <c r="AV25" s="56">
        <f>IF(D25="","",SUM(AH25:AL25))</f>
        <v>10.11</v>
      </c>
      <c r="AW25" s="31">
        <f>IF(D25="","",RANK(AV25,$AV$3:$AV$202,0))</f>
        <v>32</v>
      </c>
      <c r="AX25" s="57">
        <f>IF(D25="","",IF(LOOKUP(AW25,'Master 2012 Pay Sheet'!$C$5:$C$35,'Master 2012 Pay Sheet'!$D$5:$D$35)&gt;0,LOOKUP(AW25,'Master 2012 Pay Sheet'!$C$5:$C$35,'Master 2012 Pay Sheet'!$D$5:$D$35),0))</f>
        <v>0</v>
      </c>
      <c r="AY25" s="56">
        <f>IF(D25="","",AS25+AV25)</f>
        <v>25.39</v>
      </c>
      <c r="AZ25" s="31">
        <f>IF(D25="","",RANK(AY25,$AY$3:$AY$202,0))</f>
        <v>23</v>
      </c>
      <c r="BA25" s="57">
        <f>IF(D25="","",IF(LOOKUP(AZ25,'Master 2012 Pay Sheet'!$E$5:$E$35,'Master 2012 Pay Sheet'!$F$5:$F$35)&gt;0,LOOKUP(AZ25,'Master 2012 Pay Sheet'!$E$5:$E$35,'Master 2012 Pay Sheet'!$F$5:$F$35),0))</f>
        <v>0</v>
      </c>
      <c r="BB25" s="57">
        <f>IF(D25="","",SUM(AU25+AX25+BA25))</f>
        <v>0</v>
      </c>
      <c r="BC25" s="31">
        <f>IF(D25="","",AT25-AZ25)</f>
        <v>-5</v>
      </c>
      <c r="BD25" s="31" t="str">
        <f>IF(D25="","",IF(BC25=MAX($BC$3:$BC$202),B25,""))</f>
        <v/>
      </c>
      <c r="BE25" s="31">
        <f>IF(D25="","",COUNT(M25:Q25))</f>
        <v>5</v>
      </c>
      <c r="BF25" s="56">
        <f>IF(D25="","",MAX(X25:AB25))</f>
        <v>7.58</v>
      </c>
      <c r="BG25" s="31" t="str">
        <f>IF(BF25=MAX($BF$3:$BF$202),B25,"")</f>
        <v/>
      </c>
      <c r="BH25" s="31">
        <f>IF(D25="","",COUNT(AC25:AG25))</f>
        <v>3</v>
      </c>
      <c r="BI25" s="56">
        <f>IF(D25="","",MAX(AH25:AL25))</f>
        <v>7.58</v>
      </c>
      <c r="BJ25" s="31" t="str">
        <f>IF(BI25=MAX($BI$3:$BI$202),B25,"")</f>
        <v/>
      </c>
      <c r="BK25" s="31">
        <f>IF(BE25="","",BE25+BH25)</f>
        <v>8</v>
      </c>
      <c r="BL25" s="31">
        <f>IF(D25="","",IF(S25=MAX($S$3:$S$202),S25,""))</f>
        <v>0</v>
      </c>
      <c r="BM25" s="31">
        <f>IF(BL25=MAX($BL$3:$BL$202),B25,"")</f>
        <v>56</v>
      </c>
      <c r="BN25" s="31">
        <f>IF(D25="","",IF(AN25=MAX($AN$3:$AN$202),AN25,""))</f>
        <v>0</v>
      </c>
      <c r="BO25" s="31">
        <f>IF(BN25=MAX($BN$3:$BN$202),B25,"")</f>
        <v>56</v>
      </c>
      <c r="BP25" s="31">
        <f>IF(D25="","",IF(R25=MAX($R$3:$R$202),R25,""))</f>
        <v>0</v>
      </c>
      <c r="BQ25" s="31">
        <f>IF(BP25=MAX($BP$3:$BP$202),B25,"")</f>
        <v>56</v>
      </c>
      <c r="BR25" s="31">
        <f>IF(D25="","",IF(AM25=MAX($AM$3:$AM$202),AM25,""))</f>
        <v>0</v>
      </c>
      <c r="BS25" s="31">
        <f>IF(BR25=MAX($BR$3:$BR$202),B25,"")</f>
        <v>56</v>
      </c>
      <c r="BT25" s="31">
        <f>IF(D25="","",IF(V25=MAX($V$3:$V$202),V25,""))</f>
        <v>0</v>
      </c>
      <c r="BU25" s="31">
        <f>IF(BT25=MAX($BT$3:$BT$202),B25,"")</f>
        <v>56</v>
      </c>
      <c r="BV25" s="31">
        <f>IF(D25="","",IF(W25=MAX($W$3:$W$202), W25,""))</f>
        <v>0</v>
      </c>
      <c r="BW25" s="31">
        <f>IF(BV25=MAX($BV$3:$BV$202),B25,"")</f>
        <v>56</v>
      </c>
      <c r="BX25" s="31">
        <f>IF(D25="","",IF(AQ25=MAX($AQ$3:$AQ$202),AQ25,""))</f>
        <v>0</v>
      </c>
      <c r="BY25" s="31">
        <f>IF(BX25=MAX($BX$3:$BX$202),B25,"")</f>
        <v>56</v>
      </c>
      <c r="BZ25" s="31">
        <f>IF(D25="","",IF(AR25=MAX($AR$3:$AR$202), AR25,""))</f>
        <v>0</v>
      </c>
      <c r="CA25" s="31">
        <f>IF(BZ25=MAX($BZ$3:$BZ$202),B25,"")</f>
        <v>56</v>
      </c>
      <c r="CB25" s="31">
        <f>IF(D25="","",IF(U25=MAX($U$3:$U$202), U25,""))</f>
        <v>0</v>
      </c>
      <c r="CC25" s="31">
        <f>IF(CB25=MAX($CB$3:$CB$202),B25,"")</f>
        <v>56</v>
      </c>
      <c r="CD25" s="31">
        <f>IF(D25="","",IF(AP25=MAX($AP$3:$AP$202),AP25,""))</f>
        <v>0</v>
      </c>
      <c r="CE25" s="31">
        <f>IF(CD25=MAX($CD$3:$CD$202),B25,"")</f>
        <v>56</v>
      </c>
      <c r="CF25" s="31">
        <f>IF(D25="","",IF(T25=MAX($T$3:$T$202), T25,""))</f>
        <v>0</v>
      </c>
      <c r="CG25" s="31">
        <f>IF(CF25=MAX($CF$3:$CF$202),B25,"")</f>
        <v>56</v>
      </c>
      <c r="CH25" s="31">
        <f>IF(D25="","",IF(AO25=MAX($AO$3:$AO$202),AO25,""))</f>
        <v>0</v>
      </c>
      <c r="CI25" s="31">
        <f>IF(CH25=MAX($CH$3:$CH$202),B25,"")</f>
        <v>56</v>
      </c>
      <c r="CJ25" s="31" t="str">
        <f>IF(I25="AC",AZ25,"")</f>
        <v/>
      </c>
      <c r="CK25" s="31" t="str">
        <f>IF(CJ25="","",RANK(CJ25,$CJ$3:$CJ$202,1))</f>
        <v/>
      </c>
      <c r="CL25" s="31" t="str">
        <f>IF(CK25=1,B25,"")</f>
        <v/>
      </c>
      <c r="CM25" s="31" t="str">
        <f>IF(CK25=2,B25,"")</f>
        <v/>
      </c>
      <c r="CN25" s="31" t="str">
        <f>IF(CK25=3,B25,"")</f>
        <v/>
      </c>
      <c r="CO25" s="31" t="str">
        <f>IF(I25="MC",AZ25,"")</f>
        <v/>
      </c>
      <c r="CP25" s="31" t="str">
        <f>IF(CO25="","",RANK(CO25,$CO$3:$CO$202,1))</f>
        <v/>
      </c>
      <c r="CQ25" s="31" t="str">
        <f>IF(CP25=1,B25,"")</f>
        <v/>
      </c>
      <c r="CR25" s="31" t="str">
        <f>IF(CP25=2,B25,"")</f>
        <v/>
      </c>
      <c r="CS25" s="31" t="str">
        <f>IF(CP25=3,B25,"")</f>
        <v/>
      </c>
      <c r="CT25" s="31" t="str">
        <f>IF(BE25=0,BE25,"")</f>
        <v/>
      </c>
      <c r="CU25" s="31" t="str">
        <f>IF(BE25=1,1,"")</f>
        <v/>
      </c>
      <c r="CV25" s="31" t="str">
        <f>IF(BE25=2,2,"")</f>
        <v/>
      </c>
      <c r="CW25" s="31" t="str">
        <f>IF(BE25=3,3,"")</f>
        <v/>
      </c>
      <c r="CX25" s="31" t="str">
        <f>IF(BE25=4,4,"")</f>
        <v/>
      </c>
      <c r="CY25" s="31">
        <f>IF(BE25=5,5,"")</f>
        <v>5</v>
      </c>
      <c r="CZ25" s="31" t="str">
        <f>IF(BH25=0,BH25,"")</f>
        <v/>
      </c>
      <c r="DA25" s="31" t="str">
        <f>IF(BH25=1,1,"")</f>
        <v/>
      </c>
      <c r="DB25" s="31" t="str">
        <f>IF(BH25=2,2,"")</f>
        <v/>
      </c>
      <c r="DC25" s="31">
        <f>IF(BH25=3,3,"")</f>
        <v>3</v>
      </c>
      <c r="DD25" s="31" t="str">
        <f>IF(BH25=4,4,"")</f>
        <v/>
      </c>
      <c r="DE25" s="31" t="str">
        <f>IF(BH25=5,5,"")</f>
        <v/>
      </c>
      <c r="DF25" s="31" t="str">
        <f>IF(BK25=0,BK25,"")</f>
        <v/>
      </c>
      <c r="DG25" s="31" t="str">
        <f>IF(BK25=1,1,"")</f>
        <v/>
      </c>
      <c r="DH25" s="31" t="str">
        <f>IF(BK25=2,2,"")</f>
        <v/>
      </c>
      <c r="DI25" s="31" t="str">
        <f>IF(BK25=3,3,"")</f>
        <v/>
      </c>
      <c r="DJ25" s="31" t="str">
        <f>IF(BK25=4,4,"")</f>
        <v/>
      </c>
      <c r="DK25" s="31" t="str">
        <f>IF(BK25=5,5,"")</f>
        <v/>
      </c>
      <c r="DL25" s="31" t="str">
        <f>IF(BK25=6,6,"")</f>
        <v/>
      </c>
      <c r="DM25" s="31" t="str">
        <f>IF(BK25=7,7,"")</f>
        <v/>
      </c>
      <c r="DN25" s="31">
        <f>IF(BK25=8,8,"")</f>
        <v>8</v>
      </c>
      <c r="DO25" s="31" t="str">
        <f>IF(BK25=9,9,"")</f>
        <v/>
      </c>
      <c r="DP25" s="31" t="str">
        <f>IF(BK25=10,10,"")</f>
        <v/>
      </c>
      <c r="DQ25" s="31" t="str">
        <f>IF(J25="Lund",AZ25,"")</f>
        <v/>
      </c>
      <c r="DR25" s="31" t="str">
        <f>IF(DQ25="","",RANK(DQ25,$DQ$3:$DQ$202,1))</f>
        <v/>
      </c>
      <c r="DS25" s="31" t="str">
        <f>IF(DR25=1,B25,"")</f>
        <v/>
      </c>
      <c r="DT25" s="31">
        <f>IF(I25="AT",B25,"")</f>
        <v>56</v>
      </c>
      <c r="DU25" s="31" t="str">
        <f>IF(I25="MC",B25,"")</f>
        <v/>
      </c>
      <c r="DV25" s="31" t="str">
        <f>IF(I25="AC",B25,"")</f>
        <v/>
      </c>
      <c r="DW25" s="48">
        <f>IF(BK25=0,0,IF(D25="","",$D$203-AZ25+1)/$D$203*100)</f>
        <v>69.014084507042256</v>
      </c>
      <c r="DX25" s="76" t="str">
        <f>IF(AS25 = 0,AV25 - AS25,"")</f>
        <v/>
      </c>
      <c r="DY25" s="77">
        <v>18.5</v>
      </c>
      <c r="DZ25" s="77">
        <v>2.12</v>
      </c>
    </row>
    <row r="26" spans="1:130" ht="13.2" x14ac:dyDescent="0.25">
      <c r="A26" s="31">
        <v>24</v>
      </c>
      <c r="B26" s="76">
        <v>25</v>
      </c>
      <c r="C26" s="15"/>
      <c r="D26" s="14" t="s">
        <v>223</v>
      </c>
      <c r="E26" s="14" t="s">
        <v>334</v>
      </c>
      <c r="F26" s="14"/>
      <c r="G26" s="14" t="s">
        <v>224</v>
      </c>
      <c r="H26" s="50" t="s">
        <v>319</v>
      </c>
      <c r="I26" s="15" t="s">
        <v>203</v>
      </c>
      <c r="J26" s="47"/>
      <c r="K26" s="47"/>
      <c r="L26" s="47"/>
      <c r="M26" s="54">
        <v>27.75</v>
      </c>
      <c r="N26" s="54">
        <v>14.25</v>
      </c>
      <c r="O26" s="54">
        <v>16.5</v>
      </c>
      <c r="P26" s="54">
        <v>15.5</v>
      </c>
      <c r="Q26" s="54">
        <v>17.75</v>
      </c>
      <c r="R26" s="51"/>
      <c r="S26" s="51"/>
      <c r="T26" s="51"/>
      <c r="U26" s="51"/>
      <c r="V26" s="51"/>
      <c r="W26" s="51"/>
      <c r="X26" s="52">
        <f>IF(M26&gt;0,VLOOKUP(M26,$DY$8:$DZ$95,2)," ")</f>
        <v>8.32</v>
      </c>
      <c r="Y26" s="52">
        <f>IF(N26&gt;0,VLOOKUP(N26,$DY$8:$DZ$95,2)," ")</f>
        <v>1.03</v>
      </c>
      <c r="Z26" s="52">
        <f>IF(O26&gt;0,VLOOKUP(O26,$DY$8:$DZ$95,2)," ")</f>
        <v>1.5</v>
      </c>
      <c r="AA26" s="52">
        <f>IF(P26&gt;0,VLOOKUP(P26,$DY$8:$DZ$95,2)," ")</f>
        <v>1.24</v>
      </c>
      <c r="AB26" s="52">
        <f>IF(Q26&gt;0,VLOOKUP(Q26,$DY$8:$DZ$95,2)," ")</f>
        <v>1.86</v>
      </c>
      <c r="AC26" s="54">
        <v>14.25</v>
      </c>
      <c r="AD26" s="54">
        <v>15</v>
      </c>
      <c r="AE26" s="54">
        <v>25.75</v>
      </c>
      <c r="AF26" s="54">
        <v>16.5</v>
      </c>
      <c r="AG26" s="54">
        <v>14.75</v>
      </c>
      <c r="AH26" s="52">
        <f>IF(AC26&gt;0,VLOOKUP(AC26,$DY$8:$DZ$95,2)," ")</f>
        <v>1.03</v>
      </c>
      <c r="AI26" s="52">
        <f>IF(AD26&gt;0,VLOOKUP(AD26,$DY$8:$DZ$95,2)," ")</f>
        <v>1.1200000000000001</v>
      </c>
      <c r="AJ26" s="52">
        <f>IF(AE26&gt;0,VLOOKUP(AE26,$DY$8:$DZ$95,2)," ")</f>
        <v>6.46</v>
      </c>
      <c r="AK26" s="52">
        <f>IF(AF26&gt;0,VLOOKUP(AF26,$DY$8:$DZ$95,2)," ")</f>
        <v>1.5</v>
      </c>
      <c r="AL26" s="52">
        <f>IF(AG26&gt;0,VLOOKUP(AG26,$DY$8:$DZ$95,2)," ")</f>
        <v>1.0900000000000001</v>
      </c>
      <c r="AM26" s="53"/>
      <c r="AN26" s="53"/>
      <c r="AO26" s="53"/>
      <c r="AP26" s="53"/>
      <c r="AQ26" s="53"/>
      <c r="AR26" s="53"/>
      <c r="AS26" s="55">
        <f>IF(D26="","",SUM(X26:AB26))</f>
        <v>13.95</v>
      </c>
      <c r="AT26" s="31">
        <f>IF(D26="","",RANK(AS26,$AS$3:$AS$202,0))</f>
        <v>23</v>
      </c>
      <c r="AU26" s="57">
        <f>IF(D26="","",IF(LOOKUP(AT26,'Master 2012 Pay Sheet'!$A$5:$A$35,'Master 2012 Pay Sheet'!$B$5:$B$35)&gt;0,LOOKUP(AT26,'Master 2012 Pay Sheet'!$A$5:$A$35,'Master 2012 Pay Sheet'!$B$5:$B$35),0))</f>
        <v>0</v>
      </c>
      <c r="AV26" s="56">
        <f>IF(D26="","",SUM(AH26:AL26))</f>
        <v>11.2</v>
      </c>
      <c r="AW26" s="31">
        <f>IF(D26="","",RANK(AV26,$AV$3:$AV$202,0))</f>
        <v>27</v>
      </c>
      <c r="AX26" s="57">
        <f>IF(D26="","",IF(LOOKUP(AW26,'Master 2012 Pay Sheet'!$C$5:$C$35,'Master 2012 Pay Sheet'!$D$5:$D$35)&gt;0,LOOKUP(AW26,'Master 2012 Pay Sheet'!$C$5:$C$35,'Master 2012 Pay Sheet'!$D$5:$D$35),0))</f>
        <v>0</v>
      </c>
      <c r="AY26" s="56">
        <f>IF(D26="","",AS26+AV26)</f>
        <v>25.15</v>
      </c>
      <c r="AZ26" s="31">
        <f>IF(D26="","",RANK(AY26,$AY$3:$AY$202,0))</f>
        <v>24</v>
      </c>
      <c r="BA26" s="57">
        <f>IF(D26="","",IF(LOOKUP(AZ26,'Master 2012 Pay Sheet'!$E$5:$E$35,'Master 2012 Pay Sheet'!$F$5:$F$35)&gt;0,LOOKUP(AZ26,'Master 2012 Pay Sheet'!$E$5:$E$35,'Master 2012 Pay Sheet'!$F$5:$F$35),0))</f>
        <v>0</v>
      </c>
      <c r="BB26" s="57">
        <f>IF(D26="","",SUM(AU26+AX26+BA26))</f>
        <v>0</v>
      </c>
      <c r="BC26" s="31">
        <f>IF(D26="","",AT26-AZ26)</f>
        <v>-1</v>
      </c>
      <c r="BD26" s="31" t="str">
        <f>IF(D26="","",IF(BC26=MAX($BC$3:$BC$202),B26,""))</f>
        <v/>
      </c>
      <c r="BE26" s="31">
        <f>IF(D26="","",COUNT(M26:Q26))</f>
        <v>5</v>
      </c>
      <c r="BF26" s="56">
        <f>IF(D26="","",MAX(X26:AB26))</f>
        <v>8.32</v>
      </c>
      <c r="BG26" s="31" t="str">
        <f>IF(BF26=MAX($BF$3:$BF$202),B26,"")</f>
        <v/>
      </c>
      <c r="BH26" s="31">
        <f>IF(D26="","",COUNT(AC26:AG26))</f>
        <v>5</v>
      </c>
      <c r="BI26" s="56">
        <f>IF(D26="","",MAX(AH26:AL26))</f>
        <v>6.46</v>
      </c>
      <c r="BJ26" s="31" t="str">
        <f>IF(BI26=MAX($BI$3:$BI$202),B26,"")</f>
        <v/>
      </c>
      <c r="BK26" s="31">
        <f>IF(BE26="","",BE26+BH26)</f>
        <v>10</v>
      </c>
      <c r="BL26" s="31">
        <f>IF(D26="","",IF(S26=MAX($S$3:$S$202),S26,""))</f>
        <v>0</v>
      </c>
      <c r="BM26" s="31">
        <f>IF(BL26=MAX($BL$3:$BL$202),B26,"")</f>
        <v>25</v>
      </c>
      <c r="BN26" s="31">
        <f>IF(D26="","",IF(AN26=MAX($AN$3:$AN$202),AN26,""))</f>
        <v>0</v>
      </c>
      <c r="BO26" s="31">
        <f>IF(BN26=MAX($BN$3:$BN$202),B26,"")</f>
        <v>25</v>
      </c>
      <c r="BP26" s="31">
        <f>IF(D26="","",IF(R26=MAX($R$3:$R$202),R26,""))</f>
        <v>0</v>
      </c>
      <c r="BQ26" s="31">
        <f>IF(BP26=MAX($BP$3:$BP$202),B26,"")</f>
        <v>25</v>
      </c>
      <c r="BR26" s="31">
        <f>IF(D26="","",IF(AM26=MAX($AM$3:$AM$202),AM26,""))</f>
        <v>0</v>
      </c>
      <c r="BS26" s="31">
        <f>IF(BR26=MAX($BR$3:$BR$202),B26,"")</f>
        <v>25</v>
      </c>
      <c r="BT26" s="31">
        <f>IF(D26="","",IF(V26=MAX($V$3:$V$202),V26,""))</f>
        <v>0</v>
      </c>
      <c r="BU26" s="31">
        <f>IF(BT26=MAX($BT$3:$BT$202),B26,"")</f>
        <v>25</v>
      </c>
      <c r="BV26" s="31">
        <f>IF(D26="","",IF(W26=MAX($W$3:$W$202), W26,""))</f>
        <v>0</v>
      </c>
      <c r="BW26" s="31">
        <f>IF(BV26=MAX($BV$3:$BV$202),B26,"")</f>
        <v>25</v>
      </c>
      <c r="BX26" s="31">
        <f>IF(D26="","",IF(AQ26=MAX($AQ$3:$AQ$202),AQ26,""))</f>
        <v>0</v>
      </c>
      <c r="BY26" s="31">
        <f>IF(BX26=MAX($BX$3:$BX$202),B26,"")</f>
        <v>25</v>
      </c>
      <c r="BZ26" s="31">
        <f>IF(D26="","",IF(AR26=MAX($AR$3:$AR$202), AR26,""))</f>
        <v>0</v>
      </c>
      <c r="CA26" s="31">
        <f>IF(BZ26=MAX($BZ$3:$BZ$202),B26,"")</f>
        <v>25</v>
      </c>
      <c r="CB26" s="31">
        <f>IF(D26="","",IF(U26=MAX($U$3:$U$202), U26,""))</f>
        <v>0</v>
      </c>
      <c r="CC26" s="31">
        <f>IF(CB26=MAX($CB$3:$CB$202),B26,"")</f>
        <v>25</v>
      </c>
      <c r="CD26" s="31">
        <f>IF(D26="","",IF(AP26=MAX($AP$3:$AP$202),AP26,""))</f>
        <v>0</v>
      </c>
      <c r="CE26" s="31">
        <f>IF(CD26=MAX($CD$3:$CD$202),B26,"")</f>
        <v>25</v>
      </c>
      <c r="CF26" s="31">
        <f>IF(D26="","",IF(T26=MAX($T$3:$T$202), T26,""))</f>
        <v>0</v>
      </c>
      <c r="CG26" s="31">
        <f>IF(CF26=MAX($CF$3:$CF$202),B26,"")</f>
        <v>25</v>
      </c>
      <c r="CH26" s="31">
        <f>IF(D26="","",IF(AO26=MAX($AO$3:$AO$202),AO26,""))</f>
        <v>0</v>
      </c>
      <c r="CI26" s="31">
        <f>IF(CH26=MAX($CH$3:$CH$202),B26,"")</f>
        <v>25</v>
      </c>
      <c r="CJ26" s="31" t="str">
        <f>IF(I26="AC",AZ26,"")</f>
        <v/>
      </c>
      <c r="CK26" s="31" t="str">
        <f>IF(CJ26="","",RANK(CJ26,$CJ$3:$CJ$202,1))</f>
        <v/>
      </c>
      <c r="CL26" s="31" t="str">
        <f>IF(CK26=1,B26,"")</f>
        <v/>
      </c>
      <c r="CM26" s="31" t="str">
        <f>IF(CK26=2,B26,"")</f>
        <v/>
      </c>
      <c r="CN26" s="31" t="str">
        <f>IF(CK26=3,B26,"")</f>
        <v/>
      </c>
      <c r="CO26" s="31" t="str">
        <f>IF(I26="MC",AZ26,"")</f>
        <v/>
      </c>
      <c r="CP26" s="31" t="str">
        <f>IF(CO26="","",RANK(CO26,$CO$3:$CO$202,1))</f>
        <v/>
      </c>
      <c r="CQ26" s="31" t="str">
        <f>IF(CP26=1,B26,"")</f>
        <v/>
      </c>
      <c r="CR26" s="31" t="str">
        <f>IF(CP26=2,B26,"")</f>
        <v/>
      </c>
      <c r="CS26" s="31" t="str">
        <f>IF(CP26=3,B26,"")</f>
        <v/>
      </c>
      <c r="CT26" s="31" t="str">
        <f>IF(BE26=0,BE26,"")</f>
        <v/>
      </c>
      <c r="CU26" s="31" t="str">
        <f>IF(BE26=1,1,"")</f>
        <v/>
      </c>
      <c r="CV26" s="31" t="str">
        <f>IF(BE26=2,2,"")</f>
        <v/>
      </c>
      <c r="CW26" s="31" t="str">
        <f>IF(BE26=3,3,"")</f>
        <v/>
      </c>
      <c r="CX26" s="31" t="str">
        <f>IF(BE26=4,4,"")</f>
        <v/>
      </c>
      <c r="CY26" s="31">
        <f>IF(BE26=5,5,"")</f>
        <v>5</v>
      </c>
      <c r="CZ26" s="31" t="str">
        <f>IF(BH26=0,BH26,"")</f>
        <v/>
      </c>
      <c r="DA26" s="31" t="str">
        <f>IF(BH26=1,1,"")</f>
        <v/>
      </c>
      <c r="DB26" s="31" t="str">
        <f>IF(BH26=2,2,"")</f>
        <v/>
      </c>
      <c r="DC26" s="31" t="str">
        <f>IF(BH26=3,3,"")</f>
        <v/>
      </c>
      <c r="DD26" s="31" t="str">
        <f>IF(BH26=4,4,"")</f>
        <v/>
      </c>
      <c r="DE26" s="31">
        <f>IF(BH26=5,5,"")</f>
        <v>5</v>
      </c>
      <c r="DF26" s="31" t="str">
        <f>IF(BK26=0,BK26,"")</f>
        <v/>
      </c>
      <c r="DG26" s="31" t="str">
        <f>IF(BK26=1,1,"")</f>
        <v/>
      </c>
      <c r="DH26" s="31" t="str">
        <f>IF(BK26=2,2,"")</f>
        <v/>
      </c>
      <c r="DI26" s="31" t="str">
        <f>IF(BK26=3,3,"")</f>
        <v/>
      </c>
      <c r="DJ26" s="31" t="str">
        <f>IF(BK26=4,4,"")</f>
        <v/>
      </c>
      <c r="DK26" s="31" t="str">
        <f>IF(BK26=5,5,"")</f>
        <v/>
      </c>
      <c r="DL26" s="31" t="str">
        <f>IF(BK26=6,6,"")</f>
        <v/>
      </c>
      <c r="DM26" s="31" t="str">
        <f>IF(BK26=7,7,"")</f>
        <v/>
      </c>
      <c r="DN26" s="31" t="str">
        <f>IF(BK26=8,8,"")</f>
        <v/>
      </c>
      <c r="DO26" s="31" t="str">
        <f>IF(BK26=9,9,"")</f>
        <v/>
      </c>
      <c r="DP26" s="31">
        <f>IF(BK26=10,10,"")</f>
        <v>10</v>
      </c>
      <c r="DQ26" s="31" t="str">
        <f>IF(J26="Lund",AZ26,"")</f>
        <v/>
      </c>
      <c r="DR26" s="31" t="str">
        <f>IF(DQ26="","",RANK(DQ26,$DQ$3:$DQ$202,1))</f>
        <v/>
      </c>
      <c r="DS26" s="31" t="str">
        <f>IF(DR26=1,B26,"")</f>
        <v/>
      </c>
      <c r="DT26" s="31">
        <f>IF(I26="AT",B26,"")</f>
        <v>25</v>
      </c>
      <c r="DU26" s="31" t="str">
        <f>IF(I26="MC",B26,"")</f>
        <v/>
      </c>
      <c r="DV26" s="31" t="str">
        <f>IF(I26="AC",B26,"")</f>
        <v/>
      </c>
      <c r="DW26" s="48">
        <f>IF(BK26=0,0,IF(D26="","",$D$203-AZ26+1)/$D$203*100)</f>
        <v>67.605633802816897</v>
      </c>
      <c r="DX26" s="76" t="str">
        <f>IF(AS26 = 0,AV26 - AS26,"")</f>
        <v/>
      </c>
      <c r="DY26" s="77">
        <v>18.75</v>
      </c>
      <c r="DZ26" s="77">
        <v>2.2200000000000002</v>
      </c>
    </row>
    <row r="27" spans="1:130" ht="13.2" x14ac:dyDescent="0.25">
      <c r="A27" s="31">
        <v>25</v>
      </c>
      <c r="B27" s="76">
        <v>54</v>
      </c>
      <c r="C27" s="15"/>
      <c r="D27" s="14" t="s">
        <v>282</v>
      </c>
      <c r="E27" s="14" t="s">
        <v>320</v>
      </c>
      <c r="F27" s="14"/>
      <c r="G27" s="14" t="s">
        <v>283</v>
      </c>
      <c r="H27" s="50" t="s">
        <v>320</v>
      </c>
      <c r="I27" s="15" t="s">
        <v>203</v>
      </c>
      <c r="J27" s="47"/>
      <c r="K27" s="47"/>
      <c r="L27" s="47"/>
      <c r="M27" s="54">
        <v>18.5</v>
      </c>
      <c r="N27" s="54">
        <v>17.75</v>
      </c>
      <c r="O27" s="54">
        <v>21.75</v>
      </c>
      <c r="P27" s="54">
        <v>20.5</v>
      </c>
      <c r="Q27" s="54">
        <v>18</v>
      </c>
      <c r="R27" s="51"/>
      <c r="S27" s="51"/>
      <c r="T27" s="51"/>
      <c r="U27" s="51"/>
      <c r="V27" s="51"/>
      <c r="W27" s="51"/>
      <c r="X27" s="52">
        <f>IF(M27&gt;0,VLOOKUP(M27,$DY$8:$DZ$95,2)," ")</f>
        <v>2.12</v>
      </c>
      <c r="Y27" s="52">
        <f>IF(N27&gt;0,VLOOKUP(N27,$DY$8:$DZ$95,2)," ")</f>
        <v>1.86</v>
      </c>
      <c r="Z27" s="52">
        <f>IF(O27&gt;0,VLOOKUP(O27,$DY$8:$DZ$95,2)," ")</f>
        <v>3.66</v>
      </c>
      <c r="AA27" s="52">
        <f>IF(P27&gt;0,VLOOKUP(P27,$DY$8:$DZ$95,2)," ")</f>
        <v>3</v>
      </c>
      <c r="AB27" s="52">
        <f>IF(Q27&gt;0,VLOOKUP(Q27,$DY$8:$DZ$95,2)," ")</f>
        <v>1.94</v>
      </c>
      <c r="AC27" s="54">
        <v>23</v>
      </c>
      <c r="AD27" s="54">
        <v>16</v>
      </c>
      <c r="AE27" s="54">
        <v>16.5</v>
      </c>
      <c r="AF27" s="54">
        <v>21</v>
      </c>
      <c r="AG27" s="54">
        <v>17.75</v>
      </c>
      <c r="AH27" s="52">
        <f>IF(AC27&gt;0,VLOOKUP(AC27,$DY$8:$DZ$95,2)," ")</f>
        <v>4.42</v>
      </c>
      <c r="AI27" s="52">
        <f>IF(AD27&gt;0,VLOOKUP(AD27,$DY$8:$DZ$95,2)," ")</f>
        <v>1.38</v>
      </c>
      <c r="AJ27" s="52">
        <f>IF(AE27&gt;0,VLOOKUP(AE27,$DY$8:$DZ$95,2)," ")</f>
        <v>1.5</v>
      </c>
      <c r="AK27" s="52">
        <f>IF(AF27&gt;0,VLOOKUP(AF27,$DY$8:$DZ$95,2)," ")</f>
        <v>3.24</v>
      </c>
      <c r="AL27" s="52">
        <f>IF(AG27&gt;0,VLOOKUP(AG27,$DY$8:$DZ$95,2)," ")</f>
        <v>1.86</v>
      </c>
      <c r="AM27" s="53"/>
      <c r="AN27" s="53"/>
      <c r="AO27" s="53"/>
      <c r="AP27" s="53"/>
      <c r="AQ27" s="53"/>
      <c r="AR27" s="53"/>
      <c r="AS27" s="55">
        <f>IF(D27="","",SUM(X27:AB27))</f>
        <v>12.58</v>
      </c>
      <c r="AT27" s="31">
        <f>IF(D27="","",RANK(AS27,$AS$3:$AS$202,0))</f>
        <v>29</v>
      </c>
      <c r="AU27" s="57">
        <f>IF(D27="","",IF(LOOKUP(AT27,'Master 2012 Pay Sheet'!$A$5:$A$35,'Master 2012 Pay Sheet'!$B$5:$B$35)&gt;0,LOOKUP(AT27,'Master 2012 Pay Sheet'!$A$5:$A$35,'Master 2012 Pay Sheet'!$B$5:$B$35),0))</f>
        <v>0</v>
      </c>
      <c r="AV27" s="56">
        <f>IF(D27="","",SUM(AH27:AL27))</f>
        <v>12.399999999999999</v>
      </c>
      <c r="AW27" s="31">
        <f>IF(D27="","",RANK(AV27,$AV$3:$AV$202,0))</f>
        <v>18</v>
      </c>
      <c r="AX27" s="57">
        <f>IF(D27="","",IF(LOOKUP(AW27,'Master 2012 Pay Sheet'!$C$5:$C$35,'Master 2012 Pay Sheet'!$D$5:$D$35)&gt;0,LOOKUP(AW27,'Master 2012 Pay Sheet'!$C$5:$C$35,'Master 2012 Pay Sheet'!$D$5:$D$35),0))</f>
        <v>0</v>
      </c>
      <c r="AY27" s="56">
        <f>IF(D27="","",AS27+AV27)</f>
        <v>24.979999999999997</v>
      </c>
      <c r="AZ27" s="31">
        <f>IF(D27="","",RANK(AY27,$AY$3:$AY$202,0))</f>
        <v>25</v>
      </c>
      <c r="BA27" s="57">
        <f>IF(D27="","",IF(LOOKUP(AZ27,'Master 2012 Pay Sheet'!$E$5:$E$35,'Master 2012 Pay Sheet'!$F$5:$F$35)&gt;0,LOOKUP(AZ27,'Master 2012 Pay Sheet'!$E$5:$E$35,'Master 2012 Pay Sheet'!$F$5:$F$35),0))</f>
        <v>0</v>
      </c>
      <c r="BB27" s="57">
        <f>IF(D27="","",SUM(AU27+AX27+BA27))</f>
        <v>0</v>
      </c>
      <c r="BC27" s="31">
        <f>IF(D27="","",AT27-AZ27)</f>
        <v>4</v>
      </c>
      <c r="BD27" s="31" t="str">
        <f>IF(D27="","",IF(BC27=MAX($BC$3:$BC$202),B27,""))</f>
        <v/>
      </c>
      <c r="BE27" s="31">
        <f>IF(D27="","",COUNT(M27:Q27))</f>
        <v>5</v>
      </c>
      <c r="BF27" s="56">
        <f>IF(D27="","",MAX(X27:AB27))</f>
        <v>3.66</v>
      </c>
      <c r="BG27" s="31" t="str">
        <f>IF(BF27=MAX($BF$3:$BF$202),B27,"")</f>
        <v/>
      </c>
      <c r="BH27" s="31">
        <f>IF(D27="","",COUNT(AC27:AG27))</f>
        <v>5</v>
      </c>
      <c r="BI27" s="56">
        <f>IF(D27="","",MAX(AH27:AL27))</f>
        <v>4.42</v>
      </c>
      <c r="BJ27" s="31" t="str">
        <f>IF(BI27=MAX($BI$3:$BI$202),B27,"")</f>
        <v/>
      </c>
      <c r="BK27" s="31">
        <f>IF(BE27="","",BE27+BH27)</f>
        <v>10</v>
      </c>
      <c r="BL27" s="31">
        <f>IF(D27="","",IF(S27=MAX($S$3:$S$202),S27,""))</f>
        <v>0</v>
      </c>
      <c r="BM27" s="31">
        <f>IF(BL27=MAX($BL$3:$BL$202),B27,"")</f>
        <v>54</v>
      </c>
      <c r="BN27" s="31">
        <f>IF(D27="","",IF(AN27=MAX($AN$3:$AN$202),AN27,""))</f>
        <v>0</v>
      </c>
      <c r="BO27" s="31">
        <f>IF(BN27=MAX($BN$3:$BN$202),B27,"")</f>
        <v>54</v>
      </c>
      <c r="BP27" s="31">
        <f>IF(D27="","",IF(R27=MAX($R$3:$R$202),R27,""))</f>
        <v>0</v>
      </c>
      <c r="BQ27" s="31">
        <f>IF(BP27=MAX($BP$3:$BP$202),B27,"")</f>
        <v>54</v>
      </c>
      <c r="BR27" s="31">
        <f>IF(D27="","",IF(AM27=MAX($AM$3:$AM$202),AM27,""))</f>
        <v>0</v>
      </c>
      <c r="BS27" s="31">
        <f>IF(BR27=MAX($BR$3:$BR$202),B27,"")</f>
        <v>54</v>
      </c>
      <c r="BT27" s="31">
        <f>IF(D27="","",IF(V27=MAX($V$3:$V$202),V27,""))</f>
        <v>0</v>
      </c>
      <c r="BU27" s="31">
        <f>IF(BT27=MAX($BT$3:$BT$202),B27,"")</f>
        <v>54</v>
      </c>
      <c r="BV27" s="31">
        <f>IF(D27="","",IF(W27=MAX($W$3:$W$202), W27,""))</f>
        <v>0</v>
      </c>
      <c r="BW27" s="31">
        <f>IF(BV27=MAX($BV$3:$BV$202),B27,"")</f>
        <v>54</v>
      </c>
      <c r="BX27" s="31">
        <f>IF(D27="","",IF(AQ27=MAX($AQ$3:$AQ$202),AQ27,""))</f>
        <v>0</v>
      </c>
      <c r="BY27" s="31">
        <f>IF(BX27=MAX($BX$3:$BX$202),B27,"")</f>
        <v>54</v>
      </c>
      <c r="BZ27" s="31">
        <f>IF(D27="","",IF(AR27=MAX($AR$3:$AR$202), AR27,""))</f>
        <v>0</v>
      </c>
      <c r="CA27" s="31">
        <f>IF(BZ27=MAX($BZ$3:$BZ$202),B27,"")</f>
        <v>54</v>
      </c>
      <c r="CB27" s="31">
        <f>IF(D27="","",IF(U27=MAX($U$3:$U$202), U27,""))</f>
        <v>0</v>
      </c>
      <c r="CC27" s="31">
        <f>IF(CB27=MAX($CB$3:$CB$202),B27,"")</f>
        <v>54</v>
      </c>
      <c r="CD27" s="31">
        <f>IF(D27="","",IF(AP27=MAX($AP$3:$AP$202),AP27,""))</f>
        <v>0</v>
      </c>
      <c r="CE27" s="31">
        <f>IF(CD27=MAX($CD$3:$CD$202),B27,"")</f>
        <v>54</v>
      </c>
      <c r="CF27" s="31">
        <f>IF(D27="","",IF(T27=MAX($T$3:$T$202), T27,""))</f>
        <v>0</v>
      </c>
      <c r="CG27" s="31">
        <f>IF(CF27=MAX($CF$3:$CF$202),B27,"")</f>
        <v>54</v>
      </c>
      <c r="CH27" s="31">
        <f>IF(D27="","",IF(AO27=MAX($AO$3:$AO$202),AO27,""))</f>
        <v>0</v>
      </c>
      <c r="CI27" s="31">
        <f>IF(CH27=MAX($CH$3:$CH$202),B27,"")</f>
        <v>54</v>
      </c>
      <c r="CJ27" s="31" t="str">
        <f>IF(I27="AC",AZ27,"")</f>
        <v/>
      </c>
      <c r="CK27" s="31" t="str">
        <f>IF(CJ27="","",RANK(CJ27,$CJ$3:$CJ$202,1))</f>
        <v/>
      </c>
      <c r="CL27" s="31" t="str">
        <f>IF(CK27=1,B27,"")</f>
        <v/>
      </c>
      <c r="CM27" s="31" t="str">
        <f>IF(CK27=2,B27,"")</f>
        <v/>
      </c>
      <c r="CN27" s="31" t="str">
        <f>IF(CK27=3,B27,"")</f>
        <v/>
      </c>
      <c r="CO27" s="31" t="str">
        <f>IF(I27="MC",AZ27,"")</f>
        <v/>
      </c>
      <c r="CP27" s="31" t="str">
        <f>IF(CO27="","",RANK(CO27,$CO$3:$CO$202,1))</f>
        <v/>
      </c>
      <c r="CQ27" s="31" t="str">
        <f>IF(CP27=1,B27,"")</f>
        <v/>
      </c>
      <c r="CR27" s="31" t="str">
        <f>IF(CP27=2,B27,"")</f>
        <v/>
      </c>
      <c r="CS27" s="31" t="str">
        <f>IF(CP27=3,B27,"")</f>
        <v/>
      </c>
      <c r="CT27" s="31" t="str">
        <f>IF(BE27=0,BE27,"")</f>
        <v/>
      </c>
      <c r="CU27" s="31" t="str">
        <f>IF(BE27=1,1,"")</f>
        <v/>
      </c>
      <c r="CV27" s="31" t="str">
        <f>IF(BE27=2,2,"")</f>
        <v/>
      </c>
      <c r="CW27" s="31" t="str">
        <f>IF(BE27=3,3,"")</f>
        <v/>
      </c>
      <c r="CX27" s="31" t="str">
        <f>IF(BE27=4,4,"")</f>
        <v/>
      </c>
      <c r="CY27" s="31">
        <f>IF(BE27=5,5,"")</f>
        <v>5</v>
      </c>
      <c r="CZ27" s="31" t="str">
        <f>IF(BH27=0,BH27,"")</f>
        <v/>
      </c>
      <c r="DA27" s="31" t="str">
        <f>IF(BH27=1,1,"")</f>
        <v/>
      </c>
      <c r="DB27" s="31" t="str">
        <f>IF(BH27=2,2,"")</f>
        <v/>
      </c>
      <c r="DC27" s="31" t="str">
        <f>IF(BH27=3,3,"")</f>
        <v/>
      </c>
      <c r="DD27" s="31" t="str">
        <f>IF(BH27=4,4,"")</f>
        <v/>
      </c>
      <c r="DE27" s="31">
        <f>IF(BH27=5,5,"")</f>
        <v>5</v>
      </c>
      <c r="DF27" s="31" t="str">
        <f>IF(BK27=0,BK27,"")</f>
        <v/>
      </c>
      <c r="DG27" s="31" t="str">
        <f>IF(BK27=1,1,"")</f>
        <v/>
      </c>
      <c r="DH27" s="31" t="str">
        <f>IF(BK27=2,2,"")</f>
        <v/>
      </c>
      <c r="DI27" s="31" t="str">
        <f>IF(BK27=3,3,"")</f>
        <v/>
      </c>
      <c r="DJ27" s="31" t="str">
        <f>IF(BK27=4,4,"")</f>
        <v/>
      </c>
      <c r="DK27" s="31" t="str">
        <f>IF(BK27=5,5,"")</f>
        <v/>
      </c>
      <c r="DL27" s="31" t="str">
        <f>IF(BK27=6,6,"")</f>
        <v/>
      </c>
      <c r="DM27" s="31" t="str">
        <f>IF(BK27=7,7,"")</f>
        <v/>
      </c>
      <c r="DN27" s="31" t="str">
        <f>IF(BK27=8,8,"")</f>
        <v/>
      </c>
      <c r="DO27" s="31" t="str">
        <f>IF(BK27=9,9,"")</f>
        <v/>
      </c>
      <c r="DP27" s="31">
        <f>IF(BK27=10,10,"")</f>
        <v>10</v>
      </c>
      <c r="DQ27" s="31" t="str">
        <f>IF(J27="Lund",AZ27,"")</f>
        <v/>
      </c>
      <c r="DR27" s="31" t="str">
        <f>IF(DQ27="","",RANK(DQ27,$DQ$3:$DQ$202,1))</f>
        <v/>
      </c>
      <c r="DS27" s="31" t="str">
        <f>IF(DR27=1,B27,"")</f>
        <v/>
      </c>
      <c r="DT27" s="31">
        <f>IF(I27="AT",B27,"")</f>
        <v>54</v>
      </c>
      <c r="DU27" s="31" t="str">
        <f>IF(I27="MC",B27,"")</f>
        <v/>
      </c>
      <c r="DV27" s="31" t="str">
        <f>IF(I27="AC",B27,"")</f>
        <v/>
      </c>
      <c r="DW27" s="48">
        <f>IF(BK27=0,0,IF(D27="","",$D$203-AZ27+1)/$D$203*100)</f>
        <v>66.197183098591552</v>
      </c>
      <c r="DX27" s="76" t="str">
        <f>IF(AS27 = 0,AV27 - AS27,"")</f>
        <v/>
      </c>
      <c r="DY27" s="77">
        <v>19</v>
      </c>
      <c r="DZ27" s="77">
        <v>2.3199999999999998</v>
      </c>
    </row>
    <row r="28" spans="1:130" ht="13.2" x14ac:dyDescent="0.25">
      <c r="A28" s="31">
        <v>26</v>
      </c>
      <c r="B28" s="76">
        <v>8</v>
      </c>
      <c r="C28" s="60"/>
      <c r="D28" s="61" t="s">
        <v>187</v>
      </c>
      <c r="E28" s="61" t="s">
        <v>328</v>
      </c>
      <c r="F28" s="14"/>
      <c r="G28" s="14" t="s">
        <v>188</v>
      </c>
      <c r="H28" s="50" t="s">
        <v>329</v>
      </c>
      <c r="I28" s="60" t="s">
        <v>203</v>
      </c>
      <c r="J28" s="62"/>
      <c r="K28" s="62"/>
      <c r="L28" s="62"/>
      <c r="M28" s="54">
        <v>18.25</v>
      </c>
      <c r="N28" s="54">
        <v>17.5</v>
      </c>
      <c r="O28" s="54">
        <v>17</v>
      </c>
      <c r="P28" s="54">
        <v>16.75</v>
      </c>
      <c r="Q28" s="54"/>
      <c r="R28" s="51"/>
      <c r="S28" s="51"/>
      <c r="T28" s="51"/>
      <c r="U28" s="51"/>
      <c r="V28" s="51"/>
      <c r="W28" s="51"/>
      <c r="X28" s="52">
        <f>IF(M28&gt;0,VLOOKUP(M28,$DY$8:$DZ$95,2)," ")</f>
        <v>2.02</v>
      </c>
      <c r="Y28" s="52">
        <f>IF(N28&gt;0,VLOOKUP(N28,$DY$8:$DZ$95,2)," ")</f>
        <v>1.78</v>
      </c>
      <c r="Z28" s="52">
        <f>IF(O28&gt;0,VLOOKUP(O28,$DY$8:$DZ$95,2)," ")</f>
        <v>1.64</v>
      </c>
      <c r="AA28" s="52">
        <f>IF(P28&gt;0,VLOOKUP(P28,$DY$8:$DZ$95,2)," ")</f>
        <v>1.58</v>
      </c>
      <c r="AB28" s="52" t="str">
        <f>IF(Q28&gt;0,VLOOKUP(Q28,$DY$8:$DZ$95,2)," ")</f>
        <v xml:space="preserve"> </v>
      </c>
      <c r="AC28" s="54">
        <v>23.25</v>
      </c>
      <c r="AD28" s="54">
        <v>19.5</v>
      </c>
      <c r="AE28" s="54">
        <v>18</v>
      </c>
      <c r="AF28" s="54">
        <v>18.5</v>
      </c>
      <c r="AG28" s="54">
        <v>25.5</v>
      </c>
      <c r="AH28" s="52">
        <f>IF(AC28&gt;0,VLOOKUP(AC28,$DY$8:$DZ$95,2)," ")</f>
        <v>4.58</v>
      </c>
      <c r="AI28" s="52">
        <f>IF(AD28&gt;0,VLOOKUP(AD28,$DY$8:$DZ$95,2)," ")</f>
        <v>2.52</v>
      </c>
      <c r="AJ28" s="52">
        <f>IF(AE28&gt;0,VLOOKUP(AE28,$DY$8:$DZ$95,2)," ")</f>
        <v>1.94</v>
      </c>
      <c r="AK28" s="52">
        <f>IF(AF28&gt;0,VLOOKUP(AF28,$DY$8:$DZ$95,2)," ")</f>
        <v>2.12</v>
      </c>
      <c r="AL28" s="52">
        <f>IF(AG28&gt;0,VLOOKUP(AG28,$DY$8:$DZ$95,2)," ")</f>
        <v>6.26</v>
      </c>
      <c r="AM28" s="53"/>
      <c r="AN28" s="53"/>
      <c r="AO28" s="53"/>
      <c r="AP28" s="53"/>
      <c r="AQ28" s="53"/>
      <c r="AR28" s="53"/>
      <c r="AS28" s="55">
        <f>IF(D28="","",SUM(X28:AB28))</f>
        <v>7.02</v>
      </c>
      <c r="AT28" s="31">
        <f>IF(D28="","",RANK(AS28,$AS$3:$AS$202,0))</f>
        <v>54</v>
      </c>
      <c r="AU28" s="57">
        <f>IF(D28="","",IF(LOOKUP(AT28,'Master 2012 Pay Sheet'!$A$5:$A$35,'Master 2012 Pay Sheet'!$B$5:$B$35)&gt;0,LOOKUP(AT28,'Master 2012 Pay Sheet'!$A$5:$A$35,'Master 2012 Pay Sheet'!$B$5:$B$35),0))</f>
        <v>0</v>
      </c>
      <c r="AV28" s="56">
        <f>IF(D28="","",SUM(AH28:AL28))</f>
        <v>17.420000000000002</v>
      </c>
      <c r="AW28" s="31">
        <f>IF(D28="","",RANK(AV28,$AV$3:$AV$202,0))</f>
        <v>10</v>
      </c>
      <c r="AX28" s="57">
        <f>IF(D28="","",IF(LOOKUP(AW28,'Master 2012 Pay Sheet'!$C$5:$C$35,'Master 2012 Pay Sheet'!$D$5:$D$35)&gt;0,LOOKUP(AW28,'Master 2012 Pay Sheet'!$C$5:$C$35,'Master 2012 Pay Sheet'!$D$5:$D$35),0))</f>
        <v>0</v>
      </c>
      <c r="AY28" s="56">
        <f>IF(D28="","",AS28+AV28)</f>
        <v>24.44</v>
      </c>
      <c r="AZ28" s="31">
        <f>IF(D28="","",RANK(AY28,$AY$3:$AY$202,0))</f>
        <v>26</v>
      </c>
      <c r="BA28" s="57">
        <f>IF(D28="","",IF(LOOKUP(AZ28,'Master 2012 Pay Sheet'!$E$5:$E$35,'Master 2012 Pay Sheet'!$F$5:$F$35)&gt;0,LOOKUP(AZ28,'Master 2012 Pay Sheet'!$E$5:$E$35,'Master 2012 Pay Sheet'!$F$5:$F$35),0))</f>
        <v>0</v>
      </c>
      <c r="BB28" s="57">
        <f>IF(D28="","",SUM(AU28+AX28+BA28))</f>
        <v>0</v>
      </c>
      <c r="BC28" s="31">
        <f>IF(D28="","",AT28-AZ28)</f>
        <v>28</v>
      </c>
      <c r="BD28" s="31" t="str">
        <f>IF(D28="","",IF(BC28=MAX($BC$3:$BC$202),B28,""))</f>
        <v/>
      </c>
      <c r="BE28" s="31">
        <f>IF(D28="","",COUNT(M28:Q28))</f>
        <v>4</v>
      </c>
      <c r="BF28" s="56">
        <f>IF(D28="","",MAX(X28:AB28))</f>
        <v>2.02</v>
      </c>
      <c r="BG28" s="31" t="str">
        <f>IF(BF28=MAX($BF$3:$BF$202),B28,"")</f>
        <v/>
      </c>
      <c r="BH28" s="31">
        <f>IF(D28="","",COUNT(AC28:AG28))</f>
        <v>5</v>
      </c>
      <c r="BI28" s="56">
        <f>IF(D28="","",MAX(AH28:AL28))</f>
        <v>6.26</v>
      </c>
      <c r="BJ28" s="31" t="str">
        <f>IF(BI28=MAX($BI$3:$BI$202),B28,"")</f>
        <v/>
      </c>
      <c r="BK28" s="31">
        <f>IF(BE28="","",BE28+BH28)</f>
        <v>9</v>
      </c>
      <c r="BL28" s="31">
        <f>IF(D28="","",IF(S28=MAX($S$3:$S$202),S28,""))</f>
        <v>0</v>
      </c>
      <c r="BM28" s="31">
        <f>IF(BL28=MAX($BL$3:$BL$202),B28,"")</f>
        <v>8</v>
      </c>
      <c r="BN28" s="31">
        <f>IF(D28="","",IF(AN28=MAX($AN$3:$AN$202),AN28,""))</f>
        <v>0</v>
      </c>
      <c r="BO28" s="31">
        <f>IF(BN28=MAX($BN$3:$BN$202),B28,"")</f>
        <v>8</v>
      </c>
      <c r="BP28" s="31">
        <f>IF(D28="","",IF(R28=MAX($R$3:$R$202),R28,""))</f>
        <v>0</v>
      </c>
      <c r="BQ28" s="31">
        <f>IF(BP28=MAX($BP$3:$BP$202),B28,"")</f>
        <v>8</v>
      </c>
      <c r="BR28" s="31">
        <f>IF(D28="","",IF(AM28=MAX($AM$3:$AM$202),AM28,""))</f>
        <v>0</v>
      </c>
      <c r="BS28" s="31">
        <f>IF(BR28=MAX($BR$3:$BR$202),B28,"")</f>
        <v>8</v>
      </c>
      <c r="BT28" s="31">
        <f>IF(D28="","",IF(V28=MAX($V$3:$V$202),V28,""))</f>
        <v>0</v>
      </c>
      <c r="BU28" s="31">
        <f>IF(BT28=MAX($BT$3:$BT$202),B28,"")</f>
        <v>8</v>
      </c>
      <c r="BV28" s="31">
        <f>IF(D28="","",IF(W28=MAX($W$3:$W$202), W28,""))</f>
        <v>0</v>
      </c>
      <c r="BW28" s="31">
        <f>IF(BV28=MAX($BV$3:$BV$202),B28,"")</f>
        <v>8</v>
      </c>
      <c r="BX28" s="31">
        <f>IF(D28="","",IF(AQ28=MAX($AQ$3:$AQ$202),AQ28,""))</f>
        <v>0</v>
      </c>
      <c r="BY28" s="31">
        <f>IF(BX28=MAX($BX$3:$BX$202),B28,"")</f>
        <v>8</v>
      </c>
      <c r="BZ28" s="31">
        <f>IF(D28="","",IF(AR28=MAX($AR$3:$AR$202), AR28,""))</f>
        <v>0</v>
      </c>
      <c r="CA28" s="31">
        <f>IF(BZ28=MAX($BZ$3:$BZ$202),B28,"")</f>
        <v>8</v>
      </c>
      <c r="CB28" s="31">
        <f>IF(D28="","",IF(U28=MAX($U$3:$U$202), U28,""))</f>
        <v>0</v>
      </c>
      <c r="CC28" s="31">
        <f>IF(CB28=MAX($CB$3:$CB$202),B28,"")</f>
        <v>8</v>
      </c>
      <c r="CD28" s="31">
        <f>IF(D28="","",IF(AP28=MAX($AP$3:$AP$202),AP28,""))</f>
        <v>0</v>
      </c>
      <c r="CE28" s="31">
        <f>IF(CD28=MAX($CD$3:$CD$202),B28,"")</f>
        <v>8</v>
      </c>
      <c r="CF28" s="31">
        <f>IF(D28="","",IF(T28=MAX($T$3:$T$202), T28,""))</f>
        <v>0</v>
      </c>
      <c r="CG28" s="31">
        <f>IF(CF28=MAX($CF$3:$CF$202),B28,"")</f>
        <v>8</v>
      </c>
      <c r="CH28" s="31">
        <f>IF(D28="","",IF(AO28=MAX($AO$3:$AO$202),AO28,""))</f>
        <v>0</v>
      </c>
      <c r="CI28" s="31">
        <f>IF(CH28=MAX($CH$3:$CH$202),B28,"")</f>
        <v>8</v>
      </c>
      <c r="CJ28" s="31" t="str">
        <f>IF(I28="AC",AZ28,"")</f>
        <v/>
      </c>
      <c r="CK28" s="31" t="str">
        <f>IF(CJ28="","",RANK(CJ28,$CJ$3:$CJ$202,1))</f>
        <v/>
      </c>
      <c r="CL28" s="31" t="str">
        <f>IF(CK28=1,B28,"")</f>
        <v/>
      </c>
      <c r="CM28" s="31" t="str">
        <f>IF(CK28=2,B28,"")</f>
        <v/>
      </c>
      <c r="CN28" s="31" t="str">
        <f>IF(CK28=3,B28,"")</f>
        <v/>
      </c>
      <c r="CO28" s="31" t="str">
        <f>IF(I28="MC",AZ28,"")</f>
        <v/>
      </c>
      <c r="CP28" s="31" t="str">
        <f>IF(CO28="","",RANK(CO28,$CO$3:$CO$202,1))</f>
        <v/>
      </c>
      <c r="CQ28" s="31" t="str">
        <f>IF(CP28=1,B28,"")</f>
        <v/>
      </c>
      <c r="CR28" s="31" t="str">
        <f>IF(CP28=2,B28,"")</f>
        <v/>
      </c>
      <c r="CS28" s="31" t="str">
        <f>IF(CP28=3,B28,"")</f>
        <v/>
      </c>
      <c r="CT28" s="31" t="str">
        <f>IF(BE28=0,BE28,"")</f>
        <v/>
      </c>
      <c r="CU28" s="31" t="str">
        <f>IF(BE28=1,1,"")</f>
        <v/>
      </c>
      <c r="CV28" s="31" t="str">
        <f>IF(BE28=2,2,"")</f>
        <v/>
      </c>
      <c r="CW28" s="31" t="str">
        <f>IF(BE28=3,3,"")</f>
        <v/>
      </c>
      <c r="CX28" s="31">
        <f>IF(BE28=4,4,"")</f>
        <v>4</v>
      </c>
      <c r="CY28" s="31" t="str">
        <f>IF(BE28=5,5,"")</f>
        <v/>
      </c>
      <c r="CZ28" s="31" t="str">
        <f>IF(BH28=0,BH28,"")</f>
        <v/>
      </c>
      <c r="DA28" s="31" t="str">
        <f>IF(BH28=1,1,"")</f>
        <v/>
      </c>
      <c r="DB28" s="31" t="str">
        <f>IF(BH28=2,2,"")</f>
        <v/>
      </c>
      <c r="DC28" s="31" t="str">
        <f>IF(BH28=3,3,"")</f>
        <v/>
      </c>
      <c r="DD28" s="31" t="str">
        <f>IF(BH28=4,4,"")</f>
        <v/>
      </c>
      <c r="DE28" s="31">
        <f>IF(BH28=5,5,"")</f>
        <v>5</v>
      </c>
      <c r="DF28" s="31" t="str">
        <f>IF(BK28=0,BK28,"")</f>
        <v/>
      </c>
      <c r="DG28" s="31" t="str">
        <f>IF(BK28=1,1,"")</f>
        <v/>
      </c>
      <c r="DH28" s="31" t="str">
        <f>IF(BK28=2,2,"")</f>
        <v/>
      </c>
      <c r="DI28" s="31" t="str">
        <f>IF(BK28=3,3,"")</f>
        <v/>
      </c>
      <c r="DJ28" s="31" t="str">
        <f>IF(BK28=4,4,"")</f>
        <v/>
      </c>
      <c r="DK28" s="31" t="str">
        <f>IF(BK28=5,5,"")</f>
        <v/>
      </c>
      <c r="DL28" s="31" t="str">
        <f>IF(BK28=6,6,"")</f>
        <v/>
      </c>
      <c r="DM28" s="31" t="str">
        <f>IF(BK28=7,7,"")</f>
        <v/>
      </c>
      <c r="DN28" s="31" t="str">
        <f>IF(BK28=8,8,"")</f>
        <v/>
      </c>
      <c r="DO28" s="31">
        <f>IF(BK28=9,9,"")</f>
        <v>9</v>
      </c>
      <c r="DP28" s="31" t="str">
        <f>IF(BK28=10,10,"")</f>
        <v/>
      </c>
      <c r="DQ28" s="31" t="str">
        <f>IF(J28="Lund",AZ28,"")</f>
        <v/>
      </c>
      <c r="DR28" s="31" t="str">
        <f>IF(DQ28="","",RANK(DQ28,$DQ$3:$DQ$202,1))</f>
        <v/>
      </c>
      <c r="DS28" s="31" t="str">
        <f>IF(DR28=1,B28,"")</f>
        <v/>
      </c>
      <c r="DT28" s="31">
        <f>IF(I28="AT",B28,"")</f>
        <v>8</v>
      </c>
      <c r="DU28" s="31" t="str">
        <f>IF(I28="MC",B28,"")</f>
        <v/>
      </c>
      <c r="DV28" s="31" t="str">
        <f>IF(I28="AC",B28,"")</f>
        <v/>
      </c>
      <c r="DW28" s="48">
        <f>IF(BK28=0,0,IF(D28="","",$D$203-AZ28+1)/$D$203*100)</f>
        <v>64.788732394366207</v>
      </c>
      <c r="DX28" s="76" t="str">
        <f>IF(AS28 = 0,AV28 - AS28,"")</f>
        <v/>
      </c>
      <c r="DY28" s="77">
        <v>19.25</v>
      </c>
      <c r="DZ28" s="77">
        <v>2.42</v>
      </c>
    </row>
    <row r="29" spans="1:130" ht="13.2" x14ac:dyDescent="0.25">
      <c r="A29" s="31">
        <v>27</v>
      </c>
      <c r="B29" s="76">
        <v>68</v>
      </c>
      <c r="C29" s="15"/>
      <c r="D29" s="14" t="s">
        <v>310</v>
      </c>
      <c r="E29" s="14" t="s">
        <v>369</v>
      </c>
      <c r="F29" s="14"/>
      <c r="G29" s="14" t="s">
        <v>311</v>
      </c>
      <c r="H29" s="50" t="s">
        <v>369</v>
      </c>
      <c r="I29" s="15" t="s">
        <v>222</v>
      </c>
      <c r="J29" s="47"/>
      <c r="K29" s="47"/>
      <c r="L29" s="47"/>
      <c r="M29" s="54">
        <v>31</v>
      </c>
      <c r="N29" s="54">
        <v>16</v>
      </c>
      <c r="O29" s="54">
        <v>14.5</v>
      </c>
      <c r="P29" s="54">
        <v>15.5</v>
      </c>
      <c r="Q29" s="54">
        <v>20</v>
      </c>
      <c r="R29" s="51"/>
      <c r="S29" s="51"/>
      <c r="T29" s="51"/>
      <c r="U29" s="51"/>
      <c r="V29" s="51"/>
      <c r="W29" s="51"/>
      <c r="X29" s="52">
        <f>IF(M29&gt;0,VLOOKUP(M29,$DY$8:$DZ$95,2)," ")</f>
        <v>12.06</v>
      </c>
      <c r="Y29" s="52">
        <f>IF(N29&gt;0,VLOOKUP(N29,$DY$8:$DZ$95,2)," ")</f>
        <v>1.38</v>
      </c>
      <c r="Z29" s="52">
        <f>IF(O29&gt;0,VLOOKUP(O29,$DY$8:$DZ$95,2)," ")</f>
        <v>1.06</v>
      </c>
      <c r="AA29" s="52">
        <f>IF(P29&gt;0,VLOOKUP(P29,$DY$8:$DZ$95,2)," ")</f>
        <v>1.24</v>
      </c>
      <c r="AB29" s="52">
        <f>IF(Q29&gt;0,VLOOKUP(Q29,$DY$8:$DZ$95,2)," ")</f>
        <v>2.76</v>
      </c>
      <c r="AC29" s="54">
        <v>16</v>
      </c>
      <c r="AD29" s="54">
        <v>17</v>
      </c>
      <c r="AE29" s="54">
        <v>16.5</v>
      </c>
      <c r="AF29" s="54">
        <v>14.5</v>
      </c>
      <c r="AG29" s="54"/>
      <c r="AH29" s="52">
        <f>IF(AC29&gt;0,VLOOKUP(AC29,$DY$8:$DZ$95,2)," ")</f>
        <v>1.38</v>
      </c>
      <c r="AI29" s="52">
        <f>IF(AD29&gt;0,VLOOKUP(AD29,$DY$8:$DZ$95,2)," ")</f>
        <v>1.64</v>
      </c>
      <c r="AJ29" s="52">
        <f>IF(AE29&gt;0,VLOOKUP(AE29,$DY$8:$DZ$95,2)," ")</f>
        <v>1.5</v>
      </c>
      <c r="AK29" s="52">
        <f>IF(AF29&gt;0,VLOOKUP(AF29,$DY$8:$DZ$95,2)," ")</f>
        <v>1.06</v>
      </c>
      <c r="AL29" s="52" t="str">
        <f>IF(AG29&gt;0,VLOOKUP(AG29,$DY$8:$DZ$95,2)," ")</f>
        <v xml:space="preserve"> </v>
      </c>
      <c r="AM29" s="53"/>
      <c r="AN29" s="53"/>
      <c r="AO29" s="53"/>
      <c r="AP29" s="53"/>
      <c r="AQ29" s="53"/>
      <c r="AR29" s="53"/>
      <c r="AS29" s="55">
        <f>IF(D29="","",SUM(X29:AB29))</f>
        <v>18.5</v>
      </c>
      <c r="AT29" s="31">
        <f>IF(D29="","",RANK(AS29,$AS$3:$AS$202,0))</f>
        <v>8</v>
      </c>
      <c r="AU29" s="57">
        <f>IF(D29="","",IF(LOOKUP(AT29,'Master 2012 Pay Sheet'!$A$5:$A$35,'Master 2012 Pay Sheet'!$B$5:$B$35)&gt;0,LOOKUP(AT29,'Master 2012 Pay Sheet'!$A$5:$A$35,'Master 2012 Pay Sheet'!$B$5:$B$35),0))</f>
        <v>0</v>
      </c>
      <c r="AV29" s="56">
        <f>IF(D29="","",SUM(AH29:AL29))</f>
        <v>5.58</v>
      </c>
      <c r="AW29" s="31">
        <f>IF(D29="","",RANK(AV29,$AV$3:$AV$202,0))</f>
        <v>56</v>
      </c>
      <c r="AX29" s="57">
        <f>IF(D29="","",IF(LOOKUP(AW29,'Master 2012 Pay Sheet'!$C$5:$C$35,'Master 2012 Pay Sheet'!$D$5:$D$35)&gt;0,LOOKUP(AW29,'Master 2012 Pay Sheet'!$C$5:$C$35,'Master 2012 Pay Sheet'!$D$5:$D$35),0))</f>
        <v>0</v>
      </c>
      <c r="AY29" s="56">
        <f>IF(D29="","",AS29+AV29)</f>
        <v>24.08</v>
      </c>
      <c r="AZ29" s="31">
        <f>IF(D29="","",RANK(AY29,$AY$3:$AY$202,0))</f>
        <v>27</v>
      </c>
      <c r="BA29" s="57">
        <f>IF(D29="","",IF(LOOKUP(AZ29,'Master 2012 Pay Sheet'!$E$5:$E$35,'Master 2012 Pay Sheet'!$F$5:$F$35)&gt;0,LOOKUP(AZ29,'Master 2012 Pay Sheet'!$E$5:$E$35,'Master 2012 Pay Sheet'!$F$5:$F$35),0))</f>
        <v>0</v>
      </c>
      <c r="BB29" s="57">
        <f>IF(D29="","",SUM(AU29+AX29+BA29))</f>
        <v>0</v>
      </c>
      <c r="BC29" s="31">
        <f>IF(D29="","",AT29-AZ29)</f>
        <v>-19</v>
      </c>
      <c r="BD29" s="31" t="str">
        <f>IF(D29="","",IF(BC29=MAX($BC$3:$BC$202),B29,""))</f>
        <v/>
      </c>
      <c r="BE29" s="31">
        <f>IF(D29="","",COUNT(M29:Q29))</f>
        <v>5</v>
      </c>
      <c r="BF29" s="56">
        <f>IF(D29="","",MAX(X29:AB29))</f>
        <v>12.06</v>
      </c>
      <c r="BG29" s="31" t="str">
        <f>IF(BF29=MAX($BF$3:$BF$202),B29,"")</f>
        <v/>
      </c>
      <c r="BH29" s="31">
        <f>IF(D29="","",COUNT(AC29:AG29))</f>
        <v>4</v>
      </c>
      <c r="BI29" s="56">
        <f>IF(D29="","",MAX(AH29:AL29))</f>
        <v>1.64</v>
      </c>
      <c r="BJ29" s="31" t="str">
        <f>IF(BI29=MAX($BI$3:$BI$202),B29,"")</f>
        <v/>
      </c>
      <c r="BK29" s="31">
        <f>IF(BE29="","",BE29+BH29)</f>
        <v>9</v>
      </c>
      <c r="BL29" s="31">
        <f>IF(D29="","",IF(S29=MAX($S$3:$S$202),S29,""))</f>
        <v>0</v>
      </c>
      <c r="BM29" s="31">
        <f>IF(BL29=MAX($BL$3:$BL$202),B29,"")</f>
        <v>68</v>
      </c>
      <c r="BN29" s="31">
        <f>IF(D29="","",IF(AN29=MAX($AN$3:$AN$202),AN29,""))</f>
        <v>0</v>
      </c>
      <c r="BO29" s="31">
        <f>IF(BN29=MAX($BN$3:$BN$202),B29,"")</f>
        <v>68</v>
      </c>
      <c r="BP29" s="31">
        <f>IF(D29="","",IF(R29=MAX($R$3:$R$202),R29,""))</f>
        <v>0</v>
      </c>
      <c r="BQ29" s="31">
        <f>IF(BP29=MAX($BP$3:$BP$202),B29,"")</f>
        <v>68</v>
      </c>
      <c r="BR29" s="31">
        <f>IF(D29="","",IF(AM29=MAX($AM$3:$AM$202),AM29,""))</f>
        <v>0</v>
      </c>
      <c r="BS29" s="31">
        <f>IF(BR29=MAX($BR$3:$BR$202),B29,"")</f>
        <v>68</v>
      </c>
      <c r="BT29" s="31">
        <f>IF(D29="","",IF(V29=MAX($V$3:$V$202),V29,""))</f>
        <v>0</v>
      </c>
      <c r="BU29" s="31">
        <f>IF(BT29=MAX($BT$3:$BT$202),B29,"")</f>
        <v>68</v>
      </c>
      <c r="BV29" s="31">
        <f>IF(D29="","",IF(W29=MAX($W$3:$W$202), W29,""))</f>
        <v>0</v>
      </c>
      <c r="BW29" s="31">
        <f>IF(BV29=MAX($BV$3:$BV$202),B29,"")</f>
        <v>68</v>
      </c>
      <c r="BX29" s="31">
        <f>IF(D29="","",IF(AQ29=MAX($AQ$3:$AQ$202),AQ29,""))</f>
        <v>0</v>
      </c>
      <c r="BY29" s="31">
        <f>IF(BX29=MAX($BX$3:$BX$202),B29,"")</f>
        <v>68</v>
      </c>
      <c r="BZ29" s="31">
        <f>IF(D29="","",IF(AR29=MAX($AR$3:$AR$202), AR29,""))</f>
        <v>0</v>
      </c>
      <c r="CA29" s="31">
        <f>IF(BZ29=MAX($BZ$3:$BZ$202),B29,"")</f>
        <v>68</v>
      </c>
      <c r="CB29" s="31">
        <f>IF(D29="","",IF(U29=MAX($U$3:$U$202), U29,""))</f>
        <v>0</v>
      </c>
      <c r="CC29" s="31">
        <f>IF(CB29=MAX($CB$3:$CB$202),B29,"")</f>
        <v>68</v>
      </c>
      <c r="CD29" s="31">
        <f>IF(D29="","",IF(AP29=MAX($AP$3:$AP$202),AP29,""))</f>
        <v>0</v>
      </c>
      <c r="CE29" s="31">
        <f>IF(CD29=MAX($CD$3:$CD$202),B29,"")</f>
        <v>68</v>
      </c>
      <c r="CF29" s="31">
        <f>IF(D29="","",IF(T29=MAX($T$3:$T$202), T29,""))</f>
        <v>0</v>
      </c>
      <c r="CG29" s="31">
        <f>IF(CF29=MAX($CF$3:$CF$202),B29,"")</f>
        <v>68</v>
      </c>
      <c r="CH29" s="31">
        <f>IF(D29="","",IF(AO29=MAX($AO$3:$AO$202),AO29,""))</f>
        <v>0</v>
      </c>
      <c r="CI29" s="31">
        <f>IF(CH29=MAX($CH$3:$CH$202),B29,"")</f>
        <v>68</v>
      </c>
      <c r="CJ29" s="31" t="str">
        <f>IF(I29="AC",AZ29,"")</f>
        <v/>
      </c>
      <c r="CK29" s="31" t="str">
        <f>IF(CJ29="","",RANK(CJ29,$CJ$3:$CJ$202,1))</f>
        <v/>
      </c>
      <c r="CL29" s="31" t="str">
        <f>IF(CK29=1,B29,"")</f>
        <v/>
      </c>
      <c r="CM29" s="31" t="str">
        <f>IF(CK29=2,B29,"")</f>
        <v/>
      </c>
      <c r="CN29" s="31" t="str">
        <f>IF(CK29=3,B29,"")</f>
        <v/>
      </c>
      <c r="CO29" s="31">
        <f>IF(I29="MC",AZ29,"")</f>
        <v>27</v>
      </c>
      <c r="CP29" s="31">
        <f>IF(CO29="","",RANK(CO29,$CO$3:$CO$202,1))</f>
        <v>4</v>
      </c>
      <c r="CQ29" s="31" t="str">
        <f>IF(CP29=1,B29,"")</f>
        <v/>
      </c>
      <c r="CR29" s="31" t="str">
        <f>IF(CP29=2,B29,"")</f>
        <v/>
      </c>
      <c r="CS29" s="31" t="str">
        <f>IF(CP29=3,B29,"")</f>
        <v/>
      </c>
      <c r="CT29" s="31" t="str">
        <f>IF(BE29=0,BE29,"")</f>
        <v/>
      </c>
      <c r="CU29" s="31" t="str">
        <f>IF(BE29=1,1,"")</f>
        <v/>
      </c>
      <c r="CV29" s="31" t="str">
        <f>IF(BE29=2,2,"")</f>
        <v/>
      </c>
      <c r="CW29" s="31" t="str">
        <f>IF(BE29=3,3,"")</f>
        <v/>
      </c>
      <c r="CX29" s="31" t="str">
        <f>IF(BE29=4,4,"")</f>
        <v/>
      </c>
      <c r="CY29" s="31">
        <f>IF(BE29=5,5,"")</f>
        <v>5</v>
      </c>
      <c r="CZ29" s="31" t="str">
        <f>IF(BH29=0,BH29,"")</f>
        <v/>
      </c>
      <c r="DA29" s="31" t="str">
        <f>IF(BH29=1,1,"")</f>
        <v/>
      </c>
      <c r="DB29" s="31" t="str">
        <f>IF(BH29=2,2,"")</f>
        <v/>
      </c>
      <c r="DC29" s="31" t="str">
        <f>IF(BH29=3,3,"")</f>
        <v/>
      </c>
      <c r="DD29" s="31">
        <f>IF(BH29=4,4,"")</f>
        <v>4</v>
      </c>
      <c r="DE29" s="31" t="str">
        <f>IF(BH29=5,5,"")</f>
        <v/>
      </c>
      <c r="DF29" s="31" t="str">
        <f>IF(BK29=0,BK29,"")</f>
        <v/>
      </c>
      <c r="DG29" s="31" t="str">
        <f>IF(BK29=1,1,"")</f>
        <v/>
      </c>
      <c r="DH29" s="31" t="str">
        <f>IF(BK29=2,2,"")</f>
        <v/>
      </c>
      <c r="DI29" s="31" t="str">
        <f>IF(BK29=3,3,"")</f>
        <v/>
      </c>
      <c r="DJ29" s="31" t="str">
        <f>IF(BK29=4,4,"")</f>
        <v/>
      </c>
      <c r="DK29" s="31" t="str">
        <f>IF(BK29=5,5,"")</f>
        <v/>
      </c>
      <c r="DL29" s="31" t="str">
        <f>IF(BK29=6,6,"")</f>
        <v/>
      </c>
      <c r="DM29" s="31" t="str">
        <f>IF(BK29=7,7,"")</f>
        <v/>
      </c>
      <c r="DN29" s="31" t="str">
        <f>IF(BK29=8,8,"")</f>
        <v/>
      </c>
      <c r="DO29" s="31">
        <f>IF(BK29=9,9,"")</f>
        <v>9</v>
      </c>
      <c r="DP29" s="31" t="str">
        <f>IF(BK29=10,10,"")</f>
        <v/>
      </c>
      <c r="DQ29" s="31" t="str">
        <f>IF(J29="Lund",AZ29,"")</f>
        <v/>
      </c>
      <c r="DR29" s="31" t="str">
        <f>IF(DQ29="","",RANK(DQ29,$DQ$3:$DQ$202,1))</f>
        <v/>
      </c>
      <c r="DS29" s="31" t="str">
        <f>IF(DR29=1,B29,"")</f>
        <v/>
      </c>
      <c r="DT29" s="31" t="str">
        <f>IF(I29="AT",B29,"")</f>
        <v/>
      </c>
      <c r="DU29" s="31">
        <f>IF(I29="MC",B29,"")</f>
        <v>68</v>
      </c>
      <c r="DV29" s="31" t="str">
        <f>IF(I29="AC",B29,"")</f>
        <v/>
      </c>
      <c r="DW29" s="48">
        <f>IF(BK29=0,0,IF(D29="","",$D$203-AZ29+1)/$D$203*100)</f>
        <v>63.380281690140848</v>
      </c>
      <c r="DX29" s="76" t="str">
        <f>IF(AS29 = 0,AV29 - AS29,"")</f>
        <v/>
      </c>
      <c r="DY29" s="77">
        <v>19.5</v>
      </c>
      <c r="DZ29" s="77">
        <v>2.52</v>
      </c>
    </row>
    <row r="30" spans="1:130" ht="13.2" x14ac:dyDescent="0.25">
      <c r="A30" s="31">
        <v>28</v>
      </c>
      <c r="B30" s="76">
        <v>42</v>
      </c>
      <c r="C30" s="15"/>
      <c r="D30" s="14" t="s">
        <v>258</v>
      </c>
      <c r="E30" s="14" t="s">
        <v>332</v>
      </c>
      <c r="F30" s="14"/>
      <c r="G30" s="14" t="s">
        <v>259</v>
      </c>
      <c r="H30" s="50" t="s">
        <v>357</v>
      </c>
      <c r="I30" s="15" t="s">
        <v>203</v>
      </c>
      <c r="J30" s="47"/>
      <c r="K30" s="47"/>
      <c r="L30" s="47"/>
      <c r="M30" s="54">
        <v>17.75</v>
      </c>
      <c r="N30" s="54">
        <v>23.5</v>
      </c>
      <c r="O30" s="54">
        <v>15.5</v>
      </c>
      <c r="P30" s="54">
        <v>17</v>
      </c>
      <c r="Q30" s="54">
        <v>15.5</v>
      </c>
      <c r="R30" s="51"/>
      <c r="S30" s="51"/>
      <c r="T30" s="51"/>
      <c r="U30" s="51"/>
      <c r="V30" s="51"/>
      <c r="W30" s="51"/>
      <c r="X30" s="52">
        <f>IF(M30&gt;0,VLOOKUP(M30,$DY$8:$DZ$95,2)," ")</f>
        <v>1.86</v>
      </c>
      <c r="Y30" s="52">
        <f>IF(N30&gt;0,VLOOKUP(N30,$DY$8:$DZ$95,2)," ")</f>
        <v>4.74</v>
      </c>
      <c r="Z30" s="52">
        <f>IF(O30&gt;0,VLOOKUP(O30,$DY$8:$DZ$95,2)," ")</f>
        <v>1.24</v>
      </c>
      <c r="AA30" s="52">
        <f>IF(P30&gt;0,VLOOKUP(P30,$DY$8:$DZ$95,2)," ")</f>
        <v>1.64</v>
      </c>
      <c r="AB30" s="52">
        <f>IF(Q30&gt;0,VLOOKUP(Q30,$DY$8:$DZ$95,2)," ")</f>
        <v>1.24</v>
      </c>
      <c r="AC30" s="54">
        <v>15.25</v>
      </c>
      <c r="AD30" s="54">
        <v>22.75</v>
      </c>
      <c r="AE30" s="54">
        <v>27.25</v>
      </c>
      <c r="AF30" s="54"/>
      <c r="AG30" s="54"/>
      <c r="AH30" s="52">
        <f>IF(AC30&gt;0,VLOOKUP(AC30,$DY$8:$DZ$95,2)," ")</f>
        <v>1.18</v>
      </c>
      <c r="AI30" s="52">
        <f>IF(AD30&gt;0,VLOOKUP(AD30,$DY$8:$DZ$95,2)," ")</f>
        <v>4.26</v>
      </c>
      <c r="AJ30" s="52">
        <f>IF(AE30&gt;0,VLOOKUP(AE30,$DY$8:$DZ$95,2)," ")</f>
        <v>7.82</v>
      </c>
      <c r="AK30" s="52" t="str">
        <f>IF(AF30&gt;0,VLOOKUP(AF30,$DY$8:$DZ$95,2)," ")</f>
        <v xml:space="preserve"> </v>
      </c>
      <c r="AL30" s="52" t="str">
        <f>IF(AG30&gt;0,VLOOKUP(AG30,$DY$8:$DZ$95,2)," ")</f>
        <v xml:space="preserve"> </v>
      </c>
      <c r="AM30" s="53"/>
      <c r="AN30" s="53"/>
      <c r="AO30" s="53"/>
      <c r="AP30" s="53"/>
      <c r="AQ30" s="53"/>
      <c r="AR30" s="53"/>
      <c r="AS30" s="55">
        <f>IF(D30="","",SUM(X30:AB30))</f>
        <v>10.72</v>
      </c>
      <c r="AT30" s="31">
        <f>IF(D30="","",RANK(AS30,$AS$3:$AS$202,0))</f>
        <v>39</v>
      </c>
      <c r="AU30" s="57">
        <f>IF(D30="","",IF(LOOKUP(AT30,'Master 2012 Pay Sheet'!$A$5:$A$35,'Master 2012 Pay Sheet'!$B$5:$B$35)&gt;0,LOOKUP(AT30,'Master 2012 Pay Sheet'!$A$5:$A$35,'Master 2012 Pay Sheet'!$B$5:$B$35),0))</f>
        <v>0</v>
      </c>
      <c r="AV30" s="56">
        <f>IF(D30="","",SUM(AH30:AL30))</f>
        <v>13.26</v>
      </c>
      <c r="AW30" s="31">
        <f>IF(D30="","",RANK(AV30,$AV$3:$AV$202,0))</f>
        <v>15</v>
      </c>
      <c r="AX30" s="57">
        <f>IF(D30="","",IF(LOOKUP(AW30,'Master 2012 Pay Sheet'!$C$5:$C$35,'Master 2012 Pay Sheet'!$D$5:$D$35)&gt;0,LOOKUP(AW30,'Master 2012 Pay Sheet'!$C$5:$C$35,'Master 2012 Pay Sheet'!$D$5:$D$35),0))</f>
        <v>0</v>
      </c>
      <c r="AY30" s="56">
        <f>IF(D30="","",AS30+AV30)</f>
        <v>23.98</v>
      </c>
      <c r="AZ30" s="31">
        <f>IF(D30="","",RANK(AY30,$AY$3:$AY$202,0))</f>
        <v>28</v>
      </c>
      <c r="BA30" s="57">
        <f>IF(D30="","",IF(LOOKUP(AZ30,'Master 2012 Pay Sheet'!$E$5:$E$35,'Master 2012 Pay Sheet'!$F$5:$F$35)&gt;0,LOOKUP(AZ30,'Master 2012 Pay Sheet'!$E$5:$E$35,'Master 2012 Pay Sheet'!$F$5:$F$35),0))</f>
        <v>0</v>
      </c>
      <c r="BB30" s="57">
        <f>IF(D30="","",SUM(AU30+AX30+BA30))</f>
        <v>0</v>
      </c>
      <c r="BC30" s="31">
        <f>IF(D30="","",AT30-AZ30)</f>
        <v>11</v>
      </c>
      <c r="BD30" s="31" t="str">
        <f>IF(D30="","",IF(BC30=MAX($BC$3:$BC$202),B30,""))</f>
        <v/>
      </c>
      <c r="BE30" s="31">
        <f>IF(D30="","",COUNT(M30:Q30))</f>
        <v>5</v>
      </c>
      <c r="BF30" s="56">
        <f>IF(D30="","",MAX(X30:AB30))</f>
        <v>4.74</v>
      </c>
      <c r="BG30" s="31" t="str">
        <f>IF(BF30=MAX($BF$3:$BF$202),B30,"")</f>
        <v/>
      </c>
      <c r="BH30" s="31">
        <f>IF(D30="","",COUNT(AC30:AG30))</f>
        <v>3</v>
      </c>
      <c r="BI30" s="56">
        <f>IF(D30="","",MAX(AH30:AL30))</f>
        <v>7.82</v>
      </c>
      <c r="BJ30" s="31" t="str">
        <f>IF(BI30=MAX($BI$3:$BI$202),B30,"")</f>
        <v/>
      </c>
      <c r="BK30" s="31">
        <f>IF(BE30="","",BE30+BH30)</f>
        <v>8</v>
      </c>
      <c r="BL30" s="31">
        <f>IF(D30="","",IF(S30=MAX($S$3:$S$202),S30,""))</f>
        <v>0</v>
      </c>
      <c r="BM30" s="31">
        <f>IF(BL30=MAX($BL$3:$BL$202),B30,"")</f>
        <v>42</v>
      </c>
      <c r="BN30" s="31">
        <f>IF(D30="","",IF(AN30=MAX($AN$3:$AN$202),AN30,""))</f>
        <v>0</v>
      </c>
      <c r="BO30" s="31">
        <f>IF(BN30=MAX($BN$3:$BN$202),B30,"")</f>
        <v>42</v>
      </c>
      <c r="BP30" s="31">
        <f>IF(D30="","",IF(R30=MAX($R$3:$R$202),R30,""))</f>
        <v>0</v>
      </c>
      <c r="BQ30" s="31">
        <f>IF(BP30=MAX($BP$3:$BP$202),B30,"")</f>
        <v>42</v>
      </c>
      <c r="BR30" s="31">
        <f>IF(D30="","",IF(AM30=MAX($AM$3:$AM$202),AM30,""))</f>
        <v>0</v>
      </c>
      <c r="BS30" s="31">
        <f>IF(BR30=MAX($BR$3:$BR$202),B30,"")</f>
        <v>42</v>
      </c>
      <c r="BT30" s="31">
        <f>IF(D30="","",IF(V30=MAX($V$3:$V$202),V30,""))</f>
        <v>0</v>
      </c>
      <c r="BU30" s="31">
        <f>IF(BT30=MAX($BT$3:$BT$202),B30,"")</f>
        <v>42</v>
      </c>
      <c r="BV30" s="31">
        <f>IF(D30="","",IF(W30=MAX($W$3:$W$202), W30,""))</f>
        <v>0</v>
      </c>
      <c r="BW30" s="31">
        <f>IF(BV30=MAX($BV$3:$BV$202),B30,"")</f>
        <v>42</v>
      </c>
      <c r="BX30" s="31">
        <f>IF(D30="","",IF(AQ30=MAX($AQ$3:$AQ$202),AQ30,""))</f>
        <v>0</v>
      </c>
      <c r="BY30" s="31">
        <f>IF(BX30=MAX($BX$3:$BX$202),B30,"")</f>
        <v>42</v>
      </c>
      <c r="BZ30" s="31">
        <f>IF(D30="","",IF(AR30=MAX($AR$3:$AR$202), AR30,""))</f>
        <v>0</v>
      </c>
      <c r="CA30" s="31">
        <f>IF(BZ30=MAX($BZ$3:$BZ$202),B30,"")</f>
        <v>42</v>
      </c>
      <c r="CB30" s="31">
        <f>IF(D30="","",IF(U30=MAX($U$3:$U$202), U30,""))</f>
        <v>0</v>
      </c>
      <c r="CC30" s="31">
        <f>IF(CB30=MAX($CB$3:$CB$202),B30,"")</f>
        <v>42</v>
      </c>
      <c r="CD30" s="31">
        <f>IF(D30="","",IF(AP30=MAX($AP$3:$AP$202),AP30,""))</f>
        <v>0</v>
      </c>
      <c r="CE30" s="31">
        <f>IF(CD30=MAX($CD$3:$CD$202),B30,"")</f>
        <v>42</v>
      </c>
      <c r="CF30" s="31">
        <f>IF(D30="","",IF(T30=MAX($T$3:$T$202), T30,""))</f>
        <v>0</v>
      </c>
      <c r="CG30" s="31">
        <f>IF(CF30=MAX($CF$3:$CF$202),B30,"")</f>
        <v>42</v>
      </c>
      <c r="CH30" s="31">
        <f>IF(D30="","",IF(AO30=MAX($AO$3:$AO$202),AO30,""))</f>
        <v>0</v>
      </c>
      <c r="CI30" s="31">
        <f>IF(CH30=MAX($CH$3:$CH$202),B30,"")</f>
        <v>42</v>
      </c>
      <c r="CJ30" s="31" t="str">
        <f>IF(I30="AC",AZ30,"")</f>
        <v/>
      </c>
      <c r="CK30" s="31" t="str">
        <f>IF(CJ30="","",RANK(CJ30,$CJ$3:$CJ$202,1))</f>
        <v/>
      </c>
      <c r="CL30" s="31" t="str">
        <f>IF(CK30=1,B30,"")</f>
        <v/>
      </c>
      <c r="CM30" s="31" t="str">
        <f>IF(CK30=2,B30,"")</f>
        <v/>
      </c>
      <c r="CN30" s="31" t="str">
        <f>IF(CK30=3,B30,"")</f>
        <v/>
      </c>
      <c r="CO30" s="31" t="str">
        <f>IF(I30="MC",AZ30,"")</f>
        <v/>
      </c>
      <c r="CP30" s="31" t="str">
        <f>IF(CO30="","",RANK(CO30,$CO$3:$CO$202,1))</f>
        <v/>
      </c>
      <c r="CQ30" s="31" t="str">
        <f>IF(CP30=1,B30,"")</f>
        <v/>
      </c>
      <c r="CR30" s="31" t="str">
        <f>IF(CP30=2,B30,"")</f>
        <v/>
      </c>
      <c r="CS30" s="31" t="str">
        <f>IF(CP30=3,B30,"")</f>
        <v/>
      </c>
      <c r="CT30" s="31" t="str">
        <f>IF(BE30=0,BE30,"")</f>
        <v/>
      </c>
      <c r="CU30" s="31" t="str">
        <f>IF(BE30=1,1,"")</f>
        <v/>
      </c>
      <c r="CV30" s="31" t="str">
        <f>IF(BE30=2,2,"")</f>
        <v/>
      </c>
      <c r="CW30" s="31" t="str">
        <f>IF(BE30=3,3,"")</f>
        <v/>
      </c>
      <c r="CX30" s="31" t="str">
        <f>IF(BE30=4,4,"")</f>
        <v/>
      </c>
      <c r="CY30" s="31">
        <f>IF(BE30=5,5,"")</f>
        <v>5</v>
      </c>
      <c r="CZ30" s="31" t="str">
        <f>IF(BH30=0,BH30,"")</f>
        <v/>
      </c>
      <c r="DA30" s="31" t="str">
        <f>IF(BH30=1,1,"")</f>
        <v/>
      </c>
      <c r="DB30" s="31" t="str">
        <f>IF(BH30=2,2,"")</f>
        <v/>
      </c>
      <c r="DC30" s="31">
        <f>IF(BH30=3,3,"")</f>
        <v>3</v>
      </c>
      <c r="DD30" s="31" t="str">
        <f>IF(BH30=4,4,"")</f>
        <v/>
      </c>
      <c r="DE30" s="31" t="str">
        <f>IF(BH30=5,5,"")</f>
        <v/>
      </c>
      <c r="DF30" s="31" t="str">
        <f>IF(BK30=0,BK30,"")</f>
        <v/>
      </c>
      <c r="DG30" s="31" t="str">
        <f>IF(BK30=1,1,"")</f>
        <v/>
      </c>
      <c r="DH30" s="31" t="str">
        <f>IF(BK30=2,2,"")</f>
        <v/>
      </c>
      <c r="DI30" s="31" t="str">
        <f>IF(BK30=3,3,"")</f>
        <v/>
      </c>
      <c r="DJ30" s="31" t="str">
        <f>IF(BK30=4,4,"")</f>
        <v/>
      </c>
      <c r="DK30" s="31" t="str">
        <f>IF(BK30=5,5,"")</f>
        <v/>
      </c>
      <c r="DL30" s="31" t="str">
        <f>IF(BK30=6,6,"")</f>
        <v/>
      </c>
      <c r="DM30" s="31" t="str">
        <f>IF(BK30=7,7,"")</f>
        <v/>
      </c>
      <c r="DN30" s="31">
        <f>IF(BK30=8,8,"")</f>
        <v>8</v>
      </c>
      <c r="DO30" s="31" t="str">
        <f>IF(BK30=9,9,"")</f>
        <v/>
      </c>
      <c r="DP30" s="31" t="str">
        <f>IF(BK30=10,10,"")</f>
        <v/>
      </c>
      <c r="DQ30" s="31" t="str">
        <f>IF(J30="Lund",AZ30,"")</f>
        <v/>
      </c>
      <c r="DR30" s="31" t="str">
        <f>IF(DQ30="","",RANK(DQ30,$DQ$3:$DQ$202,1))</f>
        <v/>
      </c>
      <c r="DS30" s="31" t="str">
        <f>IF(DR30=1,B30,"")</f>
        <v/>
      </c>
      <c r="DT30" s="31">
        <f>IF(I30="AT",B30,"")</f>
        <v>42</v>
      </c>
      <c r="DU30" s="31" t="str">
        <f>IF(I30="MC",B30,"")</f>
        <v/>
      </c>
      <c r="DV30" s="31" t="str">
        <f>IF(I30="AC",B30,"")</f>
        <v/>
      </c>
      <c r="DW30" s="48">
        <f>IF(BK30=0,0,IF(D30="","",$D$203-AZ30+1)/$D$203*100)</f>
        <v>61.971830985915489</v>
      </c>
      <c r="DX30" s="76" t="str">
        <f>IF(AS30 = 0,AV30 - AS30,"")</f>
        <v/>
      </c>
      <c r="DY30" s="77">
        <v>19.75</v>
      </c>
      <c r="DZ30" s="77">
        <v>2.64</v>
      </c>
    </row>
    <row r="31" spans="1:130" ht="13.2" x14ac:dyDescent="0.25">
      <c r="A31" s="31">
        <v>29</v>
      </c>
      <c r="B31" s="76">
        <v>7</v>
      </c>
      <c r="C31" s="60"/>
      <c r="D31" s="61" t="s">
        <v>185</v>
      </c>
      <c r="E31" s="61" t="s">
        <v>326</v>
      </c>
      <c r="F31" s="14"/>
      <c r="G31" s="14" t="s">
        <v>186</v>
      </c>
      <c r="H31" s="50" t="s">
        <v>327</v>
      </c>
      <c r="I31" s="60" t="s">
        <v>203</v>
      </c>
      <c r="J31" s="62"/>
      <c r="K31" s="62"/>
      <c r="L31" s="47"/>
      <c r="M31" s="54">
        <v>18.25</v>
      </c>
      <c r="N31" s="54">
        <v>17.5</v>
      </c>
      <c r="O31" s="54">
        <v>17.5</v>
      </c>
      <c r="P31" s="54">
        <v>18.5</v>
      </c>
      <c r="Q31" s="54">
        <v>20.25</v>
      </c>
      <c r="R31" s="51"/>
      <c r="S31" s="51"/>
      <c r="T31" s="51"/>
      <c r="U31" s="51"/>
      <c r="V31" s="51"/>
      <c r="W31" s="51"/>
      <c r="X31" s="52">
        <f>IF(M31&gt;0,VLOOKUP(M31,$DY$8:$DZ$95,2)," ")</f>
        <v>2.02</v>
      </c>
      <c r="Y31" s="52">
        <f>IF(N31&gt;0,VLOOKUP(N31,$DY$8:$DZ$95,2)," ")</f>
        <v>1.78</v>
      </c>
      <c r="Z31" s="52">
        <f>IF(O31&gt;0,VLOOKUP(O31,$DY$8:$DZ$95,2)," ")</f>
        <v>1.78</v>
      </c>
      <c r="AA31" s="52">
        <f>IF(P31&gt;0,VLOOKUP(P31,$DY$8:$DZ$95,2)," ")</f>
        <v>2.12</v>
      </c>
      <c r="AB31" s="52">
        <f>IF(Q31&gt;0,VLOOKUP(Q31,$DY$8:$DZ$95,2)," ")</f>
        <v>2.88</v>
      </c>
      <c r="AC31" s="54">
        <v>19.25</v>
      </c>
      <c r="AD31" s="54">
        <v>19.5</v>
      </c>
      <c r="AE31" s="54">
        <v>17.5</v>
      </c>
      <c r="AF31" s="54">
        <v>18.25</v>
      </c>
      <c r="AG31" s="54">
        <v>22</v>
      </c>
      <c r="AH31" s="52">
        <f>IF(AC31&gt;0,VLOOKUP(AC31,$DY$8:$DZ$95,2)," ")</f>
        <v>2.42</v>
      </c>
      <c r="AI31" s="52">
        <f>IF(AD31&gt;0,VLOOKUP(AD31,$DY$8:$DZ$95,2)," ")</f>
        <v>2.52</v>
      </c>
      <c r="AJ31" s="52">
        <f>IF(AE31&gt;0,VLOOKUP(AE31,$DY$8:$DZ$95,2)," ")</f>
        <v>1.78</v>
      </c>
      <c r="AK31" s="52">
        <f>IF(AF31&gt;0,VLOOKUP(AF31,$DY$8:$DZ$95,2)," ")</f>
        <v>2.02</v>
      </c>
      <c r="AL31" s="52">
        <f>IF(AG31&gt;0,VLOOKUP(AG31,$DY$8:$DZ$95,2)," ")</f>
        <v>3.8</v>
      </c>
      <c r="AM31" s="53"/>
      <c r="AN31" s="53"/>
      <c r="AO31" s="53"/>
      <c r="AP31" s="53"/>
      <c r="AQ31" s="53"/>
      <c r="AR31" s="53"/>
      <c r="AS31" s="55">
        <f>IF(D31="","",SUM(X31:AB31))</f>
        <v>10.58</v>
      </c>
      <c r="AT31" s="31">
        <f>IF(D31="","",RANK(AS31,$AS$3:$AS$202,0))</f>
        <v>42</v>
      </c>
      <c r="AU31" s="57">
        <f>IF(D31="","",IF(LOOKUP(AT31,'Master 2012 Pay Sheet'!$A$5:$A$35,'Master 2012 Pay Sheet'!$B$5:$B$35)&gt;0,LOOKUP(AT31,'Master 2012 Pay Sheet'!$A$5:$A$35,'Master 2012 Pay Sheet'!$B$5:$B$35),0))</f>
        <v>0</v>
      </c>
      <c r="AV31" s="56">
        <f>IF(D31="","",SUM(AH31:AL31))</f>
        <v>12.54</v>
      </c>
      <c r="AW31" s="31">
        <f>IF(D31="","",RANK(AV31,$AV$3:$AV$202,0))</f>
        <v>17</v>
      </c>
      <c r="AX31" s="57">
        <f>IF(D31="","",IF(LOOKUP(AW31,'Master 2012 Pay Sheet'!$C$5:$C$35,'Master 2012 Pay Sheet'!$D$5:$D$35)&gt;0,LOOKUP(AW31,'Master 2012 Pay Sheet'!$C$5:$C$35,'Master 2012 Pay Sheet'!$D$5:$D$35),0))</f>
        <v>0</v>
      </c>
      <c r="AY31" s="56">
        <f>IF(D31="","",AS31+AV31)</f>
        <v>23.119999999999997</v>
      </c>
      <c r="AZ31" s="31">
        <f>IF(D31="","",RANK(AY31,$AY$3:$AY$202,0))</f>
        <v>29</v>
      </c>
      <c r="BA31" s="57">
        <f>IF(D31="","",IF(LOOKUP(AZ31,'Master 2012 Pay Sheet'!$E$5:$E$35,'Master 2012 Pay Sheet'!$F$5:$F$35)&gt;0,LOOKUP(AZ31,'Master 2012 Pay Sheet'!$E$5:$E$35,'Master 2012 Pay Sheet'!$F$5:$F$35),0))</f>
        <v>0</v>
      </c>
      <c r="BB31" s="57">
        <f>IF(D31="","",SUM(AU31+AX31+BA31))</f>
        <v>0</v>
      </c>
      <c r="BC31" s="31">
        <f>IF(D31="","",AT31-AZ31)</f>
        <v>13</v>
      </c>
      <c r="BD31" s="31" t="str">
        <f>IF(D31="","",IF(BC31=MAX($BC$3:$BC$202),B31,""))</f>
        <v/>
      </c>
      <c r="BE31" s="31">
        <f>IF(D31="","",COUNT(M31:Q31))</f>
        <v>5</v>
      </c>
      <c r="BF31" s="56">
        <f>IF(D31="","",MAX(X31:AB31))</f>
        <v>2.88</v>
      </c>
      <c r="BG31" s="31" t="str">
        <f>IF(BF31=MAX($BF$3:$BF$202),B31,"")</f>
        <v/>
      </c>
      <c r="BH31" s="31">
        <f>IF(D31="","",COUNT(AC31:AG31))</f>
        <v>5</v>
      </c>
      <c r="BI31" s="56">
        <f>IF(D31="","",MAX(AH31:AL31))</f>
        <v>3.8</v>
      </c>
      <c r="BJ31" s="31" t="str">
        <f>IF(BI31=MAX($BI$3:$BI$202),B31,"")</f>
        <v/>
      </c>
      <c r="BK31" s="31">
        <f>IF(BE31="","",BE31+BH31)</f>
        <v>10</v>
      </c>
      <c r="BL31" s="31">
        <f>IF(D31="","",IF(S31=MAX($S$3:$S$202),S31,""))</f>
        <v>0</v>
      </c>
      <c r="BM31" s="31">
        <f>IF(BL31=MAX($BL$3:$BL$202),B31,"")</f>
        <v>7</v>
      </c>
      <c r="BN31" s="31">
        <f>IF(D31="","",IF(AN31=MAX($AN$3:$AN$202),AN31,""))</f>
        <v>0</v>
      </c>
      <c r="BO31" s="31">
        <f>IF(BN31=MAX($BN$3:$BN$202),B31,"")</f>
        <v>7</v>
      </c>
      <c r="BP31" s="31">
        <f>IF(D31="","",IF(R31=MAX($R$3:$R$202),R31,""))</f>
        <v>0</v>
      </c>
      <c r="BQ31" s="31">
        <f>IF(BP31=MAX($BP$3:$BP$202),B31,"")</f>
        <v>7</v>
      </c>
      <c r="BR31" s="31">
        <f>IF(D31="","",IF(AM31=MAX($AM$3:$AM$202),AM31,""))</f>
        <v>0</v>
      </c>
      <c r="BS31" s="31">
        <f>IF(BR31=MAX($BR$3:$BR$202),B31,"")</f>
        <v>7</v>
      </c>
      <c r="BT31" s="31">
        <f>IF(D31="","",IF(V31=MAX($V$3:$V$202),V31,""))</f>
        <v>0</v>
      </c>
      <c r="BU31" s="31">
        <f>IF(BT31=MAX($BT$3:$BT$202),B31,"")</f>
        <v>7</v>
      </c>
      <c r="BV31" s="31">
        <f>IF(D31="","",IF(W31=MAX($W$3:$W$202), W31,""))</f>
        <v>0</v>
      </c>
      <c r="BW31" s="31">
        <f>IF(BV31=MAX($BV$3:$BV$202),B31,"")</f>
        <v>7</v>
      </c>
      <c r="BX31" s="31">
        <f>IF(D31="","",IF(AQ31=MAX($AQ$3:$AQ$202),AQ31,""))</f>
        <v>0</v>
      </c>
      <c r="BY31" s="31">
        <f>IF(BX31=MAX($BX$3:$BX$202),B31,"")</f>
        <v>7</v>
      </c>
      <c r="BZ31" s="31">
        <f>IF(D31="","",IF(AR31=MAX($AR$3:$AR$202), AR31,""))</f>
        <v>0</v>
      </c>
      <c r="CA31" s="31">
        <f>IF(BZ31=MAX($BZ$3:$BZ$202),B31,"")</f>
        <v>7</v>
      </c>
      <c r="CB31" s="31">
        <f>IF(D31="","",IF(U31=MAX($U$3:$U$202), U31,""))</f>
        <v>0</v>
      </c>
      <c r="CC31" s="31">
        <f>IF(CB31=MAX($CB$3:$CB$202),B31,"")</f>
        <v>7</v>
      </c>
      <c r="CD31" s="31">
        <f>IF(D31="","",IF(AP31=MAX($AP$3:$AP$202),AP31,""))</f>
        <v>0</v>
      </c>
      <c r="CE31" s="31">
        <f>IF(CD31=MAX($CD$3:$CD$202),B31,"")</f>
        <v>7</v>
      </c>
      <c r="CF31" s="31">
        <f>IF(D31="","",IF(T31=MAX($T$3:$T$202), T31,""))</f>
        <v>0</v>
      </c>
      <c r="CG31" s="31">
        <f>IF(CF31=MAX($CF$3:$CF$202),B31,"")</f>
        <v>7</v>
      </c>
      <c r="CH31" s="31">
        <f>IF(D31="","",IF(AO31=MAX($AO$3:$AO$202),AO31,""))</f>
        <v>0</v>
      </c>
      <c r="CI31" s="31">
        <f>IF(CH31=MAX($CH$3:$CH$202),B31,"")</f>
        <v>7</v>
      </c>
      <c r="CJ31" s="31" t="str">
        <f>IF(I31="AC",AZ31,"")</f>
        <v/>
      </c>
      <c r="CK31" s="31" t="str">
        <f>IF(CJ31="","",RANK(CJ31,$CJ$3:$CJ$202,1))</f>
        <v/>
      </c>
      <c r="CL31" s="31" t="str">
        <f>IF(CK31=1,B31,"")</f>
        <v/>
      </c>
      <c r="CM31" s="31" t="str">
        <f>IF(CK31=2,B31,"")</f>
        <v/>
      </c>
      <c r="CN31" s="31" t="str">
        <f>IF(CK31=3,B31,"")</f>
        <v/>
      </c>
      <c r="CO31" s="31" t="str">
        <f>IF(I31="MC",AZ31,"")</f>
        <v/>
      </c>
      <c r="CP31" s="31" t="str">
        <f>IF(CO31="","",RANK(CO31,$CO$3:$CO$202,1))</f>
        <v/>
      </c>
      <c r="CQ31" s="31" t="str">
        <f>IF(CP31=1,B31,"")</f>
        <v/>
      </c>
      <c r="CR31" s="31" t="str">
        <f>IF(CP31=2,B31,"")</f>
        <v/>
      </c>
      <c r="CS31" s="31" t="str">
        <f>IF(CP31=3,B31,"")</f>
        <v/>
      </c>
      <c r="CT31" s="31" t="str">
        <f>IF(BE31=0,BE31,"")</f>
        <v/>
      </c>
      <c r="CU31" s="31" t="str">
        <f>IF(BE31=1,1,"")</f>
        <v/>
      </c>
      <c r="CV31" s="31" t="str">
        <f>IF(BE31=2,2,"")</f>
        <v/>
      </c>
      <c r="CW31" s="31" t="str">
        <f>IF(BE31=3,3,"")</f>
        <v/>
      </c>
      <c r="CX31" s="31" t="str">
        <f>IF(BE31=4,4,"")</f>
        <v/>
      </c>
      <c r="CY31" s="31">
        <f>IF(BE31=5,5,"")</f>
        <v>5</v>
      </c>
      <c r="CZ31" s="31" t="str">
        <f>IF(BH31=0,BH31,"")</f>
        <v/>
      </c>
      <c r="DA31" s="31" t="str">
        <f>IF(BH31=1,1,"")</f>
        <v/>
      </c>
      <c r="DB31" s="31" t="str">
        <f>IF(BH31=2,2,"")</f>
        <v/>
      </c>
      <c r="DC31" s="31" t="str">
        <f>IF(BH31=3,3,"")</f>
        <v/>
      </c>
      <c r="DD31" s="31" t="str">
        <f>IF(BH31=4,4,"")</f>
        <v/>
      </c>
      <c r="DE31" s="31">
        <f>IF(BH31=5,5,"")</f>
        <v>5</v>
      </c>
      <c r="DF31" s="31" t="str">
        <f>IF(BK31=0,BK31,"")</f>
        <v/>
      </c>
      <c r="DG31" s="31" t="str">
        <f>IF(BK31=1,1,"")</f>
        <v/>
      </c>
      <c r="DH31" s="31" t="str">
        <f>IF(BK31=2,2,"")</f>
        <v/>
      </c>
      <c r="DI31" s="31" t="str">
        <f>IF(BK31=3,3,"")</f>
        <v/>
      </c>
      <c r="DJ31" s="31" t="str">
        <f>IF(BK31=4,4,"")</f>
        <v/>
      </c>
      <c r="DK31" s="31" t="str">
        <f>IF(BK31=5,5,"")</f>
        <v/>
      </c>
      <c r="DL31" s="31" t="str">
        <f>IF(BK31=6,6,"")</f>
        <v/>
      </c>
      <c r="DM31" s="31" t="str">
        <f>IF(BK31=7,7,"")</f>
        <v/>
      </c>
      <c r="DN31" s="31" t="str">
        <f>IF(BK31=8,8,"")</f>
        <v/>
      </c>
      <c r="DO31" s="31" t="str">
        <f>IF(BK31=9,9,"")</f>
        <v/>
      </c>
      <c r="DP31" s="31">
        <f>IF(BK31=10,10,"")</f>
        <v>10</v>
      </c>
      <c r="DQ31" s="31" t="str">
        <f>IF(J31="Lund",AZ31,"")</f>
        <v/>
      </c>
      <c r="DR31" s="31" t="str">
        <f>IF(DQ31="","",RANK(DQ31,$DQ$3:$DQ$202,1))</f>
        <v/>
      </c>
      <c r="DS31" s="31" t="str">
        <f>IF(DR31=1,B31,"")</f>
        <v/>
      </c>
      <c r="DT31" s="31">
        <f>IF(I31="AT",B31,"")</f>
        <v>7</v>
      </c>
      <c r="DU31" s="31" t="str">
        <f>IF(I31="MC",B31,"")</f>
        <v/>
      </c>
      <c r="DV31" s="31" t="str">
        <f>IF(I31="AC",B31,"")</f>
        <v/>
      </c>
      <c r="DW31" s="48">
        <f>IF(BK31=0,0,IF(D31="","",$D$203-AZ31+1)/$D$203*100)</f>
        <v>60.563380281690137</v>
      </c>
      <c r="DX31" s="76" t="str">
        <f>IF(AS31 = 0,AV31 - AS31,"")</f>
        <v/>
      </c>
      <c r="DY31" s="77">
        <v>20</v>
      </c>
      <c r="DZ31" s="77">
        <v>2.76</v>
      </c>
    </row>
    <row r="32" spans="1:130" ht="13.2" x14ac:dyDescent="0.25">
      <c r="A32" s="31">
        <v>30</v>
      </c>
      <c r="B32" s="76">
        <v>24</v>
      </c>
      <c r="C32" s="15"/>
      <c r="D32" s="14" t="s">
        <v>220</v>
      </c>
      <c r="E32" s="14" t="s">
        <v>332</v>
      </c>
      <c r="F32" s="14"/>
      <c r="G32" s="14" t="s">
        <v>221</v>
      </c>
      <c r="H32" s="50" t="s">
        <v>332</v>
      </c>
      <c r="I32" s="15" t="s">
        <v>222</v>
      </c>
      <c r="J32" s="47"/>
      <c r="K32" s="47"/>
      <c r="L32" s="47"/>
      <c r="M32" s="54">
        <v>19</v>
      </c>
      <c r="N32" s="54">
        <v>19.5</v>
      </c>
      <c r="O32" s="54">
        <v>17</v>
      </c>
      <c r="P32" s="54">
        <v>23.5</v>
      </c>
      <c r="Q32" s="54"/>
      <c r="R32" s="51"/>
      <c r="S32" s="51"/>
      <c r="T32" s="51"/>
      <c r="U32" s="51"/>
      <c r="V32" s="51"/>
      <c r="W32" s="51"/>
      <c r="X32" s="52">
        <f>IF(M32&gt;0,VLOOKUP(M32,$DY$8:$DZ$95,2)," ")</f>
        <v>2.3199999999999998</v>
      </c>
      <c r="Y32" s="52">
        <f>IF(N32&gt;0,VLOOKUP(N32,$DY$8:$DZ$95,2)," ")</f>
        <v>2.52</v>
      </c>
      <c r="Z32" s="52">
        <f>IF(O32&gt;0,VLOOKUP(O32,$DY$8:$DZ$95,2)," ")</f>
        <v>1.64</v>
      </c>
      <c r="AA32" s="52">
        <f>IF(P32&gt;0,VLOOKUP(P32,$DY$8:$DZ$95,2)," ")</f>
        <v>4.74</v>
      </c>
      <c r="AB32" s="52" t="str">
        <f>IF(Q32&gt;0,VLOOKUP(Q32,$DY$8:$DZ$95,2)," ")</f>
        <v xml:space="preserve"> </v>
      </c>
      <c r="AC32" s="54">
        <v>21</v>
      </c>
      <c r="AD32" s="54">
        <v>22.25</v>
      </c>
      <c r="AE32" s="54">
        <v>20.5</v>
      </c>
      <c r="AF32" s="54">
        <v>14.75</v>
      </c>
      <c r="AG32" s="54"/>
      <c r="AH32" s="52">
        <f>IF(AC32&gt;0,VLOOKUP(AC32,$DY$8:$DZ$95,2)," ")</f>
        <v>3.24</v>
      </c>
      <c r="AI32" s="52">
        <f>IF(AD32&gt;0,VLOOKUP(AD32,$DY$8:$DZ$95,2)," ")</f>
        <v>3.94</v>
      </c>
      <c r="AJ32" s="52">
        <f>IF(AE32&gt;0,VLOOKUP(AE32,$DY$8:$DZ$95,2)," ")</f>
        <v>3</v>
      </c>
      <c r="AK32" s="52">
        <f>IF(AF32&gt;0,VLOOKUP(AF32,$DY$8:$DZ$95,2)," ")</f>
        <v>1.0900000000000001</v>
      </c>
      <c r="AL32" s="52" t="str">
        <f>IF(AG32&gt;0,VLOOKUP(AG32,$DY$8:$DZ$95,2)," ")</f>
        <v xml:space="preserve"> </v>
      </c>
      <c r="AM32" s="53"/>
      <c r="AN32" s="53"/>
      <c r="AO32" s="53"/>
      <c r="AP32" s="53"/>
      <c r="AQ32" s="53"/>
      <c r="AR32" s="53"/>
      <c r="AS32" s="55">
        <f>IF(D32="","",SUM(X32:AB32))</f>
        <v>11.219999999999999</v>
      </c>
      <c r="AT32" s="31">
        <f>IF(D32="","",RANK(AS32,$AS$3:$AS$202,0))</f>
        <v>35</v>
      </c>
      <c r="AU32" s="57">
        <f>IF(D32="","",IF(LOOKUP(AT32,'Master 2012 Pay Sheet'!$A$5:$A$35,'Master 2012 Pay Sheet'!$B$5:$B$35)&gt;0,LOOKUP(AT32,'Master 2012 Pay Sheet'!$A$5:$A$35,'Master 2012 Pay Sheet'!$B$5:$B$35),0))</f>
        <v>0</v>
      </c>
      <c r="AV32" s="56">
        <f>IF(D32="","",SUM(AH32:AL32))</f>
        <v>11.27</v>
      </c>
      <c r="AW32" s="31">
        <f>IF(D32="","",RANK(AV32,$AV$3:$AV$202,0))</f>
        <v>25</v>
      </c>
      <c r="AX32" s="57">
        <f>IF(D32="","",IF(LOOKUP(AW32,'Master 2012 Pay Sheet'!$C$5:$C$35,'Master 2012 Pay Sheet'!$D$5:$D$35)&gt;0,LOOKUP(AW32,'Master 2012 Pay Sheet'!$C$5:$C$35,'Master 2012 Pay Sheet'!$D$5:$D$35),0))</f>
        <v>0</v>
      </c>
      <c r="AY32" s="56">
        <f>IF(D32="","",AS32+AV32)</f>
        <v>22.49</v>
      </c>
      <c r="AZ32" s="31">
        <f>IF(D32="","",RANK(AY32,$AY$3:$AY$202,0))</f>
        <v>30</v>
      </c>
      <c r="BA32" s="57">
        <f>IF(D32="","",IF(LOOKUP(AZ32,'Master 2012 Pay Sheet'!$E$5:$E$35,'Master 2012 Pay Sheet'!$F$5:$F$35)&gt;0,LOOKUP(AZ32,'Master 2012 Pay Sheet'!$E$5:$E$35,'Master 2012 Pay Sheet'!$F$5:$F$35),0))</f>
        <v>0</v>
      </c>
      <c r="BB32" s="57">
        <f>IF(D32="","",SUM(AU32+AX32+BA32))</f>
        <v>0</v>
      </c>
      <c r="BC32" s="31">
        <f>IF(D32="","",AT32-AZ32)</f>
        <v>5</v>
      </c>
      <c r="BD32" s="31" t="str">
        <f>IF(D32="","",IF(BC32=MAX($BC$3:$BC$202),B32,""))</f>
        <v/>
      </c>
      <c r="BE32" s="31">
        <f>IF(D32="","",COUNT(M32:Q32))</f>
        <v>4</v>
      </c>
      <c r="BF32" s="56">
        <f>IF(D32="","",MAX(X32:AB32))</f>
        <v>4.74</v>
      </c>
      <c r="BG32" s="31" t="str">
        <f>IF(BF32=MAX($BF$3:$BF$202),B32,"")</f>
        <v/>
      </c>
      <c r="BH32" s="31">
        <f>IF(D32="","",COUNT(AC32:AG32))</f>
        <v>4</v>
      </c>
      <c r="BI32" s="56">
        <f>IF(D32="","",MAX(AH32:AL32))</f>
        <v>3.94</v>
      </c>
      <c r="BJ32" s="31" t="str">
        <f>IF(BI32=MAX($BI$3:$BI$202),B32,"")</f>
        <v/>
      </c>
      <c r="BK32" s="31">
        <f>IF(BE32="","",BE32+BH32)</f>
        <v>8</v>
      </c>
      <c r="BL32" s="31">
        <f>IF(D32="","",IF(S32=MAX($S$3:$S$202),S32,""))</f>
        <v>0</v>
      </c>
      <c r="BM32" s="31">
        <f>IF(BL32=MAX($BL$3:$BL$202),B32,"")</f>
        <v>24</v>
      </c>
      <c r="BN32" s="31">
        <f>IF(D32="","",IF(AN32=MAX($AN$3:$AN$202),AN32,""))</f>
        <v>0</v>
      </c>
      <c r="BO32" s="31">
        <f>IF(BN32=MAX($BN$3:$BN$202),B32,"")</f>
        <v>24</v>
      </c>
      <c r="BP32" s="31">
        <f>IF(D32="","",IF(R32=MAX($R$3:$R$202),R32,""))</f>
        <v>0</v>
      </c>
      <c r="BQ32" s="31">
        <f>IF(BP32=MAX($BP$3:$BP$202),B32,"")</f>
        <v>24</v>
      </c>
      <c r="BR32" s="31">
        <f>IF(D32="","",IF(AM32=MAX($AM$3:$AM$202),AM32,""))</f>
        <v>0</v>
      </c>
      <c r="BS32" s="31">
        <f>IF(BR32=MAX($BR$3:$BR$202),B32,"")</f>
        <v>24</v>
      </c>
      <c r="BT32" s="31">
        <f>IF(D32="","",IF(V32=MAX($V$3:$V$202),V32,""))</f>
        <v>0</v>
      </c>
      <c r="BU32" s="31">
        <f>IF(BT32=MAX($BT$3:$BT$202),B32,"")</f>
        <v>24</v>
      </c>
      <c r="BV32" s="31">
        <f>IF(D32="","",IF(W32=MAX($W$3:$W$202), W32,""))</f>
        <v>0</v>
      </c>
      <c r="BW32" s="31">
        <f>IF(BV32=MAX($BV$3:$BV$202),B32,"")</f>
        <v>24</v>
      </c>
      <c r="BX32" s="31">
        <f>IF(D32="","",IF(AQ32=MAX($AQ$3:$AQ$202),AQ32,""))</f>
        <v>0</v>
      </c>
      <c r="BY32" s="31">
        <f>IF(BX32=MAX($BX$3:$BX$202),B32,"")</f>
        <v>24</v>
      </c>
      <c r="BZ32" s="31">
        <f>IF(D32="","",IF(AR32=MAX($AR$3:$AR$202), AR32,""))</f>
        <v>0</v>
      </c>
      <c r="CA32" s="31">
        <f>IF(BZ32=MAX($BZ$3:$BZ$202),B32,"")</f>
        <v>24</v>
      </c>
      <c r="CB32" s="31">
        <f>IF(D32="","",IF(U32=MAX($U$3:$U$202), U32,""))</f>
        <v>0</v>
      </c>
      <c r="CC32" s="31">
        <f>IF(CB32=MAX($CB$3:$CB$202),B32,"")</f>
        <v>24</v>
      </c>
      <c r="CD32" s="31">
        <f>IF(D32="","",IF(AP32=MAX($AP$3:$AP$202),AP32,""))</f>
        <v>0</v>
      </c>
      <c r="CE32" s="31">
        <f>IF(CD32=MAX($CD$3:$CD$202),B32,"")</f>
        <v>24</v>
      </c>
      <c r="CF32" s="31">
        <f>IF(D32="","",IF(T32=MAX($T$3:$T$202), T32,""))</f>
        <v>0</v>
      </c>
      <c r="CG32" s="31">
        <f>IF(CF32=MAX($CF$3:$CF$202),B32,"")</f>
        <v>24</v>
      </c>
      <c r="CH32" s="31">
        <f>IF(D32="","",IF(AO32=MAX($AO$3:$AO$202),AO32,""))</f>
        <v>0</v>
      </c>
      <c r="CI32" s="31">
        <f>IF(CH32=MAX($CH$3:$CH$202),B32,"")</f>
        <v>24</v>
      </c>
      <c r="CJ32" s="31" t="str">
        <f>IF(I32="AC",AZ32,"")</f>
        <v/>
      </c>
      <c r="CK32" s="31" t="str">
        <f>IF(CJ32="","",RANK(CJ32,$CJ$3:$CJ$202,1))</f>
        <v/>
      </c>
      <c r="CL32" s="31" t="str">
        <f>IF(CK32=1,B32,"")</f>
        <v/>
      </c>
      <c r="CM32" s="31" t="str">
        <f>IF(CK32=2,B32,"")</f>
        <v/>
      </c>
      <c r="CN32" s="31" t="str">
        <f>IF(CK32=3,B32,"")</f>
        <v/>
      </c>
      <c r="CO32" s="31">
        <f>IF(I32="MC",AZ32,"")</f>
        <v>30</v>
      </c>
      <c r="CP32" s="31">
        <f>IF(CO32="","",RANK(CO32,$CO$3:$CO$202,1))</f>
        <v>5</v>
      </c>
      <c r="CQ32" s="31" t="str">
        <f>IF(CP32=1,B32,"")</f>
        <v/>
      </c>
      <c r="CR32" s="31" t="str">
        <f>IF(CP32=2,B32,"")</f>
        <v/>
      </c>
      <c r="CS32" s="31" t="str">
        <f>IF(CP32=3,B32,"")</f>
        <v/>
      </c>
      <c r="CT32" s="31" t="str">
        <f>IF(BE32=0,BE32,"")</f>
        <v/>
      </c>
      <c r="CU32" s="31" t="str">
        <f>IF(BE32=1,1,"")</f>
        <v/>
      </c>
      <c r="CV32" s="31" t="str">
        <f>IF(BE32=2,2,"")</f>
        <v/>
      </c>
      <c r="CW32" s="31" t="str">
        <f>IF(BE32=3,3,"")</f>
        <v/>
      </c>
      <c r="CX32" s="31">
        <f>IF(BE32=4,4,"")</f>
        <v>4</v>
      </c>
      <c r="CY32" s="31" t="str">
        <f>IF(BE32=5,5,"")</f>
        <v/>
      </c>
      <c r="CZ32" s="31" t="str">
        <f>IF(BH32=0,BH32,"")</f>
        <v/>
      </c>
      <c r="DA32" s="31" t="str">
        <f>IF(BH32=1,1,"")</f>
        <v/>
      </c>
      <c r="DB32" s="31" t="str">
        <f>IF(BH32=2,2,"")</f>
        <v/>
      </c>
      <c r="DC32" s="31" t="str">
        <f>IF(BH32=3,3,"")</f>
        <v/>
      </c>
      <c r="DD32" s="31">
        <f>IF(BH32=4,4,"")</f>
        <v>4</v>
      </c>
      <c r="DE32" s="31" t="str">
        <f>IF(BH32=5,5,"")</f>
        <v/>
      </c>
      <c r="DF32" s="31" t="str">
        <f>IF(BK32=0,BK32,"")</f>
        <v/>
      </c>
      <c r="DG32" s="31" t="str">
        <f>IF(BK32=1,1,"")</f>
        <v/>
      </c>
      <c r="DH32" s="31" t="str">
        <f>IF(BK32=2,2,"")</f>
        <v/>
      </c>
      <c r="DI32" s="31" t="str">
        <f>IF(BK32=3,3,"")</f>
        <v/>
      </c>
      <c r="DJ32" s="31" t="str">
        <f>IF(BK32=4,4,"")</f>
        <v/>
      </c>
      <c r="DK32" s="31" t="str">
        <f>IF(BK32=5,5,"")</f>
        <v/>
      </c>
      <c r="DL32" s="31" t="str">
        <f>IF(BK32=6,6,"")</f>
        <v/>
      </c>
      <c r="DM32" s="31" t="str">
        <f>IF(BK32=7,7,"")</f>
        <v/>
      </c>
      <c r="DN32" s="31">
        <f>IF(BK32=8,8,"")</f>
        <v>8</v>
      </c>
      <c r="DO32" s="31" t="str">
        <f>IF(BK32=9,9,"")</f>
        <v/>
      </c>
      <c r="DP32" s="31" t="str">
        <f>IF(BK32=10,10,"")</f>
        <v/>
      </c>
      <c r="DQ32" s="31" t="str">
        <f>IF(J32="Lund",AZ32,"")</f>
        <v/>
      </c>
      <c r="DR32" s="31" t="str">
        <f>IF(DQ32="","",RANK(DQ32,$DQ$3:$DQ$202,1))</f>
        <v/>
      </c>
      <c r="DS32" s="31" t="str">
        <f>IF(DR32=1,B32,"")</f>
        <v/>
      </c>
      <c r="DT32" s="31" t="str">
        <f>IF(I32="AT",B32,"")</f>
        <v/>
      </c>
      <c r="DU32" s="31">
        <f>IF(I32="MC",B32,"")</f>
        <v>24</v>
      </c>
      <c r="DV32" s="31" t="str">
        <f>IF(I32="AC",B32,"")</f>
        <v/>
      </c>
      <c r="DW32" s="48">
        <f>IF(BK32=0,0,IF(D32="","",$D$203-AZ32+1)/$D$203*100)</f>
        <v>59.154929577464785</v>
      </c>
      <c r="DX32" s="76" t="str">
        <f>IF(AS32 = 0,AV32 - AS32,"")</f>
        <v/>
      </c>
      <c r="DY32" s="77">
        <v>20.25</v>
      </c>
      <c r="DZ32" s="77">
        <v>2.88</v>
      </c>
    </row>
    <row r="33" spans="1:130" ht="13.2" x14ac:dyDescent="0.25">
      <c r="A33" s="31">
        <v>31</v>
      </c>
      <c r="B33" s="76">
        <v>18</v>
      </c>
      <c r="C33" s="15"/>
      <c r="D33" s="14" t="s">
        <v>208</v>
      </c>
      <c r="E33" s="14" t="s">
        <v>330</v>
      </c>
      <c r="F33" s="14"/>
      <c r="G33" s="14" t="s">
        <v>209</v>
      </c>
      <c r="H33" s="50" t="s">
        <v>330</v>
      </c>
      <c r="I33" s="15" t="s">
        <v>203</v>
      </c>
      <c r="J33" s="47"/>
      <c r="K33" s="47"/>
      <c r="L33" s="47"/>
      <c r="M33" s="54">
        <v>18.5</v>
      </c>
      <c r="N33" s="54">
        <v>18.5</v>
      </c>
      <c r="O33" s="54">
        <v>24.5</v>
      </c>
      <c r="P33" s="54">
        <v>17.5</v>
      </c>
      <c r="Q33" s="54">
        <v>17</v>
      </c>
      <c r="R33" s="51"/>
      <c r="S33" s="51"/>
      <c r="T33" s="51"/>
      <c r="U33" s="51"/>
      <c r="V33" s="51"/>
      <c r="W33" s="51"/>
      <c r="X33" s="52">
        <f>IF(M33&gt;0,VLOOKUP(M33,$DY$8:$DZ$95,2)," ")</f>
        <v>2.12</v>
      </c>
      <c r="Y33" s="52">
        <f>IF(N33&gt;0,VLOOKUP(N33,$DY$8:$DZ$95,2)," ")</f>
        <v>2.12</v>
      </c>
      <c r="Z33" s="52">
        <f>IF(O33&gt;0,VLOOKUP(O33,$DY$8:$DZ$95,2)," ")</f>
        <v>5.46</v>
      </c>
      <c r="AA33" s="52">
        <f>IF(P33&gt;0,VLOOKUP(P33,$DY$8:$DZ$95,2)," ")</f>
        <v>1.78</v>
      </c>
      <c r="AB33" s="52">
        <f>IF(Q33&gt;0,VLOOKUP(Q33,$DY$8:$DZ$95,2)," ")</f>
        <v>1.64</v>
      </c>
      <c r="AC33" s="54">
        <v>20</v>
      </c>
      <c r="AD33" s="54">
        <v>16.75</v>
      </c>
      <c r="AE33" s="54">
        <v>17.5</v>
      </c>
      <c r="AF33" s="54">
        <v>16.5</v>
      </c>
      <c r="AG33" s="54">
        <v>16.75</v>
      </c>
      <c r="AH33" s="52">
        <f>IF(AC33&gt;0,VLOOKUP(AC33,$DY$8:$DZ$95,2)," ")</f>
        <v>2.76</v>
      </c>
      <c r="AI33" s="52">
        <f>IF(AD33&gt;0,VLOOKUP(AD33,$DY$8:$DZ$95,2)," ")</f>
        <v>1.58</v>
      </c>
      <c r="AJ33" s="52">
        <f>IF(AE33&gt;0,VLOOKUP(AE33,$DY$8:$DZ$95,2)," ")</f>
        <v>1.78</v>
      </c>
      <c r="AK33" s="52">
        <f>IF(AF33&gt;0,VLOOKUP(AF33,$DY$8:$DZ$95,2)," ")</f>
        <v>1.5</v>
      </c>
      <c r="AL33" s="52">
        <f>IF(AG33&gt;0,VLOOKUP(AG33,$DY$8:$DZ$95,2)," ")</f>
        <v>1.58</v>
      </c>
      <c r="AM33" s="53"/>
      <c r="AN33" s="53"/>
      <c r="AO33" s="53"/>
      <c r="AP33" s="53"/>
      <c r="AQ33" s="53"/>
      <c r="AR33" s="53"/>
      <c r="AS33" s="55">
        <f>IF(D33="","",SUM(X33:AB33))</f>
        <v>13.12</v>
      </c>
      <c r="AT33" s="31">
        <f>IF(D33="","",RANK(AS33,$AS$3:$AS$202,0))</f>
        <v>25</v>
      </c>
      <c r="AU33" s="57">
        <f>IF(D33="","",IF(LOOKUP(AT33,'Master 2012 Pay Sheet'!$A$5:$A$35,'Master 2012 Pay Sheet'!$B$5:$B$35)&gt;0,LOOKUP(AT33,'Master 2012 Pay Sheet'!$A$5:$A$35,'Master 2012 Pay Sheet'!$B$5:$B$35),0))</f>
        <v>0</v>
      </c>
      <c r="AV33" s="56">
        <f>IF(D33="","",SUM(AH33:AL33))</f>
        <v>9.1999999999999993</v>
      </c>
      <c r="AW33" s="31">
        <f>IF(D33="","",RANK(AV33,$AV$3:$AV$202,0))</f>
        <v>39</v>
      </c>
      <c r="AX33" s="57">
        <f>IF(D33="","",IF(LOOKUP(AW33,'Master 2012 Pay Sheet'!$C$5:$C$35,'Master 2012 Pay Sheet'!$D$5:$D$35)&gt;0,LOOKUP(AW33,'Master 2012 Pay Sheet'!$C$5:$C$35,'Master 2012 Pay Sheet'!$D$5:$D$35),0))</f>
        <v>0</v>
      </c>
      <c r="AY33" s="56">
        <f>IF(D33="","",AS33+AV33)</f>
        <v>22.32</v>
      </c>
      <c r="AZ33" s="31">
        <f>IF(D33="","",RANK(AY33,$AY$3:$AY$202,0))</f>
        <v>31</v>
      </c>
      <c r="BA33" s="57">
        <f>IF(D33="","",IF(LOOKUP(AZ33,'Master 2012 Pay Sheet'!$E$5:$E$35,'Master 2012 Pay Sheet'!$F$5:$F$35)&gt;0,LOOKUP(AZ33,'Master 2012 Pay Sheet'!$E$5:$E$35,'Master 2012 Pay Sheet'!$F$5:$F$35),0))</f>
        <v>0</v>
      </c>
      <c r="BB33" s="57">
        <f>IF(D33="","",SUM(AU33+AX33+BA33))</f>
        <v>0</v>
      </c>
      <c r="BC33" s="31">
        <f>IF(D33="","",AT33-AZ33)</f>
        <v>-6</v>
      </c>
      <c r="BD33" s="31" t="str">
        <f>IF(D33="","",IF(BC33=MAX($BC$3:$BC$202),B33,""))</f>
        <v/>
      </c>
      <c r="BE33" s="31">
        <f>IF(D33="","",COUNT(M33:Q33))</f>
        <v>5</v>
      </c>
      <c r="BF33" s="56">
        <f>IF(D33="","",MAX(X33:AB33))</f>
        <v>5.46</v>
      </c>
      <c r="BG33" s="31" t="str">
        <f>IF(BF33=MAX($BF$3:$BF$202),B33,"")</f>
        <v/>
      </c>
      <c r="BH33" s="31">
        <f>IF(D33="","",COUNT(AC33:AG33))</f>
        <v>5</v>
      </c>
      <c r="BI33" s="56">
        <f>IF(D33="","",MAX(AH33:AL33))</f>
        <v>2.76</v>
      </c>
      <c r="BJ33" s="31" t="str">
        <f>IF(BI33=MAX($BI$3:$BI$202),B33,"")</f>
        <v/>
      </c>
      <c r="BK33" s="31">
        <f>IF(BE33="","",BE33+BH33)</f>
        <v>10</v>
      </c>
      <c r="BL33" s="31">
        <f>IF(D33="","",IF(S33=MAX($S$3:$S$202),S33,""))</f>
        <v>0</v>
      </c>
      <c r="BM33" s="31">
        <f>IF(BL33=MAX($BL$3:$BL$202),B33,"")</f>
        <v>18</v>
      </c>
      <c r="BN33" s="31">
        <f>IF(D33="","",IF(AN33=MAX($AN$3:$AN$202),AN33,""))</f>
        <v>0</v>
      </c>
      <c r="BO33" s="31">
        <f>IF(BN33=MAX($BN$3:$BN$202),B33,"")</f>
        <v>18</v>
      </c>
      <c r="BP33" s="31">
        <f>IF(D33="","",IF(R33=MAX($R$3:$R$202),R33,""))</f>
        <v>0</v>
      </c>
      <c r="BQ33" s="31">
        <f>IF(BP33=MAX($BP$3:$BP$202),B33,"")</f>
        <v>18</v>
      </c>
      <c r="BR33" s="31">
        <f>IF(D33="","",IF(AM33=MAX($AM$3:$AM$202),AM33,""))</f>
        <v>0</v>
      </c>
      <c r="BS33" s="31">
        <f>IF(BR33=MAX($BR$3:$BR$202),B33,"")</f>
        <v>18</v>
      </c>
      <c r="BT33" s="31">
        <f>IF(D33="","",IF(V33=MAX($V$3:$V$202),V33,""))</f>
        <v>0</v>
      </c>
      <c r="BU33" s="31">
        <f>IF(BT33=MAX($BT$3:$BT$202),B33,"")</f>
        <v>18</v>
      </c>
      <c r="BV33" s="31">
        <f>IF(D33="","",IF(W33=MAX($W$3:$W$202), W33,""))</f>
        <v>0</v>
      </c>
      <c r="BW33" s="31">
        <f>IF(BV33=MAX($BV$3:$BV$202),B33,"")</f>
        <v>18</v>
      </c>
      <c r="BX33" s="31">
        <f>IF(D33="","",IF(AQ33=MAX($AQ$3:$AQ$202),AQ33,""))</f>
        <v>0</v>
      </c>
      <c r="BY33" s="31">
        <f>IF(BX33=MAX($BX$3:$BX$202),B33,"")</f>
        <v>18</v>
      </c>
      <c r="BZ33" s="31">
        <f>IF(D33="","",IF(AR33=MAX($AR$3:$AR$202), AR33,""))</f>
        <v>0</v>
      </c>
      <c r="CA33" s="31">
        <f>IF(BZ33=MAX($BZ$3:$BZ$202),B33,"")</f>
        <v>18</v>
      </c>
      <c r="CB33" s="31">
        <f>IF(D33="","",IF(U33=MAX($U$3:$U$202), U33,""))</f>
        <v>0</v>
      </c>
      <c r="CC33" s="31">
        <f>IF(CB33=MAX($CB$3:$CB$202),B33,"")</f>
        <v>18</v>
      </c>
      <c r="CD33" s="31">
        <f>IF(D33="","",IF(AP33=MAX($AP$3:$AP$202),AP33,""))</f>
        <v>0</v>
      </c>
      <c r="CE33" s="31">
        <f>IF(CD33=MAX($CD$3:$CD$202),B33,"")</f>
        <v>18</v>
      </c>
      <c r="CF33" s="31">
        <f>IF(D33="","",IF(T33=MAX($T$3:$T$202), T33,""))</f>
        <v>0</v>
      </c>
      <c r="CG33" s="31">
        <f>IF(CF33=MAX($CF$3:$CF$202),B33,"")</f>
        <v>18</v>
      </c>
      <c r="CH33" s="31">
        <f>IF(D33="","",IF(AO33=MAX($AO$3:$AO$202),AO33,""))</f>
        <v>0</v>
      </c>
      <c r="CI33" s="31">
        <f>IF(CH33=MAX($CH$3:$CH$202),B33,"")</f>
        <v>18</v>
      </c>
      <c r="CJ33" s="31" t="str">
        <f>IF(I33="AC",AZ33,"")</f>
        <v/>
      </c>
      <c r="CK33" s="31" t="str">
        <f>IF(CJ33="","",RANK(CJ33,$CJ$3:$CJ$202,1))</f>
        <v/>
      </c>
      <c r="CL33" s="31" t="str">
        <f>IF(CK33=1,B33,"")</f>
        <v/>
      </c>
      <c r="CM33" s="31" t="str">
        <f>IF(CK33=2,B33,"")</f>
        <v/>
      </c>
      <c r="CN33" s="31" t="str">
        <f>IF(CK33=3,B33,"")</f>
        <v/>
      </c>
      <c r="CO33" s="31" t="str">
        <f>IF(I33="MC",AZ33,"")</f>
        <v/>
      </c>
      <c r="CP33" s="31" t="str">
        <f>IF(CO33="","",RANK(CO33,$CO$3:$CO$202,1))</f>
        <v/>
      </c>
      <c r="CQ33" s="31" t="str">
        <f>IF(CP33=1,B33,"")</f>
        <v/>
      </c>
      <c r="CR33" s="31" t="str">
        <f>IF(CP33=2,B33,"")</f>
        <v/>
      </c>
      <c r="CS33" s="31" t="str">
        <f>IF(CP33=3,B33,"")</f>
        <v/>
      </c>
      <c r="CT33" s="31" t="str">
        <f>IF(BE33=0,BE33,"")</f>
        <v/>
      </c>
      <c r="CU33" s="31" t="str">
        <f>IF(BE33=1,1,"")</f>
        <v/>
      </c>
      <c r="CV33" s="31" t="str">
        <f>IF(BE33=2,2,"")</f>
        <v/>
      </c>
      <c r="CW33" s="31" t="str">
        <f>IF(BE33=3,3,"")</f>
        <v/>
      </c>
      <c r="CX33" s="31" t="str">
        <f>IF(BE33=4,4,"")</f>
        <v/>
      </c>
      <c r="CY33" s="31">
        <f>IF(BE33=5,5,"")</f>
        <v>5</v>
      </c>
      <c r="CZ33" s="31" t="str">
        <f>IF(BH33=0,BH33,"")</f>
        <v/>
      </c>
      <c r="DA33" s="31" t="str">
        <f>IF(BH33=1,1,"")</f>
        <v/>
      </c>
      <c r="DB33" s="31" t="str">
        <f>IF(BH33=2,2,"")</f>
        <v/>
      </c>
      <c r="DC33" s="31" t="str">
        <f>IF(BH33=3,3,"")</f>
        <v/>
      </c>
      <c r="DD33" s="31" t="str">
        <f>IF(BH33=4,4,"")</f>
        <v/>
      </c>
      <c r="DE33" s="31">
        <f>IF(BH33=5,5,"")</f>
        <v>5</v>
      </c>
      <c r="DF33" s="31" t="str">
        <f>IF(BK33=0,BK33,"")</f>
        <v/>
      </c>
      <c r="DG33" s="31" t="str">
        <f>IF(BK33=1,1,"")</f>
        <v/>
      </c>
      <c r="DH33" s="31" t="str">
        <f>IF(BK33=2,2,"")</f>
        <v/>
      </c>
      <c r="DI33" s="31" t="str">
        <f>IF(BK33=3,3,"")</f>
        <v/>
      </c>
      <c r="DJ33" s="31" t="str">
        <f>IF(BK33=4,4,"")</f>
        <v/>
      </c>
      <c r="DK33" s="31" t="str">
        <f>IF(BK33=5,5,"")</f>
        <v/>
      </c>
      <c r="DL33" s="31" t="str">
        <f>IF(BK33=6,6,"")</f>
        <v/>
      </c>
      <c r="DM33" s="31" t="str">
        <f>IF(BK33=7,7,"")</f>
        <v/>
      </c>
      <c r="DN33" s="31" t="str">
        <f>IF(BK33=8,8,"")</f>
        <v/>
      </c>
      <c r="DO33" s="31" t="str">
        <f>IF(BK33=9,9,"")</f>
        <v/>
      </c>
      <c r="DP33" s="31">
        <f>IF(BK33=10,10,"")</f>
        <v>10</v>
      </c>
      <c r="DQ33" s="31" t="str">
        <f>IF(J33="Lund",AZ33,"")</f>
        <v/>
      </c>
      <c r="DR33" s="31" t="str">
        <f>IF(DQ33="","",RANK(DQ33,$DQ$3:$DQ$202,1))</f>
        <v/>
      </c>
      <c r="DS33" s="31" t="str">
        <f>IF(DR33=1,B33,"")</f>
        <v/>
      </c>
      <c r="DT33" s="31">
        <f>IF(I33="AT",B33,"")</f>
        <v>18</v>
      </c>
      <c r="DU33" s="31" t="str">
        <f>IF(I33="MC",B33,"")</f>
        <v/>
      </c>
      <c r="DV33" s="31" t="str">
        <f>IF(I33="AC",B33,"")</f>
        <v/>
      </c>
      <c r="DW33" s="48">
        <f>IF(BK33=0,0,IF(D33="","",$D$203-AZ33+1)/$D$203*100)</f>
        <v>57.74647887323944</v>
      </c>
      <c r="DX33" s="76" t="str">
        <f>IF(AS33 = 0,AV33 - AS33,"")</f>
        <v/>
      </c>
      <c r="DY33" s="77">
        <v>20.5</v>
      </c>
      <c r="DZ33" s="77">
        <v>3</v>
      </c>
    </row>
    <row r="34" spans="1:130" ht="13.2" x14ac:dyDescent="0.25">
      <c r="A34" s="31">
        <v>32</v>
      </c>
      <c r="B34" s="76">
        <v>23</v>
      </c>
      <c r="C34" s="15"/>
      <c r="D34" s="14" t="s">
        <v>218</v>
      </c>
      <c r="E34" s="14" t="s">
        <v>345</v>
      </c>
      <c r="F34" s="14"/>
      <c r="G34" s="14" t="s">
        <v>219</v>
      </c>
      <c r="H34" s="50" t="s">
        <v>346</v>
      </c>
      <c r="I34" s="15" t="s">
        <v>203</v>
      </c>
      <c r="J34" s="47"/>
      <c r="K34" s="47"/>
      <c r="L34" s="47"/>
      <c r="M34" s="54">
        <v>17.25</v>
      </c>
      <c r="N34" s="54">
        <v>25.5</v>
      </c>
      <c r="O34" s="54">
        <v>17.5</v>
      </c>
      <c r="P34" s="54">
        <v>17.5</v>
      </c>
      <c r="Q34" s="54">
        <v>17.5</v>
      </c>
      <c r="R34" s="51"/>
      <c r="S34" s="51"/>
      <c r="T34" s="51"/>
      <c r="U34" s="51"/>
      <c r="V34" s="51"/>
      <c r="W34" s="51"/>
      <c r="X34" s="52">
        <f>IF(M34&gt;0,VLOOKUP(M34,$DY$8:$DZ$95,2)," ")</f>
        <v>1.72</v>
      </c>
      <c r="Y34" s="52">
        <f>IF(N34&gt;0,VLOOKUP(N34,$DY$8:$DZ$95,2)," ")</f>
        <v>6.26</v>
      </c>
      <c r="Z34" s="52">
        <f>IF(O34&gt;0,VLOOKUP(O34,$DY$8:$DZ$95,2)," ")</f>
        <v>1.78</v>
      </c>
      <c r="AA34" s="52">
        <f>IF(P34&gt;0,VLOOKUP(P34,$DY$8:$DZ$95,2)," ")</f>
        <v>1.78</v>
      </c>
      <c r="AB34" s="52">
        <f>IF(Q34&gt;0,VLOOKUP(Q34,$DY$8:$DZ$95,2)," ")</f>
        <v>1.78</v>
      </c>
      <c r="AC34" s="54">
        <v>23.25</v>
      </c>
      <c r="AD34" s="54">
        <v>15</v>
      </c>
      <c r="AE34" s="54">
        <v>16.5</v>
      </c>
      <c r="AF34" s="54">
        <v>17.25</v>
      </c>
      <c r="AG34" s="54"/>
      <c r="AH34" s="52">
        <f>IF(AC34&gt;0,VLOOKUP(AC34,$DY$8:$DZ$95,2)," ")</f>
        <v>4.58</v>
      </c>
      <c r="AI34" s="52">
        <f>IF(AD34&gt;0,VLOOKUP(AD34,$DY$8:$DZ$95,2)," ")</f>
        <v>1.1200000000000001</v>
      </c>
      <c r="AJ34" s="52">
        <f>IF(AE34&gt;0,VLOOKUP(AE34,$DY$8:$DZ$95,2)," ")</f>
        <v>1.5</v>
      </c>
      <c r="AK34" s="52">
        <f>IF(AF34&gt;0,VLOOKUP(AF34,$DY$8:$DZ$95,2)," ")</f>
        <v>1.72</v>
      </c>
      <c r="AL34" s="52" t="str">
        <f>IF(AG34&gt;0,VLOOKUP(AG34,$DY$8:$DZ$95,2)," ")</f>
        <v xml:space="preserve"> </v>
      </c>
      <c r="AM34" s="53"/>
      <c r="AN34" s="53"/>
      <c r="AO34" s="53"/>
      <c r="AP34" s="53"/>
      <c r="AQ34" s="53"/>
      <c r="AR34" s="53"/>
      <c r="AS34" s="55">
        <f>IF(D34="","",SUM(X34:AB34))</f>
        <v>13.319999999999999</v>
      </c>
      <c r="AT34" s="31">
        <f>IF(D34="","",RANK(AS34,$AS$3:$AS$202,0))</f>
        <v>24</v>
      </c>
      <c r="AU34" s="57">
        <f>IF(D34="","",IF(LOOKUP(AT34,'Master 2012 Pay Sheet'!$A$5:$A$35,'Master 2012 Pay Sheet'!$B$5:$B$35)&gt;0,LOOKUP(AT34,'Master 2012 Pay Sheet'!$A$5:$A$35,'Master 2012 Pay Sheet'!$B$5:$B$35),0))</f>
        <v>0</v>
      </c>
      <c r="AV34" s="56">
        <f>IF(D34="","",SUM(AH34:AL34))</f>
        <v>8.92</v>
      </c>
      <c r="AW34" s="31">
        <f>IF(D34="","",RANK(AV34,$AV$3:$AV$202,0))</f>
        <v>41</v>
      </c>
      <c r="AX34" s="57">
        <f>IF(D34="","",IF(LOOKUP(AW34,'Master 2012 Pay Sheet'!$C$5:$C$35,'Master 2012 Pay Sheet'!$D$5:$D$35)&gt;0,LOOKUP(AW34,'Master 2012 Pay Sheet'!$C$5:$C$35,'Master 2012 Pay Sheet'!$D$5:$D$35),0))</f>
        <v>0</v>
      </c>
      <c r="AY34" s="56">
        <f>IF(D34="","",AS34+AV34)</f>
        <v>22.24</v>
      </c>
      <c r="AZ34" s="31">
        <f>IF(D34="","",RANK(AY34,$AY$3:$AY$202,0))</f>
        <v>32</v>
      </c>
      <c r="BA34" s="57">
        <f>IF(D34="","",IF(LOOKUP(AZ34,'Master 2012 Pay Sheet'!$E$5:$E$35,'Master 2012 Pay Sheet'!$F$5:$F$35)&gt;0,LOOKUP(AZ34,'Master 2012 Pay Sheet'!$E$5:$E$35,'Master 2012 Pay Sheet'!$F$5:$F$35),0))</f>
        <v>0</v>
      </c>
      <c r="BB34" s="57">
        <f>IF(D34="","",SUM(AU34+AX34+BA34))</f>
        <v>0</v>
      </c>
      <c r="BC34" s="31">
        <f>IF(D34="","",AT34-AZ34)</f>
        <v>-8</v>
      </c>
      <c r="BD34" s="31" t="str">
        <f>IF(D34="","",IF(BC34=MAX($BC$3:$BC$202),B34,""))</f>
        <v/>
      </c>
      <c r="BE34" s="31">
        <f>IF(D34="","",COUNT(M34:Q34))</f>
        <v>5</v>
      </c>
      <c r="BF34" s="56">
        <f>IF(D34="","",MAX(X34:AB34))</f>
        <v>6.26</v>
      </c>
      <c r="BG34" s="31" t="str">
        <f>IF(BF34=MAX($BF$3:$BF$202),B34,"")</f>
        <v/>
      </c>
      <c r="BH34" s="31">
        <f>IF(D34="","",COUNT(AC34:AG34))</f>
        <v>4</v>
      </c>
      <c r="BI34" s="56">
        <f>IF(D34="","",MAX(AH34:AL34))</f>
        <v>4.58</v>
      </c>
      <c r="BJ34" s="31" t="str">
        <f>IF(BI34=MAX($BI$3:$BI$202),B34,"")</f>
        <v/>
      </c>
      <c r="BK34" s="31">
        <f>IF(BE34="","",BE34+BH34)</f>
        <v>9</v>
      </c>
      <c r="BL34" s="31">
        <f>IF(D34="","",IF(S34=MAX($S$3:$S$202),S34,""))</f>
        <v>0</v>
      </c>
      <c r="BM34" s="31">
        <f>IF(BL34=MAX($BL$3:$BL$202),B34,"")</f>
        <v>23</v>
      </c>
      <c r="BN34" s="31">
        <f>IF(D34="","",IF(AN34=MAX($AN$3:$AN$202),AN34,""))</f>
        <v>0</v>
      </c>
      <c r="BO34" s="31">
        <f>IF(BN34=MAX($BN$3:$BN$202),B34,"")</f>
        <v>23</v>
      </c>
      <c r="BP34" s="31">
        <f>IF(D34="","",IF(R34=MAX($R$3:$R$202),R34,""))</f>
        <v>0</v>
      </c>
      <c r="BQ34" s="31">
        <f>IF(BP34=MAX($BP$3:$BP$202),B34,"")</f>
        <v>23</v>
      </c>
      <c r="BR34" s="31">
        <f>IF(D34="","",IF(AM34=MAX($AM$3:$AM$202),AM34,""))</f>
        <v>0</v>
      </c>
      <c r="BS34" s="31">
        <f>IF(BR34=MAX($BR$3:$BR$202),B34,"")</f>
        <v>23</v>
      </c>
      <c r="BT34" s="31">
        <f>IF(D34="","",IF(V34=MAX($V$3:$V$202),V34,""))</f>
        <v>0</v>
      </c>
      <c r="BU34" s="31">
        <f>IF(BT34=MAX($BT$3:$BT$202),B34,"")</f>
        <v>23</v>
      </c>
      <c r="BV34" s="31">
        <f>IF(D34="","",IF(W34=MAX($W$3:$W$202), W34,""))</f>
        <v>0</v>
      </c>
      <c r="BW34" s="31">
        <f>IF(BV34=MAX($BV$3:$BV$202),B34,"")</f>
        <v>23</v>
      </c>
      <c r="BX34" s="31">
        <f>IF(D34="","",IF(AQ34=MAX($AQ$3:$AQ$202),AQ34,""))</f>
        <v>0</v>
      </c>
      <c r="BY34" s="31">
        <f>IF(BX34=MAX($BX$3:$BX$202),B34,"")</f>
        <v>23</v>
      </c>
      <c r="BZ34" s="31">
        <f>IF(D34="","",IF(AR34=MAX($AR$3:$AR$202), AR34,""))</f>
        <v>0</v>
      </c>
      <c r="CA34" s="31">
        <f>IF(BZ34=MAX($BZ$3:$BZ$202),B34,"")</f>
        <v>23</v>
      </c>
      <c r="CB34" s="31">
        <f>IF(D34="","",IF(U34=MAX($U$3:$U$202), U34,""))</f>
        <v>0</v>
      </c>
      <c r="CC34" s="31">
        <f>IF(CB34=MAX($CB$3:$CB$202),B34,"")</f>
        <v>23</v>
      </c>
      <c r="CD34" s="31">
        <f>IF(D34="","",IF(AP34=MAX($AP$3:$AP$202),AP34,""))</f>
        <v>0</v>
      </c>
      <c r="CE34" s="31">
        <f>IF(CD34=MAX($CD$3:$CD$202),B34,"")</f>
        <v>23</v>
      </c>
      <c r="CF34" s="31">
        <f>IF(D34="","",IF(T34=MAX($T$3:$T$202), T34,""))</f>
        <v>0</v>
      </c>
      <c r="CG34" s="31">
        <f>IF(CF34=MAX($CF$3:$CF$202),B34,"")</f>
        <v>23</v>
      </c>
      <c r="CH34" s="31">
        <f>IF(D34="","",IF(AO34=MAX($AO$3:$AO$202),AO34,""))</f>
        <v>0</v>
      </c>
      <c r="CI34" s="31">
        <f>IF(CH34=MAX($CH$3:$CH$202),B34,"")</f>
        <v>23</v>
      </c>
      <c r="CJ34" s="31" t="str">
        <f>IF(I34="AC",AZ34,"")</f>
        <v/>
      </c>
      <c r="CK34" s="31" t="str">
        <f>IF(CJ34="","",RANK(CJ34,$CJ$3:$CJ$202,1))</f>
        <v/>
      </c>
      <c r="CL34" s="31" t="str">
        <f>IF(CK34=1,B34,"")</f>
        <v/>
      </c>
      <c r="CM34" s="31" t="str">
        <f>IF(CK34=2,B34,"")</f>
        <v/>
      </c>
      <c r="CN34" s="31" t="str">
        <f>IF(CK34=3,B34,"")</f>
        <v/>
      </c>
      <c r="CO34" s="31" t="str">
        <f>IF(I34="MC",AZ34,"")</f>
        <v/>
      </c>
      <c r="CP34" s="31" t="str">
        <f>IF(CO34="","",RANK(CO34,$CO$3:$CO$202,1))</f>
        <v/>
      </c>
      <c r="CQ34" s="31" t="str">
        <f>IF(CP34=1,B34,"")</f>
        <v/>
      </c>
      <c r="CR34" s="31" t="str">
        <f>IF(CP34=2,B34,"")</f>
        <v/>
      </c>
      <c r="CS34" s="31" t="str">
        <f>IF(CP34=3,B34,"")</f>
        <v/>
      </c>
      <c r="CT34" s="31" t="str">
        <f>IF(BE34=0,BE34,"")</f>
        <v/>
      </c>
      <c r="CU34" s="31" t="str">
        <f>IF(BE34=1,1,"")</f>
        <v/>
      </c>
      <c r="CV34" s="31" t="str">
        <f>IF(BE34=2,2,"")</f>
        <v/>
      </c>
      <c r="CW34" s="31" t="str">
        <f>IF(BE34=3,3,"")</f>
        <v/>
      </c>
      <c r="CX34" s="31" t="str">
        <f>IF(BE34=4,4,"")</f>
        <v/>
      </c>
      <c r="CY34" s="31">
        <f>IF(BE34=5,5,"")</f>
        <v>5</v>
      </c>
      <c r="CZ34" s="31" t="str">
        <f>IF(BH34=0,BH34,"")</f>
        <v/>
      </c>
      <c r="DA34" s="31" t="str">
        <f>IF(BH34=1,1,"")</f>
        <v/>
      </c>
      <c r="DB34" s="31" t="str">
        <f>IF(BH34=2,2,"")</f>
        <v/>
      </c>
      <c r="DC34" s="31" t="str">
        <f>IF(BH34=3,3,"")</f>
        <v/>
      </c>
      <c r="DD34" s="31">
        <f>IF(BH34=4,4,"")</f>
        <v>4</v>
      </c>
      <c r="DE34" s="31" t="str">
        <f>IF(BH34=5,5,"")</f>
        <v/>
      </c>
      <c r="DF34" s="31" t="str">
        <f>IF(BK34=0,BK34,"")</f>
        <v/>
      </c>
      <c r="DG34" s="31" t="str">
        <f>IF(BK34=1,1,"")</f>
        <v/>
      </c>
      <c r="DH34" s="31" t="str">
        <f>IF(BK34=2,2,"")</f>
        <v/>
      </c>
      <c r="DI34" s="31" t="str">
        <f>IF(BK34=3,3,"")</f>
        <v/>
      </c>
      <c r="DJ34" s="31" t="str">
        <f>IF(BK34=4,4,"")</f>
        <v/>
      </c>
      <c r="DK34" s="31" t="str">
        <f>IF(BK34=5,5,"")</f>
        <v/>
      </c>
      <c r="DL34" s="31" t="str">
        <f>IF(BK34=6,6,"")</f>
        <v/>
      </c>
      <c r="DM34" s="31" t="str">
        <f>IF(BK34=7,7,"")</f>
        <v/>
      </c>
      <c r="DN34" s="31" t="str">
        <f>IF(BK34=8,8,"")</f>
        <v/>
      </c>
      <c r="DO34" s="31">
        <f>IF(BK34=9,9,"")</f>
        <v>9</v>
      </c>
      <c r="DP34" s="31" t="str">
        <f>IF(BK34=10,10,"")</f>
        <v/>
      </c>
      <c r="DQ34" s="31" t="str">
        <f>IF(J34="Lund",AZ34,"")</f>
        <v/>
      </c>
      <c r="DR34" s="31" t="str">
        <f>IF(DQ34="","",RANK(DQ34,$DQ$3:$DQ$202,1))</f>
        <v/>
      </c>
      <c r="DS34" s="31" t="str">
        <f>IF(DR34=1,B34,"")</f>
        <v/>
      </c>
      <c r="DT34" s="31">
        <f>IF(I34="AT",B34,"")</f>
        <v>23</v>
      </c>
      <c r="DU34" s="31" t="str">
        <f>IF(I34="MC",B34,"")</f>
        <v/>
      </c>
      <c r="DV34" s="31" t="str">
        <f>IF(I34="AC",B34,"")</f>
        <v/>
      </c>
      <c r="DW34" s="48">
        <f>IF(BK34=0,0,IF(D34="","",$D$203-AZ34+1)/$D$203*100)</f>
        <v>56.338028169014088</v>
      </c>
      <c r="DX34" s="76" t="str">
        <f>IF(AS34 = 0,AV34 - AS34,"")</f>
        <v/>
      </c>
      <c r="DY34" s="77">
        <v>20.75</v>
      </c>
      <c r="DZ34" s="77">
        <v>3.12</v>
      </c>
    </row>
    <row r="35" spans="1:130" ht="13.2" x14ac:dyDescent="0.25">
      <c r="A35" s="31">
        <v>33</v>
      </c>
      <c r="B35" s="76">
        <v>67</v>
      </c>
      <c r="C35" s="15"/>
      <c r="D35" s="14" t="s">
        <v>308</v>
      </c>
      <c r="E35" s="14" t="s">
        <v>332</v>
      </c>
      <c r="F35" s="14"/>
      <c r="G35" s="14" t="s">
        <v>309</v>
      </c>
      <c r="H35" s="50" t="s">
        <v>332</v>
      </c>
      <c r="I35" s="15" t="s">
        <v>237</v>
      </c>
      <c r="J35" s="47"/>
      <c r="K35" s="47"/>
      <c r="L35" s="47"/>
      <c r="M35" s="54">
        <v>19</v>
      </c>
      <c r="N35" s="54">
        <v>19.25</v>
      </c>
      <c r="O35" s="54">
        <v>18.5</v>
      </c>
      <c r="P35" s="54">
        <v>18.25</v>
      </c>
      <c r="Q35" s="54">
        <v>17.75</v>
      </c>
      <c r="R35" s="51"/>
      <c r="S35" s="51"/>
      <c r="T35" s="51"/>
      <c r="U35" s="51"/>
      <c r="V35" s="51"/>
      <c r="W35" s="51"/>
      <c r="X35" s="52">
        <f>IF(M35&gt;0,VLOOKUP(M35,$DY$8:$DZ$95,2)," ")</f>
        <v>2.3199999999999998</v>
      </c>
      <c r="Y35" s="52">
        <f>IF(N35&gt;0,VLOOKUP(N35,$DY$8:$DZ$95,2)," ")</f>
        <v>2.42</v>
      </c>
      <c r="Z35" s="52">
        <f>IF(O35&gt;0,VLOOKUP(O35,$DY$8:$DZ$95,2)," ")</f>
        <v>2.12</v>
      </c>
      <c r="AA35" s="52">
        <f>IF(P35&gt;0,VLOOKUP(P35,$DY$8:$DZ$95,2)," ")</f>
        <v>2.02</v>
      </c>
      <c r="AB35" s="52">
        <f>IF(Q35&gt;0,VLOOKUP(Q35,$DY$8:$DZ$95,2)," ")</f>
        <v>1.86</v>
      </c>
      <c r="AC35" s="54">
        <v>18.75</v>
      </c>
      <c r="AD35" s="54">
        <v>18</v>
      </c>
      <c r="AE35" s="54">
        <v>18.25</v>
      </c>
      <c r="AF35" s="54">
        <v>19.5</v>
      </c>
      <c r="AG35" s="54">
        <v>18.5</v>
      </c>
      <c r="AH35" s="52">
        <f>IF(AC35&gt;0,VLOOKUP(AC35,$DY$8:$DZ$95,2)," ")</f>
        <v>2.2200000000000002</v>
      </c>
      <c r="AI35" s="52">
        <f>IF(AD35&gt;0,VLOOKUP(AD35,$DY$8:$DZ$95,2)," ")</f>
        <v>1.94</v>
      </c>
      <c r="AJ35" s="52">
        <f>IF(AE35&gt;0,VLOOKUP(AE35,$DY$8:$DZ$95,2)," ")</f>
        <v>2.02</v>
      </c>
      <c r="AK35" s="52">
        <f>IF(AF35&gt;0,VLOOKUP(AF35,$DY$8:$DZ$95,2)," ")</f>
        <v>2.52</v>
      </c>
      <c r="AL35" s="52">
        <f>IF(AG35&gt;0,VLOOKUP(AG35,$DY$8:$DZ$95,2)," ")</f>
        <v>2.12</v>
      </c>
      <c r="AM35" s="53"/>
      <c r="AN35" s="53"/>
      <c r="AO35" s="53"/>
      <c r="AP35" s="53"/>
      <c r="AQ35" s="53"/>
      <c r="AR35" s="53"/>
      <c r="AS35" s="55">
        <f>IF(D35="","",SUM(X35:AB35))</f>
        <v>10.74</v>
      </c>
      <c r="AT35" s="31">
        <f>IF(D35="","",RANK(AS35,$AS$3:$AS$202,0))</f>
        <v>38</v>
      </c>
      <c r="AU35" s="57">
        <f>IF(D35="","",IF(LOOKUP(AT35,'Master 2012 Pay Sheet'!$A$5:$A$35,'Master 2012 Pay Sheet'!$B$5:$B$35)&gt;0,LOOKUP(AT35,'Master 2012 Pay Sheet'!$A$5:$A$35,'Master 2012 Pay Sheet'!$B$5:$B$35),0))</f>
        <v>0</v>
      </c>
      <c r="AV35" s="56">
        <f>IF(D35="","",SUM(AH35:AL35))</f>
        <v>10.82</v>
      </c>
      <c r="AW35" s="31">
        <f>IF(D35="","",RANK(AV35,$AV$3:$AV$202,0))</f>
        <v>29</v>
      </c>
      <c r="AX35" s="57">
        <f>IF(D35="","",IF(LOOKUP(AW35,'Master 2012 Pay Sheet'!$C$5:$C$35,'Master 2012 Pay Sheet'!$D$5:$D$35)&gt;0,LOOKUP(AW35,'Master 2012 Pay Sheet'!$C$5:$C$35,'Master 2012 Pay Sheet'!$D$5:$D$35),0))</f>
        <v>0</v>
      </c>
      <c r="AY35" s="56">
        <f>IF(D35="","",AS35+AV35)</f>
        <v>21.560000000000002</v>
      </c>
      <c r="AZ35" s="31">
        <f>IF(D35="","",RANK(AY35,$AY$3:$AY$202,0))</f>
        <v>33</v>
      </c>
      <c r="BA35" s="57">
        <f>IF(D35="","",IF(LOOKUP(AZ35,'Master 2012 Pay Sheet'!$E$5:$E$35,'Master 2012 Pay Sheet'!$F$5:$F$35)&gt;0,LOOKUP(AZ35,'Master 2012 Pay Sheet'!$E$5:$E$35,'Master 2012 Pay Sheet'!$F$5:$F$35),0))</f>
        <v>0</v>
      </c>
      <c r="BB35" s="57">
        <f>IF(D35="","",SUM(AU35+AX35+BA35))</f>
        <v>0</v>
      </c>
      <c r="BC35" s="31">
        <f>IF(D35="","",AT35-AZ35)</f>
        <v>5</v>
      </c>
      <c r="BD35" s="31" t="str">
        <f>IF(D35="","",IF(BC35=MAX($BC$3:$BC$202),B35,""))</f>
        <v/>
      </c>
      <c r="BE35" s="31">
        <f>IF(D35="","",COUNT(M35:Q35))</f>
        <v>5</v>
      </c>
      <c r="BF35" s="56">
        <f>IF(D35="","",MAX(X35:AB35))</f>
        <v>2.42</v>
      </c>
      <c r="BG35" s="31" t="str">
        <f>IF(BF35=MAX($BF$3:$BF$202),B35,"")</f>
        <v/>
      </c>
      <c r="BH35" s="31">
        <f>IF(D35="","",COUNT(AC35:AG35))</f>
        <v>5</v>
      </c>
      <c r="BI35" s="56">
        <f>IF(D35="","",MAX(AH35:AL35))</f>
        <v>2.52</v>
      </c>
      <c r="BJ35" s="31" t="str">
        <f>IF(BI35=MAX($BI$3:$BI$202),B35,"")</f>
        <v/>
      </c>
      <c r="BK35" s="31">
        <f>IF(BE35="","",BE35+BH35)</f>
        <v>10</v>
      </c>
      <c r="BL35" s="31">
        <f>IF(D35="","",IF(S35=MAX($S$3:$S$202),S35,""))</f>
        <v>0</v>
      </c>
      <c r="BM35" s="31">
        <f>IF(BL35=MAX($BL$3:$BL$202),B35,"")</f>
        <v>67</v>
      </c>
      <c r="BN35" s="31">
        <f>IF(D35="","",IF(AN35=MAX($AN$3:$AN$202),AN35,""))</f>
        <v>0</v>
      </c>
      <c r="BO35" s="31">
        <f>IF(BN35=MAX($BN$3:$BN$202),B35,"")</f>
        <v>67</v>
      </c>
      <c r="BP35" s="31">
        <f>IF(D35="","",IF(R35=MAX($R$3:$R$202),R35,""))</f>
        <v>0</v>
      </c>
      <c r="BQ35" s="31">
        <f>IF(BP35=MAX($BP$3:$BP$202),B35,"")</f>
        <v>67</v>
      </c>
      <c r="BR35" s="31">
        <f>IF(D35="","",IF(AM35=MAX($AM$3:$AM$202),AM35,""))</f>
        <v>0</v>
      </c>
      <c r="BS35" s="31">
        <f>IF(BR35=MAX($BR$3:$BR$202),B35,"")</f>
        <v>67</v>
      </c>
      <c r="BT35" s="31">
        <f>IF(D35="","",IF(V35=MAX($V$3:$V$202),V35,""))</f>
        <v>0</v>
      </c>
      <c r="BU35" s="31">
        <f>IF(BT35=MAX($BT$3:$BT$202),B35,"")</f>
        <v>67</v>
      </c>
      <c r="BV35" s="31">
        <f>IF(D35="","",IF(W35=MAX($W$3:$W$202), W35,""))</f>
        <v>0</v>
      </c>
      <c r="BW35" s="31">
        <f>IF(BV35=MAX($BV$3:$BV$202),B35,"")</f>
        <v>67</v>
      </c>
      <c r="BX35" s="31">
        <f>IF(D35="","",IF(AQ35=MAX($AQ$3:$AQ$202),AQ35,""))</f>
        <v>0</v>
      </c>
      <c r="BY35" s="31">
        <f>IF(BX35=MAX($BX$3:$BX$202),B35,"")</f>
        <v>67</v>
      </c>
      <c r="BZ35" s="31">
        <f>IF(D35="","",IF(AR35=MAX($AR$3:$AR$202), AR35,""))</f>
        <v>0</v>
      </c>
      <c r="CA35" s="31">
        <f>IF(BZ35=MAX($BZ$3:$BZ$202),B35,"")</f>
        <v>67</v>
      </c>
      <c r="CB35" s="31">
        <f>IF(D35="","",IF(U35=MAX($U$3:$U$202), U35,""))</f>
        <v>0</v>
      </c>
      <c r="CC35" s="31">
        <f>IF(CB35=MAX($CB$3:$CB$202),B35,"")</f>
        <v>67</v>
      </c>
      <c r="CD35" s="31">
        <f>IF(D35="","",IF(AP35=MAX($AP$3:$AP$202),AP35,""))</f>
        <v>0</v>
      </c>
      <c r="CE35" s="31">
        <f>IF(CD35=MAX($CD$3:$CD$202),B35,"")</f>
        <v>67</v>
      </c>
      <c r="CF35" s="31">
        <f>IF(D35="","",IF(T35=MAX($T$3:$T$202), T35,""))</f>
        <v>0</v>
      </c>
      <c r="CG35" s="31">
        <f>IF(CF35=MAX($CF$3:$CF$202),B35,"")</f>
        <v>67</v>
      </c>
      <c r="CH35" s="31">
        <f>IF(D35="","",IF(AO35=MAX($AO$3:$AO$202),AO35,""))</f>
        <v>0</v>
      </c>
      <c r="CI35" s="31">
        <f>IF(CH35=MAX($CH$3:$CH$202),B35,"")</f>
        <v>67</v>
      </c>
      <c r="CJ35" s="31">
        <f>IF(I35="AC",AZ35,"")</f>
        <v>33</v>
      </c>
      <c r="CK35" s="31">
        <f>IF(CJ35="","",RANK(CJ35,$CJ$3:$CJ$202,1))</f>
        <v>3</v>
      </c>
      <c r="CL35" s="31" t="str">
        <f>IF(CK35=1,B35,"")</f>
        <v/>
      </c>
      <c r="CM35" s="31" t="str">
        <f>IF(CK35=2,B35,"")</f>
        <v/>
      </c>
      <c r="CN35" s="31">
        <f>IF(CK35=3,B35,"")</f>
        <v>67</v>
      </c>
      <c r="CO35" s="31" t="str">
        <f>IF(I35="MC",AZ35,"")</f>
        <v/>
      </c>
      <c r="CP35" s="31" t="str">
        <f>IF(CO35="","",RANK(CO35,$CO$3:$CO$202,1))</f>
        <v/>
      </c>
      <c r="CQ35" s="31" t="str">
        <f>IF(CP35=1,B35,"")</f>
        <v/>
      </c>
      <c r="CR35" s="31" t="str">
        <f>IF(CP35=2,B35,"")</f>
        <v/>
      </c>
      <c r="CS35" s="31" t="str">
        <f>IF(CP35=3,B35,"")</f>
        <v/>
      </c>
      <c r="CT35" s="31" t="str">
        <f>IF(BE35=0,BE35,"")</f>
        <v/>
      </c>
      <c r="CU35" s="31" t="str">
        <f>IF(BE35=1,1,"")</f>
        <v/>
      </c>
      <c r="CV35" s="31" t="str">
        <f>IF(BE35=2,2,"")</f>
        <v/>
      </c>
      <c r="CW35" s="31" t="str">
        <f>IF(BE35=3,3,"")</f>
        <v/>
      </c>
      <c r="CX35" s="31" t="str">
        <f>IF(BE35=4,4,"")</f>
        <v/>
      </c>
      <c r="CY35" s="31">
        <f>IF(BE35=5,5,"")</f>
        <v>5</v>
      </c>
      <c r="CZ35" s="31" t="str">
        <f>IF(BH35=0,BH35,"")</f>
        <v/>
      </c>
      <c r="DA35" s="31" t="str">
        <f>IF(BH35=1,1,"")</f>
        <v/>
      </c>
      <c r="DB35" s="31" t="str">
        <f>IF(BH35=2,2,"")</f>
        <v/>
      </c>
      <c r="DC35" s="31" t="str">
        <f>IF(BH35=3,3,"")</f>
        <v/>
      </c>
      <c r="DD35" s="31" t="str">
        <f>IF(BH35=4,4,"")</f>
        <v/>
      </c>
      <c r="DE35" s="31">
        <f>IF(BH35=5,5,"")</f>
        <v>5</v>
      </c>
      <c r="DF35" s="31" t="str">
        <f>IF(BK35=0,BK35,"")</f>
        <v/>
      </c>
      <c r="DG35" s="31" t="str">
        <f>IF(BK35=1,1,"")</f>
        <v/>
      </c>
      <c r="DH35" s="31" t="str">
        <f>IF(BK35=2,2,"")</f>
        <v/>
      </c>
      <c r="DI35" s="31" t="str">
        <f>IF(BK35=3,3,"")</f>
        <v/>
      </c>
      <c r="DJ35" s="31" t="str">
        <f>IF(BK35=4,4,"")</f>
        <v/>
      </c>
      <c r="DK35" s="31" t="str">
        <f>IF(BK35=5,5,"")</f>
        <v/>
      </c>
      <c r="DL35" s="31" t="str">
        <f>IF(BK35=6,6,"")</f>
        <v/>
      </c>
      <c r="DM35" s="31" t="str">
        <f>IF(BK35=7,7,"")</f>
        <v/>
      </c>
      <c r="DN35" s="31" t="str">
        <f>IF(BK35=8,8,"")</f>
        <v/>
      </c>
      <c r="DO35" s="31" t="str">
        <f>IF(BK35=9,9,"")</f>
        <v/>
      </c>
      <c r="DP35" s="31">
        <f>IF(BK35=10,10,"")</f>
        <v>10</v>
      </c>
      <c r="DQ35" s="31" t="str">
        <f>IF(J35="Lund",AZ35,"")</f>
        <v/>
      </c>
      <c r="DR35" s="31" t="str">
        <f>IF(DQ35="","",RANK(DQ35,$DQ$3:$DQ$202,1))</f>
        <v/>
      </c>
      <c r="DS35" s="31" t="str">
        <f>IF(DR35=1,B35,"")</f>
        <v/>
      </c>
      <c r="DT35" s="31" t="str">
        <f>IF(I35="AT",B35,"")</f>
        <v/>
      </c>
      <c r="DU35" s="31" t="str">
        <f>IF(I35="MC",B35,"")</f>
        <v/>
      </c>
      <c r="DV35" s="31">
        <f>IF(I35="AC",B35,"")</f>
        <v>67</v>
      </c>
      <c r="DW35" s="48">
        <f>IF(BK35=0,0,IF(D35="","",$D$203-AZ35+1)/$D$203*100)</f>
        <v>54.929577464788736</v>
      </c>
      <c r="DX35" s="76" t="str">
        <f>IF(AS35 = 0,AV35 - AS35,"")</f>
        <v/>
      </c>
      <c r="DY35" s="77">
        <v>21</v>
      </c>
      <c r="DZ35" s="77">
        <v>3.24</v>
      </c>
    </row>
    <row r="36" spans="1:130" ht="13.2" x14ac:dyDescent="0.25">
      <c r="A36" s="31">
        <v>34</v>
      </c>
      <c r="B36" s="76">
        <v>51</v>
      </c>
      <c r="C36" s="15"/>
      <c r="D36" s="14" t="s">
        <v>276</v>
      </c>
      <c r="E36" s="14" t="s">
        <v>363</v>
      </c>
      <c r="F36" s="14"/>
      <c r="G36" s="14" t="s">
        <v>277</v>
      </c>
      <c r="H36" s="50" t="s">
        <v>363</v>
      </c>
      <c r="I36" s="15" t="s">
        <v>237</v>
      </c>
      <c r="J36" s="47"/>
      <c r="K36" s="47"/>
      <c r="L36" s="47"/>
      <c r="M36" s="54">
        <v>18</v>
      </c>
      <c r="N36" s="54">
        <v>19</v>
      </c>
      <c r="O36" s="54">
        <v>17.5</v>
      </c>
      <c r="P36" s="54">
        <v>17.5</v>
      </c>
      <c r="Q36" s="54">
        <v>24</v>
      </c>
      <c r="R36" s="51"/>
      <c r="S36" s="51"/>
      <c r="T36" s="51"/>
      <c r="U36" s="51"/>
      <c r="V36" s="51"/>
      <c r="W36" s="51"/>
      <c r="X36" s="52">
        <f>IF(M36&gt;0,VLOOKUP(M36,$DY$8:$DZ$95,2)," ")</f>
        <v>1.94</v>
      </c>
      <c r="Y36" s="52">
        <f>IF(N36&gt;0,VLOOKUP(N36,$DY$8:$DZ$95,2)," ")</f>
        <v>2.3199999999999998</v>
      </c>
      <c r="Z36" s="52">
        <f>IF(O36&gt;0,VLOOKUP(O36,$DY$8:$DZ$95,2)," ")</f>
        <v>1.78</v>
      </c>
      <c r="AA36" s="52">
        <f>IF(P36&gt;0,VLOOKUP(P36,$DY$8:$DZ$95,2)," ")</f>
        <v>1.78</v>
      </c>
      <c r="AB36" s="52">
        <f>IF(Q36&gt;0,VLOOKUP(Q36,$DY$8:$DZ$95,2)," ")</f>
        <v>5.0999999999999996</v>
      </c>
      <c r="AC36" s="54">
        <v>16</v>
      </c>
      <c r="AD36" s="54">
        <v>17.25</v>
      </c>
      <c r="AE36" s="54">
        <v>17</v>
      </c>
      <c r="AF36" s="54">
        <v>18</v>
      </c>
      <c r="AG36" s="54">
        <v>17</v>
      </c>
      <c r="AH36" s="52">
        <f>IF(AC36&gt;0,VLOOKUP(AC36,$DY$8:$DZ$95,2)," ")</f>
        <v>1.38</v>
      </c>
      <c r="AI36" s="52">
        <f>IF(AD36&gt;0,VLOOKUP(AD36,$DY$8:$DZ$95,2)," ")</f>
        <v>1.72</v>
      </c>
      <c r="AJ36" s="52">
        <f>IF(AE36&gt;0,VLOOKUP(AE36,$DY$8:$DZ$95,2)," ")</f>
        <v>1.64</v>
      </c>
      <c r="AK36" s="52">
        <f>IF(AF36&gt;0,VLOOKUP(AF36,$DY$8:$DZ$95,2)," ")</f>
        <v>1.94</v>
      </c>
      <c r="AL36" s="52">
        <f>IF(AG36&gt;0,VLOOKUP(AG36,$DY$8:$DZ$95,2)," ")</f>
        <v>1.64</v>
      </c>
      <c r="AM36" s="53"/>
      <c r="AN36" s="53"/>
      <c r="AO36" s="53"/>
      <c r="AP36" s="53"/>
      <c r="AQ36" s="53"/>
      <c r="AR36" s="53"/>
      <c r="AS36" s="55">
        <f>IF(D36="","",SUM(X36:AB36))</f>
        <v>12.92</v>
      </c>
      <c r="AT36" s="31">
        <f>IF(D36="","",RANK(AS36,$AS$3:$AS$202,0))</f>
        <v>26</v>
      </c>
      <c r="AU36" s="57">
        <f>IF(D36="","",IF(LOOKUP(AT36,'Master 2012 Pay Sheet'!$A$5:$A$35,'Master 2012 Pay Sheet'!$B$5:$B$35)&gt;0,LOOKUP(AT36,'Master 2012 Pay Sheet'!$A$5:$A$35,'Master 2012 Pay Sheet'!$B$5:$B$35),0))</f>
        <v>0</v>
      </c>
      <c r="AV36" s="56">
        <f>IF(D36="","",SUM(AH36:AL36))</f>
        <v>8.32</v>
      </c>
      <c r="AW36" s="31">
        <f>IF(D36="","",RANK(AV36,$AV$3:$AV$202,0))</f>
        <v>43</v>
      </c>
      <c r="AX36" s="57">
        <f>IF(D36="","",IF(LOOKUP(AW36,'Master 2012 Pay Sheet'!$C$5:$C$35,'Master 2012 Pay Sheet'!$D$5:$D$35)&gt;0,LOOKUP(AW36,'Master 2012 Pay Sheet'!$C$5:$C$35,'Master 2012 Pay Sheet'!$D$5:$D$35),0))</f>
        <v>0</v>
      </c>
      <c r="AY36" s="56">
        <f>IF(D36="","",AS36+AV36)</f>
        <v>21.240000000000002</v>
      </c>
      <c r="AZ36" s="31">
        <f>IF(D36="","",RANK(AY36,$AY$3:$AY$202,0))</f>
        <v>34</v>
      </c>
      <c r="BA36" s="57">
        <f>IF(D36="","",IF(LOOKUP(AZ36,'Master 2012 Pay Sheet'!$E$5:$E$35,'Master 2012 Pay Sheet'!$F$5:$F$35)&gt;0,LOOKUP(AZ36,'Master 2012 Pay Sheet'!$E$5:$E$35,'Master 2012 Pay Sheet'!$F$5:$F$35),0))</f>
        <v>0</v>
      </c>
      <c r="BB36" s="57">
        <f>IF(D36="","",SUM(AU36+AX36+BA36))</f>
        <v>0</v>
      </c>
      <c r="BC36" s="31">
        <f>IF(D36="","",AT36-AZ36)</f>
        <v>-8</v>
      </c>
      <c r="BD36" s="31" t="str">
        <f>IF(D36="","",IF(BC36=MAX($BC$3:$BC$202),B36,""))</f>
        <v/>
      </c>
      <c r="BE36" s="31">
        <f>IF(D36="","",COUNT(M36:Q36))</f>
        <v>5</v>
      </c>
      <c r="BF36" s="56">
        <f>IF(D36="","",MAX(X36:AB36))</f>
        <v>5.0999999999999996</v>
      </c>
      <c r="BG36" s="31" t="str">
        <f>IF(BF36=MAX($BF$3:$BF$202),B36,"")</f>
        <v/>
      </c>
      <c r="BH36" s="31">
        <f>IF(D36="","",COUNT(AC36:AG36))</f>
        <v>5</v>
      </c>
      <c r="BI36" s="56">
        <f>IF(D36="","",MAX(AH36:AL36))</f>
        <v>1.94</v>
      </c>
      <c r="BJ36" s="31" t="str">
        <f>IF(BI36=MAX($BI$3:$BI$202),B36,"")</f>
        <v/>
      </c>
      <c r="BK36" s="31">
        <f>IF(BE36="","",BE36+BH36)</f>
        <v>10</v>
      </c>
      <c r="BL36" s="31">
        <f>IF(D36="","",IF(S36=MAX($S$3:$S$202),S36,""))</f>
        <v>0</v>
      </c>
      <c r="BM36" s="31">
        <f>IF(BL36=MAX($BL$3:$BL$202),B36,"")</f>
        <v>51</v>
      </c>
      <c r="BN36" s="31">
        <f>IF(D36="","",IF(AN36=MAX($AN$3:$AN$202),AN36,""))</f>
        <v>0</v>
      </c>
      <c r="BO36" s="31">
        <f>IF(BN36=MAX($BN$3:$BN$202),B36,"")</f>
        <v>51</v>
      </c>
      <c r="BP36" s="31">
        <f>IF(D36="","",IF(R36=MAX($R$3:$R$202),R36,""))</f>
        <v>0</v>
      </c>
      <c r="BQ36" s="31">
        <f>IF(BP36=MAX($BP$3:$BP$202),B36,"")</f>
        <v>51</v>
      </c>
      <c r="BR36" s="31">
        <f>IF(D36="","",IF(AM36=MAX($AM$3:$AM$202),AM36,""))</f>
        <v>0</v>
      </c>
      <c r="BS36" s="31">
        <f>IF(BR36=MAX($BR$3:$BR$202),B36,"")</f>
        <v>51</v>
      </c>
      <c r="BT36" s="31">
        <f>IF(D36="","",IF(V36=MAX($V$3:$V$202),V36,""))</f>
        <v>0</v>
      </c>
      <c r="BU36" s="31">
        <f>IF(BT36=MAX($BT$3:$BT$202),B36,"")</f>
        <v>51</v>
      </c>
      <c r="BV36" s="31">
        <f>IF(D36="","",IF(W36=MAX($W$3:$W$202), W36,""))</f>
        <v>0</v>
      </c>
      <c r="BW36" s="31">
        <f>IF(BV36=MAX($BV$3:$BV$202),B36,"")</f>
        <v>51</v>
      </c>
      <c r="BX36" s="31">
        <f>IF(D36="","",IF(AQ36=MAX($AQ$3:$AQ$202),AQ36,""))</f>
        <v>0</v>
      </c>
      <c r="BY36" s="31">
        <f>IF(BX36=MAX($BX$3:$BX$202),B36,"")</f>
        <v>51</v>
      </c>
      <c r="BZ36" s="31">
        <f>IF(D36="","",IF(AR36=MAX($AR$3:$AR$202), AR36,""))</f>
        <v>0</v>
      </c>
      <c r="CA36" s="31">
        <f>IF(BZ36=MAX($BZ$3:$BZ$202),B36,"")</f>
        <v>51</v>
      </c>
      <c r="CB36" s="31">
        <f>IF(D36="","",IF(U36=MAX($U$3:$U$202), U36,""))</f>
        <v>0</v>
      </c>
      <c r="CC36" s="31">
        <f>IF(CB36=MAX($CB$3:$CB$202),B36,"")</f>
        <v>51</v>
      </c>
      <c r="CD36" s="31">
        <f>IF(D36="","",IF(AP36=MAX($AP$3:$AP$202),AP36,""))</f>
        <v>0</v>
      </c>
      <c r="CE36" s="31">
        <f>IF(CD36=MAX($CD$3:$CD$202),B36,"")</f>
        <v>51</v>
      </c>
      <c r="CF36" s="31">
        <f>IF(D36="","",IF(T36=MAX($T$3:$T$202), T36,""))</f>
        <v>0</v>
      </c>
      <c r="CG36" s="31">
        <f>IF(CF36=MAX($CF$3:$CF$202),B36,"")</f>
        <v>51</v>
      </c>
      <c r="CH36" s="31">
        <f>IF(D36="","",IF(AO36=MAX($AO$3:$AO$202),AO36,""))</f>
        <v>0</v>
      </c>
      <c r="CI36" s="31">
        <f>IF(CH36=MAX($CH$3:$CH$202),B36,"")</f>
        <v>51</v>
      </c>
      <c r="CJ36" s="31">
        <f>IF(I36="AC",AZ36,"")</f>
        <v>34</v>
      </c>
      <c r="CK36" s="31">
        <f>IF(CJ36="","",RANK(CJ36,$CJ$3:$CJ$202,1))</f>
        <v>4</v>
      </c>
      <c r="CL36" s="31" t="str">
        <f>IF(CK36=1,B36,"")</f>
        <v/>
      </c>
      <c r="CM36" s="31" t="str">
        <f>IF(CK36=2,B36,"")</f>
        <v/>
      </c>
      <c r="CN36" s="31" t="str">
        <f>IF(CK36=3,B36,"")</f>
        <v/>
      </c>
      <c r="CO36" s="31" t="str">
        <f>IF(I36="MC",AZ36,"")</f>
        <v/>
      </c>
      <c r="CP36" s="31" t="str">
        <f>IF(CO36="","",RANK(CO36,$CO$3:$CO$202,1))</f>
        <v/>
      </c>
      <c r="CQ36" s="31" t="str">
        <f>IF(CP36=1,B36,"")</f>
        <v/>
      </c>
      <c r="CR36" s="31" t="str">
        <f>IF(CP36=2,B36,"")</f>
        <v/>
      </c>
      <c r="CS36" s="31" t="str">
        <f>IF(CP36=3,B36,"")</f>
        <v/>
      </c>
      <c r="CT36" s="31" t="str">
        <f>IF(BE36=0,BE36,"")</f>
        <v/>
      </c>
      <c r="CU36" s="31" t="str">
        <f>IF(BE36=1,1,"")</f>
        <v/>
      </c>
      <c r="CV36" s="31" t="str">
        <f>IF(BE36=2,2,"")</f>
        <v/>
      </c>
      <c r="CW36" s="31" t="str">
        <f>IF(BE36=3,3,"")</f>
        <v/>
      </c>
      <c r="CX36" s="31" t="str">
        <f>IF(BE36=4,4,"")</f>
        <v/>
      </c>
      <c r="CY36" s="31">
        <f>IF(BE36=5,5,"")</f>
        <v>5</v>
      </c>
      <c r="CZ36" s="31" t="str">
        <f>IF(BH36=0,BH36,"")</f>
        <v/>
      </c>
      <c r="DA36" s="31" t="str">
        <f>IF(BH36=1,1,"")</f>
        <v/>
      </c>
      <c r="DB36" s="31" t="str">
        <f>IF(BH36=2,2,"")</f>
        <v/>
      </c>
      <c r="DC36" s="31" t="str">
        <f>IF(BH36=3,3,"")</f>
        <v/>
      </c>
      <c r="DD36" s="31" t="str">
        <f>IF(BH36=4,4,"")</f>
        <v/>
      </c>
      <c r="DE36" s="31">
        <f>IF(BH36=5,5,"")</f>
        <v>5</v>
      </c>
      <c r="DF36" s="31" t="str">
        <f>IF(BK36=0,BK36,"")</f>
        <v/>
      </c>
      <c r="DG36" s="31" t="str">
        <f>IF(BK36=1,1,"")</f>
        <v/>
      </c>
      <c r="DH36" s="31" t="str">
        <f>IF(BK36=2,2,"")</f>
        <v/>
      </c>
      <c r="DI36" s="31" t="str">
        <f>IF(BK36=3,3,"")</f>
        <v/>
      </c>
      <c r="DJ36" s="31" t="str">
        <f>IF(BK36=4,4,"")</f>
        <v/>
      </c>
      <c r="DK36" s="31" t="str">
        <f>IF(BK36=5,5,"")</f>
        <v/>
      </c>
      <c r="DL36" s="31" t="str">
        <f>IF(BK36=6,6,"")</f>
        <v/>
      </c>
      <c r="DM36" s="31" t="str">
        <f>IF(BK36=7,7,"")</f>
        <v/>
      </c>
      <c r="DN36" s="31" t="str">
        <f>IF(BK36=8,8,"")</f>
        <v/>
      </c>
      <c r="DO36" s="31" t="str">
        <f>IF(BK36=9,9,"")</f>
        <v/>
      </c>
      <c r="DP36" s="31">
        <f>IF(BK36=10,10,"")</f>
        <v>10</v>
      </c>
      <c r="DQ36" s="31" t="str">
        <f>IF(J36="Lund",AZ36,"")</f>
        <v/>
      </c>
      <c r="DR36" s="31" t="str">
        <f>IF(DQ36="","",RANK(DQ36,$DQ$3:$DQ$202,1))</f>
        <v/>
      </c>
      <c r="DS36" s="31" t="str">
        <f>IF(DR36=1,B36,"")</f>
        <v/>
      </c>
      <c r="DT36" s="31" t="str">
        <f>IF(I36="AT",B36,"")</f>
        <v/>
      </c>
      <c r="DU36" s="31" t="str">
        <f>IF(I36="MC",B36,"")</f>
        <v/>
      </c>
      <c r="DV36" s="31">
        <f>IF(I36="AC",B36,"")</f>
        <v>51</v>
      </c>
      <c r="DW36" s="48">
        <f>IF(BK36=0,0,IF(D36="","",$D$203-AZ36+1)/$D$203*100)</f>
        <v>53.521126760563376</v>
      </c>
      <c r="DX36" s="76" t="str">
        <f>IF(AS36 = 0,AV36 - AS36,"")</f>
        <v/>
      </c>
      <c r="DY36" s="77">
        <v>21.25</v>
      </c>
      <c r="DZ36" s="77">
        <v>3.38</v>
      </c>
    </row>
    <row r="37" spans="1:130" ht="13.2" x14ac:dyDescent="0.25">
      <c r="A37" s="31">
        <v>35</v>
      </c>
      <c r="B37" s="76">
        <v>60</v>
      </c>
      <c r="C37" s="15"/>
      <c r="D37" s="14" t="s">
        <v>294</v>
      </c>
      <c r="E37" s="14" t="s">
        <v>366</v>
      </c>
      <c r="F37" s="14"/>
      <c r="G37" s="14" t="s">
        <v>295</v>
      </c>
      <c r="H37" s="50" t="s">
        <v>366</v>
      </c>
      <c r="I37" s="15" t="s">
        <v>203</v>
      </c>
      <c r="J37" s="47"/>
      <c r="K37" s="47"/>
      <c r="L37" s="47"/>
      <c r="M37" s="54">
        <v>17.5</v>
      </c>
      <c r="N37" s="54">
        <v>15.75</v>
      </c>
      <c r="O37" s="54">
        <v>16</v>
      </c>
      <c r="P37" s="54">
        <v>16.5</v>
      </c>
      <c r="Q37" s="54">
        <v>24.75</v>
      </c>
      <c r="R37" s="51"/>
      <c r="S37" s="51"/>
      <c r="T37" s="51"/>
      <c r="U37" s="51"/>
      <c r="V37" s="51"/>
      <c r="W37" s="51"/>
      <c r="X37" s="52">
        <f>IF(M37&gt;0,VLOOKUP(M37,$DY$8:$DZ$95,2)," ")</f>
        <v>1.78</v>
      </c>
      <c r="Y37" s="52">
        <f>IF(N37&gt;0,VLOOKUP(N37,$DY$8:$DZ$95,2)," ")</f>
        <v>1.32</v>
      </c>
      <c r="Z37" s="52">
        <f>IF(O37&gt;0,VLOOKUP(O37,$DY$8:$DZ$95,2)," ")</f>
        <v>1.38</v>
      </c>
      <c r="AA37" s="52">
        <f>IF(P37&gt;0,VLOOKUP(P37,$DY$8:$DZ$95,2)," ")</f>
        <v>1.5</v>
      </c>
      <c r="AB37" s="52">
        <f>IF(Q37&gt;0,VLOOKUP(Q37,$DY$8:$DZ$95,2)," ")</f>
        <v>5.66</v>
      </c>
      <c r="AC37" s="54">
        <v>23.5</v>
      </c>
      <c r="AD37" s="54">
        <v>14.5</v>
      </c>
      <c r="AE37" s="54">
        <v>15</v>
      </c>
      <c r="AF37" s="54">
        <v>19.75</v>
      </c>
      <c r="AG37" s="54"/>
      <c r="AH37" s="52">
        <f>IF(AC37&gt;0,VLOOKUP(AC37,$DY$8:$DZ$95,2)," ")</f>
        <v>4.74</v>
      </c>
      <c r="AI37" s="52">
        <f>IF(AD37&gt;0,VLOOKUP(AD37,$DY$8:$DZ$95,2)," ")</f>
        <v>1.06</v>
      </c>
      <c r="AJ37" s="52">
        <f>IF(AE37&gt;0,VLOOKUP(AE37,$DY$8:$DZ$95,2)," ")</f>
        <v>1.1200000000000001</v>
      </c>
      <c r="AK37" s="52">
        <f>IF(AF37&gt;0,VLOOKUP(AF37,$DY$8:$DZ$95,2)," ")</f>
        <v>2.64</v>
      </c>
      <c r="AL37" s="52" t="str">
        <f>IF(AG37&gt;0,VLOOKUP(AG37,$DY$8:$DZ$95,2)," ")</f>
        <v xml:space="preserve"> </v>
      </c>
      <c r="AM37" s="53"/>
      <c r="AN37" s="53"/>
      <c r="AO37" s="53"/>
      <c r="AP37" s="53"/>
      <c r="AQ37" s="53"/>
      <c r="AR37" s="53"/>
      <c r="AS37" s="55">
        <f>IF(D37="","",SUM(X37:AB37))</f>
        <v>11.64</v>
      </c>
      <c r="AT37" s="31">
        <f>IF(D37="","",RANK(AS37,$AS$3:$AS$202,0))</f>
        <v>34</v>
      </c>
      <c r="AU37" s="57">
        <f>IF(D37="","",IF(LOOKUP(AT37,'Master 2012 Pay Sheet'!$A$5:$A$35,'Master 2012 Pay Sheet'!$B$5:$B$35)&gt;0,LOOKUP(AT37,'Master 2012 Pay Sheet'!$A$5:$A$35,'Master 2012 Pay Sheet'!$B$5:$B$35),0))</f>
        <v>0</v>
      </c>
      <c r="AV37" s="56">
        <f>IF(D37="","",SUM(AH37:AL37))</f>
        <v>9.56</v>
      </c>
      <c r="AW37" s="31">
        <f>IF(D37="","",RANK(AV37,$AV$3:$AV$202,0))</f>
        <v>35</v>
      </c>
      <c r="AX37" s="57">
        <f>IF(D37="","",IF(LOOKUP(AW37,'Master 2012 Pay Sheet'!$C$5:$C$35,'Master 2012 Pay Sheet'!$D$5:$D$35)&gt;0,LOOKUP(AW37,'Master 2012 Pay Sheet'!$C$5:$C$35,'Master 2012 Pay Sheet'!$D$5:$D$35),0))</f>
        <v>0</v>
      </c>
      <c r="AY37" s="56">
        <f>IF(D37="","",AS37+AV37)</f>
        <v>21.200000000000003</v>
      </c>
      <c r="AZ37" s="31">
        <f>IF(D37="","",RANK(AY37,$AY$3:$AY$202,0))</f>
        <v>35</v>
      </c>
      <c r="BA37" s="57">
        <f>IF(D37="","",IF(LOOKUP(AZ37,'Master 2012 Pay Sheet'!$E$5:$E$35,'Master 2012 Pay Sheet'!$F$5:$F$35)&gt;0,LOOKUP(AZ37,'Master 2012 Pay Sheet'!$E$5:$E$35,'Master 2012 Pay Sheet'!$F$5:$F$35),0))</f>
        <v>0</v>
      </c>
      <c r="BB37" s="57">
        <f>IF(D37="","",SUM(AU37+AX37+BA37))</f>
        <v>0</v>
      </c>
      <c r="BC37" s="31">
        <f>IF(D37="","",AT37-AZ37)</f>
        <v>-1</v>
      </c>
      <c r="BD37" s="31" t="str">
        <f>IF(D37="","",IF(BC37=MAX($BC$3:$BC$202),B37,""))</f>
        <v/>
      </c>
      <c r="BE37" s="31">
        <f>IF(D37="","",COUNT(M37:Q37))</f>
        <v>5</v>
      </c>
      <c r="BF37" s="56">
        <f>IF(D37="","",MAX(X37:AB37))</f>
        <v>5.66</v>
      </c>
      <c r="BG37" s="31" t="str">
        <f>IF(BF37=MAX($BF$3:$BF$202),B37,"")</f>
        <v/>
      </c>
      <c r="BH37" s="31">
        <f>IF(D37="","",COUNT(AC37:AG37))</f>
        <v>4</v>
      </c>
      <c r="BI37" s="56">
        <f>IF(D37="","",MAX(AH37:AL37))</f>
        <v>4.74</v>
      </c>
      <c r="BJ37" s="31" t="str">
        <f>IF(BI37=MAX($BI$3:$BI$202),B37,"")</f>
        <v/>
      </c>
      <c r="BK37" s="31">
        <f>IF(BE37="","",BE37+BH37)</f>
        <v>9</v>
      </c>
      <c r="BL37" s="31">
        <f>IF(D37="","",IF(S37=MAX($S$3:$S$202),S37,""))</f>
        <v>0</v>
      </c>
      <c r="BM37" s="31">
        <f>IF(BL37=MAX($BL$3:$BL$202),B37,"")</f>
        <v>60</v>
      </c>
      <c r="BN37" s="31">
        <f>IF(D37="","",IF(AN37=MAX($AN$3:$AN$202),AN37,""))</f>
        <v>0</v>
      </c>
      <c r="BO37" s="31">
        <f>IF(BN37=MAX($BN$3:$BN$202),B37,"")</f>
        <v>60</v>
      </c>
      <c r="BP37" s="31">
        <f>IF(D37="","",IF(R37=MAX($R$3:$R$202),R37,""))</f>
        <v>0</v>
      </c>
      <c r="BQ37" s="31">
        <f>IF(BP37=MAX($BP$3:$BP$202),B37,"")</f>
        <v>60</v>
      </c>
      <c r="BR37" s="31">
        <f>IF(D37="","",IF(AM37=MAX($AM$3:$AM$202),AM37,""))</f>
        <v>0</v>
      </c>
      <c r="BS37" s="31">
        <f>IF(BR37=MAX($BR$3:$BR$202),B37,"")</f>
        <v>60</v>
      </c>
      <c r="BT37" s="31">
        <f>IF(D37="","",IF(V37=MAX($V$3:$V$202),V37,""))</f>
        <v>0</v>
      </c>
      <c r="BU37" s="31">
        <f>IF(BT37=MAX($BT$3:$BT$202),B37,"")</f>
        <v>60</v>
      </c>
      <c r="BV37" s="31">
        <f>IF(D37="","",IF(W37=MAX($W$3:$W$202), W37,""))</f>
        <v>0</v>
      </c>
      <c r="BW37" s="31">
        <f>IF(BV37=MAX($BV$3:$BV$202),B37,"")</f>
        <v>60</v>
      </c>
      <c r="BX37" s="31">
        <f>IF(D37="","",IF(AQ37=MAX($AQ$3:$AQ$202),AQ37,""))</f>
        <v>0</v>
      </c>
      <c r="BY37" s="31">
        <f>IF(BX37=MAX($BX$3:$BX$202),B37,"")</f>
        <v>60</v>
      </c>
      <c r="BZ37" s="31">
        <f>IF(D37="","",IF(AR37=MAX($AR$3:$AR$202), AR37,""))</f>
        <v>0</v>
      </c>
      <c r="CA37" s="31">
        <f>IF(BZ37=MAX($BZ$3:$BZ$202),B37,"")</f>
        <v>60</v>
      </c>
      <c r="CB37" s="31">
        <f>IF(D37="","",IF(U37=MAX($U$3:$U$202), U37,""))</f>
        <v>0</v>
      </c>
      <c r="CC37" s="31">
        <f>IF(CB37=MAX($CB$3:$CB$202),B37,"")</f>
        <v>60</v>
      </c>
      <c r="CD37" s="31">
        <f>IF(D37="","",IF(AP37=MAX($AP$3:$AP$202),AP37,""))</f>
        <v>0</v>
      </c>
      <c r="CE37" s="31">
        <f>IF(CD37=MAX($CD$3:$CD$202),B37,"")</f>
        <v>60</v>
      </c>
      <c r="CF37" s="31">
        <f>IF(D37="","",IF(T37=MAX($T$3:$T$202), T37,""))</f>
        <v>0</v>
      </c>
      <c r="CG37" s="31">
        <f>IF(CF37=MAX($CF$3:$CF$202),B37,"")</f>
        <v>60</v>
      </c>
      <c r="CH37" s="31">
        <f>IF(D37="","",IF(AO37=MAX($AO$3:$AO$202),AO37,""))</f>
        <v>0</v>
      </c>
      <c r="CI37" s="31">
        <f>IF(CH37=MAX($CH$3:$CH$202),B37,"")</f>
        <v>60</v>
      </c>
      <c r="CJ37" s="31" t="str">
        <f>IF(I37="AC",AZ37,"")</f>
        <v/>
      </c>
      <c r="CK37" s="31" t="str">
        <f>IF(CJ37="","",RANK(CJ37,$CJ$3:$CJ$202,1))</f>
        <v/>
      </c>
      <c r="CL37" s="31" t="str">
        <f>IF(CK37=1,B37,"")</f>
        <v/>
      </c>
      <c r="CM37" s="31" t="str">
        <f>IF(CK37=2,B37,"")</f>
        <v/>
      </c>
      <c r="CN37" s="31" t="str">
        <f>IF(CK37=3,B37,"")</f>
        <v/>
      </c>
      <c r="CO37" s="31" t="str">
        <f>IF(I37="MC",AZ37,"")</f>
        <v/>
      </c>
      <c r="CP37" s="31" t="str">
        <f>IF(CO37="","",RANK(CO37,$CO$3:$CO$202,1))</f>
        <v/>
      </c>
      <c r="CQ37" s="31" t="str">
        <f>IF(CP37=1,B37,"")</f>
        <v/>
      </c>
      <c r="CR37" s="31" t="str">
        <f>IF(CP37=2,B37,"")</f>
        <v/>
      </c>
      <c r="CS37" s="31" t="str">
        <f>IF(CP37=3,B37,"")</f>
        <v/>
      </c>
      <c r="CT37" s="31" t="str">
        <f>IF(BE37=0,BE37,"")</f>
        <v/>
      </c>
      <c r="CU37" s="31" t="str">
        <f>IF(BE37=1,1,"")</f>
        <v/>
      </c>
      <c r="CV37" s="31" t="str">
        <f>IF(BE37=2,2,"")</f>
        <v/>
      </c>
      <c r="CW37" s="31" t="str">
        <f>IF(BE37=3,3,"")</f>
        <v/>
      </c>
      <c r="CX37" s="31" t="str">
        <f>IF(BE37=4,4,"")</f>
        <v/>
      </c>
      <c r="CY37" s="31">
        <f>IF(BE37=5,5,"")</f>
        <v>5</v>
      </c>
      <c r="CZ37" s="31" t="str">
        <f>IF(BH37=0,BH37,"")</f>
        <v/>
      </c>
      <c r="DA37" s="31" t="str">
        <f>IF(BH37=1,1,"")</f>
        <v/>
      </c>
      <c r="DB37" s="31" t="str">
        <f>IF(BH37=2,2,"")</f>
        <v/>
      </c>
      <c r="DC37" s="31" t="str">
        <f>IF(BH37=3,3,"")</f>
        <v/>
      </c>
      <c r="DD37" s="31">
        <f>IF(BH37=4,4,"")</f>
        <v>4</v>
      </c>
      <c r="DE37" s="31" t="str">
        <f>IF(BH37=5,5,"")</f>
        <v/>
      </c>
      <c r="DF37" s="31" t="str">
        <f>IF(BK37=0,BK37,"")</f>
        <v/>
      </c>
      <c r="DG37" s="31" t="str">
        <f>IF(BK37=1,1,"")</f>
        <v/>
      </c>
      <c r="DH37" s="31" t="str">
        <f>IF(BK37=2,2,"")</f>
        <v/>
      </c>
      <c r="DI37" s="31" t="str">
        <f>IF(BK37=3,3,"")</f>
        <v/>
      </c>
      <c r="DJ37" s="31" t="str">
        <f>IF(BK37=4,4,"")</f>
        <v/>
      </c>
      <c r="DK37" s="31" t="str">
        <f>IF(BK37=5,5,"")</f>
        <v/>
      </c>
      <c r="DL37" s="31" t="str">
        <f>IF(BK37=6,6,"")</f>
        <v/>
      </c>
      <c r="DM37" s="31" t="str">
        <f>IF(BK37=7,7,"")</f>
        <v/>
      </c>
      <c r="DN37" s="31" t="str">
        <f>IF(BK37=8,8,"")</f>
        <v/>
      </c>
      <c r="DO37" s="31">
        <f>IF(BK37=9,9,"")</f>
        <v>9</v>
      </c>
      <c r="DP37" s="31" t="str">
        <f>IF(BK37=10,10,"")</f>
        <v/>
      </c>
      <c r="DQ37" s="31" t="str">
        <f>IF(J37="Lund",AZ37,"")</f>
        <v/>
      </c>
      <c r="DR37" s="31" t="str">
        <f>IF(DQ37="","",RANK(DQ37,$DQ$3:$DQ$202,1))</f>
        <v/>
      </c>
      <c r="DS37" s="31" t="str">
        <f>IF(DR37=1,B37,"")</f>
        <v/>
      </c>
      <c r="DT37" s="31">
        <f>IF(I37="AT",B37,"")</f>
        <v>60</v>
      </c>
      <c r="DU37" s="31" t="str">
        <f>IF(I37="MC",B37,"")</f>
        <v/>
      </c>
      <c r="DV37" s="31" t="str">
        <f>IF(I37="AC",B37,"")</f>
        <v/>
      </c>
      <c r="DW37" s="48">
        <f>IF(BK37=0,0,IF(D37="","",$D$203-AZ37+1)/$D$203*100)</f>
        <v>52.112676056338024</v>
      </c>
      <c r="DX37" s="76" t="str">
        <f>IF(AS37 = 0,AV37 - AS37,"")</f>
        <v/>
      </c>
      <c r="DY37" s="77">
        <v>21.5</v>
      </c>
      <c r="DZ37" s="77">
        <v>3.52</v>
      </c>
    </row>
    <row r="38" spans="1:130" ht="13.2" x14ac:dyDescent="0.25">
      <c r="A38" s="31">
        <v>36</v>
      </c>
      <c r="B38" s="76">
        <v>1</v>
      </c>
      <c r="C38" s="60"/>
      <c r="D38" s="61" t="s">
        <v>173</v>
      </c>
      <c r="E38" s="61" t="s">
        <v>319</v>
      </c>
      <c r="F38" s="14"/>
      <c r="G38" s="14" t="s">
        <v>174</v>
      </c>
      <c r="H38" s="14"/>
      <c r="I38" s="60" t="s">
        <v>203</v>
      </c>
      <c r="J38" s="62"/>
      <c r="K38" s="62"/>
      <c r="L38" s="62"/>
      <c r="M38" s="54">
        <v>16</v>
      </c>
      <c r="N38" s="54">
        <v>24.25</v>
      </c>
      <c r="O38" s="54">
        <v>17.25</v>
      </c>
      <c r="P38" s="54">
        <v>25.75</v>
      </c>
      <c r="Q38" s="54"/>
      <c r="R38" s="51"/>
      <c r="S38" s="51"/>
      <c r="T38" s="51"/>
      <c r="U38" s="51"/>
      <c r="V38" s="51"/>
      <c r="W38" s="51"/>
      <c r="X38" s="52">
        <f>IF(M38&gt;0,VLOOKUP(M38,$DY$8:$DZ$95,2)," ")</f>
        <v>1.38</v>
      </c>
      <c r="Y38" s="52">
        <f>IF(N38&gt;0,VLOOKUP(N38,$DY$8:$DZ$95,2)," ")</f>
        <v>5.28</v>
      </c>
      <c r="Z38" s="52">
        <f>IF(O38&gt;0,VLOOKUP(O38,$DY$8:$DZ$95,2)," ")</f>
        <v>1.72</v>
      </c>
      <c r="AA38" s="52">
        <f>IF(P38&gt;0,VLOOKUP(P38,$DY$8:$DZ$95,2)," ")</f>
        <v>6.46</v>
      </c>
      <c r="AB38" s="52" t="str">
        <f>IF(Q38&gt;0,VLOOKUP(Q38,$DY$8:$DZ$95,2)," ")</f>
        <v xml:space="preserve"> </v>
      </c>
      <c r="AC38" s="54">
        <v>20.5</v>
      </c>
      <c r="AD38" s="54">
        <v>16</v>
      </c>
      <c r="AE38" s="54">
        <v>17</v>
      </c>
      <c r="AF38" s="54"/>
      <c r="AG38" s="54"/>
      <c r="AH38" s="52">
        <f>IF(AC38&gt;0,VLOOKUP(AC38,$DY$8:$DZ$95,2)," ")</f>
        <v>3</v>
      </c>
      <c r="AI38" s="52">
        <f>IF(AD38&gt;0,VLOOKUP(AD38,$DY$8:$DZ$95,2)," ")</f>
        <v>1.38</v>
      </c>
      <c r="AJ38" s="52">
        <f>IF(AE38&gt;0,VLOOKUP(AE38,$DY$8:$DZ$95,2)," ")</f>
        <v>1.64</v>
      </c>
      <c r="AK38" s="52" t="str">
        <f>IF(AF38&gt;0,VLOOKUP(AF38,$DY$8:$DZ$95,2)," ")</f>
        <v xml:space="preserve"> </v>
      </c>
      <c r="AL38" s="52" t="str">
        <f>IF(AG38&gt;0,VLOOKUP(AG38,$DY$8:$DZ$95,2)," ")</f>
        <v xml:space="preserve"> </v>
      </c>
      <c r="AM38" s="53"/>
      <c r="AN38" s="53"/>
      <c r="AO38" s="53"/>
      <c r="AP38" s="53"/>
      <c r="AQ38" s="53"/>
      <c r="AR38" s="53"/>
      <c r="AS38" s="55">
        <f>IF(D38="","",SUM(X38:AB38))</f>
        <v>14.84</v>
      </c>
      <c r="AT38" s="31">
        <f>IF(D38="","",RANK(AS38,$AS$3:$AS$202,0))</f>
        <v>19</v>
      </c>
      <c r="AU38" s="57">
        <f>IF(D38="","",IF(LOOKUP(AT38,'Master 2012 Pay Sheet'!$A$5:$A$35,'Master 2012 Pay Sheet'!$B$5:$B$35)&gt;0,LOOKUP(AT38,'Master 2012 Pay Sheet'!$A$5:$A$35,'Master 2012 Pay Sheet'!$B$5:$B$35),0))</f>
        <v>0</v>
      </c>
      <c r="AV38" s="56">
        <f>IF(D38="","",SUM(AH38:AL38))</f>
        <v>6.02</v>
      </c>
      <c r="AW38" s="31">
        <f>IF(D38="","",RANK(AV38,$AV$3:$AV$202,0))</f>
        <v>53</v>
      </c>
      <c r="AX38" s="57">
        <f>IF(D38="","",IF(LOOKUP(AW38,'Master 2012 Pay Sheet'!$C$5:$C$35,'Master 2012 Pay Sheet'!$D$5:$D$35)&gt;0,LOOKUP(AW38,'Master 2012 Pay Sheet'!$C$5:$C$35,'Master 2012 Pay Sheet'!$D$5:$D$35),0))</f>
        <v>0</v>
      </c>
      <c r="AY38" s="56">
        <f>IF(D38="","",AS38+AV38)</f>
        <v>20.86</v>
      </c>
      <c r="AZ38" s="31">
        <f>IF(D38="","",RANK(AY38,$AY$3:$AY$202,0))</f>
        <v>36</v>
      </c>
      <c r="BA38" s="57">
        <f>IF(D38="","",IF(LOOKUP(AZ38,'Master 2012 Pay Sheet'!$E$5:$E$35,'Master 2012 Pay Sheet'!$F$5:$F$35)&gt;0,LOOKUP(AZ38,'Master 2012 Pay Sheet'!$E$5:$E$35,'Master 2012 Pay Sheet'!$F$5:$F$35),0))</f>
        <v>0</v>
      </c>
      <c r="BB38" s="57">
        <f>IF(D38="","",SUM(AU38+AX38+BA38))</f>
        <v>0</v>
      </c>
      <c r="BC38" s="31">
        <f>IF(D38="","",AT38-AZ38)</f>
        <v>-17</v>
      </c>
      <c r="BD38" s="31" t="str">
        <f>IF(D38="","",IF(BC38=MAX($BC$3:$BC$202),B38,""))</f>
        <v/>
      </c>
      <c r="BE38" s="31">
        <f>IF(D38="","",COUNT(M38:Q38))</f>
        <v>4</v>
      </c>
      <c r="BF38" s="56">
        <f>IF(D38="","",MAX(X38:AB38))</f>
        <v>6.46</v>
      </c>
      <c r="BG38" s="31" t="str">
        <f>IF(BF38=MAX($BF$3:$BF$202),B38,"")</f>
        <v/>
      </c>
      <c r="BH38" s="31">
        <f>IF(D38="","",COUNT(AC38:AG38))</f>
        <v>3</v>
      </c>
      <c r="BI38" s="56">
        <f>IF(D38="","",MAX(AH38:AL38))</f>
        <v>3</v>
      </c>
      <c r="BJ38" s="31" t="str">
        <f>IF(BI38=MAX($BI$3:$BI$202),B38,"")</f>
        <v/>
      </c>
      <c r="BK38" s="31">
        <f>IF(BE38="","",BE38+BH38)</f>
        <v>7</v>
      </c>
      <c r="BL38" s="31">
        <f>IF(D38="","",IF(S38=MAX($S$3:$S$202),S38,""))</f>
        <v>0</v>
      </c>
      <c r="BM38" s="31">
        <f>IF(BL38=MAX($BL$3:$BL$202),B38,"")</f>
        <v>1</v>
      </c>
      <c r="BN38" s="31">
        <f>IF(D38="","",IF(AN38=MAX($AN$3:$AN$202),AN38,""))</f>
        <v>0</v>
      </c>
      <c r="BO38" s="31">
        <f>IF(BN38=MAX($BN$3:$BN$202),B38,"")</f>
        <v>1</v>
      </c>
      <c r="BP38" s="31">
        <f>IF(D38="","",IF(R38=MAX($R$3:$R$202),R38,""))</f>
        <v>0</v>
      </c>
      <c r="BQ38" s="31">
        <f>IF(BP38=MAX($BP$3:$BP$202),B38,"")</f>
        <v>1</v>
      </c>
      <c r="BR38" s="31">
        <f>IF(D38="","",IF(AM38=MAX($AM$3:$AM$202),AM38,""))</f>
        <v>0</v>
      </c>
      <c r="BS38" s="31">
        <f>IF(BR38=MAX($BR$3:$BR$202),B38,"")</f>
        <v>1</v>
      </c>
      <c r="BT38" s="31">
        <f>IF(D38="","",IF(V38=MAX($V$3:$V$202),V38,""))</f>
        <v>0</v>
      </c>
      <c r="BU38" s="31">
        <f>IF(BT38=MAX($BT$3:$BT$202),B38,"")</f>
        <v>1</v>
      </c>
      <c r="BV38" s="31">
        <f>IF(D38="","",IF(W38=MAX($W$3:$W$202), W38,""))</f>
        <v>0</v>
      </c>
      <c r="BW38" s="31">
        <f>IF(BV38=MAX($BV$3:$BV$202),B38,"")</f>
        <v>1</v>
      </c>
      <c r="BX38" s="31">
        <f>IF(D38="","",IF(AQ38=MAX($AQ$3:$AQ$202),AQ38,""))</f>
        <v>0</v>
      </c>
      <c r="BY38" s="31">
        <f>IF(BX38=MAX($BX$3:$BX$202),B38,"")</f>
        <v>1</v>
      </c>
      <c r="BZ38" s="31">
        <f>IF(D38="","",IF(AR38=MAX($AR$3:$AR$202), AR38,""))</f>
        <v>0</v>
      </c>
      <c r="CA38" s="31">
        <f>IF(BZ38=MAX($BZ$3:$BZ$202),B38,"")</f>
        <v>1</v>
      </c>
      <c r="CB38" s="31">
        <f>IF(D38="","",IF(U38=MAX($U$3:$U$202), U38,""))</f>
        <v>0</v>
      </c>
      <c r="CC38" s="31">
        <f>IF(CB38=MAX($CB$3:$CB$202),B38,"")</f>
        <v>1</v>
      </c>
      <c r="CD38" s="31">
        <f>IF(D38="","",IF(AP38=MAX($AP$3:$AP$202),AP38,""))</f>
        <v>0</v>
      </c>
      <c r="CE38" s="31">
        <f>IF(CD38=MAX($CD$3:$CD$202),B38,"")</f>
        <v>1</v>
      </c>
      <c r="CF38" s="31">
        <f>IF(D38="","",IF(T38=MAX($T$3:$T$202), T38,""))</f>
        <v>0</v>
      </c>
      <c r="CG38" s="31">
        <f>IF(CF38=MAX($CF$3:$CF$202),B38,"")</f>
        <v>1</v>
      </c>
      <c r="CH38" s="31">
        <f>IF(D38="","",IF(AO38=MAX($AO$3:$AO$202),AO38,""))</f>
        <v>0</v>
      </c>
      <c r="CI38" s="31">
        <f>IF(CH38=MAX($CH$3:$CH$202),B38,"")</f>
        <v>1</v>
      </c>
      <c r="CJ38" s="31" t="str">
        <f>IF(I38="AC",AZ38,"")</f>
        <v/>
      </c>
      <c r="CK38" s="31" t="str">
        <f>IF(CJ38="","",RANK(CJ38,$CJ$3:$CJ$202,1))</f>
        <v/>
      </c>
      <c r="CL38" s="31" t="str">
        <f>IF(CK38=1,B38,"")</f>
        <v/>
      </c>
      <c r="CM38" s="31" t="str">
        <f>IF(CK38=2,B38,"")</f>
        <v/>
      </c>
      <c r="CN38" s="31" t="str">
        <f>IF(CK38=3,B38,"")</f>
        <v/>
      </c>
      <c r="CO38" s="31" t="str">
        <f>IF(I38="MC",AZ38,"")</f>
        <v/>
      </c>
      <c r="CP38" s="31" t="str">
        <f>IF(CO38="","",RANK(CO38,$CO$3:$CO$202,1))</f>
        <v/>
      </c>
      <c r="CQ38" s="31" t="str">
        <f>IF(CP38=1,B38,"")</f>
        <v/>
      </c>
      <c r="CR38" s="31" t="str">
        <f>IF(CP38=2,B38,"")</f>
        <v/>
      </c>
      <c r="CS38" s="31" t="str">
        <f>IF(CP38=3,B38,"")</f>
        <v/>
      </c>
      <c r="CT38" s="31" t="str">
        <f>IF(BE38=0,BE38,"")</f>
        <v/>
      </c>
      <c r="CU38" s="31" t="str">
        <f>IF(BE38=1,1,"")</f>
        <v/>
      </c>
      <c r="CV38" s="31" t="str">
        <f>IF(BE38=2,2,"")</f>
        <v/>
      </c>
      <c r="CW38" s="31" t="str">
        <f>IF(BE38=3,3,"")</f>
        <v/>
      </c>
      <c r="CX38" s="31">
        <f>IF(BE38=4,4,"")</f>
        <v>4</v>
      </c>
      <c r="CY38" s="31" t="str">
        <f>IF(BE38=5,5,"")</f>
        <v/>
      </c>
      <c r="CZ38" s="31" t="str">
        <f>IF(BH38=0,BH38,"")</f>
        <v/>
      </c>
      <c r="DA38" s="31" t="str">
        <f>IF(BH38=1,1,"")</f>
        <v/>
      </c>
      <c r="DB38" s="31" t="str">
        <f>IF(BH38=2,2,"")</f>
        <v/>
      </c>
      <c r="DC38" s="31">
        <f>IF(BH38=3,3,"")</f>
        <v>3</v>
      </c>
      <c r="DD38" s="31" t="str">
        <f>IF(BH38=4,4,"")</f>
        <v/>
      </c>
      <c r="DE38" s="31" t="str">
        <f>IF(BH38=5,5,"")</f>
        <v/>
      </c>
      <c r="DF38" s="31" t="str">
        <f>IF(BK38=0,BK38,"")</f>
        <v/>
      </c>
      <c r="DG38" s="31" t="str">
        <f>IF(BK38=1,1,"")</f>
        <v/>
      </c>
      <c r="DH38" s="31" t="str">
        <f>IF(BK38=2,2,"")</f>
        <v/>
      </c>
      <c r="DI38" s="31" t="str">
        <f>IF(BK38=3,3,"")</f>
        <v/>
      </c>
      <c r="DJ38" s="31" t="str">
        <f>IF(BK38=4,4,"")</f>
        <v/>
      </c>
      <c r="DK38" s="31" t="str">
        <f>IF(BK38=5,5,"")</f>
        <v/>
      </c>
      <c r="DL38" s="31" t="str">
        <f>IF(BK38=6,6,"")</f>
        <v/>
      </c>
      <c r="DM38" s="31">
        <f>IF(BK38=7,7,"")</f>
        <v>7</v>
      </c>
      <c r="DN38" s="31" t="str">
        <f>IF(BK38=8,8,"")</f>
        <v/>
      </c>
      <c r="DO38" s="31" t="str">
        <f>IF(BK38=9,9,"")</f>
        <v/>
      </c>
      <c r="DP38" s="31" t="str">
        <f>IF(BK38=10,10,"")</f>
        <v/>
      </c>
      <c r="DQ38" s="31" t="str">
        <f>IF(J38="Lund",AZ38,"")</f>
        <v/>
      </c>
      <c r="DR38" s="31" t="str">
        <f>IF(DQ38="","",RANK(DQ38,$DQ$3:$DQ$202,1))</f>
        <v/>
      </c>
      <c r="DS38" s="31" t="str">
        <f>IF(DR38=1,B38,"")</f>
        <v/>
      </c>
      <c r="DT38" s="31">
        <f>IF(I38="AT",B38,"")</f>
        <v>1</v>
      </c>
      <c r="DU38" s="31" t="str">
        <f>IF(I38="MC",B38,"")</f>
        <v/>
      </c>
      <c r="DV38" s="31" t="str">
        <f>IF(I38="AC",B38,"")</f>
        <v/>
      </c>
      <c r="DW38" s="48">
        <f>IF(BK38=0,0,IF(D38="","",$D$203-AZ38+1)/$D$203*100)</f>
        <v>50.704225352112672</v>
      </c>
      <c r="DX38" s="76" t="str">
        <f>IF(AS38 = 0,AV38 - AS38,"")</f>
        <v/>
      </c>
      <c r="DY38" s="77">
        <v>21.75</v>
      </c>
      <c r="DZ38" s="77">
        <v>3.66</v>
      </c>
    </row>
    <row r="39" spans="1:130" ht="13.2" x14ac:dyDescent="0.25">
      <c r="A39" s="31">
        <v>37</v>
      </c>
      <c r="B39" s="76">
        <v>11</v>
      </c>
      <c r="C39" s="60"/>
      <c r="D39" s="61" t="s">
        <v>193</v>
      </c>
      <c r="E39" s="61" t="s">
        <v>334</v>
      </c>
      <c r="F39" s="14"/>
      <c r="G39" s="14" t="s">
        <v>194</v>
      </c>
      <c r="H39" s="50" t="s">
        <v>334</v>
      </c>
      <c r="I39" s="60" t="s">
        <v>203</v>
      </c>
      <c r="J39" s="47"/>
      <c r="K39" s="47"/>
      <c r="L39" s="47"/>
      <c r="M39" s="54">
        <v>17.25</v>
      </c>
      <c r="N39" s="54">
        <v>27.5</v>
      </c>
      <c r="O39" s="54">
        <v>17.5</v>
      </c>
      <c r="P39" s="54">
        <v>17</v>
      </c>
      <c r="Q39" s="54">
        <v>19</v>
      </c>
      <c r="R39" s="51"/>
      <c r="S39" s="51"/>
      <c r="T39" s="51"/>
      <c r="U39" s="51"/>
      <c r="V39" s="51"/>
      <c r="W39" s="51"/>
      <c r="X39" s="52">
        <f>IF(M39&gt;0,VLOOKUP(M39,$DY$8:$DZ$95,2)," ")</f>
        <v>1.72</v>
      </c>
      <c r="Y39" s="52">
        <f>IF(N39&gt;0,VLOOKUP(N39,$DY$8:$DZ$95,2)," ")</f>
        <v>8.08</v>
      </c>
      <c r="Z39" s="52">
        <f>IF(O39&gt;0,VLOOKUP(O39,$DY$8:$DZ$95,2)," ")</f>
        <v>1.78</v>
      </c>
      <c r="AA39" s="52">
        <f>IF(P39&gt;0,VLOOKUP(P39,$DY$8:$DZ$95,2)," ")</f>
        <v>1.64</v>
      </c>
      <c r="AB39" s="52">
        <f>IF(Q39&gt;0,VLOOKUP(Q39,$DY$8:$DZ$95,2)," ")</f>
        <v>2.3199999999999998</v>
      </c>
      <c r="AC39" s="54">
        <v>21</v>
      </c>
      <c r="AD39" s="54">
        <v>18.25</v>
      </c>
      <c r="AE39" s="54"/>
      <c r="AF39" s="54"/>
      <c r="AG39" s="54"/>
      <c r="AH39" s="52">
        <f>IF(AC39&gt;0,VLOOKUP(AC39,$DY$8:$DZ$95,2)," ")</f>
        <v>3.24</v>
      </c>
      <c r="AI39" s="52">
        <f>IF(AD39&gt;0,VLOOKUP(AD39,$DY$8:$DZ$95,2)," ")</f>
        <v>2.02</v>
      </c>
      <c r="AJ39" s="52" t="str">
        <f>IF(AE39&gt;0,VLOOKUP(AE39,$DY$8:$DZ$95,2)," ")</f>
        <v xml:space="preserve"> </v>
      </c>
      <c r="AK39" s="52" t="str">
        <f>IF(AF39&gt;0,VLOOKUP(AF39,$DY$8:$DZ$95,2)," ")</f>
        <v xml:space="preserve"> </v>
      </c>
      <c r="AL39" s="52" t="str">
        <f>IF(AG39&gt;0,VLOOKUP(AG39,$DY$8:$DZ$95,2)," ")</f>
        <v xml:space="preserve"> </v>
      </c>
      <c r="AM39" s="53"/>
      <c r="AN39" s="53"/>
      <c r="AO39" s="53"/>
      <c r="AP39" s="53"/>
      <c r="AQ39" s="53"/>
      <c r="AR39" s="53"/>
      <c r="AS39" s="55">
        <f>IF(D39="","",SUM(X39:AB39))</f>
        <v>15.540000000000001</v>
      </c>
      <c r="AT39" s="31">
        <f>IF(D39="","",RANK(AS39,$AS$3:$AS$202,0))</f>
        <v>16</v>
      </c>
      <c r="AU39" s="57">
        <f>IF(D39="","",IF(LOOKUP(AT39,'Master 2012 Pay Sheet'!$A$5:$A$35,'Master 2012 Pay Sheet'!$B$5:$B$35)&gt;0,LOOKUP(AT39,'Master 2012 Pay Sheet'!$A$5:$A$35,'Master 2012 Pay Sheet'!$B$5:$B$35),0))</f>
        <v>0</v>
      </c>
      <c r="AV39" s="56">
        <f>IF(D39="","",SUM(AH39:AL39))</f>
        <v>5.26</v>
      </c>
      <c r="AW39" s="31">
        <f>IF(D39="","",RANK(AV39,$AV$3:$AV$202,0))</f>
        <v>57</v>
      </c>
      <c r="AX39" s="57">
        <f>IF(D39="","",IF(LOOKUP(AW39,'Master 2012 Pay Sheet'!$C$5:$C$35,'Master 2012 Pay Sheet'!$D$5:$D$35)&gt;0,LOOKUP(AW39,'Master 2012 Pay Sheet'!$C$5:$C$35,'Master 2012 Pay Sheet'!$D$5:$D$35),0))</f>
        <v>0</v>
      </c>
      <c r="AY39" s="56">
        <f>IF(D39="","",AS39+AV39)</f>
        <v>20.8</v>
      </c>
      <c r="AZ39" s="31">
        <f>IF(D39="","",RANK(AY39,$AY$3:$AY$202,0))</f>
        <v>37</v>
      </c>
      <c r="BA39" s="57">
        <f>IF(D39="","",IF(LOOKUP(AZ39,'Master 2012 Pay Sheet'!$E$5:$E$35,'Master 2012 Pay Sheet'!$F$5:$F$35)&gt;0,LOOKUP(AZ39,'Master 2012 Pay Sheet'!$E$5:$E$35,'Master 2012 Pay Sheet'!$F$5:$F$35),0))</f>
        <v>0</v>
      </c>
      <c r="BB39" s="57">
        <f>IF(D39="","",SUM(AU39+AX39+BA39))</f>
        <v>0</v>
      </c>
      <c r="BC39" s="31">
        <f>IF(D39="","",AT39-AZ39)</f>
        <v>-21</v>
      </c>
      <c r="BD39" s="31" t="str">
        <f>IF(D39="","",IF(BC39=MAX($BC$3:$BC$202),B39,""))</f>
        <v/>
      </c>
      <c r="BE39" s="31">
        <f>IF(D39="","",COUNT(M39:Q39))</f>
        <v>5</v>
      </c>
      <c r="BF39" s="56">
        <f>IF(D39="","",MAX(X39:AB39))</f>
        <v>8.08</v>
      </c>
      <c r="BG39" s="31" t="str">
        <f>IF(BF39=MAX($BF$3:$BF$202),B39,"")</f>
        <v/>
      </c>
      <c r="BH39" s="31">
        <f>IF(D39="","",COUNT(AC39:AG39))</f>
        <v>2</v>
      </c>
      <c r="BI39" s="56">
        <f>IF(D39="","",MAX(AH39:AL39))</f>
        <v>3.24</v>
      </c>
      <c r="BJ39" s="31" t="str">
        <f>IF(BI39=MAX($BI$3:$BI$202),B39,"")</f>
        <v/>
      </c>
      <c r="BK39" s="31">
        <f>IF(BE39="","",BE39+BH39)</f>
        <v>7</v>
      </c>
      <c r="BL39" s="31">
        <f>IF(D39="","",IF(S39=MAX($S$3:$S$202),S39,""))</f>
        <v>0</v>
      </c>
      <c r="BM39" s="31">
        <f>IF(BL39=MAX($BL$3:$BL$202),B39,"")</f>
        <v>11</v>
      </c>
      <c r="BN39" s="31">
        <f>IF(D39="","",IF(AN39=MAX($AN$3:$AN$202),AN39,""))</f>
        <v>0</v>
      </c>
      <c r="BO39" s="31">
        <f>IF(BN39=MAX($BN$3:$BN$202),B39,"")</f>
        <v>11</v>
      </c>
      <c r="BP39" s="31">
        <f>IF(D39="","",IF(R39=MAX($R$3:$R$202),R39,""))</f>
        <v>0</v>
      </c>
      <c r="BQ39" s="31">
        <f>IF(BP39=MAX($BP$3:$BP$202),B39,"")</f>
        <v>11</v>
      </c>
      <c r="BR39" s="31">
        <f>IF(D39="","",IF(AM39=MAX($AM$3:$AM$202),AM39,""))</f>
        <v>0</v>
      </c>
      <c r="BS39" s="31">
        <f>IF(BR39=MAX($BR$3:$BR$202),B39,"")</f>
        <v>11</v>
      </c>
      <c r="BT39" s="31">
        <f>IF(D39="","",IF(V39=MAX($V$3:$V$202),V39,""))</f>
        <v>0</v>
      </c>
      <c r="BU39" s="31">
        <f>IF(BT39=MAX($BT$3:$BT$202),B39,"")</f>
        <v>11</v>
      </c>
      <c r="BV39" s="31">
        <f>IF(D39="","",IF(W39=MAX($W$3:$W$202), W39,""))</f>
        <v>0</v>
      </c>
      <c r="BW39" s="31">
        <f>IF(BV39=MAX($BV$3:$BV$202),B39,"")</f>
        <v>11</v>
      </c>
      <c r="BX39" s="31">
        <f>IF(D39="","",IF(AQ39=MAX($AQ$3:$AQ$202),AQ39,""))</f>
        <v>0</v>
      </c>
      <c r="BY39" s="31">
        <f>IF(BX39=MAX($BX$3:$BX$202),B39,"")</f>
        <v>11</v>
      </c>
      <c r="BZ39" s="31">
        <f>IF(D39="","",IF(AR39=MAX($AR$3:$AR$202), AR39,""))</f>
        <v>0</v>
      </c>
      <c r="CA39" s="31">
        <f>IF(BZ39=MAX($BZ$3:$BZ$202),B39,"")</f>
        <v>11</v>
      </c>
      <c r="CB39" s="31">
        <f>IF(D39="","",IF(U39=MAX($U$3:$U$202), U39,""))</f>
        <v>0</v>
      </c>
      <c r="CC39" s="31">
        <f>IF(CB39=MAX($CB$3:$CB$202),B39,"")</f>
        <v>11</v>
      </c>
      <c r="CD39" s="31">
        <f>IF(D39="","",IF(AP39=MAX($AP$3:$AP$202),AP39,""))</f>
        <v>0</v>
      </c>
      <c r="CE39" s="31">
        <f>IF(CD39=MAX($CD$3:$CD$202),B39,"")</f>
        <v>11</v>
      </c>
      <c r="CF39" s="31">
        <f>IF(D39="","",IF(T39=MAX($T$3:$T$202), T39,""))</f>
        <v>0</v>
      </c>
      <c r="CG39" s="31">
        <f>IF(CF39=MAX($CF$3:$CF$202),B39,"")</f>
        <v>11</v>
      </c>
      <c r="CH39" s="31">
        <f>IF(D39="","",IF(AO39=MAX($AO$3:$AO$202),AO39,""))</f>
        <v>0</v>
      </c>
      <c r="CI39" s="31">
        <f>IF(CH39=MAX($CH$3:$CH$202),B39,"")</f>
        <v>11</v>
      </c>
      <c r="CJ39" s="31" t="str">
        <f>IF(I39="AC",AZ39,"")</f>
        <v/>
      </c>
      <c r="CK39" s="31" t="str">
        <f>IF(CJ39="","",RANK(CJ39,$CJ$3:$CJ$202,1))</f>
        <v/>
      </c>
      <c r="CL39" s="31" t="str">
        <f>IF(CK39=1,B39,"")</f>
        <v/>
      </c>
      <c r="CM39" s="31" t="str">
        <f>IF(CK39=2,B39,"")</f>
        <v/>
      </c>
      <c r="CN39" s="31" t="str">
        <f>IF(CK39=3,B39,"")</f>
        <v/>
      </c>
      <c r="CO39" s="31" t="str">
        <f>IF(I39="MC",AZ39,"")</f>
        <v/>
      </c>
      <c r="CP39" s="31" t="str">
        <f>IF(CO39="","",RANK(CO39,$CO$3:$CO$202,1))</f>
        <v/>
      </c>
      <c r="CQ39" s="31" t="str">
        <f>IF(CP39=1,B39,"")</f>
        <v/>
      </c>
      <c r="CR39" s="31" t="str">
        <f>IF(CP39=2,B39,"")</f>
        <v/>
      </c>
      <c r="CS39" s="31" t="str">
        <f>IF(CP39=3,B39,"")</f>
        <v/>
      </c>
      <c r="CT39" s="31" t="str">
        <f>IF(BE39=0,BE39,"")</f>
        <v/>
      </c>
      <c r="CU39" s="31" t="str">
        <f>IF(BE39=1,1,"")</f>
        <v/>
      </c>
      <c r="CV39" s="31" t="str">
        <f>IF(BE39=2,2,"")</f>
        <v/>
      </c>
      <c r="CW39" s="31" t="str">
        <f>IF(BE39=3,3,"")</f>
        <v/>
      </c>
      <c r="CX39" s="31" t="str">
        <f>IF(BE39=4,4,"")</f>
        <v/>
      </c>
      <c r="CY39" s="31">
        <f>IF(BE39=5,5,"")</f>
        <v>5</v>
      </c>
      <c r="CZ39" s="31" t="str">
        <f>IF(BH39=0,BH39,"")</f>
        <v/>
      </c>
      <c r="DA39" s="31" t="str">
        <f>IF(BH39=1,1,"")</f>
        <v/>
      </c>
      <c r="DB39" s="31">
        <f>IF(BH39=2,2,"")</f>
        <v>2</v>
      </c>
      <c r="DC39" s="31" t="str">
        <f>IF(BH39=3,3,"")</f>
        <v/>
      </c>
      <c r="DD39" s="31" t="str">
        <f>IF(BH39=4,4,"")</f>
        <v/>
      </c>
      <c r="DE39" s="31" t="str">
        <f>IF(BH39=5,5,"")</f>
        <v/>
      </c>
      <c r="DF39" s="31" t="str">
        <f>IF(BK39=0,BK39,"")</f>
        <v/>
      </c>
      <c r="DG39" s="31" t="str">
        <f>IF(BK39=1,1,"")</f>
        <v/>
      </c>
      <c r="DH39" s="31" t="str">
        <f>IF(BK39=2,2,"")</f>
        <v/>
      </c>
      <c r="DI39" s="31" t="str">
        <f>IF(BK39=3,3,"")</f>
        <v/>
      </c>
      <c r="DJ39" s="31" t="str">
        <f>IF(BK39=4,4,"")</f>
        <v/>
      </c>
      <c r="DK39" s="31" t="str">
        <f>IF(BK39=5,5,"")</f>
        <v/>
      </c>
      <c r="DL39" s="31" t="str">
        <f>IF(BK39=6,6,"")</f>
        <v/>
      </c>
      <c r="DM39" s="31">
        <f>IF(BK39=7,7,"")</f>
        <v>7</v>
      </c>
      <c r="DN39" s="31" t="str">
        <f>IF(BK39=8,8,"")</f>
        <v/>
      </c>
      <c r="DO39" s="31" t="str">
        <f>IF(BK39=9,9,"")</f>
        <v/>
      </c>
      <c r="DP39" s="31" t="str">
        <f>IF(BK39=10,10,"")</f>
        <v/>
      </c>
      <c r="DQ39" s="31" t="str">
        <f>IF(J39="Lund",AZ39,"")</f>
        <v/>
      </c>
      <c r="DR39" s="31" t="str">
        <f>IF(DQ39="","",RANK(DQ39,$DQ$3:$DQ$202,1))</f>
        <v/>
      </c>
      <c r="DS39" s="31" t="str">
        <f>IF(DR39=1,B39,"")</f>
        <v/>
      </c>
      <c r="DT39" s="31">
        <f>IF(I39="AT",B39,"")</f>
        <v>11</v>
      </c>
      <c r="DU39" s="31" t="str">
        <f>IF(I39="MC",B39,"")</f>
        <v/>
      </c>
      <c r="DV39" s="31" t="str">
        <f>IF(I39="AC",B39,"")</f>
        <v/>
      </c>
      <c r="DW39" s="48">
        <f>IF(BK39=0,0,IF(D39="","",$D$203-AZ39+1)/$D$203*100)</f>
        <v>49.295774647887328</v>
      </c>
      <c r="DX39" s="76" t="str">
        <f>IF(AS39 = 0,AV39 - AS39,"")</f>
        <v/>
      </c>
      <c r="DY39" s="77">
        <v>22</v>
      </c>
      <c r="DZ39" s="77">
        <v>3.8</v>
      </c>
    </row>
    <row r="40" spans="1:130" ht="13.2" x14ac:dyDescent="0.25">
      <c r="A40" s="31">
        <v>38</v>
      </c>
      <c r="B40" s="76">
        <v>12</v>
      </c>
      <c r="C40" s="60"/>
      <c r="D40" s="61" t="s">
        <v>195</v>
      </c>
      <c r="E40" s="61" t="s">
        <v>334</v>
      </c>
      <c r="F40" s="14"/>
      <c r="G40" s="14" t="s">
        <v>196</v>
      </c>
      <c r="H40" s="50" t="s">
        <v>334</v>
      </c>
      <c r="I40" s="60" t="s">
        <v>203</v>
      </c>
      <c r="J40" s="47"/>
      <c r="K40" s="47"/>
      <c r="L40" s="47"/>
      <c r="M40" s="54">
        <v>19</v>
      </c>
      <c r="N40" s="54">
        <v>21.75</v>
      </c>
      <c r="O40" s="54">
        <v>16.25</v>
      </c>
      <c r="P40" s="54">
        <v>17.75</v>
      </c>
      <c r="Q40" s="54">
        <v>18</v>
      </c>
      <c r="R40" s="51"/>
      <c r="S40" s="51"/>
      <c r="T40" s="51"/>
      <c r="U40" s="51"/>
      <c r="V40" s="51"/>
      <c r="W40" s="51"/>
      <c r="X40" s="52">
        <f>IF(M40&gt;0,VLOOKUP(M40,$DY$8:$DZ$95,2)," ")</f>
        <v>2.3199999999999998</v>
      </c>
      <c r="Y40" s="52">
        <f>IF(N40&gt;0,VLOOKUP(N40,$DY$8:$DZ$95,2)," ")</f>
        <v>3.66</v>
      </c>
      <c r="Z40" s="52">
        <f>IF(O40&gt;0,VLOOKUP(O40,$DY$8:$DZ$95,2)," ")</f>
        <v>1.44</v>
      </c>
      <c r="AA40" s="52">
        <f>IF(P40&gt;0,VLOOKUP(P40,$DY$8:$DZ$95,2)," ")</f>
        <v>1.86</v>
      </c>
      <c r="AB40" s="52">
        <f>IF(Q40&gt;0,VLOOKUP(Q40,$DY$8:$DZ$95,2)," ")</f>
        <v>1.94</v>
      </c>
      <c r="AC40" s="54">
        <v>15</v>
      </c>
      <c r="AD40" s="54">
        <v>22</v>
      </c>
      <c r="AE40" s="54">
        <v>17</v>
      </c>
      <c r="AF40" s="54">
        <v>17</v>
      </c>
      <c r="AG40" s="54">
        <v>15</v>
      </c>
      <c r="AH40" s="52">
        <f>IF(AC40&gt;0,VLOOKUP(AC40,$DY$8:$DZ$95,2)," ")</f>
        <v>1.1200000000000001</v>
      </c>
      <c r="AI40" s="52">
        <f>IF(AD40&gt;0,VLOOKUP(AD40,$DY$8:$DZ$95,2)," ")</f>
        <v>3.8</v>
      </c>
      <c r="AJ40" s="52">
        <f>IF(AE40&gt;0,VLOOKUP(AE40,$DY$8:$DZ$95,2)," ")</f>
        <v>1.64</v>
      </c>
      <c r="AK40" s="52">
        <f>IF(AF40&gt;0,VLOOKUP(AF40,$DY$8:$DZ$95,2)," ")</f>
        <v>1.64</v>
      </c>
      <c r="AL40" s="52">
        <f>IF(AG40&gt;0,VLOOKUP(AG40,$DY$8:$DZ$95,2)," ")</f>
        <v>1.1200000000000001</v>
      </c>
      <c r="AM40" s="53"/>
      <c r="AN40" s="53"/>
      <c r="AO40" s="53"/>
      <c r="AP40" s="53"/>
      <c r="AQ40" s="53"/>
      <c r="AR40" s="53"/>
      <c r="AS40" s="55">
        <f>IF(D40="","",SUM(X40:AB40))</f>
        <v>11.219999999999999</v>
      </c>
      <c r="AT40" s="31">
        <f>IF(D40="","",RANK(AS40,$AS$3:$AS$202,0))</f>
        <v>35</v>
      </c>
      <c r="AU40" s="57">
        <f>IF(D40="","",IF(LOOKUP(AT40,'Master 2012 Pay Sheet'!$A$5:$A$35,'Master 2012 Pay Sheet'!$B$5:$B$35)&gt;0,LOOKUP(AT40,'Master 2012 Pay Sheet'!$A$5:$A$35,'Master 2012 Pay Sheet'!$B$5:$B$35),0))</f>
        <v>0</v>
      </c>
      <c r="AV40" s="56">
        <f>IF(D40="","",SUM(AH40:AL40))</f>
        <v>9.32</v>
      </c>
      <c r="AW40" s="31">
        <f>IF(D40="","",RANK(AV40,$AV$3:$AV$202,0))</f>
        <v>37</v>
      </c>
      <c r="AX40" s="57">
        <f>IF(D40="","",IF(LOOKUP(AW40,'Master 2012 Pay Sheet'!$C$5:$C$35,'Master 2012 Pay Sheet'!$D$5:$D$35)&gt;0,LOOKUP(AW40,'Master 2012 Pay Sheet'!$C$5:$C$35,'Master 2012 Pay Sheet'!$D$5:$D$35),0))</f>
        <v>0</v>
      </c>
      <c r="AY40" s="56">
        <f>IF(D40="","",AS40+AV40)</f>
        <v>20.54</v>
      </c>
      <c r="AZ40" s="31">
        <f>IF(D40="","",RANK(AY40,$AY$3:$AY$202,0))</f>
        <v>38</v>
      </c>
      <c r="BA40" s="57">
        <f>IF(D40="","",IF(LOOKUP(AZ40,'Master 2012 Pay Sheet'!$E$5:$E$35,'Master 2012 Pay Sheet'!$F$5:$F$35)&gt;0,LOOKUP(AZ40,'Master 2012 Pay Sheet'!$E$5:$E$35,'Master 2012 Pay Sheet'!$F$5:$F$35),0))</f>
        <v>0</v>
      </c>
      <c r="BB40" s="57">
        <f>IF(D40="","",SUM(AU40+AX40+BA40))</f>
        <v>0</v>
      </c>
      <c r="BC40" s="31">
        <f>IF(D40="","",AT40-AZ40)</f>
        <v>-3</v>
      </c>
      <c r="BD40" s="31" t="str">
        <f>IF(D40="","",IF(BC40=MAX($BC$3:$BC$202),B40,""))</f>
        <v/>
      </c>
      <c r="BE40" s="31">
        <f>IF(D40="","",COUNT(M40:Q40))</f>
        <v>5</v>
      </c>
      <c r="BF40" s="56">
        <f>IF(D40="","",MAX(X40:AB40))</f>
        <v>3.66</v>
      </c>
      <c r="BG40" s="31" t="str">
        <f>IF(BF40=MAX($BF$3:$BF$202),B40,"")</f>
        <v/>
      </c>
      <c r="BH40" s="31">
        <f>IF(D40="","",COUNT(AC40:AG40))</f>
        <v>5</v>
      </c>
      <c r="BI40" s="56">
        <f>IF(D40="","",MAX(AH40:AL40))</f>
        <v>3.8</v>
      </c>
      <c r="BJ40" s="31" t="str">
        <f>IF(BI40=MAX($BI$3:$BI$202),B40,"")</f>
        <v/>
      </c>
      <c r="BK40" s="31">
        <f>IF(BE40="","",BE40+BH40)</f>
        <v>10</v>
      </c>
      <c r="BL40" s="31">
        <f>IF(D40="","",IF(S40=MAX($S$3:$S$202),S40,""))</f>
        <v>0</v>
      </c>
      <c r="BM40" s="31">
        <f>IF(BL40=MAX($BL$3:$BL$202),B40,"")</f>
        <v>12</v>
      </c>
      <c r="BN40" s="31">
        <f>IF(D40="","",IF(AN40=MAX($AN$3:$AN$202),AN40,""))</f>
        <v>0</v>
      </c>
      <c r="BO40" s="31">
        <f>IF(BN40=MAX($BN$3:$BN$202),B40,"")</f>
        <v>12</v>
      </c>
      <c r="BP40" s="31">
        <f>IF(D40="","",IF(R40=MAX($R$3:$R$202),R40,""))</f>
        <v>0</v>
      </c>
      <c r="BQ40" s="31">
        <f>IF(BP40=MAX($BP$3:$BP$202),B40,"")</f>
        <v>12</v>
      </c>
      <c r="BR40" s="31">
        <f>IF(D40="","",IF(AM40=MAX($AM$3:$AM$202),AM40,""))</f>
        <v>0</v>
      </c>
      <c r="BS40" s="31">
        <f>IF(BR40=MAX($BR$3:$BR$202),B40,"")</f>
        <v>12</v>
      </c>
      <c r="BT40" s="31">
        <f>IF(D40="","",IF(V40=MAX($V$3:$V$202),V40,""))</f>
        <v>0</v>
      </c>
      <c r="BU40" s="31">
        <f>IF(BT40=MAX($BT$3:$BT$202),B40,"")</f>
        <v>12</v>
      </c>
      <c r="BV40" s="31">
        <f>IF(D40="","",IF(W40=MAX($W$3:$W$202), W40,""))</f>
        <v>0</v>
      </c>
      <c r="BW40" s="31">
        <f>IF(BV40=MAX($BV$3:$BV$202),B40,"")</f>
        <v>12</v>
      </c>
      <c r="BX40" s="31">
        <f>IF(D40="","",IF(AQ40=MAX($AQ$3:$AQ$202),AQ40,""))</f>
        <v>0</v>
      </c>
      <c r="BY40" s="31">
        <f>IF(BX40=MAX($BX$3:$BX$202),B40,"")</f>
        <v>12</v>
      </c>
      <c r="BZ40" s="31">
        <f>IF(D40="","",IF(AR40=MAX($AR$3:$AR$202), AR40,""))</f>
        <v>0</v>
      </c>
      <c r="CA40" s="31">
        <f>IF(BZ40=MAX($BZ$3:$BZ$202),B40,"")</f>
        <v>12</v>
      </c>
      <c r="CB40" s="31">
        <f>IF(D40="","",IF(U40=MAX($U$3:$U$202), U40,""))</f>
        <v>0</v>
      </c>
      <c r="CC40" s="31">
        <f>IF(CB40=MAX($CB$3:$CB$202),B40,"")</f>
        <v>12</v>
      </c>
      <c r="CD40" s="31">
        <f>IF(D40="","",IF(AP40=MAX($AP$3:$AP$202),AP40,""))</f>
        <v>0</v>
      </c>
      <c r="CE40" s="31">
        <f>IF(CD40=MAX($CD$3:$CD$202),B40,"")</f>
        <v>12</v>
      </c>
      <c r="CF40" s="31">
        <f>IF(D40="","",IF(T40=MAX($T$3:$T$202), T40,""))</f>
        <v>0</v>
      </c>
      <c r="CG40" s="31">
        <f>IF(CF40=MAX($CF$3:$CF$202),B40,"")</f>
        <v>12</v>
      </c>
      <c r="CH40" s="31">
        <f>IF(D40="","",IF(AO40=MAX($AO$3:$AO$202),AO40,""))</f>
        <v>0</v>
      </c>
      <c r="CI40" s="31">
        <f>IF(CH40=MAX($CH$3:$CH$202),B40,"")</f>
        <v>12</v>
      </c>
      <c r="CJ40" s="31" t="str">
        <f>IF(I40="AC",AZ40,"")</f>
        <v/>
      </c>
      <c r="CK40" s="31" t="str">
        <f>IF(CJ40="","",RANK(CJ40,$CJ$3:$CJ$202,1))</f>
        <v/>
      </c>
      <c r="CL40" s="31" t="str">
        <f>IF(CK40=1,B40,"")</f>
        <v/>
      </c>
      <c r="CM40" s="31" t="str">
        <f>IF(CK40=2,B40,"")</f>
        <v/>
      </c>
      <c r="CN40" s="31" t="str">
        <f>IF(CK40=3,B40,"")</f>
        <v/>
      </c>
      <c r="CO40" s="31" t="str">
        <f>IF(I40="MC",AZ40,"")</f>
        <v/>
      </c>
      <c r="CP40" s="31" t="str">
        <f>IF(CO40="","",RANK(CO40,$CO$3:$CO$202,1))</f>
        <v/>
      </c>
      <c r="CQ40" s="31" t="str">
        <f>IF(CP40=1,B40,"")</f>
        <v/>
      </c>
      <c r="CR40" s="31" t="str">
        <f>IF(CP40=2,B40,"")</f>
        <v/>
      </c>
      <c r="CS40" s="31" t="str">
        <f>IF(CP40=3,B40,"")</f>
        <v/>
      </c>
      <c r="CT40" s="31" t="str">
        <f>IF(BE40=0,BE40,"")</f>
        <v/>
      </c>
      <c r="CU40" s="31" t="str">
        <f>IF(BE40=1,1,"")</f>
        <v/>
      </c>
      <c r="CV40" s="31" t="str">
        <f>IF(BE40=2,2,"")</f>
        <v/>
      </c>
      <c r="CW40" s="31" t="str">
        <f>IF(BE40=3,3,"")</f>
        <v/>
      </c>
      <c r="CX40" s="31" t="str">
        <f>IF(BE40=4,4,"")</f>
        <v/>
      </c>
      <c r="CY40" s="31">
        <f>IF(BE40=5,5,"")</f>
        <v>5</v>
      </c>
      <c r="CZ40" s="31" t="str">
        <f>IF(BH40=0,BH40,"")</f>
        <v/>
      </c>
      <c r="DA40" s="31" t="str">
        <f>IF(BH40=1,1,"")</f>
        <v/>
      </c>
      <c r="DB40" s="31" t="str">
        <f>IF(BH40=2,2,"")</f>
        <v/>
      </c>
      <c r="DC40" s="31" t="str">
        <f>IF(BH40=3,3,"")</f>
        <v/>
      </c>
      <c r="DD40" s="31" t="str">
        <f>IF(BH40=4,4,"")</f>
        <v/>
      </c>
      <c r="DE40" s="31">
        <f>IF(BH40=5,5,"")</f>
        <v>5</v>
      </c>
      <c r="DF40" s="31" t="str">
        <f>IF(BK40=0,BK40,"")</f>
        <v/>
      </c>
      <c r="DG40" s="31" t="str">
        <f>IF(BK40=1,1,"")</f>
        <v/>
      </c>
      <c r="DH40" s="31" t="str">
        <f>IF(BK40=2,2,"")</f>
        <v/>
      </c>
      <c r="DI40" s="31" t="str">
        <f>IF(BK40=3,3,"")</f>
        <v/>
      </c>
      <c r="DJ40" s="31" t="str">
        <f>IF(BK40=4,4,"")</f>
        <v/>
      </c>
      <c r="DK40" s="31" t="str">
        <f>IF(BK40=5,5,"")</f>
        <v/>
      </c>
      <c r="DL40" s="31" t="str">
        <f>IF(BK40=6,6,"")</f>
        <v/>
      </c>
      <c r="DM40" s="31" t="str">
        <f>IF(BK40=7,7,"")</f>
        <v/>
      </c>
      <c r="DN40" s="31" t="str">
        <f>IF(BK40=8,8,"")</f>
        <v/>
      </c>
      <c r="DO40" s="31" t="str">
        <f>IF(BK40=9,9,"")</f>
        <v/>
      </c>
      <c r="DP40" s="31">
        <f>IF(BK40=10,10,"")</f>
        <v>10</v>
      </c>
      <c r="DQ40" s="31" t="str">
        <f>IF(J40="Lund",AZ40,"")</f>
        <v/>
      </c>
      <c r="DR40" s="31" t="str">
        <f>IF(DQ40="","",RANK(DQ40,$DQ$3:$DQ$202,1))</f>
        <v/>
      </c>
      <c r="DS40" s="31" t="str">
        <f>IF(DR40=1,B40,"")</f>
        <v/>
      </c>
      <c r="DT40" s="31">
        <f>IF(I40="AT",B40,"")</f>
        <v>12</v>
      </c>
      <c r="DU40" s="31" t="str">
        <f>IF(I40="MC",B40,"")</f>
        <v/>
      </c>
      <c r="DV40" s="31" t="str">
        <f>IF(I40="AC",B40,"")</f>
        <v/>
      </c>
      <c r="DW40" s="48">
        <f>IF(BK40=0,0,IF(D40="","",$D$203-AZ40+1)/$D$203*100)</f>
        <v>47.887323943661968</v>
      </c>
      <c r="DX40" s="76" t="str">
        <f>IF(AS40 = 0,AV40 - AS40,"")</f>
        <v/>
      </c>
      <c r="DY40" s="77">
        <v>22.25</v>
      </c>
      <c r="DZ40" s="77">
        <v>3.94</v>
      </c>
    </row>
    <row r="41" spans="1:130" ht="13.2" x14ac:dyDescent="0.25">
      <c r="A41" s="31">
        <v>39</v>
      </c>
      <c r="B41" s="76">
        <v>53</v>
      </c>
      <c r="C41" s="15"/>
      <c r="D41" s="14" t="s">
        <v>280</v>
      </c>
      <c r="E41" s="14" t="s">
        <v>363</v>
      </c>
      <c r="F41" s="14"/>
      <c r="G41" s="14" t="s">
        <v>281</v>
      </c>
      <c r="H41" s="50" t="s">
        <v>363</v>
      </c>
      <c r="I41" s="15" t="s">
        <v>203</v>
      </c>
      <c r="J41" s="47"/>
      <c r="K41" s="47"/>
      <c r="L41" s="47"/>
      <c r="M41" s="54">
        <v>20</v>
      </c>
      <c r="N41" s="54">
        <v>18</v>
      </c>
      <c r="O41" s="54">
        <v>18.25</v>
      </c>
      <c r="P41" s="54">
        <v>18.25</v>
      </c>
      <c r="Q41" s="54">
        <v>18</v>
      </c>
      <c r="R41" s="51"/>
      <c r="S41" s="51"/>
      <c r="T41" s="51"/>
      <c r="U41" s="51"/>
      <c r="V41" s="51"/>
      <c r="W41" s="51"/>
      <c r="X41" s="52">
        <f>IF(M41&gt;0,VLOOKUP(M41,$DY$8:$DZ$95,2)," ")</f>
        <v>2.76</v>
      </c>
      <c r="Y41" s="52">
        <f>IF(N41&gt;0,VLOOKUP(N41,$DY$8:$DZ$95,2)," ")</f>
        <v>1.94</v>
      </c>
      <c r="Z41" s="52">
        <f>IF(O41&gt;0,VLOOKUP(O41,$DY$8:$DZ$95,2)," ")</f>
        <v>2.02</v>
      </c>
      <c r="AA41" s="52">
        <f>IF(P41&gt;0,VLOOKUP(P41,$DY$8:$DZ$95,2)," ")</f>
        <v>2.02</v>
      </c>
      <c r="AB41" s="52">
        <f>IF(Q41&gt;0,VLOOKUP(Q41,$DY$8:$DZ$95,2)," ")</f>
        <v>1.94</v>
      </c>
      <c r="AC41" s="54">
        <v>15.75</v>
      </c>
      <c r="AD41" s="54">
        <v>15.5</v>
      </c>
      <c r="AE41" s="54">
        <v>18.5</v>
      </c>
      <c r="AF41" s="54">
        <v>20.5</v>
      </c>
      <c r="AG41" s="54">
        <v>18</v>
      </c>
      <c r="AH41" s="52">
        <f>IF(AC41&gt;0,VLOOKUP(AC41,$DY$8:$DZ$95,2)," ")</f>
        <v>1.32</v>
      </c>
      <c r="AI41" s="52">
        <f>IF(AD41&gt;0,VLOOKUP(AD41,$DY$8:$DZ$95,2)," ")</f>
        <v>1.24</v>
      </c>
      <c r="AJ41" s="52">
        <f>IF(AE41&gt;0,VLOOKUP(AE41,$DY$8:$DZ$95,2)," ")</f>
        <v>2.12</v>
      </c>
      <c r="AK41" s="52">
        <f>IF(AF41&gt;0,VLOOKUP(AF41,$DY$8:$DZ$95,2)," ")</f>
        <v>3</v>
      </c>
      <c r="AL41" s="52">
        <f>IF(AG41&gt;0,VLOOKUP(AG41,$DY$8:$DZ$95,2)," ")</f>
        <v>1.94</v>
      </c>
      <c r="AM41" s="53"/>
      <c r="AN41" s="53"/>
      <c r="AO41" s="53"/>
      <c r="AP41" s="53"/>
      <c r="AQ41" s="53"/>
      <c r="AR41" s="53"/>
      <c r="AS41" s="55">
        <f>IF(D41="","",SUM(X41:AB41))</f>
        <v>10.679999999999998</v>
      </c>
      <c r="AT41" s="31">
        <f>IF(D41="","",RANK(AS41,$AS$3:$AS$202,0))</f>
        <v>41</v>
      </c>
      <c r="AU41" s="57">
        <f>IF(D41="","",IF(LOOKUP(AT41,'Master 2012 Pay Sheet'!$A$5:$A$35,'Master 2012 Pay Sheet'!$B$5:$B$35)&gt;0,LOOKUP(AT41,'Master 2012 Pay Sheet'!$A$5:$A$35,'Master 2012 Pay Sheet'!$B$5:$B$35),0))</f>
        <v>0</v>
      </c>
      <c r="AV41" s="56">
        <f>IF(D41="","",SUM(AH41:AL41))</f>
        <v>9.6199999999999992</v>
      </c>
      <c r="AW41" s="31">
        <f>IF(D41="","",RANK(AV41,$AV$3:$AV$202,0))</f>
        <v>34</v>
      </c>
      <c r="AX41" s="57">
        <f>IF(D41="","",IF(LOOKUP(AW41,'Master 2012 Pay Sheet'!$C$5:$C$35,'Master 2012 Pay Sheet'!$D$5:$D$35)&gt;0,LOOKUP(AW41,'Master 2012 Pay Sheet'!$C$5:$C$35,'Master 2012 Pay Sheet'!$D$5:$D$35),0))</f>
        <v>0</v>
      </c>
      <c r="AY41" s="56">
        <f>IF(D41="","",AS41+AV41)</f>
        <v>20.299999999999997</v>
      </c>
      <c r="AZ41" s="31">
        <f>IF(D41="","",RANK(AY41,$AY$3:$AY$202,0))</f>
        <v>39</v>
      </c>
      <c r="BA41" s="57">
        <f>IF(D41="","",IF(LOOKUP(AZ41,'Master 2012 Pay Sheet'!$E$5:$E$35,'Master 2012 Pay Sheet'!$F$5:$F$35)&gt;0,LOOKUP(AZ41,'Master 2012 Pay Sheet'!$E$5:$E$35,'Master 2012 Pay Sheet'!$F$5:$F$35),0))</f>
        <v>0</v>
      </c>
      <c r="BB41" s="57">
        <f>IF(D41="","",SUM(AU41+AX41+BA41))</f>
        <v>0</v>
      </c>
      <c r="BC41" s="31">
        <f>IF(D41="","",AT41-AZ41)</f>
        <v>2</v>
      </c>
      <c r="BD41" s="31" t="str">
        <f>IF(D41="","",IF(BC41=MAX($BC$3:$BC$202),B41,""))</f>
        <v/>
      </c>
      <c r="BE41" s="31">
        <f>IF(D41="","",COUNT(M41:Q41))</f>
        <v>5</v>
      </c>
      <c r="BF41" s="56">
        <f>IF(D41="","",MAX(X41:AB41))</f>
        <v>2.76</v>
      </c>
      <c r="BG41" s="31" t="str">
        <f>IF(BF41=MAX($BF$3:$BF$202),B41,"")</f>
        <v/>
      </c>
      <c r="BH41" s="31">
        <f>IF(D41="","",COUNT(AC41:AG41))</f>
        <v>5</v>
      </c>
      <c r="BI41" s="56">
        <f>IF(D41="","",MAX(AH41:AL41))</f>
        <v>3</v>
      </c>
      <c r="BJ41" s="31" t="str">
        <f>IF(BI41=MAX($BI$3:$BI$202),B41,"")</f>
        <v/>
      </c>
      <c r="BK41" s="31">
        <f>IF(BE41="","",BE41+BH41)</f>
        <v>10</v>
      </c>
      <c r="BL41" s="31">
        <f>IF(D41="","",IF(S41=MAX($S$3:$S$202),S41,""))</f>
        <v>0</v>
      </c>
      <c r="BM41" s="31">
        <f>IF(BL41=MAX($BL$3:$BL$202),B41,"")</f>
        <v>53</v>
      </c>
      <c r="BN41" s="31">
        <f>IF(D41="","",IF(AN41=MAX($AN$3:$AN$202),AN41,""))</f>
        <v>0</v>
      </c>
      <c r="BO41" s="31">
        <f>IF(BN41=MAX($BN$3:$BN$202),B41,"")</f>
        <v>53</v>
      </c>
      <c r="BP41" s="31">
        <f>IF(D41="","",IF(R41=MAX($R$3:$R$202),R41,""))</f>
        <v>0</v>
      </c>
      <c r="BQ41" s="31">
        <f>IF(BP41=MAX($BP$3:$BP$202),B41,"")</f>
        <v>53</v>
      </c>
      <c r="BR41" s="31">
        <f>IF(D41="","",IF(AM41=MAX($AM$3:$AM$202),AM41,""))</f>
        <v>0</v>
      </c>
      <c r="BS41" s="31">
        <f>IF(BR41=MAX($BR$3:$BR$202),B41,"")</f>
        <v>53</v>
      </c>
      <c r="BT41" s="31">
        <f>IF(D41="","",IF(V41=MAX($V$3:$V$202),V41,""))</f>
        <v>0</v>
      </c>
      <c r="BU41" s="31">
        <f>IF(BT41=MAX($BT$3:$BT$202),B41,"")</f>
        <v>53</v>
      </c>
      <c r="BV41" s="31">
        <f>IF(D41="","",IF(W41=MAX($W$3:$W$202), W41,""))</f>
        <v>0</v>
      </c>
      <c r="BW41" s="31">
        <f>IF(BV41=MAX($BV$3:$BV$202),B41,"")</f>
        <v>53</v>
      </c>
      <c r="BX41" s="31">
        <f>IF(D41="","",IF(AQ41=MAX($AQ$3:$AQ$202),AQ41,""))</f>
        <v>0</v>
      </c>
      <c r="BY41" s="31">
        <f>IF(BX41=MAX($BX$3:$BX$202),B41,"")</f>
        <v>53</v>
      </c>
      <c r="BZ41" s="31">
        <f>IF(D41="","",IF(AR41=MAX($AR$3:$AR$202), AR41,""))</f>
        <v>0</v>
      </c>
      <c r="CA41" s="31">
        <f>IF(BZ41=MAX($BZ$3:$BZ$202),B41,"")</f>
        <v>53</v>
      </c>
      <c r="CB41" s="31">
        <f>IF(D41="","",IF(U41=MAX($U$3:$U$202), U41,""))</f>
        <v>0</v>
      </c>
      <c r="CC41" s="31">
        <f>IF(CB41=MAX($CB$3:$CB$202),B41,"")</f>
        <v>53</v>
      </c>
      <c r="CD41" s="31">
        <f>IF(D41="","",IF(AP41=MAX($AP$3:$AP$202),AP41,""))</f>
        <v>0</v>
      </c>
      <c r="CE41" s="31">
        <f>IF(CD41=MAX($CD$3:$CD$202),B41,"")</f>
        <v>53</v>
      </c>
      <c r="CF41" s="31">
        <f>IF(D41="","",IF(T41=MAX($T$3:$T$202), T41,""))</f>
        <v>0</v>
      </c>
      <c r="CG41" s="31">
        <f>IF(CF41=MAX($CF$3:$CF$202),B41,"")</f>
        <v>53</v>
      </c>
      <c r="CH41" s="31">
        <f>IF(D41="","",IF(AO41=MAX($AO$3:$AO$202),AO41,""))</f>
        <v>0</v>
      </c>
      <c r="CI41" s="31">
        <f>IF(CH41=MAX($CH$3:$CH$202),B41,"")</f>
        <v>53</v>
      </c>
      <c r="CJ41" s="31" t="str">
        <f>IF(I41="AC",AZ41,"")</f>
        <v/>
      </c>
      <c r="CK41" s="31" t="str">
        <f>IF(CJ41="","",RANK(CJ41,$CJ$3:$CJ$202,1))</f>
        <v/>
      </c>
      <c r="CL41" s="31" t="str">
        <f>IF(CK41=1,B41,"")</f>
        <v/>
      </c>
      <c r="CM41" s="31" t="str">
        <f>IF(CK41=2,B41,"")</f>
        <v/>
      </c>
      <c r="CN41" s="31" t="str">
        <f>IF(CK41=3,B41,"")</f>
        <v/>
      </c>
      <c r="CO41" s="31" t="str">
        <f>IF(I41="MC",AZ41,"")</f>
        <v/>
      </c>
      <c r="CP41" s="31" t="str">
        <f>IF(CO41="","",RANK(CO41,$CO$3:$CO$202,1))</f>
        <v/>
      </c>
      <c r="CQ41" s="31" t="str">
        <f>IF(CP41=1,B41,"")</f>
        <v/>
      </c>
      <c r="CR41" s="31" t="str">
        <f>IF(CP41=2,B41,"")</f>
        <v/>
      </c>
      <c r="CS41" s="31" t="str">
        <f>IF(CP41=3,B41,"")</f>
        <v/>
      </c>
      <c r="CT41" s="31" t="str">
        <f>IF(BE41=0,BE41,"")</f>
        <v/>
      </c>
      <c r="CU41" s="31" t="str">
        <f>IF(BE41=1,1,"")</f>
        <v/>
      </c>
      <c r="CV41" s="31" t="str">
        <f>IF(BE41=2,2,"")</f>
        <v/>
      </c>
      <c r="CW41" s="31" t="str">
        <f>IF(BE41=3,3,"")</f>
        <v/>
      </c>
      <c r="CX41" s="31" t="str">
        <f>IF(BE41=4,4,"")</f>
        <v/>
      </c>
      <c r="CY41" s="31">
        <f>IF(BE41=5,5,"")</f>
        <v>5</v>
      </c>
      <c r="CZ41" s="31" t="str">
        <f>IF(BH41=0,BH41,"")</f>
        <v/>
      </c>
      <c r="DA41" s="31" t="str">
        <f>IF(BH41=1,1,"")</f>
        <v/>
      </c>
      <c r="DB41" s="31" t="str">
        <f>IF(BH41=2,2,"")</f>
        <v/>
      </c>
      <c r="DC41" s="31" t="str">
        <f>IF(BH41=3,3,"")</f>
        <v/>
      </c>
      <c r="DD41" s="31" t="str">
        <f>IF(BH41=4,4,"")</f>
        <v/>
      </c>
      <c r="DE41" s="31">
        <f>IF(BH41=5,5,"")</f>
        <v>5</v>
      </c>
      <c r="DF41" s="31" t="str">
        <f>IF(BK41=0,BK41,"")</f>
        <v/>
      </c>
      <c r="DG41" s="31" t="str">
        <f>IF(BK41=1,1,"")</f>
        <v/>
      </c>
      <c r="DH41" s="31" t="str">
        <f>IF(BK41=2,2,"")</f>
        <v/>
      </c>
      <c r="DI41" s="31" t="str">
        <f>IF(BK41=3,3,"")</f>
        <v/>
      </c>
      <c r="DJ41" s="31" t="str">
        <f>IF(BK41=4,4,"")</f>
        <v/>
      </c>
      <c r="DK41" s="31" t="str">
        <f>IF(BK41=5,5,"")</f>
        <v/>
      </c>
      <c r="DL41" s="31" t="str">
        <f>IF(BK41=6,6,"")</f>
        <v/>
      </c>
      <c r="DM41" s="31" t="str">
        <f>IF(BK41=7,7,"")</f>
        <v/>
      </c>
      <c r="DN41" s="31" t="str">
        <f>IF(BK41=8,8,"")</f>
        <v/>
      </c>
      <c r="DO41" s="31" t="str">
        <f>IF(BK41=9,9,"")</f>
        <v/>
      </c>
      <c r="DP41" s="31">
        <f>IF(BK41=10,10,"")</f>
        <v>10</v>
      </c>
      <c r="DQ41" s="31" t="str">
        <f>IF(J41="Lund",AZ41,"")</f>
        <v/>
      </c>
      <c r="DR41" s="31" t="str">
        <f>IF(DQ41="","",RANK(DQ41,$DQ$3:$DQ$202,1))</f>
        <v/>
      </c>
      <c r="DS41" s="31" t="str">
        <f>IF(DR41=1,B41,"")</f>
        <v/>
      </c>
      <c r="DT41" s="31">
        <f>IF(I41="AT",B41,"")</f>
        <v>53</v>
      </c>
      <c r="DU41" s="31" t="str">
        <f>IF(I41="MC",B41,"")</f>
        <v/>
      </c>
      <c r="DV41" s="31" t="str">
        <f>IF(I41="AC",B41,"")</f>
        <v/>
      </c>
      <c r="DW41" s="48">
        <f>IF(BK41=0,0,IF(D41="","",$D$203-AZ41+1)/$D$203*100)</f>
        <v>46.478873239436616</v>
      </c>
      <c r="DX41" s="76" t="str">
        <f>IF(AS41 = 0,AV41 - AS41,"")</f>
        <v/>
      </c>
      <c r="DY41" s="77">
        <v>22.5</v>
      </c>
      <c r="DZ41" s="77">
        <v>4.0999999999999996</v>
      </c>
    </row>
    <row r="42" spans="1:130" ht="13.2" x14ac:dyDescent="0.25">
      <c r="A42" s="31">
        <v>40</v>
      </c>
      <c r="B42" s="76">
        <v>36</v>
      </c>
      <c r="C42" s="15"/>
      <c r="D42" s="14" t="s">
        <v>246</v>
      </c>
      <c r="E42" s="14" t="s">
        <v>330</v>
      </c>
      <c r="F42" s="14"/>
      <c r="G42" s="14" t="s">
        <v>247</v>
      </c>
      <c r="H42" s="50" t="s">
        <v>330</v>
      </c>
      <c r="I42" s="15" t="s">
        <v>203</v>
      </c>
      <c r="J42" s="47"/>
      <c r="K42" s="47"/>
      <c r="L42" s="47"/>
      <c r="M42" s="54">
        <v>17</v>
      </c>
      <c r="N42" s="54">
        <v>27.75</v>
      </c>
      <c r="O42" s="54">
        <v>16.25</v>
      </c>
      <c r="P42" s="54">
        <v>15.75</v>
      </c>
      <c r="Q42" s="54"/>
      <c r="R42" s="51"/>
      <c r="S42" s="51"/>
      <c r="T42" s="51"/>
      <c r="U42" s="51"/>
      <c r="V42" s="51"/>
      <c r="W42" s="51"/>
      <c r="X42" s="52">
        <f>IF(M42&gt;0,VLOOKUP(M42,$DY$8:$DZ$95,2)," ")</f>
        <v>1.64</v>
      </c>
      <c r="Y42" s="52">
        <f>IF(N42&gt;0,VLOOKUP(N42,$DY$8:$DZ$95,2)," ")</f>
        <v>8.32</v>
      </c>
      <c r="Z42" s="52">
        <f>IF(O42&gt;0,VLOOKUP(O42,$DY$8:$DZ$95,2)," ")</f>
        <v>1.44</v>
      </c>
      <c r="AA42" s="52">
        <f>IF(P42&gt;0,VLOOKUP(P42,$DY$8:$DZ$95,2)," ")</f>
        <v>1.32</v>
      </c>
      <c r="AB42" s="52" t="str">
        <f>IF(Q42&gt;0,VLOOKUP(Q42,$DY$8:$DZ$95,2)," ")</f>
        <v xml:space="preserve"> </v>
      </c>
      <c r="AC42" s="54">
        <v>20</v>
      </c>
      <c r="AD42" s="54">
        <v>14.5</v>
      </c>
      <c r="AE42" s="54">
        <v>16</v>
      </c>
      <c r="AF42" s="54">
        <v>14.5</v>
      </c>
      <c r="AG42" s="54">
        <v>14.5</v>
      </c>
      <c r="AH42" s="52">
        <f>IF(AC42&gt;0,VLOOKUP(AC42,$DY$8:$DZ$95,2)," ")</f>
        <v>2.76</v>
      </c>
      <c r="AI42" s="52">
        <f>IF(AD42&gt;0,VLOOKUP(AD42,$DY$8:$DZ$95,2)," ")</f>
        <v>1.06</v>
      </c>
      <c r="AJ42" s="52">
        <f>IF(AE42&gt;0,VLOOKUP(AE42,$DY$8:$DZ$95,2)," ")</f>
        <v>1.38</v>
      </c>
      <c r="AK42" s="52">
        <f>IF(AF42&gt;0,VLOOKUP(AF42,$DY$8:$DZ$95,2)," ")</f>
        <v>1.06</v>
      </c>
      <c r="AL42" s="52">
        <f>IF(AG42&gt;0,VLOOKUP(AG42,$DY$8:$DZ$95,2)," ")</f>
        <v>1.06</v>
      </c>
      <c r="AM42" s="53"/>
      <c r="AN42" s="53"/>
      <c r="AO42" s="53"/>
      <c r="AP42" s="53"/>
      <c r="AQ42" s="53"/>
      <c r="AR42" s="53"/>
      <c r="AS42" s="55">
        <f>IF(D42="","",SUM(X42:AB42))</f>
        <v>12.72</v>
      </c>
      <c r="AT42" s="31">
        <f>IF(D42="","",RANK(AS42,$AS$3:$AS$202,0))</f>
        <v>28</v>
      </c>
      <c r="AU42" s="57">
        <f>IF(D42="","",IF(LOOKUP(AT42,'Master 2012 Pay Sheet'!$A$5:$A$35,'Master 2012 Pay Sheet'!$B$5:$B$35)&gt;0,LOOKUP(AT42,'Master 2012 Pay Sheet'!$A$5:$A$35,'Master 2012 Pay Sheet'!$B$5:$B$35),0))</f>
        <v>0</v>
      </c>
      <c r="AV42" s="56">
        <f>IF(D42="","",SUM(AH42:AL42))</f>
        <v>7.32</v>
      </c>
      <c r="AW42" s="31">
        <f>IF(D42="","",RANK(AV42,$AV$3:$AV$202,0))</f>
        <v>47</v>
      </c>
      <c r="AX42" s="57">
        <f>IF(D42="","",IF(LOOKUP(AW42,'Master 2012 Pay Sheet'!$C$5:$C$35,'Master 2012 Pay Sheet'!$D$5:$D$35)&gt;0,LOOKUP(AW42,'Master 2012 Pay Sheet'!$C$5:$C$35,'Master 2012 Pay Sheet'!$D$5:$D$35),0))</f>
        <v>0</v>
      </c>
      <c r="AY42" s="56">
        <f>IF(D42="","",AS42+AV42)</f>
        <v>20.04</v>
      </c>
      <c r="AZ42" s="31">
        <f>IF(D42="","",RANK(AY42,$AY$3:$AY$202,0))</f>
        <v>40</v>
      </c>
      <c r="BA42" s="57">
        <f>IF(D42="","",IF(LOOKUP(AZ42,'Master 2012 Pay Sheet'!$E$5:$E$35,'Master 2012 Pay Sheet'!$F$5:$F$35)&gt;0,LOOKUP(AZ42,'Master 2012 Pay Sheet'!$E$5:$E$35,'Master 2012 Pay Sheet'!$F$5:$F$35),0))</f>
        <v>0</v>
      </c>
      <c r="BB42" s="57">
        <f>IF(D42="","",SUM(AU42+AX42+BA42))</f>
        <v>0</v>
      </c>
      <c r="BC42" s="31">
        <f>IF(D42="","",AT42-AZ42)</f>
        <v>-12</v>
      </c>
      <c r="BD42" s="31" t="str">
        <f>IF(D42="","",IF(BC42=MAX($BC$3:$BC$202),B42,""))</f>
        <v/>
      </c>
      <c r="BE42" s="31">
        <f>IF(D42="","",COUNT(M42:Q42))</f>
        <v>4</v>
      </c>
      <c r="BF42" s="56">
        <f>IF(D42="","",MAX(X42:AB42))</f>
        <v>8.32</v>
      </c>
      <c r="BG42" s="31" t="str">
        <f>IF(BF42=MAX($BF$3:$BF$202),B42,"")</f>
        <v/>
      </c>
      <c r="BH42" s="31">
        <f>IF(D42="","",COUNT(AC42:AG42))</f>
        <v>5</v>
      </c>
      <c r="BI42" s="56">
        <f>IF(D42="","",MAX(AH42:AL42))</f>
        <v>2.76</v>
      </c>
      <c r="BJ42" s="31" t="str">
        <f>IF(BI42=MAX($BI$3:$BI$202),B42,"")</f>
        <v/>
      </c>
      <c r="BK42" s="31">
        <f>IF(BE42="","",BE42+BH42)</f>
        <v>9</v>
      </c>
      <c r="BL42" s="31">
        <f>IF(D42="","",IF(S42=MAX($S$3:$S$202),S42,""))</f>
        <v>0</v>
      </c>
      <c r="BM42" s="31">
        <f>IF(BL42=MAX($BL$3:$BL$202),B42,"")</f>
        <v>36</v>
      </c>
      <c r="BN42" s="31">
        <f>IF(D42="","",IF(AN42=MAX($AN$3:$AN$202),AN42,""))</f>
        <v>0</v>
      </c>
      <c r="BO42" s="31">
        <f>IF(BN42=MAX($BN$3:$BN$202),B42,"")</f>
        <v>36</v>
      </c>
      <c r="BP42" s="31">
        <f>IF(D42="","",IF(R42=MAX($R$3:$R$202),R42,""))</f>
        <v>0</v>
      </c>
      <c r="BQ42" s="31">
        <f>IF(BP42=MAX($BP$3:$BP$202),B42,"")</f>
        <v>36</v>
      </c>
      <c r="BR42" s="31">
        <f>IF(D42="","",IF(AM42=MAX($AM$3:$AM$202),AM42,""))</f>
        <v>0</v>
      </c>
      <c r="BS42" s="31">
        <f>IF(BR42=MAX($BR$3:$BR$202),B42,"")</f>
        <v>36</v>
      </c>
      <c r="BT42" s="31">
        <f>IF(D42="","",IF(V42=MAX($V$3:$V$202),V42,""))</f>
        <v>0</v>
      </c>
      <c r="BU42" s="31">
        <f>IF(BT42=MAX($BT$3:$BT$202),B42,"")</f>
        <v>36</v>
      </c>
      <c r="BV42" s="31">
        <f>IF(D42="","",IF(W42=MAX($W$3:$W$202), W42,""))</f>
        <v>0</v>
      </c>
      <c r="BW42" s="31">
        <f>IF(BV42=MAX($BV$3:$BV$202),B42,"")</f>
        <v>36</v>
      </c>
      <c r="BX42" s="31">
        <f>IF(D42="","",IF(AQ42=MAX($AQ$3:$AQ$202),AQ42,""))</f>
        <v>0</v>
      </c>
      <c r="BY42" s="31">
        <f>IF(BX42=MAX($BX$3:$BX$202),B42,"")</f>
        <v>36</v>
      </c>
      <c r="BZ42" s="31">
        <f>IF(D42="","",IF(AR42=MAX($AR$3:$AR$202), AR42,""))</f>
        <v>0</v>
      </c>
      <c r="CA42" s="31">
        <f>IF(BZ42=MAX($BZ$3:$BZ$202),B42,"")</f>
        <v>36</v>
      </c>
      <c r="CB42" s="31">
        <f>IF(D42="","",IF(U42=MAX($U$3:$U$202), U42,""))</f>
        <v>0</v>
      </c>
      <c r="CC42" s="31">
        <f>IF(CB42=MAX($CB$3:$CB$202),B42,"")</f>
        <v>36</v>
      </c>
      <c r="CD42" s="31">
        <f>IF(D42="","",IF(AP42=MAX($AP$3:$AP$202),AP42,""))</f>
        <v>0</v>
      </c>
      <c r="CE42" s="31">
        <f>IF(CD42=MAX($CD$3:$CD$202),B42,"")</f>
        <v>36</v>
      </c>
      <c r="CF42" s="31">
        <f>IF(D42="","",IF(T42=MAX($T$3:$T$202), T42,""))</f>
        <v>0</v>
      </c>
      <c r="CG42" s="31">
        <f>IF(CF42=MAX($CF$3:$CF$202),B42,"")</f>
        <v>36</v>
      </c>
      <c r="CH42" s="31">
        <f>IF(D42="","",IF(AO42=MAX($AO$3:$AO$202),AO42,""))</f>
        <v>0</v>
      </c>
      <c r="CI42" s="31">
        <f>IF(CH42=MAX($CH$3:$CH$202),B42,"")</f>
        <v>36</v>
      </c>
      <c r="CJ42" s="31" t="str">
        <f>IF(I42="AC",AZ42,"")</f>
        <v/>
      </c>
      <c r="CK42" s="31" t="str">
        <f>IF(CJ42="","",RANK(CJ42,$CJ$3:$CJ$202,1))</f>
        <v/>
      </c>
      <c r="CL42" s="31" t="str">
        <f>IF(CK42=1,B42,"")</f>
        <v/>
      </c>
      <c r="CM42" s="31" t="str">
        <f>IF(CK42=2,B42,"")</f>
        <v/>
      </c>
      <c r="CN42" s="31" t="str">
        <f>IF(CK42=3,B42,"")</f>
        <v/>
      </c>
      <c r="CO42" s="31" t="str">
        <f>IF(I42="MC",AZ42,"")</f>
        <v/>
      </c>
      <c r="CP42" s="31" t="str">
        <f>IF(CO42="","",RANK(CO42,$CO$3:$CO$202,1))</f>
        <v/>
      </c>
      <c r="CQ42" s="31" t="str">
        <f>IF(CP42=1,B42,"")</f>
        <v/>
      </c>
      <c r="CR42" s="31" t="str">
        <f>IF(CP42=2,B42,"")</f>
        <v/>
      </c>
      <c r="CS42" s="31" t="str">
        <f>IF(CP42=3,B42,"")</f>
        <v/>
      </c>
      <c r="CT42" s="31" t="str">
        <f>IF(BE42=0,BE42,"")</f>
        <v/>
      </c>
      <c r="CU42" s="31" t="str">
        <f>IF(BE42=1,1,"")</f>
        <v/>
      </c>
      <c r="CV42" s="31" t="str">
        <f>IF(BE42=2,2,"")</f>
        <v/>
      </c>
      <c r="CW42" s="31" t="str">
        <f>IF(BE42=3,3,"")</f>
        <v/>
      </c>
      <c r="CX42" s="31">
        <f>IF(BE42=4,4,"")</f>
        <v>4</v>
      </c>
      <c r="CY42" s="31" t="str">
        <f>IF(BE42=5,5,"")</f>
        <v/>
      </c>
      <c r="CZ42" s="31" t="str">
        <f>IF(BH42=0,BH42,"")</f>
        <v/>
      </c>
      <c r="DA42" s="31" t="str">
        <f>IF(BH42=1,1,"")</f>
        <v/>
      </c>
      <c r="DB42" s="31" t="str">
        <f>IF(BH42=2,2,"")</f>
        <v/>
      </c>
      <c r="DC42" s="31" t="str">
        <f>IF(BH42=3,3,"")</f>
        <v/>
      </c>
      <c r="DD42" s="31" t="str">
        <f>IF(BH42=4,4,"")</f>
        <v/>
      </c>
      <c r="DE42" s="31">
        <f>IF(BH42=5,5,"")</f>
        <v>5</v>
      </c>
      <c r="DF42" s="31" t="str">
        <f>IF(BK42=0,BK42,"")</f>
        <v/>
      </c>
      <c r="DG42" s="31" t="str">
        <f>IF(BK42=1,1,"")</f>
        <v/>
      </c>
      <c r="DH42" s="31" t="str">
        <f>IF(BK42=2,2,"")</f>
        <v/>
      </c>
      <c r="DI42" s="31" t="str">
        <f>IF(BK42=3,3,"")</f>
        <v/>
      </c>
      <c r="DJ42" s="31" t="str">
        <f>IF(BK42=4,4,"")</f>
        <v/>
      </c>
      <c r="DK42" s="31" t="str">
        <f>IF(BK42=5,5,"")</f>
        <v/>
      </c>
      <c r="DL42" s="31" t="str">
        <f>IF(BK42=6,6,"")</f>
        <v/>
      </c>
      <c r="DM42" s="31" t="str">
        <f>IF(BK42=7,7,"")</f>
        <v/>
      </c>
      <c r="DN42" s="31" t="str">
        <f>IF(BK42=8,8,"")</f>
        <v/>
      </c>
      <c r="DO42" s="31">
        <f>IF(BK42=9,9,"")</f>
        <v>9</v>
      </c>
      <c r="DP42" s="31" t="str">
        <f>IF(BK42=10,10,"")</f>
        <v/>
      </c>
      <c r="DQ42" s="31" t="str">
        <f>IF(J42="Lund",AZ42,"")</f>
        <v/>
      </c>
      <c r="DR42" s="31" t="str">
        <f>IF(DQ42="","",RANK(DQ42,$DQ$3:$DQ$202,1))</f>
        <v/>
      </c>
      <c r="DS42" s="31" t="str">
        <f>IF(DR42=1,B42,"")</f>
        <v/>
      </c>
      <c r="DT42" s="31">
        <f>IF(I42="AT",B42,"")</f>
        <v>36</v>
      </c>
      <c r="DU42" s="31" t="str">
        <f>IF(I42="MC",B42,"")</f>
        <v/>
      </c>
      <c r="DV42" s="31" t="str">
        <f>IF(I42="AC",B42,"")</f>
        <v/>
      </c>
      <c r="DW42" s="48">
        <f>IF(BK42=0,0,IF(D42="","",$D$203-AZ42+1)/$D$203*100)</f>
        <v>45.070422535211272</v>
      </c>
      <c r="DX42" s="76" t="str">
        <f>IF(AS42 = 0,AV42 - AS42,"")</f>
        <v/>
      </c>
      <c r="DY42" s="77">
        <v>22.75</v>
      </c>
      <c r="DZ42" s="77">
        <v>4.26</v>
      </c>
    </row>
    <row r="43" spans="1:130" ht="13.2" x14ac:dyDescent="0.25">
      <c r="A43" s="31">
        <v>41</v>
      </c>
      <c r="B43" s="76">
        <v>5</v>
      </c>
      <c r="C43" s="60"/>
      <c r="D43" s="61" t="s">
        <v>181</v>
      </c>
      <c r="E43" s="61" t="s">
        <v>323</v>
      </c>
      <c r="F43" s="14"/>
      <c r="G43" s="14" t="s">
        <v>182</v>
      </c>
      <c r="H43" s="50" t="s">
        <v>325</v>
      </c>
      <c r="I43" s="60" t="s">
        <v>203</v>
      </c>
      <c r="J43" s="62"/>
      <c r="K43" s="62"/>
      <c r="L43" s="47"/>
      <c r="M43" s="54">
        <v>17.5</v>
      </c>
      <c r="N43" s="54">
        <v>20</v>
      </c>
      <c r="O43" s="54">
        <v>16.75</v>
      </c>
      <c r="P43" s="54">
        <v>15.75</v>
      </c>
      <c r="Q43" s="54">
        <v>21</v>
      </c>
      <c r="R43" s="51"/>
      <c r="S43" s="51"/>
      <c r="T43" s="51"/>
      <c r="U43" s="51"/>
      <c r="V43" s="51"/>
      <c r="W43" s="51"/>
      <c r="X43" s="52">
        <f>IF(M43&gt;0,VLOOKUP(M43,$DY$8:$DZ$95,2)," ")</f>
        <v>1.78</v>
      </c>
      <c r="Y43" s="52">
        <f>IF(N43&gt;0,VLOOKUP(N43,$DY$8:$DZ$95,2)," ")</f>
        <v>2.76</v>
      </c>
      <c r="Z43" s="52">
        <f>IF(O43&gt;0,VLOOKUP(O43,$DY$8:$DZ$95,2)," ")</f>
        <v>1.58</v>
      </c>
      <c r="AA43" s="52">
        <f>IF(P43&gt;0,VLOOKUP(P43,$DY$8:$DZ$95,2)," ")</f>
        <v>1.32</v>
      </c>
      <c r="AB43" s="52">
        <f>IF(Q43&gt;0,VLOOKUP(Q43,$DY$8:$DZ$95,2)," ")</f>
        <v>3.24</v>
      </c>
      <c r="AC43" s="54">
        <v>21</v>
      </c>
      <c r="AD43" s="54">
        <v>19.25</v>
      </c>
      <c r="AE43" s="54">
        <v>17.5</v>
      </c>
      <c r="AF43" s="54">
        <v>17.75</v>
      </c>
      <c r="AG43" s="54"/>
      <c r="AH43" s="52">
        <f>IF(AC43&gt;0,VLOOKUP(AC43,$DY$8:$DZ$95,2)," ")</f>
        <v>3.24</v>
      </c>
      <c r="AI43" s="52">
        <f>IF(AD43&gt;0,VLOOKUP(AD43,$DY$8:$DZ$95,2)," ")</f>
        <v>2.42</v>
      </c>
      <c r="AJ43" s="52">
        <f>IF(AE43&gt;0,VLOOKUP(AE43,$DY$8:$DZ$95,2)," ")</f>
        <v>1.78</v>
      </c>
      <c r="AK43" s="52">
        <f>IF(AF43&gt;0,VLOOKUP(AF43,$DY$8:$DZ$95,2)," ")</f>
        <v>1.86</v>
      </c>
      <c r="AL43" s="52" t="str">
        <f>IF(AG43&gt;0,VLOOKUP(AG43,$DY$8:$DZ$95,2)," ")</f>
        <v xml:space="preserve"> </v>
      </c>
      <c r="AM43" s="53"/>
      <c r="AN43" s="53"/>
      <c r="AO43" s="53"/>
      <c r="AP43" s="53"/>
      <c r="AQ43" s="53"/>
      <c r="AR43" s="53"/>
      <c r="AS43" s="55">
        <f>IF(D43="","",SUM(X43:AB43))</f>
        <v>10.68</v>
      </c>
      <c r="AT43" s="31">
        <f>IF(D43="","",RANK(AS43,$AS$3:$AS$202,0))</f>
        <v>40</v>
      </c>
      <c r="AU43" s="57">
        <f>IF(D43="","",IF(LOOKUP(AT43,'Master 2012 Pay Sheet'!$A$5:$A$35,'Master 2012 Pay Sheet'!$B$5:$B$35)&gt;0,LOOKUP(AT43,'Master 2012 Pay Sheet'!$A$5:$A$35,'Master 2012 Pay Sheet'!$B$5:$B$35),0))</f>
        <v>0</v>
      </c>
      <c r="AV43" s="56">
        <f>IF(D43="","",SUM(AH43:AL43))</f>
        <v>9.3000000000000007</v>
      </c>
      <c r="AW43" s="31">
        <f>IF(D43="","",RANK(AV43,$AV$3:$AV$202,0))</f>
        <v>38</v>
      </c>
      <c r="AX43" s="57">
        <f>IF(D43="","",IF(LOOKUP(AW43,'Master 2012 Pay Sheet'!$C$5:$C$35,'Master 2012 Pay Sheet'!$D$5:$D$35)&gt;0,LOOKUP(AW43,'Master 2012 Pay Sheet'!$C$5:$C$35,'Master 2012 Pay Sheet'!$D$5:$D$35),0))</f>
        <v>0</v>
      </c>
      <c r="AY43" s="56">
        <f>IF(D43="","",AS43+AV43)</f>
        <v>19.98</v>
      </c>
      <c r="AZ43" s="31">
        <f>IF(D43="","",RANK(AY43,$AY$3:$AY$202,0))</f>
        <v>41</v>
      </c>
      <c r="BA43" s="57">
        <f>IF(D43="","",IF(LOOKUP(AZ43,'Master 2012 Pay Sheet'!$E$5:$E$35,'Master 2012 Pay Sheet'!$F$5:$F$35)&gt;0,LOOKUP(AZ43,'Master 2012 Pay Sheet'!$E$5:$E$35,'Master 2012 Pay Sheet'!$F$5:$F$35),0))</f>
        <v>0</v>
      </c>
      <c r="BB43" s="57">
        <f>IF(D43="","",SUM(AU43+AX43+BA43))</f>
        <v>0</v>
      </c>
      <c r="BC43" s="31">
        <f>IF(D43="","",AT43-AZ43)</f>
        <v>-1</v>
      </c>
      <c r="BD43" s="31" t="str">
        <f>IF(D43="","",IF(BC43=MAX($BC$3:$BC$202),B43,""))</f>
        <v/>
      </c>
      <c r="BE43" s="31">
        <f>IF(D43="","",COUNT(M43:Q43))</f>
        <v>5</v>
      </c>
      <c r="BF43" s="56">
        <f>IF(D43="","",MAX(X43:AB43))</f>
        <v>3.24</v>
      </c>
      <c r="BG43" s="31" t="str">
        <f>IF(BF43=MAX($BF$3:$BF$202),B43,"")</f>
        <v/>
      </c>
      <c r="BH43" s="31">
        <f>IF(D43="","",COUNT(AC43:AG43))</f>
        <v>4</v>
      </c>
      <c r="BI43" s="56">
        <f>IF(D43="","",MAX(AH43:AL43))</f>
        <v>3.24</v>
      </c>
      <c r="BJ43" s="31" t="str">
        <f>IF(BI43=MAX($BI$3:$BI$202),B43,"")</f>
        <v/>
      </c>
      <c r="BK43" s="31">
        <f>IF(BE43="","",BE43+BH43)</f>
        <v>9</v>
      </c>
      <c r="BL43" s="31">
        <f>IF(D43="","",IF(S43=MAX($S$3:$S$202),S43,""))</f>
        <v>0</v>
      </c>
      <c r="BM43" s="31">
        <f>IF(BL43=MAX($BL$3:$BL$202),B43,"")</f>
        <v>5</v>
      </c>
      <c r="BN43" s="31">
        <f>IF(D43="","",IF(AN43=MAX($AN$3:$AN$202),AN43,""))</f>
        <v>0</v>
      </c>
      <c r="BO43" s="31">
        <f>IF(BN43=MAX($BN$3:$BN$202),B43,"")</f>
        <v>5</v>
      </c>
      <c r="BP43" s="31">
        <f>IF(D43="","",IF(R43=MAX($R$3:$R$202),R43,""))</f>
        <v>0</v>
      </c>
      <c r="BQ43" s="31">
        <f>IF(BP43=MAX($BP$3:$BP$202),B43,"")</f>
        <v>5</v>
      </c>
      <c r="BR43" s="31">
        <f>IF(D43="","",IF(AM43=MAX($AM$3:$AM$202),AM43,""))</f>
        <v>0</v>
      </c>
      <c r="BS43" s="31">
        <f>IF(BR43=MAX($BR$3:$BR$202),B43,"")</f>
        <v>5</v>
      </c>
      <c r="BT43" s="31">
        <f>IF(D43="","",IF(V43=MAX($V$3:$V$202),V43,""))</f>
        <v>0</v>
      </c>
      <c r="BU43" s="31">
        <f>IF(BT43=MAX($BT$3:$BT$202),B43,"")</f>
        <v>5</v>
      </c>
      <c r="BV43" s="31">
        <f>IF(D43="","",IF(W43=MAX($W$3:$W$202), W43,""))</f>
        <v>0</v>
      </c>
      <c r="BW43" s="31">
        <f>IF(BV43=MAX($BV$3:$BV$202),B43,"")</f>
        <v>5</v>
      </c>
      <c r="BX43" s="31">
        <f>IF(D43="","",IF(AQ43=MAX($AQ$3:$AQ$202),AQ43,""))</f>
        <v>0</v>
      </c>
      <c r="BY43" s="31">
        <f>IF(BX43=MAX($BX$3:$BX$202),B43,"")</f>
        <v>5</v>
      </c>
      <c r="BZ43" s="31">
        <f>IF(D43="","",IF(AR43=MAX($AR$3:$AR$202), AR43,""))</f>
        <v>0</v>
      </c>
      <c r="CA43" s="31">
        <f>IF(BZ43=MAX($BZ$3:$BZ$202),B43,"")</f>
        <v>5</v>
      </c>
      <c r="CB43" s="31">
        <f>IF(D43="","",IF(U43=MAX($U$3:$U$202), U43,""))</f>
        <v>0</v>
      </c>
      <c r="CC43" s="31">
        <f>IF(CB43=MAX($CB$3:$CB$202),B43,"")</f>
        <v>5</v>
      </c>
      <c r="CD43" s="31">
        <f>IF(D43="","",IF(AP43=MAX($AP$3:$AP$202),AP43,""))</f>
        <v>0</v>
      </c>
      <c r="CE43" s="31">
        <f>IF(CD43=MAX($CD$3:$CD$202),B43,"")</f>
        <v>5</v>
      </c>
      <c r="CF43" s="31">
        <f>IF(D43="","",IF(T43=MAX($T$3:$T$202), T43,""))</f>
        <v>0</v>
      </c>
      <c r="CG43" s="31">
        <f>IF(CF43=MAX($CF$3:$CF$202),B43,"")</f>
        <v>5</v>
      </c>
      <c r="CH43" s="31">
        <f>IF(D43="","",IF(AO43=MAX($AO$3:$AO$202),AO43,""))</f>
        <v>0</v>
      </c>
      <c r="CI43" s="31">
        <f>IF(CH43=MAX($CH$3:$CH$202),B43,"")</f>
        <v>5</v>
      </c>
      <c r="CJ43" s="31" t="str">
        <f>IF(I43="AC",AZ43,"")</f>
        <v/>
      </c>
      <c r="CK43" s="31" t="str">
        <f>IF(CJ43="","",RANK(CJ43,$CJ$3:$CJ$202,1))</f>
        <v/>
      </c>
      <c r="CL43" s="31" t="str">
        <f>IF(CK43=1,B43,"")</f>
        <v/>
      </c>
      <c r="CM43" s="31" t="str">
        <f>IF(CK43=2,B43,"")</f>
        <v/>
      </c>
      <c r="CN43" s="31" t="str">
        <f>IF(CK43=3,B43,"")</f>
        <v/>
      </c>
      <c r="CO43" s="31" t="str">
        <f>IF(I43="MC",AZ43,"")</f>
        <v/>
      </c>
      <c r="CP43" s="31" t="str">
        <f>IF(CO43="","",RANK(CO43,$CO$3:$CO$202,1))</f>
        <v/>
      </c>
      <c r="CQ43" s="31" t="str">
        <f>IF(CP43=1,B43,"")</f>
        <v/>
      </c>
      <c r="CR43" s="31" t="str">
        <f>IF(CP43=2,B43,"")</f>
        <v/>
      </c>
      <c r="CS43" s="31" t="str">
        <f>IF(CP43=3,B43,"")</f>
        <v/>
      </c>
      <c r="CT43" s="31" t="str">
        <f>IF(BE43=0,BE43,"")</f>
        <v/>
      </c>
      <c r="CU43" s="31" t="str">
        <f>IF(BE43=1,1,"")</f>
        <v/>
      </c>
      <c r="CV43" s="31" t="str">
        <f>IF(BE43=2,2,"")</f>
        <v/>
      </c>
      <c r="CW43" s="31" t="str">
        <f>IF(BE43=3,3,"")</f>
        <v/>
      </c>
      <c r="CX43" s="31" t="str">
        <f>IF(BE43=4,4,"")</f>
        <v/>
      </c>
      <c r="CY43" s="31">
        <f>IF(BE43=5,5,"")</f>
        <v>5</v>
      </c>
      <c r="CZ43" s="31" t="str">
        <f>IF(BH43=0,BH43,"")</f>
        <v/>
      </c>
      <c r="DA43" s="31" t="str">
        <f>IF(BH43=1,1,"")</f>
        <v/>
      </c>
      <c r="DB43" s="31" t="str">
        <f>IF(BH43=2,2,"")</f>
        <v/>
      </c>
      <c r="DC43" s="31" t="str">
        <f>IF(BH43=3,3,"")</f>
        <v/>
      </c>
      <c r="DD43" s="31">
        <f>IF(BH43=4,4,"")</f>
        <v>4</v>
      </c>
      <c r="DE43" s="31" t="str">
        <f>IF(BH43=5,5,"")</f>
        <v/>
      </c>
      <c r="DF43" s="31" t="str">
        <f>IF(BK43=0,BK43,"")</f>
        <v/>
      </c>
      <c r="DG43" s="31" t="str">
        <f>IF(BK43=1,1,"")</f>
        <v/>
      </c>
      <c r="DH43" s="31" t="str">
        <f>IF(BK43=2,2,"")</f>
        <v/>
      </c>
      <c r="DI43" s="31" t="str">
        <f>IF(BK43=3,3,"")</f>
        <v/>
      </c>
      <c r="DJ43" s="31" t="str">
        <f>IF(BK43=4,4,"")</f>
        <v/>
      </c>
      <c r="DK43" s="31" t="str">
        <f>IF(BK43=5,5,"")</f>
        <v/>
      </c>
      <c r="DL43" s="31" t="str">
        <f>IF(BK43=6,6,"")</f>
        <v/>
      </c>
      <c r="DM43" s="31" t="str">
        <f>IF(BK43=7,7,"")</f>
        <v/>
      </c>
      <c r="DN43" s="31" t="str">
        <f>IF(BK43=8,8,"")</f>
        <v/>
      </c>
      <c r="DO43" s="31">
        <f>IF(BK43=9,9,"")</f>
        <v>9</v>
      </c>
      <c r="DP43" s="31" t="str">
        <f>IF(BK43=10,10,"")</f>
        <v/>
      </c>
      <c r="DQ43" s="31" t="str">
        <f>IF(J43="Lund",AZ43,"")</f>
        <v/>
      </c>
      <c r="DR43" s="31" t="str">
        <f>IF(DQ43="","",RANK(DQ43,$DQ$3:$DQ$202,1))</f>
        <v/>
      </c>
      <c r="DS43" s="31" t="str">
        <f>IF(DR43=1,B43,"")</f>
        <v/>
      </c>
      <c r="DT43" s="31">
        <f>IF(I43="AT",B43,"")</f>
        <v>5</v>
      </c>
      <c r="DU43" s="31" t="str">
        <f>IF(I43="MC",B43,"")</f>
        <v/>
      </c>
      <c r="DV43" s="31" t="str">
        <f>IF(I43="AC",B43,"")</f>
        <v/>
      </c>
      <c r="DW43" s="48">
        <f>IF(BK43=0,0,IF(D43="","",$D$203-AZ43+1)/$D$203*100)</f>
        <v>43.661971830985912</v>
      </c>
      <c r="DX43" s="76" t="str">
        <f>IF(AS43 = 0,AV43 - AS43,"")</f>
        <v/>
      </c>
      <c r="DY43" s="77">
        <v>23</v>
      </c>
      <c r="DZ43" s="77">
        <v>4.42</v>
      </c>
    </row>
    <row r="44" spans="1:130" ht="13.2" x14ac:dyDescent="0.25">
      <c r="A44" s="31">
        <v>42</v>
      </c>
      <c r="B44" s="76">
        <v>30</v>
      </c>
      <c r="C44" s="15"/>
      <c r="D44" s="14" t="s">
        <v>233</v>
      </c>
      <c r="E44" s="14" t="s">
        <v>350</v>
      </c>
      <c r="F44" s="14"/>
      <c r="G44" s="14" t="s">
        <v>234</v>
      </c>
      <c r="H44" s="50" t="s">
        <v>330</v>
      </c>
      <c r="I44" s="15" t="s">
        <v>203</v>
      </c>
      <c r="J44" s="47"/>
      <c r="K44" s="47"/>
      <c r="L44" s="47"/>
      <c r="M44" s="54">
        <v>18</v>
      </c>
      <c r="N44" s="54">
        <v>15.5</v>
      </c>
      <c r="O44" s="54">
        <v>18.75</v>
      </c>
      <c r="P44" s="54">
        <v>15.75</v>
      </c>
      <c r="Q44" s="54"/>
      <c r="R44" s="51"/>
      <c r="S44" s="51"/>
      <c r="T44" s="51"/>
      <c r="U44" s="51"/>
      <c r="V44" s="51"/>
      <c r="W44" s="51"/>
      <c r="X44" s="52">
        <f>IF(M44&gt;0,VLOOKUP(M44,$DY$8:$DZ$95,2)," ")</f>
        <v>1.94</v>
      </c>
      <c r="Y44" s="52">
        <f>IF(N44&gt;0,VLOOKUP(N44,$DY$8:$DZ$95,2)," ")</f>
        <v>1.24</v>
      </c>
      <c r="Z44" s="52">
        <f>IF(O44&gt;0,VLOOKUP(O44,$DY$8:$DZ$95,2)," ")</f>
        <v>2.2200000000000002</v>
      </c>
      <c r="AA44" s="52">
        <f>IF(P44&gt;0,VLOOKUP(P44,$DY$8:$DZ$95,2)," ")</f>
        <v>1.32</v>
      </c>
      <c r="AB44" s="52" t="str">
        <f>IF(Q44&gt;0,VLOOKUP(Q44,$DY$8:$DZ$95,2)," ")</f>
        <v xml:space="preserve"> </v>
      </c>
      <c r="AC44" s="54">
        <v>21</v>
      </c>
      <c r="AD44" s="54">
        <v>16.25</v>
      </c>
      <c r="AE44" s="54">
        <v>23</v>
      </c>
      <c r="AF44" s="54">
        <v>15</v>
      </c>
      <c r="AG44" s="54">
        <v>20.5</v>
      </c>
      <c r="AH44" s="52">
        <f>IF(AC44&gt;0,VLOOKUP(AC44,$DY$8:$DZ$95,2)," ")</f>
        <v>3.24</v>
      </c>
      <c r="AI44" s="52">
        <f>IF(AD44&gt;0,VLOOKUP(AD44,$DY$8:$DZ$95,2)," ")</f>
        <v>1.44</v>
      </c>
      <c r="AJ44" s="52">
        <f>IF(AE44&gt;0,VLOOKUP(AE44,$DY$8:$DZ$95,2)," ")</f>
        <v>4.42</v>
      </c>
      <c r="AK44" s="52">
        <f>IF(AF44&gt;0,VLOOKUP(AF44,$DY$8:$DZ$95,2)," ")</f>
        <v>1.1200000000000001</v>
      </c>
      <c r="AL44" s="52">
        <f>IF(AG44&gt;0,VLOOKUP(AG44,$DY$8:$DZ$95,2)," ")</f>
        <v>3</v>
      </c>
      <c r="AM44" s="53"/>
      <c r="AN44" s="53"/>
      <c r="AO44" s="53"/>
      <c r="AP44" s="53"/>
      <c r="AQ44" s="53"/>
      <c r="AR44" s="53"/>
      <c r="AS44" s="55">
        <f>IF(D44="","",SUM(X44:AB44))</f>
        <v>6.7200000000000006</v>
      </c>
      <c r="AT44" s="31">
        <f>IF(D44="","",RANK(AS44,$AS$3:$AS$202,0))</f>
        <v>55</v>
      </c>
      <c r="AU44" s="57">
        <f>IF(D44="","",IF(LOOKUP(AT44,'Master 2012 Pay Sheet'!$A$5:$A$35,'Master 2012 Pay Sheet'!$B$5:$B$35)&gt;0,LOOKUP(AT44,'Master 2012 Pay Sheet'!$A$5:$A$35,'Master 2012 Pay Sheet'!$B$5:$B$35),0))</f>
        <v>0</v>
      </c>
      <c r="AV44" s="56">
        <f>IF(D44="","",SUM(AH44:AL44))</f>
        <v>13.219999999999999</v>
      </c>
      <c r="AW44" s="31">
        <f>IF(D44="","",RANK(AV44,$AV$3:$AV$202,0))</f>
        <v>16</v>
      </c>
      <c r="AX44" s="57">
        <f>IF(D44="","",IF(LOOKUP(AW44,'Master 2012 Pay Sheet'!$C$5:$C$35,'Master 2012 Pay Sheet'!$D$5:$D$35)&gt;0,LOOKUP(AW44,'Master 2012 Pay Sheet'!$C$5:$C$35,'Master 2012 Pay Sheet'!$D$5:$D$35),0))</f>
        <v>0</v>
      </c>
      <c r="AY44" s="56">
        <f>IF(D44="","",AS44+AV44)</f>
        <v>19.939999999999998</v>
      </c>
      <c r="AZ44" s="31">
        <f>IF(D44="","",RANK(AY44,$AY$3:$AY$202,0))</f>
        <v>42</v>
      </c>
      <c r="BA44" s="57">
        <f>IF(D44="","",IF(LOOKUP(AZ44,'Master 2012 Pay Sheet'!$E$5:$E$35,'Master 2012 Pay Sheet'!$F$5:$F$35)&gt;0,LOOKUP(AZ44,'Master 2012 Pay Sheet'!$E$5:$E$35,'Master 2012 Pay Sheet'!$F$5:$F$35),0))</f>
        <v>0</v>
      </c>
      <c r="BB44" s="57">
        <f>IF(D44="","",SUM(AU44+AX44+BA44))</f>
        <v>0</v>
      </c>
      <c r="BC44" s="31">
        <f>IF(D44="","",AT44-AZ44)</f>
        <v>13</v>
      </c>
      <c r="BD44" s="31" t="str">
        <f>IF(D44="","",IF(BC44=MAX($BC$3:$BC$202),B44,""))</f>
        <v/>
      </c>
      <c r="BE44" s="31">
        <f>IF(D44="","",COUNT(M44:Q44))</f>
        <v>4</v>
      </c>
      <c r="BF44" s="56">
        <f>IF(D44="","",MAX(X44:AB44))</f>
        <v>2.2200000000000002</v>
      </c>
      <c r="BG44" s="31" t="str">
        <f>IF(BF44=MAX($BF$3:$BF$202),B44,"")</f>
        <v/>
      </c>
      <c r="BH44" s="31">
        <f>IF(D44="","",COUNT(AC44:AG44))</f>
        <v>5</v>
      </c>
      <c r="BI44" s="56">
        <f>IF(D44="","",MAX(AH44:AL44))</f>
        <v>4.42</v>
      </c>
      <c r="BJ44" s="31" t="str">
        <f>IF(BI44=MAX($BI$3:$BI$202),B44,"")</f>
        <v/>
      </c>
      <c r="BK44" s="31">
        <f>IF(BE44="","",BE44+BH44)</f>
        <v>9</v>
      </c>
      <c r="BL44" s="31">
        <f>IF(D44="","",IF(S44=MAX($S$3:$S$202),S44,""))</f>
        <v>0</v>
      </c>
      <c r="BM44" s="31">
        <f>IF(BL44=MAX($BL$3:$BL$202),B44,"")</f>
        <v>30</v>
      </c>
      <c r="BN44" s="31">
        <f>IF(D44="","",IF(AN44=MAX($AN$3:$AN$202),AN44,""))</f>
        <v>0</v>
      </c>
      <c r="BO44" s="31">
        <f>IF(BN44=MAX($BN$3:$BN$202),B44,"")</f>
        <v>30</v>
      </c>
      <c r="BP44" s="31">
        <f>IF(D44="","",IF(R44=MAX($R$3:$R$202),R44,""))</f>
        <v>0</v>
      </c>
      <c r="BQ44" s="31">
        <f>IF(BP44=MAX($BP$3:$BP$202),B44,"")</f>
        <v>30</v>
      </c>
      <c r="BR44" s="31">
        <f>IF(D44="","",IF(AM44=MAX($AM$3:$AM$202),AM44,""))</f>
        <v>0</v>
      </c>
      <c r="BS44" s="31">
        <f>IF(BR44=MAX($BR$3:$BR$202),B44,"")</f>
        <v>30</v>
      </c>
      <c r="BT44" s="31">
        <f>IF(D44="","",IF(V44=MAX($V$3:$V$202),V44,""))</f>
        <v>0</v>
      </c>
      <c r="BU44" s="31">
        <f>IF(BT44=MAX($BT$3:$BT$202),B44,"")</f>
        <v>30</v>
      </c>
      <c r="BV44" s="31">
        <f>IF(D44="","",IF(W44=MAX($W$3:$W$202), W44,""))</f>
        <v>0</v>
      </c>
      <c r="BW44" s="31">
        <f>IF(BV44=MAX($BV$3:$BV$202),B44,"")</f>
        <v>30</v>
      </c>
      <c r="BX44" s="31">
        <f>IF(D44="","",IF(AQ44=MAX($AQ$3:$AQ$202),AQ44,""))</f>
        <v>0</v>
      </c>
      <c r="BY44" s="31">
        <f>IF(BX44=MAX($BX$3:$BX$202),B44,"")</f>
        <v>30</v>
      </c>
      <c r="BZ44" s="31">
        <f>IF(D44="","",IF(AR44=MAX($AR$3:$AR$202), AR44,""))</f>
        <v>0</v>
      </c>
      <c r="CA44" s="31">
        <f>IF(BZ44=MAX($BZ$3:$BZ$202),B44,"")</f>
        <v>30</v>
      </c>
      <c r="CB44" s="31">
        <f>IF(D44="","",IF(U44=MAX($U$3:$U$202), U44,""))</f>
        <v>0</v>
      </c>
      <c r="CC44" s="31">
        <f>IF(CB44=MAX($CB$3:$CB$202),B44,"")</f>
        <v>30</v>
      </c>
      <c r="CD44" s="31">
        <f>IF(D44="","",IF(AP44=MAX($AP$3:$AP$202),AP44,""))</f>
        <v>0</v>
      </c>
      <c r="CE44" s="31">
        <f>IF(CD44=MAX($CD$3:$CD$202),B44,"")</f>
        <v>30</v>
      </c>
      <c r="CF44" s="31">
        <f>IF(D44="","",IF(T44=MAX($T$3:$T$202), T44,""))</f>
        <v>0</v>
      </c>
      <c r="CG44" s="31">
        <f>IF(CF44=MAX($CF$3:$CF$202),B44,"")</f>
        <v>30</v>
      </c>
      <c r="CH44" s="31">
        <f>IF(D44="","",IF(AO44=MAX($AO$3:$AO$202),AO44,""))</f>
        <v>0</v>
      </c>
      <c r="CI44" s="31">
        <f>IF(CH44=MAX($CH$3:$CH$202),B44,"")</f>
        <v>30</v>
      </c>
      <c r="CJ44" s="31" t="str">
        <f>IF(I44="AC",AZ44,"")</f>
        <v/>
      </c>
      <c r="CK44" s="31" t="str">
        <f>IF(CJ44="","",RANK(CJ44,$CJ$3:$CJ$202,1))</f>
        <v/>
      </c>
      <c r="CL44" s="31" t="str">
        <f>IF(CK44=1,B44,"")</f>
        <v/>
      </c>
      <c r="CM44" s="31" t="str">
        <f>IF(CK44=2,B44,"")</f>
        <v/>
      </c>
      <c r="CN44" s="31" t="str">
        <f>IF(CK44=3,B44,"")</f>
        <v/>
      </c>
      <c r="CO44" s="31" t="str">
        <f>IF(I44="MC",AZ44,"")</f>
        <v/>
      </c>
      <c r="CP44" s="31" t="str">
        <f>IF(CO44="","",RANK(CO44,$CO$3:$CO$202,1))</f>
        <v/>
      </c>
      <c r="CQ44" s="31" t="str">
        <f>IF(CP44=1,B44,"")</f>
        <v/>
      </c>
      <c r="CR44" s="31" t="str">
        <f>IF(CP44=2,B44,"")</f>
        <v/>
      </c>
      <c r="CS44" s="31" t="str">
        <f>IF(CP44=3,B44,"")</f>
        <v/>
      </c>
      <c r="CT44" s="31" t="str">
        <f>IF(BE44=0,BE44,"")</f>
        <v/>
      </c>
      <c r="CU44" s="31" t="str">
        <f>IF(BE44=1,1,"")</f>
        <v/>
      </c>
      <c r="CV44" s="31" t="str">
        <f>IF(BE44=2,2,"")</f>
        <v/>
      </c>
      <c r="CW44" s="31" t="str">
        <f>IF(BE44=3,3,"")</f>
        <v/>
      </c>
      <c r="CX44" s="31">
        <f>IF(BE44=4,4,"")</f>
        <v>4</v>
      </c>
      <c r="CY44" s="31" t="str">
        <f>IF(BE44=5,5,"")</f>
        <v/>
      </c>
      <c r="CZ44" s="31" t="str">
        <f>IF(BH44=0,BH44,"")</f>
        <v/>
      </c>
      <c r="DA44" s="31" t="str">
        <f>IF(BH44=1,1,"")</f>
        <v/>
      </c>
      <c r="DB44" s="31" t="str">
        <f>IF(BH44=2,2,"")</f>
        <v/>
      </c>
      <c r="DC44" s="31" t="str">
        <f>IF(BH44=3,3,"")</f>
        <v/>
      </c>
      <c r="DD44" s="31" t="str">
        <f>IF(BH44=4,4,"")</f>
        <v/>
      </c>
      <c r="DE44" s="31">
        <f>IF(BH44=5,5,"")</f>
        <v>5</v>
      </c>
      <c r="DF44" s="31" t="str">
        <f>IF(BK44=0,BK44,"")</f>
        <v/>
      </c>
      <c r="DG44" s="31" t="str">
        <f>IF(BK44=1,1,"")</f>
        <v/>
      </c>
      <c r="DH44" s="31" t="str">
        <f>IF(BK44=2,2,"")</f>
        <v/>
      </c>
      <c r="DI44" s="31" t="str">
        <f>IF(BK44=3,3,"")</f>
        <v/>
      </c>
      <c r="DJ44" s="31" t="str">
        <f>IF(BK44=4,4,"")</f>
        <v/>
      </c>
      <c r="DK44" s="31" t="str">
        <f>IF(BK44=5,5,"")</f>
        <v/>
      </c>
      <c r="DL44" s="31" t="str">
        <f>IF(BK44=6,6,"")</f>
        <v/>
      </c>
      <c r="DM44" s="31" t="str">
        <f>IF(BK44=7,7,"")</f>
        <v/>
      </c>
      <c r="DN44" s="31" t="str">
        <f>IF(BK44=8,8,"")</f>
        <v/>
      </c>
      <c r="DO44" s="31">
        <f>IF(BK44=9,9,"")</f>
        <v>9</v>
      </c>
      <c r="DP44" s="31" t="str">
        <f>IF(BK44=10,10,"")</f>
        <v/>
      </c>
      <c r="DQ44" s="31" t="str">
        <f>IF(J44="Lund",AZ44,"")</f>
        <v/>
      </c>
      <c r="DR44" s="31" t="str">
        <f>IF(DQ44="","",RANK(DQ44,$DQ$3:$DQ$202,1))</f>
        <v/>
      </c>
      <c r="DS44" s="31" t="str">
        <f>IF(DR44=1,B44,"")</f>
        <v/>
      </c>
      <c r="DT44" s="31">
        <f>IF(I44="AT",B44,"")</f>
        <v>30</v>
      </c>
      <c r="DU44" s="31" t="str">
        <f>IF(I44="MC",B44,"")</f>
        <v/>
      </c>
      <c r="DV44" s="31" t="str">
        <f>IF(I44="AC",B44,"")</f>
        <v/>
      </c>
      <c r="DW44" s="48">
        <f>IF(BK44=0,0,IF(D44="","",$D$203-AZ44+1)/$D$203*100)</f>
        <v>42.25352112676056</v>
      </c>
      <c r="DX44" s="76" t="str">
        <f>IF(AS44 = 0,AV44 - AS44,"")</f>
        <v/>
      </c>
      <c r="DY44" s="77">
        <v>23.25</v>
      </c>
      <c r="DZ44" s="77">
        <v>4.58</v>
      </c>
    </row>
    <row r="45" spans="1:130" ht="13.2" x14ac:dyDescent="0.25">
      <c r="A45" s="31">
        <v>43</v>
      </c>
      <c r="B45" s="76">
        <v>31</v>
      </c>
      <c r="C45" s="15"/>
      <c r="D45" s="14" t="s">
        <v>235</v>
      </c>
      <c r="E45" s="14" t="s">
        <v>328</v>
      </c>
      <c r="F45" s="14"/>
      <c r="G45" s="14" t="s">
        <v>236</v>
      </c>
      <c r="H45" s="50" t="s">
        <v>326</v>
      </c>
      <c r="I45" s="15" t="s">
        <v>237</v>
      </c>
      <c r="J45" s="47"/>
      <c r="K45" s="47"/>
      <c r="L45" s="47"/>
      <c r="M45" s="54">
        <v>15</v>
      </c>
      <c r="N45" s="54">
        <v>23</v>
      </c>
      <c r="O45" s="54">
        <v>16.5</v>
      </c>
      <c r="P45" s="54">
        <v>17</v>
      </c>
      <c r="Q45" s="54"/>
      <c r="R45" s="51"/>
      <c r="S45" s="51"/>
      <c r="T45" s="51"/>
      <c r="U45" s="51"/>
      <c r="V45" s="51"/>
      <c r="W45" s="51"/>
      <c r="X45" s="52">
        <f>IF(M45&gt;0,VLOOKUP(M45,$DY$8:$DZ$95,2)," ")</f>
        <v>1.1200000000000001</v>
      </c>
      <c r="Y45" s="52">
        <f>IF(N45&gt;0,VLOOKUP(N45,$DY$8:$DZ$95,2)," ")</f>
        <v>4.42</v>
      </c>
      <c r="Z45" s="52">
        <f>IF(O45&gt;0,VLOOKUP(O45,$DY$8:$DZ$95,2)," ")</f>
        <v>1.5</v>
      </c>
      <c r="AA45" s="52">
        <f>IF(P45&gt;0,VLOOKUP(P45,$DY$8:$DZ$95,2)," ")</f>
        <v>1.64</v>
      </c>
      <c r="AB45" s="52" t="str">
        <f>IF(Q45&gt;0,VLOOKUP(Q45,$DY$8:$DZ$95,2)," ")</f>
        <v xml:space="preserve"> </v>
      </c>
      <c r="AC45" s="54">
        <v>17.5</v>
      </c>
      <c r="AD45" s="54">
        <v>17</v>
      </c>
      <c r="AE45" s="54">
        <v>19.75</v>
      </c>
      <c r="AF45" s="54">
        <v>21.5</v>
      </c>
      <c r="AG45" s="54">
        <v>17</v>
      </c>
      <c r="AH45" s="52">
        <f>IF(AC45&gt;0,VLOOKUP(AC45,$DY$8:$DZ$95,2)," ")</f>
        <v>1.78</v>
      </c>
      <c r="AI45" s="52">
        <f>IF(AD45&gt;0,VLOOKUP(AD45,$DY$8:$DZ$95,2)," ")</f>
        <v>1.64</v>
      </c>
      <c r="AJ45" s="52">
        <f>IF(AE45&gt;0,VLOOKUP(AE45,$DY$8:$DZ$95,2)," ")</f>
        <v>2.64</v>
      </c>
      <c r="AK45" s="52">
        <f>IF(AF45&gt;0,VLOOKUP(AF45,$DY$8:$DZ$95,2)," ")</f>
        <v>3.52</v>
      </c>
      <c r="AL45" s="52">
        <f>IF(AG45&gt;0,VLOOKUP(AG45,$DY$8:$DZ$95,2)," ")</f>
        <v>1.64</v>
      </c>
      <c r="AM45" s="53"/>
      <c r="AN45" s="53"/>
      <c r="AO45" s="53"/>
      <c r="AP45" s="53"/>
      <c r="AQ45" s="53"/>
      <c r="AR45" s="53"/>
      <c r="AS45" s="55">
        <f>IF(D45="","",SUM(X45:AB45))</f>
        <v>8.68</v>
      </c>
      <c r="AT45" s="31">
        <f>IF(D45="","",RANK(AS45,$AS$3:$AS$202,0))</f>
        <v>49</v>
      </c>
      <c r="AU45" s="57">
        <f>IF(D45="","",IF(LOOKUP(AT45,'Master 2012 Pay Sheet'!$A$5:$A$35,'Master 2012 Pay Sheet'!$B$5:$B$35)&gt;0,LOOKUP(AT45,'Master 2012 Pay Sheet'!$A$5:$A$35,'Master 2012 Pay Sheet'!$B$5:$B$35),0))</f>
        <v>0</v>
      </c>
      <c r="AV45" s="56">
        <f>IF(D45="","",SUM(AH45:AL45))</f>
        <v>11.22</v>
      </c>
      <c r="AW45" s="31">
        <f>IF(D45="","",RANK(AV45,$AV$3:$AV$202,0))</f>
        <v>26</v>
      </c>
      <c r="AX45" s="57">
        <f>IF(D45="","",IF(LOOKUP(AW45,'Master 2012 Pay Sheet'!$C$5:$C$35,'Master 2012 Pay Sheet'!$D$5:$D$35)&gt;0,LOOKUP(AW45,'Master 2012 Pay Sheet'!$C$5:$C$35,'Master 2012 Pay Sheet'!$D$5:$D$35),0))</f>
        <v>0</v>
      </c>
      <c r="AY45" s="56">
        <f>IF(D45="","",AS45+AV45)</f>
        <v>19.899999999999999</v>
      </c>
      <c r="AZ45" s="31">
        <f>IF(D45="","",RANK(AY45,$AY$3:$AY$202,0))</f>
        <v>43</v>
      </c>
      <c r="BA45" s="57">
        <f>IF(D45="","",IF(LOOKUP(AZ45,'Master 2012 Pay Sheet'!$E$5:$E$35,'Master 2012 Pay Sheet'!$F$5:$F$35)&gt;0,LOOKUP(AZ45,'Master 2012 Pay Sheet'!$E$5:$E$35,'Master 2012 Pay Sheet'!$F$5:$F$35),0))</f>
        <v>0</v>
      </c>
      <c r="BB45" s="57">
        <f>IF(D45="","",SUM(AU45+AX45+BA45))</f>
        <v>0</v>
      </c>
      <c r="BC45" s="31">
        <f>IF(D45="","",AT45-AZ45)</f>
        <v>6</v>
      </c>
      <c r="BD45" s="31" t="str">
        <f>IF(D45="","",IF(BC45=MAX($BC$3:$BC$202),B45,""))</f>
        <v/>
      </c>
      <c r="BE45" s="31">
        <f>IF(D45="","",COUNT(M45:Q45))</f>
        <v>4</v>
      </c>
      <c r="BF45" s="56">
        <f>IF(D45="","",MAX(X45:AB45))</f>
        <v>4.42</v>
      </c>
      <c r="BG45" s="31" t="str">
        <f>IF(BF45=MAX($BF$3:$BF$202),B45,"")</f>
        <v/>
      </c>
      <c r="BH45" s="31">
        <f>IF(D45="","",COUNT(AC45:AG45))</f>
        <v>5</v>
      </c>
      <c r="BI45" s="56">
        <f>IF(D45="","",MAX(AH45:AL45))</f>
        <v>3.52</v>
      </c>
      <c r="BJ45" s="31" t="str">
        <f>IF(BI45=MAX($BI$3:$BI$202),B45,"")</f>
        <v/>
      </c>
      <c r="BK45" s="31">
        <f>IF(BE45="","",BE45+BH45)</f>
        <v>9</v>
      </c>
      <c r="BL45" s="31">
        <f>IF(D45="","",IF(S45=MAX($S$3:$S$202),S45,""))</f>
        <v>0</v>
      </c>
      <c r="BM45" s="31">
        <f>IF(BL45=MAX($BL$3:$BL$202),B45,"")</f>
        <v>31</v>
      </c>
      <c r="BN45" s="31">
        <f>IF(D45="","",IF(AN45=MAX($AN$3:$AN$202),AN45,""))</f>
        <v>0</v>
      </c>
      <c r="BO45" s="31">
        <f>IF(BN45=MAX($BN$3:$BN$202),B45,"")</f>
        <v>31</v>
      </c>
      <c r="BP45" s="31">
        <f>IF(D45="","",IF(R45=MAX($R$3:$R$202),R45,""))</f>
        <v>0</v>
      </c>
      <c r="BQ45" s="31">
        <f>IF(BP45=MAX($BP$3:$BP$202),B45,"")</f>
        <v>31</v>
      </c>
      <c r="BR45" s="31">
        <f>IF(D45="","",IF(AM45=MAX($AM$3:$AM$202),AM45,""))</f>
        <v>0</v>
      </c>
      <c r="BS45" s="31">
        <f>IF(BR45=MAX($BR$3:$BR$202),B45,"")</f>
        <v>31</v>
      </c>
      <c r="BT45" s="31">
        <f>IF(D45="","",IF(V45=MAX($V$3:$V$202),V45,""))</f>
        <v>0</v>
      </c>
      <c r="BU45" s="31">
        <f>IF(BT45=MAX($BT$3:$BT$202),B45,"")</f>
        <v>31</v>
      </c>
      <c r="BV45" s="31">
        <f>IF(D45="","",IF(W45=MAX($W$3:$W$202), W45,""))</f>
        <v>0</v>
      </c>
      <c r="BW45" s="31">
        <f>IF(BV45=MAX($BV$3:$BV$202),B45,"")</f>
        <v>31</v>
      </c>
      <c r="BX45" s="31">
        <f>IF(D45="","",IF(AQ45=MAX($AQ$3:$AQ$202),AQ45,""))</f>
        <v>0</v>
      </c>
      <c r="BY45" s="31">
        <f>IF(BX45=MAX($BX$3:$BX$202),B45,"")</f>
        <v>31</v>
      </c>
      <c r="BZ45" s="31">
        <f>IF(D45="","",IF(AR45=MAX($AR$3:$AR$202), AR45,""))</f>
        <v>0</v>
      </c>
      <c r="CA45" s="31">
        <f>IF(BZ45=MAX($BZ$3:$BZ$202),B45,"")</f>
        <v>31</v>
      </c>
      <c r="CB45" s="31">
        <f>IF(D45="","",IF(U45=MAX($U$3:$U$202), U45,""))</f>
        <v>0</v>
      </c>
      <c r="CC45" s="31">
        <f>IF(CB45=MAX($CB$3:$CB$202),B45,"")</f>
        <v>31</v>
      </c>
      <c r="CD45" s="31">
        <f>IF(D45="","",IF(AP45=MAX($AP$3:$AP$202),AP45,""))</f>
        <v>0</v>
      </c>
      <c r="CE45" s="31">
        <f>IF(CD45=MAX($CD$3:$CD$202),B45,"")</f>
        <v>31</v>
      </c>
      <c r="CF45" s="31">
        <f>IF(D45="","",IF(T45=MAX($T$3:$T$202), T45,""))</f>
        <v>0</v>
      </c>
      <c r="CG45" s="31">
        <f>IF(CF45=MAX($CF$3:$CF$202),B45,"")</f>
        <v>31</v>
      </c>
      <c r="CH45" s="31">
        <f>IF(D45="","",IF(AO45=MAX($AO$3:$AO$202),AO45,""))</f>
        <v>0</v>
      </c>
      <c r="CI45" s="31">
        <f>IF(CH45=MAX($CH$3:$CH$202),B45,"")</f>
        <v>31</v>
      </c>
      <c r="CJ45" s="31">
        <f>IF(I45="AC",AZ45,"")</f>
        <v>43</v>
      </c>
      <c r="CK45" s="31">
        <f>IF(CJ45="","",RANK(CJ45,$CJ$3:$CJ$202,1))</f>
        <v>5</v>
      </c>
      <c r="CL45" s="31" t="str">
        <f>IF(CK45=1,B45,"")</f>
        <v/>
      </c>
      <c r="CM45" s="31" t="str">
        <f>IF(CK45=2,B45,"")</f>
        <v/>
      </c>
      <c r="CN45" s="31" t="str">
        <f>IF(CK45=3,B45,"")</f>
        <v/>
      </c>
      <c r="CO45" s="31" t="str">
        <f>IF(I45="MC",AZ45,"")</f>
        <v/>
      </c>
      <c r="CP45" s="31" t="str">
        <f>IF(CO45="","",RANK(CO45,$CO$3:$CO$202,1))</f>
        <v/>
      </c>
      <c r="CQ45" s="31" t="str">
        <f>IF(CP45=1,B45,"")</f>
        <v/>
      </c>
      <c r="CR45" s="31" t="str">
        <f>IF(CP45=2,B45,"")</f>
        <v/>
      </c>
      <c r="CS45" s="31" t="str">
        <f>IF(CP45=3,B45,"")</f>
        <v/>
      </c>
      <c r="CT45" s="31" t="str">
        <f>IF(BE45=0,BE45,"")</f>
        <v/>
      </c>
      <c r="CU45" s="31" t="str">
        <f>IF(BE45=1,1,"")</f>
        <v/>
      </c>
      <c r="CV45" s="31" t="str">
        <f>IF(BE45=2,2,"")</f>
        <v/>
      </c>
      <c r="CW45" s="31" t="str">
        <f>IF(BE45=3,3,"")</f>
        <v/>
      </c>
      <c r="CX45" s="31">
        <f>IF(BE45=4,4,"")</f>
        <v>4</v>
      </c>
      <c r="CY45" s="31" t="str">
        <f>IF(BE45=5,5,"")</f>
        <v/>
      </c>
      <c r="CZ45" s="31" t="str">
        <f>IF(BH45=0,BH45,"")</f>
        <v/>
      </c>
      <c r="DA45" s="31" t="str">
        <f>IF(BH45=1,1,"")</f>
        <v/>
      </c>
      <c r="DB45" s="31" t="str">
        <f>IF(BH45=2,2,"")</f>
        <v/>
      </c>
      <c r="DC45" s="31" t="str">
        <f>IF(BH45=3,3,"")</f>
        <v/>
      </c>
      <c r="DD45" s="31" t="str">
        <f>IF(BH45=4,4,"")</f>
        <v/>
      </c>
      <c r="DE45" s="31">
        <f>IF(BH45=5,5,"")</f>
        <v>5</v>
      </c>
      <c r="DF45" s="31" t="str">
        <f>IF(BK45=0,BK45,"")</f>
        <v/>
      </c>
      <c r="DG45" s="31" t="str">
        <f>IF(BK45=1,1,"")</f>
        <v/>
      </c>
      <c r="DH45" s="31" t="str">
        <f>IF(BK45=2,2,"")</f>
        <v/>
      </c>
      <c r="DI45" s="31" t="str">
        <f>IF(BK45=3,3,"")</f>
        <v/>
      </c>
      <c r="DJ45" s="31" t="str">
        <f>IF(BK45=4,4,"")</f>
        <v/>
      </c>
      <c r="DK45" s="31" t="str">
        <f>IF(BK45=5,5,"")</f>
        <v/>
      </c>
      <c r="DL45" s="31" t="str">
        <f>IF(BK45=6,6,"")</f>
        <v/>
      </c>
      <c r="DM45" s="31" t="str">
        <f>IF(BK45=7,7,"")</f>
        <v/>
      </c>
      <c r="DN45" s="31" t="str">
        <f>IF(BK45=8,8,"")</f>
        <v/>
      </c>
      <c r="DO45" s="31">
        <f>IF(BK45=9,9,"")</f>
        <v>9</v>
      </c>
      <c r="DP45" s="31" t="str">
        <f>IF(BK45=10,10,"")</f>
        <v/>
      </c>
      <c r="DQ45" s="31" t="str">
        <f>IF(J45="Lund",AZ45,"")</f>
        <v/>
      </c>
      <c r="DR45" s="31" t="str">
        <f>IF(DQ45="","",RANK(DQ45,$DQ$3:$DQ$202,1))</f>
        <v/>
      </c>
      <c r="DS45" s="31" t="str">
        <f>IF(DR45=1,B45,"")</f>
        <v/>
      </c>
      <c r="DT45" s="31" t="str">
        <f>IF(I45="AT",B45,"")</f>
        <v/>
      </c>
      <c r="DU45" s="31" t="str">
        <f>IF(I45="MC",B45,"")</f>
        <v/>
      </c>
      <c r="DV45" s="31">
        <f>IF(I45="AC",B45,"")</f>
        <v>31</v>
      </c>
      <c r="DW45" s="48">
        <f>IF(BK45=0,0,IF(D45="","",$D$203-AZ45+1)/$D$203*100)</f>
        <v>40.845070422535215</v>
      </c>
      <c r="DX45" s="76" t="str">
        <f>IF(AS45 = 0,AV45 - AS45,"")</f>
        <v/>
      </c>
      <c r="DY45" s="77">
        <v>23.5</v>
      </c>
      <c r="DZ45" s="77">
        <v>4.74</v>
      </c>
    </row>
    <row r="46" spans="1:130" ht="13.2" x14ac:dyDescent="0.25">
      <c r="A46" s="31">
        <v>44</v>
      </c>
      <c r="B46" s="76">
        <v>49</v>
      </c>
      <c r="C46" s="15"/>
      <c r="D46" s="14" t="s">
        <v>272</v>
      </c>
      <c r="E46" s="14" t="s">
        <v>330</v>
      </c>
      <c r="F46" s="14"/>
      <c r="G46" s="14" t="s">
        <v>273</v>
      </c>
      <c r="H46" s="50" t="s">
        <v>330</v>
      </c>
      <c r="I46" s="15" t="s">
        <v>203</v>
      </c>
      <c r="J46" s="47"/>
      <c r="K46" s="47"/>
      <c r="L46" s="47"/>
      <c r="M46" s="54">
        <v>21</v>
      </c>
      <c r="N46" s="54">
        <v>23.5</v>
      </c>
      <c r="O46" s="54">
        <v>18.5</v>
      </c>
      <c r="P46" s="54">
        <v>19.5</v>
      </c>
      <c r="Q46" s="54">
        <v>20</v>
      </c>
      <c r="R46" s="51"/>
      <c r="S46" s="51"/>
      <c r="T46" s="51"/>
      <c r="U46" s="51"/>
      <c r="V46" s="51"/>
      <c r="W46" s="51"/>
      <c r="X46" s="52">
        <f>IF(M46&gt;0,VLOOKUP(M46,$DY$8:$DZ$95,2)," ")</f>
        <v>3.24</v>
      </c>
      <c r="Y46" s="52">
        <f>IF(N46&gt;0,VLOOKUP(N46,$DY$8:$DZ$95,2)," ")</f>
        <v>4.74</v>
      </c>
      <c r="Z46" s="52">
        <f>IF(O46&gt;0,VLOOKUP(O46,$DY$8:$DZ$95,2)," ")</f>
        <v>2.12</v>
      </c>
      <c r="AA46" s="52">
        <f>IF(P46&gt;0,VLOOKUP(P46,$DY$8:$DZ$95,2)," ")</f>
        <v>2.52</v>
      </c>
      <c r="AB46" s="52">
        <f>IF(Q46&gt;0,VLOOKUP(Q46,$DY$8:$DZ$95,2)," ")</f>
        <v>2.76</v>
      </c>
      <c r="AC46" s="54">
        <v>15</v>
      </c>
      <c r="AD46" s="54">
        <v>14.5</v>
      </c>
      <c r="AE46" s="54">
        <v>15</v>
      </c>
      <c r="AF46" s="54">
        <v>15</v>
      </c>
      <c r="AG46" s="54"/>
      <c r="AH46" s="52">
        <f>IF(AC46&gt;0,VLOOKUP(AC46,$DY$8:$DZ$95,2)," ")</f>
        <v>1.1200000000000001</v>
      </c>
      <c r="AI46" s="52">
        <f>IF(AD46&gt;0,VLOOKUP(AD46,$DY$8:$DZ$95,2)," ")</f>
        <v>1.06</v>
      </c>
      <c r="AJ46" s="52">
        <f>IF(AE46&gt;0,VLOOKUP(AE46,$DY$8:$DZ$95,2)," ")</f>
        <v>1.1200000000000001</v>
      </c>
      <c r="AK46" s="52">
        <f>IF(AF46&gt;0,VLOOKUP(AF46,$DY$8:$DZ$95,2)," ")</f>
        <v>1.1200000000000001</v>
      </c>
      <c r="AL46" s="52" t="str">
        <f>IF(AG46&gt;0,VLOOKUP(AG46,$DY$8:$DZ$95,2)," ")</f>
        <v xml:space="preserve"> </v>
      </c>
      <c r="AM46" s="53"/>
      <c r="AN46" s="53"/>
      <c r="AO46" s="53"/>
      <c r="AP46" s="53"/>
      <c r="AQ46" s="53"/>
      <c r="AR46" s="53"/>
      <c r="AS46" s="55">
        <f>IF(D46="","",SUM(X46:AB46))</f>
        <v>15.38</v>
      </c>
      <c r="AT46" s="31">
        <f>IF(D46="","",RANK(AS46,$AS$3:$AS$202,0))</f>
        <v>17</v>
      </c>
      <c r="AU46" s="57">
        <f>IF(D46="","",IF(LOOKUP(AT46,'Master 2012 Pay Sheet'!$A$5:$A$35,'Master 2012 Pay Sheet'!$B$5:$B$35)&gt;0,LOOKUP(AT46,'Master 2012 Pay Sheet'!$A$5:$A$35,'Master 2012 Pay Sheet'!$B$5:$B$35),0))</f>
        <v>0</v>
      </c>
      <c r="AV46" s="56">
        <f>IF(D46="","",SUM(AH46:AL46))</f>
        <v>4.42</v>
      </c>
      <c r="AW46" s="31">
        <f>IF(D46="","",RANK(AV46,$AV$3:$AV$202,0))</f>
        <v>60</v>
      </c>
      <c r="AX46" s="57">
        <f>IF(D46="","",IF(LOOKUP(AW46,'Master 2012 Pay Sheet'!$C$5:$C$35,'Master 2012 Pay Sheet'!$D$5:$D$35)&gt;0,LOOKUP(AW46,'Master 2012 Pay Sheet'!$C$5:$C$35,'Master 2012 Pay Sheet'!$D$5:$D$35),0))</f>
        <v>0</v>
      </c>
      <c r="AY46" s="56">
        <f>IF(D46="","",AS46+AV46)</f>
        <v>19.8</v>
      </c>
      <c r="AZ46" s="31">
        <f>IF(D46="","",RANK(AY46,$AY$3:$AY$202,0))</f>
        <v>44</v>
      </c>
      <c r="BA46" s="57">
        <f>IF(D46="","",IF(LOOKUP(AZ46,'Master 2012 Pay Sheet'!$E$5:$E$35,'Master 2012 Pay Sheet'!$F$5:$F$35)&gt;0,LOOKUP(AZ46,'Master 2012 Pay Sheet'!$E$5:$E$35,'Master 2012 Pay Sheet'!$F$5:$F$35),0))</f>
        <v>0</v>
      </c>
      <c r="BB46" s="57">
        <f>IF(D46="","",SUM(AU46+AX46+BA46))</f>
        <v>0</v>
      </c>
      <c r="BC46" s="31">
        <f>IF(D46="","",AT46-AZ46)</f>
        <v>-27</v>
      </c>
      <c r="BD46" s="31" t="str">
        <f>IF(D46="","",IF(BC46=MAX($BC$3:$BC$202),B46,""))</f>
        <v/>
      </c>
      <c r="BE46" s="31">
        <f>IF(D46="","",COUNT(M46:Q46))</f>
        <v>5</v>
      </c>
      <c r="BF46" s="56">
        <f>IF(D46="","",MAX(X46:AB46))</f>
        <v>4.74</v>
      </c>
      <c r="BG46" s="31" t="str">
        <f>IF(BF46=MAX($BF$3:$BF$202),B46,"")</f>
        <v/>
      </c>
      <c r="BH46" s="31">
        <f>IF(D46="","",COUNT(AC46:AG46))</f>
        <v>4</v>
      </c>
      <c r="BI46" s="56">
        <f>IF(D46="","",MAX(AH46:AL46))</f>
        <v>1.1200000000000001</v>
      </c>
      <c r="BJ46" s="31" t="str">
        <f>IF(BI46=MAX($BI$3:$BI$202),B46,"")</f>
        <v/>
      </c>
      <c r="BK46" s="31">
        <f>IF(BE46="","",BE46+BH46)</f>
        <v>9</v>
      </c>
      <c r="BL46" s="31">
        <f>IF(D46="","",IF(S46=MAX($S$3:$S$202),S46,""))</f>
        <v>0</v>
      </c>
      <c r="BM46" s="31">
        <f>IF(BL46=MAX($BL$3:$BL$202),B46,"")</f>
        <v>49</v>
      </c>
      <c r="BN46" s="31">
        <f>IF(D46="","",IF(AN46=MAX($AN$3:$AN$202),AN46,""))</f>
        <v>0</v>
      </c>
      <c r="BO46" s="31">
        <f>IF(BN46=MAX($BN$3:$BN$202),B46,"")</f>
        <v>49</v>
      </c>
      <c r="BP46" s="31">
        <f>IF(D46="","",IF(R46=MAX($R$3:$R$202),R46,""))</f>
        <v>0</v>
      </c>
      <c r="BQ46" s="31">
        <f>IF(BP46=MAX($BP$3:$BP$202),B46,"")</f>
        <v>49</v>
      </c>
      <c r="BR46" s="31">
        <f>IF(D46="","",IF(AM46=MAX($AM$3:$AM$202),AM46,""))</f>
        <v>0</v>
      </c>
      <c r="BS46" s="31">
        <f>IF(BR46=MAX($BR$3:$BR$202),B46,"")</f>
        <v>49</v>
      </c>
      <c r="BT46" s="31">
        <f>IF(D46="","",IF(V46=MAX($V$3:$V$202),V46,""))</f>
        <v>0</v>
      </c>
      <c r="BU46" s="31">
        <f>IF(BT46=MAX($BT$3:$BT$202),B46,"")</f>
        <v>49</v>
      </c>
      <c r="BV46" s="31">
        <f>IF(D46="","",IF(W46=MAX($W$3:$W$202), W46,""))</f>
        <v>0</v>
      </c>
      <c r="BW46" s="31">
        <f>IF(BV46=MAX($BV$3:$BV$202),B46,"")</f>
        <v>49</v>
      </c>
      <c r="BX46" s="31">
        <f>IF(D46="","",IF(AQ46=MAX($AQ$3:$AQ$202),AQ46,""))</f>
        <v>0</v>
      </c>
      <c r="BY46" s="31">
        <f>IF(BX46=MAX($BX$3:$BX$202),B46,"")</f>
        <v>49</v>
      </c>
      <c r="BZ46" s="31">
        <f>IF(D46="","",IF(AR46=MAX($AR$3:$AR$202), AR46,""))</f>
        <v>0</v>
      </c>
      <c r="CA46" s="31">
        <f>IF(BZ46=MAX($BZ$3:$BZ$202),B46,"")</f>
        <v>49</v>
      </c>
      <c r="CB46" s="31">
        <f>IF(D46="","",IF(U46=MAX($U$3:$U$202), U46,""))</f>
        <v>0</v>
      </c>
      <c r="CC46" s="31">
        <f>IF(CB46=MAX($CB$3:$CB$202),B46,"")</f>
        <v>49</v>
      </c>
      <c r="CD46" s="31">
        <f>IF(D46="","",IF(AP46=MAX($AP$3:$AP$202),AP46,""))</f>
        <v>0</v>
      </c>
      <c r="CE46" s="31">
        <f>IF(CD46=MAX($CD$3:$CD$202),B46,"")</f>
        <v>49</v>
      </c>
      <c r="CF46" s="31">
        <f>IF(D46="","",IF(T46=MAX($T$3:$T$202), T46,""))</f>
        <v>0</v>
      </c>
      <c r="CG46" s="31">
        <f>IF(CF46=MAX($CF$3:$CF$202),B46,"")</f>
        <v>49</v>
      </c>
      <c r="CH46" s="31">
        <f>IF(D46="","",IF(AO46=MAX($AO$3:$AO$202),AO46,""))</f>
        <v>0</v>
      </c>
      <c r="CI46" s="31">
        <f>IF(CH46=MAX($CH$3:$CH$202),B46,"")</f>
        <v>49</v>
      </c>
      <c r="CJ46" s="31" t="str">
        <f>IF(I46="AC",AZ46,"")</f>
        <v/>
      </c>
      <c r="CK46" s="31" t="str">
        <f>IF(CJ46="","",RANK(CJ46,$CJ$3:$CJ$202,1))</f>
        <v/>
      </c>
      <c r="CL46" s="31" t="str">
        <f>IF(CK46=1,B46,"")</f>
        <v/>
      </c>
      <c r="CM46" s="31" t="str">
        <f>IF(CK46=2,B46,"")</f>
        <v/>
      </c>
      <c r="CN46" s="31" t="str">
        <f>IF(CK46=3,B46,"")</f>
        <v/>
      </c>
      <c r="CO46" s="31" t="str">
        <f>IF(I46="MC",AZ46,"")</f>
        <v/>
      </c>
      <c r="CP46" s="31" t="str">
        <f>IF(CO46="","",RANK(CO46,$CO$3:$CO$202,1))</f>
        <v/>
      </c>
      <c r="CQ46" s="31" t="str">
        <f>IF(CP46=1,B46,"")</f>
        <v/>
      </c>
      <c r="CR46" s="31" t="str">
        <f>IF(CP46=2,B46,"")</f>
        <v/>
      </c>
      <c r="CS46" s="31" t="str">
        <f>IF(CP46=3,B46,"")</f>
        <v/>
      </c>
      <c r="CT46" s="31" t="str">
        <f>IF(BE46=0,BE46,"")</f>
        <v/>
      </c>
      <c r="CU46" s="31" t="str">
        <f>IF(BE46=1,1,"")</f>
        <v/>
      </c>
      <c r="CV46" s="31" t="str">
        <f>IF(BE46=2,2,"")</f>
        <v/>
      </c>
      <c r="CW46" s="31" t="str">
        <f>IF(BE46=3,3,"")</f>
        <v/>
      </c>
      <c r="CX46" s="31" t="str">
        <f>IF(BE46=4,4,"")</f>
        <v/>
      </c>
      <c r="CY46" s="31">
        <f>IF(BE46=5,5,"")</f>
        <v>5</v>
      </c>
      <c r="CZ46" s="31" t="str">
        <f>IF(BH46=0,BH46,"")</f>
        <v/>
      </c>
      <c r="DA46" s="31" t="str">
        <f>IF(BH46=1,1,"")</f>
        <v/>
      </c>
      <c r="DB46" s="31" t="str">
        <f>IF(BH46=2,2,"")</f>
        <v/>
      </c>
      <c r="DC46" s="31" t="str">
        <f>IF(BH46=3,3,"")</f>
        <v/>
      </c>
      <c r="DD46" s="31">
        <f>IF(BH46=4,4,"")</f>
        <v>4</v>
      </c>
      <c r="DE46" s="31" t="str">
        <f>IF(BH46=5,5,"")</f>
        <v/>
      </c>
      <c r="DF46" s="31" t="str">
        <f>IF(BK46=0,BK46,"")</f>
        <v/>
      </c>
      <c r="DG46" s="31" t="str">
        <f>IF(BK46=1,1,"")</f>
        <v/>
      </c>
      <c r="DH46" s="31" t="str">
        <f>IF(BK46=2,2,"")</f>
        <v/>
      </c>
      <c r="DI46" s="31" t="str">
        <f>IF(BK46=3,3,"")</f>
        <v/>
      </c>
      <c r="DJ46" s="31" t="str">
        <f>IF(BK46=4,4,"")</f>
        <v/>
      </c>
      <c r="DK46" s="31" t="str">
        <f>IF(BK46=5,5,"")</f>
        <v/>
      </c>
      <c r="DL46" s="31" t="str">
        <f>IF(BK46=6,6,"")</f>
        <v/>
      </c>
      <c r="DM46" s="31" t="str">
        <f>IF(BK46=7,7,"")</f>
        <v/>
      </c>
      <c r="DN46" s="31" t="str">
        <f>IF(BK46=8,8,"")</f>
        <v/>
      </c>
      <c r="DO46" s="31">
        <f>IF(BK46=9,9,"")</f>
        <v>9</v>
      </c>
      <c r="DP46" s="31" t="str">
        <f>IF(BK46=10,10,"")</f>
        <v/>
      </c>
      <c r="DQ46" s="31" t="str">
        <f>IF(J46="Lund",AZ46,"")</f>
        <v/>
      </c>
      <c r="DR46" s="31" t="str">
        <f>IF(DQ46="","",RANK(DQ46,$DQ$3:$DQ$202,1))</f>
        <v/>
      </c>
      <c r="DS46" s="31" t="str">
        <f>IF(DR46=1,B46,"")</f>
        <v/>
      </c>
      <c r="DT46" s="31">
        <f>IF(I46="AT",B46,"")</f>
        <v>49</v>
      </c>
      <c r="DU46" s="31" t="str">
        <f>IF(I46="MC",B46,"")</f>
        <v/>
      </c>
      <c r="DV46" s="31" t="str">
        <f>IF(I46="AC",B46,"")</f>
        <v/>
      </c>
      <c r="DW46" s="48">
        <f>IF(BK46=0,0,IF(D46="","",$D$203-AZ46+1)/$D$203*100)</f>
        <v>39.436619718309856</v>
      </c>
      <c r="DX46" s="76" t="str">
        <f>IF(AS46 = 0,AV46 - AS46,"")</f>
        <v/>
      </c>
      <c r="DY46" s="77">
        <v>23.75</v>
      </c>
      <c r="DZ46" s="77">
        <v>4.88</v>
      </c>
    </row>
    <row r="47" spans="1:130" ht="13.2" x14ac:dyDescent="0.25">
      <c r="A47" s="31">
        <v>45</v>
      </c>
      <c r="B47" s="76">
        <v>21</v>
      </c>
      <c r="C47" s="15"/>
      <c r="D47" s="14" t="s">
        <v>214</v>
      </c>
      <c r="E47" s="14" t="s">
        <v>330</v>
      </c>
      <c r="F47" s="14"/>
      <c r="G47" s="14" t="s">
        <v>215</v>
      </c>
      <c r="H47" s="50" t="s">
        <v>343</v>
      </c>
      <c r="I47" s="15" t="s">
        <v>203</v>
      </c>
      <c r="J47" s="47"/>
      <c r="K47" s="47"/>
      <c r="L47" s="47"/>
      <c r="M47" s="54">
        <v>16</v>
      </c>
      <c r="N47" s="54">
        <v>19.25</v>
      </c>
      <c r="O47" s="54">
        <v>15.75</v>
      </c>
      <c r="P47" s="54">
        <v>16.75</v>
      </c>
      <c r="Q47" s="54">
        <v>19</v>
      </c>
      <c r="R47" s="51"/>
      <c r="S47" s="51"/>
      <c r="T47" s="51"/>
      <c r="U47" s="51"/>
      <c r="V47" s="51"/>
      <c r="W47" s="51"/>
      <c r="X47" s="52">
        <f>IF(M47&gt;0,VLOOKUP(M47,$DY$8:$DZ$95,2)," ")</f>
        <v>1.38</v>
      </c>
      <c r="Y47" s="52">
        <f>IF(N47&gt;0,VLOOKUP(N47,$DY$8:$DZ$95,2)," ")</f>
        <v>2.42</v>
      </c>
      <c r="Z47" s="52">
        <f>IF(O47&gt;0,VLOOKUP(O47,$DY$8:$DZ$95,2)," ")</f>
        <v>1.32</v>
      </c>
      <c r="AA47" s="52">
        <f>IF(P47&gt;0,VLOOKUP(P47,$DY$8:$DZ$95,2)," ")</f>
        <v>1.58</v>
      </c>
      <c r="AB47" s="52">
        <f>IF(Q47&gt;0,VLOOKUP(Q47,$DY$8:$DZ$95,2)," ")</f>
        <v>2.3199999999999998</v>
      </c>
      <c r="AC47" s="54">
        <v>21.25</v>
      </c>
      <c r="AD47" s="54">
        <v>17.5</v>
      </c>
      <c r="AE47" s="54">
        <v>17.5</v>
      </c>
      <c r="AF47" s="54">
        <v>18</v>
      </c>
      <c r="AG47" s="54">
        <v>17.5</v>
      </c>
      <c r="AH47" s="52">
        <f>IF(AC47&gt;0,VLOOKUP(AC47,$DY$8:$DZ$95,2)," ")</f>
        <v>3.38</v>
      </c>
      <c r="AI47" s="52">
        <f>IF(AD47&gt;0,VLOOKUP(AD47,$DY$8:$DZ$95,2)," ")</f>
        <v>1.78</v>
      </c>
      <c r="AJ47" s="52">
        <f>IF(AE47&gt;0,VLOOKUP(AE47,$DY$8:$DZ$95,2)," ")</f>
        <v>1.78</v>
      </c>
      <c r="AK47" s="52">
        <f>IF(AF47&gt;0,VLOOKUP(AF47,$DY$8:$DZ$95,2)," ")</f>
        <v>1.94</v>
      </c>
      <c r="AL47" s="52">
        <f>IF(AG47&gt;0,VLOOKUP(AG47,$DY$8:$DZ$95,2)," ")</f>
        <v>1.78</v>
      </c>
      <c r="AM47" s="53"/>
      <c r="AN47" s="53"/>
      <c r="AO47" s="53"/>
      <c r="AP47" s="53"/>
      <c r="AQ47" s="53"/>
      <c r="AR47" s="53"/>
      <c r="AS47" s="55">
        <f>IF(D47="","",SUM(X47:AB47))</f>
        <v>9.02</v>
      </c>
      <c r="AT47" s="31">
        <f>IF(D47="","",RANK(AS47,$AS$3:$AS$202,0))</f>
        <v>46</v>
      </c>
      <c r="AU47" s="57">
        <f>IF(D47="","",IF(LOOKUP(AT47,'Master 2012 Pay Sheet'!$A$5:$A$35,'Master 2012 Pay Sheet'!$B$5:$B$35)&gt;0,LOOKUP(AT47,'Master 2012 Pay Sheet'!$A$5:$A$35,'Master 2012 Pay Sheet'!$B$5:$B$35),0))</f>
        <v>0</v>
      </c>
      <c r="AV47" s="56">
        <f>IF(D47="","",SUM(AH47:AL47))</f>
        <v>10.66</v>
      </c>
      <c r="AW47" s="31">
        <f>IF(D47="","",RANK(AV47,$AV$3:$AV$202,0))</f>
        <v>30</v>
      </c>
      <c r="AX47" s="57">
        <f>IF(D47="","",IF(LOOKUP(AW47,'Master 2012 Pay Sheet'!$C$5:$C$35,'Master 2012 Pay Sheet'!$D$5:$D$35)&gt;0,LOOKUP(AW47,'Master 2012 Pay Sheet'!$C$5:$C$35,'Master 2012 Pay Sheet'!$D$5:$D$35),0))</f>
        <v>0</v>
      </c>
      <c r="AY47" s="56">
        <f>IF(D47="","",AS47+AV47)</f>
        <v>19.68</v>
      </c>
      <c r="AZ47" s="31">
        <f>IF(D47="","",RANK(AY47,$AY$3:$AY$202,0))</f>
        <v>45</v>
      </c>
      <c r="BA47" s="57">
        <f>IF(D47="","",IF(LOOKUP(AZ47,'Master 2012 Pay Sheet'!$E$5:$E$35,'Master 2012 Pay Sheet'!$F$5:$F$35)&gt;0,LOOKUP(AZ47,'Master 2012 Pay Sheet'!$E$5:$E$35,'Master 2012 Pay Sheet'!$F$5:$F$35),0))</f>
        <v>0</v>
      </c>
      <c r="BB47" s="57">
        <f>IF(D47="","",SUM(AU47+AX47+BA47))</f>
        <v>0</v>
      </c>
      <c r="BC47" s="31">
        <f>IF(D47="","",AT47-AZ47)</f>
        <v>1</v>
      </c>
      <c r="BD47" s="31" t="str">
        <f>IF(D47="","",IF(BC47=MAX($BC$3:$BC$202),B47,""))</f>
        <v/>
      </c>
      <c r="BE47" s="31">
        <f>IF(D47="","",COUNT(M47:Q47))</f>
        <v>5</v>
      </c>
      <c r="BF47" s="56">
        <f>IF(D47="","",MAX(X47:AB47))</f>
        <v>2.42</v>
      </c>
      <c r="BG47" s="31" t="str">
        <f>IF(BF47=MAX($BF$3:$BF$202),B47,"")</f>
        <v/>
      </c>
      <c r="BH47" s="31">
        <f>IF(D47="","",COUNT(AC47:AG47))</f>
        <v>5</v>
      </c>
      <c r="BI47" s="56">
        <f>IF(D47="","",MAX(AH47:AL47))</f>
        <v>3.38</v>
      </c>
      <c r="BJ47" s="31" t="str">
        <f>IF(BI47=MAX($BI$3:$BI$202),B47,"")</f>
        <v/>
      </c>
      <c r="BK47" s="31">
        <f>IF(BE47="","",BE47+BH47)</f>
        <v>10</v>
      </c>
      <c r="BL47" s="31">
        <f>IF(D47="","",IF(S47=MAX($S$3:$S$202),S47,""))</f>
        <v>0</v>
      </c>
      <c r="BM47" s="31">
        <f>IF(BL47=MAX($BL$3:$BL$202),B47,"")</f>
        <v>21</v>
      </c>
      <c r="BN47" s="31">
        <f>IF(D47="","",IF(AN47=MAX($AN$3:$AN$202),AN47,""))</f>
        <v>0</v>
      </c>
      <c r="BO47" s="31">
        <f>IF(BN47=MAX($BN$3:$BN$202),B47,"")</f>
        <v>21</v>
      </c>
      <c r="BP47" s="31">
        <f>IF(D47="","",IF(R47=MAX($R$3:$R$202),R47,""))</f>
        <v>0</v>
      </c>
      <c r="BQ47" s="31">
        <f>IF(BP47=MAX($BP$3:$BP$202),B47,"")</f>
        <v>21</v>
      </c>
      <c r="BR47" s="31">
        <f>IF(D47="","",IF(AM47=MAX($AM$3:$AM$202),AM47,""))</f>
        <v>0</v>
      </c>
      <c r="BS47" s="31">
        <f>IF(BR47=MAX($BR$3:$BR$202),B47,"")</f>
        <v>21</v>
      </c>
      <c r="BT47" s="31">
        <f>IF(D47="","",IF(V47=MAX($V$3:$V$202),V47,""))</f>
        <v>0</v>
      </c>
      <c r="BU47" s="31">
        <f>IF(BT47=MAX($BT$3:$BT$202),B47,"")</f>
        <v>21</v>
      </c>
      <c r="BV47" s="31">
        <f>IF(D47="","",IF(W47=MAX($W$3:$W$202), W47,""))</f>
        <v>0</v>
      </c>
      <c r="BW47" s="31">
        <f>IF(BV47=MAX($BV$3:$BV$202),B47,"")</f>
        <v>21</v>
      </c>
      <c r="BX47" s="31">
        <f>IF(D47="","",IF(AQ47=MAX($AQ$3:$AQ$202),AQ47,""))</f>
        <v>0</v>
      </c>
      <c r="BY47" s="31">
        <f>IF(BX47=MAX($BX$3:$BX$202),B47,"")</f>
        <v>21</v>
      </c>
      <c r="BZ47" s="31">
        <f>IF(D47="","",IF(AR47=MAX($AR$3:$AR$202), AR47,""))</f>
        <v>0</v>
      </c>
      <c r="CA47" s="31">
        <f>IF(BZ47=MAX($BZ$3:$BZ$202),B47,"")</f>
        <v>21</v>
      </c>
      <c r="CB47" s="31">
        <f>IF(D47="","",IF(U47=MAX($U$3:$U$202), U47,""))</f>
        <v>0</v>
      </c>
      <c r="CC47" s="31">
        <f>IF(CB47=MAX($CB$3:$CB$202),B47,"")</f>
        <v>21</v>
      </c>
      <c r="CD47" s="31">
        <f>IF(D47="","",IF(AP47=MAX($AP$3:$AP$202),AP47,""))</f>
        <v>0</v>
      </c>
      <c r="CE47" s="31">
        <f>IF(CD47=MAX($CD$3:$CD$202),B47,"")</f>
        <v>21</v>
      </c>
      <c r="CF47" s="31">
        <f>IF(D47="","",IF(T47=MAX($T$3:$T$202), T47,""))</f>
        <v>0</v>
      </c>
      <c r="CG47" s="31">
        <f>IF(CF47=MAX($CF$3:$CF$202),B47,"")</f>
        <v>21</v>
      </c>
      <c r="CH47" s="31">
        <f>IF(D47="","",IF(AO47=MAX($AO$3:$AO$202),AO47,""))</f>
        <v>0</v>
      </c>
      <c r="CI47" s="31">
        <f>IF(CH47=MAX($CH$3:$CH$202),B47,"")</f>
        <v>21</v>
      </c>
      <c r="CJ47" s="31" t="str">
        <f>IF(I47="AC",AZ47,"")</f>
        <v/>
      </c>
      <c r="CK47" s="31" t="str">
        <f>IF(CJ47="","",RANK(CJ47,$CJ$3:$CJ$202,1))</f>
        <v/>
      </c>
      <c r="CL47" s="31" t="str">
        <f>IF(CK47=1,B47,"")</f>
        <v/>
      </c>
      <c r="CM47" s="31" t="str">
        <f>IF(CK47=2,B47,"")</f>
        <v/>
      </c>
      <c r="CN47" s="31" t="str">
        <f>IF(CK47=3,B47,"")</f>
        <v/>
      </c>
      <c r="CO47" s="31" t="str">
        <f>IF(I47="MC",AZ47,"")</f>
        <v/>
      </c>
      <c r="CP47" s="31" t="str">
        <f>IF(CO47="","",RANK(CO47,$CO$3:$CO$202,1))</f>
        <v/>
      </c>
      <c r="CQ47" s="31" t="str">
        <f>IF(CP47=1,B47,"")</f>
        <v/>
      </c>
      <c r="CR47" s="31" t="str">
        <f>IF(CP47=2,B47,"")</f>
        <v/>
      </c>
      <c r="CS47" s="31" t="str">
        <f>IF(CP47=3,B47,"")</f>
        <v/>
      </c>
      <c r="CT47" s="31" t="str">
        <f>IF(BE47=0,BE47,"")</f>
        <v/>
      </c>
      <c r="CU47" s="31" t="str">
        <f>IF(BE47=1,1,"")</f>
        <v/>
      </c>
      <c r="CV47" s="31" t="str">
        <f>IF(BE47=2,2,"")</f>
        <v/>
      </c>
      <c r="CW47" s="31" t="str">
        <f>IF(BE47=3,3,"")</f>
        <v/>
      </c>
      <c r="CX47" s="31" t="str">
        <f>IF(BE47=4,4,"")</f>
        <v/>
      </c>
      <c r="CY47" s="31">
        <f>IF(BE47=5,5,"")</f>
        <v>5</v>
      </c>
      <c r="CZ47" s="31" t="str">
        <f>IF(BH47=0,BH47,"")</f>
        <v/>
      </c>
      <c r="DA47" s="31" t="str">
        <f>IF(BH47=1,1,"")</f>
        <v/>
      </c>
      <c r="DB47" s="31" t="str">
        <f>IF(BH47=2,2,"")</f>
        <v/>
      </c>
      <c r="DC47" s="31" t="str">
        <f>IF(BH47=3,3,"")</f>
        <v/>
      </c>
      <c r="DD47" s="31" t="str">
        <f>IF(BH47=4,4,"")</f>
        <v/>
      </c>
      <c r="DE47" s="31">
        <f>IF(BH47=5,5,"")</f>
        <v>5</v>
      </c>
      <c r="DF47" s="31" t="str">
        <f>IF(BK47=0,BK47,"")</f>
        <v/>
      </c>
      <c r="DG47" s="31" t="str">
        <f>IF(BK47=1,1,"")</f>
        <v/>
      </c>
      <c r="DH47" s="31" t="str">
        <f>IF(BK47=2,2,"")</f>
        <v/>
      </c>
      <c r="DI47" s="31" t="str">
        <f>IF(BK47=3,3,"")</f>
        <v/>
      </c>
      <c r="DJ47" s="31" t="str">
        <f>IF(BK47=4,4,"")</f>
        <v/>
      </c>
      <c r="DK47" s="31" t="str">
        <f>IF(BK47=5,5,"")</f>
        <v/>
      </c>
      <c r="DL47" s="31" t="str">
        <f>IF(BK47=6,6,"")</f>
        <v/>
      </c>
      <c r="DM47" s="31" t="str">
        <f>IF(BK47=7,7,"")</f>
        <v/>
      </c>
      <c r="DN47" s="31" t="str">
        <f>IF(BK47=8,8,"")</f>
        <v/>
      </c>
      <c r="DO47" s="31" t="str">
        <f>IF(BK47=9,9,"")</f>
        <v/>
      </c>
      <c r="DP47" s="31">
        <f>IF(BK47=10,10,"")</f>
        <v>10</v>
      </c>
      <c r="DQ47" s="31" t="str">
        <f>IF(J47="Lund",AZ47,"")</f>
        <v/>
      </c>
      <c r="DR47" s="31" t="str">
        <f>IF(DQ47="","",RANK(DQ47,$DQ$3:$DQ$202,1))</f>
        <v/>
      </c>
      <c r="DS47" s="31" t="str">
        <f>IF(DR47=1,B47,"")</f>
        <v/>
      </c>
      <c r="DT47" s="31">
        <f>IF(I47="AT",B47,"")</f>
        <v>21</v>
      </c>
      <c r="DU47" s="31" t="str">
        <f>IF(I47="MC",B47,"")</f>
        <v/>
      </c>
      <c r="DV47" s="31" t="str">
        <f>IF(I47="AC",B47,"")</f>
        <v/>
      </c>
      <c r="DW47" s="48">
        <f>IF(BK47=0,0,IF(D47="","",$D$203-AZ47+1)/$D$203*100)</f>
        <v>38.028169014084504</v>
      </c>
      <c r="DX47" s="76" t="str">
        <f>IF(AS47 = 0,AV47 - AS47,"")</f>
        <v/>
      </c>
      <c r="DY47" s="77">
        <v>24</v>
      </c>
      <c r="DZ47" s="77">
        <v>5.0999999999999996</v>
      </c>
    </row>
    <row r="48" spans="1:130" ht="13.2" x14ac:dyDescent="0.25">
      <c r="A48" s="31">
        <v>46</v>
      </c>
      <c r="B48" s="76">
        <v>3</v>
      </c>
      <c r="C48" s="60"/>
      <c r="D48" s="61" t="s">
        <v>177</v>
      </c>
      <c r="E48" s="61" t="s">
        <v>321</v>
      </c>
      <c r="F48" s="14"/>
      <c r="G48" s="14" t="s">
        <v>178</v>
      </c>
      <c r="H48" s="14" t="s">
        <v>321</v>
      </c>
      <c r="I48" s="60" t="s">
        <v>203</v>
      </c>
      <c r="J48" s="62"/>
      <c r="K48" s="62"/>
      <c r="L48" s="62"/>
      <c r="M48" s="54">
        <v>14.75</v>
      </c>
      <c r="N48" s="54">
        <v>16</v>
      </c>
      <c r="O48" s="54">
        <v>18.25</v>
      </c>
      <c r="P48" s="54">
        <v>14.75</v>
      </c>
      <c r="Q48" s="54"/>
      <c r="R48" s="51"/>
      <c r="S48" s="51"/>
      <c r="T48" s="51"/>
      <c r="U48" s="51"/>
      <c r="V48" s="51"/>
      <c r="W48" s="51"/>
      <c r="X48" s="52">
        <f>IF(M48&gt;0,VLOOKUP(M48,$DY$8:$DZ$95,2)," ")</f>
        <v>1.0900000000000001</v>
      </c>
      <c r="Y48" s="52">
        <f>IF(N48&gt;0,VLOOKUP(N48,$DY$8:$DZ$95,2)," ")</f>
        <v>1.38</v>
      </c>
      <c r="Z48" s="52">
        <f>IF(O48&gt;0,VLOOKUP(O48,$DY$8:$DZ$95,2)," ")</f>
        <v>2.02</v>
      </c>
      <c r="AA48" s="52">
        <f>IF(P48&gt;0,VLOOKUP(P48,$DY$8:$DZ$95,2)," ")</f>
        <v>1.0900000000000001</v>
      </c>
      <c r="AB48" s="52" t="str">
        <f>IF(Q48&gt;0,VLOOKUP(Q48,$DY$8:$DZ$95,2)," ")</f>
        <v xml:space="preserve"> </v>
      </c>
      <c r="AC48" s="54">
        <v>26.75</v>
      </c>
      <c r="AD48" s="54">
        <v>16</v>
      </c>
      <c r="AE48" s="54">
        <v>16.5</v>
      </c>
      <c r="AF48" s="54">
        <v>17.5</v>
      </c>
      <c r="AG48" s="54">
        <v>18</v>
      </c>
      <c r="AH48" s="52">
        <f>IF(AC48&gt;0,VLOOKUP(AC48,$DY$8:$DZ$95,2)," ")</f>
        <v>7.36</v>
      </c>
      <c r="AI48" s="52">
        <f>IF(AD48&gt;0,VLOOKUP(AD48,$DY$8:$DZ$95,2)," ")</f>
        <v>1.38</v>
      </c>
      <c r="AJ48" s="52">
        <f>IF(AE48&gt;0,VLOOKUP(AE48,$DY$8:$DZ$95,2)," ")</f>
        <v>1.5</v>
      </c>
      <c r="AK48" s="52">
        <f>IF(AF48&gt;0,VLOOKUP(AF48,$DY$8:$DZ$95,2)," ")</f>
        <v>1.78</v>
      </c>
      <c r="AL48" s="52">
        <f>IF(AG48&gt;0,VLOOKUP(AG48,$DY$8:$DZ$95,2)," ")</f>
        <v>1.94</v>
      </c>
      <c r="AM48" s="53"/>
      <c r="AN48" s="53"/>
      <c r="AO48" s="53"/>
      <c r="AP48" s="53"/>
      <c r="AQ48" s="53"/>
      <c r="AR48" s="53"/>
      <c r="AS48" s="55">
        <f>IF(D48="","",SUM(X48:AB48))</f>
        <v>5.58</v>
      </c>
      <c r="AT48" s="31">
        <f>IF(D48="","",RANK(AS48,$AS$3:$AS$202,0))</f>
        <v>60</v>
      </c>
      <c r="AU48" s="57">
        <f>IF(D48="","",IF(LOOKUP(AT48,'Master 2012 Pay Sheet'!$A$5:$A$35,'Master 2012 Pay Sheet'!$B$5:$B$35)&gt;0,LOOKUP(AT48,'Master 2012 Pay Sheet'!$A$5:$A$35,'Master 2012 Pay Sheet'!$B$5:$B$35),0))</f>
        <v>0</v>
      </c>
      <c r="AV48" s="56">
        <f>IF(D48="","",SUM(AH48:AL48))</f>
        <v>13.959999999999999</v>
      </c>
      <c r="AW48" s="31">
        <f>IF(D48="","",RANK(AV48,$AV$3:$AV$202,0))</f>
        <v>14</v>
      </c>
      <c r="AX48" s="57">
        <f>IF(D48="","",IF(LOOKUP(AW48,'Master 2012 Pay Sheet'!$C$5:$C$35,'Master 2012 Pay Sheet'!$D$5:$D$35)&gt;0,LOOKUP(AW48,'Master 2012 Pay Sheet'!$C$5:$C$35,'Master 2012 Pay Sheet'!$D$5:$D$35),0))</f>
        <v>0</v>
      </c>
      <c r="AY48" s="56">
        <f>IF(D48="","",AS48+AV48)</f>
        <v>19.54</v>
      </c>
      <c r="AZ48" s="31">
        <f>IF(D48="","",RANK(AY48,$AY$3:$AY$202,0))</f>
        <v>46</v>
      </c>
      <c r="BA48" s="57">
        <f>IF(D48="","",IF(LOOKUP(AZ48,'Master 2012 Pay Sheet'!$E$5:$E$35,'Master 2012 Pay Sheet'!$F$5:$F$35)&gt;0,LOOKUP(AZ48,'Master 2012 Pay Sheet'!$E$5:$E$35,'Master 2012 Pay Sheet'!$F$5:$F$35),0))</f>
        <v>0</v>
      </c>
      <c r="BB48" s="57">
        <f>IF(D48="","",SUM(AU48+AX48+BA48))</f>
        <v>0</v>
      </c>
      <c r="BC48" s="31">
        <f>IF(D48="","",AT48-AZ48)</f>
        <v>14</v>
      </c>
      <c r="BD48" s="31" t="str">
        <f>IF(D48="","",IF(BC48=MAX($BC$3:$BC$202),B48,""))</f>
        <v/>
      </c>
      <c r="BE48" s="31">
        <f>IF(D48="","",COUNT(M48:Q48))</f>
        <v>4</v>
      </c>
      <c r="BF48" s="56">
        <f>IF(D48="","",MAX(X48:AB48))</f>
        <v>2.02</v>
      </c>
      <c r="BG48" s="31" t="str">
        <f>IF(BF48=MAX($BF$3:$BF$202),B48,"")</f>
        <v/>
      </c>
      <c r="BH48" s="31">
        <f>IF(D48="","",COUNT(AC48:AG48))</f>
        <v>5</v>
      </c>
      <c r="BI48" s="56">
        <f>IF(D48="","",MAX(AH48:AL48))</f>
        <v>7.36</v>
      </c>
      <c r="BJ48" s="31" t="str">
        <f>IF(BI48=MAX($BI$3:$BI$202),B48,"")</f>
        <v/>
      </c>
      <c r="BK48" s="31">
        <f>IF(BE48="","",BE48+BH48)</f>
        <v>9</v>
      </c>
      <c r="BL48" s="31">
        <f>IF(D48="","",IF(S48=MAX($S$3:$S$202),S48,""))</f>
        <v>0</v>
      </c>
      <c r="BM48" s="31">
        <f>IF(BL48=MAX($BL$3:$BL$202),B48,"")</f>
        <v>3</v>
      </c>
      <c r="BN48" s="31">
        <f>IF(D48="","",IF(AN48=MAX($AN$3:$AN$202),AN48,""))</f>
        <v>0</v>
      </c>
      <c r="BO48" s="31">
        <f>IF(BN48=MAX($BN$3:$BN$202),B48,"")</f>
        <v>3</v>
      </c>
      <c r="BP48" s="31">
        <f>IF(D48="","",IF(R48=MAX($R$3:$R$202),R48,""))</f>
        <v>0</v>
      </c>
      <c r="BQ48" s="31">
        <f>IF(BP48=MAX($BP$3:$BP$202),B48,"")</f>
        <v>3</v>
      </c>
      <c r="BR48" s="31">
        <f>IF(D48="","",IF(AM48=MAX($AM$3:$AM$202),AM48,""))</f>
        <v>0</v>
      </c>
      <c r="BS48" s="31">
        <f>IF(BR48=MAX($BR$3:$BR$202),B48,"")</f>
        <v>3</v>
      </c>
      <c r="BT48" s="31">
        <f>IF(D48="","",IF(V48=MAX($V$3:$V$202),V48,""))</f>
        <v>0</v>
      </c>
      <c r="BU48" s="31">
        <f>IF(BT48=MAX($BT$3:$BT$202),B48,"")</f>
        <v>3</v>
      </c>
      <c r="BV48" s="31">
        <f>IF(D48="","",IF(W48=MAX($W$3:$W$202), W48,""))</f>
        <v>0</v>
      </c>
      <c r="BW48" s="31">
        <f>IF(BV48=MAX($BV$3:$BV$202),B48,"")</f>
        <v>3</v>
      </c>
      <c r="BX48" s="31">
        <f>IF(D48="","",IF(AQ48=MAX($AQ$3:$AQ$202),AQ48,""))</f>
        <v>0</v>
      </c>
      <c r="BY48" s="31">
        <f>IF(BX48=MAX($BX$3:$BX$202),B48,"")</f>
        <v>3</v>
      </c>
      <c r="BZ48" s="31">
        <f>IF(D48="","",IF(AR48=MAX($AR$3:$AR$202), AR48,""))</f>
        <v>0</v>
      </c>
      <c r="CA48" s="31">
        <f>IF(BZ48=MAX($BZ$3:$BZ$202),B48,"")</f>
        <v>3</v>
      </c>
      <c r="CB48" s="31">
        <f>IF(D48="","",IF(U48=MAX($U$3:$U$202), U48,""))</f>
        <v>0</v>
      </c>
      <c r="CC48" s="31">
        <f>IF(CB48=MAX($CB$3:$CB$202),B48,"")</f>
        <v>3</v>
      </c>
      <c r="CD48" s="31">
        <f>IF(D48="","",IF(AP48=MAX($AP$3:$AP$202),AP48,""))</f>
        <v>0</v>
      </c>
      <c r="CE48" s="31">
        <f>IF(CD48=MAX($CD$3:$CD$202),B48,"")</f>
        <v>3</v>
      </c>
      <c r="CF48" s="31">
        <f>IF(D48="","",IF(T48=MAX($T$3:$T$202), T48,""))</f>
        <v>0</v>
      </c>
      <c r="CG48" s="31">
        <f>IF(CF48=MAX($CF$3:$CF$202),B48,"")</f>
        <v>3</v>
      </c>
      <c r="CH48" s="31">
        <f>IF(D48="","",IF(AO48=MAX($AO$3:$AO$202),AO48,""))</f>
        <v>0</v>
      </c>
      <c r="CI48" s="31">
        <f>IF(CH48=MAX($CH$3:$CH$202),B48,"")</f>
        <v>3</v>
      </c>
      <c r="CJ48" s="31" t="str">
        <f>IF(I48="AC",AZ48,"")</f>
        <v/>
      </c>
      <c r="CK48" s="31" t="str">
        <f>IF(CJ48="","",RANK(CJ48,$CJ$3:$CJ$202,1))</f>
        <v/>
      </c>
      <c r="CL48" s="31" t="str">
        <f>IF(CK48=1,B48,"")</f>
        <v/>
      </c>
      <c r="CM48" s="31" t="str">
        <f>IF(CK48=2,B48,"")</f>
        <v/>
      </c>
      <c r="CN48" s="31" t="str">
        <f>IF(CK48=3,B48,"")</f>
        <v/>
      </c>
      <c r="CO48" s="31" t="str">
        <f>IF(I48="MC",AZ48,"")</f>
        <v/>
      </c>
      <c r="CP48" s="31" t="str">
        <f>IF(CO48="","",RANK(CO48,$CO$3:$CO$202,1))</f>
        <v/>
      </c>
      <c r="CQ48" s="31" t="str">
        <f>IF(CP48=1,B48,"")</f>
        <v/>
      </c>
      <c r="CR48" s="31" t="str">
        <f>IF(CP48=2,B48,"")</f>
        <v/>
      </c>
      <c r="CS48" s="31" t="str">
        <f>IF(CP48=3,B48,"")</f>
        <v/>
      </c>
      <c r="CT48" s="31" t="str">
        <f>IF(BE48=0,BE48,"")</f>
        <v/>
      </c>
      <c r="CU48" s="31" t="str">
        <f>IF(BE48=1,1,"")</f>
        <v/>
      </c>
      <c r="CV48" s="31" t="str">
        <f>IF(BE48=2,2,"")</f>
        <v/>
      </c>
      <c r="CW48" s="31" t="str">
        <f>IF(BE48=3,3,"")</f>
        <v/>
      </c>
      <c r="CX48" s="31">
        <f>IF(BE48=4,4,"")</f>
        <v>4</v>
      </c>
      <c r="CY48" s="31" t="str">
        <f>IF(BE48=5,5,"")</f>
        <v/>
      </c>
      <c r="CZ48" s="31" t="str">
        <f>IF(BH48=0,BH48,"")</f>
        <v/>
      </c>
      <c r="DA48" s="31" t="str">
        <f>IF(BH48=1,1,"")</f>
        <v/>
      </c>
      <c r="DB48" s="31" t="str">
        <f>IF(BH48=2,2,"")</f>
        <v/>
      </c>
      <c r="DC48" s="31" t="str">
        <f>IF(BH48=3,3,"")</f>
        <v/>
      </c>
      <c r="DD48" s="31" t="str">
        <f>IF(BH48=4,4,"")</f>
        <v/>
      </c>
      <c r="DE48" s="31">
        <f>IF(BH48=5,5,"")</f>
        <v>5</v>
      </c>
      <c r="DF48" s="31" t="str">
        <f>IF(BK48=0,BK48,"")</f>
        <v/>
      </c>
      <c r="DG48" s="31" t="str">
        <f>IF(BK48=1,1,"")</f>
        <v/>
      </c>
      <c r="DH48" s="31" t="str">
        <f>IF(BK48=2,2,"")</f>
        <v/>
      </c>
      <c r="DI48" s="31" t="str">
        <f>IF(BK48=3,3,"")</f>
        <v/>
      </c>
      <c r="DJ48" s="31" t="str">
        <f>IF(BK48=4,4,"")</f>
        <v/>
      </c>
      <c r="DK48" s="31" t="str">
        <f>IF(BK48=5,5,"")</f>
        <v/>
      </c>
      <c r="DL48" s="31" t="str">
        <f>IF(BK48=6,6,"")</f>
        <v/>
      </c>
      <c r="DM48" s="31" t="str">
        <f>IF(BK48=7,7,"")</f>
        <v/>
      </c>
      <c r="DN48" s="31" t="str">
        <f>IF(BK48=8,8,"")</f>
        <v/>
      </c>
      <c r="DO48" s="31">
        <f>IF(BK48=9,9,"")</f>
        <v>9</v>
      </c>
      <c r="DP48" s="31" t="str">
        <f>IF(BK48=10,10,"")</f>
        <v/>
      </c>
      <c r="DQ48" s="31" t="str">
        <f>IF(J48="Lund",AZ48,"")</f>
        <v/>
      </c>
      <c r="DR48" s="31" t="str">
        <f>IF(DQ48="","",RANK(DQ48,$DQ$3:$DQ$202,1))</f>
        <v/>
      </c>
      <c r="DS48" s="31" t="str">
        <f>IF(DR48=1,B48,"")</f>
        <v/>
      </c>
      <c r="DT48" s="31">
        <f>IF(I48="AT",B48,"")</f>
        <v>3</v>
      </c>
      <c r="DU48" s="31" t="str">
        <f>IF(I48="MC",B48,"")</f>
        <v/>
      </c>
      <c r="DV48" s="31" t="str">
        <f>IF(I48="AC",B48,"")</f>
        <v/>
      </c>
      <c r="DW48" s="48">
        <f>IF(BK48=0,0,IF(D48="","",$D$203-AZ48+1)/$D$203*100)</f>
        <v>36.619718309859159</v>
      </c>
      <c r="DX48" s="76" t="str">
        <f>IF(AS48 = 0,AV48 - AS48,"")</f>
        <v/>
      </c>
      <c r="DY48" s="77">
        <v>24.25</v>
      </c>
      <c r="DZ48" s="77">
        <v>5.28</v>
      </c>
    </row>
    <row r="49" spans="1:130" ht="13.2" x14ac:dyDescent="0.25">
      <c r="A49" s="31">
        <v>47</v>
      </c>
      <c r="B49" s="76">
        <v>41</v>
      </c>
      <c r="C49" s="15"/>
      <c r="D49" s="14" t="s">
        <v>256</v>
      </c>
      <c r="E49" s="14" t="s">
        <v>332</v>
      </c>
      <c r="F49" s="14"/>
      <c r="G49" s="14" t="s">
        <v>257</v>
      </c>
      <c r="H49" s="50" t="s">
        <v>332</v>
      </c>
      <c r="I49" s="15" t="s">
        <v>203</v>
      </c>
      <c r="J49" s="47"/>
      <c r="K49" s="47"/>
      <c r="L49" s="47"/>
      <c r="M49" s="54">
        <v>17</v>
      </c>
      <c r="N49" s="54">
        <v>19</v>
      </c>
      <c r="O49" s="54">
        <v>21.75</v>
      </c>
      <c r="P49" s="54">
        <v>16.5</v>
      </c>
      <c r="Q49" s="54">
        <v>19.75</v>
      </c>
      <c r="R49" s="51"/>
      <c r="S49" s="51"/>
      <c r="T49" s="51"/>
      <c r="U49" s="51"/>
      <c r="V49" s="51"/>
      <c r="W49" s="51"/>
      <c r="X49" s="52">
        <f>IF(M49&gt;0,VLOOKUP(M49,$DY$8:$DZ$95,2)," ")</f>
        <v>1.64</v>
      </c>
      <c r="Y49" s="52">
        <f>IF(N49&gt;0,VLOOKUP(N49,$DY$8:$DZ$95,2)," ")</f>
        <v>2.3199999999999998</v>
      </c>
      <c r="Z49" s="52">
        <f>IF(O49&gt;0,VLOOKUP(O49,$DY$8:$DZ$95,2)," ")</f>
        <v>3.66</v>
      </c>
      <c r="AA49" s="52">
        <f>IF(P49&gt;0,VLOOKUP(P49,$DY$8:$DZ$95,2)," ")</f>
        <v>1.5</v>
      </c>
      <c r="AB49" s="52">
        <f>IF(Q49&gt;0,VLOOKUP(Q49,$DY$8:$DZ$95,2)," ")</f>
        <v>2.64</v>
      </c>
      <c r="AC49" s="54">
        <v>15</v>
      </c>
      <c r="AD49" s="54">
        <v>15</v>
      </c>
      <c r="AE49" s="54">
        <v>16.75</v>
      </c>
      <c r="AF49" s="54">
        <v>15.5</v>
      </c>
      <c r="AG49" s="54">
        <v>16.25</v>
      </c>
      <c r="AH49" s="52">
        <f>IF(AC49&gt;0,VLOOKUP(AC49,$DY$8:$DZ$95,2)," ")</f>
        <v>1.1200000000000001</v>
      </c>
      <c r="AI49" s="52">
        <f>IF(AD49&gt;0,VLOOKUP(AD49,$DY$8:$DZ$95,2)," ")</f>
        <v>1.1200000000000001</v>
      </c>
      <c r="AJ49" s="52">
        <f>IF(AE49&gt;0,VLOOKUP(AE49,$DY$8:$DZ$95,2)," ")</f>
        <v>1.58</v>
      </c>
      <c r="AK49" s="52">
        <f>IF(AF49&gt;0,VLOOKUP(AF49,$DY$8:$DZ$95,2)," ")</f>
        <v>1.24</v>
      </c>
      <c r="AL49" s="52">
        <f>IF(AG49&gt;0,VLOOKUP(AG49,$DY$8:$DZ$95,2)," ")</f>
        <v>1.44</v>
      </c>
      <c r="AM49" s="53"/>
      <c r="AN49" s="53"/>
      <c r="AO49" s="53"/>
      <c r="AP49" s="53"/>
      <c r="AQ49" s="53"/>
      <c r="AR49" s="53"/>
      <c r="AS49" s="55">
        <f>IF(D49="","",SUM(X49:AB49))</f>
        <v>11.760000000000002</v>
      </c>
      <c r="AT49" s="31">
        <f>IF(D49="","",RANK(AS49,$AS$3:$AS$202,0))</f>
        <v>33</v>
      </c>
      <c r="AU49" s="57">
        <f>IF(D49="","",IF(LOOKUP(AT49,'Master 2012 Pay Sheet'!$A$5:$A$35,'Master 2012 Pay Sheet'!$B$5:$B$35)&gt;0,LOOKUP(AT49,'Master 2012 Pay Sheet'!$A$5:$A$35,'Master 2012 Pay Sheet'!$B$5:$B$35),0))</f>
        <v>0</v>
      </c>
      <c r="AV49" s="56">
        <f>IF(D49="","",SUM(AH49:AL49))</f>
        <v>6.5</v>
      </c>
      <c r="AW49" s="31">
        <f>IF(D49="","",RANK(AV49,$AV$3:$AV$202,0))</f>
        <v>50</v>
      </c>
      <c r="AX49" s="57">
        <f>IF(D49="","",IF(LOOKUP(AW49,'Master 2012 Pay Sheet'!$C$5:$C$35,'Master 2012 Pay Sheet'!$D$5:$D$35)&gt;0,LOOKUP(AW49,'Master 2012 Pay Sheet'!$C$5:$C$35,'Master 2012 Pay Sheet'!$D$5:$D$35),0))</f>
        <v>0</v>
      </c>
      <c r="AY49" s="56">
        <f>IF(D49="","",AS49+AV49)</f>
        <v>18.260000000000002</v>
      </c>
      <c r="AZ49" s="31">
        <f>IF(D49="","",RANK(AY49,$AY$3:$AY$202,0))</f>
        <v>47</v>
      </c>
      <c r="BA49" s="57">
        <f>IF(D49="","",IF(LOOKUP(AZ49,'Master 2012 Pay Sheet'!$E$5:$E$35,'Master 2012 Pay Sheet'!$F$5:$F$35)&gt;0,LOOKUP(AZ49,'Master 2012 Pay Sheet'!$E$5:$E$35,'Master 2012 Pay Sheet'!$F$5:$F$35),0))</f>
        <v>0</v>
      </c>
      <c r="BB49" s="57">
        <f>IF(D49="","",SUM(AU49+AX49+BA49))</f>
        <v>0</v>
      </c>
      <c r="BC49" s="31">
        <f>IF(D49="","",AT49-AZ49)</f>
        <v>-14</v>
      </c>
      <c r="BD49" s="31" t="str">
        <f>IF(D49="","",IF(BC49=MAX($BC$3:$BC$202),B49,""))</f>
        <v/>
      </c>
      <c r="BE49" s="31">
        <f>IF(D49="","",COUNT(M49:Q49))</f>
        <v>5</v>
      </c>
      <c r="BF49" s="56">
        <f>IF(D49="","",MAX(X49:AB49))</f>
        <v>3.66</v>
      </c>
      <c r="BG49" s="31" t="str">
        <f>IF(BF49=MAX($BF$3:$BF$202),B49,"")</f>
        <v/>
      </c>
      <c r="BH49" s="31">
        <f>IF(D49="","",COUNT(AC49:AG49))</f>
        <v>5</v>
      </c>
      <c r="BI49" s="56">
        <f>IF(D49="","",MAX(AH49:AL49))</f>
        <v>1.58</v>
      </c>
      <c r="BJ49" s="31" t="str">
        <f>IF(BI49=MAX($BI$3:$BI$202),B49,"")</f>
        <v/>
      </c>
      <c r="BK49" s="31">
        <f>IF(BE49="","",BE49+BH49)</f>
        <v>10</v>
      </c>
      <c r="BL49" s="31">
        <f>IF(D49="","",IF(S49=MAX($S$3:$S$202),S49,""))</f>
        <v>0</v>
      </c>
      <c r="BM49" s="31">
        <f>IF(BL49=MAX($BL$3:$BL$202),B49,"")</f>
        <v>41</v>
      </c>
      <c r="BN49" s="31">
        <f>IF(D49="","",IF(AN49=MAX($AN$3:$AN$202),AN49,""))</f>
        <v>0</v>
      </c>
      <c r="BO49" s="31">
        <f>IF(BN49=MAX($BN$3:$BN$202),B49,"")</f>
        <v>41</v>
      </c>
      <c r="BP49" s="31">
        <f>IF(D49="","",IF(R49=MAX($R$3:$R$202),R49,""))</f>
        <v>0</v>
      </c>
      <c r="BQ49" s="31">
        <f>IF(BP49=MAX($BP$3:$BP$202),B49,"")</f>
        <v>41</v>
      </c>
      <c r="BR49" s="31">
        <f>IF(D49="","",IF(AM49=MAX($AM$3:$AM$202),AM49,""))</f>
        <v>0</v>
      </c>
      <c r="BS49" s="31">
        <f>IF(BR49=MAX($BR$3:$BR$202),B49,"")</f>
        <v>41</v>
      </c>
      <c r="BT49" s="31">
        <f>IF(D49="","",IF(V49=MAX($V$3:$V$202),V49,""))</f>
        <v>0</v>
      </c>
      <c r="BU49" s="31">
        <f>IF(BT49=MAX($BT$3:$BT$202),B49,"")</f>
        <v>41</v>
      </c>
      <c r="BV49" s="31">
        <f>IF(D49="","",IF(W49=MAX($W$3:$W$202), W49,""))</f>
        <v>0</v>
      </c>
      <c r="BW49" s="31">
        <f>IF(BV49=MAX($BV$3:$BV$202),B49,"")</f>
        <v>41</v>
      </c>
      <c r="BX49" s="31">
        <f>IF(D49="","",IF(AQ49=MAX($AQ$3:$AQ$202),AQ49,""))</f>
        <v>0</v>
      </c>
      <c r="BY49" s="31">
        <f>IF(BX49=MAX($BX$3:$BX$202),B49,"")</f>
        <v>41</v>
      </c>
      <c r="BZ49" s="31">
        <f>IF(D49="","",IF(AR49=MAX($AR$3:$AR$202), AR49,""))</f>
        <v>0</v>
      </c>
      <c r="CA49" s="31">
        <f>IF(BZ49=MAX($BZ$3:$BZ$202),B49,"")</f>
        <v>41</v>
      </c>
      <c r="CB49" s="31">
        <f>IF(D49="","",IF(U49=MAX($U$3:$U$202), U49,""))</f>
        <v>0</v>
      </c>
      <c r="CC49" s="31">
        <f>IF(CB49=MAX($CB$3:$CB$202),B49,"")</f>
        <v>41</v>
      </c>
      <c r="CD49" s="31">
        <f>IF(D49="","",IF(AP49=MAX($AP$3:$AP$202),AP49,""))</f>
        <v>0</v>
      </c>
      <c r="CE49" s="31">
        <f>IF(CD49=MAX($CD$3:$CD$202),B49,"")</f>
        <v>41</v>
      </c>
      <c r="CF49" s="31">
        <f>IF(D49="","",IF(T49=MAX($T$3:$T$202), T49,""))</f>
        <v>0</v>
      </c>
      <c r="CG49" s="31">
        <f>IF(CF49=MAX($CF$3:$CF$202),B49,"")</f>
        <v>41</v>
      </c>
      <c r="CH49" s="31">
        <f>IF(D49="","",IF(AO49=MAX($AO$3:$AO$202),AO49,""))</f>
        <v>0</v>
      </c>
      <c r="CI49" s="31">
        <f>IF(CH49=MAX($CH$3:$CH$202),B49,"")</f>
        <v>41</v>
      </c>
      <c r="CJ49" s="31" t="str">
        <f>IF(I49="AC",AZ49,"")</f>
        <v/>
      </c>
      <c r="CK49" s="31" t="str">
        <f>IF(CJ49="","",RANK(CJ49,$CJ$3:$CJ$202,1))</f>
        <v/>
      </c>
      <c r="CL49" s="31" t="str">
        <f>IF(CK49=1,B49,"")</f>
        <v/>
      </c>
      <c r="CM49" s="31" t="str">
        <f>IF(CK49=2,B49,"")</f>
        <v/>
      </c>
      <c r="CN49" s="31" t="str">
        <f>IF(CK49=3,B49,"")</f>
        <v/>
      </c>
      <c r="CO49" s="31" t="str">
        <f>IF(I49="MC",AZ49,"")</f>
        <v/>
      </c>
      <c r="CP49" s="31" t="str">
        <f>IF(CO49="","",RANK(CO49,$CO$3:$CO$202,1))</f>
        <v/>
      </c>
      <c r="CQ49" s="31" t="str">
        <f>IF(CP49=1,B49,"")</f>
        <v/>
      </c>
      <c r="CR49" s="31" t="str">
        <f>IF(CP49=2,B49,"")</f>
        <v/>
      </c>
      <c r="CS49" s="31" t="str">
        <f>IF(CP49=3,B49,"")</f>
        <v/>
      </c>
      <c r="CT49" s="31" t="str">
        <f>IF(BE49=0,BE49,"")</f>
        <v/>
      </c>
      <c r="CU49" s="31" t="str">
        <f>IF(BE49=1,1,"")</f>
        <v/>
      </c>
      <c r="CV49" s="31" t="str">
        <f>IF(BE49=2,2,"")</f>
        <v/>
      </c>
      <c r="CW49" s="31" t="str">
        <f>IF(BE49=3,3,"")</f>
        <v/>
      </c>
      <c r="CX49" s="31" t="str">
        <f>IF(BE49=4,4,"")</f>
        <v/>
      </c>
      <c r="CY49" s="31">
        <f>IF(BE49=5,5,"")</f>
        <v>5</v>
      </c>
      <c r="CZ49" s="31" t="str">
        <f>IF(BH49=0,BH49,"")</f>
        <v/>
      </c>
      <c r="DA49" s="31" t="str">
        <f>IF(BH49=1,1,"")</f>
        <v/>
      </c>
      <c r="DB49" s="31" t="str">
        <f>IF(BH49=2,2,"")</f>
        <v/>
      </c>
      <c r="DC49" s="31" t="str">
        <f>IF(BH49=3,3,"")</f>
        <v/>
      </c>
      <c r="DD49" s="31" t="str">
        <f>IF(BH49=4,4,"")</f>
        <v/>
      </c>
      <c r="DE49" s="31">
        <f>IF(BH49=5,5,"")</f>
        <v>5</v>
      </c>
      <c r="DF49" s="31" t="str">
        <f>IF(BK49=0,BK49,"")</f>
        <v/>
      </c>
      <c r="DG49" s="31" t="str">
        <f>IF(BK49=1,1,"")</f>
        <v/>
      </c>
      <c r="DH49" s="31" t="str">
        <f>IF(BK49=2,2,"")</f>
        <v/>
      </c>
      <c r="DI49" s="31" t="str">
        <f>IF(BK49=3,3,"")</f>
        <v/>
      </c>
      <c r="DJ49" s="31" t="str">
        <f>IF(BK49=4,4,"")</f>
        <v/>
      </c>
      <c r="DK49" s="31" t="str">
        <f>IF(BK49=5,5,"")</f>
        <v/>
      </c>
      <c r="DL49" s="31" t="str">
        <f>IF(BK49=6,6,"")</f>
        <v/>
      </c>
      <c r="DM49" s="31" t="str">
        <f>IF(BK49=7,7,"")</f>
        <v/>
      </c>
      <c r="DN49" s="31" t="str">
        <f>IF(BK49=8,8,"")</f>
        <v/>
      </c>
      <c r="DO49" s="31" t="str">
        <f>IF(BK49=9,9,"")</f>
        <v/>
      </c>
      <c r="DP49" s="31">
        <f>IF(BK49=10,10,"")</f>
        <v>10</v>
      </c>
      <c r="DQ49" s="31" t="str">
        <f>IF(J49="Lund",AZ49,"")</f>
        <v/>
      </c>
      <c r="DR49" s="31" t="str">
        <f>IF(DQ49="","",RANK(DQ49,$DQ$3:$DQ$202,1))</f>
        <v/>
      </c>
      <c r="DS49" s="31" t="str">
        <f>IF(DR49=1,B49,"")</f>
        <v/>
      </c>
      <c r="DT49" s="31">
        <f>IF(I49="AT",B49,"")</f>
        <v>41</v>
      </c>
      <c r="DU49" s="31" t="str">
        <f>IF(I49="MC",B49,"")</f>
        <v/>
      </c>
      <c r="DV49" s="31" t="str">
        <f>IF(I49="AC",B49,"")</f>
        <v/>
      </c>
      <c r="DW49" s="48">
        <f>IF(BK49=0,0,IF(D49="","",$D$203-AZ49+1)/$D$203*100)</f>
        <v>35.2112676056338</v>
      </c>
      <c r="DX49" s="76" t="str">
        <f>IF(AS49 = 0,AV49 - AS49,"")</f>
        <v/>
      </c>
      <c r="DY49" s="77">
        <v>24.5</v>
      </c>
      <c r="DZ49" s="77">
        <v>5.46</v>
      </c>
    </row>
    <row r="50" spans="1:130" ht="13.2" x14ac:dyDescent="0.25">
      <c r="A50" s="31">
        <v>48</v>
      </c>
      <c r="B50" s="76">
        <v>4</v>
      </c>
      <c r="C50" s="60"/>
      <c r="D50" s="61" t="s">
        <v>179</v>
      </c>
      <c r="E50" s="61" t="s">
        <v>324</v>
      </c>
      <c r="F50" s="14"/>
      <c r="G50" s="14" t="s">
        <v>180</v>
      </c>
      <c r="H50" s="49" t="s">
        <v>322</v>
      </c>
      <c r="I50" s="60" t="s">
        <v>203</v>
      </c>
      <c r="J50" s="62"/>
      <c r="K50" s="62"/>
      <c r="L50" s="62"/>
      <c r="M50" s="54">
        <v>17.75</v>
      </c>
      <c r="N50" s="54">
        <v>18</v>
      </c>
      <c r="O50" s="54">
        <v>17.25</v>
      </c>
      <c r="P50" s="54">
        <v>16.75</v>
      </c>
      <c r="Q50" s="54">
        <v>16</v>
      </c>
      <c r="R50" s="51"/>
      <c r="S50" s="51"/>
      <c r="T50" s="51"/>
      <c r="U50" s="51"/>
      <c r="V50" s="51"/>
      <c r="W50" s="51"/>
      <c r="X50" s="52">
        <f>IF(M50&gt;0,VLOOKUP(M50,$DY$8:$DZ$95,2)," ")</f>
        <v>1.86</v>
      </c>
      <c r="Y50" s="52">
        <f>IF(N50&gt;0,VLOOKUP(N50,$DY$8:$DZ$95,2)," ")</f>
        <v>1.94</v>
      </c>
      <c r="Z50" s="52">
        <f>IF(O50&gt;0,VLOOKUP(O50,$DY$8:$DZ$95,2)," ")</f>
        <v>1.72</v>
      </c>
      <c r="AA50" s="52">
        <f>IF(P50&gt;0,VLOOKUP(P50,$DY$8:$DZ$95,2)," ")</f>
        <v>1.58</v>
      </c>
      <c r="AB50" s="52">
        <f>IF(Q50&gt;0,VLOOKUP(Q50,$DY$8:$DZ$95,2)," ")</f>
        <v>1.38</v>
      </c>
      <c r="AC50" s="54">
        <v>16</v>
      </c>
      <c r="AD50" s="54">
        <v>17.25</v>
      </c>
      <c r="AE50" s="54">
        <v>19.5</v>
      </c>
      <c r="AF50" s="54">
        <v>16</v>
      </c>
      <c r="AG50" s="54">
        <v>20</v>
      </c>
      <c r="AH50" s="52">
        <f>IF(AC50&gt;0,VLOOKUP(AC50,$DY$8:$DZ$95,2)," ")</f>
        <v>1.38</v>
      </c>
      <c r="AI50" s="52">
        <f>IF(AD50&gt;0,VLOOKUP(AD50,$DY$8:$DZ$95,2)," ")</f>
        <v>1.72</v>
      </c>
      <c r="AJ50" s="52">
        <f>IF(AE50&gt;0,VLOOKUP(AE50,$DY$8:$DZ$95,2)," ")</f>
        <v>2.52</v>
      </c>
      <c r="AK50" s="52">
        <f>IF(AF50&gt;0,VLOOKUP(AF50,$DY$8:$DZ$95,2)," ")</f>
        <v>1.38</v>
      </c>
      <c r="AL50" s="52">
        <f>IF(AG50&gt;0,VLOOKUP(AG50,$DY$8:$DZ$95,2)," ")</f>
        <v>2.76</v>
      </c>
      <c r="AM50" s="53"/>
      <c r="AN50" s="53"/>
      <c r="AO50" s="53"/>
      <c r="AP50" s="53"/>
      <c r="AQ50" s="53"/>
      <c r="AR50" s="53"/>
      <c r="AS50" s="55">
        <f>IF(D50="","",SUM(X50:AB50))</f>
        <v>8.48</v>
      </c>
      <c r="AT50" s="31">
        <f>IF(D50="","",RANK(AS50,$AS$3:$AS$202,0))</f>
        <v>51</v>
      </c>
      <c r="AU50" s="57">
        <f>IF(D50="","",IF(LOOKUP(AT50,'Master 2012 Pay Sheet'!$A$5:$A$35,'Master 2012 Pay Sheet'!$B$5:$B$35)&gt;0,LOOKUP(AT50,'Master 2012 Pay Sheet'!$A$5:$A$35,'Master 2012 Pay Sheet'!$B$5:$B$35),0))</f>
        <v>0</v>
      </c>
      <c r="AV50" s="56">
        <f>IF(D50="","",SUM(AH50:AL50))</f>
        <v>9.759999999999998</v>
      </c>
      <c r="AW50" s="31">
        <f>IF(D50="","",RANK(AV50,$AV$3:$AV$202,0))</f>
        <v>33</v>
      </c>
      <c r="AX50" s="57">
        <f>IF(D50="","",IF(LOOKUP(AW50,'Master 2012 Pay Sheet'!$C$5:$C$35,'Master 2012 Pay Sheet'!$D$5:$D$35)&gt;0,LOOKUP(AW50,'Master 2012 Pay Sheet'!$C$5:$C$35,'Master 2012 Pay Sheet'!$D$5:$D$35),0))</f>
        <v>0</v>
      </c>
      <c r="AY50" s="56">
        <f>IF(D50="","",AS50+AV50)</f>
        <v>18.239999999999998</v>
      </c>
      <c r="AZ50" s="31">
        <f>IF(D50="","",RANK(AY50,$AY$3:$AY$202,0))</f>
        <v>48</v>
      </c>
      <c r="BA50" s="57">
        <f>IF(D50="","",IF(LOOKUP(AZ50,'Master 2012 Pay Sheet'!$E$5:$E$35,'Master 2012 Pay Sheet'!$F$5:$F$35)&gt;0,LOOKUP(AZ50,'Master 2012 Pay Sheet'!$E$5:$E$35,'Master 2012 Pay Sheet'!$F$5:$F$35),0))</f>
        <v>0</v>
      </c>
      <c r="BB50" s="57">
        <f>IF(D50="","",SUM(AU50+AX50+BA50))</f>
        <v>0</v>
      </c>
      <c r="BC50" s="31">
        <f>IF(D50="","",AT50-AZ50)</f>
        <v>3</v>
      </c>
      <c r="BD50" s="31" t="str">
        <f>IF(D50="","",IF(BC50=MAX($BC$3:$BC$202),B50,""))</f>
        <v/>
      </c>
      <c r="BE50" s="31">
        <f>IF(D50="","",COUNT(M50:Q50))</f>
        <v>5</v>
      </c>
      <c r="BF50" s="56">
        <f>IF(D50="","",MAX(X50:AB50))</f>
        <v>1.94</v>
      </c>
      <c r="BG50" s="31" t="str">
        <f>IF(BF50=MAX($BF$3:$BF$202),B50,"")</f>
        <v/>
      </c>
      <c r="BH50" s="31">
        <f>IF(D50="","",COUNT(AC50:AG50))</f>
        <v>5</v>
      </c>
      <c r="BI50" s="56">
        <f>IF(D50="","",MAX(AH50:AL50))</f>
        <v>2.76</v>
      </c>
      <c r="BJ50" s="31" t="str">
        <f>IF(BI50=MAX($BI$3:$BI$202),B50,"")</f>
        <v/>
      </c>
      <c r="BK50" s="31">
        <f>IF(BE50="","",BE50+BH50)</f>
        <v>10</v>
      </c>
      <c r="BL50" s="31">
        <f>IF(D50="","",IF(S50=MAX($S$3:$S$202),S50,""))</f>
        <v>0</v>
      </c>
      <c r="BM50" s="31">
        <f>IF(BL50=MAX($BL$3:$BL$202),B50,"")</f>
        <v>4</v>
      </c>
      <c r="BN50" s="31">
        <f>IF(D50="","",IF(AN50=MAX($AN$3:$AN$202),AN50,""))</f>
        <v>0</v>
      </c>
      <c r="BO50" s="31">
        <f>IF(BN50=MAX($BN$3:$BN$202),B50,"")</f>
        <v>4</v>
      </c>
      <c r="BP50" s="31">
        <f>IF(D50="","",IF(R50=MAX($R$3:$R$202),R50,""))</f>
        <v>0</v>
      </c>
      <c r="BQ50" s="31">
        <f>IF(BP50=MAX($BP$3:$BP$202),B50,"")</f>
        <v>4</v>
      </c>
      <c r="BR50" s="31">
        <f>IF(D50="","",IF(AM50=MAX($AM$3:$AM$202),AM50,""))</f>
        <v>0</v>
      </c>
      <c r="BS50" s="31">
        <f>IF(BR50=MAX($BR$3:$BR$202),B50,"")</f>
        <v>4</v>
      </c>
      <c r="BT50" s="31">
        <f>IF(D50="","",IF(V50=MAX($V$3:$V$202),V50,""))</f>
        <v>0</v>
      </c>
      <c r="BU50" s="31">
        <f>IF(BT50=MAX($BT$3:$BT$202),B50,"")</f>
        <v>4</v>
      </c>
      <c r="BV50" s="31">
        <f>IF(D50="","",IF(W50=MAX($W$3:$W$202), W50,""))</f>
        <v>0</v>
      </c>
      <c r="BW50" s="31">
        <f>IF(BV50=MAX($BV$3:$BV$202),B50,"")</f>
        <v>4</v>
      </c>
      <c r="BX50" s="31">
        <f>IF(D50="","",IF(AQ50=MAX($AQ$3:$AQ$202),AQ50,""))</f>
        <v>0</v>
      </c>
      <c r="BY50" s="31">
        <f>IF(BX50=MAX($BX$3:$BX$202),B50,"")</f>
        <v>4</v>
      </c>
      <c r="BZ50" s="31">
        <f>IF(D50="","",IF(AR50=MAX($AR$3:$AR$202), AR50,""))</f>
        <v>0</v>
      </c>
      <c r="CA50" s="31">
        <f>IF(BZ50=MAX($BZ$3:$BZ$202),B50,"")</f>
        <v>4</v>
      </c>
      <c r="CB50" s="31">
        <f>IF(D50="","",IF(U50=MAX($U$3:$U$202), U50,""))</f>
        <v>0</v>
      </c>
      <c r="CC50" s="31">
        <f>IF(CB50=MAX($CB$3:$CB$202),B50,"")</f>
        <v>4</v>
      </c>
      <c r="CD50" s="31">
        <f>IF(D50="","",IF(AP50=MAX($AP$3:$AP$202),AP50,""))</f>
        <v>0</v>
      </c>
      <c r="CE50" s="31">
        <f>IF(CD50=MAX($CD$3:$CD$202),B50,"")</f>
        <v>4</v>
      </c>
      <c r="CF50" s="31">
        <f>IF(D50="","",IF(T50=MAX($T$3:$T$202), T50,""))</f>
        <v>0</v>
      </c>
      <c r="CG50" s="31">
        <f>IF(CF50=MAX($CF$3:$CF$202),B50,"")</f>
        <v>4</v>
      </c>
      <c r="CH50" s="31">
        <f>IF(D50="","",IF(AO50=MAX($AO$3:$AO$202),AO50,""))</f>
        <v>0</v>
      </c>
      <c r="CI50" s="31">
        <f>IF(CH50=MAX($CH$3:$CH$202),B50,"")</f>
        <v>4</v>
      </c>
      <c r="CJ50" s="31" t="str">
        <f>IF(I50="AC",AZ50,"")</f>
        <v/>
      </c>
      <c r="CK50" s="31" t="str">
        <f>IF(CJ50="","",RANK(CJ50,$CJ$3:$CJ$202,1))</f>
        <v/>
      </c>
      <c r="CL50" s="31" t="str">
        <f>IF(CK50=1,B50,"")</f>
        <v/>
      </c>
      <c r="CM50" s="31" t="str">
        <f>IF(CK50=2,B50,"")</f>
        <v/>
      </c>
      <c r="CN50" s="31" t="str">
        <f>IF(CK50=3,B50,"")</f>
        <v/>
      </c>
      <c r="CO50" s="31" t="str">
        <f>IF(I50="MC",AZ50,"")</f>
        <v/>
      </c>
      <c r="CP50" s="31" t="str">
        <f>IF(CO50="","",RANK(CO50,$CO$3:$CO$202,1))</f>
        <v/>
      </c>
      <c r="CQ50" s="31" t="str">
        <f>IF(CP50=1,B50,"")</f>
        <v/>
      </c>
      <c r="CR50" s="31" t="str">
        <f>IF(CP50=2,B50,"")</f>
        <v/>
      </c>
      <c r="CS50" s="31" t="str">
        <f>IF(CP50=3,B50,"")</f>
        <v/>
      </c>
      <c r="CT50" s="31" t="str">
        <f>IF(BE50=0,BE50,"")</f>
        <v/>
      </c>
      <c r="CU50" s="31" t="str">
        <f>IF(BE50=1,1,"")</f>
        <v/>
      </c>
      <c r="CV50" s="31" t="str">
        <f>IF(BE50=2,2,"")</f>
        <v/>
      </c>
      <c r="CW50" s="31" t="str">
        <f>IF(BE50=3,3,"")</f>
        <v/>
      </c>
      <c r="CX50" s="31" t="str">
        <f>IF(BE50=4,4,"")</f>
        <v/>
      </c>
      <c r="CY50" s="31">
        <f>IF(BE50=5,5,"")</f>
        <v>5</v>
      </c>
      <c r="CZ50" s="31" t="str">
        <f>IF(BH50=0,BH50,"")</f>
        <v/>
      </c>
      <c r="DA50" s="31" t="str">
        <f>IF(BH50=1,1,"")</f>
        <v/>
      </c>
      <c r="DB50" s="31" t="str">
        <f>IF(BH50=2,2,"")</f>
        <v/>
      </c>
      <c r="DC50" s="31" t="str">
        <f>IF(BH50=3,3,"")</f>
        <v/>
      </c>
      <c r="DD50" s="31" t="str">
        <f>IF(BH50=4,4,"")</f>
        <v/>
      </c>
      <c r="DE50" s="31">
        <f>IF(BH50=5,5,"")</f>
        <v>5</v>
      </c>
      <c r="DF50" s="31" t="str">
        <f>IF(BK50=0,BK50,"")</f>
        <v/>
      </c>
      <c r="DG50" s="31" t="str">
        <f>IF(BK50=1,1,"")</f>
        <v/>
      </c>
      <c r="DH50" s="31" t="str">
        <f>IF(BK50=2,2,"")</f>
        <v/>
      </c>
      <c r="DI50" s="31" t="str">
        <f>IF(BK50=3,3,"")</f>
        <v/>
      </c>
      <c r="DJ50" s="31" t="str">
        <f>IF(BK50=4,4,"")</f>
        <v/>
      </c>
      <c r="DK50" s="31" t="str">
        <f>IF(BK50=5,5,"")</f>
        <v/>
      </c>
      <c r="DL50" s="31" t="str">
        <f>IF(BK50=6,6,"")</f>
        <v/>
      </c>
      <c r="DM50" s="31" t="str">
        <f>IF(BK50=7,7,"")</f>
        <v/>
      </c>
      <c r="DN50" s="31" t="str">
        <f>IF(BK50=8,8,"")</f>
        <v/>
      </c>
      <c r="DO50" s="31" t="str">
        <f>IF(BK50=9,9,"")</f>
        <v/>
      </c>
      <c r="DP50" s="31">
        <f>IF(BK50=10,10,"")</f>
        <v>10</v>
      </c>
      <c r="DQ50" s="31" t="str">
        <f>IF(J50="Lund",AZ50,"")</f>
        <v/>
      </c>
      <c r="DR50" s="31" t="str">
        <f>IF(DQ50="","",RANK(DQ50,$DQ$3:$DQ$202,1))</f>
        <v/>
      </c>
      <c r="DS50" s="31" t="str">
        <f>IF(DR50=1,B50,"")</f>
        <v/>
      </c>
      <c r="DT50" s="31">
        <f>IF(I50="AT",B50,"")</f>
        <v>4</v>
      </c>
      <c r="DU50" s="31" t="str">
        <f>IF(I50="MC",B50,"")</f>
        <v/>
      </c>
      <c r="DV50" s="31" t="str">
        <f>IF(I50="AC",B50,"")</f>
        <v/>
      </c>
      <c r="DW50" s="48">
        <f>IF(BK50=0,0,IF(D50="","",$D$203-AZ50+1)/$D$203*100)</f>
        <v>33.802816901408448</v>
      </c>
      <c r="DX50" s="76" t="str">
        <f>IF(AS50 = 0,AV50 - AS50,"")</f>
        <v/>
      </c>
      <c r="DY50" s="77">
        <v>24.75</v>
      </c>
      <c r="DZ50" s="77">
        <v>5.66</v>
      </c>
    </row>
    <row r="51" spans="1:130" ht="13.2" x14ac:dyDescent="0.25">
      <c r="A51" s="31">
        <v>49</v>
      </c>
      <c r="B51" s="76">
        <v>71</v>
      </c>
      <c r="C51" s="15"/>
      <c r="D51" s="14" t="s">
        <v>316</v>
      </c>
      <c r="E51" s="14" t="s">
        <v>369</v>
      </c>
      <c r="F51" s="14"/>
      <c r="G51" s="14" t="s">
        <v>317</v>
      </c>
      <c r="H51" s="14" t="s">
        <v>369</v>
      </c>
      <c r="I51" s="15" t="s">
        <v>203</v>
      </c>
      <c r="J51" s="47"/>
      <c r="K51" s="47"/>
      <c r="L51" s="47"/>
      <c r="M51" s="54">
        <v>22.25</v>
      </c>
      <c r="N51" s="54">
        <v>18</v>
      </c>
      <c r="O51" s="54">
        <v>23</v>
      </c>
      <c r="P51" s="54">
        <v>18</v>
      </c>
      <c r="Q51" s="54">
        <v>17.75</v>
      </c>
      <c r="R51" s="51"/>
      <c r="S51" s="51"/>
      <c r="T51" s="51"/>
      <c r="U51" s="51"/>
      <c r="V51" s="51"/>
      <c r="W51" s="51"/>
      <c r="X51" s="52">
        <f>IF(M51&gt;0,VLOOKUP(M51,$DY$8:$DZ$95,2)," ")</f>
        <v>3.94</v>
      </c>
      <c r="Y51" s="52">
        <f>IF(N51&gt;0,VLOOKUP(N51,$DY$8:$DZ$95,2)," ")</f>
        <v>1.94</v>
      </c>
      <c r="Z51" s="52">
        <f>IF(O51&gt;0,VLOOKUP(O51,$DY$8:$DZ$95,2)," ")</f>
        <v>4.42</v>
      </c>
      <c r="AA51" s="52">
        <f>IF(P51&gt;0,VLOOKUP(P51,$DY$8:$DZ$95,2)," ")</f>
        <v>1.94</v>
      </c>
      <c r="AB51" s="52">
        <f>IF(Q51&gt;0,VLOOKUP(Q51,$DY$8:$DZ$95,2)," ")</f>
        <v>1.86</v>
      </c>
      <c r="AC51" s="54">
        <v>15.5</v>
      </c>
      <c r="AD51" s="54">
        <v>17.75</v>
      </c>
      <c r="AE51" s="54"/>
      <c r="AF51" s="54"/>
      <c r="AG51" s="54"/>
      <c r="AH51" s="52">
        <f>IF(AC51&gt;0,VLOOKUP(AC51,$DY$8:$DZ$95,2)," ")</f>
        <v>1.24</v>
      </c>
      <c r="AI51" s="52">
        <f>IF(AD51&gt;0,VLOOKUP(AD51,$DY$8:$DZ$95,2)," ")</f>
        <v>1.86</v>
      </c>
      <c r="AJ51" s="52" t="str">
        <f>IF(AE51&gt;0,VLOOKUP(AE51,$DY$8:$DZ$95,2)," ")</f>
        <v xml:space="preserve"> </v>
      </c>
      <c r="AK51" s="52" t="str">
        <f>IF(AF51&gt;0,VLOOKUP(AF51,$DY$8:$DZ$95,2)," ")</f>
        <v xml:space="preserve"> </v>
      </c>
      <c r="AL51" s="52" t="str">
        <f>IF(AG51&gt;0,VLOOKUP(AG51,$DY$8:$DZ$95,2)," ")</f>
        <v xml:space="preserve"> </v>
      </c>
      <c r="AM51" s="53"/>
      <c r="AN51" s="53"/>
      <c r="AO51" s="53"/>
      <c r="AP51" s="53"/>
      <c r="AQ51" s="53"/>
      <c r="AR51" s="53"/>
      <c r="AS51" s="55">
        <f>IF(D51="","",SUM(X51:AB51))</f>
        <v>14.1</v>
      </c>
      <c r="AT51" s="31">
        <f>IF(D51="","",RANK(AS51,$AS$3:$AS$202,0))</f>
        <v>22</v>
      </c>
      <c r="AU51" s="57">
        <f>IF(D51="","",IF(LOOKUP(AT51,'Master 2012 Pay Sheet'!$A$5:$A$35,'Master 2012 Pay Sheet'!$B$5:$B$35)&gt;0,LOOKUP(AT51,'Master 2012 Pay Sheet'!$A$5:$A$35,'Master 2012 Pay Sheet'!$B$5:$B$35),0))</f>
        <v>0</v>
      </c>
      <c r="AV51" s="56">
        <f>IF(D51="","",SUM(AH51:AL51))</f>
        <v>3.1</v>
      </c>
      <c r="AW51" s="31">
        <f>IF(D51="","",RANK(AV51,$AV$3:$AV$202,0))</f>
        <v>65</v>
      </c>
      <c r="AX51" s="57">
        <f>IF(D51="","",IF(LOOKUP(AW51,'Master 2012 Pay Sheet'!$C$5:$C$35,'Master 2012 Pay Sheet'!$D$5:$D$35)&gt;0,LOOKUP(AW51,'Master 2012 Pay Sheet'!$C$5:$C$35,'Master 2012 Pay Sheet'!$D$5:$D$35),0))</f>
        <v>0</v>
      </c>
      <c r="AY51" s="56">
        <f>IF(D51="","",AS51+AV51)</f>
        <v>17.2</v>
      </c>
      <c r="AZ51" s="31">
        <f>IF(D51="","",RANK(AY51,$AY$3:$AY$202,0))</f>
        <v>49</v>
      </c>
      <c r="BA51" s="57">
        <f>IF(D51="","",IF(LOOKUP(AZ51,'Master 2012 Pay Sheet'!$E$5:$E$35,'Master 2012 Pay Sheet'!$F$5:$F$35)&gt;0,LOOKUP(AZ51,'Master 2012 Pay Sheet'!$E$5:$E$35,'Master 2012 Pay Sheet'!$F$5:$F$35),0))</f>
        <v>0</v>
      </c>
      <c r="BB51" s="57">
        <f>IF(D51="","",SUM(AU51+AX51+BA51))</f>
        <v>0</v>
      </c>
      <c r="BC51" s="31">
        <f>IF(D51="","",AT51-AZ51)</f>
        <v>-27</v>
      </c>
      <c r="BD51" s="31" t="str">
        <f>IF(D51="","",IF(BC51=MAX($BC$3:$BC$202),B51,""))</f>
        <v/>
      </c>
      <c r="BE51" s="31">
        <f>IF(D51="","",COUNT(M51:Q51))</f>
        <v>5</v>
      </c>
      <c r="BF51" s="56">
        <f>IF(D51="","",MAX(X51:AB51))</f>
        <v>4.42</v>
      </c>
      <c r="BG51" s="31" t="str">
        <f>IF(BF51=MAX($BF$3:$BF$202),B51,"")</f>
        <v/>
      </c>
      <c r="BH51" s="31">
        <f>IF(D51="","",COUNT(AC51:AG51))</f>
        <v>2</v>
      </c>
      <c r="BI51" s="56">
        <f>IF(D51="","",MAX(AH51:AL51))</f>
        <v>1.86</v>
      </c>
      <c r="BJ51" s="31" t="str">
        <f>IF(BI51=MAX($BI$3:$BI$202),B51,"")</f>
        <v/>
      </c>
      <c r="BK51" s="31">
        <f>IF(BE51="","",BE51+BH51)</f>
        <v>7</v>
      </c>
      <c r="BL51" s="31">
        <f>IF(D51="","",IF(S51=MAX($S$3:$S$202),S51,""))</f>
        <v>0</v>
      </c>
      <c r="BM51" s="31">
        <f>IF(BL51=MAX($BL$3:$BL$202),B51,"")</f>
        <v>71</v>
      </c>
      <c r="BN51" s="31">
        <f>IF(D51="","",IF(AN51=MAX($AN$3:$AN$202),AN51,""))</f>
        <v>0</v>
      </c>
      <c r="BO51" s="31">
        <f>IF(BN51=MAX($BN$3:$BN$202),B51,"")</f>
        <v>71</v>
      </c>
      <c r="BP51" s="31">
        <f>IF(D51="","",IF(R51=MAX($R$3:$R$202),R51,""))</f>
        <v>0</v>
      </c>
      <c r="BQ51" s="31">
        <f>IF(BP51=MAX($BP$3:$BP$202),B51,"")</f>
        <v>71</v>
      </c>
      <c r="BR51" s="31">
        <f>IF(D51="","",IF(AM51=MAX($AM$3:$AM$202),AM51,""))</f>
        <v>0</v>
      </c>
      <c r="BS51" s="31">
        <f>IF(BR51=MAX($BR$3:$BR$202),B51,"")</f>
        <v>71</v>
      </c>
      <c r="BT51" s="31">
        <f>IF(D51="","",IF(V51=MAX($V$3:$V$202),V51,""))</f>
        <v>0</v>
      </c>
      <c r="BU51" s="31">
        <f>IF(BT51=MAX($BT$3:$BT$202),B51,"")</f>
        <v>71</v>
      </c>
      <c r="BV51" s="31">
        <f>IF(D51="","",IF(W51=MAX($W$3:$W$202), W51,""))</f>
        <v>0</v>
      </c>
      <c r="BW51" s="31">
        <f>IF(BV51=MAX($BV$3:$BV$202),B51,"")</f>
        <v>71</v>
      </c>
      <c r="BX51" s="31">
        <f>IF(D51="","",IF(AQ51=MAX($AQ$3:$AQ$202),AQ51,""))</f>
        <v>0</v>
      </c>
      <c r="BY51" s="31">
        <f>IF(BX51=MAX($BX$3:$BX$202),B51,"")</f>
        <v>71</v>
      </c>
      <c r="BZ51" s="31">
        <f>IF(D51="","",IF(AR51=MAX($AR$3:$AR$202), AR51,""))</f>
        <v>0</v>
      </c>
      <c r="CA51" s="31">
        <f>IF(BZ51=MAX($BZ$3:$BZ$202),B51,"")</f>
        <v>71</v>
      </c>
      <c r="CB51" s="31">
        <f>IF(D51="","",IF(U51=MAX($U$3:$U$202), U51,""))</f>
        <v>0</v>
      </c>
      <c r="CC51" s="31">
        <f>IF(CB51=MAX($CB$3:$CB$202),B51,"")</f>
        <v>71</v>
      </c>
      <c r="CD51" s="31">
        <f>IF(D51="","",IF(AP51=MAX($AP$3:$AP$202),AP51,""))</f>
        <v>0</v>
      </c>
      <c r="CE51" s="31">
        <f>IF(CD51=MAX($CD$3:$CD$202),B51,"")</f>
        <v>71</v>
      </c>
      <c r="CF51" s="31">
        <f>IF(D51="","",IF(T51=MAX($T$3:$T$202), T51,""))</f>
        <v>0</v>
      </c>
      <c r="CG51" s="31">
        <f>IF(CF51=MAX($CF$3:$CF$202),B51,"")</f>
        <v>71</v>
      </c>
      <c r="CH51" s="31">
        <f>IF(D51="","",IF(AO51=MAX($AO$3:$AO$202),AO51,""))</f>
        <v>0</v>
      </c>
      <c r="CI51" s="31">
        <f>IF(CH51=MAX($CH$3:$CH$202),B51,"")</f>
        <v>71</v>
      </c>
      <c r="CJ51" s="31" t="str">
        <f>IF(I51="AC",AZ51,"")</f>
        <v/>
      </c>
      <c r="CK51" s="31" t="str">
        <f>IF(CJ51="","",RANK(CJ51,$CJ$3:$CJ$202,1))</f>
        <v/>
      </c>
      <c r="CL51" s="31" t="str">
        <f>IF(CK51=1,B51,"")</f>
        <v/>
      </c>
      <c r="CM51" s="31" t="str">
        <f>IF(CK51=2,B51,"")</f>
        <v/>
      </c>
      <c r="CN51" s="31" t="str">
        <f>IF(CK51=3,B51,"")</f>
        <v/>
      </c>
      <c r="CO51" s="31" t="str">
        <f>IF(I51="MC",AZ51,"")</f>
        <v/>
      </c>
      <c r="CP51" s="31" t="str">
        <f>IF(CO51="","",RANK(CO51,$CO$3:$CO$202,1))</f>
        <v/>
      </c>
      <c r="CQ51" s="31" t="str">
        <f>IF(CP51=1,B51,"")</f>
        <v/>
      </c>
      <c r="CR51" s="31" t="str">
        <f>IF(CP51=2,B51,"")</f>
        <v/>
      </c>
      <c r="CS51" s="31" t="str">
        <f>IF(CP51=3,B51,"")</f>
        <v/>
      </c>
      <c r="CT51" s="31" t="str">
        <f>IF(BE51=0,BE51,"")</f>
        <v/>
      </c>
      <c r="CU51" s="31" t="str">
        <f>IF(BE51=1,1,"")</f>
        <v/>
      </c>
      <c r="CV51" s="31" t="str">
        <f>IF(BE51=2,2,"")</f>
        <v/>
      </c>
      <c r="CW51" s="31" t="str">
        <f>IF(BE51=3,3,"")</f>
        <v/>
      </c>
      <c r="CX51" s="31" t="str">
        <f>IF(BE51=4,4,"")</f>
        <v/>
      </c>
      <c r="CY51" s="31">
        <f>IF(BE51=5,5,"")</f>
        <v>5</v>
      </c>
      <c r="CZ51" s="31" t="str">
        <f>IF(BH51=0,BH51,"")</f>
        <v/>
      </c>
      <c r="DA51" s="31" t="str">
        <f>IF(BH51=1,1,"")</f>
        <v/>
      </c>
      <c r="DB51" s="31">
        <f>IF(BH51=2,2,"")</f>
        <v>2</v>
      </c>
      <c r="DC51" s="31" t="str">
        <f>IF(BH51=3,3,"")</f>
        <v/>
      </c>
      <c r="DD51" s="31" t="str">
        <f>IF(BH51=4,4,"")</f>
        <v/>
      </c>
      <c r="DE51" s="31" t="str">
        <f>IF(BH51=5,5,"")</f>
        <v/>
      </c>
      <c r="DF51" s="31" t="str">
        <f>IF(BK51=0,BK51,"")</f>
        <v/>
      </c>
      <c r="DG51" s="31" t="str">
        <f>IF(BK51=1,1,"")</f>
        <v/>
      </c>
      <c r="DH51" s="31" t="str">
        <f>IF(BK51=2,2,"")</f>
        <v/>
      </c>
      <c r="DI51" s="31" t="str">
        <f>IF(BK51=3,3,"")</f>
        <v/>
      </c>
      <c r="DJ51" s="31" t="str">
        <f>IF(BK51=4,4,"")</f>
        <v/>
      </c>
      <c r="DK51" s="31" t="str">
        <f>IF(BK51=5,5,"")</f>
        <v/>
      </c>
      <c r="DL51" s="31" t="str">
        <f>IF(BK51=6,6,"")</f>
        <v/>
      </c>
      <c r="DM51" s="31">
        <f>IF(BK51=7,7,"")</f>
        <v>7</v>
      </c>
      <c r="DN51" s="31" t="str">
        <f>IF(BK51=8,8,"")</f>
        <v/>
      </c>
      <c r="DO51" s="31" t="str">
        <f>IF(BK51=9,9,"")</f>
        <v/>
      </c>
      <c r="DP51" s="31" t="str">
        <f>IF(BK51=10,10,"")</f>
        <v/>
      </c>
      <c r="DQ51" s="31" t="str">
        <f>IF(J51="Lund",AZ51,"")</f>
        <v/>
      </c>
      <c r="DR51" s="31" t="str">
        <f>IF(DQ51="","",RANK(DQ51,$DQ$3:$DQ$202,1))</f>
        <v/>
      </c>
      <c r="DS51" s="31" t="str">
        <f>IF(DR51=1,B51,"")</f>
        <v/>
      </c>
      <c r="DT51" s="31">
        <f>IF(I51="AT",B51,"")</f>
        <v>71</v>
      </c>
      <c r="DU51" s="31" t="str">
        <f>IF(I51="MC",B51,"")</f>
        <v/>
      </c>
      <c r="DV51" s="31" t="str">
        <f>IF(I51="AC",B51,"")</f>
        <v/>
      </c>
      <c r="DW51" s="48">
        <f>IF(BK51=0,0,IF(D51="","",$D$203-AZ51+1)/$D$203*100)</f>
        <v>32.394366197183103</v>
      </c>
      <c r="DX51" s="76" t="str">
        <f>IF(AS51 = 0,AV51 - AS51,"")</f>
        <v/>
      </c>
      <c r="DY51" s="77">
        <v>25</v>
      </c>
      <c r="DZ51" s="77">
        <v>5.84</v>
      </c>
    </row>
    <row r="52" spans="1:130" ht="13.2" x14ac:dyDescent="0.25">
      <c r="A52" s="31">
        <v>50</v>
      </c>
      <c r="B52" s="76">
        <v>15</v>
      </c>
      <c r="C52" s="15"/>
      <c r="D52" s="14" t="s">
        <v>201</v>
      </c>
      <c r="E52" s="14" t="s">
        <v>338</v>
      </c>
      <c r="F52" s="14"/>
      <c r="G52" s="14" t="s">
        <v>202</v>
      </c>
      <c r="H52" s="50" t="s">
        <v>327</v>
      </c>
      <c r="I52" s="60" t="s">
        <v>203</v>
      </c>
      <c r="J52" s="47"/>
      <c r="K52" s="47"/>
      <c r="L52" s="47"/>
      <c r="M52" s="54">
        <v>16.5</v>
      </c>
      <c r="N52" s="54">
        <v>20</v>
      </c>
      <c r="O52" s="54">
        <v>14.5</v>
      </c>
      <c r="P52" s="54">
        <v>15.5</v>
      </c>
      <c r="Q52" s="54">
        <v>16</v>
      </c>
      <c r="R52" s="51"/>
      <c r="S52" s="51"/>
      <c r="T52" s="51"/>
      <c r="U52" s="51"/>
      <c r="V52" s="51"/>
      <c r="W52" s="51"/>
      <c r="X52" s="52">
        <f>IF(M52&gt;0,VLOOKUP(M52,$DY$8:$DZ$95,2)," ")</f>
        <v>1.5</v>
      </c>
      <c r="Y52" s="52">
        <f>IF(N52&gt;0,VLOOKUP(N52,$DY$8:$DZ$95,2)," ")</f>
        <v>2.76</v>
      </c>
      <c r="Z52" s="52">
        <f>IF(O52&gt;0,VLOOKUP(O52,$DY$8:$DZ$95,2)," ")</f>
        <v>1.06</v>
      </c>
      <c r="AA52" s="52">
        <f>IF(P52&gt;0,VLOOKUP(P52,$DY$8:$DZ$95,2)," ")</f>
        <v>1.24</v>
      </c>
      <c r="AB52" s="52">
        <f>IF(Q52&gt;0,VLOOKUP(Q52,$DY$8:$DZ$95,2)," ")</f>
        <v>1.38</v>
      </c>
      <c r="AC52" s="54">
        <v>16.5</v>
      </c>
      <c r="AD52" s="54">
        <v>18</v>
      </c>
      <c r="AE52" s="54">
        <v>18</v>
      </c>
      <c r="AF52" s="54">
        <v>16</v>
      </c>
      <c r="AG52" s="54">
        <v>18.5</v>
      </c>
      <c r="AH52" s="52">
        <f>IF(AC52&gt;0,VLOOKUP(AC52,$DY$8:$DZ$95,2)," ")</f>
        <v>1.5</v>
      </c>
      <c r="AI52" s="52">
        <f>IF(AD52&gt;0,VLOOKUP(AD52,$DY$8:$DZ$95,2)," ")</f>
        <v>1.94</v>
      </c>
      <c r="AJ52" s="52">
        <f>IF(AE52&gt;0,VLOOKUP(AE52,$DY$8:$DZ$95,2)," ")</f>
        <v>1.94</v>
      </c>
      <c r="AK52" s="52">
        <f>IF(AF52&gt;0,VLOOKUP(AF52,$DY$8:$DZ$95,2)," ")</f>
        <v>1.38</v>
      </c>
      <c r="AL52" s="52">
        <f>IF(AG52&gt;0,VLOOKUP(AG52,$DY$8:$DZ$95,2)," ")</f>
        <v>2.12</v>
      </c>
      <c r="AM52" s="53"/>
      <c r="AN52" s="53"/>
      <c r="AO52" s="53"/>
      <c r="AP52" s="53"/>
      <c r="AQ52" s="53"/>
      <c r="AR52" s="53"/>
      <c r="AS52" s="55">
        <f>IF(D52="","",SUM(X52:AB52))</f>
        <v>7.94</v>
      </c>
      <c r="AT52" s="31">
        <f>IF(D52="","",RANK(AS52,$AS$3:$AS$202,0))</f>
        <v>52</v>
      </c>
      <c r="AU52" s="57">
        <f>IF(D52="","",IF(LOOKUP(AT52,'Master 2012 Pay Sheet'!$A$5:$A$35,'Master 2012 Pay Sheet'!$B$5:$B$35)&gt;0,LOOKUP(AT52,'Master 2012 Pay Sheet'!$A$5:$A$35,'Master 2012 Pay Sheet'!$B$5:$B$35),0))</f>
        <v>0</v>
      </c>
      <c r="AV52" s="56">
        <f>IF(D52="","",SUM(AH52:AL52))</f>
        <v>8.879999999999999</v>
      </c>
      <c r="AW52" s="31">
        <f>IF(D52="","",RANK(AV52,$AV$3:$AV$202,0))</f>
        <v>42</v>
      </c>
      <c r="AX52" s="57">
        <f>IF(D52="","",IF(LOOKUP(AW52,'Master 2012 Pay Sheet'!$C$5:$C$35,'Master 2012 Pay Sheet'!$D$5:$D$35)&gt;0,LOOKUP(AW52,'Master 2012 Pay Sheet'!$C$5:$C$35,'Master 2012 Pay Sheet'!$D$5:$D$35),0))</f>
        <v>0</v>
      </c>
      <c r="AY52" s="56">
        <f>IF(D52="","",AS52+AV52)</f>
        <v>16.82</v>
      </c>
      <c r="AZ52" s="31">
        <f>IF(D52="","",RANK(AY52,$AY$3:$AY$202,0))</f>
        <v>50</v>
      </c>
      <c r="BA52" s="57">
        <f>IF(D52="","",IF(LOOKUP(AZ52,'Master 2012 Pay Sheet'!$E$5:$E$35,'Master 2012 Pay Sheet'!$F$5:$F$35)&gt;0,LOOKUP(AZ52,'Master 2012 Pay Sheet'!$E$5:$E$35,'Master 2012 Pay Sheet'!$F$5:$F$35),0))</f>
        <v>0</v>
      </c>
      <c r="BB52" s="57">
        <f>IF(D52="","",SUM(AU52+AX52+BA52))</f>
        <v>0</v>
      </c>
      <c r="BC52" s="31">
        <f>IF(D52="","",AT52-AZ52)</f>
        <v>2</v>
      </c>
      <c r="BD52" s="31" t="str">
        <f>IF(D52="","",IF(BC52=MAX($BC$3:$BC$202),B52,""))</f>
        <v/>
      </c>
      <c r="BE52" s="31">
        <f>IF(D52="","",COUNT(M52:Q52))</f>
        <v>5</v>
      </c>
      <c r="BF52" s="56">
        <f>IF(D52="","",MAX(X52:AB52))</f>
        <v>2.76</v>
      </c>
      <c r="BG52" s="31" t="str">
        <f>IF(BF52=MAX($BF$3:$BF$202),B52,"")</f>
        <v/>
      </c>
      <c r="BH52" s="31">
        <f>IF(D52="","",COUNT(AC52:AG52))</f>
        <v>5</v>
      </c>
      <c r="BI52" s="56">
        <f>IF(D52="","",MAX(AH52:AL52))</f>
        <v>2.12</v>
      </c>
      <c r="BJ52" s="31" t="str">
        <f>IF(BI52=MAX($BI$3:$BI$202),B52,"")</f>
        <v/>
      </c>
      <c r="BK52" s="31">
        <f>IF(BE52="","",BE52+BH52)</f>
        <v>10</v>
      </c>
      <c r="BL52" s="31">
        <f>IF(D52="","",IF(S52=MAX($S$3:$S$202),S52,""))</f>
        <v>0</v>
      </c>
      <c r="BM52" s="31">
        <f>IF(BL52=MAX($BL$3:$BL$202),B52,"")</f>
        <v>15</v>
      </c>
      <c r="BN52" s="31">
        <f>IF(D52="","",IF(AN52=MAX($AN$3:$AN$202),AN52,""))</f>
        <v>0</v>
      </c>
      <c r="BO52" s="31">
        <f>IF(BN52=MAX($BN$3:$BN$202),B52,"")</f>
        <v>15</v>
      </c>
      <c r="BP52" s="31">
        <f>IF(D52="","",IF(R52=MAX($R$3:$R$202),R52,""))</f>
        <v>0</v>
      </c>
      <c r="BQ52" s="31">
        <f>IF(BP52=MAX($BP$3:$BP$202),B52,"")</f>
        <v>15</v>
      </c>
      <c r="BR52" s="31">
        <f>IF(D52="","",IF(AM52=MAX($AM$3:$AM$202),AM52,""))</f>
        <v>0</v>
      </c>
      <c r="BS52" s="31">
        <f>IF(BR52=MAX($BR$3:$BR$202),B52,"")</f>
        <v>15</v>
      </c>
      <c r="BT52" s="31">
        <f>IF(D52="","",IF(V52=MAX($V$3:$V$202),V52,""))</f>
        <v>0</v>
      </c>
      <c r="BU52" s="31">
        <f>IF(BT52=MAX($BT$3:$BT$202),B52,"")</f>
        <v>15</v>
      </c>
      <c r="BV52" s="31">
        <f>IF(D52="","",IF(W52=MAX($W$3:$W$202), W52,""))</f>
        <v>0</v>
      </c>
      <c r="BW52" s="31">
        <f>IF(BV52=MAX($BV$3:$BV$202),B52,"")</f>
        <v>15</v>
      </c>
      <c r="BX52" s="31">
        <f>IF(D52="","",IF(AQ52=MAX($AQ$3:$AQ$202),AQ52,""))</f>
        <v>0</v>
      </c>
      <c r="BY52" s="31">
        <f>IF(BX52=MAX($BX$3:$BX$202),B52,"")</f>
        <v>15</v>
      </c>
      <c r="BZ52" s="31">
        <f>IF(D52="","",IF(AR52=MAX($AR$3:$AR$202), AR52,""))</f>
        <v>0</v>
      </c>
      <c r="CA52" s="31">
        <f>IF(BZ52=MAX($BZ$3:$BZ$202),B52,"")</f>
        <v>15</v>
      </c>
      <c r="CB52" s="31">
        <f>IF(D52="","",IF(U52=MAX($U$3:$U$202), U52,""))</f>
        <v>0</v>
      </c>
      <c r="CC52" s="31">
        <f>IF(CB52=MAX($CB$3:$CB$202),B52,"")</f>
        <v>15</v>
      </c>
      <c r="CD52" s="31">
        <f>IF(D52="","",IF(AP52=MAX($AP$3:$AP$202),AP52,""))</f>
        <v>0</v>
      </c>
      <c r="CE52" s="31">
        <f>IF(CD52=MAX($CD$3:$CD$202),B52,"")</f>
        <v>15</v>
      </c>
      <c r="CF52" s="31">
        <f>IF(D52="","",IF(T52=MAX($T$3:$T$202), T52,""))</f>
        <v>0</v>
      </c>
      <c r="CG52" s="31">
        <f>IF(CF52=MAX($CF$3:$CF$202),B52,"")</f>
        <v>15</v>
      </c>
      <c r="CH52" s="31">
        <f>IF(D52="","",IF(AO52=MAX($AO$3:$AO$202),AO52,""))</f>
        <v>0</v>
      </c>
      <c r="CI52" s="31">
        <f>IF(CH52=MAX($CH$3:$CH$202),B52,"")</f>
        <v>15</v>
      </c>
      <c r="CJ52" s="31" t="str">
        <f>IF(I52="AC",AZ52,"")</f>
        <v/>
      </c>
      <c r="CK52" s="31" t="str">
        <f>IF(CJ52="","",RANK(CJ52,$CJ$3:$CJ$202,1))</f>
        <v/>
      </c>
      <c r="CL52" s="31" t="str">
        <f>IF(CK52=1,B52,"")</f>
        <v/>
      </c>
      <c r="CM52" s="31" t="str">
        <f>IF(CK52=2,B52,"")</f>
        <v/>
      </c>
      <c r="CN52" s="31" t="str">
        <f>IF(CK52=3,B52,"")</f>
        <v/>
      </c>
      <c r="CO52" s="31" t="str">
        <f>IF(I52="MC",AZ52,"")</f>
        <v/>
      </c>
      <c r="CP52" s="31" t="str">
        <f>IF(CO52="","",RANK(CO52,$CO$3:$CO$202,1))</f>
        <v/>
      </c>
      <c r="CQ52" s="31" t="str">
        <f>IF(CP52=1,B52,"")</f>
        <v/>
      </c>
      <c r="CR52" s="31" t="str">
        <f>IF(CP52=2,B52,"")</f>
        <v/>
      </c>
      <c r="CS52" s="31" t="str">
        <f>IF(CP52=3,B52,"")</f>
        <v/>
      </c>
      <c r="CT52" s="31" t="str">
        <f>IF(BE52=0,BE52,"")</f>
        <v/>
      </c>
      <c r="CU52" s="31" t="str">
        <f>IF(BE52=1,1,"")</f>
        <v/>
      </c>
      <c r="CV52" s="31" t="str">
        <f>IF(BE52=2,2,"")</f>
        <v/>
      </c>
      <c r="CW52" s="31" t="str">
        <f>IF(BE52=3,3,"")</f>
        <v/>
      </c>
      <c r="CX52" s="31" t="str">
        <f>IF(BE52=4,4,"")</f>
        <v/>
      </c>
      <c r="CY52" s="31">
        <f>IF(BE52=5,5,"")</f>
        <v>5</v>
      </c>
      <c r="CZ52" s="31" t="str">
        <f>IF(BH52=0,BH52,"")</f>
        <v/>
      </c>
      <c r="DA52" s="31" t="str">
        <f>IF(BH52=1,1,"")</f>
        <v/>
      </c>
      <c r="DB52" s="31" t="str">
        <f>IF(BH52=2,2,"")</f>
        <v/>
      </c>
      <c r="DC52" s="31" t="str">
        <f>IF(BH52=3,3,"")</f>
        <v/>
      </c>
      <c r="DD52" s="31" t="str">
        <f>IF(BH52=4,4,"")</f>
        <v/>
      </c>
      <c r="DE52" s="31">
        <f>IF(BH52=5,5,"")</f>
        <v>5</v>
      </c>
      <c r="DF52" s="31" t="str">
        <f>IF(BK52=0,BK52,"")</f>
        <v/>
      </c>
      <c r="DG52" s="31" t="str">
        <f>IF(BK52=1,1,"")</f>
        <v/>
      </c>
      <c r="DH52" s="31" t="str">
        <f>IF(BK52=2,2,"")</f>
        <v/>
      </c>
      <c r="DI52" s="31" t="str">
        <f>IF(BK52=3,3,"")</f>
        <v/>
      </c>
      <c r="DJ52" s="31" t="str">
        <f>IF(BK52=4,4,"")</f>
        <v/>
      </c>
      <c r="DK52" s="31" t="str">
        <f>IF(BK52=5,5,"")</f>
        <v/>
      </c>
      <c r="DL52" s="31" t="str">
        <f>IF(BK52=6,6,"")</f>
        <v/>
      </c>
      <c r="DM52" s="31" t="str">
        <f>IF(BK52=7,7,"")</f>
        <v/>
      </c>
      <c r="DN52" s="31" t="str">
        <f>IF(BK52=8,8,"")</f>
        <v/>
      </c>
      <c r="DO52" s="31" t="str">
        <f>IF(BK52=9,9,"")</f>
        <v/>
      </c>
      <c r="DP52" s="31">
        <f>IF(BK52=10,10,"")</f>
        <v>10</v>
      </c>
      <c r="DQ52" s="31" t="str">
        <f>IF(J52="Lund",AZ52,"")</f>
        <v/>
      </c>
      <c r="DR52" s="31" t="str">
        <f>IF(DQ52="","",RANK(DQ52,$DQ$3:$DQ$202,1))</f>
        <v/>
      </c>
      <c r="DS52" s="31" t="str">
        <f>IF(DR52=1,B52,"")</f>
        <v/>
      </c>
      <c r="DT52" s="31">
        <f>IF(I52="AT",B52,"")</f>
        <v>15</v>
      </c>
      <c r="DU52" s="31" t="str">
        <f>IF(I52="MC",B52,"")</f>
        <v/>
      </c>
      <c r="DV52" s="31" t="str">
        <f>IF(I52="AC",B52,"")</f>
        <v/>
      </c>
      <c r="DW52" s="48">
        <f>IF(BK52=0,0,IF(D52="","",$D$203-AZ52+1)/$D$203*100)</f>
        <v>30.985915492957744</v>
      </c>
      <c r="DX52" s="76" t="str">
        <f>IF(AS52 = 0,AV52 - AS52,"")</f>
        <v/>
      </c>
      <c r="DY52" s="77">
        <v>25.25</v>
      </c>
      <c r="DZ52" s="77">
        <v>6.06</v>
      </c>
    </row>
    <row r="53" spans="1:130" ht="13.2" x14ac:dyDescent="0.25">
      <c r="A53" s="31">
        <v>51</v>
      </c>
      <c r="B53" s="76">
        <v>33</v>
      </c>
      <c r="C53" s="15"/>
      <c r="D53" s="14" t="s">
        <v>240</v>
      </c>
      <c r="E53" s="14" t="s">
        <v>323</v>
      </c>
      <c r="F53" s="14"/>
      <c r="G53" s="14" t="s">
        <v>241</v>
      </c>
      <c r="H53" s="50" t="s">
        <v>323</v>
      </c>
      <c r="I53" s="15" t="s">
        <v>203</v>
      </c>
      <c r="J53" s="47"/>
      <c r="K53" s="47"/>
      <c r="L53" s="47"/>
      <c r="M53" s="54">
        <v>18.5</v>
      </c>
      <c r="N53" s="54">
        <v>19</v>
      </c>
      <c r="O53" s="54">
        <v>16.5</v>
      </c>
      <c r="P53" s="54">
        <v>14.5</v>
      </c>
      <c r="Q53" s="54">
        <v>17</v>
      </c>
      <c r="R53" s="51"/>
      <c r="S53" s="51"/>
      <c r="T53" s="51"/>
      <c r="U53" s="51"/>
      <c r="V53" s="51"/>
      <c r="W53" s="51"/>
      <c r="X53" s="52">
        <f>IF(M53&gt;0,VLOOKUP(M53,$DY$8:$DZ$95,2)," ")</f>
        <v>2.12</v>
      </c>
      <c r="Y53" s="52">
        <f>IF(N53&gt;0,VLOOKUP(N53,$DY$8:$DZ$95,2)," ")</f>
        <v>2.3199999999999998</v>
      </c>
      <c r="Z53" s="52">
        <f>IF(O53&gt;0,VLOOKUP(O53,$DY$8:$DZ$95,2)," ")</f>
        <v>1.5</v>
      </c>
      <c r="AA53" s="52">
        <f>IF(P53&gt;0,VLOOKUP(P53,$DY$8:$DZ$95,2)," ")</f>
        <v>1.06</v>
      </c>
      <c r="AB53" s="52">
        <f>IF(Q53&gt;0,VLOOKUP(Q53,$DY$8:$DZ$95,2)," ")</f>
        <v>1.64</v>
      </c>
      <c r="AC53" s="54">
        <v>16.5</v>
      </c>
      <c r="AD53" s="54">
        <v>16.75</v>
      </c>
      <c r="AE53" s="54">
        <v>16.5</v>
      </c>
      <c r="AF53" s="54">
        <v>17.25</v>
      </c>
      <c r="AG53" s="54">
        <v>17.75</v>
      </c>
      <c r="AH53" s="52">
        <f>IF(AC53&gt;0,VLOOKUP(AC53,$DY$8:$DZ$95,2)," ")</f>
        <v>1.5</v>
      </c>
      <c r="AI53" s="52">
        <f>IF(AD53&gt;0,VLOOKUP(AD53,$DY$8:$DZ$95,2)," ")</f>
        <v>1.58</v>
      </c>
      <c r="AJ53" s="52">
        <f>IF(AE53&gt;0,VLOOKUP(AE53,$DY$8:$DZ$95,2)," ")</f>
        <v>1.5</v>
      </c>
      <c r="AK53" s="52">
        <f>IF(AF53&gt;0,VLOOKUP(AF53,$DY$8:$DZ$95,2)," ")</f>
        <v>1.72</v>
      </c>
      <c r="AL53" s="52">
        <f>IF(AG53&gt;0,VLOOKUP(AG53,$DY$8:$DZ$95,2)," ")</f>
        <v>1.86</v>
      </c>
      <c r="AM53" s="53"/>
      <c r="AN53" s="53"/>
      <c r="AO53" s="53"/>
      <c r="AP53" s="53"/>
      <c r="AQ53" s="53"/>
      <c r="AR53" s="53"/>
      <c r="AS53" s="55">
        <f>IF(D53="","",SUM(X53:AB53))</f>
        <v>8.64</v>
      </c>
      <c r="AT53" s="31">
        <f>IF(D53="","",RANK(AS53,$AS$3:$AS$202,0))</f>
        <v>50</v>
      </c>
      <c r="AU53" s="57">
        <f>IF(D53="","",IF(LOOKUP(AT53,'Master 2012 Pay Sheet'!$A$5:$A$35,'Master 2012 Pay Sheet'!$B$5:$B$35)&gt;0,LOOKUP(AT53,'Master 2012 Pay Sheet'!$A$5:$A$35,'Master 2012 Pay Sheet'!$B$5:$B$35),0))</f>
        <v>0</v>
      </c>
      <c r="AV53" s="56">
        <f>IF(D53="","",SUM(AH53:AL53))</f>
        <v>8.16</v>
      </c>
      <c r="AW53" s="31">
        <f>IF(D53="","",RANK(AV53,$AV$3:$AV$202,0))</f>
        <v>44</v>
      </c>
      <c r="AX53" s="57">
        <f>IF(D53="","",IF(LOOKUP(AW53,'Master 2012 Pay Sheet'!$C$5:$C$35,'Master 2012 Pay Sheet'!$D$5:$D$35)&gt;0,LOOKUP(AW53,'Master 2012 Pay Sheet'!$C$5:$C$35,'Master 2012 Pay Sheet'!$D$5:$D$35),0))</f>
        <v>0</v>
      </c>
      <c r="AY53" s="56">
        <f>IF(D53="","",AS53+AV53)</f>
        <v>16.8</v>
      </c>
      <c r="AZ53" s="31">
        <f>IF(D53="","",RANK(AY53,$AY$3:$AY$202,0))</f>
        <v>51</v>
      </c>
      <c r="BA53" s="57">
        <f>IF(D53="","",IF(LOOKUP(AZ53,'Master 2012 Pay Sheet'!$E$5:$E$35,'Master 2012 Pay Sheet'!$F$5:$F$35)&gt;0,LOOKUP(AZ53,'Master 2012 Pay Sheet'!$E$5:$E$35,'Master 2012 Pay Sheet'!$F$5:$F$35),0))</f>
        <v>0</v>
      </c>
      <c r="BB53" s="57">
        <f>IF(D53="","",SUM(AU53+AX53+BA53))</f>
        <v>0</v>
      </c>
      <c r="BC53" s="31">
        <f>IF(D53="","",AT53-AZ53)</f>
        <v>-1</v>
      </c>
      <c r="BD53" s="31" t="str">
        <f>IF(D53="","",IF(BC53=MAX($BC$3:$BC$202),B53,""))</f>
        <v/>
      </c>
      <c r="BE53" s="31">
        <f>IF(D53="","",COUNT(M53:Q53))</f>
        <v>5</v>
      </c>
      <c r="BF53" s="56">
        <f>IF(D53="","",MAX(X53:AB53))</f>
        <v>2.3199999999999998</v>
      </c>
      <c r="BG53" s="31" t="str">
        <f>IF(BF53=MAX($BF$3:$BF$202),B53,"")</f>
        <v/>
      </c>
      <c r="BH53" s="31">
        <f>IF(D53="","",COUNT(AC53:AG53))</f>
        <v>5</v>
      </c>
      <c r="BI53" s="56">
        <f>IF(D53="","",MAX(AH53:AL53))</f>
        <v>1.86</v>
      </c>
      <c r="BJ53" s="31" t="str">
        <f>IF(BI53=MAX($BI$3:$BI$202),B53,"")</f>
        <v/>
      </c>
      <c r="BK53" s="31">
        <f>IF(BE53="","",BE53+BH53)</f>
        <v>10</v>
      </c>
      <c r="BL53" s="31">
        <f>IF(D53="","",IF(S53=MAX($S$3:$S$202),S53,""))</f>
        <v>0</v>
      </c>
      <c r="BM53" s="31">
        <f>IF(BL53=MAX($BL$3:$BL$202),B53,"")</f>
        <v>33</v>
      </c>
      <c r="BN53" s="31">
        <f>IF(D53="","",IF(AN53=MAX($AN$3:$AN$202),AN53,""))</f>
        <v>0</v>
      </c>
      <c r="BO53" s="31">
        <f>IF(BN53=MAX($BN$3:$BN$202),B53,"")</f>
        <v>33</v>
      </c>
      <c r="BP53" s="31">
        <f>IF(D53="","",IF(R53=MAX($R$3:$R$202),R53,""))</f>
        <v>0</v>
      </c>
      <c r="BQ53" s="31">
        <f>IF(BP53=MAX($BP$3:$BP$202),B53,"")</f>
        <v>33</v>
      </c>
      <c r="BR53" s="31">
        <f>IF(D53="","",IF(AM53=MAX($AM$3:$AM$202),AM53,""))</f>
        <v>0</v>
      </c>
      <c r="BS53" s="31">
        <f>IF(BR53=MAX($BR$3:$BR$202),B53,"")</f>
        <v>33</v>
      </c>
      <c r="BT53" s="31">
        <f>IF(D53="","",IF(V53=MAX($V$3:$V$202),V53,""))</f>
        <v>0</v>
      </c>
      <c r="BU53" s="31">
        <f>IF(BT53=MAX($BT$3:$BT$202),B53,"")</f>
        <v>33</v>
      </c>
      <c r="BV53" s="31">
        <f>IF(D53="","",IF(W53=MAX($W$3:$W$202), W53,""))</f>
        <v>0</v>
      </c>
      <c r="BW53" s="31">
        <f>IF(BV53=MAX($BV$3:$BV$202),B53,"")</f>
        <v>33</v>
      </c>
      <c r="BX53" s="31">
        <f>IF(D53="","",IF(AQ53=MAX($AQ$3:$AQ$202),AQ53,""))</f>
        <v>0</v>
      </c>
      <c r="BY53" s="31">
        <f>IF(BX53=MAX($BX$3:$BX$202),B53,"")</f>
        <v>33</v>
      </c>
      <c r="BZ53" s="31">
        <f>IF(D53="","",IF(AR53=MAX($AR$3:$AR$202), AR53,""))</f>
        <v>0</v>
      </c>
      <c r="CA53" s="31">
        <f>IF(BZ53=MAX($BZ$3:$BZ$202),B53,"")</f>
        <v>33</v>
      </c>
      <c r="CB53" s="31">
        <f>IF(D53="","",IF(U53=MAX($U$3:$U$202), U53,""))</f>
        <v>0</v>
      </c>
      <c r="CC53" s="31">
        <f>IF(CB53=MAX($CB$3:$CB$202),B53,"")</f>
        <v>33</v>
      </c>
      <c r="CD53" s="31">
        <f>IF(D53="","",IF(AP53=MAX($AP$3:$AP$202),AP53,""))</f>
        <v>0</v>
      </c>
      <c r="CE53" s="31">
        <f>IF(CD53=MAX($CD$3:$CD$202),B53,"")</f>
        <v>33</v>
      </c>
      <c r="CF53" s="31">
        <f>IF(D53="","",IF(T53=MAX($T$3:$T$202), T53,""))</f>
        <v>0</v>
      </c>
      <c r="CG53" s="31">
        <f>IF(CF53=MAX($CF$3:$CF$202),B53,"")</f>
        <v>33</v>
      </c>
      <c r="CH53" s="31">
        <f>IF(D53="","",IF(AO53=MAX($AO$3:$AO$202),AO53,""))</f>
        <v>0</v>
      </c>
      <c r="CI53" s="31">
        <f>IF(CH53=MAX($CH$3:$CH$202),B53,"")</f>
        <v>33</v>
      </c>
      <c r="CJ53" s="31" t="str">
        <f>IF(I53="AC",AZ53,"")</f>
        <v/>
      </c>
      <c r="CK53" s="31" t="str">
        <f>IF(CJ53="","",RANK(CJ53,$CJ$3:$CJ$202,1))</f>
        <v/>
      </c>
      <c r="CL53" s="31" t="str">
        <f>IF(CK53=1,B53,"")</f>
        <v/>
      </c>
      <c r="CM53" s="31" t="str">
        <f>IF(CK53=2,B53,"")</f>
        <v/>
      </c>
      <c r="CN53" s="31" t="str">
        <f>IF(CK53=3,B53,"")</f>
        <v/>
      </c>
      <c r="CO53" s="31" t="str">
        <f>IF(I53="MC",AZ53,"")</f>
        <v/>
      </c>
      <c r="CP53" s="31" t="str">
        <f>IF(CO53="","",RANK(CO53,$CO$3:$CO$202,1))</f>
        <v/>
      </c>
      <c r="CQ53" s="31" t="str">
        <f>IF(CP53=1,B53,"")</f>
        <v/>
      </c>
      <c r="CR53" s="31" t="str">
        <f>IF(CP53=2,B53,"")</f>
        <v/>
      </c>
      <c r="CS53" s="31" t="str">
        <f>IF(CP53=3,B53,"")</f>
        <v/>
      </c>
      <c r="CT53" s="31" t="str">
        <f>IF(BE53=0,BE53,"")</f>
        <v/>
      </c>
      <c r="CU53" s="31" t="str">
        <f>IF(BE53=1,1,"")</f>
        <v/>
      </c>
      <c r="CV53" s="31" t="str">
        <f>IF(BE53=2,2,"")</f>
        <v/>
      </c>
      <c r="CW53" s="31" t="str">
        <f>IF(BE53=3,3,"")</f>
        <v/>
      </c>
      <c r="CX53" s="31" t="str">
        <f>IF(BE53=4,4,"")</f>
        <v/>
      </c>
      <c r="CY53" s="31">
        <f>IF(BE53=5,5,"")</f>
        <v>5</v>
      </c>
      <c r="CZ53" s="31" t="str">
        <f>IF(BH53=0,BH53,"")</f>
        <v/>
      </c>
      <c r="DA53" s="31" t="str">
        <f>IF(BH53=1,1,"")</f>
        <v/>
      </c>
      <c r="DB53" s="31" t="str">
        <f>IF(BH53=2,2,"")</f>
        <v/>
      </c>
      <c r="DC53" s="31" t="str">
        <f>IF(BH53=3,3,"")</f>
        <v/>
      </c>
      <c r="DD53" s="31" t="str">
        <f>IF(BH53=4,4,"")</f>
        <v/>
      </c>
      <c r="DE53" s="31">
        <f>IF(BH53=5,5,"")</f>
        <v>5</v>
      </c>
      <c r="DF53" s="31" t="str">
        <f>IF(BK53=0,BK53,"")</f>
        <v/>
      </c>
      <c r="DG53" s="31" t="str">
        <f>IF(BK53=1,1,"")</f>
        <v/>
      </c>
      <c r="DH53" s="31" t="str">
        <f>IF(BK53=2,2,"")</f>
        <v/>
      </c>
      <c r="DI53" s="31" t="str">
        <f>IF(BK53=3,3,"")</f>
        <v/>
      </c>
      <c r="DJ53" s="31" t="str">
        <f>IF(BK53=4,4,"")</f>
        <v/>
      </c>
      <c r="DK53" s="31" t="str">
        <f>IF(BK53=5,5,"")</f>
        <v/>
      </c>
      <c r="DL53" s="31" t="str">
        <f>IF(BK53=6,6,"")</f>
        <v/>
      </c>
      <c r="DM53" s="31" t="str">
        <f>IF(BK53=7,7,"")</f>
        <v/>
      </c>
      <c r="DN53" s="31" t="str">
        <f>IF(BK53=8,8,"")</f>
        <v/>
      </c>
      <c r="DO53" s="31" t="str">
        <f>IF(BK53=9,9,"")</f>
        <v/>
      </c>
      <c r="DP53" s="31">
        <f>IF(BK53=10,10,"")</f>
        <v>10</v>
      </c>
      <c r="DQ53" s="31" t="str">
        <f>IF(J53="Lund",AZ53,"")</f>
        <v/>
      </c>
      <c r="DR53" s="31" t="str">
        <f>IF(DQ53="","",RANK(DQ53,$DQ$3:$DQ$202,1))</f>
        <v/>
      </c>
      <c r="DS53" s="31" t="str">
        <f>IF(DR53=1,B53,"")</f>
        <v/>
      </c>
      <c r="DT53" s="31">
        <f>IF(I53="AT",B53,"")</f>
        <v>33</v>
      </c>
      <c r="DU53" s="31" t="str">
        <f>IF(I53="MC",B53,"")</f>
        <v/>
      </c>
      <c r="DV53" s="31" t="str">
        <f>IF(I53="AC",B53,"")</f>
        <v/>
      </c>
      <c r="DW53" s="48">
        <f>IF(BK53=0,0,IF(D53="","",$D$203-AZ53+1)/$D$203*100)</f>
        <v>29.577464788732392</v>
      </c>
      <c r="DX53" s="76" t="str">
        <f>IF(AS53 = 0,AV53 - AS53,"")</f>
        <v/>
      </c>
      <c r="DY53" s="77">
        <v>25.5</v>
      </c>
      <c r="DZ53" s="77">
        <v>6.26</v>
      </c>
    </row>
    <row r="54" spans="1:130" ht="13.2" x14ac:dyDescent="0.25">
      <c r="A54" s="31">
        <v>52</v>
      </c>
      <c r="B54" s="76">
        <v>14</v>
      </c>
      <c r="C54" s="15"/>
      <c r="D54" s="14" t="s">
        <v>199</v>
      </c>
      <c r="E54" s="14" t="s">
        <v>336</v>
      </c>
      <c r="F54" s="14"/>
      <c r="G54" s="14" t="s">
        <v>200</v>
      </c>
      <c r="H54" s="50" t="s">
        <v>337</v>
      </c>
      <c r="I54" s="60" t="s">
        <v>203</v>
      </c>
      <c r="J54" s="47"/>
      <c r="K54" s="47"/>
      <c r="L54" s="47"/>
      <c r="M54" s="54">
        <v>20.5</v>
      </c>
      <c r="N54" s="54">
        <v>16.25</v>
      </c>
      <c r="O54" s="54">
        <v>15.75</v>
      </c>
      <c r="P54" s="54">
        <v>17.5</v>
      </c>
      <c r="Q54" s="54">
        <v>15.25</v>
      </c>
      <c r="R54" s="51"/>
      <c r="S54" s="51"/>
      <c r="T54" s="51"/>
      <c r="U54" s="51"/>
      <c r="V54" s="51"/>
      <c r="W54" s="51"/>
      <c r="X54" s="52">
        <f>IF(M54&gt;0,VLOOKUP(M54,$DY$8:$DZ$95,2)," ")</f>
        <v>3</v>
      </c>
      <c r="Y54" s="52">
        <f>IF(N54&gt;0,VLOOKUP(N54,$DY$8:$DZ$95,2)," ")</f>
        <v>1.44</v>
      </c>
      <c r="Z54" s="52">
        <f>IF(O54&gt;0,VLOOKUP(O54,$DY$8:$DZ$95,2)," ")</f>
        <v>1.32</v>
      </c>
      <c r="AA54" s="52">
        <f>IF(P54&gt;0,VLOOKUP(P54,$DY$8:$DZ$95,2)," ")</f>
        <v>1.78</v>
      </c>
      <c r="AB54" s="52">
        <f>IF(Q54&gt;0,VLOOKUP(Q54,$DY$8:$DZ$95,2)," ")</f>
        <v>1.18</v>
      </c>
      <c r="AC54" s="54">
        <v>16.5</v>
      </c>
      <c r="AD54" s="54">
        <v>18.5</v>
      </c>
      <c r="AE54" s="54">
        <v>15.5</v>
      </c>
      <c r="AF54" s="54">
        <v>16.5</v>
      </c>
      <c r="AG54" s="54">
        <v>16.5</v>
      </c>
      <c r="AH54" s="52">
        <f>IF(AC54&gt;0,VLOOKUP(AC54,$DY$8:$DZ$95,2)," ")</f>
        <v>1.5</v>
      </c>
      <c r="AI54" s="52">
        <f>IF(AD54&gt;0,VLOOKUP(AD54,$DY$8:$DZ$95,2)," ")</f>
        <v>2.12</v>
      </c>
      <c r="AJ54" s="52">
        <f>IF(AE54&gt;0,VLOOKUP(AE54,$DY$8:$DZ$95,2)," ")</f>
        <v>1.24</v>
      </c>
      <c r="AK54" s="52">
        <f>IF(AF54&gt;0,VLOOKUP(AF54,$DY$8:$DZ$95,2)," ")</f>
        <v>1.5</v>
      </c>
      <c r="AL54" s="52">
        <f>IF(AG54&gt;0,VLOOKUP(AG54,$DY$8:$DZ$95,2)," ")</f>
        <v>1.5</v>
      </c>
      <c r="AM54" s="53"/>
      <c r="AN54" s="53"/>
      <c r="AO54" s="53"/>
      <c r="AP54" s="53"/>
      <c r="AQ54" s="53"/>
      <c r="AR54" s="53"/>
      <c r="AS54" s="55">
        <f>IF(D54="","",SUM(X54:AB54))</f>
        <v>8.7200000000000006</v>
      </c>
      <c r="AT54" s="31">
        <f>IF(D54="","",RANK(AS54,$AS$3:$AS$202,0))</f>
        <v>48</v>
      </c>
      <c r="AU54" s="57">
        <f>IF(D54="","",IF(LOOKUP(AT54,'Master 2012 Pay Sheet'!$A$5:$A$35,'Master 2012 Pay Sheet'!$B$5:$B$35)&gt;0,LOOKUP(AT54,'Master 2012 Pay Sheet'!$A$5:$A$35,'Master 2012 Pay Sheet'!$B$5:$B$35),0))</f>
        <v>0</v>
      </c>
      <c r="AV54" s="56">
        <f>IF(D54="","",SUM(AH54:AL54))</f>
        <v>7.86</v>
      </c>
      <c r="AW54" s="31">
        <f>IF(D54="","",RANK(AV54,$AV$3:$AV$202,0))</f>
        <v>45</v>
      </c>
      <c r="AX54" s="57">
        <f>IF(D54="","",IF(LOOKUP(AW54,'Master 2012 Pay Sheet'!$C$5:$C$35,'Master 2012 Pay Sheet'!$D$5:$D$35)&gt;0,LOOKUP(AW54,'Master 2012 Pay Sheet'!$C$5:$C$35,'Master 2012 Pay Sheet'!$D$5:$D$35),0))</f>
        <v>0</v>
      </c>
      <c r="AY54" s="56">
        <f>IF(D54="","",AS54+AV54)</f>
        <v>16.580000000000002</v>
      </c>
      <c r="AZ54" s="31">
        <f>IF(D54="","",RANK(AY54,$AY$3:$AY$202,0))</f>
        <v>52</v>
      </c>
      <c r="BA54" s="57">
        <f>IF(D54="","",IF(LOOKUP(AZ54,'Master 2012 Pay Sheet'!$E$5:$E$35,'Master 2012 Pay Sheet'!$F$5:$F$35)&gt;0,LOOKUP(AZ54,'Master 2012 Pay Sheet'!$E$5:$E$35,'Master 2012 Pay Sheet'!$F$5:$F$35),0))</f>
        <v>0</v>
      </c>
      <c r="BB54" s="57">
        <f>IF(D54="","",SUM(AU54+AX54+BA54))</f>
        <v>0</v>
      </c>
      <c r="BC54" s="31">
        <f>IF(D54="","",AT54-AZ54)</f>
        <v>-4</v>
      </c>
      <c r="BD54" s="31" t="str">
        <f>IF(D54="","",IF(BC54=MAX($BC$3:$BC$202),B54,""))</f>
        <v/>
      </c>
      <c r="BE54" s="31">
        <f>IF(D54="","",COUNT(M54:Q54))</f>
        <v>5</v>
      </c>
      <c r="BF54" s="56">
        <f>IF(D54="","",MAX(X54:AB54))</f>
        <v>3</v>
      </c>
      <c r="BG54" s="31" t="str">
        <f>IF(BF54=MAX($BF$3:$BF$202),B54,"")</f>
        <v/>
      </c>
      <c r="BH54" s="31">
        <f>IF(D54="","",COUNT(AC54:AG54))</f>
        <v>5</v>
      </c>
      <c r="BI54" s="56">
        <f>IF(D54="","",MAX(AH54:AL54))</f>
        <v>2.12</v>
      </c>
      <c r="BJ54" s="31" t="str">
        <f>IF(BI54=MAX($BI$3:$BI$202),B54,"")</f>
        <v/>
      </c>
      <c r="BK54" s="31">
        <f>IF(BE54="","",BE54+BH54)</f>
        <v>10</v>
      </c>
      <c r="BL54" s="31">
        <f>IF(D54="","",IF(S54=MAX($S$3:$S$202),S54,""))</f>
        <v>0</v>
      </c>
      <c r="BM54" s="31">
        <f>IF(BL54=MAX($BL$3:$BL$202),B54,"")</f>
        <v>14</v>
      </c>
      <c r="BN54" s="31">
        <f>IF(D54="","",IF(AN54=MAX($AN$3:$AN$202),AN54,""))</f>
        <v>0</v>
      </c>
      <c r="BO54" s="31">
        <f>IF(BN54=MAX($BN$3:$BN$202),B54,"")</f>
        <v>14</v>
      </c>
      <c r="BP54" s="31">
        <f>IF(D54="","",IF(R54=MAX($R$3:$R$202),R54,""))</f>
        <v>0</v>
      </c>
      <c r="BQ54" s="31">
        <f>IF(BP54=MAX($BP$3:$BP$202),B54,"")</f>
        <v>14</v>
      </c>
      <c r="BR54" s="31">
        <f>IF(D54="","",IF(AM54=MAX($AM$3:$AM$202),AM54,""))</f>
        <v>0</v>
      </c>
      <c r="BS54" s="31">
        <f>IF(BR54=MAX($BR$3:$BR$202),B54,"")</f>
        <v>14</v>
      </c>
      <c r="BT54" s="31">
        <f>IF(D54="","",IF(V54=MAX($V$3:$V$202),V54,""))</f>
        <v>0</v>
      </c>
      <c r="BU54" s="31">
        <f>IF(BT54=MAX($BT$3:$BT$202),B54,"")</f>
        <v>14</v>
      </c>
      <c r="BV54" s="31">
        <f>IF(D54="","",IF(W54=MAX($W$3:$W$202), W54,""))</f>
        <v>0</v>
      </c>
      <c r="BW54" s="31">
        <f>IF(BV54=MAX($BV$3:$BV$202),B54,"")</f>
        <v>14</v>
      </c>
      <c r="BX54" s="31">
        <f>IF(D54="","",IF(AQ54=MAX($AQ$3:$AQ$202),AQ54,""))</f>
        <v>0</v>
      </c>
      <c r="BY54" s="31">
        <f>IF(BX54=MAX($BX$3:$BX$202),B54,"")</f>
        <v>14</v>
      </c>
      <c r="BZ54" s="31">
        <f>IF(D54="","",IF(AR54=MAX($AR$3:$AR$202), AR54,""))</f>
        <v>0</v>
      </c>
      <c r="CA54" s="31">
        <f>IF(BZ54=MAX($BZ$3:$BZ$202),B54,"")</f>
        <v>14</v>
      </c>
      <c r="CB54" s="31">
        <f>IF(D54="","",IF(U54=MAX($U$3:$U$202), U54,""))</f>
        <v>0</v>
      </c>
      <c r="CC54" s="31">
        <f>IF(CB54=MAX($CB$3:$CB$202),B54,"")</f>
        <v>14</v>
      </c>
      <c r="CD54" s="31">
        <f>IF(D54="","",IF(AP54=MAX($AP$3:$AP$202),AP54,""))</f>
        <v>0</v>
      </c>
      <c r="CE54" s="31">
        <f>IF(CD54=MAX($CD$3:$CD$202),B54,"")</f>
        <v>14</v>
      </c>
      <c r="CF54" s="31">
        <f>IF(D54="","",IF(T54=MAX($T$3:$T$202), T54,""))</f>
        <v>0</v>
      </c>
      <c r="CG54" s="31">
        <f>IF(CF54=MAX($CF$3:$CF$202),B54,"")</f>
        <v>14</v>
      </c>
      <c r="CH54" s="31">
        <f>IF(D54="","",IF(AO54=MAX($AO$3:$AO$202),AO54,""))</f>
        <v>0</v>
      </c>
      <c r="CI54" s="31">
        <f>IF(CH54=MAX($CH$3:$CH$202),B54,"")</f>
        <v>14</v>
      </c>
      <c r="CJ54" s="31" t="str">
        <f>IF(I54="AC",AZ54,"")</f>
        <v/>
      </c>
      <c r="CK54" s="31" t="str">
        <f>IF(CJ54="","",RANK(CJ54,$CJ$3:$CJ$202,1))</f>
        <v/>
      </c>
      <c r="CL54" s="31" t="str">
        <f>IF(CK54=1,B54,"")</f>
        <v/>
      </c>
      <c r="CM54" s="31" t="str">
        <f>IF(CK54=2,B54,"")</f>
        <v/>
      </c>
      <c r="CN54" s="31" t="str">
        <f>IF(CK54=3,B54,"")</f>
        <v/>
      </c>
      <c r="CO54" s="31" t="str">
        <f>IF(I54="MC",AZ54,"")</f>
        <v/>
      </c>
      <c r="CP54" s="31" t="str">
        <f>IF(CO54="","",RANK(CO54,$CO$3:$CO$202,1))</f>
        <v/>
      </c>
      <c r="CQ54" s="31" t="str">
        <f>IF(CP54=1,B54,"")</f>
        <v/>
      </c>
      <c r="CR54" s="31" t="str">
        <f>IF(CP54=2,B54,"")</f>
        <v/>
      </c>
      <c r="CS54" s="31" t="str">
        <f>IF(CP54=3,B54,"")</f>
        <v/>
      </c>
      <c r="CT54" s="31" t="str">
        <f>IF(BE54=0,BE54,"")</f>
        <v/>
      </c>
      <c r="CU54" s="31" t="str">
        <f>IF(BE54=1,1,"")</f>
        <v/>
      </c>
      <c r="CV54" s="31" t="str">
        <f>IF(BE54=2,2,"")</f>
        <v/>
      </c>
      <c r="CW54" s="31" t="str">
        <f>IF(BE54=3,3,"")</f>
        <v/>
      </c>
      <c r="CX54" s="31" t="str">
        <f>IF(BE54=4,4,"")</f>
        <v/>
      </c>
      <c r="CY54" s="31">
        <f>IF(BE54=5,5,"")</f>
        <v>5</v>
      </c>
      <c r="CZ54" s="31" t="str">
        <f>IF(BH54=0,BH54,"")</f>
        <v/>
      </c>
      <c r="DA54" s="31" t="str">
        <f>IF(BH54=1,1,"")</f>
        <v/>
      </c>
      <c r="DB54" s="31" t="str">
        <f>IF(BH54=2,2,"")</f>
        <v/>
      </c>
      <c r="DC54" s="31" t="str">
        <f>IF(BH54=3,3,"")</f>
        <v/>
      </c>
      <c r="DD54" s="31" t="str">
        <f>IF(BH54=4,4,"")</f>
        <v/>
      </c>
      <c r="DE54" s="31">
        <f>IF(BH54=5,5,"")</f>
        <v>5</v>
      </c>
      <c r="DF54" s="31" t="str">
        <f>IF(BK54=0,BK54,"")</f>
        <v/>
      </c>
      <c r="DG54" s="31" t="str">
        <f>IF(BK54=1,1,"")</f>
        <v/>
      </c>
      <c r="DH54" s="31" t="str">
        <f>IF(BK54=2,2,"")</f>
        <v/>
      </c>
      <c r="DI54" s="31" t="str">
        <f>IF(BK54=3,3,"")</f>
        <v/>
      </c>
      <c r="DJ54" s="31" t="str">
        <f>IF(BK54=4,4,"")</f>
        <v/>
      </c>
      <c r="DK54" s="31" t="str">
        <f>IF(BK54=5,5,"")</f>
        <v/>
      </c>
      <c r="DL54" s="31" t="str">
        <f>IF(BK54=6,6,"")</f>
        <v/>
      </c>
      <c r="DM54" s="31" t="str">
        <f>IF(BK54=7,7,"")</f>
        <v/>
      </c>
      <c r="DN54" s="31" t="str">
        <f>IF(BK54=8,8,"")</f>
        <v/>
      </c>
      <c r="DO54" s="31" t="str">
        <f>IF(BK54=9,9,"")</f>
        <v/>
      </c>
      <c r="DP54" s="31">
        <f>IF(BK54=10,10,"")</f>
        <v>10</v>
      </c>
      <c r="DQ54" s="31" t="str">
        <f>IF(J54="Lund",AZ54,"")</f>
        <v/>
      </c>
      <c r="DR54" s="31" t="str">
        <f>IF(DQ54="","",RANK(DQ54,$DQ$3:$DQ$202,1))</f>
        <v/>
      </c>
      <c r="DS54" s="31" t="str">
        <f>IF(DR54=1,B54,"")</f>
        <v/>
      </c>
      <c r="DT54" s="31">
        <f>IF(I54="AT",B54,"")</f>
        <v>14</v>
      </c>
      <c r="DU54" s="31" t="str">
        <f>IF(I54="MC",B54,"")</f>
        <v/>
      </c>
      <c r="DV54" s="31" t="str">
        <f>IF(I54="AC",B54,"")</f>
        <v/>
      </c>
      <c r="DW54" s="48">
        <f>IF(BK54=0,0,IF(D54="","",$D$203-AZ54+1)/$D$203*100)</f>
        <v>28.169014084507044</v>
      </c>
      <c r="DX54" s="76" t="str">
        <f>IF(AS54 = 0,AV54 - AS54,"")</f>
        <v/>
      </c>
      <c r="DY54" s="77">
        <v>25.75</v>
      </c>
      <c r="DZ54" s="77">
        <v>6.46</v>
      </c>
    </row>
    <row r="55" spans="1:130" ht="13.2" x14ac:dyDescent="0.25">
      <c r="A55" s="31">
        <v>53</v>
      </c>
      <c r="B55" s="76">
        <v>64</v>
      </c>
      <c r="C55" s="15"/>
      <c r="D55" s="14" t="s">
        <v>302</v>
      </c>
      <c r="E55" s="14" t="s">
        <v>332</v>
      </c>
      <c r="F55" s="14"/>
      <c r="G55" s="14" t="s">
        <v>303</v>
      </c>
      <c r="H55" s="50" t="s">
        <v>320</v>
      </c>
      <c r="I55" s="15" t="s">
        <v>203</v>
      </c>
      <c r="J55" s="47"/>
      <c r="K55" s="47"/>
      <c r="L55" s="47"/>
      <c r="M55" s="54">
        <v>18.5</v>
      </c>
      <c r="N55" s="54">
        <v>17.5</v>
      </c>
      <c r="O55" s="54">
        <v>18</v>
      </c>
      <c r="P55" s="54">
        <v>18</v>
      </c>
      <c r="Q55" s="54">
        <v>18</v>
      </c>
      <c r="R55" s="51"/>
      <c r="S55" s="51"/>
      <c r="T55" s="51"/>
      <c r="U55" s="51"/>
      <c r="V55" s="51"/>
      <c r="W55" s="51"/>
      <c r="X55" s="52">
        <f>IF(M55&gt;0,VLOOKUP(M55,$DY$8:$DZ$95,2)," ")</f>
        <v>2.12</v>
      </c>
      <c r="Y55" s="52">
        <f>IF(N55&gt;0,VLOOKUP(N55,$DY$8:$DZ$95,2)," ")</f>
        <v>1.78</v>
      </c>
      <c r="Z55" s="52">
        <f>IF(O55&gt;0,VLOOKUP(O55,$DY$8:$DZ$95,2)," ")</f>
        <v>1.94</v>
      </c>
      <c r="AA55" s="52">
        <f>IF(P55&gt;0,VLOOKUP(P55,$DY$8:$DZ$95,2)," ")</f>
        <v>1.94</v>
      </c>
      <c r="AB55" s="52">
        <f>IF(Q55&gt;0,VLOOKUP(Q55,$DY$8:$DZ$95,2)," ")</f>
        <v>1.94</v>
      </c>
      <c r="AC55" s="54">
        <v>16.25</v>
      </c>
      <c r="AD55" s="54">
        <v>15.75</v>
      </c>
      <c r="AE55" s="54">
        <v>22</v>
      </c>
      <c r="AF55" s="54"/>
      <c r="AG55" s="54"/>
      <c r="AH55" s="52">
        <f>IF(AC55&gt;0,VLOOKUP(AC55,$DY$8:$DZ$95,2)," ")</f>
        <v>1.44</v>
      </c>
      <c r="AI55" s="52">
        <f>IF(AD55&gt;0,VLOOKUP(AD55,$DY$8:$DZ$95,2)," ")</f>
        <v>1.32</v>
      </c>
      <c r="AJ55" s="52">
        <f>IF(AE55&gt;0,VLOOKUP(AE55,$DY$8:$DZ$95,2)," ")</f>
        <v>3.8</v>
      </c>
      <c r="AK55" s="52" t="str">
        <f>IF(AF55&gt;0,VLOOKUP(AF55,$DY$8:$DZ$95,2)," ")</f>
        <v xml:space="preserve"> </v>
      </c>
      <c r="AL55" s="52" t="str">
        <f>IF(AG55&gt;0,VLOOKUP(AG55,$DY$8:$DZ$95,2)," ")</f>
        <v xml:space="preserve"> </v>
      </c>
      <c r="AM55" s="53"/>
      <c r="AN55" s="53"/>
      <c r="AO55" s="53"/>
      <c r="AP55" s="53"/>
      <c r="AQ55" s="53"/>
      <c r="AR55" s="53"/>
      <c r="AS55" s="55">
        <f>IF(D55="","",SUM(X55:AB55))</f>
        <v>9.7199999999999989</v>
      </c>
      <c r="AT55" s="31">
        <f>IF(D55="","",RANK(AS55,$AS$3:$AS$202,0))</f>
        <v>44</v>
      </c>
      <c r="AU55" s="57">
        <f>IF(D55="","",IF(LOOKUP(AT55,'Master 2012 Pay Sheet'!$A$5:$A$35,'Master 2012 Pay Sheet'!$B$5:$B$35)&gt;0,LOOKUP(AT55,'Master 2012 Pay Sheet'!$A$5:$A$35,'Master 2012 Pay Sheet'!$B$5:$B$35),0))</f>
        <v>0</v>
      </c>
      <c r="AV55" s="56">
        <f>IF(D55="","",SUM(AH55:AL55))</f>
        <v>6.56</v>
      </c>
      <c r="AW55" s="31">
        <f>IF(D55="","",RANK(AV55,$AV$3:$AV$202,0))</f>
        <v>48</v>
      </c>
      <c r="AX55" s="57">
        <f>IF(D55="","",IF(LOOKUP(AW55,'Master 2012 Pay Sheet'!$C$5:$C$35,'Master 2012 Pay Sheet'!$D$5:$D$35)&gt;0,LOOKUP(AW55,'Master 2012 Pay Sheet'!$C$5:$C$35,'Master 2012 Pay Sheet'!$D$5:$D$35),0))</f>
        <v>0</v>
      </c>
      <c r="AY55" s="56">
        <f>IF(D55="","",AS55+AV55)</f>
        <v>16.279999999999998</v>
      </c>
      <c r="AZ55" s="31">
        <f>IF(D55="","",RANK(AY55,$AY$3:$AY$202,0))</f>
        <v>53</v>
      </c>
      <c r="BA55" s="57">
        <f>IF(D55="","",IF(LOOKUP(AZ55,'Master 2012 Pay Sheet'!$E$5:$E$35,'Master 2012 Pay Sheet'!$F$5:$F$35)&gt;0,LOOKUP(AZ55,'Master 2012 Pay Sheet'!$E$5:$E$35,'Master 2012 Pay Sheet'!$F$5:$F$35),0))</f>
        <v>0</v>
      </c>
      <c r="BB55" s="57">
        <f>IF(D55="","",SUM(AU55+AX55+BA55))</f>
        <v>0</v>
      </c>
      <c r="BC55" s="31">
        <f>IF(D55="","",AT55-AZ55)</f>
        <v>-9</v>
      </c>
      <c r="BD55" s="31" t="str">
        <f>IF(D55="","",IF(BC55=MAX($BC$3:$BC$202),B55,""))</f>
        <v/>
      </c>
      <c r="BE55" s="31">
        <f>IF(D55="","",COUNT(M55:Q55))</f>
        <v>5</v>
      </c>
      <c r="BF55" s="56">
        <f>IF(D55="","",MAX(X55:AB55))</f>
        <v>2.12</v>
      </c>
      <c r="BG55" s="31" t="str">
        <f>IF(BF55=MAX($BF$3:$BF$202),B55,"")</f>
        <v/>
      </c>
      <c r="BH55" s="31">
        <f>IF(D55="","",COUNT(AC55:AG55))</f>
        <v>3</v>
      </c>
      <c r="BI55" s="56">
        <f>IF(D55="","",MAX(AH55:AL55))</f>
        <v>3.8</v>
      </c>
      <c r="BJ55" s="31" t="str">
        <f>IF(BI55=MAX($BI$3:$BI$202),B55,"")</f>
        <v/>
      </c>
      <c r="BK55" s="31">
        <f>IF(BE55="","",BE55+BH55)</f>
        <v>8</v>
      </c>
      <c r="BL55" s="31">
        <f>IF(D55="","",IF(S55=MAX($S$3:$S$202),S55,""))</f>
        <v>0</v>
      </c>
      <c r="BM55" s="31">
        <f>IF(BL55=MAX($BL$3:$BL$202),B55,"")</f>
        <v>64</v>
      </c>
      <c r="BN55" s="31">
        <f>IF(D55="","",IF(AN55=MAX($AN$3:$AN$202),AN55,""))</f>
        <v>0</v>
      </c>
      <c r="BO55" s="31">
        <f>IF(BN55=MAX($BN$3:$BN$202),B55,"")</f>
        <v>64</v>
      </c>
      <c r="BP55" s="31">
        <f>IF(D55="","",IF(R55=MAX($R$3:$R$202),R55,""))</f>
        <v>0</v>
      </c>
      <c r="BQ55" s="31">
        <f>IF(BP55=MAX($BP$3:$BP$202),B55,"")</f>
        <v>64</v>
      </c>
      <c r="BR55" s="31">
        <f>IF(D55="","",IF(AM55=MAX($AM$3:$AM$202),AM55,""))</f>
        <v>0</v>
      </c>
      <c r="BS55" s="31">
        <f>IF(BR55=MAX($BR$3:$BR$202),B55,"")</f>
        <v>64</v>
      </c>
      <c r="BT55" s="31">
        <f>IF(D55="","",IF(V55=MAX($V$3:$V$202),V55,""))</f>
        <v>0</v>
      </c>
      <c r="BU55" s="31">
        <f>IF(BT55=MAX($BT$3:$BT$202),B55,"")</f>
        <v>64</v>
      </c>
      <c r="BV55" s="31">
        <f>IF(D55="","",IF(W55=MAX($W$3:$W$202), W55,""))</f>
        <v>0</v>
      </c>
      <c r="BW55" s="31">
        <f>IF(BV55=MAX($BV$3:$BV$202),B55,"")</f>
        <v>64</v>
      </c>
      <c r="BX55" s="31">
        <f>IF(D55="","",IF(AQ55=MAX($AQ$3:$AQ$202),AQ55,""))</f>
        <v>0</v>
      </c>
      <c r="BY55" s="31">
        <f>IF(BX55=MAX($BX$3:$BX$202),B55,"")</f>
        <v>64</v>
      </c>
      <c r="BZ55" s="31">
        <f>IF(D55="","",IF(AR55=MAX($AR$3:$AR$202), AR55,""))</f>
        <v>0</v>
      </c>
      <c r="CA55" s="31">
        <f>IF(BZ55=MAX($BZ$3:$BZ$202),B55,"")</f>
        <v>64</v>
      </c>
      <c r="CB55" s="31">
        <f>IF(D55="","",IF(U55=MAX($U$3:$U$202), U55,""))</f>
        <v>0</v>
      </c>
      <c r="CC55" s="31">
        <f>IF(CB55=MAX($CB$3:$CB$202),B55,"")</f>
        <v>64</v>
      </c>
      <c r="CD55" s="31">
        <f>IF(D55="","",IF(AP55=MAX($AP$3:$AP$202),AP55,""))</f>
        <v>0</v>
      </c>
      <c r="CE55" s="31">
        <f>IF(CD55=MAX($CD$3:$CD$202),B55,"")</f>
        <v>64</v>
      </c>
      <c r="CF55" s="31">
        <f>IF(D55="","",IF(T55=MAX($T$3:$T$202), T55,""))</f>
        <v>0</v>
      </c>
      <c r="CG55" s="31">
        <f>IF(CF55=MAX($CF$3:$CF$202),B55,"")</f>
        <v>64</v>
      </c>
      <c r="CH55" s="31">
        <f>IF(D55="","",IF(AO55=MAX($AO$3:$AO$202),AO55,""))</f>
        <v>0</v>
      </c>
      <c r="CI55" s="31">
        <f>IF(CH55=MAX($CH$3:$CH$202),B55,"")</f>
        <v>64</v>
      </c>
      <c r="CJ55" s="31" t="str">
        <f>IF(I55="AC",AZ55,"")</f>
        <v/>
      </c>
      <c r="CK55" s="31" t="str">
        <f>IF(CJ55="","",RANK(CJ55,$CJ$3:$CJ$202,1))</f>
        <v/>
      </c>
      <c r="CL55" s="31" t="str">
        <f>IF(CK55=1,B55,"")</f>
        <v/>
      </c>
      <c r="CM55" s="31" t="str">
        <f>IF(CK55=2,B55,"")</f>
        <v/>
      </c>
      <c r="CN55" s="31" t="str">
        <f>IF(CK55=3,B55,"")</f>
        <v/>
      </c>
      <c r="CO55" s="31" t="str">
        <f>IF(I55="MC",AZ55,"")</f>
        <v/>
      </c>
      <c r="CP55" s="31" t="str">
        <f>IF(CO55="","",RANK(CO55,$CO$3:$CO$202,1))</f>
        <v/>
      </c>
      <c r="CQ55" s="31" t="str">
        <f>IF(CP55=1,B55,"")</f>
        <v/>
      </c>
      <c r="CR55" s="31" t="str">
        <f>IF(CP55=2,B55,"")</f>
        <v/>
      </c>
      <c r="CS55" s="31" t="str">
        <f>IF(CP55=3,B55,"")</f>
        <v/>
      </c>
      <c r="CT55" s="31" t="str">
        <f>IF(BE55=0,BE55,"")</f>
        <v/>
      </c>
      <c r="CU55" s="31" t="str">
        <f>IF(BE55=1,1,"")</f>
        <v/>
      </c>
      <c r="CV55" s="31" t="str">
        <f>IF(BE55=2,2,"")</f>
        <v/>
      </c>
      <c r="CW55" s="31" t="str">
        <f>IF(BE55=3,3,"")</f>
        <v/>
      </c>
      <c r="CX55" s="31" t="str">
        <f>IF(BE55=4,4,"")</f>
        <v/>
      </c>
      <c r="CY55" s="31">
        <f>IF(BE55=5,5,"")</f>
        <v>5</v>
      </c>
      <c r="CZ55" s="31" t="str">
        <f>IF(BH55=0,BH55,"")</f>
        <v/>
      </c>
      <c r="DA55" s="31" t="str">
        <f>IF(BH55=1,1,"")</f>
        <v/>
      </c>
      <c r="DB55" s="31" t="str">
        <f>IF(BH55=2,2,"")</f>
        <v/>
      </c>
      <c r="DC55" s="31">
        <f>IF(BH55=3,3,"")</f>
        <v>3</v>
      </c>
      <c r="DD55" s="31" t="str">
        <f>IF(BH55=4,4,"")</f>
        <v/>
      </c>
      <c r="DE55" s="31" t="str">
        <f>IF(BH55=5,5,"")</f>
        <v/>
      </c>
      <c r="DF55" s="31" t="str">
        <f>IF(BK55=0,BK55,"")</f>
        <v/>
      </c>
      <c r="DG55" s="31" t="str">
        <f>IF(BK55=1,1,"")</f>
        <v/>
      </c>
      <c r="DH55" s="31" t="str">
        <f>IF(BK55=2,2,"")</f>
        <v/>
      </c>
      <c r="DI55" s="31" t="str">
        <f>IF(BK55=3,3,"")</f>
        <v/>
      </c>
      <c r="DJ55" s="31" t="str">
        <f>IF(BK55=4,4,"")</f>
        <v/>
      </c>
      <c r="DK55" s="31" t="str">
        <f>IF(BK55=5,5,"")</f>
        <v/>
      </c>
      <c r="DL55" s="31" t="str">
        <f>IF(BK55=6,6,"")</f>
        <v/>
      </c>
      <c r="DM55" s="31" t="str">
        <f>IF(BK55=7,7,"")</f>
        <v/>
      </c>
      <c r="DN55" s="31">
        <f>IF(BK55=8,8,"")</f>
        <v>8</v>
      </c>
      <c r="DO55" s="31" t="str">
        <f>IF(BK55=9,9,"")</f>
        <v/>
      </c>
      <c r="DP55" s="31" t="str">
        <f>IF(BK55=10,10,"")</f>
        <v/>
      </c>
      <c r="DQ55" s="31" t="str">
        <f>IF(J55="Lund",AZ55,"")</f>
        <v/>
      </c>
      <c r="DR55" s="31" t="str">
        <f>IF(DQ55="","",RANK(DQ55,$DQ$3:$DQ$202,1))</f>
        <v/>
      </c>
      <c r="DS55" s="31" t="str">
        <f>IF(DR55=1,B55,"")</f>
        <v/>
      </c>
      <c r="DT55" s="31">
        <f>IF(I55="AT",B55,"")</f>
        <v>64</v>
      </c>
      <c r="DU55" s="31" t="str">
        <f>IF(I55="MC",B55,"")</f>
        <v/>
      </c>
      <c r="DV55" s="31" t="str">
        <f>IF(I55="AC",B55,"")</f>
        <v/>
      </c>
      <c r="DW55" s="48">
        <f>IF(BK55=0,0,IF(D55="","",$D$203-AZ55+1)/$D$203*100)</f>
        <v>26.760563380281688</v>
      </c>
      <c r="DX55" s="76" t="str">
        <f>IF(AS55 = 0,AV55 - AS55,"")</f>
        <v/>
      </c>
      <c r="DY55" s="77">
        <v>26</v>
      </c>
      <c r="DZ55" s="77">
        <v>6.68</v>
      </c>
    </row>
    <row r="56" spans="1:130" ht="13.2" x14ac:dyDescent="0.25">
      <c r="A56" s="31">
        <v>54</v>
      </c>
      <c r="B56" s="76">
        <v>27</v>
      </c>
      <c r="C56" s="15"/>
      <c r="D56" s="14" t="s">
        <v>227</v>
      </c>
      <c r="E56" s="14" t="s">
        <v>328</v>
      </c>
      <c r="F56" s="14"/>
      <c r="G56" s="14" t="s">
        <v>228</v>
      </c>
      <c r="H56" s="50" t="s">
        <v>348</v>
      </c>
      <c r="I56" s="15" t="s">
        <v>203</v>
      </c>
      <c r="J56" s="47"/>
      <c r="K56" s="47"/>
      <c r="L56" s="47"/>
      <c r="M56" s="54">
        <v>15.25</v>
      </c>
      <c r="N56" s="54">
        <v>17.25</v>
      </c>
      <c r="O56" s="54">
        <v>15</v>
      </c>
      <c r="P56" s="54">
        <v>21</v>
      </c>
      <c r="Q56" s="54">
        <v>17.75</v>
      </c>
      <c r="R56" s="51"/>
      <c r="S56" s="51"/>
      <c r="T56" s="51"/>
      <c r="U56" s="51"/>
      <c r="V56" s="51"/>
      <c r="W56" s="51"/>
      <c r="X56" s="52">
        <f>IF(M56&gt;0,VLOOKUP(M56,$DY$8:$DZ$95,2)," ")</f>
        <v>1.18</v>
      </c>
      <c r="Y56" s="52">
        <f>IF(N56&gt;0,VLOOKUP(N56,$DY$8:$DZ$95,2)," ")</f>
        <v>1.72</v>
      </c>
      <c r="Z56" s="52">
        <f>IF(O56&gt;0,VLOOKUP(O56,$DY$8:$DZ$95,2)," ")</f>
        <v>1.1200000000000001</v>
      </c>
      <c r="AA56" s="52">
        <f>IF(P56&gt;0,VLOOKUP(P56,$DY$8:$DZ$95,2)," ")</f>
        <v>3.24</v>
      </c>
      <c r="AB56" s="52">
        <f>IF(Q56&gt;0,VLOOKUP(Q56,$DY$8:$DZ$95,2)," ")</f>
        <v>1.86</v>
      </c>
      <c r="AC56" s="54">
        <v>15</v>
      </c>
      <c r="AD56" s="54">
        <v>14.75</v>
      </c>
      <c r="AE56" s="54">
        <v>14.5</v>
      </c>
      <c r="AF56" s="54">
        <v>16.5</v>
      </c>
      <c r="AG56" s="54">
        <v>14.5</v>
      </c>
      <c r="AH56" s="52">
        <f>IF(AC56&gt;0,VLOOKUP(AC56,$DY$8:$DZ$95,2)," ")</f>
        <v>1.1200000000000001</v>
      </c>
      <c r="AI56" s="52">
        <f>IF(AD56&gt;0,VLOOKUP(AD56,$DY$8:$DZ$95,2)," ")</f>
        <v>1.0900000000000001</v>
      </c>
      <c r="AJ56" s="52">
        <f>IF(AE56&gt;0,VLOOKUP(AE56,$DY$8:$DZ$95,2)," ")</f>
        <v>1.06</v>
      </c>
      <c r="AK56" s="52">
        <f>IF(AF56&gt;0,VLOOKUP(AF56,$DY$8:$DZ$95,2)," ")</f>
        <v>1.5</v>
      </c>
      <c r="AL56" s="52">
        <f>IF(AG56&gt;0,VLOOKUP(AG56,$DY$8:$DZ$95,2)," ")</f>
        <v>1.06</v>
      </c>
      <c r="AM56" s="53"/>
      <c r="AN56" s="53"/>
      <c r="AO56" s="53"/>
      <c r="AP56" s="53"/>
      <c r="AQ56" s="53"/>
      <c r="AR56" s="53"/>
      <c r="AS56" s="55">
        <f>IF(D56="","",SUM(X56:AB56))</f>
        <v>9.1199999999999992</v>
      </c>
      <c r="AT56" s="31">
        <f>IF(D56="","",RANK(AS56,$AS$3:$AS$202,0))</f>
        <v>45</v>
      </c>
      <c r="AU56" s="57">
        <f>IF(D56="","",IF(LOOKUP(AT56,'Master 2012 Pay Sheet'!$A$5:$A$35,'Master 2012 Pay Sheet'!$B$5:$B$35)&gt;0,LOOKUP(AT56,'Master 2012 Pay Sheet'!$A$5:$A$35,'Master 2012 Pay Sheet'!$B$5:$B$35),0))</f>
        <v>0</v>
      </c>
      <c r="AV56" s="56">
        <f>IF(D56="","",SUM(AH56:AL56))</f>
        <v>5.83</v>
      </c>
      <c r="AW56" s="31">
        <f>IF(D56="","",RANK(AV56,$AV$3:$AV$202,0))</f>
        <v>54</v>
      </c>
      <c r="AX56" s="57">
        <f>IF(D56="","",IF(LOOKUP(AW56,'Master 2012 Pay Sheet'!$C$5:$C$35,'Master 2012 Pay Sheet'!$D$5:$D$35)&gt;0,LOOKUP(AW56,'Master 2012 Pay Sheet'!$C$5:$C$35,'Master 2012 Pay Sheet'!$D$5:$D$35),0))</f>
        <v>0</v>
      </c>
      <c r="AY56" s="56">
        <f>IF(D56="","",AS56+AV56)</f>
        <v>14.95</v>
      </c>
      <c r="AZ56" s="31">
        <f>IF(D56="","",RANK(AY56,$AY$3:$AY$202,0))</f>
        <v>54</v>
      </c>
      <c r="BA56" s="57">
        <f>IF(D56="","",IF(LOOKUP(AZ56,'Master 2012 Pay Sheet'!$E$5:$E$35,'Master 2012 Pay Sheet'!$F$5:$F$35)&gt;0,LOOKUP(AZ56,'Master 2012 Pay Sheet'!$E$5:$E$35,'Master 2012 Pay Sheet'!$F$5:$F$35),0))</f>
        <v>0</v>
      </c>
      <c r="BB56" s="57">
        <f>IF(D56="","",SUM(AU56+AX56+BA56))</f>
        <v>0</v>
      </c>
      <c r="BC56" s="31">
        <f>IF(D56="","",AT56-AZ56)</f>
        <v>-9</v>
      </c>
      <c r="BD56" s="31" t="str">
        <f>IF(D56="","",IF(BC56=MAX($BC$3:$BC$202),B56,""))</f>
        <v/>
      </c>
      <c r="BE56" s="31">
        <f>IF(D56="","",COUNT(M56:Q56))</f>
        <v>5</v>
      </c>
      <c r="BF56" s="56">
        <f>IF(D56="","",MAX(X56:AB56))</f>
        <v>3.24</v>
      </c>
      <c r="BG56" s="31" t="str">
        <f>IF(BF56=MAX($BF$3:$BF$202),B56,"")</f>
        <v/>
      </c>
      <c r="BH56" s="31">
        <f>IF(D56="","",COUNT(AC56:AG56))</f>
        <v>5</v>
      </c>
      <c r="BI56" s="56">
        <f>IF(D56="","",MAX(AH56:AL56))</f>
        <v>1.5</v>
      </c>
      <c r="BJ56" s="31" t="str">
        <f>IF(BI56=MAX($BI$3:$BI$202),B56,"")</f>
        <v/>
      </c>
      <c r="BK56" s="31">
        <f>IF(BE56="","",BE56+BH56)</f>
        <v>10</v>
      </c>
      <c r="BL56" s="31">
        <f>IF(D56="","",IF(S56=MAX($S$3:$S$202),S56,""))</f>
        <v>0</v>
      </c>
      <c r="BM56" s="31">
        <f>IF(BL56=MAX($BL$3:$BL$202),B56,"")</f>
        <v>27</v>
      </c>
      <c r="BN56" s="31">
        <f>IF(D56="","",IF(AN56=MAX($AN$3:$AN$202),AN56,""))</f>
        <v>0</v>
      </c>
      <c r="BO56" s="31">
        <f>IF(BN56=MAX($BN$3:$BN$202),B56,"")</f>
        <v>27</v>
      </c>
      <c r="BP56" s="31">
        <f>IF(D56="","",IF(R56=MAX($R$3:$R$202),R56,""))</f>
        <v>0</v>
      </c>
      <c r="BQ56" s="31">
        <f>IF(BP56=MAX($BP$3:$BP$202),B56,"")</f>
        <v>27</v>
      </c>
      <c r="BR56" s="31">
        <f>IF(D56="","",IF(AM56=MAX($AM$3:$AM$202),AM56,""))</f>
        <v>0</v>
      </c>
      <c r="BS56" s="31">
        <f>IF(BR56=MAX($BR$3:$BR$202),B56,"")</f>
        <v>27</v>
      </c>
      <c r="BT56" s="31">
        <f>IF(D56="","",IF(V56=MAX($V$3:$V$202),V56,""))</f>
        <v>0</v>
      </c>
      <c r="BU56" s="31">
        <f>IF(BT56=MAX($BT$3:$BT$202),B56,"")</f>
        <v>27</v>
      </c>
      <c r="BV56" s="31">
        <f>IF(D56="","",IF(W56=MAX($W$3:$W$202), W56,""))</f>
        <v>0</v>
      </c>
      <c r="BW56" s="31">
        <f>IF(BV56=MAX($BV$3:$BV$202),B56,"")</f>
        <v>27</v>
      </c>
      <c r="BX56" s="31">
        <f>IF(D56="","",IF(AQ56=MAX($AQ$3:$AQ$202),AQ56,""))</f>
        <v>0</v>
      </c>
      <c r="BY56" s="31">
        <f>IF(BX56=MAX($BX$3:$BX$202),B56,"")</f>
        <v>27</v>
      </c>
      <c r="BZ56" s="31">
        <f>IF(D56="","",IF(AR56=MAX($AR$3:$AR$202), AR56,""))</f>
        <v>0</v>
      </c>
      <c r="CA56" s="31">
        <f>IF(BZ56=MAX($BZ$3:$BZ$202),B56,"")</f>
        <v>27</v>
      </c>
      <c r="CB56" s="31">
        <f>IF(D56="","",IF(U56=MAX($U$3:$U$202), U56,""))</f>
        <v>0</v>
      </c>
      <c r="CC56" s="31">
        <f>IF(CB56=MAX($CB$3:$CB$202),B56,"")</f>
        <v>27</v>
      </c>
      <c r="CD56" s="31">
        <f>IF(D56="","",IF(AP56=MAX($AP$3:$AP$202),AP56,""))</f>
        <v>0</v>
      </c>
      <c r="CE56" s="31">
        <f>IF(CD56=MAX($CD$3:$CD$202),B56,"")</f>
        <v>27</v>
      </c>
      <c r="CF56" s="31">
        <f>IF(D56="","",IF(T56=MAX($T$3:$T$202), T56,""))</f>
        <v>0</v>
      </c>
      <c r="CG56" s="31">
        <f>IF(CF56=MAX($CF$3:$CF$202),B56,"")</f>
        <v>27</v>
      </c>
      <c r="CH56" s="31">
        <f>IF(D56="","",IF(AO56=MAX($AO$3:$AO$202),AO56,""))</f>
        <v>0</v>
      </c>
      <c r="CI56" s="31">
        <f>IF(CH56=MAX($CH$3:$CH$202),B56,"")</f>
        <v>27</v>
      </c>
      <c r="CJ56" s="31" t="str">
        <f>IF(I56="AC",AZ56,"")</f>
        <v/>
      </c>
      <c r="CK56" s="31" t="str">
        <f>IF(CJ56="","",RANK(CJ56,$CJ$3:$CJ$202,1))</f>
        <v/>
      </c>
      <c r="CL56" s="31" t="str">
        <f>IF(CK56=1,B56,"")</f>
        <v/>
      </c>
      <c r="CM56" s="31" t="str">
        <f>IF(CK56=2,B56,"")</f>
        <v/>
      </c>
      <c r="CN56" s="31" t="str">
        <f>IF(CK56=3,B56,"")</f>
        <v/>
      </c>
      <c r="CO56" s="31" t="str">
        <f>IF(I56="MC",AZ56,"")</f>
        <v/>
      </c>
      <c r="CP56" s="31" t="str">
        <f>IF(CO56="","",RANK(CO56,$CO$3:$CO$202,1))</f>
        <v/>
      </c>
      <c r="CQ56" s="31" t="str">
        <f>IF(CP56=1,B56,"")</f>
        <v/>
      </c>
      <c r="CR56" s="31" t="str">
        <f>IF(CP56=2,B56,"")</f>
        <v/>
      </c>
      <c r="CS56" s="31" t="str">
        <f>IF(CP56=3,B56,"")</f>
        <v/>
      </c>
      <c r="CT56" s="31" t="str">
        <f>IF(BE56=0,BE56,"")</f>
        <v/>
      </c>
      <c r="CU56" s="31" t="str">
        <f>IF(BE56=1,1,"")</f>
        <v/>
      </c>
      <c r="CV56" s="31" t="str">
        <f>IF(BE56=2,2,"")</f>
        <v/>
      </c>
      <c r="CW56" s="31" t="str">
        <f>IF(BE56=3,3,"")</f>
        <v/>
      </c>
      <c r="CX56" s="31" t="str">
        <f>IF(BE56=4,4,"")</f>
        <v/>
      </c>
      <c r="CY56" s="31">
        <f>IF(BE56=5,5,"")</f>
        <v>5</v>
      </c>
      <c r="CZ56" s="31" t="str">
        <f>IF(BH56=0,BH56,"")</f>
        <v/>
      </c>
      <c r="DA56" s="31" t="str">
        <f>IF(BH56=1,1,"")</f>
        <v/>
      </c>
      <c r="DB56" s="31" t="str">
        <f>IF(BH56=2,2,"")</f>
        <v/>
      </c>
      <c r="DC56" s="31" t="str">
        <f>IF(BH56=3,3,"")</f>
        <v/>
      </c>
      <c r="DD56" s="31" t="str">
        <f>IF(BH56=4,4,"")</f>
        <v/>
      </c>
      <c r="DE56" s="31">
        <f>IF(BH56=5,5,"")</f>
        <v>5</v>
      </c>
      <c r="DF56" s="31" t="str">
        <f>IF(BK56=0,BK56,"")</f>
        <v/>
      </c>
      <c r="DG56" s="31" t="str">
        <f>IF(BK56=1,1,"")</f>
        <v/>
      </c>
      <c r="DH56" s="31" t="str">
        <f>IF(BK56=2,2,"")</f>
        <v/>
      </c>
      <c r="DI56" s="31" t="str">
        <f>IF(BK56=3,3,"")</f>
        <v/>
      </c>
      <c r="DJ56" s="31" t="str">
        <f>IF(BK56=4,4,"")</f>
        <v/>
      </c>
      <c r="DK56" s="31" t="str">
        <f>IF(BK56=5,5,"")</f>
        <v/>
      </c>
      <c r="DL56" s="31" t="str">
        <f>IF(BK56=6,6,"")</f>
        <v/>
      </c>
      <c r="DM56" s="31" t="str">
        <f>IF(BK56=7,7,"")</f>
        <v/>
      </c>
      <c r="DN56" s="31" t="str">
        <f>IF(BK56=8,8,"")</f>
        <v/>
      </c>
      <c r="DO56" s="31" t="str">
        <f>IF(BK56=9,9,"")</f>
        <v/>
      </c>
      <c r="DP56" s="31">
        <f>IF(BK56=10,10,"")</f>
        <v>10</v>
      </c>
      <c r="DQ56" s="31" t="str">
        <f>IF(J56="Lund",AZ56,"")</f>
        <v/>
      </c>
      <c r="DR56" s="31" t="str">
        <f>IF(DQ56="","",RANK(DQ56,$DQ$3:$DQ$202,1))</f>
        <v/>
      </c>
      <c r="DS56" s="31" t="str">
        <f>IF(DR56=1,B56,"")</f>
        <v/>
      </c>
      <c r="DT56" s="31">
        <f>IF(I56="AT",B56,"")</f>
        <v>27</v>
      </c>
      <c r="DU56" s="31" t="str">
        <f>IF(I56="MC",B56,"")</f>
        <v/>
      </c>
      <c r="DV56" s="31" t="str">
        <f>IF(I56="AC",B56,"")</f>
        <v/>
      </c>
      <c r="DW56" s="48">
        <f>IF(BK56=0,0,IF(D56="","",$D$203-AZ56+1)/$D$203*100)</f>
        <v>25.352112676056336</v>
      </c>
      <c r="DX56" s="76" t="str">
        <f>IF(AS56 = 0,AV56 - AS56,"")</f>
        <v/>
      </c>
      <c r="DY56" s="77">
        <v>26.25</v>
      </c>
      <c r="DZ56" s="77">
        <v>6.9</v>
      </c>
    </row>
    <row r="57" spans="1:130" ht="13.2" x14ac:dyDescent="0.25">
      <c r="A57" s="31">
        <v>55</v>
      </c>
      <c r="B57" s="76">
        <v>69</v>
      </c>
      <c r="C57" s="15"/>
      <c r="D57" s="14" t="s">
        <v>312</v>
      </c>
      <c r="E57" s="14" t="s">
        <v>323</v>
      </c>
      <c r="F57" s="14"/>
      <c r="G57" s="14" t="s">
        <v>313</v>
      </c>
      <c r="H57" s="50" t="s">
        <v>323</v>
      </c>
      <c r="I57" s="15" t="s">
        <v>222</v>
      </c>
      <c r="J57" s="47"/>
      <c r="K57" s="47"/>
      <c r="L57" s="47"/>
      <c r="M57" s="54">
        <v>19</v>
      </c>
      <c r="N57" s="54">
        <v>20</v>
      </c>
      <c r="O57" s="54">
        <v>16</v>
      </c>
      <c r="P57" s="54">
        <v>16.25</v>
      </c>
      <c r="Q57" s="54">
        <v>21</v>
      </c>
      <c r="R57" s="51"/>
      <c r="S57" s="51"/>
      <c r="T57" s="51"/>
      <c r="U57" s="51"/>
      <c r="V57" s="51"/>
      <c r="W57" s="51"/>
      <c r="X57" s="52">
        <f>IF(M57&gt;0,VLOOKUP(M57,$DY$8:$DZ$95,2)," ")</f>
        <v>2.3199999999999998</v>
      </c>
      <c r="Y57" s="52">
        <f>IF(N57&gt;0,VLOOKUP(N57,$DY$8:$DZ$95,2)," ")</f>
        <v>2.76</v>
      </c>
      <c r="Z57" s="52">
        <f>IF(O57&gt;0,VLOOKUP(O57,$DY$8:$DZ$95,2)," ")</f>
        <v>1.38</v>
      </c>
      <c r="AA57" s="52">
        <f>IF(P57&gt;0,VLOOKUP(P57,$DY$8:$DZ$95,2)," ")</f>
        <v>1.44</v>
      </c>
      <c r="AB57" s="52">
        <f>IF(Q57&gt;0,VLOOKUP(Q57,$DY$8:$DZ$95,2)," ")</f>
        <v>3.24</v>
      </c>
      <c r="AC57" s="54">
        <v>16.5</v>
      </c>
      <c r="AD57" s="54">
        <v>17.75</v>
      </c>
      <c r="AE57" s="54"/>
      <c r="AF57" s="54"/>
      <c r="AG57" s="54"/>
      <c r="AH57" s="52">
        <f>IF(AC57&gt;0,VLOOKUP(AC57,$DY$8:$DZ$95,2)," ")</f>
        <v>1.5</v>
      </c>
      <c r="AI57" s="52">
        <f>IF(AD57&gt;0,VLOOKUP(AD57,$DY$8:$DZ$95,2)," ")</f>
        <v>1.86</v>
      </c>
      <c r="AJ57" s="52" t="str">
        <f>IF(AE57&gt;0,VLOOKUP(AE57,$DY$8:$DZ$95,2)," ")</f>
        <v xml:space="preserve"> </v>
      </c>
      <c r="AK57" s="52" t="str">
        <f>IF(AF57&gt;0,VLOOKUP(AF57,$DY$8:$DZ$95,2)," ")</f>
        <v xml:space="preserve"> </v>
      </c>
      <c r="AL57" s="52" t="str">
        <f>IF(AG57&gt;0,VLOOKUP(AG57,$DY$8:$DZ$95,2)," ")</f>
        <v xml:space="preserve"> </v>
      </c>
      <c r="AM57" s="53"/>
      <c r="AN57" s="53"/>
      <c r="AO57" s="53"/>
      <c r="AP57" s="53"/>
      <c r="AQ57" s="53"/>
      <c r="AR57" s="53"/>
      <c r="AS57" s="55">
        <f>IF(D57="","",SUM(X57:AB57))</f>
        <v>11.14</v>
      </c>
      <c r="AT57" s="31">
        <f>IF(D57="","",RANK(AS57,$AS$3:$AS$202,0))</f>
        <v>37</v>
      </c>
      <c r="AU57" s="57">
        <f>IF(D57="","",IF(LOOKUP(AT57,'Master 2012 Pay Sheet'!$A$5:$A$35,'Master 2012 Pay Sheet'!$B$5:$B$35)&gt;0,LOOKUP(AT57,'Master 2012 Pay Sheet'!$A$5:$A$35,'Master 2012 Pay Sheet'!$B$5:$B$35),0))</f>
        <v>0</v>
      </c>
      <c r="AV57" s="56">
        <f>IF(D57="","",SUM(AH57:AL57))</f>
        <v>3.3600000000000003</v>
      </c>
      <c r="AW57" s="31">
        <f>IF(D57="","",RANK(AV57,$AV$3:$AV$202,0))</f>
        <v>64</v>
      </c>
      <c r="AX57" s="57">
        <f>IF(D57="","",IF(LOOKUP(AW57,'Master 2012 Pay Sheet'!$C$5:$C$35,'Master 2012 Pay Sheet'!$D$5:$D$35)&gt;0,LOOKUP(AW57,'Master 2012 Pay Sheet'!$C$5:$C$35,'Master 2012 Pay Sheet'!$D$5:$D$35),0))</f>
        <v>0</v>
      </c>
      <c r="AY57" s="56">
        <f>IF(D57="","",AS57+AV57)</f>
        <v>14.5</v>
      </c>
      <c r="AZ57" s="31">
        <f>IF(D57="","",RANK(AY57,$AY$3:$AY$202,0))</f>
        <v>55</v>
      </c>
      <c r="BA57" s="57">
        <f>IF(D57="","",IF(LOOKUP(AZ57,'Master 2012 Pay Sheet'!$E$5:$E$35,'Master 2012 Pay Sheet'!$F$5:$F$35)&gt;0,LOOKUP(AZ57,'Master 2012 Pay Sheet'!$E$5:$E$35,'Master 2012 Pay Sheet'!$F$5:$F$35),0))</f>
        <v>0</v>
      </c>
      <c r="BB57" s="57">
        <f>IF(D57="","",SUM(AU57+AX57+BA57))</f>
        <v>0</v>
      </c>
      <c r="BC57" s="31">
        <f>IF(D57="","",AT57-AZ57)</f>
        <v>-18</v>
      </c>
      <c r="BD57" s="31" t="str">
        <f>IF(D57="","",IF(BC57=MAX($BC$3:$BC$202),B57,""))</f>
        <v/>
      </c>
      <c r="BE57" s="31">
        <f>IF(D57="","",COUNT(M57:Q57))</f>
        <v>5</v>
      </c>
      <c r="BF57" s="56">
        <f>IF(D57="","",MAX(X57:AB57))</f>
        <v>3.24</v>
      </c>
      <c r="BG57" s="31" t="str">
        <f>IF(BF57=MAX($BF$3:$BF$202),B57,"")</f>
        <v/>
      </c>
      <c r="BH57" s="31">
        <f>IF(D57="","",COUNT(AC57:AG57))</f>
        <v>2</v>
      </c>
      <c r="BI57" s="56">
        <f>IF(D57="","",MAX(AH57:AL57))</f>
        <v>1.86</v>
      </c>
      <c r="BJ57" s="31" t="str">
        <f>IF(BI57=MAX($BI$3:$BI$202),B57,"")</f>
        <v/>
      </c>
      <c r="BK57" s="31">
        <f>IF(BE57="","",BE57+BH57)</f>
        <v>7</v>
      </c>
      <c r="BL57" s="31">
        <f>IF(D57="","",IF(S57=MAX($S$3:$S$202),S57,""))</f>
        <v>0</v>
      </c>
      <c r="BM57" s="31">
        <f>IF(BL57=MAX($BL$3:$BL$202),B57,"")</f>
        <v>69</v>
      </c>
      <c r="BN57" s="31">
        <f>IF(D57="","",IF(AN57=MAX($AN$3:$AN$202),AN57,""))</f>
        <v>0</v>
      </c>
      <c r="BO57" s="31">
        <f>IF(BN57=MAX($BN$3:$BN$202),B57,"")</f>
        <v>69</v>
      </c>
      <c r="BP57" s="31">
        <f>IF(D57="","",IF(R57=MAX($R$3:$R$202),R57,""))</f>
        <v>0</v>
      </c>
      <c r="BQ57" s="31">
        <f>IF(BP57=MAX($BP$3:$BP$202),B57,"")</f>
        <v>69</v>
      </c>
      <c r="BR57" s="31">
        <f>IF(D57="","",IF(AM57=MAX($AM$3:$AM$202),AM57,""))</f>
        <v>0</v>
      </c>
      <c r="BS57" s="31">
        <f>IF(BR57=MAX($BR$3:$BR$202),B57,"")</f>
        <v>69</v>
      </c>
      <c r="BT57" s="31">
        <f>IF(D57="","",IF(V57=MAX($V$3:$V$202),V57,""))</f>
        <v>0</v>
      </c>
      <c r="BU57" s="31">
        <f>IF(BT57=MAX($BT$3:$BT$202),B57,"")</f>
        <v>69</v>
      </c>
      <c r="BV57" s="31">
        <f>IF(D57="","",IF(W57=MAX($W$3:$W$202), W57,""))</f>
        <v>0</v>
      </c>
      <c r="BW57" s="31">
        <f>IF(BV57=MAX($BV$3:$BV$202),B57,"")</f>
        <v>69</v>
      </c>
      <c r="BX57" s="31">
        <f>IF(D57="","",IF(AQ57=MAX($AQ$3:$AQ$202),AQ57,""))</f>
        <v>0</v>
      </c>
      <c r="BY57" s="31">
        <f>IF(BX57=MAX($BX$3:$BX$202),B57,"")</f>
        <v>69</v>
      </c>
      <c r="BZ57" s="31">
        <f>IF(D57="","",IF(AR57=MAX($AR$3:$AR$202), AR57,""))</f>
        <v>0</v>
      </c>
      <c r="CA57" s="31">
        <f>IF(BZ57=MAX($BZ$3:$BZ$202),B57,"")</f>
        <v>69</v>
      </c>
      <c r="CB57" s="31">
        <f>IF(D57="","",IF(U57=MAX($U$3:$U$202), U57,""))</f>
        <v>0</v>
      </c>
      <c r="CC57" s="31">
        <f>IF(CB57=MAX($CB$3:$CB$202),B57,"")</f>
        <v>69</v>
      </c>
      <c r="CD57" s="31">
        <f>IF(D57="","",IF(AP57=MAX($AP$3:$AP$202),AP57,""))</f>
        <v>0</v>
      </c>
      <c r="CE57" s="31">
        <f>IF(CD57=MAX($CD$3:$CD$202),B57,"")</f>
        <v>69</v>
      </c>
      <c r="CF57" s="31">
        <f>IF(D57="","",IF(T57=MAX($T$3:$T$202), T57,""))</f>
        <v>0</v>
      </c>
      <c r="CG57" s="31">
        <f>IF(CF57=MAX($CF$3:$CF$202),B57,"")</f>
        <v>69</v>
      </c>
      <c r="CH57" s="31">
        <f>IF(D57="","",IF(AO57=MAX($AO$3:$AO$202),AO57,""))</f>
        <v>0</v>
      </c>
      <c r="CI57" s="31">
        <f>IF(CH57=MAX($CH$3:$CH$202),B57,"")</f>
        <v>69</v>
      </c>
      <c r="CJ57" s="31" t="str">
        <f>IF(I57="AC",AZ57,"")</f>
        <v/>
      </c>
      <c r="CK57" s="31" t="str">
        <f>IF(CJ57="","",RANK(CJ57,$CJ$3:$CJ$202,1))</f>
        <v/>
      </c>
      <c r="CL57" s="31" t="str">
        <f>IF(CK57=1,B57,"")</f>
        <v/>
      </c>
      <c r="CM57" s="31" t="str">
        <f>IF(CK57=2,B57,"")</f>
        <v/>
      </c>
      <c r="CN57" s="31" t="str">
        <f>IF(CK57=3,B57,"")</f>
        <v/>
      </c>
      <c r="CO57" s="31">
        <f>IF(I57="MC",AZ57,"")</f>
        <v>55</v>
      </c>
      <c r="CP57" s="31">
        <f>IF(CO57="","",RANK(CO57,$CO$3:$CO$202,1))</f>
        <v>6</v>
      </c>
      <c r="CQ57" s="31" t="str">
        <f>IF(CP57=1,B57,"")</f>
        <v/>
      </c>
      <c r="CR57" s="31" t="str">
        <f>IF(CP57=2,B57,"")</f>
        <v/>
      </c>
      <c r="CS57" s="31" t="str">
        <f>IF(CP57=3,B57,"")</f>
        <v/>
      </c>
      <c r="CT57" s="31" t="str">
        <f>IF(BE57=0,BE57,"")</f>
        <v/>
      </c>
      <c r="CU57" s="31" t="str">
        <f>IF(BE57=1,1,"")</f>
        <v/>
      </c>
      <c r="CV57" s="31" t="str">
        <f>IF(BE57=2,2,"")</f>
        <v/>
      </c>
      <c r="CW57" s="31" t="str">
        <f>IF(BE57=3,3,"")</f>
        <v/>
      </c>
      <c r="CX57" s="31" t="str">
        <f>IF(BE57=4,4,"")</f>
        <v/>
      </c>
      <c r="CY57" s="31">
        <f>IF(BE57=5,5,"")</f>
        <v>5</v>
      </c>
      <c r="CZ57" s="31" t="str">
        <f>IF(BH57=0,BH57,"")</f>
        <v/>
      </c>
      <c r="DA57" s="31" t="str">
        <f>IF(BH57=1,1,"")</f>
        <v/>
      </c>
      <c r="DB57" s="31">
        <f>IF(BH57=2,2,"")</f>
        <v>2</v>
      </c>
      <c r="DC57" s="31" t="str">
        <f>IF(BH57=3,3,"")</f>
        <v/>
      </c>
      <c r="DD57" s="31" t="str">
        <f>IF(BH57=4,4,"")</f>
        <v/>
      </c>
      <c r="DE57" s="31" t="str">
        <f>IF(BH57=5,5,"")</f>
        <v/>
      </c>
      <c r="DF57" s="31" t="str">
        <f>IF(BK57=0,BK57,"")</f>
        <v/>
      </c>
      <c r="DG57" s="31" t="str">
        <f>IF(BK57=1,1,"")</f>
        <v/>
      </c>
      <c r="DH57" s="31" t="str">
        <f>IF(BK57=2,2,"")</f>
        <v/>
      </c>
      <c r="DI57" s="31" t="str">
        <f>IF(BK57=3,3,"")</f>
        <v/>
      </c>
      <c r="DJ57" s="31" t="str">
        <f>IF(BK57=4,4,"")</f>
        <v/>
      </c>
      <c r="DK57" s="31" t="str">
        <f>IF(BK57=5,5,"")</f>
        <v/>
      </c>
      <c r="DL57" s="31" t="str">
        <f>IF(BK57=6,6,"")</f>
        <v/>
      </c>
      <c r="DM57" s="31">
        <f>IF(BK57=7,7,"")</f>
        <v>7</v>
      </c>
      <c r="DN57" s="31" t="str">
        <f>IF(BK57=8,8,"")</f>
        <v/>
      </c>
      <c r="DO57" s="31" t="str">
        <f>IF(BK57=9,9,"")</f>
        <v/>
      </c>
      <c r="DP57" s="31" t="str">
        <f>IF(BK57=10,10,"")</f>
        <v/>
      </c>
      <c r="DQ57" s="31" t="str">
        <f>IF(J57="Lund",AZ57,"")</f>
        <v/>
      </c>
      <c r="DR57" s="31" t="str">
        <f>IF(DQ57="","",RANK(DQ57,$DQ$3:$DQ$202,1))</f>
        <v/>
      </c>
      <c r="DS57" s="31" t="str">
        <f>IF(DR57=1,B57,"")</f>
        <v/>
      </c>
      <c r="DT57" s="31" t="str">
        <f>IF(I57="AT",B57,"")</f>
        <v/>
      </c>
      <c r="DU57" s="31">
        <f>IF(I57="MC",B57,"")</f>
        <v>69</v>
      </c>
      <c r="DV57" s="31" t="str">
        <f>IF(I57="AC",B57,"")</f>
        <v/>
      </c>
      <c r="DW57" s="48">
        <f>IF(BK57=0,0,IF(D57="","",$D$203-AZ57+1)/$D$203*100)</f>
        <v>23.943661971830984</v>
      </c>
      <c r="DX57" s="76" t="str">
        <f>IF(AS57 = 0,AV57 - AS57,"")</f>
        <v/>
      </c>
      <c r="DY57" s="77">
        <v>26.5</v>
      </c>
      <c r="DZ57" s="77">
        <v>7.12</v>
      </c>
    </row>
    <row r="58" spans="1:130" ht="13.2" x14ac:dyDescent="0.25">
      <c r="A58" s="31">
        <v>56</v>
      </c>
      <c r="B58" s="76">
        <v>22</v>
      </c>
      <c r="C58" s="15"/>
      <c r="D58" s="14" t="s">
        <v>216</v>
      </c>
      <c r="E58" s="14" t="s">
        <v>344</v>
      </c>
      <c r="F58" s="14"/>
      <c r="G58" s="14" t="s">
        <v>217</v>
      </c>
      <c r="H58" s="50" t="s">
        <v>344</v>
      </c>
      <c r="I58" s="15" t="s">
        <v>203</v>
      </c>
      <c r="J58" s="47"/>
      <c r="K58" s="47"/>
      <c r="L58" s="47"/>
      <c r="M58" s="54">
        <v>17.5</v>
      </c>
      <c r="N58" s="54">
        <v>15.5</v>
      </c>
      <c r="O58" s="54">
        <v>17</v>
      </c>
      <c r="P58" s="54">
        <v>17</v>
      </c>
      <c r="Q58" s="54">
        <v>16.5</v>
      </c>
      <c r="R58" s="51"/>
      <c r="S58" s="51"/>
      <c r="T58" s="51"/>
      <c r="U58" s="51"/>
      <c r="V58" s="51"/>
      <c r="W58" s="51"/>
      <c r="X58" s="52">
        <f>IF(M58&gt;0,VLOOKUP(M58,$DY$8:$DZ$95,2)," ")</f>
        <v>1.78</v>
      </c>
      <c r="Y58" s="52">
        <f>IF(N58&gt;0,VLOOKUP(N58,$DY$8:$DZ$95,2)," ")</f>
        <v>1.24</v>
      </c>
      <c r="Z58" s="52">
        <f>IF(O58&gt;0,VLOOKUP(O58,$DY$8:$DZ$95,2)," ")</f>
        <v>1.64</v>
      </c>
      <c r="AA58" s="52">
        <f>IF(P58&gt;0,VLOOKUP(P58,$DY$8:$DZ$95,2)," ")</f>
        <v>1.64</v>
      </c>
      <c r="AB58" s="52">
        <f>IF(Q58&gt;0,VLOOKUP(Q58,$DY$8:$DZ$95,2)," ")</f>
        <v>1.5</v>
      </c>
      <c r="AC58" s="54">
        <v>16</v>
      </c>
      <c r="AD58" s="54">
        <v>16.5</v>
      </c>
      <c r="AE58" s="54">
        <v>14.5</v>
      </c>
      <c r="AF58" s="54">
        <v>15.5</v>
      </c>
      <c r="AG58" s="54">
        <v>15.25</v>
      </c>
      <c r="AH58" s="52">
        <f>IF(AC58&gt;0,VLOOKUP(AC58,$DY$8:$DZ$95,2)," ")</f>
        <v>1.38</v>
      </c>
      <c r="AI58" s="52">
        <f>IF(AD58&gt;0,VLOOKUP(AD58,$DY$8:$DZ$95,2)," ")</f>
        <v>1.5</v>
      </c>
      <c r="AJ58" s="52">
        <f>IF(AE58&gt;0,VLOOKUP(AE58,$DY$8:$DZ$95,2)," ")</f>
        <v>1.06</v>
      </c>
      <c r="AK58" s="52">
        <f>IF(AF58&gt;0,VLOOKUP(AF58,$DY$8:$DZ$95,2)," ")</f>
        <v>1.24</v>
      </c>
      <c r="AL58" s="52">
        <f>IF(AG58&gt;0,VLOOKUP(AG58,$DY$8:$DZ$95,2)," ")</f>
        <v>1.18</v>
      </c>
      <c r="AM58" s="53"/>
      <c r="AN58" s="53"/>
      <c r="AO58" s="53"/>
      <c r="AP58" s="53"/>
      <c r="AQ58" s="53"/>
      <c r="AR58" s="53"/>
      <c r="AS58" s="55">
        <f>IF(D58="","",SUM(X58:AB58))</f>
        <v>7.8</v>
      </c>
      <c r="AT58" s="31">
        <f>IF(D58="","",RANK(AS58,$AS$3:$AS$202,0))</f>
        <v>53</v>
      </c>
      <c r="AU58" s="57">
        <f>IF(D58="","",IF(LOOKUP(AT58,'Master 2012 Pay Sheet'!$A$5:$A$35,'Master 2012 Pay Sheet'!$B$5:$B$35)&gt;0,LOOKUP(AT58,'Master 2012 Pay Sheet'!$A$5:$A$35,'Master 2012 Pay Sheet'!$B$5:$B$35),0))</f>
        <v>0</v>
      </c>
      <c r="AV58" s="56">
        <f>IF(D58="","",SUM(AH58:AL58))</f>
        <v>6.3599999999999994</v>
      </c>
      <c r="AW58" s="31">
        <f>IF(D58="","",RANK(AV58,$AV$3:$AV$202,0))</f>
        <v>51</v>
      </c>
      <c r="AX58" s="57">
        <f>IF(D58="","",IF(LOOKUP(AW58,'Master 2012 Pay Sheet'!$C$5:$C$35,'Master 2012 Pay Sheet'!$D$5:$D$35)&gt;0,LOOKUP(AW58,'Master 2012 Pay Sheet'!$C$5:$C$35,'Master 2012 Pay Sheet'!$D$5:$D$35),0))</f>
        <v>0</v>
      </c>
      <c r="AY58" s="56">
        <f>IF(D58="","",AS58+AV58)</f>
        <v>14.16</v>
      </c>
      <c r="AZ58" s="31">
        <f>IF(D58="","",RANK(AY58,$AY$3:$AY$202,0))</f>
        <v>56</v>
      </c>
      <c r="BA58" s="57">
        <f>IF(D58="","",IF(LOOKUP(AZ58,'Master 2012 Pay Sheet'!$E$5:$E$35,'Master 2012 Pay Sheet'!$F$5:$F$35)&gt;0,LOOKUP(AZ58,'Master 2012 Pay Sheet'!$E$5:$E$35,'Master 2012 Pay Sheet'!$F$5:$F$35),0))</f>
        <v>0</v>
      </c>
      <c r="BB58" s="57">
        <f>IF(D58="","",SUM(AU58+AX58+BA58))</f>
        <v>0</v>
      </c>
      <c r="BC58" s="31">
        <f>IF(D58="","",AT58-AZ58)</f>
        <v>-3</v>
      </c>
      <c r="BD58" s="31" t="str">
        <f>IF(D58="","",IF(BC58=MAX($BC$3:$BC$202),B58,""))</f>
        <v/>
      </c>
      <c r="BE58" s="31">
        <f>IF(D58="","",COUNT(M58:Q58))</f>
        <v>5</v>
      </c>
      <c r="BF58" s="56">
        <f>IF(D58="","",MAX(X58:AB58))</f>
        <v>1.78</v>
      </c>
      <c r="BG58" s="31" t="str">
        <f>IF(BF58=MAX($BF$3:$BF$202),B58,"")</f>
        <v/>
      </c>
      <c r="BH58" s="31">
        <f>IF(D58="","",COUNT(AC58:AG58))</f>
        <v>5</v>
      </c>
      <c r="BI58" s="56">
        <f>IF(D58="","",MAX(AH58:AL58))</f>
        <v>1.5</v>
      </c>
      <c r="BJ58" s="31" t="str">
        <f>IF(BI58=MAX($BI$3:$BI$202),B58,"")</f>
        <v/>
      </c>
      <c r="BK58" s="31">
        <f>IF(BE58="","",BE58+BH58)</f>
        <v>10</v>
      </c>
      <c r="BL58" s="31">
        <f>IF(D58="","",IF(S58=MAX($S$3:$S$202),S58,""))</f>
        <v>0</v>
      </c>
      <c r="BM58" s="31">
        <f>IF(BL58=MAX($BL$3:$BL$202),B58,"")</f>
        <v>22</v>
      </c>
      <c r="BN58" s="31">
        <f>IF(D58="","",IF(AN58=MAX($AN$3:$AN$202),AN58,""))</f>
        <v>0</v>
      </c>
      <c r="BO58" s="31">
        <f>IF(BN58=MAX($BN$3:$BN$202),B58,"")</f>
        <v>22</v>
      </c>
      <c r="BP58" s="31">
        <f>IF(D58="","",IF(R58=MAX($R$3:$R$202),R58,""))</f>
        <v>0</v>
      </c>
      <c r="BQ58" s="31">
        <f>IF(BP58=MAX($BP$3:$BP$202),B58,"")</f>
        <v>22</v>
      </c>
      <c r="BR58" s="31">
        <f>IF(D58="","",IF(AM58=MAX($AM$3:$AM$202),AM58,""))</f>
        <v>0</v>
      </c>
      <c r="BS58" s="31">
        <f>IF(BR58=MAX($BR$3:$BR$202),B58,"")</f>
        <v>22</v>
      </c>
      <c r="BT58" s="31">
        <f>IF(D58="","",IF(V58=MAX($V$3:$V$202),V58,""))</f>
        <v>0</v>
      </c>
      <c r="BU58" s="31">
        <f>IF(BT58=MAX($BT$3:$BT$202),B58,"")</f>
        <v>22</v>
      </c>
      <c r="BV58" s="31">
        <f>IF(D58="","",IF(W58=MAX($W$3:$W$202), W58,""))</f>
        <v>0</v>
      </c>
      <c r="BW58" s="31">
        <f>IF(BV58=MAX($BV$3:$BV$202),B58,"")</f>
        <v>22</v>
      </c>
      <c r="BX58" s="31">
        <f>IF(D58="","",IF(AQ58=MAX($AQ$3:$AQ$202),AQ58,""))</f>
        <v>0</v>
      </c>
      <c r="BY58" s="31">
        <f>IF(BX58=MAX($BX$3:$BX$202),B58,"")</f>
        <v>22</v>
      </c>
      <c r="BZ58" s="31">
        <f>IF(D58="","",IF(AR58=MAX($AR$3:$AR$202), AR58,""))</f>
        <v>0</v>
      </c>
      <c r="CA58" s="31">
        <f>IF(BZ58=MAX($BZ$3:$BZ$202),B58,"")</f>
        <v>22</v>
      </c>
      <c r="CB58" s="31">
        <f>IF(D58="","",IF(U58=MAX($U$3:$U$202), U58,""))</f>
        <v>0</v>
      </c>
      <c r="CC58" s="31">
        <f>IF(CB58=MAX($CB$3:$CB$202),B58,"")</f>
        <v>22</v>
      </c>
      <c r="CD58" s="31">
        <f>IF(D58="","",IF(AP58=MAX($AP$3:$AP$202),AP58,""))</f>
        <v>0</v>
      </c>
      <c r="CE58" s="31">
        <f>IF(CD58=MAX($CD$3:$CD$202),B58,"")</f>
        <v>22</v>
      </c>
      <c r="CF58" s="31">
        <f>IF(D58="","",IF(T58=MAX($T$3:$T$202), T58,""))</f>
        <v>0</v>
      </c>
      <c r="CG58" s="31">
        <f>IF(CF58=MAX($CF$3:$CF$202),B58,"")</f>
        <v>22</v>
      </c>
      <c r="CH58" s="31">
        <f>IF(D58="","",IF(AO58=MAX($AO$3:$AO$202),AO58,""))</f>
        <v>0</v>
      </c>
      <c r="CI58" s="31">
        <f>IF(CH58=MAX($CH$3:$CH$202),B58,"")</f>
        <v>22</v>
      </c>
      <c r="CJ58" s="31" t="str">
        <f>IF(I58="AC",AZ58,"")</f>
        <v/>
      </c>
      <c r="CK58" s="31" t="str">
        <f>IF(CJ58="","",RANK(CJ58,$CJ$3:$CJ$202,1))</f>
        <v/>
      </c>
      <c r="CL58" s="31" t="str">
        <f>IF(CK58=1,B58,"")</f>
        <v/>
      </c>
      <c r="CM58" s="31" t="str">
        <f>IF(CK58=2,B58,"")</f>
        <v/>
      </c>
      <c r="CN58" s="31" t="str">
        <f>IF(CK58=3,B58,"")</f>
        <v/>
      </c>
      <c r="CO58" s="31" t="str">
        <f>IF(I58="MC",AZ58,"")</f>
        <v/>
      </c>
      <c r="CP58" s="31" t="str">
        <f>IF(CO58="","",RANK(CO58,$CO$3:$CO$202,1))</f>
        <v/>
      </c>
      <c r="CQ58" s="31" t="str">
        <f>IF(CP58=1,B58,"")</f>
        <v/>
      </c>
      <c r="CR58" s="31" t="str">
        <f>IF(CP58=2,B58,"")</f>
        <v/>
      </c>
      <c r="CS58" s="31" t="str">
        <f>IF(CP58=3,B58,"")</f>
        <v/>
      </c>
      <c r="CT58" s="31" t="str">
        <f>IF(BE58=0,BE58,"")</f>
        <v/>
      </c>
      <c r="CU58" s="31" t="str">
        <f>IF(BE58=1,1,"")</f>
        <v/>
      </c>
      <c r="CV58" s="31" t="str">
        <f>IF(BE58=2,2,"")</f>
        <v/>
      </c>
      <c r="CW58" s="31" t="str">
        <f>IF(BE58=3,3,"")</f>
        <v/>
      </c>
      <c r="CX58" s="31" t="str">
        <f>IF(BE58=4,4,"")</f>
        <v/>
      </c>
      <c r="CY58" s="31">
        <f>IF(BE58=5,5,"")</f>
        <v>5</v>
      </c>
      <c r="CZ58" s="31" t="str">
        <f>IF(BH58=0,BH58,"")</f>
        <v/>
      </c>
      <c r="DA58" s="31" t="str">
        <f>IF(BH58=1,1,"")</f>
        <v/>
      </c>
      <c r="DB58" s="31" t="str">
        <f>IF(BH58=2,2,"")</f>
        <v/>
      </c>
      <c r="DC58" s="31" t="str">
        <f>IF(BH58=3,3,"")</f>
        <v/>
      </c>
      <c r="DD58" s="31" t="str">
        <f>IF(BH58=4,4,"")</f>
        <v/>
      </c>
      <c r="DE58" s="31">
        <f>IF(BH58=5,5,"")</f>
        <v>5</v>
      </c>
      <c r="DF58" s="31" t="str">
        <f>IF(BK58=0,BK58,"")</f>
        <v/>
      </c>
      <c r="DG58" s="31" t="str">
        <f>IF(BK58=1,1,"")</f>
        <v/>
      </c>
      <c r="DH58" s="31" t="str">
        <f>IF(BK58=2,2,"")</f>
        <v/>
      </c>
      <c r="DI58" s="31" t="str">
        <f>IF(BK58=3,3,"")</f>
        <v/>
      </c>
      <c r="DJ58" s="31" t="str">
        <f>IF(BK58=4,4,"")</f>
        <v/>
      </c>
      <c r="DK58" s="31" t="str">
        <f>IF(BK58=5,5,"")</f>
        <v/>
      </c>
      <c r="DL58" s="31" t="str">
        <f>IF(BK58=6,6,"")</f>
        <v/>
      </c>
      <c r="DM58" s="31" t="str">
        <f>IF(BK58=7,7,"")</f>
        <v/>
      </c>
      <c r="DN58" s="31" t="str">
        <f>IF(BK58=8,8,"")</f>
        <v/>
      </c>
      <c r="DO58" s="31" t="str">
        <f>IF(BK58=9,9,"")</f>
        <v/>
      </c>
      <c r="DP58" s="31">
        <f>IF(BK58=10,10,"")</f>
        <v>10</v>
      </c>
      <c r="DQ58" s="31" t="str">
        <f>IF(J58="Lund",AZ58,"")</f>
        <v/>
      </c>
      <c r="DR58" s="31" t="str">
        <f>IF(DQ58="","",RANK(DQ58,$DQ$3:$DQ$202,1))</f>
        <v/>
      </c>
      <c r="DS58" s="31" t="str">
        <f>IF(DR58=1,B58,"")</f>
        <v/>
      </c>
      <c r="DT58" s="31">
        <f>IF(I58="AT",B58,"")</f>
        <v>22</v>
      </c>
      <c r="DU58" s="31" t="str">
        <f>IF(I58="MC",B58,"")</f>
        <v/>
      </c>
      <c r="DV58" s="31" t="str">
        <f>IF(I58="AC",B58,"")</f>
        <v/>
      </c>
      <c r="DW58" s="48">
        <f>IF(BK58=0,0,IF(D58="","",$D$203-AZ58+1)/$D$203*100)</f>
        <v>22.535211267605636</v>
      </c>
      <c r="DX58" s="76" t="str">
        <f>IF(AS58 = 0,AV58 - AS58,"")</f>
        <v/>
      </c>
      <c r="DY58" s="77">
        <v>26.75</v>
      </c>
      <c r="DZ58" s="77">
        <v>7.36</v>
      </c>
    </row>
    <row r="59" spans="1:130" ht="13.2" x14ac:dyDescent="0.25">
      <c r="A59" s="31">
        <v>57</v>
      </c>
      <c r="B59" s="76">
        <v>19</v>
      </c>
      <c r="C59" s="15"/>
      <c r="D59" s="14" t="s">
        <v>210</v>
      </c>
      <c r="E59" s="14" t="s">
        <v>340</v>
      </c>
      <c r="F59" s="14"/>
      <c r="G59" s="14" t="s">
        <v>211</v>
      </c>
      <c r="H59" s="50" t="s">
        <v>341</v>
      </c>
      <c r="I59" s="15" t="s">
        <v>203</v>
      </c>
      <c r="J59" s="47"/>
      <c r="K59" s="47"/>
      <c r="L59" s="47"/>
      <c r="M59" s="54">
        <v>14.5</v>
      </c>
      <c r="N59" s="54">
        <v>16</v>
      </c>
      <c r="O59" s="54"/>
      <c r="P59" s="54"/>
      <c r="Q59" s="54"/>
      <c r="R59" s="51"/>
      <c r="S59" s="51"/>
      <c r="T59" s="51"/>
      <c r="U59" s="51"/>
      <c r="V59" s="51"/>
      <c r="W59" s="51"/>
      <c r="X59" s="52">
        <f>IF(M59&gt;0,VLOOKUP(M59,$DY$8:$DZ$95,2)," ")</f>
        <v>1.06</v>
      </c>
      <c r="Y59" s="52">
        <f>IF(N59&gt;0,VLOOKUP(N59,$DY$8:$DZ$95,2)," ")</f>
        <v>1.38</v>
      </c>
      <c r="Z59" s="52" t="str">
        <f>IF(O59&gt;0,VLOOKUP(O59,$DY$8:$DZ$95,2)," ")</f>
        <v xml:space="preserve"> </v>
      </c>
      <c r="AA59" s="52" t="str">
        <f>IF(P59&gt;0,VLOOKUP(P59,$DY$8:$DZ$95,2)," ")</f>
        <v xml:space="preserve"> </v>
      </c>
      <c r="AB59" s="52" t="str">
        <f>IF(Q59&gt;0,VLOOKUP(Q59,$DY$8:$DZ$95,2)," ")</f>
        <v xml:space="preserve"> </v>
      </c>
      <c r="AC59" s="54">
        <v>21.75</v>
      </c>
      <c r="AD59" s="54">
        <v>19</v>
      </c>
      <c r="AE59" s="54">
        <v>18.75</v>
      </c>
      <c r="AF59" s="54">
        <v>16.75</v>
      </c>
      <c r="AG59" s="54">
        <v>17.75</v>
      </c>
      <c r="AH59" s="52">
        <f>IF(AC59&gt;0,VLOOKUP(AC59,$DY$8:$DZ$95,2)," ")</f>
        <v>3.66</v>
      </c>
      <c r="AI59" s="52">
        <f>IF(AD59&gt;0,VLOOKUP(AD59,$DY$8:$DZ$95,2)," ")</f>
        <v>2.3199999999999998</v>
      </c>
      <c r="AJ59" s="52">
        <f>IF(AE59&gt;0,VLOOKUP(AE59,$DY$8:$DZ$95,2)," ")</f>
        <v>2.2200000000000002</v>
      </c>
      <c r="AK59" s="52">
        <f>IF(AF59&gt;0,VLOOKUP(AF59,$DY$8:$DZ$95,2)," ")</f>
        <v>1.58</v>
      </c>
      <c r="AL59" s="52">
        <f>IF(AG59&gt;0,VLOOKUP(AG59,$DY$8:$DZ$95,2)," ")</f>
        <v>1.86</v>
      </c>
      <c r="AM59" s="53"/>
      <c r="AN59" s="53"/>
      <c r="AO59" s="53"/>
      <c r="AP59" s="53"/>
      <c r="AQ59" s="53"/>
      <c r="AR59" s="53"/>
      <c r="AS59" s="55">
        <f>IF(D59="","",SUM(X59:AB59))</f>
        <v>2.44</v>
      </c>
      <c r="AT59" s="31">
        <f>IF(D59="","",RANK(AS59,$AS$3:$AS$202,0))</f>
        <v>67</v>
      </c>
      <c r="AU59" s="57">
        <f>IF(D59="","",IF(LOOKUP(AT59,'Master 2012 Pay Sheet'!$A$5:$A$35,'Master 2012 Pay Sheet'!$B$5:$B$35)&gt;0,LOOKUP(AT59,'Master 2012 Pay Sheet'!$A$5:$A$35,'Master 2012 Pay Sheet'!$B$5:$B$35),0))</f>
        <v>0</v>
      </c>
      <c r="AV59" s="56">
        <f>IF(D59="","",SUM(AH59:AL59))</f>
        <v>11.64</v>
      </c>
      <c r="AW59" s="31">
        <f>IF(D59="","",RANK(AV59,$AV$3:$AV$202,0))</f>
        <v>20</v>
      </c>
      <c r="AX59" s="57">
        <f>IF(D59="","",IF(LOOKUP(AW59,'Master 2012 Pay Sheet'!$C$5:$C$35,'Master 2012 Pay Sheet'!$D$5:$D$35)&gt;0,LOOKUP(AW59,'Master 2012 Pay Sheet'!$C$5:$C$35,'Master 2012 Pay Sheet'!$D$5:$D$35),0))</f>
        <v>0</v>
      </c>
      <c r="AY59" s="56">
        <f>IF(D59="","",AS59+AV59)</f>
        <v>14.08</v>
      </c>
      <c r="AZ59" s="31">
        <f>IF(D59="","",RANK(AY59,$AY$3:$AY$202,0))</f>
        <v>57</v>
      </c>
      <c r="BA59" s="57">
        <f>IF(D59="","",IF(LOOKUP(AZ59,'Master 2012 Pay Sheet'!$E$5:$E$35,'Master 2012 Pay Sheet'!$F$5:$F$35)&gt;0,LOOKUP(AZ59,'Master 2012 Pay Sheet'!$E$5:$E$35,'Master 2012 Pay Sheet'!$F$5:$F$35),0))</f>
        <v>0</v>
      </c>
      <c r="BB59" s="57">
        <f>IF(D59="","",SUM(AU59+AX59+BA59))</f>
        <v>0</v>
      </c>
      <c r="BC59" s="31">
        <f>IF(D59="","",AT59-AZ59)</f>
        <v>10</v>
      </c>
      <c r="BD59" s="31" t="str">
        <f>IF(D59="","",IF(BC59=MAX($BC$3:$BC$202),B59,""))</f>
        <v/>
      </c>
      <c r="BE59" s="31">
        <f>IF(D59="","",COUNT(M59:Q59))</f>
        <v>2</v>
      </c>
      <c r="BF59" s="56">
        <f>IF(D59="","",MAX(X59:AB59))</f>
        <v>1.38</v>
      </c>
      <c r="BG59" s="31" t="str">
        <f>IF(BF59=MAX($BF$3:$BF$202),B59,"")</f>
        <v/>
      </c>
      <c r="BH59" s="31">
        <f>IF(D59="","",COUNT(AC59:AG59))</f>
        <v>5</v>
      </c>
      <c r="BI59" s="56">
        <f>IF(D59="","",MAX(AH59:AL59))</f>
        <v>3.66</v>
      </c>
      <c r="BJ59" s="31" t="str">
        <f>IF(BI59=MAX($BI$3:$BI$202),B59,"")</f>
        <v/>
      </c>
      <c r="BK59" s="31">
        <f>IF(BE59="","",BE59+BH59)</f>
        <v>7</v>
      </c>
      <c r="BL59" s="31">
        <f>IF(D59="","",IF(S59=MAX($S$3:$S$202),S59,""))</f>
        <v>0</v>
      </c>
      <c r="BM59" s="31">
        <f>IF(BL59=MAX($BL$3:$BL$202),B59,"")</f>
        <v>19</v>
      </c>
      <c r="BN59" s="31">
        <f>IF(D59="","",IF(AN59=MAX($AN$3:$AN$202),AN59,""))</f>
        <v>0</v>
      </c>
      <c r="BO59" s="31">
        <f>IF(BN59=MAX($BN$3:$BN$202),B59,"")</f>
        <v>19</v>
      </c>
      <c r="BP59" s="31">
        <f>IF(D59="","",IF(R59=MAX($R$3:$R$202),R59,""))</f>
        <v>0</v>
      </c>
      <c r="BQ59" s="31">
        <f>IF(BP59=MAX($BP$3:$BP$202),B59,"")</f>
        <v>19</v>
      </c>
      <c r="BR59" s="31">
        <f>IF(D59="","",IF(AM59=MAX($AM$3:$AM$202),AM59,""))</f>
        <v>0</v>
      </c>
      <c r="BS59" s="31">
        <f>IF(BR59=MAX($BR$3:$BR$202),B59,"")</f>
        <v>19</v>
      </c>
      <c r="BT59" s="31">
        <f>IF(D59="","",IF(V59=MAX($V$3:$V$202),V59,""))</f>
        <v>0</v>
      </c>
      <c r="BU59" s="31">
        <f>IF(BT59=MAX($BT$3:$BT$202),B59,"")</f>
        <v>19</v>
      </c>
      <c r="BV59" s="31">
        <f>IF(D59="","",IF(W59=MAX($W$3:$W$202), W59,""))</f>
        <v>0</v>
      </c>
      <c r="BW59" s="31">
        <f>IF(BV59=MAX($BV$3:$BV$202),B59,"")</f>
        <v>19</v>
      </c>
      <c r="BX59" s="31">
        <f>IF(D59="","",IF(AQ59=MAX($AQ$3:$AQ$202),AQ59,""))</f>
        <v>0</v>
      </c>
      <c r="BY59" s="31">
        <f>IF(BX59=MAX($BX$3:$BX$202),B59,"")</f>
        <v>19</v>
      </c>
      <c r="BZ59" s="31">
        <f>IF(D59="","",IF(AR59=MAX($AR$3:$AR$202), AR59,""))</f>
        <v>0</v>
      </c>
      <c r="CA59" s="31">
        <f>IF(BZ59=MAX($BZ$3:$BZ$202),B59,"")</f>
        <v>19</v>
      </c>
      <c r="CB59" s="31">
        <f>IF(D59="","",IF(U59=MAX($U$3:$U$202), U59,""))</f>
        <v>0</v>
      </c>
      <c r="CC59" s="31">
        <f>IF(CB59=MAX($CB$3:$CB$202),B59,"")</f>
        <v>19</v>
      </c>
      <c r="CD59" s="31">
        <f>IF(D59="","",IF(AP59=MAX($AP$3:$AP$202),AP59,""))</f>
        <v>0</v>
      </c>
      <c r="CE59" s="31">
        <f>IF(CD59=MAX($CD$3:$CD$202),B59,"")</f>
        <v>19</v>
      </c>
      <c r="CF59" s="31">
        <f>IF(D59="","",IF(T59=MAX($T$3:$T$202), T59,""))</f>
        <v>0</v>
      </c>
      <c r="CG59" s="31">
        <f>IF(CF59=MAX($CF$3:$CF$202),B59,"")</f>
        <v>19</v>
      </c>
      <c r="CH59" s="31">
        <f>IF(D59="","",IF(AO59=MAX($AO$3:$AO$202),AO59,""))</f>
        <v>0</v>
      </c>
      <c r="CI59" s="31">
        <f>IF(CH59=MAX($CH$3:$CH$202),B59,"")</f>
        <v>19</v>
      </c>
      <c r="CJ59" s="31" t="str">
        <f>IF(I59="AC",AZ59,"")</f>
        <v/>
      </c>
      <c r="CK59" s="31" t="str">
        <f>IF(CJ59="","",RANK(CJ59,$CJ$3:$CJ$202,1))</f>
        <v/>
      </c>
      <c r="CL59" s="31" t="str">
        <f>IF(CK59=1,B59,"")</f>
        <v/>
      </c>
      <c r="CM59" s="31" t="str">
        <f>IF(CK59=2,B59,"")</f>
        <v/>
      </c>
      <c r="CN59" s="31" t="str">
        <f>IF(CK59=3,B59,"")</f>
        <v/>
      </c>
      <c r="CO59" s="31" t="str">
        <f>IF(I59="MC",AZ59,"")</f>
        <v/>
      </c>
      <c r="CP59" s="31" t="str">
        <f>IF(CO59="","",RANK(CO59,$CO$3:$CO$202,1))</f>
        <v/>
      </c>
      <c r="CQ59" s="31" t="str">
        <f>IF(CP59=1,B59,"")</f>
        <v/>
      </c>
      <c r="CR59" s="31" t="str">
        <f>IF(CP59=2,B59,"")</f>
        <v/>
      </c>
      <c r="CS59" s="31" t="str">
        <f>IF(CP59=3,B59,"")</f>
        <v/>
      </c>
      <c r="CT59" s="31" t="str">
        <f>IF(BE59=0,BE59,"")</f>
        <v/>
      </c>
      <c r="CU59" s="31" t="str">
        <f>IF(BE59=1,1,"")</f>
        <v/>
      </c>
      <c r="CV59" s="31">
        <f>IF(BE59=2,2,"")</f>
        <v>2</v>
      </c>
      <c r="CW59" s="31" t="str">
        <f>IF(BE59=3,3,"")</f>
        <v/>
      </c>
      <c r="CX59" s="31" t="str">
        <f>IF(BE59=4,4,"")</f>
        <v/>
      </c>
      <c r="CY59" s="31" t="str">
        <f>IF(BE59=5,5,"")</f>
        <v/>
      </c>
      <c r="CZ59" s="31" t="str">
        <f>IF(BH59=0,BH59,"")</f>
        <v/>
      </c>
      <c r="DA59" s="31" t="str">
        <f>IF(BH59=1,1,"")</f>
        <v/>
      </c>
      <c r="DB59" s="31" t="str">
        <f>IF(BH59=2,2,"")</f>
        <v/>
      </c>
      <c r="DC59" s="31" t="str">
        <f>IF(BH59=3,3,"")</f>
        <v/>
      </c>
      <c r="DD59" s="31" t="str">
        <f>IF(BH59=4,4,"")</f>
        <v/>
      </c>
      <c r="DE59" s="31">
        <f>IF(BH59=5,5,"")</f>
        <v>5</v>
      </c>
      <c r="DF59" s="31" t="str">
        <f>IF(BK59=0,BK59,"")</f>
        <v/>
      </c>
      <c r="DG59" s="31" t="str">
        <f>IF(BK59=1,1,"")</f>
        <v/>
      </c>
      <c r="DH59" s="31" t="str">
        <f>IF(BK59=2,2,"")</f>
        <v/>
      </c>
      <c r="DI59" s="31" t="str">
        <f>IF(BK59=3,3,"")</f>
        <v/>
      </c>
      <c r="DJ59" s="31" t="str">
        <f>IF(BK59=4,4,"")</f>
        <v/>
      </c>
      <c r="DK59" s="31" t="str">
        <f>IF(BK59=5,5,"")</f>
        <v/>
      </c>
      <c r="DL59" s="31" t="str">
        <f>IF(BK59=6,6,"")</f>
        <v/>
      </c>
      <c r="DM59" s="31">
        <f>IF(BK59=7,7,"")</f>
        <v>7</v>
      </c>
      <c r="DN59" s="31" t="str">
        <f>IF(BK59=8,8,"")</f>
        <v/>
      </c>
      <c r="DO59" s="31" t="str">
        <f>IF(BK59=9,9,"")</f>
        <v/>
      </c>
      <c r="DP59" s="31" t="str">
        <f>IF(BK59=10,10,"")</f>
        <v/>
      </c>
      <c r="DQ59" s="31" t="str">
        <f>IF(J59="Lund",AZ59,"")</f>
        <v/>
      </c>
      <c r="DR59" s="31" t="str">
        <f>IF(DQ59="","",RANK(DQ59,$DQ$3:$DQ$202,1))</f>
        <v/>
      </c>
      <c r="DS59" s="31" t="str">
        <f>IF(DR59=1,B59,"")</f>
        <v/>
      </c>
      <c r="DT59" s="31">
        <f>IF(I59="AT",B59,"")</f>
        <v>19</v>
      </c>
      <c r="DU59" s="31" t="str">
        <f>IF(I59="MC",B59,"")</f>
        <v/>
      </c>
      <c r="DV59" s="31" t="str">
        <f>IF(I59="AC",B59,"")</f>
        <v/>
      </c>
      <c r="DW59" s="48">
        <f>IF(BK59=0,0,IF(D59="","",$D$203-AZ59+1)/$D$203*100)</f>
        <v>21.12676056338028</v>
      </c>
      <c r="DX59" s="76" t="str">
        <f>IF(AS59 = 0,AV59 - AS59,"")</f>
        <v/>
      </c>
      <c r="DY59" s="77">
        <v>27</v>
      </c>
      <c r="DZ59" s="77">
        <v>7.58</v>
      </c>
    </row>
    <row r="60" spans="1:130" ht="13.2" x14ac:dyDescent="0.25">
      <c r="A60" s="31">
        <v>58</v>
      </c>
      <c r="B60" s="76">
        <v>9</v>
      </c>
      <c r="C60" s="46"/>
      <c r="D60" s="14" t="s">
        <v>189</v>
      </c>
      <c r="E60" s="14" t="s">
        <v>330</v>
      </c>
      <c r="F60" s="14"/>
      <c r="G60" s="14" t="s">
        <v>190</v>
      </c>
      <c r="H60" s="50" t="s">
        <v>331</v>
      </c>
      <c r="I60" s="60" t="s">
        <v>203</v>
      </c>
      <c r="J60" s="47"/>
      <c r="K60" s="47"/>
      <c r="L60" s="47"/>
      <c r="M60" s="54">
        <v>17.5</v>
      </c>
      <c r="N60" s="54">
        <v>17.25</v>
      </c>
      <c r="O60" s="54">
        <v>17.75</v>
      </c>
      <c r="P60" s="54">
        <v>20</v>
      </c>
      <c r="Q60" s="54">
        <v>23.5</v>
      </c>
      <c r="R60" s="51"/>
      <c r="S60" s="51"/>
      <c r="T60" s="51"/>
      <c r="U60" s="51"/>
      <c r="V60" s="51"/>
      <c r="W60" s="51"/>
      <c r="X60" s="52">
        <f>IF(M60&gt;0,VLOOKUP(M60,$DY$8:$DZ$95,2)," ")</f>
        <v>1.78</v>
      </c>
      <c r="Y60" s="52">
        <f>IF(N60&gt;0,VLOOKUP(N60,$DY$8:$DZ$95,2)," ")</f>
        <v>1.72</v>
      </c>
      <c r="Z60" s="52">
        <f>IF(O60&gt;0,VLOOKUP(O60,$DY$8:$DZ$95,2)," ")</f>
        <v>1.86</v>
      </c>
      <c r="AA60" s="52">
        <f>IF(P60&gt;0,VLOOKUP(P60,$DY$8:$DZ$95,2)," ")</f>
        <v>2.76</v>
      </c>
      <c r="AB60" s="52">
        <f>IF(Q60&gt;0,VLOOKUP(Q60,$DY$8:$DZ$95,2)," ")</f>
        <v>4.74</v>
      </c>
      <c r="AC60" s="54">
        <v>15.25</v>
      </c>
      <c r="AD60" s="54"/>
      <c r="AE60" s="54"/>
      <c r="AF60" s="54"/>
      <c r="AG60" s="54"/>
      <c r="AH60" s="52">
        <f>IF(AC60&gt;0,VLOOKUP(AC60,$DY$8:$DZ$95,2)," ")</f>
        <v>1.18</v>
      </c>
      <c r="AI60" s="52" t="str">
        <f>IF(AD60&gt;0,VLOOKUP(AD60,$DY$8:$DZ$95,2)," ")</f>
        <v xml:space="preserve"> </v>
      </c>
      <c r="AJ60" s="52" t="str">
        <f>IF(AE60&gt;0,VLOOKUP(AE60,$DY$8:$DZ$95,2)," ")</f>
        <v xml:space="preserve"> </v>
      </c>
      <c r="AK60" s="52" t="str">
        <f>IF(AF60&gt;0,VLOOKUP(AF60,$DY$8:$DZ$95,2)," ")</f>
        <v xml:space="preserve"> </v>
      </c>
      <c r="AL60" s="52" t="str">
        <f>IF(AG60&gt;0,VLOOKUP(AG60,$DY$8:$DZ$95,2)," ")</f>
        <v xml:space="preserve"> </v>
      </c>
      <c r="AM60" s="53"/>
      <c r="AN60" s="53"/>
      <c r="AO60" s="53"/>
      <c r="AP60" s="53"/>
      <c r="AQ60" s="53"/>
      <c r="AR60" s="53"/>
      <c r="AS60" s="55">
        <f>IF(D60="","",SUM(X60:AB60))</f>
        <v>12.860000000000001</v>
      </c>
      <c r="AT60" s="31">
        <f>IF(D60="","",RANK(AS60,$AS$3:$AS$202,0))</f>
        <v>27</v>
      </c>
      <c r="AU60" s="57">
        <f>IF(D60="","",IF(LOOKUP(AT60,'Master 2012 Pay Sheet'!$A$5:$A$35,'Master 2012 Pay Sheet'!$B$5:$B$35)&gt;0,LOOKUP(AT60,'Master 2012 Pay Sheet'!$A$5:$A$35,'Master 2012 Pay Sheet'!$B$5:$B$35),0))</f>
        <v>0</v>
      </c>
      <c r="AV60" s="56">
        <f>IF(D60="","",SUM(AH60:AL60))</f>
        <v>1.18</v>
      </c>
      <c r="AW60" s="31">
        <f>IF(D60="","",RANK(AV60,$AV$3:$AV$202,0))</f>
        <v>70</v>
      </c>
      <c r="AX60" s="57">
        <f>IF(D60="","",IF(LOOKUP(AW60,'Master 2012 Pay Sheet'!$C$5:$C$35,'Master 2012 Pay Sheet'!$D$5:$D$35)&gt;0,LOOKUP(AW60,'Master 2012 Pay Sheet'!$C$5:$C$35,'Master 2012 Pay Sheet'!$D$5:$D$35),0))</f>
        <v>0</v>
      </c>
      <c r="AY60" s="56">
        <f>IF(D60="","",AS60+AV60)</f>
        <v>14.040000000000001</v>
      </c>
      <c r="AZ60" s="31">
        <f>IF(D60="","",RANK(AY60,$AY$3:$AY$202,0))</f>
        <v>58</v>
      </c>
      <c r="BA60" s="57">
        <f>IF(D60="","",IF(LOOKUP(AZ60,'Master 2012 Pay Sheet'!$E$5:$E$35,'Master 2012 Pay Sheet'!$F$5:$F$35)&gt;0,LOOKUP(AZ60,'Master 2012 Pay Sheet'!$E$5:$E$35,'Master 2012 Pay Sheet'!$F$5:$F$35),0))</f>
        <v>0</v>
      </c>
      <c r="BB60" s="57">
        <f>IF(D60="","",SUM(AU60+AX60+BA60))</f>
        <v>0</v>
      </c>
      <c r="BC60" s="31">
        <f>IF(D60="","",AT60-AZ60)</f>
        <v>-31</v>
      </c>
      <c r="BD60" s="31" t="str">
        <f>IF(D60="","",IF(BC60=MAX($BC$3:$BC$202),B60,""))</f>
        <v/>
      </c>
      <c r="BE60" s="31">
        <f>IF(D60="","",COUNT(M60:Q60))</f>
        <v>5</v>
      </c>
      <c r="BF60" s="56">
        <f>IF(D60="","",MAX(X60:AB60))</f>
        <v>4.74</v>
      </c>
      <c r="BG60" s="31" t="str">
        <f>IF(BF60=MAX($BF$3:$BF$202),B60,"")</f>
        <v/>
      </c>
      <c r="BH60" s="31">
        <f>IF(D60="","",COUNT(AC60:AG60))</f>
        <v>1</v>
      </c>
      <c r="BI60" s="56">
        <f>IF(D60="","",MAX(AH60:AL60))</f>
        <v>1.18</v>
      </c>
      <c r="BJ60" s="31" t="str">
        <f>IF(BI60=MAX($BI$3:$BI$202),B60,"")</f>
        <v/>
      </c>
      <c r="BK60" s="31">
        <f>IF(BE60="","",BE60+BH60)</f>
        <v>6</v>
      </c>
      <c r="BL60" s="31">
        <f>IF(D60="","",IF(S60=MAX($S$3:$S$202),S60,""))</f>
        <v>0</v>
      </c>
      <c r="BM60" s="31">
        <f>IF(BL60=MAX($BL$3:$BL$202),B60,"")</f>
        <v>9</v>
      </c>
      <c r="BN60" s="31">
        <f>IF(D60="","",IF(AN60=MAX($AN$3:$AN$202),AN60,""))</f>
        <v>0</v>
      </c>
      <c r="BO60" s="31">
        <f>IF(BN60=MAX($BN$3:$BN$202),B60,"")</f>
        <v>9</v>
      </c>
      <c r="BP60" s="31">
        <f>IF(D60="","",IF(R60=MAX($R$3:$R$202),R60,""))</f>
        <v>0</v>
      </c>
      <c r="BQ60" s="31">
        <f>IF(BP60=MAX($BP$3:$BP$202),B60,"")</f>
        <v>9</v>
      </c>
      <c r="BR60" s="31">
        <f>IF(D60="","",IF(AM60=MAX($AM$3:$AM$202),AM60,""))</f>
        <v>0</v>
      </c>
      <c r="BS60" s="31">
        <f>IF(BR60=MAX($BR$3:$BR$202),B60,"")</f>
        <v>9</v>
      </c>
      <c r="BT60" s="31">
        <f>IF(D60="","",IF(V60=MAX($V$3:$V$202),V60,""))</f>
        <v>0</v>
      </c>
      <c r="BU60" s="31">
        <f>IF(BT60=MAX($BT$3:$BT$202),B60,"")</f>
        <v>9</v>
      </c>
      <c r="BV60" s="31">
        <f>IF(D60="","",IF(W60=MAX($W$3:$W$202), W60,""))</f>
        <v>0</v>
      </c>
      <c r="BW60" s="31">
        <f>IF(BV60=MAX($BV$3:$BV$202),B60,"")</f>
        <v>9</v>
      </c>
      <c r="BX60" s="31">
        <f>IF(D60="","",IF(AQ60=MAX($AQ$3:$AQ$202),AQ60,""))</f>
        <v>0</v>
      </c>
      <c r="BY60" s="31">
        <f>IF(BX60=MAX($BX$3:$BX$202),B60,"")</f>
        <v>9</v>
      </c>
      <c r="BZ60" s="31">
        <f>IF(D60="","",IF(AR60=MAX($AR$3:$AR$202), AR60,""))</f>
        <v>0</v>
      </c>
      <c r="CA60" s="31">
        <f>IF(BZ60=MAX($BZ$3:$BZ$202),B60,"")</f>
        <v>9</v>
      </c>
      <c r="CB60" s="31">
        <f>IF(D60="","",IF(U60=MAX($U$3:$U$202), U60,""))</f>
        <v>0</v>
      </c>
      <c r="CC60" s="31">
        <f>IF(CB60=MAX($CB$3:$CB$202),B60,"")</f>
        <v>9</v>
      </c>
      <c r="CD60" s="31">
        <f>IF(D60="","",IF(AP60=MAX($AP$3:$AP$202),AP60,""))</f>
        <v>0</v>
      </c>
      <c r="CE60" s="31">
        <f>IF(CD60=MAX($CD$3:$CD$202),B60,"")</f>
        <v>9</v>
      </c>
      <c r="CF60" s="31">
        <f>IF(D60="","",IF(T60=MAX($T$3:$T$202), T60,""))</f>
        <v>0</v>
      </c>
      <c r="CG60" s="31">
        <f>IF(CF60=MAX($CF$3:$CF$202),B60,"")</f>
        <v>9</v>
      </c>
      <c r="CH60" s="31">
        <f>IF(D60="","",IF(AO60=MAX($AO$3:$AO$202),AO60,""))</f>
        <v>0</v>
      </c>
      <c r="CI60" s="31">
        <f>IF(CH60=MAX($CH$3:$CH$202),B60,"")</f>
        <v>9</v>
      </c>
      <c r="CJ60" s="31" t="str">
        <f>IF(I60="AC",AZ60,"")</f>
        <v/>
      </c>
      <c r="CK60" s="31" t="str">
        <f>IF(CJ60="","",RANK(CJ60,$CJ$3:$CJ$202,1))</f>
        <v/>
      </c>
      <c r="CL60" s="31" t="str">
        <f>IF(CK60=1,B60,"")</f>
        <v/>
      </c>
      <c r="CM60" s="31" t="str">
        <f>IF(CK60=2,B60,"")</f>
        <v/>
      </c>
      <c r="CN60" s="31" t="str">
        <f>IF(CK60=3,B60,"")</f>
        <v/>
      </c>
      <c r="CO60" s="31" t="str">
        <f>IF(I60="MC",AZ60,"")</f>
        <v/>
      </c>
      <c r="CP60" s="31" t="str">
        <f>IF(CO60="","",RANK(CO60,$CO$3:$CO$202,1))</f>
        <v/>
      </c>
      <c r="CQ60" s="31" t="str">
        <f>IF(CP60=1,B60,"")</f>
        <v/>
      </c>
      <c r="CR60" s="31" t="str">
        <f>IF(CP60=2,B60,"")</f>
        <v/>
      </c>
      <c r="CS60" s="31" t="str">
        <f>IF(CP60=3,B60,"")</f>
        <v/>
      </c>
      <c r="CT60" s="31" t="str">
        <f>IF(BE60=0,BE60,"")</f>
        <v/>
      </c>
      <c r="CU60" s="31" t="str">
        <f>IF(BE60=1,1,"")</f>
        <v/>
      </c>
      <c r="CV60" s="31" t="str">
        <f>IF(BE60=2,2,"")</f>
        <v/>
      </c>
      <c r="CW60" s="31" t="str">
        <f>IF(BE60=3,3,"")</f>
        <v/>
      </c>
      <c r="CX60" s="31" t="str">
        <f>IF(BE60=4,4,"")</f>
        <v/>
      </c>
      <c r="CY60" s="31">
        <f>IF(BE60=5,5,"")</f>
        <v>5</v>
      </c>
      <c r="CZ60" s="31" t="str">
        <f>IF(BH60=0,BH60,"")</f>
        <v/>
      </c>
      <c r="DA60" s="31">
        <f>IF(BH60=1,1,"")</f>
        <v>1</v>
      </c>
      <c r="DB60" s="31" t="str">
        <f>IF(BH60=2,2,"")</f>
        <v/>
      </c>
      <c r="DC60" s="31" t="str">
        <f>IF(BH60=3,3,"")</f>
        <v/>
      </c>
      <c r="DD60" s="31" t="str">
        <f>IF(BH60=4,4,"")</f>
        <v/>
      </c>
      <c r="DE60" s="31" t="str">
        <f>IF(BH60=5,5,"")</f>
        <v/>
      </c>
      <c r="DF60" s="31" t="str">
        <f>IF(BK60=0,BK60,"")</f>
        <v/>
      </c>
      <c r="DG60" s="31" t="str">
        <f>IF(BK60=1,1,"")</f>
        <v/>
      </c>
      <c r="DH60" s="31" t="str">
        <f>IF(BK60=2,2,"")</f>
        <v/>
      </c>
      <c r="DI60" s="31" t="str">
        <f>IF(BK60=3,3,"")</f>
        <v/>
      </c>
      <c r="DJ60" s="31" t="str">
        <f>IF(BK60=4,4,"")</f>
        <v/>
      </c>
      <c r="DK60" s="31" t="str">
        <f>IF(BK60=5,5,"")</f>
        <v/>
      </c>
      <c r="DL60" s="31">
        <f>IF(BK60=6,6,"")</f>
        <v>6</v>
      </c>
      <c r="DM60" s="31" t="str">
        <f>IF(BK60=7,7,"")</f>
        <v/>
      </c>
      <c r="DN60" s="31" t="str">
        <f>IF(BK60=8,8,"")</f>
        <v/>
      </c>
      <c r="DO60" s="31" t="str">
        <f>IF(BK60=9,9,"")</f>
        <v/>
      </c>
      <c r="DP60" s="31" t="str">
        <f>IF(BK60=10,10,"")</f>
        <v/>
      </c>
      <c r="DQ60" s="31" t="str">
        <f>IF(J60="Lund",AZ60,"")</f>
        <v/>
      </c>
      <c r="DR60" s="31" t="str">
        <f>IF(DQ60="","",RANK(DQ60,$DQ$3:$DQ$202,1))</f>
        <v/>
      </c>
      <c r="DS60" s="31" t="str">
        <f>IF(DR60=1,B60,"")</f>
        <v/>
      </c>
      <c r="DT60" s="31">
        <f>IF(I60="AT",B60,"")</f>
        <v>9</v>
      </c>
      <c r="DU60" s="31" t="str">
        <f>IF(I60="MC",B60,"")</f>
        <v/>
      </c>
      <c r="DV60" s="31" t="str">
        <f>IF(I60="AC",B60,"")</f>
        <v/>
      </c>
      <c r="DW60" s="48">
        <f>IF(BK60=0,0,IF(D60="","",$D$203-AZ60+1)/$D$203*100)</f>
        <v>19.718309859154928</v>
      </c>
      <c r="DX60" s="76" t="str">
        <f>IF(AS60 = 0,AV60 - AS60,"")</f>
        <v/>
      </c>
      <c r="DY60" s="77">
        <v>27.25</v>
      </c>
      <c r="DZ60" s="77">
        <v>7.82</v>
      </c>
    </row>
    <row r="61" spans="1:130" ht="13.2" x14ac:dyDescent="0.25">
      <c r="A61" s="31">
        <v>59</v>
      </c>
      <c r="B61" s="76">
        <v>61</v>
      </c>
      <c r="C61" s="15"/>
      <c r="D61" s="14" t="s">
        <v>296</v>
      </c>
      <c r="E61" s="14" t="s">
        <v>323</v>
      </c>
      <c r="F61" s="14"/>
      <c r="G61" s="14" t="s">
        <v>297</v>
      </c>
      <c r="H61" s="50" t="s">
        <v>323</v>
      </c>
      <c r="I61" s="15" t="s">
        <v>222</v>
      </c>
      <c r="J61" s="47"/>
      <c r="K61" s="47"/>
      <c r="L61" s="47"/>
      <c r="M61" s="54">
        <v>14.75</v>
      </c>
      <c r="N61" s="54">
        <v>19.75</v>
      </c>
      <c r="O61" s="54">
        <v>18</v>
      </c>
      <c r="P61" s="54"/>
      <c r="Q61" s="54"/>
      <c r="R61" s="51"/>
      <c r="S61" s="51"/>
      <c r="T61" s="51"/>
      <c r="U61" s="51"/>
      <c r="V61" s="51"/>
      <c r="W61" s="51"/>
      <c r="X61" s="52">
        <f>IF(M61&gt;0,VLOOKUP(M61,$DY$8:$DZ$95,2)," ")</f>
        <v>1.0900000000000001</v>
      </c>
      <c r="Y61" s="52">
        <f>IF(N61&gt;0,VLOOKUP(N61,$DY$8:$DZ$95,2)," ")</f>
        <v>2.64</v>
      </c>
      <c r="Z61" s="52">
        <f>IF(O61&gt;0,VLOOKUP(O61,$DY$8:$DZ$95,2)," ")</f>
        <v>1.94</v>
      </c>
      <c r="AA61" s="52" t="str">
        <f>IF(P61&gt;0,VLOOKUP(P61,$DY$8:$DZ$95,2)," ")</f>
        <v xml:space="preserve"> </v>
      </c>
      <c r="AB61" s="52" t="str">
        <f>IF(Q61&gt;0,VLOOKUP(Q61,$DY$8:$DZ$95,2)," ")</f>
        <v xml:space="preserve"> </v>
      </c>
      <c r="AC61" s="54">
        <v>15</v>
      </c>
      <c r="AD61" s="54">
        <v>23.5</v>
      </c>
      <c r="AE61" s="54">
        <v>17.5</v>
      </c>
      <c r="AF61" s="54"/>
      <c r="AG61" s="54"/>
      <c r="AH61" s="52">
        <f>IF(AC61&gt;0,VLOOKUP(AC61,$DY$8:$DZ$95,2)," ")</f>
        <v>1.1200000000000001</v>
      </c>
      <c r="AI61" s="52">
        <f>IF(AD61&gt;0,VLOOKUP(AD61,$DY$8:$DZ$95,2)," ")</f>
        <v>4.74</v>
      </c>
      <c r="AJ61" s="52">
        <f>IF(AE61&gt;0,VLOOKUP(AE61,$DY$8:$DZ$95,2)," ")</f>
        <v>1.78</v>
      </c>
      <c r="AK61" s="52" t="str">
        <f>IF(AF61&gt;0,VLOOKUP(AF61,$DY$8:$DZ$95,2)," ")</f>
        <v xml:space="preserve"> </v>
      </c>
      <c r="AL61" s="52" t="str">
        <f>IF(AG61&gt;0,VLOOKUP(AG61,$DY$8:$DZ$95,2)," ")</f>
        <v xml:space="preserve"> </v>
      </c>
      <c r="AM61" s="53"/>
      <c r="AN61" s="53"/>
      <c r="AO61" s="53"/>
      <c r="AP61" s="53"/>
      <c r="AQ61" s="53"/>
      <c r="AR61" s="53"/>
      <c r="AS61" s="55">
        <f>IF(D61="","",SUM(X61:AB61))</f>
        <v>5.67</v>
      </c>
      <c r="AT61" s="31">
        <f>IF(D61="","",RANK(AS61,$AS$3:$AS$202,0))</f>
        <v>59</v>
      </c>
      <c r="AU61" s="57">
        <f>IF(D61="","",IF(LOOKUP(AT61,'Master 2012 Pay Sheet'!$A$5:$A$35,'Master 2012 Pay Sheet'!$B$5:$B$35)&gt;0,LOOKUP(AT61,'Master 2012 Pay Sheet'!$A$5:$A$35,'Master 2012 Pay Sheet'!$B$5:$B$35),0))</f>
        <v>0</v>
      </c>
      <c r="AV61" s="56">
        <f>IF(D61="","",SUM(AH61:AL61))</f>
        <v>7.6400000000000006</v>
      </c>
      <c r="AW61" s="31">
        <f>IF(D61="","",RANK(AV61,$AV$3:$AV$202,0))</f>
        <v>46</v>
      </c>
      <c r="AX61" s="57">
        <f>IF(D61="","",IF(LOOKUP(AW61,'Master 2012 Pay Sheet'!$C$5:$C$35,'Master 2012 Pay Sheet'!$D$5:$D$35)&gt;0,LOOKUP(AW61,'Master 2012 Pay Sheet'!$C$5:$C$35,'Master 2012 Pay Sheet'!$D$5:$D$35),0))</f>
        <v>0</v>
      </c>
      <c r="AY61" s="56">
        <f>IF(D61="","",AS61+AV61)</f>
        <v>13.31</v>
      </c>
      <c r="AZ61" s="31">
        <f>IF(D61="","",RANK(AY61,$AY$3:$AY$202,0))</f>
        <v>59</v>
      </c>
      <c r="BA61" s="57">
        <f>IF(D61="","",IF(LOOKUP(AZ61,'Master 2012 Pay Sheet'!$E$5:$E$35,'Master 2012 Pay Sheet'!$F$5:$F$35)&gt;0,LOOKUP(AZ61,'Master 2012 Pay Sheet'!$E$5:$E$35,'Master 2012 Pay Sheet'!$F$5:$F$35),0))</f>
        <v>0</v>
      </c>
      <c r="BB61" s="57">
        <f>IF(D61="","",SUM(AU61+AX61+BA61))</f>
        <v>0</v>
      </c>
      <c r="BC61" s="31">
        <f>IF(D61="","",AT61-AZ61)</f>
        <v>0</v>
      </c>
      <c r="BD61" s="31" t="str">
        <f>IF(D61="","",IF(BC61=MAX($BC$3:$BC$202),B61,""))</f>
        <v/>
      </c>
      <c r="BE61" s="31">
        <f>IF(D61="","",COUNT(M61:Q61))</f>
        <v>3</v>
      </c>
      <c r="BF61" s="56">
        <f>IF(D61="","",MAX(X61:AB61))</f>
        <v>2.64</v>
      </c>
      <c r="BG61" s="31" t="str">
        <f>IF(BF61=MAX($BF$3:$BF$202),B61,"")</f>
        <v/>
      </c>
      <c r="BH61" s="31">
        <f>IF(D61="","",COUNT(AC61:AG61))</f>
        <v>3</v>
      </c>
      <c r="BI61" s="56">
        <f>IF(D61="","",MAX(AH61:AL61))</f>
        <v>4.74</v>
      </c>
      <c r="BJ61" s="31" t="str">
        <f>IF(BI61=MAX($BI$3:$BI$202),B61,"")</f>
        <v/>
      </c>
      <c r="BK61" s="31">
        <f>IF(BE61="","",BE61+BH61)</f>
        <v>6</v>
      </c>
      <c r="BL61" s="31">
        <f>IF(D61="","",IF(S61=MAX($S$3:$S$202),S61,""))</f>
        <v>0</v>
      </c>
      <c r="BM61" s="31">
        <f>IF(BL61=MAX($BL$3:$BL$202),B61,"")</f>
        <v>61</v>
      </c>
      <c r="BN61" s="31">
        <f>IF(D61="","",IF(AN61=MAX($AN$3:$AN$202),AN61,""))</f>
        <v>0</v>
      </c>
      <c r="BO61" s="31">
        <f>IF(BN61=MAX($BN$3:$BN$202),B61,"")</f>
        <v>61</v>
      </c>
      <c r="BP61" s="31">
        <f>IF(D61="","",IF(R61=MAX($R$3:$R$202),R61,""))</f>
        <v>0</v>
      </c>
      <c r="BQ61" s="31">
        <f>IF(BP61=MAX($BP$3:$BP$202),B61,"")</f>
        <v>61</v>
      </c>
      <c r="BR61" s="31">
        <f>IF(D61="","",IF(AM61=MAX($AM$3:$AM$202),AM61,""))</f>
        <v>0</v>
      </c>
      <c r="BS61" s="31">
        <f>IF(BR61=MAX($BR$3:$BR$202),B61,"")</f>
        <v>61</v>
      </c>
      <c r="BT61" s="31">
        <f>IF(D61="","",IF(V61=MAX($V$3:$V$202),V61,""))</f>
        <v>0</v>
      </c>
      <c r="BU61" s="31">
        <f>IF(BT61=MAX($BT$3:$BT$202),B61,"")</f>
        <v>61</v>
      </c>
      <c r="BV61" s="31">
        <f>IF(D61="","",IF(W61=MAX($W$3:$W$202), W61,""))</f>
        <v>0</v>
      </c>
      <c r="BW61" s="31">
        <f>IF(BV61=MAX($BV$3:$BV$202),B61,"")</f>
        <v>61</v>
      </c>
      <c r="BX61" s="31">
        <f>IF(D61="","",IF(AQ61=MAX($AQ$3:$AQ$202),AQ61,""))</f>
        <v>0</v>
      </c>
      <c r="BY61" s="31">
        <f>IF(BX61=MAX($BX$3:$BX$202),B61,"")</f>
        <v>61</v>
      </c>
      <c r="BZ61" s="31">
        <f>IF(D61="","",IF(AR61=MAX($AR$3:$AR$202), AR61,""))</f>
        <v>0</v>
      </c>
      <c r="CA61" s="31">
        <f>IF(BZ61=MAX($BZ$3:$BZ$202),B61,"")</f>
        <v>61</v>
      </c>
      <c r="CB61" s="31">
        <f>IF(D61="","",IF(U61=MAX($U$3:$U$202), U61,""))</f>
        <v>0</v>
      </c>
      <c r="CC61" s="31">
        <f>IF(CB61=MAX($CB$3:$CB$202),B61,"")</f>
        <v>61</v>
      </c>
      <c r="CD61" s="31">
        <f>IF(D61="","",IF(AP61=MAX($AP$3:$AP$202),AP61,""))</f>
        <v>0</v>
      </c>
      <c r="CE61" s="31">
        <f>IF(CD61=MAX($CD$3:$CD$202),B61,"")</f>
        <v>61</v>
      </c>
      <c r="CF61" s="31">
        <f>IF(D61="","",IF(T61=MAX($T$3:$T$202), T61,""))</f>
        <v>0</v>
      </c>
      <c r="CG61" s="31">
        <f>IF(CF61=MAX($CF$3:$CF$202),B61,"")</f>
        <v>61</v>
      </c>
      <c r="CH61" s="31">
        <f>IF(D61="","",IF(AO61=MAX($AO$3:$AO$202),AO61,""))</f>
        <v>0</v>
      </c>
      <c r="CI61" s="31">
        <f>IF(CH61=MAX($CH$3:$CH$202),B61,"")</f>
        <v>61</v>
      </c>
      <c r="CJ61" s="31" t="str">
        <f>IF(I61="AC",AZ61,"")</f>
        <v/>
      </c>
      <c r="CK61" s="31" t="str">
        <f>IF(CJ61="","",RANK(CJ61,$CJ$3:$CJ$202,1))</f>
        <v/>
      </c>
      <c r="CL61" s="31" t="str">
        <f>IF(CK61=1,B61,"")</f>
        <v/>
      </c>
      <c r="CM61" s="31" t="str">
        <f>IF(CK61=2,B61,"")</f>
        <v/>
      </c>
      <c r="CN61" s="31" t="str">
        <f>IF(CK61=3,B61,"")</f>
        <v/>
      </c>
      <c r="CO61" s="31">
        <f>IF(I61="MC",AZ61,"")</f>
        <v>59</v>
      </c>
      <c r="CP61" s="31">
        <f>IF(CO61="","",RANK(CO61,$CO$3:$CO$202,1))</f>
        <v>7</v>
      </c>
      <c r="CQ61" s="31" t="str">
        <f>IF(CP61=1,B61,"")</f>
        <v/>
      </c>
      <c r="CR61" s="31" t="str">
        <f>IF(CP61=2,B61,"")</f>
        <v/>
      </c>
      <c r="CS61" s="31" t="str">
        <f>IF(CP61=3,B61,"")</f>
        <v/>
      </c>
      <c r="CT61" s="31" t="str">
        <f>IF(BE61=0,BE61,"")</f>
        <v/>
      </c>
      <c r="CU61" s="31" t="str">
        <f>IF(BE61=1,1,"")</f>
        <v/>
      </c>
      <c r="CV61" s="31" t="str">
        <f>IF(BE61=2,2,"")</f>
        <v/>
      </c>
      <c r="CW61" s="31">
        <f>IF(BE61=3,3,"")</f>
        <v>3</v>
      </c>
      <c r="CX61" s="31" t="str">
        <f>IF(BE61=4,4,"")</f>
        <v/>
      </c>
      <c r="CY61" s="31" t="str">
        <f>IF(BE61=5,5,"")</f>
        <v/>
      </c>
      <c r="CZ61" s="31" t="str">
        <f>IF(BH61=0,BH61,"")</f>
        <v/>
      </c>
      <c r="DA61" s="31" t="str">
        <f>IF(BH61=1,1,"")</f>
        <v/>
      </c>
      <c r="DB61" s="31" t="str">
        <f>IF(BH61=2,2,"")</f>
        <v/>
      </c>
      <c r="DC61" s="31">
        <f>IF(BH61=3,3,"")</f>
        <v>3</v>
      </c>
      <c r="DD61" s="31" t="str">
        <f>IF(BH61=4,4,"")</f>
        <v/>
      </c>
      <c r="DE61" s="31" t="str">
        <f>IF(BH61=5,5,"")</f>
        <v/>
      </c>
      <c r="DF61" s="31" t="str">
        <f>IF(BK61=0,BK61,"")</f>
        <v/>
      </c>
      <c r="DG61" s="31" t="str">
        <f>IF(BK61=1,1,"")</f>
        <v/>
      </c>
      <c r="DH61" s="31" t="str">
        <f>IF(BK61=2,2,"")</f>
        <v/>
      </c>
      <c r="DI61" s="31" t="str">
        <f>IF(BK61=3,3,"")</f>
        <v/>
      </c>
      <c r="DJ61" s="31" t="str">
        <f>IF(BK61=4,4,"")</f>
        <v/>
      </c>
      <c r="DK61" s="31" t="str">
        <f>IF(BK61=5,5,"")</f>
        <v/>
      </c>
      <c r="DL61" s="31">
        <f>IF(BK61=6,6,"")</f>
        <v>6</v>
      </c>
      <c r="DM61" s="31" t="str">
        <f>IF(BK61=7,7,"")</f>
        <v/>
      </c>
      <c r="DN61" s="31" t="str">
        <f>IF(BK61=8,8,"")</f>
        <v/>
      </c>
      <c r="DO61" s="31" t="str">
        <f>IF(BK61=9,9,"")</f>
        <v/>
      </c>
      <c r="DP61" s="31" t="str">
        <f>IF(BK61=10,10,"")</f>
        <v/>
      </c>
      <c r="DQ61" s="31" t="str">
        <f>IF(J61="Lund",AZ61,"")</f>
        <v/>
      </c>
      <c r="DR61" s="31" t="str">
        <f>IF(DQ61="","",RANK(DQ61,$DQ$3:$DQ$202,1))</f>
        <v/>
      </c>
      <c r="DS61" s="31" t="str">
        <f>IF(DR61=1,B61,"")</f>
        <v/>
      </c>
      <c r="DT61" s="31" t="str">
        <f>IF(I61="AT",B61,"")</f>
        <v/>
      </c>
      <c r="DU61" s="31">
        <f>IF(I61="MC",B61,"")</f>
        <v>61</v>
      </c>
      <c r="DV61" s="31" t="str">
        <f>IF(I61="AC",B61,"")</f>
        <v/>
      </c>
      <c r="DW61" s="48">
        <f>IF(BK61=0,0,IF(D61="","",$D$203-AZ61+1)/$D$203*100)</f>
        <v>18.30985915492958</v>
      </c>
      <c r="DX61" s="76" t="str">
        <f>IF(AS61 = 0,AV61 - AS61,"")</f>
        <v/>
      </c>
      <c r="DY61" s="77">
        <v>27.5</v>
      </c>
      <c r="DZ61" s="77">
        <v>8.08</v>
      </c>
    </row>
    <row r="62" spans="1:130" ht="13.2" x14ac:dyDescent="0.25">
      <c r="A62" s="31">
        <v>60</v>
      </c>
      <c r="B62" s="76">
        <v>17</v>
      </c>
      <c r="C62" s="15"/>
      <c r="D62" s="14" t="s">
        <v>206</v>
      </c>
      <c r="E62" s="14" t="s">
        <v>339</v>
      </c>
      <c r="F62" s="14"/>
      <c r="G62" s="14" t="s">
        <v>207</v>
      </c>
      <c r="H62" s="50" t="s">
        <v>321</v>
      </c>
      <c r="I62" s="15" t="s">
        <v>203</v>
      </c>
      <c r="J62" s="47"/>
      <c r="K62" s="47"/>
      <c r="L62" s="47"/>
      <c r="M62" s="54">
        <v>20.25</v>
      </c>
      <c r="N62" s="54">
        <v>17.75</v>
      </c>
      <c r="O62" s="54">
        <v>17</v>
      </c>
      <c r="P62" s="54"/>
      <c r="Q62" s="54"/>
      <c r="R62" s="51"/>
      <c r="S62" s="51"/>
      <c r="T62" s="51"/>
      <c r="U62" s="51"/>
      <c r="V62" s="51"/>
      <c r="W62" s="51"/>
      <c r="X62" s="52">
        <f>IF(M62&gt;0,VLOOKUP(M62,$DY$8:$DZ$95,2)," ")</f>
        <v>2.88</v>
      </c>
      <c r="Y62" s="52">
        <f>IF(N62&gt;0,VLOOKUP(N62,$DY$8:$DZ$95,2)," ")</f>
        <v>1.86</v>
      </c>
      <c r="Z62" s="52">
        <f>IF(O62&gt;0,VLOOKUP(O62,$DY$8:$DZ$95,2)," ")</f>
        <v>1.64</v>
      </c>
      <c r="AA62" s="52" t="str">
        <f>IF(P62&gt;0,VLOOKUP(P62,$DY$8:$DZ$95,2)," ")</f>
        <v xml:space="preserve"> </v>
      </c>
      <c r="AB62" s="52" t="str">
        <f>IF(Q62&gt;0,VLOOKUP(Q62,$DY$8:$DZ$95,2)," ")</f>
        <v xml:space="preserve"> </v>
      </c>
      <c r="AC62" s="54">
        <v>17.5</v>
      </c>
      <c r="AD62" s="54">
        <v>15.25</v>
      </c>
      <c r="AE62" s="54">
        <v>14.5</v>
      </c>
      <c r="AF62" s="54">
        <v>16</v>
      </c>
      <c r="AG62" s="54">
        <v>15</v>
      </c>
      <c r="AH62" s="52">
        <f>IF(AC62&gt;0,VLOOKUP(AC62,$DY$8:$DZ$95,2)," ")</f>
        <v>1.78</v>
      </c>
      <c r="AI62" s="52">
        <f>IF(AD62&gt;0,VLOOKUP(AD62,$DY$8:$DZ$95,2)," ")</f>
        <v>1.18</v>
      </c>
      <c r="AJ62" s="52">
        <f>IF(AE62&gt;0,VLOOKUP(AE62,$DY$8:$DZ$95,2)," ")</f>
        <v>1.06</v>
      </c>
      <c r="AK62" s="52">
        <f>IF(AF62&gt;0,VLOOKUP(AF62,$DY$8:$DZ$95,2)," ")</f>
        <v>1.38</v>
      </c>
      <c r="AL62" s="52">
        <f>IF(AG62&gt;0,VLOOKUP(AG62,$DY$8:$DZ$95,2)," ")</f>
        <v>1.1200000000000001</v>
      </c>
      <c r="AM62" s="53"/>
      <c r="AN62" s="53"/>
      <c r="AO62" s="53"/>
      <c r="AP62" s="53"/>
      <c r="AQ62" s="53"/>
      <c r="AR62" s="53"/>
      <c r="AS62" s="55">
        <f>IF(D62="","",SUM(X62:AB62))</f>
        <v>6.38</v>
      </c>
      <c r="AT62" s="31">
        <f>IF(D62="","",RANK(AS62,$AS$3:$AS$202,0))</f>
        <v>57</v>
      </c>
      <c r="AU62" s="57">
        <f>IF(D62="","",IF(LOOKUP(AT62,'Master 2012 Pay Sheet'!$A$5:$A$35,'Master 2012 Pay Sheet'!$B$5:$B$35)&gt;0,LOOKUP(AT62,'Master 2012 Pay Sheet'!$A$5:$A$35,'Master 2012 Pay Sheet'!$B$5:$B$35),0))</f>
        <v>0</v>
      </c>
      <c r="AV62" s="56">
        <f>IF(D62="","",SUM(AH62:AL62))</f>
        <v>6.52</v>
      </c>
      <c r="AW62" s="31">
        <f>IF(D62="","",RANK(AV62,$AV$3:$AV$202,0))</f>
        <v>49</v>
      </c>
      <c r="AX62" s="57">
        <f>IF(D62="","",IF(LOOKUP(AW62,'Master 2012 Pay Sheet'!$C$5:$C$35,'Master 2012 Pay Sheet'!$D$5:$D$35)&gt;0,LOOKUP(AW62,'Master 2012 Pay Sheet'!$C$5:$C$35,'Master 2012 Pay Sheet'!$D$5:$D$35),0))</f>
        <v>0</v>
      </c>
      <c r="AY62" s="56">
        <f>IF(D62="","",AS62+AV62)</f>
        <v>12.899999999999999</v>
      </c>
      <c r="AZ62" s="31">
        <f>IF(D62="","",RANK(AY62,$AY$3:$AY$202,0))</f>
        <v>60</v>
      </c>
      <c r="BA62" s="57">
        <f>IF(D62="","",IF(LOOKUP(AZ62,'Master 2012 Pay Sheet'!$E$5:$E$35,'Master 2012 Pay Sheet'!$F$5:$F$35)&gt;0,LOOKUP(AZ62,'Master 2012 Pay Sheet'!$E$5:$E$35,'Master 2012 Pay Sheet'!$F$5:$F$35),0))</f>
        <v>0</v>
      </c>
      <c r="BB62" s="57">
        <f>IF(D62="","",SUM(AU62+AX62+BA62))</f>
        <v>0</v>
      </c>
      <c r="BC62" s="31">
        <f>IF(D62="","",AT62-AZ62)</f>
        <v>-3</v>
      </c>
      <c r="BD62" s="31" t="str">
        <f>IF(D62="","",IF(BC62=MAX($BC$3:$BC$202),B62,""))</f>
        <v/>
      </c>
      <c r="BE62" s="31">
        <f>IF(D62="","",COUNT(M62:Q62))</f>
        <v>3</v>
      </c>
      <c r="BF62" s="56">
        <f>IF(D62="","",MAX(X62:AB62))</f>
        <v>2.88</v>
      </c>
      <c r="BG62" s="31" t="str">
        <f>IF(BF62=MAX($BF$3:$BF$202),B62,"")</f>
        <v/>
      </c>
      <c r="BH62" s="31">
        <f>IF(D62="","",COUNT(AC62:AG62))</f>
        <v>5</v>
      </c>
      <c r="BI62" s="56">
        <f>IF(D62="","",MAX(AH62:AL62))</f>
        <v>1.78</v>
      </c>
      <c r="BJ62" s="31" t="str">
        <f>IF(BI62=MAX($BI$3:$BI$202),B62,"")</f>
        <v/>
      </c>
      <c r="BK62" s="31">
        <f>IF(BE62="","",BE62+BH62)</f>
        <v>8</v>
      </c>
      <c r="BL62" s="31">
        <f>IF(D62="","",IF(S62=MAX($S$3:$S$202),S62,""))</f>
        <v>0</v>
      </c>
      <c r="BM62" s="31">
        <f>IF(BL62=MAX($BL$3:$BL$202),B62,"")</f>
        <v>17</v>
      </c>
      <c r="BN62" s="31">
        <f>IF(D62="","",IF(AN62=MAX($AN$3:$AN$202),AN62,""))</f>
        <v>0</v>
      </c>
      <c r="BO62" s="31">
        <f>IF(BN62=MAX($BN$3:$BN$202),B62,"")</f>
        <v>17</v>
      </c>
      <c r="BP62" s="31">
        <f>IF(D62="","",IF(R62=MAX($R$3:$R$202),R62,""))</f>
        <v>0</v>
      </c>
      <c r="BQ62" s="31">
        <f>IF(BP62=MAX($BP$3:$BP$202),B62,"")</f>
        <v>17</v>
      </c>
      <c r="BR62" s="31">
        <f>IF(D62="","",IF(AM62=MAX($AM$3:$AM$202),AM62,""))</f>
        <v>0</v>
      </c>
      <c r="BS62" s="31">
        <f>IF(BR62=MAX($BR$3:$BR$202),B62,"")</f>
        <v>17</v>
      </c>
      <c r="BT62" s="31">
        <f>IF(D62="","",IF(V62=MAX($V$3:$V$202),V62,""))</f>
        <v>0</v>
      </c>
      <c r="BU62" s="31">
        <f>IF(BT62=MAX($BT$3:$BT$202),B62,"")</f>
        <v>17</v>
      </c>
      <c r="BV62" s="31">
        <f>IF(D62="","",IF(W62=MAX($W$3:$W$202), W62,""))</f>
        <v>0</v>
      </c>
      <c r="BW62" s="31">
        <f>IF(BV62=MAX($BV$3:$BV$202),B62,"")</f>
        <v>17</v>
      </c>
      <c r="BX62" s="31">
        <f>IF(D62="","",IF(AQ62=MAX($AQ$3:$AQ$202),AQ62,""))</f>
        <v>0</v>
      </c>
      <c r="BY62" s="31">
        <f>IF(BX62=MAX($BX$3:$BX$202),B62,"")</f>
        <v>17</v>
      </c>
      <c r="BZ62" s="31">
        <f>IF(D62="","",IF(AR62=MAX($AR$3:$AR$202), AR62,""))</f>
        <v>0</v>
      </c>
      <c r="CA62" s="31">
        <f>IF(BZ62=MAX($BZ$3:$BZ$202),B62,"")</f>
        <v>17</v>
      </c>
      <c r="CB62" s="31">
        <f>IF(D62="","",IF(U62=MAX($U$3:$U$202), U62,""))</f>
        <v>0</v>
      </c>
      <c r="CC62" s="31">
        <f>IF(CB62=MAX($CB$3:$CB$202),B62,"")</f>
        <v>17</v>
      </c>
      <c r="CD62" s="31">
        <f>IF(D62="","",IF(AP62=MAX($AP$3:$AP$202),AP62,""))</f>
        <v>0</v>
      </c>
      <c r="CE62" s="31">
        <f>IF(CD62=MAX($CD$3:$CD$202),B62,"")</f>
        <v>17</v>
      </c>
      <c r="CF62" s="31">
        <f>IF(D62="","",IF(T62=MAX($T$3:$T$202), T62,""))</f>
        <v>0</v>
      </c>
      <c r="CG62" s="31">
        <f>IF(CF62=MAX($CF$3:$CF$202),B62,"")</f>
        <v>17</v>
      </c>
      <c r="CH62" s="31">
        <f>IF(D62="","",IF(AO62=MAX($AO$3:$AO$202),AO62,""))</f>
        <v>0</v>
      </c>
      <c r="CI62" s="31">
        <f>IF(CH62=MAX($CH$3:$CH$202),B62,"")</f>
        <v>17</v>
      </c>
      <c r="CJ62" s="31" t="str">
        <f>IF(I62="AC",AZ62,"")</f>
        <v/>
      </c>
      <c r="CK62" s="31" t="str">
        <f>IF(CJ62="","",RANK(CJ62,$CJ$3:$CJ$202,1))</f>
        <v/>
      </c>
      <c r="CL62" s="31" t="str">
        <f>IF(CK62=1,B62,"")</f>
        <v/>
      </c>
      <c r="CM62" s="31" t="str">
        <f>IF(CK62=2,B62,"")</f>
        <v/>
      </c>
      <c r="CN62" s="31" t="str">
        <f>IF(CK62=3,B62,"")</f>
        <v/>
      </c>
      <c r="CO62" s="31" t="str">
        <f>IF(I62="MC",AZ62,"")</f>
        <v/>
      </c>
      <c r="CP62" s="31" t="str">
        <f>IF(CO62="","",RANK(CO62,$CO$3:$CO$202,1))</f>
        <v/>
      </c>
      <c r="CQ62" s="31" t="str">
        <f>IF(CP62=1,B62,"")</f>
        <v/>
      </c>
      <c r="CR62" s="31" t="str">
        <f>IF(CP62=2,B62,"")</f>
        <v/>
      </c>
      <c r="CS62" s="31" t="str">
        <f>IF(CP62=3,B62,"")</f>
        <v/>
      </c>
      <c r="CT62" s="31" t="str">
        <f>IF(BE62=0,BE62,"")</f>
        <v/>
      </c>
      <c r="CU62" s="31" t="str">
        <f>IF(BE62=1,1,"")</f>
        <v/>
      </c>
      <c r="CV62" s="31" t="str">
        <f>IF(BE62=2,2,"")</f>
        <v/>
      </c>
      <c r="CW62" s="31">
        <f>IF(BE62=3,3,"")</f>
        <v>3</v>
      </c>
      <c r="CX62" s="31" t="str">
        <f>IF(BE62=4,4,"")</f>
        <v/>
      </c>
      <c r="CY62" s="31" t="str">
        <f>IF(BE62=5,5,"")</f>
        <v/>
      </c>
      <c r="CZ62" s="31" t="str">
        <f>IF(BH62=0,BH62,"")</f>
        <v/>
      </c>
      <c r="DA62" s="31" t="str">
        <f>IF(BH62=1,1,"")</f>
        <v/>
      </c>
      <c r="DB62" s="31" t="str">
        <f>IF(BH62=2,2,"")</f>
        <v/>
      </c>
      <c r="DC62" s="31" t="str">
        <f>IF(BH62=3,3,"")</f>
        <v/>
      </c>
      <c r="DD62" s="31" t="str">
        <f>IF(BH62=4,4,"")</f>
        <v/>
      </c>
      <c r="DE62" s="31">
        <f>IF(BH62=5,5,"")</f>
        <v>5</v>
      </c>
      <c r="DF62" s="31" t="str">
        <f>IF(BK62=0,BK62,"")</f>
        <v/>
      </c>
      <c r="DG62" s="31" t="str">
        <f>IF(BK62=1,1,"")</f>
        <v/>
      </c>
      <c r="DH62" s="31" t="str">
        <f>IF(BK62=2,2,"")</f>
        <v/>
      </c>
      <c r="DI62" s="31" t="str">
        <f>IF(BK62=3,3,"")</f>
        <v/>
      </c>
      <c r="DJ62" s="31" t="str">
        <f>IF(BK62=4,4,"")</f>
        <v/>
      </c>
      <c r="DK62" s="31" t="str">
        <f>IF(BK62=5,5,"")</f>
        <v/>
      </c>
      <c r="DL62" s="31" t="str">
        <f>IF(BK62=6,6,"")</f>
        <v/>
      </c>
      <c r="DM62" s="31" t="str">
        <f>IF(BK62=7,7,"")</f>
        <v/>
      </c>
      <c r="DN62" s="31">
        <f>IF(BK62=8,8,"")</f>
        <v>8</v>
      </c>
      <c r="DO62" s="31" t="str">
        <f>IF(BK62=9,9,"")</f>
        <v/>
      </c>
      <c r="DP62" s="31" t="str">
        <f>IF(BK62=10,10,"")</f>
        <v/>
      </c>
      <c r="DQ62" s="31" t="str">
        <f>IF(J62="Lund",AZ62,"")</f>
        <v/>
      </c>
      <c r="DR62" s="31" t="str">
        <f>IF(DQ62="","",RANK(DQ62,$DQ$3:$DQ$202,1))</f>
        <v/>
      </c>
      <c r="DS62" s="31" t="str">
        <f>IF(DR62=1,B62,"")</f>
        <v/>
      </c>
      <c r="DT62" s="31">
        <f>IF(I62="AT",B62,"")</f>
        <v>17</v>
      </c>
      <c r="DU62" s="31" t="str">
        <f>IF(I62="MC",B62,"")</f>
        <v/>
      </c>
      <c r="DV62" s="31" t="str">
        <f>IF(I62="AC",B62,"")</f>
        <v/>
      </c>
      <c r="DW62" s="48">
        <f>IF(BK62=0,0,IF(D62="","",$D$203-AZ62+1)/$D$203*100)</f>
        <v>16.901408450704224</v>
      </c>
      <c r="DX62" s="76" t="str">
        <f>IF(AS62 = 0,AV62 - AS62,"")</f>
        <v/>
      </c>
      <c r="DY62" s="77">
        <v>27.75</v>
      </c>
      <c r="DZ62" s="77">
        <v>8.32</v>
      </c>
    </row>
    <row r="63" spans="1:130" ht="13.2" x14ac:dyDescent="0.25">
      <c r="A63" s="31">
        <v>61</v>
      </c>
      <c r="B63" s="76">
        <v>32</v>
      </c>
      <c r="C63" s="15"/>
      <c r="D63" s="14" t="s">
        <v>238</v>
      </c>
      <c r="E63" s="14" t="s">
        <v>351</v>
      </c>
      <c r="F63" s="14"/>
      <c r="G63" s="14" t="s">
        <v>239</v>
      </c>
      <c r="H63" s="50" t="s">
        <v>352</v>
      </c>
      <c r="I63" s="15" t="s">
        <v>203</v>
      </c>
      <c r="J63" s="47"/>
      <c r="K63" s="47"/>
      <c r="L63" s="47"/>
      <c r="M63" s="54">
        <v>15.5</v>
      </c>
      <c r="N63" s="54">
        <v>15</v>
      </c>
      <c r="O63" s="54">
        <v>14.25</v>
      </c>
      <c r="P63" s="54"/>
      <c r="Q63" s="54"/>
      <c r="R63" s="51"/>
      <c r="S63" s="51"/>
      <c r="T63" s="51"/>
      <c r="U63" s="51"/>
      <c r="V63" s="51"/>
      <c r="W63" s="51"/>
      <c r="X63" s="52">
        <f>IF(M63&gt;0,VLOOKUP(M63,$DY$8:$DZ$95,2)," ")</f>
        <v>1.24</v>
      </c>
      <c r="Y63" s="52">
        <f>IF(N63&gt;0,VLOOKUP(N63,$DY$8:$DZ$95,2)," ")</f>
        <v>1.1200000000000001</v>
      </c>
      <c r="Z63" s="52">
        <f>IF(O63&gt;0,VLOOKUP(O63,$DY$8:$DZ$95,2)," ")</f>
        <v>1.03</v>
      </c>
      <c r="AA63" s="52" t="str">
        <f>IF(P63&gt;0,VLOOKUP(P63,$DY$8:$DZ$95,2)," ")</f>
        <v xml:space="preserve"> </v>
      </c>
      <c r="AB63" s="52" t="str">
        <f>IF(Q63&gt;0,VLOOKUP(Q63,$DY$8:$DZ$95,2)," ")</f>
        <v xml:space="preserve"> </v>
      </c>
      <c r="AC63" s="54">
        <v>21</v>
      </c>
      <c r="AD63" s="54">
        <v>16.25</v>
      </c>
      <c r="AE63" s="54">
        <v>17</v>
      </c>
      <c r="AF63" s="54">
        <v>15</v>
      </c>
      <c r="AG63" s="54">
        <v>17.25</v>
      </c>
      <c r="AH63" s="52">
        <f>IF(AC63&gt;0,VLOOKUP(AC63,$DY$8:$DZ$95,2)," ")</f>
        <v>3.24</v>
      </c>
      <c r="AI63" s="52">
        <f>IF(AD63&gt;0,VLOOKUP(AD63,$DY$8:$DZ$95,2)," ")</f>
        <v>1.44</v>
      </c>
      <c r="AJ63" s="52">
        <f>IF(AE63&gt;0,VLOOKUP(AE63,$DY$8:$DZ$95,2)," ")</f>
        <v>1.64</v>
      </c>
      <c r="AK63" s="52">
        <f>IF(AF63&gt;0,VLOOKUP(AF63,$DY$8:$DZ$95,2)," ")</f>
        <v>1.1200000000000001</v>
      </c>
      <c r="AL63" s="52">
        <f>IF(AG63&gt;0,VLOOKUP(AG63,$DY$8:$DZ$95,2)," ")</f>
        <v>1.72</v>
      </c>
      <c r="AM63" s="53"/>
      <c r="AN63" s="53"/>
      <c r="AO63" s="53"/>
      <c r="AP63" s="53"/>
      <c r="AQ63" s="53"/>
      <c r="AR63" s="53"/>
      <c r="AS63" s="55">
        <f>IF(D63="","",SUM(X63:AB63))</f>
        <v>3.3900000000000006</v>
      </c>
      <c r="AT63" s="31">
        <f>IF(D63="","",RANK(AS63,$AS$3:$AS$202,0))</f>
        <v>65</v>
      </c>
      <c r="AU63" s="57">
        <f>IF(D63="","",IF(LOOKUP(AT63,'Master 2012 Pay Sheet'!$A$5:$A$35,'Master 2012 Pay Sheet'!$B$5:$B$35)&gt;0,LOOKUP(AT63,'Master 2012 Pay Sheet'!$A$5:$A$35,'Master 2012 Pay Sheet'!$B$5:$B$35),0))</f>
        <v>0</v>
      </c>
      <c r="AV63" s="56">
        <f>IF(D63="","",SUM(AH63:AL63))</f>
        <v>9.16</v>
      </c>
      <c r="AW63" s="31">
        <f>IF(D63="","",RANK(AV63,$AV$3:$AV$202,0))</f>
        <v>40</v>
      </c>
      <c r="AX63" s="57">
        <f>IF(D63="","",IF(LOOKUP(AW63,'Master 2012 Pay Sheet'!$C$5:$C$35,'Master 2012 Pay Sheet'!$D$5:$D$35)&gt;0,LOOKUP(AW63,'Master 2012 Pay Sheet'!$C$5:$C$35,'Master 2012 Pay Sheet'!$D$5:$D$35),0))</f>
        <v>0</v>
      </c>
      <c r="AY63" s="56">
        <f>IF(D63="","",AS63+AV63)</f>
        <v>12.55</v>
      </c>
      <c r="AZ63" s="31">
        <f>IF(D63="","",RANK(AY63,$AY$3:$AY$202,0))</f>
        <v>61</v>
      </c>
      <c r="BA63" s="57">
        <f>IF(D63="","",IF(LOOKUP(AZ63,'Master 2012 Pay Sheet'!$E$5:$E$35,'Master 2012 Pay Sheet'!$F$5:$F$35)&gt;0,LOOKUP(AZ63,'Master 2012 Pay Sheet'!$E$5:$E$35,'Master 2012 Pay Sheet'!$F$5:$F$35),0))</f>
        <v>0</v>
      </c>
      <c r="BB63" s="57">
        <f>IF(D63="","",SUM(AU63+AX63+BA63))</f>
        <v>0</v>
      </c>
      <c r="BC63" s="31">
        <f>IF(D63="","",AT63-AZ63)</f>
        <v>4</v>
      </c>
      <c r="BD63" s="31" t="str">
        <f>IF(D63="","",IF(BC63=MAX($BC$3:$BC$202),B63,""))</f>
        <v/>
      </c>
      <c r="BE63" s="31">
        <f>IF(D63="","",COUNT(M63:Q63))</f>
        <v>3</v>
      </c>
      <c r="BF63" s="56">
        <f>IF(D63="","",MAX(X63:AB63))</f>
        <v>1.24</v>
      </c>
      <c r="BG63" s="31" t="str">
        <f>IF(BF63=MAX($BF$3:$BF$202),B63,"")</f>
        <v/>
      </c>
      <c r="BH63" s="31">
        <f>IF(D63="","",COUNT(AC63:AG63))</f>
        <v>5</v>
      </c>
      <c r="BI63" s="56">
        <f>IF(D63="","",MAX(AH63:AL63))</f>
        <v>3.24</v>
      </c>
      <c r="BJ63" s="31" t="str">
        <f>IF(BI63=MAX($BI$3:$BI$202),B63,"")</f>
        <v/>
      </c>
      <c r="BK63" s="31">
        <f>IF(BE63="","",BE63+BH63)</f>
        <v>8</v>
      </c>
      <c r="BL63" s="31">
        <f>IF(D63="","",IF(S63=MAX($S$3:$S$202),S63,""))</f>
        <v>0</v>
      </c>
      <c r="BM63" s="31">
        <f>IF(BL63=MAX($BL$3:$BL$202),B63,"")</f>
        <v>32</v>
      </c>
      <c r="BN63" s="31">
        <f>IF(D63="","",IF(AN63=MAX($AN$3:$AN$202),AN63,""))</f>
        <v>0</v>
      </c>
      <c r="BO63" s="31">
        <f>IF(BN63=MAX($BN$3:$BN$202),B63,"")</f>
        <v>32</v>
      </c>
      <c r="BP63" s="31">
        <f>IF(D63="","",IF(R63=MAX($R$3:$R$202),R63,""))</f>
        <v>0</v>
      </c>
      <c r="BQ63" s="31">
        <f>IF(BP63=MAX($BP$3:$BP$202),B63,"")</f>
        <v>32</v>
      </c>
      <c r="BR63" s="31">
        <f>IF(D63="","",IF(AM63=MAX($AM$3:$AM$202),AM63,""))</f>
        <v>0</v>
      </c>
      <c r="BS63" s="31">
        <f>IF(BR63=MAX($BR$3:$BR$202),B63,"")</f>
        <v>32</v>
      </c>
      <c r="BT63" s="31">
        <f>IF(D63="","",IF(V63=MAX($V$3:$V$202),V63,""))</f>
        <v>0</v>
      </c>
      <c r="BU63" s="31">
        <f>IF(BT63=MAX($BT$3:$BT$202),B63,"")</f>
        <v>32</v>
      </c>
      <c r="BV63" s="31">
        <f>IF(D63="","",IF(W63=MAX($W$3:$W$202), W63,""))</f>
        <v>0</v>
      </c>
      <c r="BW63" s="31">
        <f>IF(BV63=MAX($BV$3:$BV$202),B63,"")</f>
        <v>32</v>
      </c>
      <c r="BX63" s="31">
        <f>IF(D63="","",IF(AQ63=MAX($AQ$3:$AQ$202),AQ63,""))</f>
        <v>0</v>
      </c>
      <c r="BY63" s="31">
        <f>IF(BX63=MAX($BX$3:$BX$202),B63,"")</f>
        <v>32</v>
      </c>
      <c r="BZ63" s="31">
        <f>IF(D63="","",IF(AR63=MAX($AR$3:$AR$202), AR63,""))</f>
        <v>0</v>
      </c>
      <c r="CA63" s="31">
        <f>IF(BZ63=MAX($BZ$3:$BZ$202),B63,"")</f>
        <v>32</v>
      </c>
      <c r="CB63" s="31">
        <f>IF(D63="","",IF(U63=MAX($U$3:$U$202), U63,""))</f>
        <v>0</v>
      </c>
      <c r="CC63" s="31">
        <f>IF(CB63=MAX($CB$3:$CB$202),B63,"")</f>
        <v>32</v>
      </c>
      <c r="CD63" s="31">
        <f>IF(D63="","",IF(AP63=MAX($AP$3:$AP$202),AP63,""))</f>
        <v>0</v>
      </c>
      <c r="CE63" s="31">
        <f>IF(CD63=MAX($CD$3:$CD$202),B63,"")</f>
        <v>32</v>
      </c>
      <c r="CF63" s="31">
        <f>IF(D63="","",IF(T63=MAX($T$3:$T$202), T63,""))</f>
        <v>0</v>
      </c>
      <c r="CG63" s="31">
        <f>IF(CF63=MAX($CF$3:$CF$202),B63,"")</f>
        <v>32</v>
      </c>
      <c r="CH63" s="31">
        <f>IF(D63="","",IF(AO63=MAX($AO$3:$AO$202),AO63,""))</f>
        <v>0</v>
      </c>
      <c r="CI63" s="31">
        <f>IF(CH63=MAX($CH$3:$CH$202),B63,"")</f>
        <v>32</v>
      </c>
      <c r="CJ63" s="31" t="str">
        <f>IF(I63="AC",AZ63,"")</f>
        <v/>
      </c>
      <c r="CK63" s="31" t="str">
        <f>IF(CJ63="","",RANK(CJ63,$CJ$3:$CJ$202,1))</f>
        <v/>
      </c>
      <c r="CL63" s="31" t="str">
        <f>IF(CK63=1,B63,"")</f>
        <v/>
      </c>
      <c r="CM63" s="31" t="str">
        <f>IF(CK63=2,B63,"")</f>
        <v/>
      </c>
      <c r="CN63" s="31" t="str">
        <f>IF(CK63=3,B63,"")</f>
        <v/>
      </c>
      <c r="CO63" s="31" t="str">
        <f>IF(I63="MC",AZ63,"")</f>
        <v/>
      </c>
      <c r="CP63" s="31" t="str">
        <f>IF(CO63="","",RANK(CO63,$CO$3:$CO$202,1))</f>
        <v/>
      </c>
      <c r="CQ63" s="31" t="str">
        <f>IF(CP63=1,B63,"")</f>
        <v/>
      </c>
      <c r="CR63" s="31" t="str">
        <f>IF(CP63=2,B63,"")</f>
        <v/>
      </c>
      <c r="CS63" s="31" t="str">
        <f>IF(CP63=3,B63,"")</f>
        <v/>
      </c>
      <c r="CT63" s="31" t="str">
        <f>IF(BE63=0,BE63,"")</f>
        <v/>
      </c>
      <c r="CU63" s="31" t="str">
        <f>IF(BE63=1,1,"")</f>
        <v/>
      </c>
      <c r="CV63" s="31" t="str">
        <f>IF(BE63=2,2,"")</f>
        <v/>
      </c>
      <c r="CW63" s="31">
        <f>IF(BE63=3,3,"")</f>
        <v>3</v>
      </c>
      <c r="CX63" s="31" t="str">
        <f>IF(BE63=4,4,"")</f>
        <v/>
      </c>
      <c r="CY63" s="31" t="str">
        <f>IF(BE63=5,5,"")</f>
        <v/>
      </c>
      <c r="CZ63" s="31" t="str">
        <f>IF(BH63=0,BH63,"")</f>
        <v/>
      </c>
      <c r="DA63" s="31" t="str">
        <f>IF(BH63=1,1,"")</f>
        <v/>
      </c>
      <c r="DB63" s="31" t="str">
        <f>IF(BH63=2,2,"")</f>
        <v/>
      </c>
      <c r="DC63" s="31" t="str">
        <f>IF(BH63=3,3,"")</f>
        <v/>
      </c>
      <c r="DD63" s="31" t="str">
        <f>IF(BH63=4,4,"")</f>
        <v/>
      </c>
      <c r="DE63" s="31">
        <f>IF(BH63=5,5,"")</f>
        <v>5</v>
      </c>
      <c r="DF63" s="31" t="str">
        <f>IF(BK63=0,BK63,"")</f>
        <v/>
      </c>
      <c r="DG63" s="31" t="str">
        <f>IF(BK63=1,1,"")</f>
        <v/>
      </c>
      <c r="DH63" s="31" t="str">
        <f>IF(BK63=2,2,"")</f>
        <v/>
      </c>
      <c r="DI63" s="31" t="str">
        <f>IF(BK63=3,3,"")</f>
        <v/>
      </c>
      <c r="DJ63" s="31" t="str">
        <f>IF(BK63=4,4,"")</f>
        <v/>
      </c>
      <c r="DK63" s="31" t="str">
        <f>IF(BK63=5,5,"")</f>
        <v/>
      </c>
      <c r="DL63" s="31" t="str">
        <f>IF(BK63=6,6,"")</f>
        <v/>
      </c>
      <c r="DM63" s="31" t="str">
        <f>IF(BK63=7,7,"")</f>
        <v/>
      </c>
      <c r="DN63" s="31">
        <f>IF(BK63=8,8,"")</f>
        <v>8</v>
      </c>
      <c r="DO63" s="31" t="str">
        <f>IF(BK63=9,9,"")</f>
        <v/>
      </c>
      <c r="DP63" s="31" t="str">
        <f>IF(BK63=10,10,"")</f>
        <v/>
      </c>
      <c r="DQ63" s="31" t="str">
        <f>IF(J63="Lund",AZ63,"")</f>
        <v/>
      </c>
      <c r="DR63" s="31" t="str">
        <f>IF(DQ63="","",RANK(DQ63,$DQ$3:$DQ$202,1))</f>
        <v/>
      </c>
      <c r="DS63" s="31" t="str">
        <f>IF(DR63=1,B63,"")</f>
        <v/>
      </c>
      <c r="DT63" s="31">
        <f>IF(I63="AT",B63,"")</f>
        <v>32</v>
      </c>
      <c r="DU63" s="31" t="str">
        <f>IF(I63="MC",B63,"")</f>
        <v/>
      </c>
      <c r="DV63" s="31" t="str">
        <f>IF(I63="AC",B63,"")</f>
        <v/>
      </c>
      <c r="DW63" s="48">
        <f>IF(BK63=0,0,IF(D63="","",$D$203-AZ63+1)/$D$203*100)</f>
        <v>15.492957746478872</v>
      </c>
      <c r="DX63" s="76" t="str">
        <f>IF(AS63 = 0,AV63 - AS63,"")</f>
        <v/>
      </c>
      <c r="DY63" s="77">
        <v>28</v>
      </c>
      <c r="DZ63" s="77">
        <v>8.58</v>
      </c>
    </row>
    <row r="64" spans="1:130" ht="13.2" x14ac:dyDescent="0.25">
      <c r="A64" s="31">
        <v>62</v>
      </c>
      <c r="B64" s="76">
        <v>37</v>
      </c>
      <c r="C64" s="15"/>
      <c r="D64" s="14" t="s">
        <v>248</v>
      </c>
      <c r="E64" s="14" t="s">
        <v>353</v>
      </c>
      <c r="F64" s="14"/>
      <c r="G64" s="14" t="s">
        <v>249</v>
      </c>
      <c r="H64" s="50" t="s">
        <v>355</v>
      </c>
      <c r="I64" s="15" t="s">
        <v>222</v>
      </c>
      <c r="J64" s="47"/>
      <c r="K64" s="47"/>
      <c r="L64" s="47"/>
      <c r="M64" s="54">
        <v>15.25</v>
      </c>
      <c r="N64" s="54">
        <v>17.75</v>
      </c>
      <c r="O64" s="54">
        <v>19.5</v>
      </c>
      <c r="P64" s="54"/>
      <c r="Q64" s="54"/>
      <c r="R64" s="51"/>
      <c r="S64" s="51"/>
      <c r="T64" s="51"/>
      <c r="U64" s="51"/>
      <c r="V64" s="51"/>
      <c r="W64" s="51"/>
      <c r="X64" s="52">
        <f>IF(M64&gt;0,VLOOKUP(M64,$DY$8:$DZ$95,2)," ")</f>
        <v>1.18</v>
      </c>
      <c r="Y64" s="52">
        <f>IF(N64&gt;0,VLOOKUP(N64,$DY$8:$DZ$95,2)," ")</f>
        <v>1.86</v>
      </c>
      <c r="Z64" s="52">
        <f>IF(O64&gt;0,VLOOKUP(O64,$DY$8:$DZ$95,2)," ")</f>
        <v>2.52</v>
      </c>
      <c r="AA64" s="52" t="str">
        <f>IF(P64&gt;0,VLOOKUP(P64,$DY$8:$DZ$95,2)," ")</f>
        <v xml:space="preserve"> </v>
      </c>
      <c r="AB64" s="52" t="str">
        <f>IF(Q64&gt;0,VLOOKUP(Q64,$DY$8:$DZ$95,2)," ")</f>
        <v xml:space="preserve"> </v>
      </c>
      <c r="AC64" s="54">
        <v>17</v>
      </c>
      <c r="AD64" s="54">
        <v>15</v>
      </c>
      <c r="AE64" s="54">
        <v>19</v>
      </c>
      <c r="AF64" s="54"/>
      <c r="AG64" s="54"/>
      <c r="AH64" s="52">
        <f>IF(AC64&gt;0,VLOOKUP(AC64,$DY$8:$DZ$95,2)," ")</f>
        <v>1.64</v>
      </c>
      <c r="AI64" s="52">
        <f>IF(AD64&gt;0,VLOOKUP(AD64,$DY$8:$DZ$95,2)," ")</f>
        <v>1.1200000000000001</v>
      </c>
      <c r="AJ64" s="52">
        <f>IF(AE64&gt;0,VLOOKUP(AE64,$DY$8:$DZ$95,2)," ")</f>
        <v>2.3199999999999998</v>
      </c>
      <c r="AK64" s="52" t="str">
        <f>IF(AF64&gt;0,VLOOKUP(AF64,$DY$8:$DZ$95,2)," ")</f>
        <v xml:space="preserve"> </v>
      </c>
      <c r="AL64" s="52" t="str">
        <f>IF(AG64&gt;0,VLOOKUP(AG64,$DY$8:$DZ$95,2)," ")</f>
        <v xml:space="preserve"> </v>
      </c>
      <c r="AM64" s="53"/>
      <c r="AN64" s="53"/>
      <c r="AO64" s="53"/>
      <c r="AP64" s="53"/>
      <c r="AQ64" s="53"/>
      <c r="AR64" s="53"/>
      <c r="AS64" s="55">
        <f>IF(D64="","",SUM(X64:AB64))</f>
        <v>5.5600000000000005</v>
      </c>
      <c r="AT64" s="31">
        <f>IF(D64="","",RANK(AS64,$AS$3:$AS$202,0))</f>
        <v>61</v>
      </c>
      <c r="AU64" s="57">
        <f>IF(D64="","",IF(LOOKUP(AT64,'Master 2012 Pay Sheet'!$A$5:$A$35,'Master 2012 Pay Sheet'!$B$5:$B$35)&gt;0,LOOKUP(AT64,'Master 2012 Pay Sheet'!$A$5:$A$35,'Master 2012 Pay Sheet'!$B$5:$B$35),0))</f>
        <v>0</v>
      </c>
      <c r="AV64" s="56">
        <f>IF(D64="","",SUM(AH64:AL64))</f>
        <v>5.08</v>
      </c>
      <c r="AW64" s="31">
        <f>IF(D64="","",RANK(AV64,$AV$3:$AV$202,0))</f>
        <v>58</v>
      </c>
      <c r="AX64" s="57">
        <f>IF(D64="","",IF(LOOKUP(AW64,'Master 2012 Pay Sheet'!$C$5:$C$35,'Master 2012 Pay Sheet'!$D$5:$D$35)&gt;0,LOOKUP(AW64,'Master 2012 Pay Sheet'!$C$5:$C$35,'Master 2012 Pay Sheet'!$D$5:$D$35),0))</f>
        <v>0</v>
      </c>
      <c r="AY64" s="56">
        <f>IF(D64="","",AS64+AV64)</f>
        <v>10.64</v>
      </c>
      <c r="AZ64" s="31">
        <f>IF(D64="","",RANK(AY64,$AY$3:$AY$202,0))</f>
        <v>62</v>
      </c>
      <c r="BA64" s="57">
        <f>IF(D64="","",IF(LOOKUP(AZ64,'Master 2012 Pay Sheet'!$E$5:$E$35,'Master 2012 Pay Sheet'!$F$5:$F$35)&gt;0,LOOKUP(AZ64,'Master 2012 Pay Sheet'!$E$5:$E$35,'Master 2012 Pay Sheet'!$F$5:$F$35),0))</f>
        <v>0</v>
      </c>
      <c r="BB64" s="57">
        <f>IF(D64="","",SUM(AU64+AX64+BA64))</f>
        <v>0</v>
      </c>
      <c r="BC64" s="31">
        <f>IF(D64="","",AT64-AZ64)</f>
        <v>-1</v>
      </c>
      <c r="BD64" s="31" t="str">
        <f>IF(D64="","",IF(BC64=MAX($BC$3:$BC$202),B64,""))</f>
        <v/>
      </c>
      <c r="BE64" s="31">
        <f>IF(D64="","",COUNT(M64:Q64))</f>
        <v>3</v>
      </c>
      <c r="BF64" s="56">
        <f>IF(D64="","",MAX(X64:AB64))</f>
        <v>2.52</v>
      </c>
      <c r="BG64" s="31" t="str">
        <f>IF(BF64=MAX($BF$3:$BF$202),B64,"")</f>
        <v/>
      </c>
      <c r="BH64" s="31">
        <f>IF(D64="","",COUNT(AC64:AG64))</f>
        <v>3</v>
      </c>
      <c r="BI64" s="56">
        <f>IF(D64="","",MAX(AH64:AL64))</f>
        <v>2.3199999999999998</v>
      </c>
      <c r="BJ64" s="31" t="str">
        <f>IF(BI64=MAX($BI$3:$BI$202),B64,"")</f>
        <v/>
      </c>
      <c r="BK64" s="31">
        <f>IF(BE64="","",BE64+BH64)</f>
        <v>6</v>
      </c>
      <c r="BL64" s="31">
        <f>IF(D64="","",IF(S64=MAX($S$3:$S$202),S64,""))</f>
        <v>0</v>
      </c>
      <c r="BM64" s="31">
        <f>IF(BL64=MAX($BL$3:$BL$202),B64,"")</f>
        <v>37</v>
      </c>
      <c r="BN64" s="31">
        <f>IF(D64="","",IF(AN64=MAX($AN$3:$AN$202),AN64,""))</f>
        <v>0</v>
      </c>
      <c r="BO64" s="31">
        <f>IF(BN64=MAX($BN$3:$BN$202),B64,"")</f>
        <v>37</v>
      </c>
      <c r="BP64" s="31">
        <f>IF(D64="","",IF(R64=MAX($R$3:$R$202),R64,""))</f>
        <v>0</v>
      </c>
      <c r="BQ64" s="31">
        <f>IF(BP64=MAX($BP$3:$BP$202),B64,"")</f>
        <v>37</v>
      </c>
      <c r="BR64" s="31">
        <f>IF(D64="","",IF(AM64=MAX($AM$3:$AM$202),AM64,""))</f>
        <v>0</v>
      </c>
      <c r="BS64" s="31">
        <f>IF(BR64=MAX($BR$3:$BR$202),B64,"")</f>
        <v>37</v>
      </c>
      <c r="BT64" s="31">
        <f>IF(D64="","",IF(V64=MAX($V$3:$V$202),V64,""))</f>
        <v>0</v>
      </c>
      <c r="BU64" s="31">
        <f>IF(BT64=MAX($BT$3:$BT$202),B64,"")</f>
        <v>37</v>
      </c>
      <c r="BV64" s="31">
        <f>IF(D64="","",IF(W64=MAX($W$3:$W$202), W64,""))</f>
        <v>0</v>
      </c>
      <c r="BW64" s="31">
        <f>IF(BV64=MAX($BV$3:$BV$202),B64,"")</f>
        <v>37</v>
      </c>
      <c r="BX64" s="31">
        <f>IF(D64="","",IF(AQ64=MAX($AQ$3:$AQ$202),AQ64,""))</f>
        <v>0</v>
      </c>
      <c r="BY64" s="31">
        <f>IF(BX64=MAX($BX$3:$BX$202),B64,"")</f>
        <v>37</v>
      </c>
      <c r="BZ64" s="31">
        <f>IF(D64="","",IF(AR64=MAX($AR$3:$AR$202), AR64,""))</f>
        <v>0</v>
      </c>
      <c r="CA64" s="31">
        <f>IF(BZ64=MAX($BZ$3:$BZ$202),B64,"")</f>
        <v>37</v>
      </c>
      <c r="CB64" s="31">
        <f>IF(D64="","",IF(U64=MAX($U$3:$U$202), U64,""))</f>
        <v>0</v>
      </c>
      <c r="CC64" s="31">
        <f>IF(CB64=MAX($CB$3:$CB$202),B64,"")</f>
        <v>37</v>
      </c>
      <c r="CD64" s="31">
        <f>IF(D64="","",IF(AP64=MAX($AP$3:$AP$202),AP64,""))</f>
        <v>0</v>
      </c>
      <c r="CE64" s="31">
        <f>IF(CD64=MAX($CD$3:$CD$202),B64,"")</f>
        <v>37</v>
      </c>
      <c r="CF64" s="31">
        <f>IF(D64="","",IF(T64=MAX($T$3:$T$202), T64,""))</f>
        <v>0</v>
      </c>
      <c r="CG64" s="31">
        <f>IF(CF64=MAX($CF$3:$CF$202),B64,"")</f>
        <v>37</v>
      </c>
      <c r="CH64" s="31">
        <f>IF(D64="","",IF(AO64=MAX($AO$3:$AO$202),AO64,""))</f>
        <v>0</v>
      </c>
      <c r="CI64" s="31">
        <f>IF(CH64=MAX($CH$3:$CH$202),B64,"")</f>
        <v>37</v>
      </c>
      <c r="CJ64" s="31" t="str">
        <f>IF(I64="AC",AZ64,"")</f>
        <v/>
      </c>
      <c r="CK64" s="31" t="str">
        <f>IF(CJ64="","",RANK(CJ64,$CJ$3:$CJ$202,1))</f>
        <v/>
      </c>
      <c r="CL64" s="31" t="str">
        <f>IF(CK64=1,B64,"")</f>
        <v/>
      </c>
      <c r="CM64" s="31" t="str">
        <f>IF(CK64=2,B64,"")</f>
        <v/>
      </c>
      <c r="CN64" s="31" t="str">
        <f>IF(CK64=3,B64,"")</f>
        <v/>
      </c>
      <c r="CO64" s="31">
        <f>IF(I64="MC",AZ64,"")</f>
        <v>62</v>
      </c>
      <c r="CP64" s="31">
        <f>IF(CO64="","",RANK(CO64,$CO$3:$CO$202,1))</f>
        <v>8</v>
      </c>
      <c r="CQ64" s="31" t="str">
        <f>IF(CP64=1,B64,"")</f>
        <v/>
      </c>
      <c r="CR64" s="31" t="str">
        <f>IF(CP64=2,B64,"")</f>
        <v/>
      </c>
      <c r="CS64" s="31" t="str">
        <f>IF(CP64=3,B64,"")</f>
        <v/>
      </c>
      <c r="CT64" s="31" t="str">
        <f>IF(BE64=0,BE64,"")</f>
        <v/>
      </c>
      <c r="CU64" s="31" t="str">
        <f>IF(BE64=1,1,"")</f>
        <v/>
      </c>
      <c r="CV64" s="31" t="str">
        <f>IF(BE64=2,2,"")</f>
        <v/>
      </c>
      <c r="CW64" s="31">
        <f>IF(BE64=3,3,"")</f>
        <v>3</v>
      </c>
      <c r="CX64" s="31" t="str">
        <f>IF(BE64=4,4,"")</f>
        <v/>
      </c>
      <c r="CY64" s="31" t="str">
        <f>IF(BE64=5,5,"")</f>
        <v/>
      </c>
      <c r="CZ64" s="31" t="str">
        <f>IF(BH64=0,BH64,"")</f>
        <v/>
      </c>
      <c r="DA64" s="31" t="str">
        <f>IF(BH64=1,1,"")</f>
        <v/>
      </c>
      <c r="DB64" s="31" t="str">
        <f>IF(BH64=2,2,"")</f>
        <v/>
      </c>
      <c r="DC64" s="31">
        <f>IF(BH64=3,3,"")</f>
        <v>3</v>
      </c>
      <c r="DD64" s="31" t="str">
        <f>IF(BH64=4,4,"")</f>
        <v/>
      </c>
      <c r="DE64" s="31" t="str">
        <f>IF(BH64=5,5,"")</f>
        <v/>
      </c>
      <c r="DF64" s="31" t="str">
        <f>IF(BK64=0,BK64,"")</f>
        <v/>
      </c>
      <c r="DG64" s="31" t="str">
        <f>IF(BK64=1,1,"")</f>
        <v/>
      </c>
      <c r="DH64" s="31" t="str">
        <f>IF(BK64=2,2,"")</f>
        <v/>
      </c>
      <c r="DI64" s="31" t="str">
        <f>IF(BK64=3,3,"")</f>
        <v/>
      </c>
      <c r="DJ64" s="31" t="str">
        <f>IF(BK64=4,4,"")</f>
        <v/>
      </c>
      <c r="DK64" s="31" t="str">
        <f>IF(BK64=5,5,"")</f>
        <v/>
      </c>
      <c r="DL64" s="31">
        <f>IF(BK64=6,6,"")</f>
        <v>6</v>
      </c>
      <c r="DM64" s="31" t="str">
        <f>IF(BK64=7,7,"")</f>
        <v/>
      </c>
      <c r="DN64" s="31" t="str">
        <f>IF(BK64=8,8,"")</f>
        <v/>
      </c>
      <c r="DO64" s="31" t="str">
        <f>IF(BK64=9,9,"")</f>
        <v/>
      </c>
      <c r="DP64" s="31" t="str">
        <f>IF(BK64=10,10,"")</f>
        <v/>
      </c>
      <c r="DQ64" s="31" t="str">
        <f>IF(J64="Lund",AZ64,"")</f>
        <v/>
      </c>
      <c r="DR64" s="31" t="str">
        <f>IF(DQ64="","",RANK(DQ64,$DQ$3:$DQ$202,1))</f>
        <v/>
      </c>
      <c r="DS64" s="31" t="str">
        <f>IF(DR64=1,B64,"")</f>
        <v/>
      </c>
      <c r="DT64" s="31" t="str">
        <f>IF(I64="AT",B64,"")</f>
        <v/>
      </c>
      <c r="DU64" s="31">
        <f>IF(I64="MC",B64,"")</f>
        <v>37</v>
      </c>
      <c r="DV64" s="31" t="str">
        <f>IF(I64="AC",B64,"")</f>
        <v/>
      </c>
      <c r="DW64" s="48">
        <f>IF(BK64=0,0,IF(D64="","",$D$203-AZ64+1)/$D$203*100)</f>
        <v>14.084507042253522</v>
      </c>
      <c r="DX64" s="76" t="str">
        <f>IF(AS64 = 0,AV64 - AS64,"")</f>
        <v/>
      </c>
      <c r="DY64" s="77">
        <v>28.25</v>
      </c>
      <c r="DZ64" s="77">
        <v>8.84</v>
      </c>
    </row>
    <row r="65" spans="1:130" ht="13.2" x14ac:dyDescent="0.25">
      <c r="A65" s="31">
        <v>63</v>
      </c>
      <c r="B65" s="76">
        <v>46</v>
      </c>
      <c r="C65" s="15"/>
      <c r="D65" s="14" t="s">
        <v>266</v>
      </c>
      <c r="E65" s="14" t="s">
        <v>349</v>
      </c>
      <c r="F65" s="14"/>
      <c r="G65" s="14" t="s">
        <v>267</v>
      </c>
      <c r="H65" s="50" t="s">
        <v>349</v>
      </c>
      <c r="I65" s="15" t="s">
        <v>222</v>
      </c>
      <c r="J65" s="47"/>
      <c r="K65" s="47"/>
      <c r="L65" s="47"/>
      <c r="M65" s="54">
        <v>15.5</v>
      </c>
      <c r="N65" s="54">
        <v>16.75</v>
      </c>
      <c r="O65" s="54">
        <v>15.5</v>
      </c>
      <c r="P65" s="54">
        <v>18.25</v>
      </c>
      <c r="Q65" s="54"/>
      <c r="R65" s="51"/>
      <c r="S65" s="51"/>
      <c r="T65" s="51"/>
      <c r="U65" s="51"/>
      <c r="V65" s="51"/>
      <c r="W65" s="51"/>
      <c r="X65" s="52">
        <f>IF(M65&gt;0,VLOOKUP(M65,$DY$8:$DZ$95,2)," ")</f>
        <v>1.24</v>
      </c>
      <c r="Y65" s="52">
        <f>IF(N65&gt;0,VLOOKUP(N65,$DY$8:$DZ$95,2)," ")</f>
        <v>1.58</v>
      </c>
      <c r="Z65" s="52">
        <f>IF(O65&gt;0,VLOOKUP(O65,$DY$8:$DZ$95,2)," ")</f>
        <v>1.24</v>
      </c>
      <c r="AA65" s="52">
        <f>IF(P65&gt;0,VLOOKUP(P65,$DY$8:$DZ$95,2)," ")</f>
        <v>2.02</v>
      </c>
      <c r="AB65" s="52" t="str">
        <f>IF(Q65&gt;0,VLOOKUP(Q65,$DY$8:$DZ$95,2)," ")</f>
        <v xml:space="preserve"> </v>
      </c>
      <c r="AC65" s="54">
        <v>15</v>
      </c>
      <c r="AD65" s="54">
        <v>15</v>
      </c>
      <c r="AE65" s="54">
        <v>15.5</v>
      </c>
      <c r="AF65" s="54">
        <v>14.5</v>
      </c>
      <c r="AG65" s="54"/>
      <c r="AH65" s="52">
        <f>IF(AC65&gt;0,VLOOKUP(AC65,$DY$8:$DZ$95,2)," ")</f>
        <v>1.1200000000000001</v>
      </c>
      <c r="AI65" s="52">
        <f>IF(AD65&gt;0,VLOOKUP(AD65,$DY$8:$DZ$95,2)," ")</f>
        <v>1.1200000000000001</v>
      </c>
      <c r="AJ65" s="52">
        <f>IF(AE65&gt;0,VLOOKUP(AE65,$DY$8:$DZ$95,2)," ")</f>
        <v>1.24</v>
      </c>
      <c r="AK65" s="52">
        <f>IF(AF65&gt;0,VLOOKUP(AF65,$DY$8:$DZ$95,2)," ")</f>
        <v>1.06</v>
      </c>
      <c r="AL65" s="52" t="str">
        <f>IF(AG65&gt;0,VLOOKUP(AG65,$DY$8:$DZ$95,2)," ")</f>
        <v xml:space="preserve"> </v>
      </c>
      <c r="AM65" s="53"/>
      <c r="AN65" s="53"/>
      <c r="AO65" s="53"/>
      <c r="AP65" s="53"/>
      <c r="AQ65" s="53"/>
      <c r="AR65" s="53"/>
      <c r="AS65" s="55">
        <f>IF(D65="","",SUM(X65:AB65))</f>
        <v>6.08</v>
      </c>
      <c r="AT65" s="31">
        <f>IF(D65="","",RANK(AS65,$AS$3:$AS$202,0))</f>
        <v>58</v>
      </c>
      <c r="AU65" s="57">
        <f>IF(D65="","",IF(LOOKUP(AT65,'Master 2012 Pay Sheet'!$A$5:$A$35,'Master 2012 Pay Sheet'!$B$5:$B$35)&gt;0,LOOKUP(AT65,'Master 2012 Pay Sheet'!$A$5:$A$35,'Master 2012 Pay Sheet'!$B$5:$B$35),0))</f>
        <v>0</v>
      </c>
      <c r="AV65" s="56">
        <f>IF(D65="","",SUM(AH65:AL65))</f>
        <v>4.5400000000000009</v>
      </c>
      <c r="AW65" s="31">
        <f>IF(D65="","",RANK(AV65,$AV$3:$AV$202,0))</f>
        <v>59</v>
      </c>
      <c r="AX65" s="57">
        <f>IF(D65="","",IF(LOOKUP(AW65,'Master 2012 Pay Sheet'!$C$5:$C$35,'Master 2012 Pay Sheet'!$D$5:$D$35)&gt;0,LOOKUP(AW65,'Master 2012 Pay Sheet'!$C$5:$C$35,'Master 2012 Pay Sheet'!$D$5:$D$35),0))</f>
        <v>0</v>
      </c>
      <c r="AY65" s="56">
        <f>IF(D65="","",AS65+AV65)</f>
        <v>10.620000000000001</v>
      </c>
      <c r="AZ65" s="31">
        <f>IF(D65="","",RANK(AY65,$AY$3:$AY$202,0))</f>
        <v>63</v>
      </c>
      <c r="BA65" s="57">
        <f>IF(D65="","",IF(LOOKUP(AZ65,'Master 2012 Pay Sheet'!$E$5:$E$35,'Master 2012 Pay Sheet'!$F$5:$F$35)&gt;0,LOOKUP(AZ65,'Master 2012 Pay Sheet'!$E$5:$E$35,'Master 2012 Pay Sheet'!$F$5:$F$35),0))</f>
        <v>0</v>
      </c>
      <c r="BB65" s="57">
        <f>IF(D65="","",SUM(AU65+AX65+BA65))</f>
        <v>0</v>
      </c>
      <c r="BC65" s="31">
        <f>IF(D65="","",AT65-AZ65)</f>
        <v>-5</v>
      </c>
      <c r="BD65" s="31" t="str">
        <f>IF(D65="","",IF(BC65=MAX($BC$3:$BC$202),B65,""))</f>
        <v/>
      </c>
      <c r="BE65" s="31">
        <f>IF(D65="","",COUNT(M65:Q65))</f>
        <v>4</v>
      </c>
      <c r="BF65" s="56">
        <f>IF(D65="","",MAX(X65:AB65))</f>
        <v>2.02</v>
      </c>
      <c r="BG65" s="31" t="str">
        <f>IF(BF65=MAX($BF$3:$BF$202),B65,"")</f>
        <v/>
      </c>
      <c r="BH65" s="31">
        <f>IF(D65="","",COUNT(AC65:AG65))</f>
        <v>4</v>
      </c>
      <c r="BI65" s="56">
        <f>IF(D65="","",MAX(AH65:AL65))</f>
        <v>1.24</v>
      </c>
      <c r="BJ65" s="31" t="str">
        <f>IF(BI65=MAX($BI$3:$BI$202),B65,"")</f>
        <v/>
      </c>
      <c r="BK65" s="31">
        <f>IF(BE65="","",BE65+BH65)</f>
        <v>8</v>
      </c>
      <c r="BL65" s="31">
        <f>IF(D65="","",IF(S65=MAX($S$3:$S$202),S65,""))</f>
        <v>0</v>
      </c>
      <c r="BM65" s="31">
        <f>IF(BL65=MAX($BL$3:$BL$202),B65,"")</f>
        <v>46</v>
      </c>
      <c r="BN65" s="31">
        <f>IF(D65="","",IF(AN65=MAX($AN$3:$AN$202),AN65,""))</f>
        <v>0</v>
      </c>
      <c r="BO65" s="31">
        <f>IF(BN65=MAX($BN$3:$BN$202),B65,"")</f>
        <v>46</v>
      </c>
      <c r="BP65" s="31">
        <f>IF(D65="","",IF(R65=MAX($R$3:$R$202),R65,""))</f>
        <v>0</v>
      </c>
      <c r="BQ65" s="31">
        <f>IF(BP65=MAX($BP$3:$BP$202),B65,"")</f>
        <v>46</v>
      </c>
      <c r="BR65" s="31">
        <f>IF(D65="","",IF(AM65=MAX($AM$3:$AM$202),AM65,""))</f>
        <v>0</v>
      </c>
      <c r="BS65" s="31">
        <f>IF(BR65=MAX($BR$3:$BR$202),B65,"")</f>
        <v>46</v>
      </c>
      <c r="BT65" s="31">
        <f>IF(D65="","",IF(V65=MAX($V$3:$V$202),V65,""))</f>
        <v>0</v>
      </c>
      <c r="BU65" s="31">
        <f>IF(BT65=MAX($BT$3:$BT$202),B65,"")</f>
        <v>46</v>
      </c>
      <c r="BV65" s="31">
        <f>IF(D65="","",IF(W65=MAX($W$3:$W$202), W65,""))</f>
        <v>0</v>
      </c>
      <c r="BW65" s="31">
        <f>IF(BV65=MAX($BV$3:$BV$202),B65,"")</f>
        <v>46</v>
      </c>
      <c r="BX65" s="31">
        <f>IF(D65="","",IF(AQ65=MAX($AQ$3:$AQ$202),AQ65,""))</f>
        <v>0</v>
      </c>
      <c r="BY65" s="31">
        <f>IF(BX65=MAX($BX$3:$BX$202),B65,"")</f>
        <v>46</v>
      </c>
      <c r="BZ65" s="31">
        <f>IF(D65="","",IF(AR65=MAX($AR$3:$AR$202), AR65,""))</f>
        <v>0</v>
      </c>
      <c r="CA65" s="31">
        <f>IF(BZ65=MAX($BZ$3:$BZ$202),B65,"")</f>
        <v>46</v>
      </c>
      <c r="CB65" s="31">
        <f>IF(D65="","",IF(U65=MAX($U$3:$U$202), U65,""))</f>
        <v>0</v>
      </c>
      <c r="CC65" s="31">
        <f>IF(CB65=MAX($CB$3:$CB$202),B65,"")</f>
        <v>46</v>
      </c>
      <c r="CD65" s="31">
        <f>IF(D65="","",IF(AP65=MAX($AP$3:$AP$202),AP65,""))</f>
        <v>0</v>
      </c>
      <c r="CE65" s="31">
        <f>IF(CD65=MAX($CD$3:$CD$202),B65,"")</f>
        <v>46</v>
      </c>
      <c r="CF65" s="31">
        <f>IF(D65="","",IF(T65=MAX($T$3:$T$202), T65,""))</f>
        <v>0</v>
      </c>
      <c r="CG65" s="31">
        <f>IF(CF65=MAX($CF$3:$CF$202),B65,"")</f>
        <v>46</v>
      </c>
      <c r="CH65" s="31">
        <f>IF(D65="","",IF(AO65=MAX($AO$3:$AO$202),AO65,""))</f>
        <v>0</v>
      </c>
      <c r="CI65" s="31">
        <f>IF(CH65=MAX($CH$3:$CH$202),B65,"")</f>
        <v>46</v>
      </c>
      <c r="CJ65" s="31" t="str">
        <f>IF(I65="AC",AZ65,"")</f>
        <v/>
      </c>
      <c r="CK65" s="31" t="str">
        <f>IF(CJ65="","",RANK(CJ65,$CJ$3:$CJ$202,1))</f>
        <v/>
      </c>
      <c r="CL65" s="31" t="str">
        <f>IF(CK65=1,B65,"")</f>
        <v/>
      </c>
      <c r="CM65" s="31" t="str">
        <f>IF(CK65=2,B65,"")</f>
        <v/>
      </c>
      <c r="CN65" s="31" t="str">
        <f>IF(CK65=3,B65,"")</f>
        <v/>
      </c>
      <c r="CO65" s="31">
        <f>IF(I65="MC",AZ65,"")</f>
        <v>63</v>
      </c>
      <c r="CP65" s="31">
        <f>IF(CO65="","",RANK(CO65,$CO$3:$CO$202,1))</f>
        <v>9</v>
      </c>
      <c r="CQ65" s="31" t="str">
        <f>IF(CP65=1,B65,"")</f>
        <v/>
      </c>
      <c r="CR65" s="31" t="str">
        <f>IF(CP65=2,B65,"")</f>
        <v/>
      </c>
      <c r="CS65" s="31" t="str">
        <f>IF(CP65=3,B65,"")</f>
        <v/>
      </c>
      <c r="CT65" s="31" t="str">
        <f>IF(BE65=0,BE65,"")</f>
        <v/>
      </c>
      <c r="CU65" s="31" t="str">
        <f>IF(BE65=1,1,"")</f>
        <v/>
      </c>
      <c r="CV65" s="31" t="str">
        <f>IF(BE65=2,2,"")</f>
        <v/>
      </c>
      <c r="CW65" s="31" t="str">
        <f>IF(BE65=3,3,"")</f>
        <v/>
      </c>
      <c r="CX65" s="31">
        <f>IF(BE65=4,4,"")</f>
        <v>4</v>
      </c>
      <c r="CY65" s="31" t="str">
        <f>IF(BE65=5,5,"")</f>
        <v/>
      </c>
      <c r="CZ65" s="31" t="str">
        <f>IF(BH65=0,BH65,"")</f>
        <v/>
      </c>
      <c r="DA65" s="31" t="str">
        <f>IF(BH65=1,1,"")</f>
        <v/>
      </c>
      <c r="DB65" s="31" t="str">
        <f>IF(BH65=2,2,"")</f>
        <v/>
      </c>
      <c r="DC65" s="31" t="str">
        <f>IF(BH65=3,3,"")</f>
        <v/>
      </c>
      <c r="DD65" s="31">
        <f>IF(BH65=4,4,"")</f>
        <v>4</v>
      </c>
      <c r="DE65" s="31" t="str">
        <f>IF(BH65=5,5,"")</f>
        <v/>
      </c>
      <c r="DF65" s="31" t="str">
        <f>IF(BK65=0,BK65,"")</f>
        <v/>
      </c>
      <c r="DG65" s="31" t="str">
        <f>IF(BK65=1,1,"")</f>
        <v/>
      </c>
      <c r="DH65" s="31" t="str">
        <f>IF(BK65=2,2,"")</f>
        <v/>
      </c>
      <c r="DI65" s="31" t="str">
        <f>IF(BK65=3,3,"")</f>
        <v/>
      </c>
      <c r="DJ65" s="31" t="str">
        <f>IF(BK65=4,4,"")</f>
        <v/>
      </c>
      <c r="DK65" s="31" t="str">
        <f>IF(BK65=5,5,"")</f>
        <v/>
      </c>
      <c r="DL65" s="31" t="str">
        <f>IF(BK65=6,6,"")</f>
        <v/>
      </c>
      <c r="DM65" s="31" t="str">
        <f>IF(BK65=7,7,"")</f>
        <v/>
      </c>
      <c r="DN65" s="31">
        <f>IF(BK65=8,8,"")</f>
        <v>8</v>
      </c>
      <c r="DO65" s="31" t="str">
        <f>IF(BK65=9,9,"")</f>
        <v/>
      </c>
      <c r="DP65" s="31" t="str">
        <f>IF(BK65=10,10,"")</f>
        <v/>
      </c>
      <c r="DQ65" s="31" t="str">
        <f>IF(J65="Lund",AZ65,"")</f>
        <v/>
      </c>
      <c r="DR65" s="31" t="str">
        <f>IF(DQ65="","",RANK(DQ65,$DQ$3:$DQ$202,1))</f>
        <v/>
      </c>
      <c r="DS65" s="31" t="str">
        <f>IF(DR65=1,B65,"")</f>
        <v/>
      </c>
      <c r="DT65" s="31" t="str">
        <f>IF(I65="AT",B65,"")</f>
        <v/>
      </c>
      <c r="DU65" s="31">
        <f>IF(I65="MC",B65,"")</f>
        <v>46</v>
      </c>
      <c r="DV65" s="31" t="str">
        <f>IF(I65="AC",B65,"")</f>
        <v/>
      </c>
      <c r="DW65" s="48">
        <f>IF(BK65=0,0,IF(D65="","",$D$203-AZ65+1)/$D$203*100)</f>
        <v>12.676056338028168</v>
      </c>
      <c r="DX65" s="76" t="str">
        <f>IF(AS65 = 0,AV65 - AS65,"")</f>
        <v/>
      </c>
      <c r="DY65" s="77">
        <v>28.5</v>
      </c>
      <c r="DZ65" s="77">
        <v>9.1</v>
      </c>
    </row>
    <row r="66" spans="1:130" ht="13.2" x14ac:dyDescent="0.25">
      <c r="A66" s="31">
        <v>64</v>
      </c>
      <c r="B66" s="76">
        <v>44</v>
      </c>
      <c r="C66" s="15"/>
      <c r="D66" s="14" t="s">
        <v>262</v>
      </c>
      <c r="E66" s="14" t="s">
        <v>359</v>
      </c>
      <c r="F66" s="14"/>
      <c r="G66" s="14" t="s">
        <v>263</v>
      </c>
      <c r="H66" s="50" t="s">
        <v>359</v>
      </c>
      <c r="I66" s="15" t="s">
        <v>203</v>
      </c>
      <c r="J66" s="47"/>
      <c r="K66" s="47"/>
      <c r="L66" s="47"/>
      <c r="M66" s="54">
        <v>15.5</v>
      </c>
      <c r="N66" s="54">
        <v>19.75</v>
      </c>
      <c r="O66" s="54"/>
      <c r="P66" s="54"/>
      <c r="Q66" s="54"/>
      <c r="R66" s="51"/>
      <c r="S66" s="51"/>
      <c r="T66" s="51"/>
      <c r="U66" s="51"/>
      <c r="V66" s="51"/>
      <c r="W66" s="51"/>
      <c r="X66" s="52">
        <f>IF(M66&gt;0,VLOOKUP(M66,$DY$8:$DZ$95,2)," ")</f>
        <v>1.24</v>
      </c>
      <c r="Y66" s="52">
        <f>IF(N66&gt;0,VLOOKUP(N66,$DY$8:$DZ$95,2)," ")</f>
        <v>2.64</v>
      </c>
      <c r="Z66" s="52" t="str">
        <f>IF(O66&gt;0,VLOOKUP(O66,$DY$8:$DZ$95,2)," ")</f>
        <v xml:space="preserve"> </v>
      </c>
      <c r="AA66" s="52" t="str">
        <f>IF(P66&gt;0,VLOOKUP(P66,$DY$8:$DZ$95,2)," ")</f>
        <v xml:space="preserve"> </v>
      </c>
      <c r="AB66" s="52" t="str">
        <f>IF(Q66&gt;0,VLOOKUP(Q66,$DY$8:$DZ$95,2)," ")</f>
        <v xml:space="preserve"> </v>
      </c>
      <c r="AC66" s="54">
        <v>15.75</v>
      </c>
      <c r="AD66" s="54">
        <v>15.5</v>
      </c>
      <c r="AE66" s="54">
        <v>16.75</v>
      </c>
      <c r="AF66" s="54">
        <v>16.5</v>
      </c>
      <c r="AG66" s="54"/>
      <c r="AH66" s="52">
        <f>IF(AC66&gt;0,VLOOKUP(AC66,$DY$8:$DZ$95,2)," ")</f>
        <v>1.32</v>
      </c>
      <c r="AI66" s="52">
        <f>IF(AD66&gt;0,VLOOKUP(AD66,$DY$8:$DZ$95,2)," ")</f>
        <v>1.24</v>
      </c>
      <c r="AJ66" s="52">
        <f>IF(AE66&gt;0,VLOOKUP(AE66,$DY$8:$DZ$95,2)," ")</f>
        <v>1.58</v>
      </c>
      <c r="AK66" s="52">
        <f>IF(AF66&gt;0,VLOOKUP(AF66,$DY$8:$DZ$95,2)," ")</f>
        <v>1.5</v>
      </c>
      <c r="AL66" s="52" t="str">
        <f>IF(AG66&gt;0,VLOOKUP(AG66,$DY$8:$DZ$95,2)," ")</f>
        <v xml:space="preserve"> </v>
      </c>
      <c r="AM66" s="53"/>
      <c r="AN66" s="53"/>
      <c r="AO66" s="53"/>
      <c r="AP66" s="53"/>
      <c r="AQ66" s="53"/>
      <c r="AR66" s="53"/>
      <c r="AS66" s="55">
        <f>IF(D66="","",SUM(X66:AB66))</f>
        <v>3.88</v>
      </c>
      <c r="AT66" s="31">
        <f>IF(D66="","",RANK(AS66,$AS$3:$AS$202,0))</f>
        <v>64</v>
      </c>
      <c r="AU66" s="57">
        <f>IF(D66="","",IF(LOOKUP(AT66,'Master 2012 Pay Sheet'!$A$5:$A$35,'Master 2012 Pay Sheet'!$B$5:$B$35)&gt;0,LOOKUP(AT66,'Master 2012 Pay Sheet'!$A$5:$A$35,'Master 2012 Pay Sheet'!$B$5:$B$35),0))</f>
        <v>0</v>
      </c>
      <c r="AV66" s="56">
        <f>IF(D66="","",SUM(AH66:AL66))</f>
        <v>5.6400000000000006</v>
      </c>
      <c r="AW66" s="31">
        <f>IF(D66="","",RANK(AV66,$AV$3:$AV$202,0))</f>
        <v>55</v>
      </c>
      <c r="AX66" s="57">
        <f>IF(D66="","",IF(LOOKUP(AW66,'Master 2012 Pay Sheet'!$C$5:$C$35,'Master 2012 Pay Sheet'!$D$5:$D$35)&gt;0,LOOKUP(AW66,'Master 2012 Pay Sheet'!$C$5:$C$35,'Master 2012 Pay Sheet'!$D$5:$D$35),0))</f>
        <v>0</v>
      </c>
      <c r="AY66" s="56">
        <f>IF(D66="","",AS66+AV66)</f>
        <v>9.52</v>
      </c>
      <c r="AZ66" s="31">
        <f>IF(D66="","",RANK(AY66,$AY$3:$AY$202,0))</f>
        <v>64</v>
      </c>
      <c r="BA66" s="57">
        <f>IF(D66="","",IF(LOOKUP(AZ66,'Master 2012 Pay Sheet'!$E$5:$E$35,'Master 2012 Pay Sheet'!$F$5:$F$35)&gt;0,LOOKUP(AZ66,'Master 2012 Pay Sheet'!$E$5:$E$35,'Master 2012 Pay Sheet'!$F$5:$F$35),0))</f>
        <v>0</v>
      </c>
      <c r="BB66" s="57">
        <f>IF(D66="","",SUM(AU66+AX66+BA66))</f>
        <v>0</v>
      </c>
      <c r="BC66" s="31">
        <f>IF(D66="","",AT66-AZ66)</f>
        <v>0</v>
      </c>
      <c r="BD66" s="31" t="str">
        <f>IF(D66="","",IF(BC66=MAX($BC$3:$BC$202),B66,""))</f>
        <v/>
      </c>
      <c r="BE66" s="31">
        <f>IF(D66="","",COUNT(M66:Q66))</f>
        <v>2</v>
      </c>
      <c r="BF66" s="56">
        <f>IF(D66="","",MAX(X66:AB66))</f>
        <v>2.64</v>
      </c>
      <c r="BG66" s="31" t="str">
        <f>IF(BF66=MAX($BF$3:$BF$202),B66,"")</f>
        <v/>
      </c>
      <c r="BH66" s="31">
        <f>IF(D66="","",COUNT(AC66:AG66))</f>
        <v>4</v>
      </c>
      <c r="BI66" s="56">
        <f>IF(D66="","",MAX(AH66:AL66))</f>
        <v>1.58</v>
      </c>
      <c r="BJ66" s="31" t="str">
        <f>IF(BI66=MAX($BI$3:$BI$202),B66,"")</f>
        <v/>
      </c>
      <c r="BK66" s="31">
        <f>IF(BE66="","",BE66+BH66)</f>
        <v>6</v>
      </c>
      <c r="BL66" s="31">
        <f>IF(D66="","",IF(S66=MAX($S$3:$S$202),S66,""))</f>
        <v>0</v>
      </c>
      <c r="BM66" s="31">
        <f>IF(BL66=MAX($BL$3:$BL$202),B66,"")</f>
        <v>44</v>
      </c>
      <c r="BN66" s="31">
        <f>IF(D66="","",IF(AN66=MAX($AN$3:$AN$202),AN66,""))</f>
        <v>0</v>
      </c>
      <c r="BO66" s="31">
        <f>IF(BN66=MAX($BN$3:$BN$202),B66,"")</f>
        <v>44</v>
      </c>
      <c r="BP66" s="31">
        <f>IF(D66="","",IF(R66=MAX($R$3:$R$202),R66,""))</f>
        <v>0</v>
      </c>
      <c r="BQ66" s="31">
        <f>IF(BP66=MAX($BP$3:$BP$202),B66,"")</f>
        <v>44</v>
      </c>
      <c r="BR66" s="31">
        <f>IF(D66="","",IF(AM66=MAX($AM$3:$AM$202),AM66,""))</f>
        <v>0</v>
      </c>
      <c r="BS66" s="31">
        <f>IF(BR66=MAX($BR$3:$BR$202),B66,"")</f>
        <v>44</v>
      </c>
      <c r="BT66" s="31">
        <f>IF(D66="","",IF(V66=MAX($V$3:$V$202),V66,""))</f>
        <v>0</v>
      </c>
      <c r="BU66" s="31">
        <f>IF(BT66=MAX($BT$3:$BT$202),B66,"")</f>
        <v>44</v>
      </c>
      <c r="BV66" s="31">
        <f>IF(D66="","",IF(W66=MAX($W$3:$W$202), W66,""))</f>
        <v>0</v>
      </c>
      <c r="BW66" s="31">
        <f>IF(BV66=MAX($BV$3:$BV$202),B66,"")</f>
        <v>44</v>
      </c>
      <c r="BX66" s="31">
        <f>IF(D66="","",IF(AQ66=MAX($AQ$3:$AQ$202),AQ66,""))</f>
        <v>0</v>
      </c>
      <c r="BY66" s="31">
        <f>IF(BX66=MAX($BX$3:$BX$202),B66,"")</f>
        <v>44</v>
      </c>
      <c r="BZ66" s="31">
        <f>IF(D66="","",IF(AR66=MAX($AR$3:$AR$202), AR66,""))</f>
        <v>0</v>
      </c>
      <c r="CA66" s="31">
        <f>IF(BZ66=MAX($BZ$3:$BZ$202),B66,"")</f>
        <v>44</v>
      </c>
      <c r="CB66" s="31">
        <f>IF(D66="","",IF(U66=MAX($U$3:$U$202), U66,""))</f>
        <v>0</v>
      </c>
      <c r="CC66" s="31">
        <f>IF(CB66=MAX($CB$3:$CB$202),B66,"")</f>
        <v>44</v>
      </c>
      <c r="CD66" s="31">
        <f>IF(D66="","",IF(AP66=MAX($AP$3:$AP$202),AP66,""))</f>
        <v>0</v>
      </c>
      <c r="CE66" s="31">
        <f>IF(CD66=MAX($CD$3:$CD$202),B66,"")</f>
        <v>44</v>
      </c>
      <c r="CF66" s="31">
        <f>IF(D66="","",IF(T66=MAX($T$3:$T$202), T66,""))</f>
        <v>0</v>
      </c>
      <c r="CG66" s="31">
        <f>IF(CF66=MAX($CF$3:$CF$202),B66,"")</f>
        <v>44</v>
      </c>
      <c r="CH66" s="31">
        <f>IF(D66="","",IF(AO66=MAX($AO$3:$AO$202),AO66,""))</f>
        <v>0</v>
      </c>
      <c r="CI66" s="31">
        <f>IF(CH66=MAX($CH$3:$CH$202),B66,"")</f>
        <v>44</v>
      </c>
      <c r="CJ66" s="31" t="str">
        <f>IF(I66="AC",AZ66,"")</f>
        <v/>
      </c>
      <c r="CK66" s="31" t="str">
        <f>IF(CJ66="","",RANK(CJ66,$CJ$3:$CJ$202,1))</f>
        <v/>
      </c>
      <c r="CL66" s="31" t="str">
        <f>IF(CK66=1,B66,"")</f>
        <v/>
      </c>
      <c r="CM66" s="31" t="str">
        <f>IF(CK66=2,B66,"")</f>
        <v/>
      </c>
      <c r="CN66" s="31" t="str">
        <f>IF(CK66=3,B66,"")</f>
        <v/>
      </c>
      <c r="CO66" s="31" t="str">
        <f>IF(I66="MC",AZ66,"")</f>
        <v/>
      </c>
      <c r="CP66" s="31" t="str">
        <f>IF(CO66="","",RANK(CO66,$CO$3:$CO$202,1))</f>
        <v/>
      </c>
      <c r="CQ66" s="31" t="str">
        <f>IF(CP66=1,B66,"")</f>
        <v/>
      </c>
      <c r="CR66" s="31" t="str">
        <f>IF(CP66=2,B66,"")</f>
        <v/>
      </c>
      <c r="CS66" s="31" t="str">
        <f>IF(CP66=3,B66,"")</f>
        <v/>
      </c>
      <c r="CT66" s="31" t="str">
        <f>IF(BE66=0,BE66,"")</f>
        <v/>
      </c>
      <c r="CU66" s="31" t="str">
        <f>IF(BE66=1,1,"")</f>
        <v/>
      </c>
      <c r="CV66" s="31">
        <f>IF(BE66=2,2,"")</f>
        <v>2</v>
      </c>
      <c r="CW66" s="31" t="str">
        <f>IF(BE66=3,3,"")</f>
        <v/>
      </c>
      <c r="CX66" s="31" t="str">
        <f>IF(BE66=4,4,"")</f>
        <v/>
      </c>
      <c r="CY66" s="31" t="str">
        <f>IF(BE66=5,5,"")</f>
        <v/>
      </c>
      <c r="CZ66" s="31" t="str">
        <f>IF(BH66=0,BH66,"")</f>
        <v/>
      </c>
      <c r="DA66" s="31" t="str">
        <f>IF(BH66=1,1,"")</f>
        <v/>
      </c>
      <c r="DB66" s="31" t="str">
        <f>IF(BH66=2,2,"")</f>
        <v/>
      </c>
      <c r="DC66" s="31" t="str">
        <f>IF(BH66=3,3,"")</f>
        <v/>
      </c>
      <c r="DD66" s="31">
        <f>IF(BH66=4,4,"")</f>
        <v>4</v>
      </c>
      <c r="DE66" s="31" t="str">
        <f>IF(BH66=5,5,"")</f>
        <v/>
      </c>
      <c r="DF66" s="31" t="str">
        <f>IF(BK66=0,BK66,"")</f>
        <v/>
      </c>
      <c r="DG66" s="31" t="str">
        <f>IF(BK66=1,1,"")</f>
        <v/>
      </c>
      <c r="DH66" s="31" t="str">
        <f>IF(BK66=2,2,"")</f>
        <v/>
      </c>
      <c r="DI66" s="31" t="str">
        <f>IF(BK66=3,3,"")</f>
        <v/>
      </c>
      <c r="DJ66" s="31" t="str">
        <f>IF(BK66=4,4,"")</f>
        <v/>
      </c>
      <c r="DK66" s="31" t="str">
        <f>IF(BK66=5,5,"")</f>
        <v/>
      </c>
      <c r="DL66" s="31">
        <f>IF(BK66=6,6,"")</f>
        <v>6</v>
      </c>
      <c r="DM66" s="31" t="str">
        <f>IF(BK66=7,7,"")</f>
        <v/>
      </c>
      <c r="DN66" s="31" t="str">
        <f>IF(BK66=8,8,"")</f>
        <v/>
      </c>
      <c r="DO66" s="31" t="str">
        <f>IF(BK66=9,9,"")</f>
        <v/>
      </c>
      <c r="DP66" s="31" t="str">
        <f>IF(BK66=10,10,"")</f>
        <v/>
      </c>
      <c r="DQ66" s="31" t="str">
        <f>IF(J66="Lund",AZ66,"")</f>
        <v/>
      </c>
      <c r="DR66" s="31" t="str">
        <f>IF(DQ66="","",RANK(DQ66,$DQ$3:$DQ$202,1))</f>
        <v/>
      </c>
      <c r="DS66" s="31" t="str">
        <f>IF(DR66=1,B66,"")</f>
        <v/>
      </c>
      <c r="DT66" s="31">
        <f>IF(I66="AT",B66,"")</f>
        <v>44</v>
      </c>
      <c r="DU66" s="31" t="str">
        <f>IF(I66="MC",B66,"")</f>
        <v/>
      </c>
      <c r="DV66" s="31" t="str">
        <f>IF(I66="AC",B66,"")</f>
        <v/>
      </c>
      <c r="DW66" s="48">
        <f>IF(BK66=0,0,IF(D66="","",$D$203-AZ66+1)/$D$203*100)</f>
        <v>11.267605633802818</v>
      </c>
      <c r="DX66" s="76" t="str">
        <f>IF(AS66 = 0,AV66 - AS66,"")</f>
        <v/>
      </c>
      <c r="DY66" s="77">
        <v>28.75</v>
      </c>
      <c r="DZ66" s="77">
        <v>9.3800000000000008</v>
      </c>
    </row>
    <row r="67" spans="1:130" ht="13.2" x14ac:dyDescent="0.25">
      <c r="A67" s="31">
        <v>65</v>
      </c>
      <c r="B67" s="76">
        <v>66</v>
      </c>
      <c r="C67" s="15"/>
      <c r="D67" s="14" t="s">
        <v>306</v>
      </c>
      <c r="E67" s="14" t="s">
        <v>319</v>
      </c>
      <c r="F67" s="14"/>
      <c r="G67" s="14" t="s">
        <v>307</v>
      </c>
      <c r="H67" s="50" t="s">
        <v>368</v>
      </c>
      <c r="I67" s="15" t="s">
        <v>203</v>
      </c>
      <c r="J67" s="47"/>
      <c r="K67" s="47"/>
      <c r="L67" s="47"/>
      <c r="M67" s="54">
        <v>21.25</v>
      </c>
      <c r="N67" s="54">
        <v>17.5</v>
      </c>
      <c r="O67" s="54"/>
      <c r="P67" s="54"/>
      <c r="Q67" s="54"/>
      <c r="R67" s="51"/>
      <c r="S67" s="51"/>
      <c r="T67" s="51"/>
      <c r="U67" s="51"/>
      <c r="V67" s="51"/>
      <c r="W67" s="51"/>
      <c r="X67" s="52">
        <f>IF(M67&gt;0,VLOOKUP(M67,$DY$8:$DZ$95,2)," ")</f>
        <v>3.38</v>
      </c>
      <c r="Y67" s="52">
        <f>IF(N67&gt;0,VLOOKUP(N67,$DY$8:$DZ$95,2)," ")</f>
        <v>1.78</v>
      </c>
      <c r="Z67" s="52" t="str">
        <f>IF(O67&gt;0,VLOOKUP(O67,$DY$8:$DZ$95,2)," ")</f>
        <v xml:space="preserve"> </v>
      </c>
      <c r="AA67" s="52" t="str">
        <f>IF(P67&gt;0,VLOOKUP(P67,$DY$8:$DZ$95,2)," ")</f>
        <v xml:space="preserve"> </v>
      </c>
      <c r="AB67" s="52" t="str">
        <f>IF(Q67&gt;0,VLOOKUP(Q67,$DY$8:$DZ$95,2)," ")</f>
        <v xml:space="preserve"> </v>
      </c>
      <c r="AC67" s="54">
        <v>15.5</v>
      </c>
      <c r="AD67" s="54">
        <v>15</v>
      </c>
      <c r="AE67" s="54">
        <v>16</v>
      </c>
      <c r="AF67" s="54"/>
      <c r="AG67" s="54"/>
      <c r="AH67" s="52">
        <f>IF(AC67&gt;0,VLOOKUP(AC67,$DY$8:$DZ$95,2)," ")</f>
        <v>1.24</v>
      </c>
      <c r="AI67" s="52">
        <f>IF(AD67&gt;0,VLOOKUP(AD67,$DY$8:$DZ$95,2)," ")</f>
        <v>1.1200000000000001</v>
      </c>
      <c r="AJ67" s="52">
        <f>IF(AE67&gt;0,VLOOKUP(AE67,$DY$8:$DZ$95,2)," ")</f>
        <v>1.38</v>
      </c>
      <c r="AK67" s="52" t="str">
        <f>IF(AF67&gt;0,VLOOKUP(AF67,$DY$8:$DZ$95,2)," ")</f>
        <v xml:space="preserve"> </v>
      </c>
      <c r="AL67" s="52" t="str">
        <f>IF(AG67&gt;0,VLOOKUP(AG67,$DY$8:$DZ$95,2)," ")</f>
        <v xml:space="preserve"> </v>
      </c>
      <c r="AM67" s="53"/>
      <c r="AN67" s="53"/>
      <c r="AO67" s="53"/>
      <c r="AP67" s="53"/>
      <c r="AQ67" s="53"/>
      <c r="AR67" s="53"/>
      <c r="AS67" s="55">
        <f>IF(D67="","",SUM(X67:AB67))</f>
        <v>5.16</v>
      </c>
      <c r="AT67" s="31">
        <f>IF(D67="","",RANK(AS67,$AS$3:$AS$202,0))</f>
        <v>62</v>
      </c>
      <c r="AU67" s="57">
        <f>IF(D67="","",IF(LOOKUP(AT67,'Master 2012 Pay Sheet'!$A$5:$A$35,'Master 2012 Pay Sheet'!$B$5:$B$35)&gt;0,LOOKUP(AT67,'Master 2012 Pay Sheet'!$A$5:$A$35,'Master 2012 Pay Sheet'!$B$5:$B$35),0))</f>
        <v>0</v>
      </c>
      <c r="AV67" s="56">
        <f>IF(D67="","",SUM(AH67:AL67))</f>
        <v>3.74</v>
      </c>
      <c r="AW67" s="31">
        <f>IF(D67="","",RANK(AV67,$AV$3:$AV$202,0))</f>
        <v>63</v>
      </c>
      <c r="AX67" s="57">
        <f>IF(D67="","",IF(LOOKUP(AW67,'Master 2012 Pay Sheet'!$C$5:$C$35,'Master 2012 Pay Sheet'!$D$5:$D$35)&gt;0,LOOKUP(AW67,'Master 2012 Pay Sheet'!$C$5:$C$35,'Master 2012 Pay Sheet'!$D$5:$D$35),0))</f>
        <v>0</v>
      </c>
      <c r="AY67" s="56">
        <f>IF(D67="","",AS67+AV67)</f>
        <v>8.9</v>
      </c>
      <c r="AZ67" s="31">
        <f>IF(D67="","",RANK(AY67,$AY$3:$AY$202,0))</f>
        <v>65</v>
      </c>
      <c r="BA67" s="57">
        <f>IF(D67="","",IF(LOOKUP(AZ67,'Master 2012 Pay Sheet'!$E$5:$E$35,'Master 2012 Pay Sheet'!$F$5:$F$35)&gt;0,LOOKUP(AZ67,'Master 2012 Pay Sheet'!$E$5:$E$35,'Master 2012 Pay Sheet'!$F$5:$F$35),0))</f>
        <v>0</v>
      </c>
      <c r="BB67" s="57">
        <f>IF(D67="","",SUM(AU67+AX67+BA67))</f>
        <v>0</v>
      </c>
      <c r="BC67" s="31">
        <f>IF(D67="","",AT67-AZ67)</f>
        <v>-3</v>
      </c>
      <c r="BD67" s="31" t="str">
        <f>IF(D67="","",IF(BC67=MAX($BC$3:$BC$202),B67,""))</f>
        <v/>
      </c>
      <c r="BE67" s="31">
        <f>IF(D67="","",COUNT(M67:Q67))</f>
        <v>2</v>
      </c>
      <c r="BF67" s="56">
        <f>IF(D67="","",MAX(X67:AB67))</f>
        <v>3.38</v>
      </c>
      <c r="BG67" s="31" t="str">
        <f>IF(BF67=MAX($BF$3:$BF$202),B67,"")</f>
        <v/>
      </c>
      <c r="BH67" s="31">
        <f>IF(D67="","",COUNT(AC67:AG67))</f>
        <v>3</v>
      </c>
      <c r="BI67" s="56">
        <f>IF(D67="","",MAX(AH67:AL67))</f>
        <v>1.38</v>
      </c>
      <c r="BJ67" s="31" t="str">
        <f>IF(BI67=MAX($BI$3:$BI$202),B67,"")</f>
        <v/>
      </c>
      <c r="BK67" s="31">
        <f>IF(BE67="","",BE67+BH67)</f>
        <v>5</v>
      </c>
      <c r="BL67" s="31">
        <f>IF(D67="","",IF(S67=MAX($S$3:$S$202),S67,""))</f>
        <v>0</v>
      </c>
      <c r="BM67" s="31">
        <f>IF(BL67=MAX($BL$3:$BL$202),B67,"")</f>
        <v>66</v>
      </c>
      <c r="BN67" s="31">
        <f>IF(D67="","",IF(AN67=MAX($AN$3:$AN$202),AN67,""))</f>
        <v>0</v>
      </c>
      <c r="BO67" s="31">
        <f>IF(BN67=MAX($BN$3:$BN$202),B67,"")</f>
        <v>66</v>
      </c>
      <c r="BP67" s="31">
        <f>IF(D67="","",IF(R67=MAX($R$3:$R$202),R67,""))</f>
        <v>0</v>
      </c>
      <c r="BQ67" s="31">
        <f>IF(BP67=MAX($BP$3:$BP$202),B67,"")</f>
        <v>66</v>
      </c>
      <c r="BR67" s="31">
        <f>IF(D67="","",IF(AM67=MAX($AM$3:$AM$202),AM67,""))</f>
        <v>0</v>
      </c>
      <c r="BS67" s="31">
        <f>IF(BR67=MAX($BR$3:$BR$202),B67,"")</f>
        <v>66</v>
      </c>
      <c r="BT67" s="31">
        <f>IF(D67="","",IF(V67=MAX($V$3:$V$202),V67,""))</f>
        <v>0</v>
      </c>
      <c r="BU67" s="31">
        <f>IF(BT67=MAX($BT$3:$BT$202),B67,"")</f>
        <v>66</v>
      </c>
      <c r="BV67" s="31">
        <f>IF(D67="","",IF(W67=MAX($W$3:$W$202), W67,""))</f>
        <v>0</v>
      </c>
      <c r="BW67" s="31">
        <f>IF(BV67=MAX($BV$3:$BV$202),B67,"")</f>
        <v>66</v>
      </c>
      <c r="BX67" s="31">
        <f>IF(D67="","",IF(AQ67=MAX($AQ$3:$AQ$202),AQ67,""))</f>
        <v>0</v>
      </c>
      <c r="BY67" s="31">
        <f>IF(BX67=MAX($BX$3:$BX$202),B67,"")</f>
        <v>66</v>
      </c>
      <c r="BZ67" s="31">
        <f>IF(D67="","",IF(AR67=MAX($AR$3:$AR$202), AR67,""))</f>
        <v>0</v>
      </c>
      <c r="CA67" s="31">
        <f>IF(BZ67=MAX($BZ$3:$BZ$202),B67,"")</f>
        <v>66</v>
      </c>
      <c r="CB67" s="31">
        <f>IF(D67="","",IF(U67=MAX($U$3:$U$202), U67,""))</f>
        <v>0</v>
      </c>
      <c r="CC67" s="31">
        <f>IF(CB67=MAX($CB$3:$CB$202),B67,"")</f>
        <v>66</v>
      </c>
      <c r="CD67" s="31">
        <f>IF(D67="","",IF(AP67=MAX($AP$3:$AP$202),AP67,""))</f>
        <v>0</v>
      </c>
      <c r="CE67" s="31">
        <f>IF(CD67=MAX($CD$3:$CD$202),B67,"")</f>
        <v>66</v>
      </c>
      <c r="CF67" s="31">
        <f>IF(D67="","",IF(T67=MAX($T$3:$T$202), T67,""))</f>
        <v>0</v>
      </c>
      <c r="CG67" s="31">
        <f>IF(CF67=MAX($CF$3:$CF$202),B67,"")</f>
        <v>66</v>
      </c>
      <c r="CH67" s="31">
        <f>IF(D67="","",IF(AO67=MAX($AO$3:$AO$202),AO67,""))</f>
        <v>0</v>
      </c>
      <c r="CI67" s="31">
        <f>IF(CH67=MAX($CH$3:$CH$202),B67,"")</f>
        <v>66</v>
      </c>
      <c r="CJ67" s="31" t="str">
        <f>IF(I67="AC",AZ67,"")</f>
        <v/>
      </c>
      <c r="CK67" s="31" t="str">
        <f>IF(CJ67="","",RANK(CJ67,$CJ$3:$CJ$202,1))</f>
        <v/>
      </c>
      <c r="CL67" s="31" t="str">
        <f>IF(CK67=1,B67,"")</f>
        <v/>
      </c>
      <c r="CM67" s="31" t="str">
        <f>IF(CK67=2,B67,"")</f>
        <v/>
      </c>
      <c r="CN67" s="31" t="str">
        <f>IF(CK67=3,B67,"")</f>
        <v/>
      </c>
      <c r="CO67" s="31" t="str">
        <f>IF(I67="MC",AZ67,"")</f>
        <v/>
      </c>
      <c r="CP67" s="31" t="str">
        <f>IF(CO67="","",RANK(CO67,$CO$3:$CO$202,1))</f>
        <v/>
      </c>
      <c r="CQ67" s="31" t="str">
        <f>IF(CP67=1,B67,"")</f>
        <v/>
      </c>
      <c r="CR67" s="31" t="str">
        <f>IF(CP67=2,B67,"")</f>
        <v/>
      </c>
      <c r="CS67" s="31" t="str">
        <f>IF(CP67=3,B67,"")</f>
        <v/>
      </c>
      <c r="CT67" s="31" t="str">
        <f>IF(BE67=0,BE67,"")</f>
        <v/>
      </c>
      <c r="CU67" s="31" t="str">
        <f>IF(BE67=1,1,"")</f>
        <v/>
      </c>
      <c r="CV67" s="31">
        <f>IF(BE67=2,2,"")</f>
        <v>2</v>
      </c>
      <c r="CW67" s="31" t="str">
        <f>IF(BE67=3,3,"")</f>
        <v/>
      </c>
      <c r="CX67" s="31" t="str">
        <f>IF(BE67=4,4,"")</f>
        <v/>
      </c>
      <c r="CY67" s="31" t="str">
        <f>IF(BE67=5,5,"")</f>
        <v/>
      </c>
      <c r="CZ67" s="31" t="str">
        <f>IF(BH67=0,BH67,"")</f>
        <v/>
      </c>
      <c r="DA67" s="31" t="str">
        <f>IF(BH67=1,1,"")</f>
        <v/>
      </c>
      <c r="DB67" s="31" t="str">
        <f>IF(BH67=2,2,"")</f>
        <v/>
      </c>
      <c r="DC67" s="31">
        <f>IF(BH67=3,3,"")</f>
        <v>3</v>
      </c>
      <c r="DD67" s="31" t="str">
        <f>IF(BH67=4,4,"")</f>
        <v/>
      </c>
      <c r="DE67" s="31" t="str">
        <f>IF(BH67=5,5,"")</f>
        <v/>
      </c>
      <c r="DF67" s="31" t="str">
        <f>IF(BK67=0,BK67,"")</f>
        <v/>
      </c>
      <c r="DG67" s="31" t="str">
        <f>IF(BK67=1,1,"")</f>
        <v/>
      </c>
      <c r="DH67" s="31" t="str">
        <f>IF(BK67=2,2,"")</f>
        <v/>
      </c>
      <c r="DI67" s="31" t="str">
        <f>IF(BK67=3,3,"")</f>
        <v/>
      </c>
      <c r="DJ67" s="31" t="str">
        <f>IF(BK67=4,4,"")</f>
        <v/>
      </c>
      <c r="DK67" s="31">
        <f>IF(BK67=5,5,"")</f>
        <v>5</v>
      </c>
      <c r="DL67" s="31" t="str">
        <f>IF(BK67=6,6,"")</f>
        <v/>
      </c>
      <c r="DM67" s="31" t="str">
        <f>IF(BK67=7,7,"")</f>
        <v/>
      </c>
      <c r="DN67" s="31" t="str">
        <f>IF(BK67=8,8,"")</f>
        <v/>
      </c>
      <c r="DO67" s="31" t="str">
        <f>IF(BK67=9,9,"")</f>
        <v/>
      </c>
      <c r="DP67" s="31" t="str">
        <f>IF(BK67=10,10,"")</f>
        <v/>
      </c>
      <c r="DQ67" s="31" t="str">
        <f>IF(J67="Lund",AZ67,"")</f>
        <v/>
      </c>
      <c r="DR67" s="31" t="str">
        <f>IF(DQ67="","",RANK(DQ67,$DQ$3:$DQ$202,1))</f>
        <v/>
      </c>
      <c r="DS67" s="31" t="str">
        <f>IF(DR67=1,B67,"")</f>
        <v/>
      </c>
      <c r="DT67" s="31">
        <f>IF(I67="AT",B67,"")</f>
        <v>66</v>
      </c>
      <c r="DU67" s="31" t="str">
        <f>IF(I67="MC",B67,"")</f>
        <v/>
      </c>
      <c r="DV67" s="31" t="str">
        <f>IF(I67="AC",B67,"")</f>
        <v/>
      </c>
      <c r="DW67" s="48">
        <f>IF(BK67=0,0,IF(D67="","",$D$203-AZ67+1)/$D$203*100)</f>
        <v>9.8591549295774641</v>
      </c>
      <c r="DX67" s="76" t="str">
        <f>IF(AS67 = 0,AV67 - AS67,"")</f>
        <v/>
      </c>
      <c r="DY67" s="77">
        <v>29</v>
      </c>
      <c r="DZ67" s="77">
        <v>9.64</v>
      </c>
    </row>
    <row r="68" spans="1:130" ht="13.2" x14ac:dyDescent="0.25">
      <c r="A68" s="31">
        <v>66</v>
      </c>
      <c r="B68" s="76">
        <v>34</v>
      </c>
      <c r="C68" s="15"/>
      <c r="D68" s="14" t="s">
        <v>242</v>
      </c>
      <c r="E68" s="14" t="s">
        <v>353</v>
      </c>
      <c r="F68" s="14"/>
      <c r="G68" s="14" t="s">
        <v>243</v>
      </c>
      <c r="H68" s="50" t="s">
        <v>354</v>
      </c>
      <c r="I68" s="15" t="s">
        <v>203</v>
      </c>
      <c r="J68" s="47"/>
      <c r="K68" s="47"/>
      <c r="L68" s="47"/>
      <c r="M68" s="54">
        <v>16</v>
      </c>
      <c r="N68" s="54">
        <v>16.25</v>
      </c>
      <c r="O68" s="54">
        <v>15.5</v>
      </c>
      <c r="P68" s="54">
        <v>16.5</v>
      </c>
      <c r="Q68" s="54">
        <v>14.75</v>
      </c>
      <c r="R68" s="51"/>
      <c r="S68" s="51"/>
      <c r="T68" s="51"/>
      <c r="U68" s="51"/>
      <c r="V68" s="51"/>
      <c r="W68" s="51"/>
      <c r="X68" s="52">
        <f>IF(M68&gt;0,VLOOKUP(M68,$DY$8:$DZ$95,2)," ")</f>
        <v>1.38</v>
      </c>
      <c r="Y68" s="52">
        <f>IF(N68&gt;0,VLOOKUP(N68,$DY$8:$DZ$95,2)," ")</f>
        <v>1.44</v>
      </c>
      <c r="Z68" s="52">
        <f>IF(O68&gt;0,VLOOKUP(O68,$DY$8:$DZ$95,2)," ")</f>
        <v>1.24</v>
      </c>
      <c r="AA68" s="52">
        <f>IF(P68&gt;0,VLOOKUP(P68,$DY$8:$DZ$95,2)," ")</f>
        <v>1.5</v>
      </c>
      <c r="AB68" s="52">
        <f>IF(Q68&gt;0,VLOOKUP(Q68,$DY$8:$DZ$95,2)," ")</f>
        <v>1.0900000000000001</v>
      </c>
      <c r="AC68" s="54">
        <v>17.75</v>
      </c>
      <c r="AD68" s="54"/>
      <c r="AE68" s="54"/>
      <c r="AF68" s="54"/>
      <c r="AG68" s="54"/>
      <c r="AH68" s="52">
        <f>IF(AC68&gt;0,VLOOKUP(AC68,$DY$8:$DZ$95,2)," ")</f>
        <v>1.86</v>
      </c>
      <c r="AI68" s="52" t="str">
        <f>IF(AD68&gt;0,VLOOKUP(AD68,$DY$8:$DZ$95,2)," ")</f>
        <v xml:space="preserve"> </v>
      </c>
      <c r="AJ68" s="52" t="str">
        <f>IF(AE68&gt;0,VLOOKUP(AE68,$DY$8:$DZ$95,2)," ")</f>
        <v xml:space="preserve"> </v>
      </c>
      <c r="AK68" s="52" t="str">
        <f>IF(AF68&gt;0,VLOOKUP(AF68,$DY$8:$DZ$95,2)," ")</f>
        <v xml:space="preserve"> </v>
      </c>
      <c r="AL68" s="52" t="str">
        <f>IF(AG68&gt;0,VLOOKUP(AG68,$DY$8:$DZ$95,2)," ")</f>
        <v xml:space="preserve"> </v>
      </c>
      <c r="AM68" s="53"/>
      <c r="AN68" s="53"/>
      <c r="AO68" s="53"/>
      <c r="AP68" s="53"/>
      <c r="AQ68" s="53"/>
      <c r="AR68" s="53"/>
      <c r="AS68" s="55">
        <f>IF(D68="","",SUM(X68:AB68))</f>
        <v>6.6499999999999995</v>
      </c>
      <c r="AT68" s="31">
        <f>IF(D68="","",RANK(AS68,$AS$3:$AS$202,0))</f>
        <v>56</v>
      </c>
      <c r="AU68" s="57">
        <f>IF(D68="","",IF(LOOKUP(AT68,'Master 2012 Pay Sheet'!$A$5:$A$35,'Master 2012 Pay Sheet'!$B$5:$B$35)&gt;0,LOOKUP(AT68,'Master 2012 Pay Sheet'!$A$5:$A$35,'Master 2012 Pay Sheet'!$B$5:$B$35),0))</f>
        <v>0</v>
      </c>
      <c r="AV68" s="56">
        <f>IF(D68="","",SUM(AH68:AL68))</f>
        <v>1.86</v>
      </c>
      <c r="AW68" s="31">
        <f>IF(D68="","",RANK(AV68,$AV$3:$AV$202,0))</f>
        <v>67</v>
      </c>
      <c r="AX68" s="57">
        <f>IF(D68="","",IF(LOOKUP(AW68,'Master 2012 Pay Sheet'!$C$5:$C$35,'Master 2012 Pay Sheet'!$D$5:$D$35)&gt;0,LOOKUP(AW68,'Master 2012 Pay Sheet'!$C$5:$C$35,'Master 2012 Pay Sheet'!$D$5:$D$35),0))</f>
        <v>0</v>
      </c>
      <c r="AY68" s="56">
        <f>IF(D68="","",AS68+AV68)</f>
        <v>8.51</v>
      </c>
      <c r="AZ68" s="31">
        <f>IF(D68="","",RANK(AY68,$AY$3:$AY$202,0))</f>
        <v>66</v>
      </c>
      <c r="BA68" s="57">
        <f>IF(D68="","",IF(LOOKUP(AZ68,'Master 2012 Pay Sheet'!$E$5:$E$35,'Master 2012 Pay Sheet'!$F$5:$F$35)&gt;0,LOOKUP(AZ68,'Master 2012 Pay Sheet'!$E$5:$E$35,'Master 2012 Pay Sheet'!$F$5:$F$35),0))</f>
        <v>0</v>
      </c>
      <c r="BB68" s="57">
        <f>IF(D68="","",SUM(AU68+AX68+BA68))</f>
        <v>0</v>
      </c>
      <c r="BC68" s="31">
        <f>IF(D68="","",AT68-AZ68)</f>
        <v>-10</v>
      </c>
      <c r="BD68" s="31" t="str">
        <f>IF(D68="","",IF(BC68=MAX($BC$3:$BC$202),B68,""))</f>
        <v/>
      </c>
      <c r="BE68" s="31">
        <f>IF(D68="","",COUNT(M68:Q68))</f>
        <v>5</v>
      </c>
      <c r="BF68" s="56">
        <f>IF(D68="","",MAX(X68:AB68))</f>
        <v>1.5</v>
      </c>
      <c r="BG68" s="31" t="str">
        <f>IF(BF68=MAX($BF$3:$BF$202),B68,"")</f>
        <v/>
      </c>
      <c r="BH68" s="31">
        <f>IF(D68="","",COUNT(AC68:AG68))</f>
        <v>1</v>
      </c>
      <c r="BI68" s="56">
        <f>IF(D68="","",MAX(AH68:AL68))</f>
        <v>1.86</v>
      </c>
      <c r="BJ68" s="31" t="str">
        <f>IF(BI68=MAX($BI$3:$BI$202),B68,"")</f>
        <v/>
      </c>
      <c r="BK68" s="31">
        <f>IF(BE68="","",BE68+BH68)</f>
        <v>6</v>
      </c>
      <c r="BL68" s="31">
        <f>IF(D68="","",IF(S68=MAX($S$3:$S$202),S68,""))</f>
        <v>0</v>
      </c>
      <c r="BM68" s="31">
        <f>IF(BL68=MAX($BL$3:$BL$202),B68,"")</f>
        <v>34</v>
      </c>
      <c r="BN68" s="31">
        <f>IF(D68="","",IF(AN68=MAX($AN$3:$AN$202),AN68,""))</f>
        <v>0</v>
      </c>
      <c r="BO68" s="31">
        <f>IF(BN68=MAX($BN$3:$BN$202),B68,"")</f>
        <v>34</v>
      </c>
      <c r="BP68" s="31">
        <f>IF(D68="","",IF(R68=MAX($R$3:$R$202),R68,""))</f>
        <v>0</v>
      </c>
      <c r="BQ68" s="31">
        <f>IF(BP68=MAX($BP$3:$BP$202),B68,"")</f>
        <v>34</v>
      </c>
      <c r="BR68" s="31">
        <f>IF(D68="","",IF(AM68=MAX($AM$3:$AM$202),AM68,""))</f>
        <v>0</v>
      </c>
      <c r="BS68" s="31">
        <f>IF(BR68=MAX($BR$3:$BR$202),B68,"")</f>
        <v>34</v>
      </c>
      <c r="BT68" s="31">
        <f>IF(D68="","",IF(V68=MAX($V$3:$V$202),V68,""))</f>
        <v>0</v>
      </c>
      <c r="BU68" s="31">
        <f>IF(BT68=MAX($BT$3:$BT$202),B68,"")</f>
        <v>34</v>
      </c>
      <c r="BV68" s="31">
        <f>IF(D68="","",IF(W68=MAX($W$3:$W$202), W68,""))</f>
        <v>0</v>
      </c>
      <c r="BW68" s="31">
        <f>IF(BV68=MAX($BV$3:$BV$202),B68,"")</f>
        <v>34</v>
      </c>
      <c r="BX68" s="31">
        <f>IF(D68="","",IF(AQ68=MAX($AQ$3:$AQ$202),AQ68,""))</f>
        <v>0</v>
      </c>
      <c r="BY68" s="31">
        <f>IF(BX68=MAX($BX$3:$BX$202),B68,"")</f>
        <v>34</v>
      </c>
      <c r="BZ68" s="31">
        <f>IF(D68="","",IF(AR68=MAX($AR$3:$AR$202), AR68,""))</f>
        <v>0</v>
      </c>
      <c r="CA68" s="31">
        <f>IF(BZ68=MAX($BZ$3:$BZ$202),B68,"")</f>
        <v>34</v>
      </c>
      <c r="CB68" s="31">
        <f>IF(D68="","",IF(U68=MAX($U$3:$U$202), U68,""))</f>
        <v>0</v>
      </c>
      <c r="CC68" s="31">
        <f>IF(CB68=MAX($CB$3:$CB$202),B68,"")</f>
        <v>34</v>
      </c>
      <c r="CD68" s="31">
        <f>IF(D68="","",IF(AP68=MAX($AP$3:$AP$202),AP68,""))</f>
        <v>0</v>
      </c>
      <c r="CE68" s="31">
        <f>IF(CD68=MAX($CD$3:$CD$202),B68,"")</f>
        <v>34</v>
      </c>
      <c r="CF68" s="31">
        <f>IF(D68="","",IF(T68=MAX($T$3:$T$202), T68,""))</f>
        <v>0</v>
      </c>
      <c r="CG68" s="31">
        <f>IF(CF68=MAX($CF$3:$CF$202),B68,"")</f>
        <v>34</v>
      </c>
      <c r="CH68" s="31">
        <f>IF(D68="","",IF(AO68=MAX($AO$3:$AO$202),AO68,""))</f>
        <v>0</v>
      </c>
      <c r="CI68" s="31">
        <f>IF(CH68=MAX($CH$3:$CH$202),B68,"")</f>
        <v>34</v>
      </c>
      <c r="CJ68" s="31" t="str">
        <f>IF(I68="AC",AZ68,"")</f>
        <v/>
      </c>
      <c r="CK68" s="31" t="str">
        <f>IF(CJ68="","",RANK(CJ68,$CJ$3:$CJ$202,1))</f>
        <v/>
      </c>
      <c r="CL68" s="31" t="str">
        <f>IF(CK68=1,B68,"")</f>
        <v/>
      </c>
      <c r="CM68" s="31" t="str">
        <f>IF(CK68=2,B68,"")</f>
        <v/>
      </c>
      <c r="CN68" s="31" t="str">
        <f>IF(CK68=3,B68,"")</f>
        <v/>
      </c>
      <c r="CO68" s="31" t="str">
        <f>IF(I68="MC",AZ68,"")</f>
        <v/>
      </c>
      <c r="CP68" s="31" t="str">
        <f>IF(CO68="","",RANK(CO68,$CO$3:$CO$202,1))</f>
        <v/>
      </c>
      <c r="CQ68" s="31" t="str">
        <f>IF(CP68=1,B68,"")</f>
        <v/>
      </c>
      <c r="CR68" s="31" t="str">
        <f>IF(CP68=2,B68,"")</f>
        <v/>
      </c>
      <c r="CS68" s="31" t="str">
        <f>IF(CP68=3,B68,"")</f>
        <v/>
      </c>
      <c r="CT68" s="31" t="str">
        <f>IF(BE68=0,BE68,"")</f>
        <v/>
      </c>
      <c r="CU68" s="31" t="str">
        <f>IF(BE68=1,1,"")</f>
        <v/>
      </c>
      <c r="CV68" s="31" t="str">
        <f>IF(BE68=2,2,"")</f>
        <v/>
      </c>
      <c r="CW68" s="31" t="str">
        <f>IF(BE68=3,3,"")</f>
        <v/>
      </c>
      <c r="CX68" s="31" t="str">
        <f>IF(BE68=4,4,"")</f>
        <v/>
      </c>
      <c r="CY68" s="31">
        <f>IF(BE68=5,5,"")</f>
        <v>5</v>
      </c>
      <c r="CZ68" s="31" t="str">
        <f>IF(BH68=0,BH68,"")</f>
        <v/>
      </c>
      <c r="DA68" s="31">
        <f>IF(BH68=1,1,"")</f>
        <v>1</v>
      </c>
      <c r="DB68" s="31" t="str">
        <f>IF(BH68=2,2,"")</f>
        <v/>
      </c>
      <c r="DC68" s="31" t="str">
        <f>IF(BH68=3,3,"")</f>
        <v/>
      </c>
      <c r="DD68" s="31" t="str">
        <f>IF(BH68=4,4,"")</f>
        <v/>
      </c>
      <c r="DE68" s="31" t="str">
        <f>IF(BH68=5,5,"")</f>
        <v/>
      </c>
      <c r="DF68" s="31" t="str">
        <f>IF(BK68=0,BK68,"")</f>
        <v/>
      </c>
      <c r="DG68" s="31" t="str">
        <f>IF(BK68=1,1,"")</f>
        <v/>
      </c>
      <c r="DH68" s="31" t="str">
        <f>IF(BK68=2,2,"")</f>
        <v/>
      </c>
      <c r="DI68" s="31" t="str">
        <f>IF(BK68=3,3,"")</f>
        <v/>
      </c>
      <c r="DJ68" s="31" t="str">
        <f>IF(BK68=4,4,"")</f>
        <v/>
      </c>
      <c r="DK68" s="31" t="str">
        <f>IF(BK68=5,5,"")</f>
        <v/>
      </c>
      <c r="DL68" s="31">
        <f>IF(BK68=6,6,"")</f>
        <v>6</v>
      </c>
      <c r="DM68" s="31" t="str">
        <f>IF(BK68=7,7,"")</f>
        <v/>
      </c>
      <c r="DN68" s="31" t="str">
        <f>IF(BK68=8,8,"")</f>
        <v/>
      </c>
      <c r="DO68" s="31" t="str">
        <f>IF(BK68=9,9,"")</f>
        <v/>
      </c>
      <c r="DP68" s="31" t="str">
        <f>IF(BK68=10,10,"")</f>
        <v/>
      </c>
      <c r="DQ68" s="31" t="str">
        <f>IF(J68="Lund",AZ68,"")</f>
        <v/>
      </c>
      <c r="DR68" s="31" t="str">
        <f>IF(DQ68="","",RANK(DQ68,$DQ$3:$DQ$202,1))</f>
        <v/>
      </c>
      <c r="DS68" s="31" t="str">
        <f>IF(DR68=1,B68,"")</f>
        <v/>
      </c>
      <c r="DT68" s="31">
        <f>IF(I68="AT",B68,"")</f>
        <v>34</v>
      </c>
      <c r="DU68" s="31" t="str">
        <f>IF(I68="MC",B68,"")</f>
        <v/>
      </c>
      <c r="DV68" s="31" t="str">
        <f>IF(I68="AC",B68,"")</f>
        <v/>
      </c>
      <c r="DW68" s="48">
        <f>IF(BK68=0,0,IF(D68="","",$D$203-AZ68+1)/$D$203*100)</f>
        <v>8.4507042253521121</v>
      </c>
      <c r="DX68" s="76" t="str">
        <f>IF(AS68 = 0,AV68 - AS68,"")</f>
        <v/>
      </c>
      <c r="DY68" s="77">
        <v>29.25</v>
      </c>
      <c r="DZ68" s="77">
        <v>9.94</v>
      </c>
    </row>
    <row r="69" spans="1:130" ht="13.2" x14ac:dyDescent="0.25">
      <c r="A69" s="31">
        <v>67</v>
      </c>
      <c r="B69" s="76">
        <v>47</v>
      </c>
      <c r="C69" s="15"/>
      <c r="D69" s="14" t="s">
        <v>268</v>
      </c>
      <c r="E69" s="14" t="s">
        <v>326</v>
      </c>
      <c r="F69" s="14"/>
      <c r="G69" s="14" t="s">
        <v>269</v>
      </c>
      <c r="H69" s="50" t="s">
        <v>326</v>
      </c>
      <c r="I69" s="15" t="s">
        <v>237</v>
      </c>
      <c r="J69" s="47"/>
      <c r="K69" s="47"/>
      <c r="L69" s="47"/>
      <c r="M69" s="54">
        <v>17</v>
      </c>
      <c r="N69" s="54">
        <v>17.75</v>
      </c>
      <c r="O69" s="54">
        <v>16</v>
      </c>
      <c r="P69" s="54"/>
      <c r="Q69" s="54"/>
      <c r="R69" s="51"/>
      <c r="S69" s="51"/>
      <c r="T69" s="51"/>
      <c r="U69" s="51"/>
      <c r="V69" s="51"/>
      <c r="W69" s="51"/>
      <c r="X69" s="52">
        <f>IF(M69&gt;0,VLOOKUP(M69,$DY$8:$DZ$95,2)," ")</f>
        <v>1.64</v>
      </c>
      <c r="Y69" s="52">
        <f>IF(N69&gt;0,VLOOKUP(N69,$DY$8:$DZ$95,2)," ")</f>
        <v>1.86</v>
      </c>
      <c r="Z69" s="52">
        <f>IF(O69&gt;0,VLOOKUP(O69,$DY$8:$DZ$95,2)," ")</f>
        <v>1.38</v>
      </c>
      <c r="AA69" s="52" t="str">
        <f>IF(P69&gt;0,VLOOKUP(P69,$DY$8:$DZ$95,2)," ")</f>
        <v xml:space="preserve"> </v>
      </c>
      <c r="AB69" s="52" t="str">
        <f>IF(Q69&gt;0,VLOOKUP(Q69,$DY$8:$DZ$95,2)," ")</f>
        <v xml:space="preserve"> </v>
      </c>
      <c r="AC69" s="54">
        <v>15.5</v>
      </c>
      <c r="AD69" s="54"/>
      <c r="AE69" s="54"/>
      <c r="AF69" s="54"/>
      <c r="AG69" s="54"/>
      <c r="AH69" s="52">
        <f>IF(AC69&gt;0,VLOOKUP(AC69,$DY$8:$DZ$95,2)," ")</f>
        <v>1.24</v>
      </c>
      <c r="AI69" s="52" t="str">
        <f>IF(AD69&gt;0,VLOOKUP(AD69,$DY$8:$DZ$95,2)," ")</f>
        <v xml:space="preserve"> </v>
      </c>
      <c r="AJ69" s="52" t="str">
        <f>IF(AE69&gt;0,VLOOKUP(AE69,$DY$8:$DZ$95,2)," ")</f>
        <v xml:space="preserve"> </v>
      </c>
      <c r="AK69" s="52" t="str">
        <f>IF(AF69&gt;0,VLOOKUP(AF69,$DY$8:$DZ$95,2)," ")</f>
        <v xml:space="preserve"> </v>
      </c>
      <c r="AL69" s="52" t="str">
        <f>IF(AG69&gt;0,VLOOKUP(AG69,$DY$8:$DZ$95,2)," ")</f>
        <v xml:space="preserve"> </v>
      </c>
      <c r="AM69" s="53"/>
      <c r="AN69" s="53"/>
      <c r="AO69" s="53"/>
      <c r="AP69" s="53"/>
      <c r="AQ69" s="53"/>
      <c r="AR69" s="53"/>
      <c r="AS69" s="55">
        <f>IF(D69="","",SUM(X69:AB69))</f>
        <v>4.88</v>
      </c>
      <c r="AT69" s="31">
        <f>IF(D69="","",RANK(AS69,$AS$3:$AS$202,0))</f>
        <v>63</v>
      </c>
      <c r="AU69" s="57">
        <f>IF(D69="","",IF(LOOKUP(AT69,'Master 2012 Pay Sheet'!$A$5:$A$35,'Master 2012 Pay Sheet'!$B$5:$B$35)&gt;0,LOOKUP(AT69,'Master 2012 Pay Sheet'!$A$5:$A$35,'Master 2012 Pay Sheet'!$B$5:$B$35),0))</f>
        <v>0</v>
      </c>
      <c r="AV69" s="56">
        <f>IF(D69="","",SUM(AH69:AL69))</f>
        <v>1.24</v>
      </c>
      <c r="AW69" s="31">
        <f>IF(D69="","",RANK(AV69,$AV$3:$AV$202,0))</f>
        <v>69</v>
      </c>
      <c r="AX69" s="57">
        <f>IF(D69="","",IF(LOOKUP(AW69,'Master 2012 Pay Sheet'!$C$5:$C$35,'Master 2012 Pay Sheet'!$D$5:$D$35)&gt;0,LOOKUP(AW69,'Master 2012 Pay Sheet'!$C$5:$C$35,'Master 2012 Pay Sheet'!$D$5:$D$35),0))</f>
        <v>0</v>
      </c>
      <c r="AY69" s="56">
        <f>IF(D69="","",AS69+AV69)</f>
        <v>6.12</v>
      </c>
      <c r="AZ69" s="31">
        <f>IF(D69="","",RANK(AY69,$AY$3:$AY$202,0))</f>
        <v>67</v>
      </c>
      <c r="BA69" s="57">
        <f>IF(D69="","",IF(LOOKUP(AZ69,'Master 2012 Pay Sheet'!$E$5:$E$35,'Master 2012 Pay Sheet'!$F$5:$F$35)&gt;0,LOOKUP(AZ69,'Master 2012 Pay Sheet'!$E$5:$E$35,'Master 2012 Pay Sheet'!$F$5:$F$35),0))</f>
        <v>0</v>
      </c>
      <c r="BB69" s="57">
        <f>IF(D69="","",SUM(AU69+AX69+BA69))</f>
        <v>0</v>
      </c>
      <c r="BC69" s="31">
        <f>IF(D69="","",AT69-AZ69)</f>
        <v>-4</v>
      </c>
      <c r="BD69" s="31" t="str">
        <f>IF(D69="","",IF(BC69=MAX($BC$3:$BC$202),B69,""))</f>
        <v/>
      </c>
      <c r="BE69" s="31">
        <f>IF(D69="","",COUNT(M69:Q69))</f>
        <v>3</v>
      </c>
      <c r="BF69" s="56">
        <f>IF(D69="","",MAX(X69:AB69))</f>
        <v>1.86</v>
      </c>
      <c r="BG69" s="31" t="str">
        <f>IF(BF69=MAX($BF$3:$BF$202),B69,"")</f>
        <v/>
      </c>
      <c r="BH69" s="31">
        <f>IF(D69="","",COUNT(AC69:AG69))</f>
        <v>1</v>
      </c>
      <c r="BI69" s="56">
        <f>IF(D69="","",MAX(AH69:AL69))</f>
        <v>1.24</v>
      </c>
      <c r="BJ69" s="31" t="str">
        <f>IF(BI69=MAX($BI$3:$BI$202),B69,"")</f>
        <v/>
      </c>
      <c r="BK69" s="31">
        <f>IF(BE69="","",BE69+BH69)</f>
        <v>4</v>
      </c>
      <c r="BL69" s="31">
        <f>IF(D69="","",IF(S69=MAX($S$3:$S$202),S69,""))</f>
        <v>0</v>
      </c>
      <c r="BM69" s="31">
        <f>IF(BL69=MAX($BL$3:$BL$202),B69,"")</f>
        <v>47</v>
      </c>
      <c r="BN69" s="31">
        <f>IF(D69="","",IF(AN69=MAX($AN$3:$AN$202),AN69,""))</f>
        <v>0</v>
      </c>
      <c r="BO69" s="31">
        <f>IF(BN69=MAX($BN$3:$BN$202),B69,"")</f>
        <v>47</v>
      </c>
      <c r="BP69" s="31">
        <f>IF(D69="","",IF(R69=MAX($R$3:$R$202),R69,""))</f>
        <v>0</v>
      </c>
      <c r="BQ69" s="31">
        <f>IF(BP69=MAX($BP$3:$BP$202),B69,"")</f>
        <v>47</v>
      </c>
      <c r="BR69" s="31">
        <f>IF(D69="","",IF(AM69=MAX($AM$3:$AM$202),AM69,""))</f>
        <v>0</v>
      </c>
      <c r="BS69" s="31">
        <f>IF(BR69=MAX($BR$3:$BR$202),B69,"")</f>
        <v>47</v>
      </c>
      <c r="BT69" s="31">
        <f>IF(D69="","",IF(V69=MAX($V$3:$V$202),V69,""))</f>
        <v>0</v>
      </c>
      <c r="BU69" s="31">
        <f>IF(BT69=MAX($BT$3:$BT$202),B69,"")</f>
        <v>47</v>
      </c>
      <c r="BV69" s="31">
        <f>IF(D69="","",IF(W69=MAX($W$3:$W$202), W69,""))</f>
        <v>0</v>
      </c>
      <c r="BW69" s="31">
        <f>IF(BV69=MAX($BV$3:$BV$202),B69,"")</f>
        <v>47</v>
      </c>
      <c r="BX69" s="31">
        <f>IF(D69="","",IF(AQ69=MAX($AQ$3:$AQ$202),AQ69,""))</f>
        <v>0</v>
      </c>
      <c r="BY69" s="31">
        <f>IF(BX69=MAX($BX$3:$BX$202),B69,"")</f>
        <v>47</v>
      </c>
      <c r="BZ69" s="31">
        <f>IF(D69="","",IF(AR69=MAX($AR$3:$AR$202), AR69,""))</f>
        <v>0</v>
      </c>
      <c r="CA69" s="31">
        <f>IF(BZ69=MAX($BZ$3:$BZ$202),B69,"")</f>
        <v>47</v>
      </c>
      <c r="CB69" s="31">
        <f>IF(D69="","",IF(U69=MAX($U$3:$U$202), U69,""))</f>
        <v>0</v>
      </c>
      <c r="CC69" s="31">
        <f>IF(CB69=MAX($CB$3:$CB$202),B69,"")</f>
        <v>47</v>
      </c>
      <c r="CD69" s="31">
        <f>IF(D69="","",IF(AP69=MAX($AP$3:$AP$202),AP69,""))</f>
        <v>0</v>
      </c>
      <c r="CE69" s="31">
        <f>IF(CD69=MAX($CD$3:$CD$202),B69,"")</f>
        <v>47</v>
      </c>
      <c r="CF69" s="31">
        <f>IF(D69="","",IF(T69=MAX($T$3:$T$202), T69,""))</f>
        <v>0</v>
      </c>
      <c r="CG69" s="31">
        <f>IF(CF69=MAX($CF$3:$CF$202),B69,"")</f>
        <v>47</v>
      </c>
      <c r="CH69" s="31">
        <f>IF(D69="","",IF(AO69=MAX($AO$3:$AO$202),AO69,""))</f>
        <v>0</v>
      </c>
      <c r="CI69" s="31">
        <f>IF(CH69=MAX($CH$3:$CH$202),B69,"")</f>
        <v>47</v>
      </c>
      <c r="CJ69" s="31">
        <f>IF(I69="AC",AZ69,"")</f>
        <v>67</v>
      </c>
      <c r="CK69" s="31">
        <f>IF(CJ69="","",RANK(CJ69,$CJ$3:$CJ$202,1))</f>
        <v>6</v>
      </c>
      <c r="CL69" s="31" t="str">
        <f>IF(CK69=1,B69,"")</f>
        <v/>
      </c>
      <c r="CM69" s="31" t="str">
        <f>IF(CK69=2,B69,"")</f>
        <v/>
      </c>
      <c r="CN69" s="31" t="str">
        <f>IF(CK69=3,B69,"")</f>
        <v/>
      </c>
      <c r="CO69" s="31" t="str">
        <f>IF(I69="MC",AZ69,"")</f>
        <v/>
      </c>
      <c r="CP69" s="31" t="str">
        <f>IF(CO69="","",RANK(CO69,$CO$3:$CO$202,1))</f>
        <v/>
      </c>
      <c r="CQ69" s="31" t="str">
        <f>IF(CP69=1,B69,"")</f>
        <v/>
      </c>
      <c r="CR69" s="31" t="str">
        <f>IF(CP69=2,B69,"")</f>
        <v/>
      </c>
      <c r="CS69" s="31" t="str">
        <f>IF(CP69=3,B69,"")</f>
        <v/>
      </c>
      <c r="CT69" s="31" t="str">
        <f>IF(BE69=0,BE69,"")</f>
        <v/>
      </c>
      <c r="CU69" s="31" t="str">
        <f>IF(BE69=1,1,"")</f>
        <v/>
      </c>
      <c r="CV69" s="31" t="str">
        <f>IF(BE69=2,2,"")</f>
        <v/>
      </c>
      <c r="CW69" s="31">
        <f>IF(BE69=3,3,"")</f>
        <v>3</v>
      </c>
      <c r="CX69" s="31" t="str">
        <f>IF(BE69=4,4,"")</f>
        <v/>
      </c>
      <c r="CY69" s="31" t="str">
        <f>IF(BE69=5,5,"")</f>
        <v/>
      </c>
      <c r="CZ69" s="31" t="str">
        <f>IF(BH69=0,BH69,"")</f>
        <v/>
      </c>
      <c r="DA69" s="31">
        <f>IF(BH69=1,1,"")</f>
        <v>1</v>
      </c>
      <c r="DB69" s="31" t="str">
        <f>IF(BH69=2,2,"")</f>
        <v/>
      </c>
      <c r="DC69" s="31" t="str">
        <f>IF(BH69=3,3,"")</f>
        <v/>
      </c>
      <c r="DD69" s="31" t="str">
        <f>IF(BH69=4,4,"")</f>
        <v/>
      </c>
      <c r="DE69" s="31" t="str">
        <f>IF(BH69=5,5,"")</f>
        <v/>
      </c>
      <c r="DF69" s="31" t="str">
        <f>IF(BK69=0,BK69,"")</f>
        <v/>
      </c>
      <c r="DG69" s="31" t="str">
        <f>IF(BK69=1,1,"")</f>
        <v/>
      </c>
      <c r="DH69" s="31" t="str">
        <f>IF(BK69=2,2,"")</f>
        <v/>
      </c>
      <c r="DI69" s="31" t="str">
        <f>IF(BK69=3,3,"")</f>
        <v/>
      </c>
      <c r="DJ69" s="31">
        <f>IF(BK69=4,4,"")</f>
        <v>4</v>
      </c>
      <c r="DK69" s="31" t="str">
        <f>IF(BK69=5,5,"")</f>
        <v/>
      </c>
      <c r="DL69" s="31" t="str">
        <f>IF(BK69=6,6,"")</f>
        <v/>
      </c>
      <c r="DM69" s="31" t="str">
        <f>IF(BK69=7,7,"")</f>
        <v/>
      </c>
      <c r="DN69" s="31" t="str">
        <f>IF(BK69=8,8,"")</f>
        <v/>
      </c>
      <c r="DO69" s="31" t="str">
        <f>IF(BK69=9,9,"")</f>
        <v/>
      </c>
      <c r="DP69" s="31" t="str">
        <f>IF(BK69=10,10,"")</f>
        <v/>
      </c>
      <c r="DQ69" s="31" t="str">
        <f>IF(J69="Lund",AZ69,"")</f>
        <v/>
      </c>
      <c r="DR69" s="31" t="str">
        <f>IF(DQ69="","",RANK(DQ69,$DQ$3:$DQ$202,1))</f>
        <v/>
      </c>
      <c r="DS69" s="31" t="str">
        <f>IF(DR69=1,B69,"")</f>
        <v/>
      </c>
      <c r="DT69" s="31" t="str">
        <f>IF(I69="AT",B69,"")</f>
        <v/>
      </c>
      <c r="DU69" s="31" t="str">
        <f>IF(I69="MC",B69,"")</f>
        <v/>
      </c>
      <c r="DV69" s="31">
        <f>IF(I69="AC",B69,"")</f>
        <v>47</v>
      </c>
      <c r="DW69" s="48">
        <f>IF(BK69=0,0,IF(D69="","",$D$203-AZ69+1)/$D$203*100)</f>
        <v>7.042253521126761</v>
      </c>
      <c r="DX69" s="76" t="str">
        <f>IF(AS69 = 0,AV69 - AS69,"")</f>
        <v/>
      </c>
      <c r="DY69" s="77">
        <v>29.5</v>
      </c>
      <c r="DZ69" s="77">
        <v>10.220000000000001</v>
      </c>
    </row>
    <row r="70" spans="1:130" ht="13.2" x14ac:dyDescent="0.25">
      <c r="A70" s="31">
        <v>68</v>
      </c>
      <c r="B70" s="76">
        <v>28</v>
      </c>
      <c r="C70" s="15"/>
      <c r="D70" s="14" t="s">
        <v>229</v>
      </c>
      <c r="E70" s="14" t="s">
        <v>319</v>
      </c>
      <c r="F70" s="14"/>
      <c r="G70" s="14" t="s">
        <v>230</v>
      </c>
      <c r="H70" s="50" t="s">
        <v>319</v>
      </c>
      <c r="I70" s="15" t="s">
        <v>203</v>
      </c>
      <c r="J70" s="47"/>
      <c r="K70" s="47"/>
      <c r="L70" s="47"/>
      <c r="M70" s="54">
        <v>17.5</v>
      </c>
      <c r="N70" s="54"/>
      <c r="O70" s="54"/>
      <c r="P70" s="54"/>
      <c r="Q70" s="54"/>
      <c r="R70" s="51"/>
      <c r="S70" s="51"/>
      <c r="T70" s="51"/>
      <c r="U70" s="51"/>
      <c r="V70" s="51"/>
      <c r="W70" s="51"/>
      <c r="X70" s="52">
        <f>IF(M70&gt;0,VLOOKUP(M70,$DY$8:$DZ$95,2)," ")</f>
        <v>1.78</v>
      </c>
      <c r="Y70" s="52" t="str">
        <f>IF(N70&gt;0,VLOOKUP(N70,$DY$8:$DZ$95,2)," ")</f>
        <v xml:space="preserve"> </v>
      </c>
      <c r="Z70" s="52" t="str">
        <f>IF(O70&gt;0,VLOOKUP(O70,$DY$8:$DZ$95,2)," ")</f>
        <v xml:space="preserve"> </v>
      </c>
      <c r="AA70" s="52" t="str">
        <f>IF(P70&gt;0,VLOOKUP(P70,$DY$8:$DZ$95,2)," ")</f>
        <v xml:space="preserve"> </v>
      </c>
      <c r="AB70" s="52" t="str">
        <f>IF(Q70&gt;0,VLOOKUP(Q70,$DY$8:$DZ$95,2)," ")</f>
        <v xml:space="preserve"> </v>
      </c>
      <c r="AC70" s="54">
        <v>14.75</v>
      </c>
      <c r="AD70" s="54">
        <v>15.75</v>
      </c>
      <c r="AE70" s="54">
        <v>17.75</v>
      </c>
      <c r="AF70" s="54"/>
      <c r="AG70" s="54"/>
      <c r="AH70" s="52">
        <f>IF(AC70&gt;0,VLOOKUP(AC70,$DY$8:$DZ$95,2)," ")</f>
        <v>1.0900000000000001</v>
      </c>
      <c r="AI70" s="52">
        <f>IF(AD70&gt;0,VLOOKUP(AD70,$DY$8:$DZ$95,2)," ")</f>
        <v>1.32</v>
      </c>
      <c r="AJ70" s="52">
        <f>IF(AE70&gt;0,VLOOKUP(AE70,$DY$8:$DZ$95,2)," ")</f>
        <v>1.86</v>
      </c>
      <c r="AK70" s="52" t="str">
        <f>IF(AF70&gt;0,VLOOKUP(AF70,$DY$8:$DZ$95,2)," ")</f>
        <v xml:space="preserve"> </v>
      </c>
      <c r="AL70" s="52" t="str">
        <f>IF(AG70&gt;0,VLOOKUP(AG70,$DY$8:$DZ$95,2)," ")</f>
        <v xml:space="preserve"> </v>
      </c>
      <c r="AM70" s="53"/>
      <c r="AN70" s="53"/>
      <c r="AO70" s="53"/>
      <c r="AP70" s="53"/>
      <c r="AQ70" s="53"/>
      <c r="AR70" s="53"/>
      <c r="AS70" s="55">
        <f>IF(D70="","",SUM(X70:AB70))</f>
        <v>1.78</v>
      </c>
      <c r="AT70" s="31">
        <f>IF(D70="","",RANK(AS70,$AS$3:$AS$202,0))</f>
        <v>69</v>
      </c>
      <c r="AU70" s="57">
        <f>IF(D70="","",IF(LOOKUP(AT70,'Master 2012 Pay Sheet'!$A$5:$A$35,'Master 2012 Pay Sheet'!$B$5:$B$35)&gt;0,LOOKUP(AT70,'Master 2012 Pay Sheet'!$A$5:$A$35,'Master 2012 Pay Sheet'!$B$5:$B$35),0))</f>
        <v>0</v>
      </c>
      <c r="AV70" s="56">
        <f>IF(D70="","",SUM(AH70:AL70))</f>
        <v>4.2700000000000005</v>
      </c>
      <c r="AW70" s="31">
        <f>IF(D70="","",RANK(AV70,$AV$3:$AV$202,0))</f>
        <v>62</v>
      </c>
      <c r="AX70" s="57">
        <f>IF(D70="","",IF(LOOKUP(AW70,'Master 2012 Pay Sheet'!$C$5:$C$35,'Master 2012 Pay Sheet'!$D$5:$D$35)&gt;0,LOOKUP(AW70,'Master 2012 Pay Sheet'!$C$5:$C$35,'Master 2012 Pay Sheet'!$D$5:$D$35),0))</f>
        <v>0</v>
      </c>
      <c r="AY70" s="56">
        <f>IF(D70="","",AS70+AV70)</f>
        <v>6.0500000000000007</v>
      </c>
      <c r="AZ70" s="31">
        <f>IF(D70="","",RANK(AY70,$AY$3:$AY$202,0))</f>
        <v>68</v>
      </c>
      <c r="BA70" s="57">
        <f>IF(D70="","",IF(LOOKUP(AZ70,'Master 2012 Pay Sheet'!$E$5:$E$35,'Master 2012 Pay Sheet'!$F$5:$F$35)&gt;0,LOOKUP(AZ70,'Master 2012 Pay Sheet'!$E$5:$E$35,'Master 2012 Pay Sheet'!$F$5:$F$35),0))</f>
        <v>0</v>
      </c>
      <c r="BB70" s="57">
        <f>IF(D70="","",SUM(AU70+AX70+BA70))</f>
        <v>0</v>
      </c>
      <c r="BC70" s="31">
        <f>IF(D70="","",AT70-AZ70)</f>
        <v>1</v>
      </c>
      <c r="BD70" s="31" t="str">
        <f>IF(D70="","",IF(BC70=MAX($BC$3:$BC$202),B70,""))</f>
        <v/>
      </c>
      <c r="BE70" s="31">
        <f>IF(D70="","",COUNT(M70:Q70))</f>
        <v>1</v>
      </c>
      <c r="BF70" s="56">
        <f>IF(D70="","",MAX(X70:AB70))</f>
        <v>1.78</v>
      </c>
      <c r="BG70" s="31" t="str">
        <f>IF(BF70=MAX($BF$3:$BF$202),B70,"")</f>
        <v/>
      </c>
      <c r="BH70" s="31">
        <f>IF(D70="","",COUNT(AC70:AG70))</f>
        <v>3</v>
      </c>
      <c r="BI70" s="56">
        <f>IF(D70="","",MAX(AH70:AL70))</f>
        <v>1.86</v>
      </c>
      <c r="BJ70" s="31" t="str">
        <f>IF(BI70=MAX($BI$3:$BI$202),B70,"")</f>
        <v/>
      </c>
      <c r="BK70" s="31">
        <f>IF(BE70="","",BE70+BH70)</f>
        <v>4</v>
      </c>
      <c r="BL70" s="31">
        <f>IF(D70="","",IF(S70=MAX($S$3:$S$202),S70,""))</f>
        <v>0</v>
      </c>
      <c r="BM70" s="31">
        <f>IF(BL70=MAX($BL$3:$BL$202),B70,"")</f>
        <v>28</v>
      </c>
      <c r="BN70" s="31">
        <f>IF(D70="","",IF(AN70=MAX($AN$3:$AN$202),AN70,""))</f>
        <v>0</v>
      </c>
      <c r="BO70" s="31">
        <f>IF(BN70=MAX($BN$3:$BN$202),B70,"")</f>
        <v>28</v>
      </c>
      <c r="BP70" s="31">
        <f>IF(D70="","",IF(R70=MAX($R$3:$R$202),R70,""))</f>
        <v>0</v>
      </c>
      <c r="BQ70" s="31">
        <f>IF(BP70=MAX($BP$3:$BP$202),B70,"")</f>
        <v>28</v>
      </c>
      <c r="BR70" s="31">
        <f>IF(D70="","",IF(AM70=MAX($AM$3:$AM$202),AM70,""))</f>
        <v>0</v>
      </c>
      <c r="BS70" s="31">
        <f>IF(BR70=MAX($BR$3:$BR$202),B70,"")</f>
        <v>28</v>
      </c>
      <c r="BT70" s="31">
        <f>IF(D70="","",IF(V70=MAX($V$3:$V$202),V70,""))</f>
        <v>0</v>
      </c>
      <c r="BU70" s="31">
        <f>IF(BT70=MAX($BT$3:$BT$202),B70,"")</f>
        <v>28</v>
      </c>
      <c r="BV70" s="31">
        <f>IF(D70="","",IF(W70=MAX($W$3:$W$202), W70,""))</f>
        <v>0</v>
      </c>
      <c r="BW70" s="31">
        <f>IF(BV70=MAX($BV$3:$BV$202),B70,"")</f>
        <v>28</v>
      </c>
      <c r="BX70" s="31">
        <f>IF(D70="","",IF(AQ70=MAX($AQ$3:$AQ$202),AQ70,""))</f>
        <v>0</v>
      </c>
      <c r="BY70" s="31">
        <f>IF(BX70=MAX($BX$3:$BX$202),B70,"")</f>
        <v>28</v>
      </c>
      <c r="BZ70" s="31">
        <f>IF(D70="","",IF(AR70=MAX($AR$3:$AR$202), AR70,""))</f>
        <v>0</v>
      </c>
      <c r="CA70" s="31">
        <f>IF(BZ70=MAX($BZ$3:$BZ$202),B70,"")</f>
        <v>28</v>
      </c>
      <c r="CB70" s="31">
        <f>IF(D70="","",IF(U70=MAX($U$3:$U$202), U70,""))</f>
        <v>0</v>
      </c>
      <c r="CC70" s="31">
        <f>IF(CB70=MAX($CB$3:$CB$202),B70,"")</f>
        <v>28</v>
      </c>
      <c r="CD70" s="31">
        <f>IF(D70="","",IF(AP70=MAX($AP$3:$AP$202),AP70,""))</f>
        <v>0</v>
      </c>
      <c r="CE70" s="31">
        <f>IF(CD70=MAX($CD$3:$CD$202),B70,"")</f>
        <v>28</v>
      </c>
      <c r="CF70" s="31">
        <f>IF(D70="","",IF(T70=MAX($T$3:$T$202), T70,""))</f>
        <v>0</v>
      </c>
      <c r="CG70" s="31">
        <f>IF(CF70=MAX($CF$3:$CF$202),B70,"")</f>
        <v>28</v>
      </c>
      <c r="CH70" s="31">
        <f>IF(D70="","",IF(AO70=MAX($AO$3:$AO$202),AO70,""))</f>
        <v>0</v>
      </c>
      <c r="CI70" s="31">
        <f>IF(CH70=MAX($CH$3:$CH$202),B70,"")</f>
        <v>28</v>
      </c>
      <c r="CJ70" s="31" t="str">
        <f>IF(I70="AC",AZ70,"")</f>
        <v/>
      </c>
      <c r="CK70" s="31" t="str">
        <f>IF(CJ70="","",RANK(CJ70,$CJ$3:$CJ$202,1))</f>
        <v/>
      </c>
      <c r="CL70" s="31" t="str">
        <f>IF(CK70=1,B70,"")</f>
        <v/>
      </c>
      <c r="CM70" s="31" t="str">
        <f>IF(CK70=2,B70,"")</f>
        <v/>
      </c>
      <c r="CN70" s="31" t="str">
        <f>IF(CK70=3,B70,"")</f>
        <v/>
      </c>
      <c r="CO70" s="31" t="str">
        <f>IF(I70="MC",AZ70,"")</f>
        <v/>
      </c>
      <c r="CP70" s="31" t="str">
        <f>IF(CO70="","",RANK(CO70,$CO$3:$CO$202,1))</f>
        <v/>
      </c>
      <c r="CQ70" s="31" t="str">
        <f>IF(CP70=1,B70,"")</f>
        <v/>
      </c>
      <c r="CR70" s="31" t="str">
        <f>IF(CP70=2,B70,"")</f>
        <v/>
      </c>
      <c r="CS70" s="31" t="str">
        <f>IF(CP70=3,B70,"")</f>
        <v/>
      </c>
      <c r="CT70" s="31" t="str">
        <f>IF(BE70=0,BE70,"")</f>
        <v/>
      </c>
      <c r="CU70" s="31">
        <f>IF(BE70=1,1,"")</f>
        <v>1</v>
      </c>
      <c r="CV70" s="31" t="str">
        <f>IF(BE70=2,2,"")</f>
        <v/>
      </c>
      <c r="CW70" s="31" t="str">
        <f>IF(BE70=3,3,"")</f>
        <v/>
      </c>
      <c r="CX70" s="31" t="str">
        <f>IF(BE70=4,4,"")</f>
        <v/>
      </c>
      <c r="CY70" s="31" t="str">
        <f>IF(BE70=5,5,"")</f>
        <v/>
      </c>
      <c r="CZ70" s="31" t="str">
        <f>IF(BH70=0,BH70,"")</f>
        <v/>
      </c>
      <c r="DA70" s="31" t="str">
        <f>IF(BH70=1,1,"")</f>
        <v/>
      </c>
      <c r="DB70" s="31" t="str">
        <f>IF(BH70=2,2,"")</f>
        <v/>
      </c>
      <c r="DC70" s="31">
        <f>IF(BH70=3,3,"")</f>
        <v>3</v>
      </c>
      <c r="DD70" s="31" t="str">
        <f>IF(BH70=4,4,"")</f>
        <v/>
      </c>
      <c r="DE70" s="31" t="str">
        <f>IF(BH70=5,5,"")</f>
        <v/>
      </c>
      <c r="DF70" s="31" t="str">
        <f>IF(BK70=0,BK70,"")</f>
        <v/>
      </c>
      <c r="DG70" s="31" t="str">
        <f>IF(BK70=1,1,"")</f>
        <v/>
      </c>
      <c r="DH70" s="31" t="str">
        <f>IF(BK70=2,2,"")</f>
        <v/>
      </c>
      <c r="DI70" s="31" t="str">
        <f>IF(BK70=3,3,"")</f>
        <v/>
      </c>
      <c r="DJ70" s="31">
        <f>IF(BK70=4,4,"")</f>
        <v>4</v>
      </c>
      <c r="DK70" s="31" t="str">
        <f>IF(BK70=5,5,"")</f>
        <v/>
      </c>
      <c r="DL70" s="31" t="str">
        <f>IF(BK70=6,6,"")</f>
        <v/>
      </c>
      <c r="DM70" s="31" t="str">
        <f>IF(BK70=7,7,"")</f>
        <v/>
      </c>
      <c r="DN70" s="31" t="str">
        <f>IF(BK70=8,8,"")</f>
        <v/>
      </c>
      <c r="DO70" s="31" t="str">
        <f>IF(BK70=9,9,"")</f>
        <v/>
      </c>
      <c r="DP70" s="31" t="str">
        <f>IF(BK70=10,10,"")</f>
        <v/>
      </c>
      <c r="DQ70" s="31" t="str">
        <f>IF(J70="Lund",AZ70,"")</f>
        <v/>
      </c>
      <c r="DR70" s="31" t="str">
        <f>IF(DQ70="","",RANK(DQ70,$DQ$3:$DQ$202,1))</f>
        <v/>
      </c>
      <c r="DS70" s="31" t="str">
        <f>IF(DR70=1,B70,"")</f>
        <v/>
      </c>
      <c r="DT70" s="31">
        <f>IF(I70="AT",B70,"")</f>
        <v>28</v>
      </c>
      <c r="DU70" s="31" t="str">
        <f>IF(I70="MC",B70,"")</f>
        <v/>
      </c>
      <c r="DV70" s="31" t="str">
        <f>IF(I70="AC",B70,"")</f>
        <v/>
      </c>
      <c r="DW70" s="48">
        <f>IF(BK70=0,0,IF(D70="","",$D$203-AZ70+1)/$D$203*100)</f>
        <v>5.6338028169014089</v>
      </c>
      <c r="DX70" s="76" t="str">
        <f>IF(AS70 = 0,AV70 - AS70,"")</f>
        <v/>
      </c>
      <c r="DY70" s="77">
        <v>29.75</v>
      </c>
      <c r="DZ70" s="77">
        <v>10.52</v>
      </c>
    </row>
    <row r="71" spans="1:130" ht="13.2" x14ac:dyDescent="0.25">
      <c r="A71" s="31">
        <v>69</v>
      </c>
      <c r="B71" s="76">
        <v>45</v>
      </c>
      <c r="C71" s="15"/>
      <c r="D71" s="14" t="s">
        <v>264</v>
      </c>
      <c r="E71" s="14" t="s">
        <v>360</v>
      </c>
      <c r="F71" s="14"/>
      <c r="G71" s="14" t="s">
        <v>265</v>
      </c>
      <c r="H71" s="50" t="s">
        <v>351</v>
      </c>
      <c r="I71" s="15" t="s">
        <v>203</v>
      </c>
      <c r="J71" s="47"/>
      <c r="K71" s="47"/>
      <c r="L71" s="47"/>
      <c r="M71" s="54">
        <v>18.5</v>
      </c>
      <c r="N71" s="54"/>
      <c r="O71" s="54"/>
      <c r="P71" s="54"/>
      <c r="Q71" s="54"/>
      <c r="R71" s="51"/>
      <c r="S71" s="51"/>
      <c r="T71" s="51"/>
      <c r="U71" s="51"/>
      <c r="V71" s="51"/>
      <c r="W71" s="51"/>
      <c r="X71" s="52">
        <f>IF(M71&gt;0,VLOOKUP(M71,$DY$8:$DZ$95,2)," ")</f>
        <v>2.12</v>
      </c>
      <c r="Y71" s="52" t="str">
        <f>IF(N71&gt;0,VLOOKUP(N71,$DY$8:$DZ$95,2)," ")</f>
        <v xml:space="preserve"> </v>
      </c>
      <c r="Z71" s="52" t="str">
        <f>IF(O71&gt;0,VLOOKUP(O71,$DY$8:$DZ$95,2)," ")</f>
        <v xml:space="preserve"> </v>
      </c>
      <c r="AA71" s="52" t="str">
        <f>IF(P71&gt;0,VLOOKUP(P71,$DY$8:$DZ$95,2)," ")</f>
        <v xml:space="preserve"> </v>
      </c>
      <c r="AB71" s="52" t="str">
        <f>IF(Q71&gt;0,VLOOKUP(Q71,$DY$8:$DZ$95,2)," ")</f>
        <v xml:space="preserve"> </v>
      </c>
      <c r="AC71" s="54">
        <v>16.5</v>
      </c>
      <c r="AD71" s="54"/>
      <c r="AE71" s="54"/>
      <c r="AF71" s="54"/>
      <c r="AG71" s="54"/>
      <c r="AH71" s="52">
        <f>IF(AC71&gt;0,VLOOKUP(AC71,$DY$8:$DZ$95,2)," ")</f>
        <v>1.5</v>
      </c>
      <c r="AI71" s="52" t="str">
        <f>IF(AD71&gt;0,VLOOKUP(AD71,$DY$8:$DZ$95,2)," ")</f>
        <v xml:space="preserve"> </v>
      </c>
      <c r="AJ71" s="52" t="str">
        <f>IF(AE71&gt;0,VLOOKUP(AE71,$DY$8:$DZ$95,2)," ")</f>
        <v xml:space="preserve"> </v>
      </c>
      <c r="AK71" s="52" t="str">
        <f>IF(AF71&gt;0,VLOOKUP(AF71,$DY$8:$DZ$95,2)," ")</f>
        <v xml:space="preserve"> </v>
      </c>
      <c r="AL71" s="52" t="str">
        <f>IF(AG71&gt;0,VLOOKUP(AG71,$DY$8:$DZ$95,2)," ")</f>
        <v xml:space="preserve"> </v>
      </c>
      <c r="AM71" s="53"/>
      <c r="AN71" s="53"/>
      <c r="AO71" s="53"/>
      <c r="AP71" s="53"/>
      <c r="AQ71" s="53"/>
      <c r="AR71" s="53"/>
      <c r="AS71" s="55">
        <f>IF(D71="","",SUM(X71:AB71))</f>
        <v>2.12</v>
      </c>
      <c r="AT71" s="31">
        <f>IF(D71="","",RANK(AS71,$AS$3:$AS$202,0))</f>
        <v>68</v>
      </c>
      <c r="AU71" s="57">
        <f>IF(D71="","",IF(LOOKUP(AT71,'Master 2012 Pay Sheet'!$A$5:$A$35,'Master 2012 Pay Sheet'!$B$5:$B$35)&gt;0,LOOKUP(AT71,'Master 2012 Pay Sheet'!$A$5:$A$35,'Master 2012 Pay Sheet'!$B$5:$B$35),0))</f>
        <v>0</v>
      </c>
      <c r="AV71" s="56">
        <f>IF(D71="","",SUM(AH71:AL71))</f>
        <v>1.5</v>
      </c>
      <c r="AW71" s="31">
        <f>IF(D71="","",RANK(AV71,$AV$3:$AV$202,0))</f>
        <v>68</v>
      </c>
      <c r="AX71" s="57">
        <f>IF(D71="","",IF(LOOKUP(AW71,'Master 2012 Pay Sheet'!$C$5:$C$35,'Master 2012 Pay Sheet'!$D$5:$D$35)&gt;0,LOOKUP(AW71,'Master 2012 Pay Sheet'!$C$5:$C$35,'Master 2012 Pay Sheet'!$D$5:$D$35),0))</f>
        <v>0</v>
      </c>
      <c r="AY71" s="56">
        <f>IF(D71="","",AS71+AV71)</f>
        <v>3.62</v>
      </c>
      <c r="AZ71" s="31">
        <f>IF(D71="","",RANK(AY71,$AY$3:$AY$202,0))</f>
        <v>69</v>
      </c>
      <c r="BA71" s="57">
        <f>IF(D71="","",IF(LOOKUP(AZ71,'Master 2012 Pay Sheet'!$E$5:$E$35,'Master 2012 Pay Sheet'!$F$5:$F$35)&gt;0,LOOKUP(AZ71,'Master 2012 Pay Sheet'!$E$5:$E$35,'Master 2012 Pay Sheet'!$F$5:$F$35),0))</f>
        <v>0</v>
      </c>
      <c r="BB71" s="57">
        <f>IF(D71="","",SUM(AU71+AX71+BA71))</f>
        <v>0</v>
      </c>
      <c r="BC71" s="31">
        <f>IF(D71="","",AT71-AZ71)</f>
        <v>-1</v>
      </c>
      <c r="BD71" s="31" t="str">
        <f>IF(D71="","",IF(BC71=MAX($BC$3:$BC$202),B71,""))</f>
        <v/>
      </c>
      <c r="BE71" s="31">
        <f>IF(D71="","",COUNT(M71:Q71))</f>
        <v>1</v>
      </c>
      <c r="BF71" s="56">
        <f>IF(D71="","",MAX(X71:AB71))</f>
        <v>2.12</v>
      </c>
      <c r="BG71" s="31" t="str">
        <f>IF(BF71=MAX($BF$3:$BF$202),B71,"")</f>
        <v/>
      </c>
      <c r="BH71" s="31">
        <f>IF(D71="","",COUNT(AC71:AG71))</f>
        <v>1</v>
      </c>
      <c r="BI71" s="56">
        <f>IF(D71="","",MAX(AH71:AL71))</f>
        <v>1.5</v>
      </c>
      <c r="BJ71" s="31" t="str">
        <f>IF(BI71=MAX($BI$3:$BI$202),B71,"")</f>
        <v/>
      </c>
      <c r="BK71" s="31">
        <f>IF(BE71="","",BE71+BH71)</f>
        <v>2</v>
      </c>
      <c r="BL71" s="31">
        <f>IF(D71="","",IF(S71=MAX($S$3:$S$202),S71,""))</f>
        <v>0</v>
      </c>
      <c r="BM71" s="31">
        <f>IF(BL71=MAX($BL$3:$BL$202),B71,"")</f>
        <v>45</v>
      </c>
      <c r="BN71" s="31">
        <f>IF(D71="","",IF(AN71=MAX($AN$3:$AN$202),AN71,""))</f>
        <v>0</v>
      </c>
      <c r="BO71" s="31">
        <f>IF(BN71=MAX($BN$3:$BN$202),B71,"")</f>
        <v>45</v>
      </c>
      <c r="BP71" s="31">
        <f>IF(D71="","",IF(R71=MAX($R$3:$R$202),R71,""))</f>
        <v>0</v>
      </c>
      <c r="BQ71" s="31">
        <f>IF(BP71=MAX($BP$3:$BP$202),B71,"")</f>
        <v>45</v>
      </c>
      <c r="BR71" s="31">
        <f>IF(D71="","",IF(AM71=MAX($AM$3:$AM$202),AM71,""))</f>
        <v>0</v>
      </c>
      <c r="BS71" s="31">
        <f>IF(BR71=MAX($BR$3:$BR$202),B71,"")</f>
        <v>45</v>
      </c>
      <c r="BT71" s="31">
        <f>IF(D71="","",IF(V71=MAX($V$3:$V$202),V71,""))</f>
        <v>0</v>
      </c>
      <c r="BU71" s="31">
        <f>IF(BT71=MAX($BT$3:$BT$202),B71,"")</f>
        <v>45</v>
      </c>
      <c r="BV71" s="31">
        <f>IF(D71="","",IF(W71=MAX($W$3:$W$202), W71,""))</f>
        <v>0</v>
      </c>
      <c r="BW71" s="31">
        <f>IF(BV71=MAX($BV$3:$BV$202),B71,"")</f>
        <v>45</v>
      </c>
      <c r="BX71" s="31">
        <f>IF(D71="","",IF(AQ71=MAX($AQ$3:$AQ$202),AQ71,""))</f>
        <v>0</v>
      </c>
      <c r="BY71" s="31">
        <f>IF(BX71=MAX($BX$3:$BX$202),B71,"")</f>
        <v>45</v>
      </c>
      <c r="BZ71" s="31">
        <f>IF(D71="","",IF(AR71=MAX($AR$3:$AR$202), AR71,""))</f>
        <v>0</v>
      </c>
      <c r="CA71" s="31">
        <f>IF(BZ71=MAX($BZ$3:$BZ$202),B71,"")</f>
        <v>45</v>
      </c>
      <c r="CB71" s="31">
        <f>IF(D71="","",IF(U71=MAX($U$3:$U$202), U71,""))</f>
        <v>0</v>
      </c>
      <c r="CC71" s="31">
        <f>IF(CB71=MAX($CB$3:$CB$202),B71,"")</f>
        <v>45</v>
      </c>
      <c r="CD71" s="31">
        <f>IF(D71="","",IF(AP71=MAX($AP$3:$AP$202),AP71,""))</f>
        <v>0</v>
      </c>
      <c r="CE71" s="31">
        <f>IF(CD71=MAX($CD$3:$CD$202),B71,"")</f>
        <v>45</v>
      </c>
      <c r="CF71" s="31">
        <f>IF(D71="","",IF(T71=MAX($T$3:$T$202), T71,""))</f>
        <v>0</v>
      </c>
      <c r="CG71" s="31">
        <f>IF(CF71=MAX($CF$3:$CF$202),B71,"")</f>
        <v>45</v>
      </c>
      <c r="CH71" s="31">
        <f>IF(D71="","",IF(AO71=MAX($AO$3:$AO$202),AO71,""))</f>
        <v>0</v>
      </c>
      <c r="CI71" s="31">
        <f>IF(CH71=MAX($CH$3:$CH$202),B71,"")</f>
        <v>45</v>
      </c>
      <c r="CJ71" s="31" t="str">
        <f>IF(I71="AC",AZ71,"")</f>
        <v/>
      </c>
      <c r="CK71" s="31" t="str">
        <f>IF(CJ71="","",RANK(CJ71,$CJ$3:$CJ$202,1))</f>
        <v/>
      </c>
      <c r="CL71" s="31" t="str">
        <f>IF(CK71=1,B71,"")</f>
        <v/>
      </c>
      <c r="CM71" s="31" t="str">
        <f>IF(CK71=2,B71,"")</f>
        <v/>
      </c>
      <c r="CN71" s="31" t="str">
        <f>IF(CK71=3,B71,"")</f>
        <v/>
      </c>
      <c r="CO71" s="31" t="str">
        <f>IF(I71="MC",AZ71,"")</f>
        <v/>
      </c>
      <c r="CP71" s="31" t="str">
        <f>IF(CO71="","",RANK(CO71,$CO$3:$CO$202,1))</f>
        <v/>
      </c>
      <c r="CQ71" s="31" t="str">
        <f>IF(CP71=1,B71,"")</f>
        <v/>
      </c>
      <c r="CR71" s="31" t="str">
        <f>IF(CP71=2,B71,"")</f>
        <v/>
      </c>
      <c r="CS71" s="31" t="str">
        <f>IF(CP71=3,B71,"")</f>
        <v/>
      </c>
      <c r="CT71" s="31" t="str">
        <f>IF(BE71=0,BE71,"")</f>
        <v/>
      </c>
      <c r="CU71" s="31">
        <f>IF(BE71=1,1,"")</f>
        <v>1</v>
      </c>
      <c r="CV71" s="31" t="str">
        <f>IF(BE71=2,2,"")</f>
        <v/>
      </c>
      <c r="CW71" s="31" t="str">
        <f>IF(BE71=3,3,"")</f>
        <v/>
      </c>
      <c r="CX71" s="31" t="str">
        <f>IF(BE71=4,4,"")</f>
        <v/>
      </c>
      <c r="CY71" s="31" t="str">
        <f>IF(BE71=5,5,"")</f>
        <v/>
      </c>
      <c r="CZ71" s="31" t="str">
        <f>IF(BH71=0,BH71,"")</f>
        <v/>
      </c>
      <c r="DA71" s="31">
        <f>IF(BH71=1,1,"")</f>
        <v>1</v>
      </c>
      <c r="DB71" s="31" t="str">
        <f>IF(BH71=2,2,"")</f>
        <v/>
      </c>
      <c r="DC71" s="31" t="str">
        <f>IF(BH71=3,3,"")</f>
        <v/>
      </c>
      <c r="DD71" s="31" t="str">
        <f>IF(BH71=4,4,"")</f>
        <v/>
      </c>
      <c r="DE71" s="31" t="str">
        <f>IF(BH71=5,5,"")</f>
        <v/>
      </c>
      <c r="DF71" s="31" t="str">
        <f>IF(BK71=0,BK71,"")</f>
        <v/>
      </c>
      <c r="DG71" s="31" t="str">
        <f>IF(BK71=1,1,"")</f>
        <v/>
      </c>
      <c r="DH71" s="31">
        <f>IF(BK71=2,2,"")</f>
        <v>2</v>
      </c>
      <c r="DI71" s="31" t="str">
        <f>IF(BK71=3,3,"")</f>
        <v/>
      </c>
      <c r="DJ71" s="31" t="str">
        <f>IF(BK71=4,4,"")</f>
        <v/>
      </c>
      <c r="DK71" s="31" t="str">
        <f>IF(BK71=5,5,"")</f>
        <v/>
      </c>
      <c r="DL71" s="31" t="str">
        <f>IF(BK71=6,6,"")</f>
        <v/>
      </c>
      <c r="DM71" s="31" t="str">
        <f>IF(BK71=7,7,"")</f>
        <v/>
      </c>
      <c r="DN71" s="31" t="str">
        <f>IF(BK71=8,8,"")</f>
        <v/>
      </c>
      <c r="DO71" s="31" t="str">
        <f>IF(BK71=9,9,"")</f>
        <v/>
      </c>
      <c r="DP71" s="31" t="str">
        <f>IF(BK71=10,10,"")</f>
        <v/>
      </c>
      <c r="DQ71" s="31" t="str">
        <f>IF(J71="Lund",AZ71,"")</f>
        <v/>
      </c>
      <c r="DR71" s="31" t="str">
        <f>IF(DQ71="","",RANK(DQ71,$DQ$3:$DQ$202,1))</f>
        <v/>
      </c>
      <c r="DS71" s="31" t="str">
        <f>IF(DR71=1,B71,"")</f>
        <v/>
      </c>
      <c r="DT71" s="31">
        <f>IF(I71="AT",B71,"")</f>
        <v>45</v>
      </c>
      <c r="DU71" s="31" t="str">
        <f>IF(I71="MC",B71,"")</f>
        <v/>
      </c>
      <c r="DV71" s="31" t="str">
        <f>IF(I71="AC",B71,"")</f>
        <v/>
      </c>
      <c r="DW71" s="48">
        <f>IF(BK71=0,0,IF(D71="","",$D$203-AZ71+1)/$D$203*100)</f>
        <v>4.225352112676056</v>
      </c>
      <c r="DX71" s="76" t="str">
        <f>IF(AS71 = 0,AV71 - AS71,"")</f>
        <v/>
      </c>
      <c r="DY71" s="77">
        <v>30</v>
      </c>
      <c r="DZ71" s="77">
        <v>10.82</v>
      </c>
    </row>
    <row r="72" spans="1:130" ht="13.2" x14ac:dyDescent="0.25">
      <c r="A72" s="31">
        <v>70</v>
      </c>
      <c r="B72" s="76">
        <v>29</v>
      </c>
      <c r="C72" s="15"/>
      <c r="D72" s="14" t="s">
        <v>231</v>
      </c>
      <c r="E72" s="14" t="s">
        <v>339</v>
      </c>
      <c r="F72" s="14"/>
      <c r="G72" s="14" t="s">
        <v>232</v>
      </c>
      <c r="H72" s="50" t="s">
        <v>349</v>
      </c>
      <c r="I72" s="15" t="s">
        <v>203</v>
      </c>
      <c r="J72" s="47"/>
      <c r="K72" s="47"/>
      <c r="L72" s="47"/>
      <c r="M72" s="54">
        <v>0</v>
      </c>
      <c r="N72" s="54"/>
      <c r="O72" s="54"/>
      <c r="P72" s="54"/>
      <c r="Q72" s="54"/>
      <c r="R72" s="51"/>
      <c r="S72" s="51"/>
      <c r="T72" s="51"/>
      <c r="U72" s="51"/>
      <c r="V72" s="51"/>
      <c r="W72" s="51"/>
      <c r="X72" s="52" t="str">
        <f>IF(M72&gt;0,VLOOKUP(M72,$DY$8:$DZ$95,2)," ")</f>
        <v xml:space="preserve"> </v>
      </c>
      <c r="Y72" s="52" t="str">
        <f>IF(N72&gt;0,VLOOKUP(N72,$DY$8:$DZ$95,2)," ")</f>
        <v xml:space="preserve"> </v>
      </c>
      <c r="Z72" s="52" t="str">
        <f>IF(O72&gt;0,VLOOKUP(O72,$DY$8:$DZ$95,2)," ")</f>
        <v xml:space="preserve"> </v>
      </c>
      <c r="AA72" s="52" t="str">
        <f>IF(P72&gt;0,VLOOKUP(P72,$DY$8:$DZ$95,2)," ")</f>
        <v xml:space="preserve"> </v>
      </c>
      <c r="AB72" s="52" t="str">
        <f>IF(Q72&gt;0,VLOOKUP(Q72,$DY$8:$DZ$95,2)," ")</f>
        <v xml:space="preserve"> </v>
      </c>
      <c r="AC72" s="54">
        <v>16.5</v>
      </c>
      <c r="AD72" s="54">
        <v>16.75</v>
      </c>
      <c r="AE72" s="54"/>
      <c r="AF72" s="54"/>
      <c r="AG72" s="54"/>
      <c r="AH72" s="52">
        <f>IF(AC72&gt;0,VLOOKUP(AC72,$DY$8:$DZ$95,2)," ")</f>
        <v>1.5</v>
      </c>
      <c r="AI72" s="52">
        <f>IF(AD72&gt;0,VLOOKUP(AD72,$DY$8:$DZ$95,2)," ")</f>
        <v>1.58</v>
      </c>
      <c r="AJ72" s="52" t="str">
        <f>IF(AE72&gt;0,VLOOKUP(AE72,$DY$8:$DZ$95,2)," ")</f>
        <v xml:space="preserve"> </v>
      </c>
      <c r="AK72" s="52" t="str">
        <f>IF(AF72&gt;0,VLOOKUP(AF72,$DY$8:$DZ$95,2)," ")</f>
        <v xml:space="preserve"> </v>
      </c>
      <c r="AL72" s="52" t="str">
        <f>IF(AG72&gt;0,VLOOKUP(AG72,$DY$8:$DZ$95,2)," ")</f>
        <v xml:space="preserve"> </v>
      </c>
      <c r="AM72" s="53"/>
      <c r="AN72" s="53"/>
      <c r="AO72" s="53"/>
      <c r="AP72" s="53"/>
      <c r="AQ72" s="53"/>
      <c r="AR72" s="53"/>
      <c r="AS72" s="55">
        <f>IF(D72="","",SUM(X72:AB72))</f>
        <v>0</v>
      </c>
      <c r="AT72" s="31">
        <f>IF(D72="","",RANK(AS72,$AS$3:$AS$202,0))</f>
        <v>71</v>
      </c>
      <c r="AU72" s="57">
        <f>IF(D72="","",IF(LOOKUP(AT72,'Master 2012 Pay Sheet'!$A$5:$A$35,'Master 2012 Pay Sheet'!$B$5:$B$35)&gt;0,LOOKUP(AT72,'Master 2012 Pay Sheet'!$A$5:$A$35,'Master 2012 Pay Sheet'!$B$5:$B$35),0))</f>
        <v>0</v>
      </c>
      <c r="AV72" s="56">
        <f>IF(D72="","",SUM(AH72:AL72))</f>
        <v>3.08</v>
      </c>
      <c r="AW72" s="31">
        <f>IF(D72="","",RANK(AV72,$AV$3:$AV$202,0))</f>
        <v>66</v>
      </c>
      <c r="AX72" s="57">
        <f>IF(D72="","",IF(LOOKUP(AW72,'Master 2012 Pay Sheet'!$C$5:$C$35,'Master 2012 Pay Sheet'!$D$5:$D$35)&gt;0,LOOKUP(AW72,'Master 2012 Pay Sheet'!$C$5:$C$35,'Master 2012 Pay Sheet'!$D$5:$D$35),0))</f>
        <v>0</v>
      </c>
      <c r="AY72" s="56">
        <f>IF(D72="","",AS72+AV72)</f>
        <v>3.08</v>
      </c>
      <c r="AZ72" s="31">
        <f>IF(D72="","",RANK(AY72,$AY$3:$AY$202,0))</f>
        <v>70</v>
      </c>
      <c r="BA72" s="57">
        <f>IF(D72="","",IF(LOOKUP(AZ72,'Master 2012 Pay Sheet'!$E$5:$E$35,'Master 2012 Pay Sheet'!$F$5:$F$35)&gt;0,LOOKUP(AZ72,'Master 2012 Pay Sheet'!$E$5:$E$35,'Master 2012 Pay Sheet'!$F$5:$F$35),0))</f>
        <v>0</v>
      </c>
      <c r="BB72" s="57">
        <f>IF(D72="","",SUM(AU72+AX72+BA72))</f>
        <v>0</v>
      </c>
      <c r="BC72" s="31">
        <f>IF(D72="","",AT72-AZ72)</f>
        <v>1</v>
      </c>
      <c r="BD72" s="31" t="str">
        <f>IF(D72="","",IF(BC72=MAX($BC$3:$BC$202),B72,""))</f>
        <v/>
      </c>
      <c r="BE72" s="31">
        <f>IF(D72="","",COUNT(M72:Q72))</f>
        <v>1</v>
      </c>
      <c r="BF72" s="56">
        <f>IF(D72="","",MAX(X72:AB72))</f>
        <v>0</v>
      </c>
      <c r="BG72" s="31" t="str">
        <f>IF(BF72=MAX($BF$3:$BF$202),B72,"")</f>
        <v/>
      </c>
      <c r="BH72" s="31">
        <f>IF(D72="","",COUNT(AC72:AG72))</f>
        <v>2</v>
      </c>
      <c r="BI72" s="56">
        <f>IF(D72="","",MAX(AH72:AL72))</f>
        <v>1.58</v>
      </c>
      <c r="BJ72" s="31" t="str">
        <f>IF(BI72=MAX($BI$3:$BI$202),B72,"")</f>
        <v/>
      </c>
      <c r="BK72" s="31">
        <f>IF(BE72="","",BE72+BH72)</f>
        <v>3</v>
      </c>
      <c r="BL72" s="31">
        <f>IF(D72="","",IF(S72=MAX($S$3:$S$202),S72,""))</f>
        <v>0</v>
      </c>
      <c r="BM72" s="31">
        <f>IF(BL72=MAX($BL$3:$BL$202),B72,"")</f>
        <v>29</v>
      </c>
      <c r="BN72" s="31">
        <f>IF(D72="","",IF(AN72=MAX($AN$3:$AN$202),AN72,""))</f>
        <v>0</v>
      </c>
      <c r="BO72" s="31">
        <f>IF(BN72=MAX($BN$3:$BN$202),B72,"")</f>
        <v>29</v>
      </c>
      <c r="BP72" s="31">
        <f>IF(D72="","",IF(R72=MAX($R$3:$R$202),R72,""))</f>
        <v>0</v>
      </c>
      <c r="BQ72" s="31">
        <f>IF(BP72=MAX($BP$3:$BP$202),B72,"")</f>
        <v>29</v>
      </c>
      <c r="BR72" s="31">
        <f>IF(D72="","",IF(AM72=MAX($AM$3:$AM$202),AM72,""))</f>
        <v>0</v>
      </c>
      <c r="BS72" s="31">
        <f>IF(BR72=MAX($BR$3:$BR$202),B72,"")</f>
        <v>29</v>
      </c>
      <c r="BT72" s="31">
        <f>IF(D72="","",IF(V72=MAX($V$3:$V$202),V72,""))</f>
        <v>0</v>
      </c>
      <c r="BU72" s="31">
        <f>IF(BT72=MAX($BT$3:$BT$202),B72,"")</f>
        <v>29</v>
      </c>
      <c r="BV72" s="31">
        <f>IF(D72="","",IF(W72=MAX($W$3:$W$202), W72,""))</f>
        <v>0</v>
      </c>
      <c r="BW72" s="31">
        <f>IF(BV72=MAX($BV$3:$BV$202),B72,"")</f>
        <v>29</v>
      </c>
      <c r="BX72" s="31">
        <f>IF(D72="","",IF(AQ72=MAX($AQ$3:$AQ$202),AQ72,""))</f>
        <v>0</v>
      </c>
      <c r="BY72" s="31">
        <f>IF(BX72=MAX($BX$3:$BX$202),B72,"")</f>
        <v>29</v>
      </c>
      <c r="BZ72" s="31">
        <f>IF(D72="","",IF(AR72=MAX($AR$3:$AR$202), AR72,""))</f>
        <v>0</v>
      </c>
      <c r="CA72" s="31">
        <f>IF(BZ72=MAX($BZ$3:$BZ$202),B72,"")</f>
        <v>29</v>
      </c>
      <c r="CB72" s="31">
        <f>IF(D72="","",IF(U72=MAX($U$3:$U$202), U72,""))</f>
        <v>0</v>
      </c>
      <c r="CC72" s="31">
        <f>IF(CB72=MAX($CB$3:$CB$202),B72,"")</f>
        <v>29</v>
      </c>
      <c r="CD72" s="31">
        <f>IF(D72="","",IF(AP72=MAX($AP$3:$AP$202),AP72,""))</f>
        <v>0</v>
      </c>
      <c r="CE72" s="31">
        <f>IF(CD72=MAX($CD$3:$CD$202),B72,"")</f>
        <v>29</v>
      </c>
      <c r="CF72" s="31">
        <f>IF(D72="","",IF(T72=MAX($T$3:$T$202), T72,""))</f>
        <v>0</v>
      </c>
      <c r="CG72" s="31">
        <f>IF(CF72=MAX($CF$3:$CF$202),B72,"")</f>
        <v>29</v>
      </c>
      <c r="CH72" s="31">
        <f>IF(D72="","",IF(AO72=MAX($AO$3:$AO$202),AO72,""))</f>
        <v>0</v>
      </c>
      <c r="CI72" s="31">
        <f>IF(CH72=MAX($CH$3:$CH$202),B72,"")</f>
        <v>29</v>
      </c>
      <c r="CJ72" s="31" t="str">
        <f>IF(I72="AC",AZ72,"")</f>
        <v/>
      </c>
      <c r="CK72" s="31" t="str">
        <f>IF(CJ72="","",RANK(CJ72,$CJ$3:$CJ$202,1))</f>
        <v/>
      </c>
      <c r="CL72" s="31" t="str">
        <f>IF(CK72=1,B72,"")</f>
        <v/>
      </c>
      <c r="CM72" s="31" t="str">
        <f>IF(CK72=2,B72,"")</f>
        <v/>
      </c>
      <c r="CN72" s="31" t="str">
        <f>IF(CK72=3,B72,"")</f>
        <v/>
      </c>
      <c r="CO72" s="31" t="str">
        <f>IF(I72="MC",AZ72,"")</f>
        <v/>
      </c>
      <c r="CP72" s="31" t="str">
        <f>IF(CO72="","",RANK(CO72,$CO$3:$CO$202,1))</f>
        <v/>
      </c>
      <c r="CQ72" s="31" t="str">
        <f>IF(CP72=1,B72,"")</f>
        <v/>
      </c>
      <c r="CR72" s="31" t="str">
        <f>IF(CP72=2,B72,"")</f>
        <v/>
      </c>
      <c r="CS72" s="31" t="str">
        <f>IF(CP72=3,B72,"")</f>
        <v/>
      </c>
      <c r="CT72" s="31" t="str">
        <f>IF(BE72=0,BE72,"")</f>
        <v/>
      </c>
      <c r="CU72" s="31">
        <f>IF(BE72=1,1,"")</f>
        <v>1</v>
      </c>
      <c r="CV72" s="31" t="str">
        <f>IF(BE72=2,2,"")</f>
        <v/>
      </c>
      <c r="CW72" s="31" t="str">
        <f>IF(BE72=3,3,"")</f>
        <v/>
      </c>
      <c r="CX72" s="31" t="str">
        <f>IF(BE72=4,4,"")</f>
        <v/>
      </c>
      <c r="CY72" s="31" t="str">
        <f>IF(BE72=5,5,"")</f>
        <v/>
      </c>
      <c r="CZ72" s="31" t="str">
        <f>IF(BH72=0,BH72,"")</f>
        <v/>
      </c>
      <c r="DA72" s="31" t="str">
        <f>IF(BH72=1,1,"")</f>
        <v/>
      </c>
      <c r="DB72" s="31">
        <f>IF(BH72=2,2,"")</f>
        <v>2</v>
      </c>
      <c r="DC72" s="31" t="str">
        <f>IF(BH72=3,3,"")</f>
        <v/>
      </c>
      <c r="DD72" s="31" t="str">
        <f>IF(BH72=4,4,"")</f>
        <v/>
      </c>
      <c r="DE72" s="31" t="str">
        <f>IF(BH72=5,5,"")</f>
        <v/>
      </c>
      <c r="DF72" s="31" t="str">
        <f>IF(BK72=0,BK72,"")</f>
        <v/>
      </c>
      <c r="DG72" s="31" t="str">
        <f>IF(BK72=1,1,"")</f>
        <v/>
      </c>
      <c r="DH72" s="31" t="str">
        <f>IF(BK72=2,2,"")</f>
        <v/>
      </c>
      <c r="DI72" s="31">
        <f>IF(BK72=3,3,"")</f>
        <v>3</v>
      </c>
      <c r="DJ72" s="31" t="str">
        <f>IF(BK72=4,4,"")</f>
        <v/>
      </c>
      <c r="DK72" s="31" t="str">
        <f>IF(BK72=5,5,"")</f>
        <v/>
      </c>
      <c r="DL72" s="31" t="str">
        <f>IF(BK72=6,6,"")</f>
        <v/>
      </c>
      <c r="DM72" s="31" t="str">
        <f>IF(BK72=7,7,"")</f>
        <v/>
      </c>
      <c r="DN72" s="31" t="str">
        <f>IF(BK72=8,8,"")</f>
        <v/>
      </c>
      <c r="DO72" s="31" t="str">
        <f>IF(BK72=9,9,"")</f>
        <v/>
      </c>
      <c r="DP72" s="31" t="str">
        <f>IF(BK72=10,10,"")</f>
        <v/>
      </c>
      <c r="DQ72" s="31" t="str">
        <f>IF(J72="Lund",AZ72,"")</f>
        <v/>
      </c>
      <c r="DR72" s="31" t="str">
        <f>IF(DQ72="","",RANK(DQ72,$DQ$3:$DQ$202,1))</f>
        <v/>
      </c>
      <c r="DS72" s="31" t="str">
        <f>IF(DR72=1,B72,"")</f>
        <v/>
      </c>
      <c r="DT72" s="31">
        <f>IF(I72="AT",B72,"")</f>
        <v>29</v>
      </c>
      <c r="DU72" s="31" t="str">
        <f>IF(I72="MC",B72,"")</f>
        <v/>
      </c>
      <c r="DV72" s="31" t="str">
        <f>IF(I72="AC",B72,"")</f>
        <v/>
      </c>
      <c r="DW72" s="48">
        <f>IF(BK72=0,0,IF(D72="","",$D$203-AZ72+1)/$D$203*100)</f>
        <v>2.8169014084507045</v>
      </c>
      <c r="DX72" s="76">
        <f>IF(AS72 = 0,AV72 - AS72,"")</f>
        <v>3.08</v>
      </c>
      <c r="DY72" s="77">
        <v>30.25</v>
      </c>
      <c r="DZ72" s="77">
        <v>11.12</v>
      </c>
    </row>
    <row r="73" spans="1:130" ht="13.2" x14ac:dyDescent="0.25">
      <c r="A73" s="31">
        <v>71</v>
      </c>
      <c r="B73" s="76">
        <v>43</v>
      </c>
      <c r="C73" s="15"/>
      <c r="D73" s="14" t="s">
        <v>260</v>
      </c>
      <c r="E73" s="14" t="s">
        <v>319</v>
      </c>
      <c r="F73" s="14"/>
      <c r="G73" s="14" t="s">
        <v>261</v>
      </c>
      <c r="H73" s="50" t="s">
        <v>358</v>
      </c>
      <c r="I73" s="15" t="s">
        <v>203</v>
      </c>
      <c r="J73" s="47"/>
      <c r="K73" s="47"/>
      <c r="L73" s="47"/>
      <c r="M73" s="54">
        <v>14.75</v>
      </c>
      <c r="N73" s="54"/>
      <c r="O73" s="54"/>
      <c r="P73" s="54"/>
      <c r="Q73" s="54"/>
      <c r="R73" s="51"/>
      <c r="S73" s="51"/>
      <c r="T73" s="51"/>
      <c r="U73" s="51"/>
      <c r="V73" s="51"/>
      <c r="W73" s="51"/>
      <c r="X73" s="52">
        <f>IF(M73&gt;0,VLOOKUP(M73,$DY$8:$DZ$95,2)," ")</f>
        <v>1.0900000000000001</v>
      </c>
      <c r="Y73" s="52" t="str">
        <f>IF(N73&gt;0,VLOOKUP(N73,$DY$8:$DZ$95,2)," ")</f>
        <v xml:space="preserve"> </v>
      </c>
      <c r="Z73" s="52" t="str">
        <f>IF(O73&gt;0,VLOOKUP(O73,$DY$8:$DZ$95,2)," ")</f>
        <v xml:space="preserve"> </v>
      </c>
      <c r="AA73" s="52" t="str">
        <f>IF(P73&gt;0,VLOOKUP(P73,$DY$8:$DZ$95,2)," ")</f>
        <v xml:space="preserve"> </v>
      </c>
      <c r="AB73" s="52" t="str">
        <f>IF(Q73&gt;0,VLOOKUP(Q73,$DY$8:$DZ$95,2)," ")</f>
        <v xml:space="preserve"> </v>
      </c>
      <c r="AC73" s="54">
        <v>15</v>
      </c>
      <c r="AD73" s="54"/>
      <c r="AE73" s="54"/>
      <c r="AF73" s="54"/>
      <c r="AG73" s="54"/>
      <c r="AH73" s="52">
        <f>IF(AC73&gt;0,VLOOKUP(AC73,$DY$8:$DZ$95,2)," ")</f>
        <v>1.1200000000000001</v>
      </c>
      <c r="AI73" s="52" t="str">
        <f>IF(AD73&gt;0,VLOOKUP(AD73,$DY$8:$DZ$95,2)," ")</f>
        <v xml:space="preserve"> </v>
      </c>
      <c r="AJ73" s="52" t="str">
        <f>IF(AE73&gt;0,VLOOKUP(AE73,$DY$8:$DZ$95,2)," ")</f>
        <v xml:space="preserve"> </v>
      </c>
      <c r="AK73" s="52" t="str">
        <f>IF(AF73&gt;0,VLOOKUP(AF73,$DY$8:$DZ$95,2)," ")</f>
        <v xml:space="preserve"> </v>
      </c>
      <c r="AL73" s="52" t="str">
        <f>IF(AG73&gt;0,VLOOKUP(AG73,$DY$8:$DZ$95,2)," ")</f>
        <v xml:space="preserve"> </v>
      </c>
      <c r="AM73" s="53"/>
      <c r="AN73" s="53"/>
      <c r="AO73" s="53"/>
      <c r="AP73" s="53"/>
      <c r="AQ73" s="53"/>
      <c r="AR73" s="53"/>
      <c r="AS73" s="55">
        <f>IF(D73="","",SUM(X73:AB73))</f>
        <v>1.0900000000000001</v>
      </c>
      <c r="AT73" s="31">
        <f>IF(D73="","",RANK(AS73,$AS$3:$AS$202,0))</f>
        <v>70</v>
      </c>
      <c r="AU73" s="57">
        <f>IF(D73="","",IF(LOOKUP(AT73,'Master 2012 Pay Sheet'!$A$5:$A$35,'Master 2012 Pay Sheet'!$B$5:$B$35)&gt;0,LOOKUP(AT73,'Master 2012 Pay Sheet'!$A$5:$A$35,'Master 2012 Pay Sheet'!$B$5:$B$35),0))</f>
        <v>0</v>
      </c>
      <c r="AV73" s="56">
        <f>IF(D73="","",SUM(AH73:AL73))</f>
        <v>1.1200000000000001</v>
      </c>
      <c r="AW73" s="31">
        <f>IF(D73="","",RANK(AV73,$AV$3:$AV$202,0))</f>
        <v>71</v>
      </c>
      <c r="AX73" s="57">
        <f>IF(D73="","",IF(LOOKUP(AW73,'Master 2012 Pay Sheet'!$C$5:$C$35,'Master 2012 Pay Sheet'!$D$5:$D$35)&gt;0,LOOKUP(AW73,'Master 2012 Pay Sheet'!$C$5:$C$35,'Master 2012 Pay Sheet'!$D$5:$D$35),0))</f>
        <v>0</v>
      </c>
      <c r="AY73" s="56">
        <f>IF(D73="","",AS73+AV73)</f>
        <v>2.21</v>
      </c>
      <c r="AZ73" s="31">
        <f>IF(D73="","",RANK(AY73,$AY$3:$AY$202,0))</f>
        <v>71</v>
      </c>
      <c r="BA73" s="57">
        <f>IF(D73="","",IF(LOOKUP(AZ73,'Master 2012 Pay Sheet'!$E$5:$E$35,'Master 2012 Pay Sheet'!$F$5:$F$35)&gt;0,LOOKUP(AZ73,'Master 2012 Pay Sheet'!$E$5:$E$35,'Master 2012 Pay Sheet'!$F$5:$F$35),0))</f>
        <v>0</v>
      </c>
      <c r="BB73" s="57">
        <f>IF(D73="","",SUM(AU73+AX73+BA73))</f>
        <v>0</v>
      </c>
      <c r="BC73" s="31">
        <f>IF(D73="","",AT73-AZ73)</f>
        <v>-1</v>
      </c>
      <c r="BD73" s="31" t="str">
        <f>IF(D73="","",IF(BC73=MAX($BC$3:$BC$202),B73,""))</f>
        <v/>
      </c>
      <c r="BE73" s="31">
        <f>IF(D73="","",COUNT(M73:Q73))</f>
        <v>1</v>
      </c>
      <c r="BF73" s="56">
        <f>IF(D73="","",MAX(X73:AB73))</f>
        <v>1.0900000000000001</v>
      </c>
      <c r="BG73" s="31" t="str">
        <f>IF(BF73=MAX($BF$3:$BF$202),B73,"")</f>
        <v/>
      </c>
      <c r="BH73" s="31">
        <f>IF(D73="","",COUNT(AC73:AG73))</f>
        <v>1</v>
      </c>
      <c r="BI73" s="56">
        <f>IF(D73="","",MAX(AH73:AL73))</f>
        <v>1.1200000000000001</v>
      </c>
      <c r="BJ73" s="31" t="str">
        <f>IF(BI73=MAX($BI$3:$BI$202),B73,"")</f>
        <v/>
      </c>
      <c r="BK73" s="31">
        <f>IF(BE73="","",BE73+BH73)</f>
        <v>2</v>
      </c>
      <c r="BL73" s="31">
        <f>IF(D73="","",IF(S73=MAX($S$3:$S$202),S73,""))</f>
        <v>0</v>
      </c>
      <c r="BM73" s="31">
        <f>IF(BL73=MAX($BL$3:$BL$202),B73,"")</f>
        <v>43</v>
      </c>
      <c r="BN73" s="31">
        <f>IF(D73="","",IF(AN73=MAX($AN$3:$AN$202),AN73,""))</f>
        <v>0</v>
      </c>
      <c r="BO73" s="31">
        <f>IF(BN73=MAX($BN$3:$BN$202),B73,"")</f>
        <v>43</v>
      </c>
      <c r="BP73" s="31">
        <f>IF(D73="","",IF(R73=MAX($R$3:$R$202),R73,""))</f>
        <v>0</v>
      </c>
      <c r="BQ73" s="31">
        <f>IF(BP73=MAX($BP$3:$BP$202),B73,"")</f>
        <v>43</v>
      </c>
      <c r="BR73" s="31">
        <f>IF(D73="","",IF(AM73=MAX($AM$3:$AM$202),AM73,""))</f>
        <v>0</v>
      </c>
      <c r="BS73" s="31">
        <f>IF(BR73=MAX($BR$3:$BR$202),B73,"")</f>
        <v>43</v>
      </c>
      <c r="BT73" s="31">
        <f>IF(D73="","",IF(V73=MAX($V$3:$V$202),V73,""))</f>
        <v>0</v>
      </c>
      <c r="BU73" s="31">
        <f>IF(BT73=MAX($BT$3:$BT$202),B73,"")</f>
        <v>43</v>
      </c>
      <c r="BV73" s="31">
        <f>IF(D73="","",IF(W73=MAX($W$3:$W$202), W73,""))</f>
        <v>0</v>
      </c>
      <c r="BW73" s="31">
        <f>IF(BV73=MAX($BV$3:$BV$202),B73,"")</f>
        <v>43</v>
      </c>
      <c r="BX73" s="31">
        <f>IF(D73="","",IF(AQ73=MAX($AQ$3:$AQ$202),AQ73,""))</f>
        <v>0</v>
      </c>
      <c r="BY73" s="31">
        <f>IF(BX73=MAX($BX$3:$BX$202),B73,"")</f>
        <v>43</v>
      </c>
      <c r="BZ73" s="31">
        <f>IF(D73="","",IF(AR73=MAX($AR$3:$AR$202), AR73,""))</f>
        <v>0</v>
      </c>
      <c r="CA73" s="31">
        <f>IF(BZ73=MAX($BZ$3:$BZ$202),B73,"")</f>
        <v>43</v>
      </c>
      <c r="CB73" s="31">
        <f>IF(D73="","",IF(U73=MAX($U$3:$U$202), U73,""))</f>
        <v>0</v>
      </c>
      <c r="CC73" s="31">
        <f>IF(CB73=MAX($CB$3:$CB$202),B73,"")</f>
        <v>43</v>
      </c>
      <c r="CD73" s="31">
        <f>IF(D73="","",IF(AP73=MAX($AP$3:$AP$202),AP73,""))</f>
        <v>0</v>
      </c>
      <c r="CE73" s="31">
        <f>IF(CD73=MAX($CD$3:$CD$202),B73,"")</f>
        <v>43</v>
      </c>
      <c r="CF73" s="31">
        <f>IF(D73="","",IF(T73=MAX($T$3:$T$202), T73,""))</f>
        <v>0</v>
      </c>
      <c r="CG73" s="31">
        <f>IF(CF73=MAX($CF$3:$CF$202),B73,"")</f>
        <v>43</v>
      </c>
      <c r="CH73" s="31">
        <f>IF(D73="","",IF(AO73=MAX($AO$3:$AO$202),AO73,""))</f>
        <v>0</v>
      </c>
      <c r="CI73" s="31">
        <f>IF(CH73=MAX($CH$3:$CH$202),B73,"")</f>
        <v>43</v>
      </c>
      <c r="CJ73" s="31" t="str">
        <f>IF(I73="AC",AZ73,"")</f>
        <v/>
      </c>
      <c r="CK73" s="31" t="str">
        <f>IF(CJ73="","",RANK(CJ73,$CJ$3:$CJ$202,1))</f>
        <v/>
      </c>
      <c r="CL73" s="31" t="str">
        <f>IF(CK73=1,B73,"")</f>
        <v/>
      </c>
      <c r="CM73" s="31" t="str">
        <f>IF(CK73=2,B73,"")</f>
        <v/>
      </c>
      <c r="CN73" s="31" t="str">
        <f>IF(CK73=3,B73,"")</f>
        <v/>
      </c>
      <c r="CO73" s="31" t="str">
        <f>IF(I73="MC",AZ73,"")</f>
        <v/>
      </c>
      <c r="CP73" s="31" t="str">
        <f>IF(CO73="","",RANK(CO73,$CO$3:$CO$202,1))</f>
        <v/>
      </c>
      <c r="CQ73" s="31" t="str">
        <f>IF(CP73=1,B73,"")</f>
        <v/>
      </c>
      <c r="CR73" s="31" t="str">
        <f>IF(CP73=2,B73,"")</f>
        <v/>
      </c>
      <c r="CS73" s="31" t="str">
        <f>IF(CP73=3,B73,"")</f>
        <v/>
      </c>
      <c r="CT73" s="31" t="str">
        <f>IF(BE73=0,BE73,"")</f>
        <v/>
      </c>
      <c r="CU73" s="31">
        <f>IF(BE73=1,1,"")</f>
        <v>1</v>
      </c>
      <c r="CV73" s="31" t="str">
        <f>IF(BE73=2,2,"")</f>
        <v/>
      </c>
      <c r="CW73" s="31" t="str">
        <f>IF(BE73=3,3,"")</f>
        <v/>
      </c>
      <c r="CX73" s="31" t="str">
        <f>IF(BE73=4,4,"")</f>
        <v/>
      </c>
      <c r="CY73" s="31" t="str">
        <f>IF(BE73=5,5,"")</f>
        <v/>
      </c>
      <c r="CZ73" s="31" t="str">
        <f>IF(BH73=0,BH73,"")</f>
        <v/>
      </c>
      <c r="DA73" s="31">
        <f>IF(BH73=1,1,"")</f>
        <v>1</v>
      </c>
      <c r="DB73" s="31" t="str">
        <f>IF(BH73=2,2,"")</f>
        <v/>
      </c>
      <c r="DC73" s="31" t="str">
        <f>IF(BH73=3,3,"")</f>
        <v/>
      </c>
      <c r="DD73" s="31" t="str">
        <f>IF(BH73=4,4,"")</f>
        <v/>
      </c>
      <c r="DE73" s="31" t="str">
        <f>IF(BH73=5,5,"")</f>
        <v/>
      </c>
      <c r="DF73" s="31" t="str">
        <f>IF(BK73=0,BK73,"")</f>
        <v/>
      </c>
      <c r="DG73" s="31" t="str">
        <f>IF(BK73=1,1,"")</f>
        <v/>
      </c>
      <c r="DH73" s="31">
        <f>IF(BK73=2,2,"")</f>
        <v>2</v>
      </c>
      <c r="DI73" s="31" t="str">
        <f>IF(BK73=3,3,"")</f>
        <v/>
      </c>
      <c r="DJ73" s="31" t="str">
        <f>IF(BK73=4,4,"")</f>
        <v/>
      </c>
      <c r="DK73" s="31" t="str">
        <f>IF(BK73=5,5,"")</f>
        <v/>
      </c>
      <c r="DL73" s="31" t="str">
        <f>IF(BK73=6,6,"")</f>
        <v/>
      </c>
      <c r="DM73" s="31" t="str">
        <f>IF(BK73=7,7,"")</f>
        <v/>
      </c>
      <c r="DN73" s="31" t="str">
        <f>IF(BK73=8,8,"")</f>
        <v/>
      </c>
      <c r="DO73" s="31" t="str">
        <f>IF(BK73=9,9,"")</f>
        <v/>
      </c>
      <c r="DP73" s="31" t="str">
        <f>IF(BK73=10,10,"")</f>
        <v/>
      </c>
      <c r="DQ73" s="31" t="str">
        <f>IF(J73="Lund",AZ73,"")</f>
        <v/>
      </c>
      <c r="DR73" s="31" t="str">
        <f>IF(DQ73="","",RANK(DQ73,$DQ$3:$DQ$202,1))</f>
        <v/>
      </c>
      <c r="DS73" s="31" t="str">
        <f>IF(DR73=1,B73,"")</f>
        <v/>
      </c>
      <c r="DT73" s="31">
        <f>IF(I73="AT",B73,"")</f>
        <v>43</v>
      </c>
      <c r="DU73" s="31" t="str">
        <f>IF(I73="MC",B73,"")</f>
        <v/>
      </c>
      <c r="DV73" s="31" t="str">
        <f>IF(I73="AC",B73,"")</f>
        <v/>
      </c>
      <c r="DW73" s="48">
        <f>IF(BK73=0,0,IF(D73="","",$D$203-AZ73+1)/$D$203*100)</f>
        <v>1.4084507042253522</v>
      </c>
      <c r="DX73" s="76" t="str">
        <f>IF(AS73 = 0,AV73 - AS73,"")</f>
        <v/>
      </c>
      <c r="DY73" s="77">
        <v>30.5</v>
      </c>
      <c r="DZ73" s="77">
        <v>11.42</v>
      </c>
    </row>
    <row r="74" spans="1:130" ht="13.2" x14ac:dyDescent="0.25">
      <c r="A74" s="31" t="s">
        <v>318</v>
      </c>
      <c r="B74" s="76">
        <v>72</v>
      </c>
      <c r="C74" s="15"/>
      <c r="D74" s="14"/>
      <c r="E74" s="14"/>
      <c r="F74" s="14"/>
      <c r="G74" s="14"/>
      <c r="H74" s="14"/>
      <c r="I74" s="15"/>
      <c r="J74" s="47"/>
      <c r="K74" s="47"/>
      <c r="L74" s="47"/>
      <c r="M74" s="54"/>
      <c r="N74" s="54"/>
      <c r="O74" s="54"/>
      <c r="P74" s="54"/>
      <c r="Q74" s="54"/>
      <c r="R74" s="51"/>
      <c r="S74" s="51"/>
      <c r="T74" s="51"/>
      <c r="U74" s="51"/>
      <c r="V74" s="51"/>
      <c r="W74" s="51"/>
      <c r="X74" s="52" t="str">
        <f>IF(M74&gt;0,VLOOKUP(M74,$DY$8:$DZ$95,2)," ")</f>
        <v xml:space="preserve"> </v>
      </c>
      <c r="Y74" s="52" t="str">
        <f>IF(N74&gt;0,VLOOKUP(N74,$DY$8:$DZ$95,2)," ")</f>
        <v xml:space="preserve"> </v>
      </c>
      <c r="Z74" s="52" t="str">
        <f>IF(O74&gt;0,VLOOKUP(O74,$DY$8:$DZ$95,2)," ")</f>
        <v xml:space="preserve"> </v>
      </c>
      <c r="AA74" s="52" t="str">
        <f>IF(P74&gt;0,VLOOKUP(P74,$DY$8:$DZ$95,2)," ")</f>
        <v xml:space="preserve"> </v>
      </c>
      <c r="AB74" s="52" t="str">
        <f>IF(Q74&gt;0,VLOOKUP(Q74,$DY$8:$DZ$95,2)," ")</f>
        <v xml:space="preserve"> </v>
      </c>
      <c r="AC74" s="54"/>
      <c r="AD74" s="54"/>
      <c r="AE74" s="54"/>
      <c r="AF74" s="54"/>
      <c r="AG74" s="54"/>
      <c r="AH74" s="52" t="str">
        <f>IF(AC74&gt;0,VLOOKUP(AC74,$DY$8:$DZ$95,2)," ")</f>
        <v xml:space="preserve"> </v>
      </c>
      <c r="AI74" s="52" t="str">
        <f>IF(AD74&gt;0,VLOOKUP(AD74,$DY$8:$DZ$95,2)," ")</f>
        <v xml:space="preserve"> </v>
      </c>
      <c r="AJ74" s="52" t="str">
        <f>IF(AE74&gt;0,VLOOKUP(AE74,$DY$8:$DZ$95,2)," ")</f>
        <v xml:space="preserve"> </v>
      </c>
      <c r="AK74" s="52" t="str">
        <f>IF(AF74&gt;0,VLOOKUP(AF74,$DY$8:$DZ$95,2)," ")</f>
        <v xml:space="preserve"> </v>
      </c>
      <c r="AL74" s="52" t="str">
        <f>IF(AG74&gt;0,VLOOKUP(AG74,$DY$8:$DZ$95,2)," ")</f>
        <v xml:space="preserve"> </v>
      </c>
      <c r="AM74" s="53"/>
      <c r="AN74" s="53"/>
      <c r="AO74" s="53"/>
      <c r="AP74" s="53"/>
      <c r="AQ74" s="53"/>
      <c r="AR74" s="53"/>
      <c r="AS74" s="55" t="str">
        <f>IF(D74="","",SUM(X74:AB74))</f>
        <v/>
      </c>
      <c r="AT74" s="31" t="str">
        <f>IF(D74="","",RANK(AS74,$AS$3:$AS$202,0))</f>
        <v/>
      </c>
      <c r="AU74" s="57" t="str">
        <f>IF(D74="","",IF(LOOKUP(AT74,'Master 2012 Pay Sheet'!$A$5:$A$35,'Master 2012 Pay Sheet'!$B$5:$B$35)&gt;0,LOOKUP(AT74,'Master 2012 Pay Sheet'!$A$5:$A$35,'Master 2012 Pay Sheet'!$B$5:$B$35),0))</f>
        <v/>
      </c>
      <c r="AV74" s="56" t="str">
        <f>IF(D74="","",SUM(AH74:AL74))</f>
        <v/>
      </c>
      <c r="AW74" s="31" t="str">
        <f>IF(D74="","",RANK(AV74,$AV$3:$AV$202,0))</f>
        <v/>
      </c>
      <c r="AX74" s="57" t="str">
        <f>IF(D74="","",IF(LOOKUP(AW74,'Master 2012 Pay Sheet'!$C$5:$C$35,'Master 2012 Pay Sheet'!$D$5:$D$35)&gt;0,LOOKUP(AW74,'Master 2012 Pay Sheet'!$C$5:$C$35,'Master 2012 Pay Sheet'!$D$5:$D$35),0))</f>
        <v/>
      </c>
      <c r="AY74" s="56" t="str">
        <f>IF(D74="","",AS74+AV74)</f>
        <v/>
      </c>
      <c r="AZ74" s="31" t="str">
        <f>IF(D74="","",RANK(AY74,$AY$3:$AY$202,0))</f>
        <v/>
      </c>
      <c r="BA74" s="57" t="str">
        <f>IF(D74="","",IF(LOOKUP(AZ74,'Master 2012 Pay Sheet'!$E$5:$E$35,'Master 2012 Pay Sheet'!$F$5:$F$35)&gt;0,LOOKUP(AZ74,'Master 2012 Pay Sheet'!$E$5:$E$35,'Master 2012 Pay Sheet'!$F$5:$F$35),0))</f>
        <v/>
      </c>
      <c r="BB74" s="57" t="str">
        <f>IF(D74="","",SUM(AU74+AX74+BA74))</f>
        <v/>
      </c>
      <c r="BC74" s="31" t="str">
        <f>IF(D74="","",AT74-AZ74)</f>
        <v/>
      </c>
      <c r="BD74" s="31" t="str">
        <f>IF(D74="","",IF(BC74=MAX($BC$3:$BC$202),B74,""))</f>
        <v/>
      </c>
      <c r="BE74" s="31" t="str">
        <f>IF(D74="","",COUNT(M74:Q74))</f>
        <v/>
      </c>
      <c r="BF74" s="56" t="str">
        <f>IF(D74="","",MAX(X74:AB74))</f>
        <v/>
      </c>
      <c r="BG74" s="31" t="str">
        <f>IF(BF74=MAX($BF$3:$BF$202),B74,"")</f>
        <v/>
      </c>
      <c r="BH74" s="31" t="str">
        <f>IF(D74="","",COUNT(AC74:AG74))</f>
        <v/>
      </c>
      <c r="BI74" s="56" t="str">
        <f>IF(D74="","",MAX(AH74:AL74))</f>
        <v/>
      </c>
      <c r="BJ74" s="31" t="str">
        <f>IF(BI74=MAX($BI$3:$BI$202),B74,"")</f>
        <v/>
      </c>
      <c r="BK74" s="31" t="str">
        <f>IF(BE74="","",BE74+BH74)</f>
        <v/>
      </c>
      <c r="BL74" s="31" t="str">
        <f>IF(D74="","",IF(S74=MAX($S$3:$S$202),S74,""))</f>
        <v/>
      </c>
      <c r="BM74" s="31" t="str">
        <f>IF(BL74=MAX($BL$3:$BL$202),B74,"")</f>
        <v/>
      </c>
      <c r="BN74" s="31" t="str">
        <f>IF(D74="","",IF(AN74=MAX($AN$3:$AN$202),AN74,""))</f>
        <v/>
      </c>
      <c r="BO74" s="31" t="str">
        <f>IF(BN74=MAX($BN$3:$BN$202),B74,"")</f>
        <v/>
      </c>
      <c r="BP74" s="31" t="str">
        <f>IF(D74="","",IF(R74=MAX($R$3:$R$202),R74,""))</f>
        <v/>
      </c>
      <c r="BQ74" s="31" t="str">
        <f>IF(BP74=MAX($BP$3:$BP$202),B74,"")</f>
        <v/>
      </c>
      <c r="BR74" s="31" t="str">
        <f>IF(D74="","",IF(AM74=MAX($AM$3:$AM$202),AM74,""))</f>
        <v/>
      </c>
      <c r="BS74" s="31" t="str">
        <f>IF(BR74=MAX($BR$3:$BR$202),B74,"")</f>
        <v/>
      </c>
      <c r="BT74" s="31" t="str">
        <f>IF(D74="","",IF(V74=MAX($V$3:$V$202),V74,""))</f>
        <v/>
      </c>
      <c r="BU74" s="31" t="str">
        <f>IF(BT74=MAX($BT$3:$BT$202),B74,"")</f>
        <v/>
      </c>
      <c r="BV74" s="31" t="str">
        <f>IF(D74="","",IF(W74=MAX($W$3:$W$202), W74,""))</f>
        <v/>
      </c>
      <c r="BW74" s="31" t="str">
        <f>IF(BV74=MAX($BV$3:$BV$202),B74,"")</f>
        <v/>
      </c>
      <c r="BX74" s="31" t="str">
        <f>IF(D74="","",IF(AQ74=MAX($AQ$3:$AQ$202),AQ74,""))</f>
        <v/>
      </c>
      <c r="BY74" s="31" t="str">
        <f>IF(BX74=MAX($BX$3:$BX$202),B74,"")</f>
        <v/>
      </c>
      <c r="BZ74" s="31" t="str">
        <f>IF(D74="","",IF(AR74=MAX($AR$3:$AR$202), AR74,""))</f>
        <v/>
      </c>
      <c r="CA74" s="31" t="str">
        <f>IF(BZ74=MAX($BZ$3:$BZ$202),B74,"")</f>
        <v/>
      </c>
      <c r="CB74" s="31" t="str">
        <f>IF(D74="","",IF(U74=MAX($U$3:$U$202), U74,""))</f>
        <v/>
      </c>
      <c r="CC74" s="31" t="str">
        <f>IF(CB74=MAX($CB$3:$CB$202),B74,"")</f>
        <v/>
      </c>
      <c r="CD74" s="31" t="str">
        <f>IF(D74="","",IF(AP74=MAX($AP$3:$AP$202),AP74,""))</f>
        <v/>
      </c>
      <c r="CE74" s="31" t="str">
        <f>IF(CD74=MAX($CD$3:$CD$202),B74,"")</f>
        <v/>
      </c>
      <c r="CF74" s="31" t="str">
        <f>IF(D74="","",IF(T74=MAX($T$3:$T$202), T74,""))</f>
        <v/>
      </c>
      <c r="CG74" s="31" t="str">
        <f>IF(CF74=MAX($CF$3:$CF$202),B74,"")</f>
        <v/>
      </c>
      <c r="CH74" s="31" t="str">
        <f>IF(D74="","",IF(AO74=MAX($AO$3:$AO$202),AO74,""))</f>
        <v/>
      </c>
      <c r="CI74" s="31" t="str">
        <f>IF(CH74=MAX($CH$3:$CH$202),B74,"")</f>
        <v/>
      </c>
      <c r="CJ74" s="31" t="str">
        <f>IF(I74="AC",AZ74,"")</f>
        <v/>
      </c>
      <c r="CK74" s="31" t="str">
        <f>IF(CJ74="","",RANK(CJ74,$CJ$3:$CJ$202,1))</f>
        <v/>
      </c>
      <c r="CL74" s="31" t="str">
        <f>IF(CK74=1,B74,"")</f>
        <v/>
      </c>
      <c r="CM74" s="31" t="str">
        <f>IF(CK74=2,B74,"")</f>
        <v/>
      </c>
      <c r="CN74" s="31" t="str">
        <f>IF(CK74=3,B74,"")</f>
        <v/>
      </c>
      <c r="CO74" s="31" t="str">
        <f>IF(I74="MC",AZ74,"")</f>
        <v/>
      </c>
      <c r="CP74" s="31" t="str">
        <f>IF(CO74="","",RANK(CO74,$CO$3:$CO$202,1))</f>
        <v/>
      </c>
      <c r="CQ74" s="31" t="str">
        <f>IF(CP74=1,B74,"")</f>
        <v/>
      </c>
      <c r="CR74" s="31" t="str">
        <f>IF(CP74=2,B74,"")</f>
        <v/>
      </c>
      <c r="CS74" s="31" t="str">
        <f>IF(CP74=3,B74,"")</f>
        <v/>
      </c>
      <c r="CT74" s="31" t="str">
        <f>IF(BE74=0,BE74,"")</f>
        <v/>
      </c>
      <c r="CU74" s="31" t="str">
        <f>IF(BE74=1,1,"")</f>
        <v/>
      </c>
      <c r="CV74" s="31" t="str">
        <f>IF(BE74=2,2,"")</f>
        <v/>
      </c>
      <c r="CW74" s="31" t="str">
        <f>IF(BE74=3,3,"")</f>
        <v/>
      </c>
      <c r="CX74" s="31" t="str">
        <f>IF(BE74=4,4,"")</f>
        <v/>
      </c>
      <c r="CY74" s="31" t="str">
        <f>IF(BE74=5,5,"")</f>
        <v/>
      </c>
      <c r="CZ74" s="31" t="str">
        <f>IF(BH74=0,BH74,"")</f>
        <v/>
      </c>
      <c r="DA74" s="31" t="str">
        <f>IF(BH74=1,1,"")</f>
        <v/>
      </c>
      <c r="DB74" s="31" t="str">
        <f>IF(BH74=2,2,"")</f>
        <v/>
      </c>
      <c r="DC74" s="31" t="str">
        <f>IF(BH74=3,3,"")</f>
        <v/>
      </c>
      <c r="DD74" s="31" t="str">
        <f>IF(BH74=4,4,"")</f>
        <v/>
      </c>
      <c r="DE74" s="31" t="str">
        <f>IF(BH74=5,5,"")</f>
        <v/>
      </c>
      <c r="DF74" s="31" t="str">
        <f>IF(BK74=0,BK74,"")</f>
        <v/>
      </c>
      <c r="DG74" s="31" t="str">
        <f>IF(BK74=1,1,"")</f>
        <v/>
      </c>
      <c r="DH74" s="31" t="str">
        <f>IF(BK74=2,2,"")</f>
        <v/>
      </c>
      <c r="DI74" s="31" t="str">
        <f>IF(BK74=3,3,"")</f>
        <v/>
      </c>
      <c r="DJ74" s="31" t="str">
        <f>IF(BK74=4,4,"")</f>
        <v/>
      </c>
      <c r="DK74" s="31" t="str">
        <f>IF(BK74=5,5,"")</f>
        <v/>
      </c>
      <c r="DL74" s="31" t="str">
        <f>IF(BK74=6,6,"")</f>
        <v/>
      </c>
      <c r="DM74" s="31" t="str">
        <f>IF(BK74=7,7,"")</f>
        <v/>
      </c>
      <c r="DN74" s="31" t="str">
        <f>IF(BK74=8,8,"")</f>
        <v/>
      </c>
      <c r="DO74" s="31" t="str">
        <f>IF(BK74=9,9,"")</f>
        <v/>
      </c>
      <c r="DP74" s="31" t="str">
        <f>IF(BK74=10,10,"")</f>
        <v/>
      </c>
      <c r="DQ74" s="31" t="str">
        <f>IF(J74="Lund",AZ74,"")</f>
        <v/>
      </c>
      <c r="DR74" s="31" t="str">
        <f>IF(DQ74="","",RANK(DQ74,$DQ$3:$DQ$202,1))</f>
        <v/>
      </c>
      <c r="DS74" s="31" t="str">
        <f>IF(DR74=1,B74,"")</f>
        <v/>
      </c>
      <c r="DT74" s="31" t="str">
        <f>IF(I74="AT",B74,"")</f>
        <v/>
      </c>
      <c r="DU74" s="31" t="str">
        <f>IF(I74="MC",B74,"")</f>
        <v/>
      </c>
      <c r="DV74" s="31" t="str">
        <f>IF(I74="AC",B74,"")</f>
        <v/>
      </c>
      <c r="DW74" s="48" t="e">
        <f>IF(BK74=0,0,IF(D74="","",$D$203-AZ74+1)/$D$203*100)</f>
        <v>#VALUE!</v>
      </c>
      <c r="DX74" s="76" t="str">
        <f>IF(AS74 = 0,AV74 - AS74,"")</f>
        <v/>
      </c>
      <c r="DY74" s="77">
        <v>30.75</v>
      </c>
      <c r="DZ74" s="77">
        <v>11.74</v>
      </c>
    </row>
    <row r="75" spans="1:130" ht="13.2" x14ac:dyDescent="0.25">
      <c r="A75" s="31" t="s">
        <v>318</v>
      </c>
      <c r="B75" s="76">
        <v>73</v>
      </c>
      <c r="C75" s="15"/>
      <c r="D75" s="14"/>
      <c r="E75" s="14"/>
      <c r="F75" s="14"/>
      <c r="G75" s="14"/>
      <c r="H75" s="14"/>
      <c r="I75" s="15"/>
      <c r="J75" s="47"/>
      <c r="K75" s="47"/>
      <c r="L75" s="47"/>
      <c r="M75" s="54"/>
      <c r="N75" s="54"/>
      <c r="O75" s="54"/>
      <c r="P75" s="54"/>
      <c r="Q75" s="54"/>
      <c r="R75" s="51"/>
      <c r="S75" s="51"/>
      <c r="T75" s="51"/>
      <c r="U75" s="51"/>
      <c r="V75" s="51"/>
      <c r="W75" s="51"/>
      <c r="X75" s="52" t="str">
        <f>IF(M75&gt;0,VLOOKUP(M75,$DY$8:$DZ$95,2)," ")</f>
        <v xml:space="preserve"> </v>
      </c>
      <c r="Y75" s="52" t="str">
        <f>IF(N75&gt;0,VLOOKUP(N75,$DY$8:$DZ$95,2)," ")</f>
        <v xml:space="preserve"> </v>
      </c>
      <c r="Z75" s="52" t="str">
        <f>IF(O75&gt;0,VLOOKUP(O75,$DY$8:$DZ$95,2)," ")</f>
        <v xml:space="preserve"> </v>
      </c>
      <c r="AA75" s="52" t="str">
        <f>IF(P75&gt;0,VLOOKUP(P75,$DY$8:$DZ$95,2)," ")</f>
        <v xml:space="preserve"> </v>
      </c>
      <c r="AB75" s="52" t="str">
        <f>IF(Q75&gt;0,VLOOKUP(Q75,$DY$8:$DZ$95,2)," ")</f>
        <v xml:space="preserve"> </v>
      </c>
      <c r="AC75" s="54"/>
      <c r="AD75" s="54"/>
      <c r="AE75" s="54"/>
      <c r="AF75" s="54"/>
      <c r="AG75" s="54"/>
      <c r="AH75" s="52" t="str">
        <f>IF(AC75&gt;0,VLOOKUP(AC75,$DY$8:$DZ$95,2)," ")</f>
        <v xml:space="preserve"> </v>
      </c>
      <c r="AI75" s="52" t="str">
        <f>IF(AD75&gt;0,VLOOKUP(AD75,$DY$8:$DZ$95,2)," ")</f>
        <v xml:space="preserve"> </v>
      </c>
      <c r="AJ75" s="52" t="str">
        <f>IF(AE75&gt;0,VLOOKUP(AE75,$DY$8:$DZ$95,2)," ")</f>
        <v xml:space="preserve"> </v>
      </c>
      <c r="AK75" s="52" t="str">
        <f>IF(AF75&gt;0,VLOOKUP(AF75,$DY$8:$DZ$95,2)," ")</f>
        <v xml:space="preserve"> </v>
      </c>
      <c r="AL75" s="52" t="str">
        <f>IF(AG75&gt;0,VLOOKUP(AG75,$DY$8:$DZ$95,2)," ")</f>
        <v xml:space="preserve"> </v>
      </c>
      <c r="AM75" s="53"/>
      <c r="AN75" s="53"/>
      <c r="AO75" s="53"/>
      <c r="AP75" s="53"/>
      <c r="AQ75" s="53"/>
      <c r="AR75" s="53"/>
      <c r="AS75" s="55" t="str">
        <f>IF(D75="","",SUM(X75:AB75))</f>
        <v/>
      </c>
      <c r="AT75" s="31" t="str">
        <f>IF(D75="","",RANK(AS75,$AS$3:$AS$202,0))</f>
        <v/>
      </c>
      <c r="AU75" s="57" t="str">
        <f>IF(D75="","",IF(LOOKUP(AT75,'Master 2012 Pay Sheet'!$A$5:$A$35,'Master 2012 Pay Sheet'!$B$5:$B$35)&gt;0,LOOKUP(AT75,'Master 2012 Pay Sheet'!$A$5:$A$35,'Master 2012 Pay Sheet'!$B$5:$B$35),0))</f>
        <v/>
      </c>
      <c r="AV75" s="56" t="str">
        <f>IF(D75="","",SUM(AH75:AL75))</f>
        <v/>
      </c>
      <c r="AW75" s="31" t="str">
        <f>IF(D75="","",RANK(AV75,$AV$3:$AV$202,0))</f>
        <v/>
      </c>
      <c r="AX75" s="57" t="str">
        <f>IF(D75="","",IF(LOOKUP(AW75,'Master 2012 Pay Sheet'!$C$5:$C$35,'Master 2012 Pay Sheet'!$D$5:$D$35)&gt;0,LOOKUP(AW75,'Master 2012 Pay Sheet'!$C$5:$C$35,'Master 2012 Pay Sheet'!$D$5:$D$35),0))</f>
        <v/>
      </c>
      <c r="AY75" s="56" t="str">
        <f>IF(D75="","",AS75+AV75)</f>
        <v/>
      </c>
      <c r="AZ75" s="31" t="str">
        <f>IF(D75="","",RANK(AY75,$AY$3:$AY$202,0))</f>
        <v/>
      </c>
      <c r="BA75" s="57" t="str">
        <f>IF(D75="","",IF(LOOKUP(AZ75,'Master 2012 Pay Sheet'!$E$5:$E$35,'Master 2012 Pay Sheet'!$F$5:$F$35)&gt;0,LOOKUP(AZ75,'Master 2012 Pay Sheet'!$E$5:$E$35,'Master 2012 Pay Sheet'!$F$5:$F$35),0))</f>
        <v/>
      </c>
      <c r="BB75" s="57" t="str">
        <f>IF(D75="","",SUM(AU75+AX75+BA75))</f>
        <v/>
      </c>
      <c r="BC75" s="31" t="str">
        <f>IF(D75="","",AT75-AZ75)</f>
        <v/>
      </c>
      <c r="BD75" s="31" t="str">
        <f>IF(D75="","",IF(BC75=MAX($BC$3:$BC$202),B75,""))</f>
        <v/>
      </c>
      <c r="BE75" s="31" t="str">
        <f>IF(D75="","",COUNT(M75:Q75))</f>
        <v/>
      </c>
      <c r="BF75" s="56" t="str">
        <f>IF(D75="","",MAX(X75:AB75))</f>
        <v/>
      </c>
      <c r="BG75" s="31" t="str">
        <f>IF(BF75=MAX($BF$3:$BF$202),B75,"")</f>
        <v/>
      </c>
      <c r="BH75" s="31" t="str">
        <f>IF(D75="","",COUNT(AC75:AG75))</f>
        <v/>
      </c>
      <c r="BI75" s="56" t="str">
        <f>IF(D75="","",MAX(AH75:AL75))</f>
        <v/>
      </c>
      <c r="BJ75" s="31" t="str">
        <f>IF(BI75=MAX($BI$3:$BI$202),B75,"")</f>
        <v/>
      </c>
      <c r="BK75" s="31" t="str">
        <f>IF(BE75="","",BE75+BH75)</f>
        <v/>
      </c>
      <c r="BL75" s="31" t="str">
        <f>IF(D75="","",IF(S75=MAX($S$3:$S$202),S75,""))</f>
        <v/>
      </c>
      <c r="BM75" s="31" t="str">
        <f>IF(BL75=MAX($BL$3:$BL$202),B75,"")</f>
        <v/>
      </c>
      <c r="BN75" s="31" t="str">
        <f>IF(D75="","",IF(AN75=MAX($AN$3:$AN$202),AN75,""))</f>
        <v/>
      </c>
      <c r="BO75" s="31" t="str">
        <f>IF(BN75=MAX($BN$3:$BN$202),B75,"")</f>
        <v/>
      </c>
      <c r="BP75" s="31" t="str">
        <f>IF(D75="","",IF(R75=MAX($R$3:$R$202),R75,""))</f>
        <v/>
      </c>
      <c r="BQ75" s="31" t="str">
        <f>IF(BP75=MAX($BP$3:$BP$202),B75,"")</f>
        <v/>
      </c>
      <c r="BR75" s="31" t="str">
        <f>IF(D75="","",IF(AM75=MAX($AM$3:$AM$202),AM75,""))</f>
        <v/>
      </c>
      <c r="BS75" s="31" t="str">
        <f>IF(BR75=MAX($BR$3:$BR$202),B75,"")</f>
        <v/>
      </c>
      <c r="BT75" s="31" t="str">
        <f>IF(D75="","",IF(V75=MAX($V$3:$V$202),V75,""))</f>
        <v/>
      </c>
      <c r="BU75" s="31" t="str">
        <f>IF(BT75=MAX($BT$3:$BT$202),B75,"")</f>
        <v/>
      </c>
      <c r="BV75" s="31" t="str">
        <f>IF(D75="","",IF(W75=MAX($W$3:$W$202), W75,""))</f>
        <v/>
      </c>
      <c r="BW75" s="31" t="str">
        <f>IF(BV75=MAX($BV$3:$BV$202),B75,"")</f>
        <v/>
      </c>
      <c r="BX75" s="31" t="str">
        <f>IF(D75="","",IF(AQ75=MAX($AQ$3:$AQ$202),AQ75,""))</f>
        <v/>
      </c>
      <c r="BY75" s="31" t="str">
        <f>IF(BX75=MAX($BX$3:$BX$202),B75,"")</f>
        <v/>
      </c>
      <c r="BZ75" s="31" t="str">
        <f>IF(D75="","",IF(AR75=MAX($AR$3:$AR$202), AR75,""))</f>
        <v/>
      </c>
      <c r="CA75" s="31" t="str">
        <f>IF(BZ75=MAX($BZ$3:$BZ$202),B75,"")</f>
        <v/>
      </c>
      <c r="CB75" s="31" t="str">
        <f>IF(D75="","",IF(U75=MAX($U$3:$U$202), U75,""))</f>
        <v/>
      </c>
      <c r="CC75" s="31" t="str">
        <f>IF(CB75=MAX($CB$3:$CB$202),B75,"")</f>
        <v/>
      </c>
      <c r="CD75" s="31" t="str">
        <f>IF(D75="","",IF(AP75=MAX($AP$3:$AP$202),AP75,""))</f>
        <v/>
      </c>
      <c r="CE75" s="31" t="str">
        <f>IF(CD75=MAX($CD$3:$CD$202),B75,"")</f>
        <v/>
      </c>
      <c r="CF75" s="31" t="str">
        <f>IF(D75="","",IF(T75=MAX($T$3:$T$202), T75,""))</f>
        <v/>
      </c>
      <c r="CG75" s="31" t="str">
        <f>IF(CF75=MAX($CF$3:$CF$202),B75,"")</f>
        <v/>
      </c>
      <c r="CH75" s="31" t="str">
        <f>IF(D75="","",IF(AO75=MAX($AO$3:$AO$202),AO75,""))</f>
        <v/>
      </c>
      <c r="CI75" s="31" t="str">
        <f>IF(CH75=MAX($CH$3:$CH$202),B75,"")</f>
        <v/>
      </c>
      <c r="CJ75" s="31" t="str">
        <f>IF(I75="AC",AZ75,"")</f>
        <v/>
      </c>
      <c r="CK75" s="31" t="str">
        <f>IF(CJ75="","",RANK(CJ75,$CJ$3:$CJ$202,1))</f>
        <v/>
      </c>
      <c r="CL75" s="31" t="str">
        <f>IF(CK75=1,B75,"")</f>
        <v/>
      </c>
      <c r="CM75" s="31" t="str">
        <f>IF(CK75=2,B75,"")</f>
        <v/>
      </c>
      <c r="CN75" s="31" t="str">
        <f>IF(CK75=3,B75,"")</f>
        <v/>
      </c>
      <c r="CO75" s="31" t="str">
        <f>IF(I75="MC",AZ75,"")</f>
        <v/>
      </c>
      <c r="CP75" s="31" t="str">
        <f>IF(CO75="","",RANK(CO75,$CO$3:$CO$202,1))</f>
        <v/>
      </c>
      <c r="CQ75" s="31" t="str">
        <f>IF(CP75=1,B75,"")</f>
        <v/>
      </c>
      <c r="CR75" s="31" t="str">
        <f>IF(CP75=2,B75,"")</f>
        <v/>
      </c>
      <c r="CS75" s="31" t="str">
        <f>IF(CP75=3,B75,"")</f>
        <v/>
      </c>
      <c r="CT75" s="31" t="str">
        <f>IF(BE75=0,BE75,"")</f>
        <v/>
      </c>
      <c r="CU75" s="31" t="str">
        <f>IF(BE75=1,1,"")</f>
        <v/>
      </c>
      <c r="CV75" s="31" t="str">
        <f>IF(BE75=2,2,"")</f>
        <v/>
      </c>
      <c r="CW75" s="31" t="str">
        <f>IF(BE75=3,3,"")</f>
        <v/>
      </c>
      <c r="CX75" s="31" t="str">
        <f>IF(BE75=4,4,"")</f>
        <v/>
      </c>
      <c r="CY75" s="31" t="str">
        <f>IF(BE75=5,5,"")</f>
        <v/>
      </c>
      <c r="CZ75" s="31" t="str">
        <f>IF(BH75=0,BH75,"")</f>
        <v/>
      </c>
      <c r="DA75" s="31" t="str">
        <f>IF(BH75=1,1,"")</f>
        <v/>
      </c>
      <c r="DB75" s="31" t="str">
        <f>IF(BH75=2,2,"")</f>
        <v/>
      </c>
      <c r="DC75" s="31" t="str">
        <f>IF(BH75=3,3,"")</f>
        <v/>
      </c>
      <c r="DD75" s="31" t="str">
        <f>IF(BH75=4,4,"")</f>
        <v/>
      </c>
      <c r="DE75" s="31" t="str">
        <f>IF(BH75=5,5,"")</f>
        <v/>
      </c>
      <c r="DF75" s="31" t="str">
        <f>IF(BK75=0,BK75,"")</f>
        <v/>
      </c>
      <c r="DG75" s="31" t="str">
        <f>IF(BK75=1,1,"")</f>
        <v/>
      </c>
      <c r="DH75" s="31" t="str">
        <f>IF(BK75=2,2,"")</f>
        <v/>
      </c>
      <c r="DI75" s="31" t="str">
        <f>IF(BK75=3,3,"")</f>
        <v/>
      </c>
      <c r="DJ75" s="31" t="str">
        <f>IF(BK75=4,4,"")</f>
        <v/>
      </c>
      <c r="DK75" s="31" t="str">
        <f>IF(BK75=5,5,"")</f>
        <v/>
      </c>
      <c r="DL75" s="31" t="str">
        <f>IF(BK75=6,6,"")</f>
        <v/>
      </c>
      <c r="DM75" s="31" t="str">
        <f>IF(BK75=7,7,"")</f>
        <v/>
      </c>
      <c r="DN75" s="31" t="str">
        <f>IF(BK75=8,8,"")</f>
        <v/>
      </c>
      <c r="DO75" s="31" t="str">
        <f>IF(BK75=9,9,"")</f>
        <v/>
      </c>
      <c r="DP75" s="31" t="str">
        <f>IF(BK75=10,10,"")</f>
        <v/>
      </c>
      <c r="DQ75" s="31" t="str">
        <f>IF(J75="Lund",AZ75,"")</f>
        <v/>
      </c>
      <c r="DR75" s="31" t="str">
        <f>IF(DQ75="","",RANK(DQ75,$DQ$3:$DQ$202,1))</f>
        <v/>
      </c>
      <c r="DS75" s="31" t="str">
        <f>IF(DR75=1,B75,"")</f>
        <v/>
      </c>
      <c r="DT75" s="31" t="str">
        <f>IF(I75="AT",B75,"")</f>
        <v/>
      </c>
      <c r="DU75" s="31" t="str">
        <f>IF(I75="MC",B75,"")</f>
        <v/>
      </c>
      <c r="DV75" s="31" t="str">
        <f>IF(I75="AC",B75,"")</f>
        <v/>
      </c>
      <c r="DW75" s="48" t="e">
        <f>IF(BK75=0,0,IF(D75="","",$D$203-AZ75+1)/$D$203*100)</f>
        <v>#VALUE!</v>
      </c>
      <c r="DX75" s="76" t="str">
        <f>IF(AS75 = 0,AV75 - AS75,"")</f>
        <v/>
      </c>
      <c r="DY75" s="77">
        <v>31</v>
      </c>
      <c r="DZ75" s="77">
        <v>12.06</v>
      </c>
    </row>
    <row r="76" spans="1:130" ht="13.2" x14ac:dyDescent="0.25">
      <c r="A76" s="31" t="s">
        <v>318</v>
      </c>
      <c r="B76" s="76">
        <v>74</v>
      </c>
      <c r="C76" s="15"/>
      <c r="D76" s="14"/>
      <c r="E76" s="14"/>
      <c r="F76" s="14"/>
      <c r="G76" s="14"/>
      <c r="H76" s="14"/>
      <c r="I76" s="15"/>
      <c r="J76" s="47"/>
      <c r="K76" s="47"/>
      <c r="L76" s="47"/>
      <c r="M76" s="54"/>
      <c r="N76" s="54"/>
      <c r="O76" s="54"/>
      <c r="P76" s="54"/>
      <c r="Q76" s="54"/>
      <c r="R76" s="51"/>
      <c r="S76" s="51"/>
      <c r="T76" s="51"/>
      <c r="U76" s="51"/>
      <c r="V76" s="51"/>
      <c r="W76" s="51"/>
      <c r="X76" s="52" t="str">
        <f>IF(M76&gt;0,VLOOKUP(M76,$DY$8:$DZ$95,2)," ")</f>
        <v xml:space="preserve"> </v>
      </c>
      <c r="Y76" s="52" t="str">
        <f>IF(N76&gt;0,VLOOKUP(N76,$DY$8:$DZ$95,2)," ")</f>
        <v xml:space="preserve"> </v>
      </c>
      <c r="Z76" s="52" t="str">
        <f>IF(O76&gt;0,VLOOKUP(O76,$DY$8:$DZ$95,2)," ")</f>
        <v xml:space="preserve"> </v>
      </c>
      <c r="AA76" s="52" t="str">
        <f>IF(P76&gt;0,VLOOKUP(P76,$DY$8:$DZ$95,2)," ")</f>
        <v xml:space="preserve"> </v>
      </c>
      <c r="AB76" s="52" t="str">
        <f>IF(Q76&gt;0,VLOOKUP(Q76,$DY$8:$DZ$95,2)," ")</f>
        <v xml:space="preserve"> </v>
      </c>
      <c r="AC76" s="54"/>
      <c r="AD76" s="54"/>
      <c r="AE76" s="54"/>
      <c r="AF76" s="54"/>
      <c r="AG76" s="54"/>
      <c r="AH76" s="52" t="str">
        <f>IF(AC76&gt;0,VLOOKUP(AC76,$DY$8:$DZ$95,2)," ")</f>
        <v xml:space="preserve"> </v>
      </c>
      <c r="AI76" s="52" t="str">
        <f>IF(AD76&gt;0,VLOOKUP(AD76,$DY$8:$DZ$95,2)," ")</f>
        <v xml:space="preserve"> </v>
      </c>
      <c r="AJ76" s="52" t="str">
        <f>IF(AE76&gt;0,VLOOKUP(AE76,$DY$8:$DZ$95,2)," ")</f>
        <v xml:space="preserve"> </v>
      </c>
      <c r="AK76" s="52" t="str">
        <f>IF(AF76&gt;0,VLOOKUP(AF76,$DY$8:$DZ$95,2)," ")</f>
        <v xml:space="preserve"> </v>
      </c>
      <c r="AL76" s="52" t="str">
        <f>IF(AG76&gt;0,VLOOKUP(AG76,$DY$8:$DZ$95,2)," ")</f>
        <v xml:space="preserve"> </v>
      </c>
      <c r="AM76" s="53"/>
      <c r="AN76" s="53"/>
      <c r="AO76" s="53"/>
      <c r="AP76" s="53"/>
      <c r="AQ76" s="53"/>
      <c r="AR76" s="53"/>
      <c r="AS76" s="55" t="str">
        <f>IF(D76="","",SUM(X76:AB76))</f>
        <v/>
      </c>
      <c r="AT76" s="31" t="str">
        <f>IF(D76="","",RANK(AS76,$AS$3:$AS$202,0))</f>
        <v/>
      </c>
      <c r="AU76" s="57" t="str">
        <f>IF(D76="","",IF(LOOKUP(AT76,'Master 2012 Pay Sheet'!$A$5:$A$35,'Master 2012 Pay Sheet'!$B$5:$B$35)&gt;0,LOOKUP(AT76,'Master 2012 Pay Sheet'!$A$5:$A$35,'Master 2012 Pay Sheet'!$B$5:$B$35),0))</f>
        <v/>
      </c>
      <c r="AV76" s="56" t="str">
        <f>IF(D76="","",SUM(AH76:AL76))</f>
        <v/>
      </c>
      <c r="AW76" s="31" t="str">
        <f>IF(D76="","",RANK(AV76,$AV$3:$AV$202,0))</f>
        <v/>
      </c>
      <c r="AX76" s="57" t="str">
        <f>IF(D76="","",IF(LOOKUP(AW76,'Master 2012 Pay Sheet'!$C$5:$C$35,'Master 2012 Pay Sheet'!$D$5:$D$35)&gt;0,LOOKUP(AW76,'Master 2012 Pay Sheet'!$C$5:$C$35,'Master 2012 Pay Sheet'!$D$5:$D$35),0))</f>
        <v/>
      </c>
      <c r="AY76" s="56" t="str">
        <f>IF(D76="","",AS76+AV76)</f>
        <v/>
      </c>
      <c r="AZ76" s="31" t="str">
        <f>IF(D76="","",RANK(AY76,$AY$3:$AY$202,0))</f>
        <v/>
      </c>
      <c r="BA76" s="57" t="str">
        <f>IF(D76="","",IF(LOOKUP(AZ76,'Master 2012 Pay Sheet'!$E$5:$E$35,'Master 2012 Pay Sheet'!$F$5:$F$35)&gt;0,LOOKUP(AZ76,'Master 2012 Pay Sheet'!$E$5:$E$35,'Master 2012 Pay Sheet'!$F$5:$F$35),0))</f>
        <v/>
      </c>
      <c r="BB76" s="57" t="str">
        <f>IF(D76="","",SUM(AU76+AX76+BA76))</f>
        <v/>
      </c>
      <c r="BC76" s="31" t="str">
        <f>IF(D76="","",AT76-AZ76)</f>
        <v/>
      </c>
      <c r="BD76" s="31" t="str">
        <f>IF(D76="","",IF(BC76=MAX($BC$3:$BC$202),B76,""))</f>
        <v/>
      </c>
      <c r="BE76" s="31" t="str">
        <f>IF(D76="","",COUNT(M76:Q76))</f>
        <v/>
      </c>
      <c r="BF76" s="56" t="str">
        <f>IF(D76="","",MAX(X76:AB76))</f>
        <v/>
      </c>
      <c r="BG76" s="31" t="str">
        <f>IF(BF76=MAX($BF$3:$BF$202),B76,"")</f>
        <v/>
      </c>
      <c r="BH76" s="31" t="str">
        <f>IF(D76="","",COUNT(AC76:AG76))</f>
        <v/>
      </c>
      <c r="BI76" s="56" t="str">
        <f>IF(D76="","",MAX(AH76:AL76))</f>
        <v/>
      </c>
      <c r="BJ76" s="31" t="str">
        <f>IF(BI76=MAX($BI$3:$BI$202),B76,"")</f>
        <v/>
      </c>
      <c r="BK76" s="31" t="str">
        <f>IF(BE76="","",BE76+BH76)</f>
        <v/>
      </c>
      <c r="BL76" s="31" t="str">
        <f>IF(D76="","",IF(S76=MAX($S$3:$S$202),S76,""))</f>
        <v/>
      </c>
      <c r="BM76" s="31" t="str">
        <f>IF(BL76=MAX($BL$3:$BL$202),B76,"")</f>
        <v/>
      </c>
      <c r="BN76" s="31" t="str">
        <f>IF(D76="","",IF(AN76=MAX($AN$3:$AN$202),AN76,""))</f>
        <v/>
      </c>
      <c r="BO76" s="31" t="str">
        <f>IF(BN76=MAX($BN$3:$BN$202),B76,"")</f>
        <v/>
      </c>
      <c r="BP76" s="31" t="str">
        <f>IF(D76="","",IF(R76=MAX($R$3:$R$202),R76,""))</f>
        <v/>
      </c>
      <c r="BQ76" s="31" t="str">
        <f>IF(BP76=MAX($BP$3:$BP$202),B76,"")</f>
        <v/>
      </c>
      <c r="BR76" s="31" t="str">
        <f>IF(D76="","",IF(AM76=MAX($AM$3:$AM$202),AM76,""))</f>
        <v/>
      </c>
      <c r="BS76" s="31" t="str">
        <f>IF(BR76=MAX($BR$3:$BR$202),B76,"")</f>
        <v/>
      </c>
      <c r="BT76" s="31" t="str">
        <f>IF(D76="","",IF(V76=MAX($V$3:$V$202),V76,""))</f>
        <v/>
      </c>
      <c r="BU76" s="31" t="str">
        <f>IF(BT76=MAX($BT$3:$BT$202),B76,"")</f>
        <v/>
      </c>
      <c r="BV76" s="31" t="str">
        <f>IF(D76="","",IF(W76=MAX($W$3:$W$202), W76,""))</f>
        <v/>
      </c>
      <c r="BW76" s="31" t="str">
        <f>IF(BV76=MAX($BV$3:$BV$202),B76,"")</f>
        <v/>
      </c>
      <c r="BX76" s="31" t="str">
        <f>IF(D76="","",IF(AQ76=MAX($AQ$3:$AQ$202),AQ76,""))</f>
        <v/>
      </c>
      <c r="BY76" s="31" t="str">
        <f>IF(BX76=MAX($BX$3:$BX$202),B76,"")</f>
        <v/>
      </c>
      <c r="BZ76" s="31" t="str">
        <f>IF(D76="","",IF(AR76=MAX($AR$3:$AR$202), AR76,""))</f>
        <v/>
      </c>
      <c r="CA76" s="31" t="str">
        <f>IF(BZ76=MAX($BZ$3:$BZ$202),B76,"")</f>
        <v/>
      </c>
      <c r="CB76" s="31" t="str">
        <f>IF(D76="","",IF(U76=MAX($U$3:$U$202), U76,""))</f>
        <v/>
      </c>
      <c r="CC76" s="31" t="str">
        <f>IF(CB76=MAX($CB$3:$CB$202),B76,"")</f>
        <v/>
      </c>
      <c r="CD76" s="31" t="str">
        <f>IF(D76="","",IF(AP76=MAX($AP$3:$AP$202),AP76,""))</f>
        <v/>
      </c>
      <c r="CE76" s="31" t="str">
        <f>IF(CD76=MAX($CD$3:$CD$202),B76,"")</f>
        <v/>
      </c>
      <c r="CF76" s="31" t="str">
        <f>IF(D76="","",IF(T76=MAX($T$3:$T$202), T76,""))</f>
        <v/>
      </c>
      <c r="CG76" s="31" t="str">
        <f>IF(CF76=MAX($CF$3:$CF$202),B76,"")</f>
        <v/>
      </c>
      <c r="CH76" s="31" t="str">
        <f>IF(D76="","",IF(AO76=MAX($AO$3:$AO$202),AO76,""))</f>
        <v/>
      </c>
      <c r="CI76" s="31" t="str">
        <f>IF(CH76=MAX($CH$3:$CH$202),B76,"")</f>
        <v/>
      </c>
      <c r="CJ76" s="31" t="str">
        <f>IF(I76="AC",AZ76,"")</f>
        <v/>
      </c>
      <c r="CK76" s="31" t="str">
        <f>IF(CJ76="","",RANK(CJ76,$CJ$3:$CJ$202,1))</f>
        <v/>
      </c>
      <c r="CL76" s="31" t="str">
        <f>IF(CK76=1,B76,"")</f>
        <v/>
      </c>
      <c r="CM76" s="31" t="str">
        <f>IF(CK76=2,B76,"")</f>
        <v/>
      </c>
      <c r="CN76" s="31" t="str">
        <f>IF(CK76=3,B76,"")</f>
        <v/>
      </c>
      <c r="CO76" s="31" t="str">
        <f>IF(I76="MC",AZ76,"")</f>
        <v/>
      </c>
      <c r="CP76" s="31" t="str">
        <f>IF(CO76="","",RANK(CO76,$CO$3:$CO$202,1))</f>
        <v/>
      </c>
      <c r="CQ76" s="31" t="str">
        <f>IF(CP76=1,B76,"")</f>
        <v/>
      </c>
      <c r="CR76" s="31" t="str">
        <f>IF(CP76=2,B76,"")</f>
        <v/>
      </c>
      <c r="CS76" s="31" t="str">
        <f>IF(CP76=3,B76,"")</f>
        <v/>
      </c>
      <c r="CT76" s="31" t="str">
        <f>IF(BE76=0,BE76,"")</f>
        <v/>
      </c>
      <c r="CU76" s="31" t="str">
        <f>IF(BE76=1,1,"")</f>
        <v/>
      </c>
      <c r="CV76" s="31" t="str">
        <f>IF(BE76=2,2,"")</f>
        <v/>
      </c>
      <c r="CW76" s="31" t="str">
        <f>IF(BE76=3,3,"")</f>
        <v/>
      </c>
      <c r="CX76" s="31" t="str">
        <f>IF(BE76=4,4,"")</f>
        <v/>
      </c>
      <c r="CY76" s="31" t="str">
        <f>IF(BE76=5,5,"")</f>
        <v/>
      </c>
      <c r="CZ76" s="31" t="str">
        <f>IF(BH76=0,BH76,"")</f>
        <v/>
      </c>
      <c r="DA76" s="31" t="str">
        <f>IF(BH76=1,1,"")</f>
        <v/>
      </c>
      <c r="DB76" s="31" t="str">
        <f>IF(BH76=2,2,"")</f>
        <v/>
      </c>
      <c r="DC76" s="31" t="str">
        <f>IF(BH76=3,3,"")</f>
        <v/>
      </c>
      <c r="DD76" s="31" t="str">
        <f>IF(BH76=4,4,"")</f>
        <v/>
      </c>
      <c r="DE76" s="31" t="str">
        <f>IF(BH76=5,5,"")</f>
        <v/>
      </c>
      <c r="DF76" s="31" t="str">
        <f>IF(BK76=0,BK76,"")</f>
        <v/>
      </c>
      <c r="DG76" s="31" t="str">
        <f>IF(BK76=1,1,"")</f>
        <v/>
      </c>
      <c r="DH76" s="31" t="str">
        <f>IF(BK76=2,2,"")</f>
        <v/>
      </c>
      <c r="DI76" s="31" t="str">
        <f>IF(BK76=3,3,"")</f>
        <v/>
      </c>
      <c r="DJ76" s="31" t="str">
        <f>IF(BK76=4,4,"")</f>
        <v/>
      </c>
      <c r="DK76" s="31" t="str">
        <f>IF(BK76=5,5,"")</f>
        <v/>
      </c>
      <c r="DL76" s="31" t="str">
        <f>IF(BK76=6,6,"")</f>
        <v/>
      </c>
      <c r="DM76" s="31" t="str">
        <f>IF(BK76=7,7,"")</f>
        <v/>
      </c>
      <c r="DN76" s="31" t="str">
        <f>IF(BK76=8,8,"")</f>
        <v/>
      </c>
      <c r="DO76" s="31" t="str">
        <f>IF(BK76=9,9,"")</f>
        <v/>
      </c>
      <c r="DP76" s="31" t="str">
        <f>IF(BK76=10,10,"")</f>
        <v/>
      </c>
      <c r="DQ76" s="31" t="str">
        <f>IF(J76="Lund",AZ76,"")</f>
        <v/>
      </c>
      <c r="DR76" s="31" t="str">
        <f>IF(DQ76="","",RANK(DQ76,$DQ$3:$DQ$202,1))</f>
        <v/>
      </c>
      <c r="DS76" s="31" t="str">
        <f>IF(DR76=1,B76,"")</f>
        <v/>
      </c>
      <c r="DT76" s="31" t="str">
        <f>IF(I76="AT",B76,"")</f>
        <v/>
      </c>
      <c r="DU76" s="31" t="str">
        <f>IF(I76="MC",B76,"")</f>
        <v/>
      </c>
      <c r="DV76" s="31" t="str">
        <f>IF(I76="AC",B76,"")</f>
        <v/>
      </c>
      <c r="DW76" s="48" t="e">
        <f>IF(BK76=0,0,IF(D76="","",$D$203-AZ76+1)/$D$203*100)</f>
        <v>#VALUE!</v>
      </c>
      <c r="DX76" s="76" t="str">
        <f>IF(AS76 = 0,AV76 - AS76,"")</f>
        <v/>
      </c>
      <c r="DY76" s="77">
        <v>31.25</v>
      </c>
      <c r="DZ76" s="77">
        <v>12.38</v>
      </c>
    </row>
    <row r="77" spans="1:130" ht="13.2" x14ac:dyDescent="0.25">
      <c r="A77" s="31" t="s">
        <v>318</v>
      </c>
      <c r="B77" s="76">
        <v>75</v>
      </c>
      <c r="C77" s="15"/>
      <c r="D77" s="14"/>
      <c r="E77" s="14"/>
      <c r="F77" s="14"/>
      <c r="G77" s="14"/>
      <c r="H77" s="14"/>
      <c r="I77" s="15"/>
      <c r="J77" s="47"/>
      <c r="K77" s="47"/>
      <c r="L77" s="47"/>
      <c r="M77" s="54"/>
      <c r="N77" s="54"/>
      <c r="O77" s="54"/>
      <c r="P77" s="54"/>
      <c r="Q77" s="54"/>
      <c r="R77" s="51"/>
      <c r="S77" s="51"/>
      <c r="T77" s="51"/>
      <c r="U77" s="51"/>
      <c r="V77" s="51"/>
      <c r="W77" s="51"/>
      <c r="X77" s="52" t="str">
        <f>IF(M77&gt;0,VLOOKUP(M77,$DY$8:$DZ$95,2)," ")</f>
        <v xml:space="preserve"> </v>
      </c>
      <c r="Y77" s="52" t="str">
        <f>IF(N77&gt;0,VLOOKUP(N77,$DY$8:$DZ$95,2)," ")</f>
        <v xml:space="preserve"> </v>
      </c>
      <c r="Z77" s="52" t="str">
        <f>IF(O77&gt;0,VLOOKUP(O77,$DY$8:$DZ$95,2)," ")</f>
        <v xml:space="preserve"> </v>
      </c>
      <c r="AA77" s="52" t="str">
        <f>IF(P77&gt;0,VLOOKUP(P77,$DY$8:$DZ$95,2)," ")</f>
        <v xml:space="preserve"> </v>
      </c>
      <c r="AB77" s="52" t="str">
        <f>IF(Q77&gt;0,VLOOKUP(Q77,$DY$8:$DZ$95,2)," ")</f>
        <v xml:space="preserve"> </v>
      </c>
      <c r="AC77" s="54"/>
      <c r="AD77" s="54"/>
      <c r="AE77" s="54"/>
      <c r="AF77" s="54"/>
      <c r="AG77" s="54"/>
      <c r="AH77" s="52" t="str">
        <f>IF(AC77&gt;0,VLOOKUP(AC77,$DY$8:$DZ$95,2)," ")</f>
        <v xml:space="preserve"> </v>
      </c>
      <c r="AI77" s="52" t="str">
        <f>IF(AD77&gt;0,VLOOKUP(AD77,$DY$8:$DZ$95,2)," ")</f>
        <v xml:space="preserve"> </v>
      </c>
      <c r="AJ77" s="52" t="str">
        <f>IF(AE77&gt;0,VLOOKUP(AE77,$DY$8:$DZ$95,2)," ")</f>
        <v xml:space="preserve"> </v>
      </c>
      <c r="AK77" s="52" t="str">
        <f>IF(AF77&gt;0,VLOOKUP(AF77,$DY$8:$DZ$95,2)," ")</f>
        <v xml:space="preserve"> </v>
      </c>
      <c r="AL77" s="52" t="str">
        <f>IF(AG77&gt;0,VLOOKUP(AG77,$DY$8:$DZ$95,2)," ")</f>
        <v xml:space="preserve"> </v>
      </c>
      <c r="AM77" s="53"/>
      <c r="AN77" s="53"/>
      <c r="AO77" s="53"/>
      <c r="AP77" s="53"/>
      <c r="AQ77" s="53"/>
      <c r="AR77" s="53"/>
      <c r="AS77" s="55" t="str">
        <f>IF(D77="","",SUM(X77:AB77))</f>
        <v/>
      </c>
      <c r="AT77" s="31" t="str">
        <f>IF(D77="","",RANK(AS77,$AS$3:$AS$202,0))</f>
        <v/>
      </c>
      <c r="AU77" s="57" t="str">
        <f>IF(D77="","",IF(LOOKUP(AT77,'Master 2012 Pay Sheet'!$A$5:$A$35,'Master 2012 Pay Sheet'!$B$5:$B$35)&gt;0,LOOKUP(AT77,'Master 2012 Pay Sheet'!$A$5:$A$35,'Master 2012 Pay Sheet'!$B$5:$B$35),0))</f>
        <v/>
      </c>
      <c r="AV77" s="56" t="str">
        <f>IF(D77="","",SUM(AH77:AL77))</f>
        <v/>
      </c>
      <c r="AW77" s="31" t="str">
        <f>IF(D77="","",RANK(AV77,$AV$3:$AV$202,0))</f>
        <v/>
      </c>
      <c r="AX77" s="57" t="str">
        <f>IF(D77="","",IF(LOOKUP(AW77,'Master 2012 Pay Sheet'!$C$5:$C$35,'Master 2012 Pay Sheet'!$D$5:$D$35)&gt;0,LOOKUP(AW77,'Master 2012 Pay Sheet'!$C$5:$C$35,'Master 2012 Pay Sheet'!$D$5:$D$35),0))</f>
        <v/>
      </c>
      <c r="AY77" s="56" t="str">
        <f>IF(D77="","",AS77+AV77)</f>
        <v/>
      </c>
      <c r="AZ77" s="31" t="str">
        <f>IF(D77="","",RANK(AY77,$AY$3:$AY$202,0))</f>
        <v/>
      </c>
      <c r="BA77" s="57" t="str">
        <f>IF(D77="","",IF(LOOKUP(AZ77,'Master 2012 Pay Sheet'!$E$5:$E$35,'Master 2012 Pay Sheet'!$F$5:$F$35)&gt;0,LOOKUP(AZ77,'Master 2012 Pay Sheet'!$E$5:$E$35,'Master 2012 Pay Sheet'!$F$5:$F$35),0))</f>
        <v/>
      </c>
      <c r="BB77" s="57" t="str">
        <f>IF(D77="","",SUM(AU77+AX77+BA77))</f>
        <v/>
      </c>
      <c r="BC77" s="31" t="str">
        <f>IF(D77="","",AT77-AZ77)</f>
        <v/>
      </c>
      <c r="BD77" s="31" t="str">
        <f>IF(D77="","",IF(BC77=MAX($BC$3:$BC$202),B77,""))</f>
        <v/>
      </c>
      <c r="BE77" s="31" t="str">
        <f>IF(D77="","",COUNT(M77:Q77))</f>
        <v/>
      </c>
      <c r="BF77" s="56" t="str">
        <f>IF(D77="","",MAX(X77:AB77))</f>
        <v/>
      </c>
      <c r="BG77" s="31" t="str">
        <f>IF(BF77=MAX($BF$3:$BF$202),B77,"")</f>
        <v/>
      </c>
      <c r="BH77" s="31" t="str">
        <f>IF(D77="","",COUNT(AC77:AG77))</f>
        <v/>
      </c>
      <c r="BI77" s="56" t="str">
        <f>IF(D77="","",MAX(AH77:AL77))</f>
        <v/>
      </c>
      <c r="BJ77" s="31" t="str">
        <f>IF(BI77=MAX($BI$3:$BI$202),B77,"")</f>
        <v/>
      </c>
      <c r="BK77" s="31" t="str">
        <f>IF(BE77="","",BE77+BH77)</f>
        <v/>
      </c>
      <c r="BL77" s="31" t="str">
        <f>IF(D77="","",IF(S77=MAX($S$3:$S$202),S77,""))</f>
        <v/>
      </c>
      <c r="BM77" s="31" t="str">
        <f>IF(BL77=MAX($BL$3:$BL$202),B77,"")</f>
        <v/>
      </c>
      <c r="BN77" s="31" t="str">
        <f>IF(D77="","",IF(AN77=MAX($AN$3:$AN$202),AN77,""))</f>
        <v/>
      </c>
      <c r="BO77" s="31" t="str">
        <f>IF(BN77=MAX($BN$3:$BN$202),B77,"")</f>
        <v/>
      </c>
      <c r="BP77" s="31" t="str">
        <f>IF(D77="","",IF(R77=MAX($R$3:$R$202),R77,""))</f>
        <v/>
      </c>
      <c r="BQ77" s="31" t="str">
        <f>IF(BP77=MAX($BP$3:$BP$202),B77,"")</f>
        <v/>
      </c>
      <c r="BR77" s="31" t="str">
        <f>IF(D77="","",IF(AM77=MAX($AM$3:$AM$202),AM77,""))</f>
        <v/>
      </c>
      <c r="BS77" s="31" t="str">
        <f>IF(BR77=MAX($BR$3:$BR$202),B77,"")</f>
        <v/>
      </c>
      <c r="BT77" s="31" t="str">
        <f>IF(D77="","",IF(V77=MAX($V$3:$V$202),V77,""))</f>
        <v/>
      </c>
      <c r="BU77" s="31" t="str">
        <f>IF(BT77=MAX($BT$3:$BT$202),B77,"")</f>
        <v/>
      </c>
      <c r="BV77" s="31" t="str">
        <f>IF(D77="","",IF(W77=MAX($W$3:$W$202), W77,""))</f>
        <v/>
      </c>
      <c r="BW77" s="31" t="str">
        <f>IF(BV77=MAX($BV$3:$BV$202),B77,"")</f>
        <v/>
      </c>
      <c r="BX77" s="31" t="str">
        <f>IF(D77="","",IF(AQ77=MAX($AQ$3:$AQ$202),AQ77,""))</f>
        <v/>
      </c>
      <c r="BY77" s="31" t="str">
        <f>IF(BX77=MAX($BX$3:$BX$202),B77,"")</f>
        <v/>
      </c>
      <c r="BZ77" s="31" t="str">
        <f>IF(D77="","",IF(AR77=MAX($AR$3:$AR$202), AR77,""))</f>
        <v/>
      </c>
      <c r="CA77" s="31" t="str">
        <f>IF(BZ77=MAX($BZ$3:$BZ$202),B77,"")</f>
        <v/>
      </c>
      <c r="CB77" s="31" t="str">
        <f>IF(D77="","",IF(U77=MAX($U$3:$U$202), U77,""))</f>
        <v/>
      </c>
      <c r="CC77" s="31" t="str">
        <f>IF(CB77=MAX($CB$3:$CB$202),B77,"")</f>
        <v/>
      </c>
      <c r="CD77" s="31" t="str">
        <f>IF(D77="","",IF(AP77=MAX($AP$3:$AP$202),AP77,""))</f>
        <v/>
      </c>
      <c r="CE77" s="31" t="str">
        <f>IF(CD77=MAX($CD$3:$CD$202),B77,"")</f>
        <v/>
      </c>
      <c r="CF77" s="31" t="str">
        <f>IF(D77="","",IF(T77=MAX($T$3:$T$202), T77,""))</f>
        <v/>
      </c>
      <c r="CG77" s="31" t="str">
        <f>IF(CF77=MAX($CF$3:$CF$202),B77,"")</f>
        <v/>
      </c>
      <c r="CH77" s="31" t="str">
        <f>IF(D77="","",IF(AO77=MAX($AO$3:$AO$202),AO77,""))</f>
        <v/>
      </c>
      <c r="CI77" s="31" t="str">
        <f>IF(CH77=MAX($CH$3:$CH$202),B77,"")</f>
        <v/>
      </c>
      <c r="CJ77" s="31" t="str">
        <f>IF(I77="AC",AZ77,"")</f>
        <v/>
      </c>
      <c r="CK77" s="31" t="str">
        <f>IF(CJ77="","",RANK(CJ77,$CJ$3:$CJ$202,1))</f>
        <v/>
      </c>
      <c r="CL77" s="31" t="str">
        <f>IF(CK77=1,B77,"")</f>
        <v/>
      </c>
      <c r="CM77" s="31" t="str">
        <f>IF(CK77=2,B77,"")</f>
        <v/>
      </c>
      <c r="CN77" s="31" t="str">
        <f>IF(CK77=3,B77,"")</f>
        <v/>
      </c>
      <c r="CO77" s="31" t="str">
        <f>IF(I77="MC",AZ77,"")</f>
        <v/>
      </c>
      <c r="CP77" s="31" t="str">
        <f>IF(CO77="","",RANK(CO77,$CO$3:$CO$202,1))</f>
        <v/>
      </c>
      <c r="CQ77" s="31" t="str">
        <f>IF(CP77=1,B77,"")</f>
        <v/>
      </c>
      <c r="CR77" s="31" t="str">
        <f>IF(CP77=2,B77,"")</f>
        <v/>
      </c>
      <c r="CS77" s="31" t="str">
        <f>IF(CP77=3,B77,"")</f>
        <v/>
      </c>
      <c r="CT77" s="31" t="str">
        <f>IF(BE77=0,BE77,"")</f>
        <v/>
      </c>
      <c r="CU77" s="31" t="str">
        <f>IF(BE77=1,1,"")</f>
        <v/>
      </c>
      <c r="CV77" s="31" t="str">
        <f>IF(BE77=2,2,"")</f>
        <v/>
      </c>
      <c r="CW77" s="31" t="str">
        <f>IF(BE77=3,3,"")</f>
        <v/>
      </c>
      <c r="CX77" s="31" t="str">
        <f>IF(BE77=4,4,"")</f>
        <v/>
      </c>
      <c r="CY77" s="31" t="str">
        <f>IF(BE77=5,5,"")</f>
        <v/>
      </c>
      <c r="CZ77" s="31" t="str">
        <f>IF(BH77=0,BH77,"")</f>
        <v/>
      </c>
      <c r="DA77" s="31" t="str">
        <f>IF(BH77=1,1,"")</f>
        <v/>
      </c>
      <c r="DB77" s="31" t="str">
        <f>IF(BH77=2,2,"")</f>
        <v/>
      </c>
      <c r="DC77" s="31" t="str">
        <f>IF(BH77=3,3,"")</f>
        <v/>
      </c>
      <c r="DD77" s="31" t="str">
        <f>IF(BH77=4,4,"")</f>
        <v/>
      </c>
      <c r="DE77" s="31" t="str">
        <f>IF(BH77=5,5,"")</f>
        <v/>
      </c>
      <c r="DF77" s="31" t="str">
        <f>IF(BK77=0,BK77,"")</f>
        <v/>
      </c>
      <c r="DG77" s="31" t="str">
        <f>IF(BK77=1,1,"")</f>
        <v/>
      </c>
      <c r="DH77" s="31" t="str">
        <f>IF(BK77=2,2,"")</f>
        <v/>
      </c>
      <c r="DI77" s="31" t="str">
        <f>IF(BK77=3,3,"")</f>
        <v/>
      </c>
      <c r="DJ77" s="31" t="str">
        <f>IF(BK77=4,4,"")</f>
        <v/>
      </c>
      <c r="DK77" s="31" t="str">
        <f>IF(BK77=5,5,"")</f>
        <v/>
      </c>
      <c r="DL77" s="31" t="str">
        <f>IF(BK77=6,6,"")</f>
        <v/>
      </c>
      <c r="DM77" s="31" t="str">
        <f>IF(BK77=7,7,"")</f>
        <v/>
      </c>
      <c r="DN77" s="31" t="str">
        <f>IF(BK77=8,8,"")</f>
        <v/>
      </c>
      <c r="DO77" s="31" t="str">
        <f>IF(BK77=9,9,"")</f>
        <v/>
      </c>
      <c r="DP77" s="31" t="str">
        <f>IF(BK77=10,10,"")</f>
        <v/>
      </c>
      <c r="DQ77" s="31" t="str">
        <f>IF(J77="Lund",AZ77,"")</f>
        <v/>
      </c>
      <c r="DR77" s="31" t="str">
        <f>IF(DQ77="","",RANK(DQ77,$DQ$3:$DQ$202,1))</f>
        <v/>
      </c>
      <c r="DS77" s="31" t="str">
        <f>IF(DR77=1,B77,"")</f>
        <v/>
      </c>
      <c r="DT77" s="31" t="str">
        <f>IF(I77="AT",B77,"")</f>
        <v/>
      </c>
      <c r="DU77" s="31" t="str">
        <f>IF(I77="MC",B77,"")</f>
        <v/>
      </c>
      <c r="DV77" s="31" t="str">
        <f>IF(I77="AC",B77,"")</f>
        <v/>
      </c>
      <c r="DW77" s="48" t="e">
        <f>IF(BK77=0,0,IF(D77="","",$D$203-AZ77+1)/$D$203*100)</f>
        <v>#VALUE!</v>
      </c>
      <c r="DX77" s="76" t="str">
        <f>IF(AS77 = 0,AV77 - AS77,"")</f>
        <v/>
      </c>
      <c r="DY77" s="77">
        <v>31.5</v>
      </c>
      <c r="DZ77" s="77">
        <v>12.7</v>
      </c>
    </row>
    <row r="78" spans="1:130" ht="13.2" x14ac:dyDescent="0.25">
      <c r="A78" s="31" t="s">
        <v>318</v>
      </c>
      <c r="B78" s="76">
        <v>76</v>
      </c>
      <c r="C78" s="15"/>
      <c r="D78" s="14"/>
      <c r="E78" s="14"/>
      <c r="F78" s="14"/>
      <c r="G78" s="14"/>
      <c r="H78" s="14"/>
      <c r="I78" s="15"/>
      <c r="J78" s="47"/>
      <c r="K78" s="47"/>
      <c r="L78" s="47"/>
      <c r="M78" s="54"/>
      <c r="N78" s="54"/>
      <c r="O78" s="54"/>
      <c r="P78" s="54"/>
      <c r="Q78" s="54"/>
      <c r="R78" s="51"/>
      <c r="S78" s="51"/>
      <c r="T78" s="51"/>
      <c r="U78" s="51"/>
      <c r="V78" s="51"/>
      <c r="W78" s="51"/>
      <c r="X78" s="52" t="str">
        <f>IF(M78&gt;0,VLOOKUP(M78,$DY$8:$DZ$95,2)," ")</f>
        <v xml:space="preserve"> </v>
      </c>
      <c r="Y78" s="52" t="str">
        <f>IF(N78&gt;0,VLOOKUP(N78,$DY$8:$DZ$95,2)," ")</f>
        <v xml:space="preserve"> </v>
      </c>
      <c r="Z78" s="52" t="str">
        <f>IF(O78&gt;0,VLOOKUP(O78,$DY$8:$DZ$95,2)," ")</f>
        <v xml:space="preserve"> </v>
      </c>
      <c r="AA78" s="52" t="str">
        <f>IF(P78&gt;0,VLOOKUP(P78,$DY$8:$DZ$95,2)," ")</f>
        <v xml:space="preserve"> </v>
      </c>
      <c r="AB78" s="52" t="str">
        <f>IF(Q78&gt;0,VLOOKUP(Q78,$DY$8:$DZ$95,2)," ")</f>
        <v xml:space="preserve"> </v>
      </c>
      <c r="AC78" s="54"/>
      <c r="AD78" s="54"/>
      <c r="AE78" s="54"/>
      <c r="AF78" s="54"/>
      <c r="AG78" s="54"/>
      <c r="AH78" s="52" t="str">
        <f>IF(AC78&gt;0,VLOOKUP(AC78,$DY$8:$DZ$95,2)," ")</f>
        <v xml:space="preserve"> </v>
      </c>
      <c r="AI78" s="52" t="str">
        <f>IF(AD78&gt;0,VLOOKUP(AD78,$DY$8:$DZ$95,2)," ")</f>
        <v xml:space="preserve"> </v>
      </c>
      <c r="AJ78" s="52" t="str">
        <f>IF(AE78&gt;0,VLOOKUP(AE78,$DY$8:$DZ$95,2)," ")</f>
        <v xml:space="preserve"> </v>
      </c>
      <c r="AK78" s="52" t="str">
        <f>IF(AF78&gt;0,VLOOKUP(AF78,$DY$8:$DZ$95,2)," ")</f>
        <v xml:space="preserve"> </v>
      </c>
      <c r="AL78" s="52" t="str">
        <f>IF(AG78&gt;0,VLOOKUP(AG78,$DY$8:$DZ$95,2)," ")</f>
        <v xml:space="preserve"> </v>
      </c>
      <c r="AM78" s="53"/>
      <c r="AN78" s="53"/>
      <c r="AO78" s="53"/>
      <c r="AP78" s="53"/>
      <c r="AQ78" s="53"/>
      <c r="AR78" s="53"/>
      <c r="AS78" s="55" t="str">
        <f>IF(D78="","",SUM(X78:AB78))</f>
        <v/>
      </c>
      <c r="AT78" s="31" t="str">
        <f>IF(D78="","",RANK(AS78,$AS$3:$AS$202,0))</f>
        <v/>
      </c>
      <c r="AU78" s="57" t="str">
        <f>IF(D78="","",IF(LOOKUP(AT78,'Master 2012 Pay Sheet'!$A$5:$A$35,'Master 2012 Pay Sheet'!$B$5:$B$35)&gt;0,LOOKUP(AT78,'Master 2012 Pay Sheet'!$A$5:$A$35,'Master 2012 Pay Sheet'!$B$5:$B$35),0))</f>
        <v/>
      </c>
      <c r="AV78" s="56" t="str">
        <f>IF(D78="","",SUM(AH78:AL78))</f>
        <v/>
      </c>
      <c r="AW78" s="31" t="str">
        <f>IF(D78="","",RANK(AV78,$AV$3:$AV$202,0))</f>
        <v/>
      </c>
      <c r="AX78" s="57" t="str">
        <f>IF(D78="","",IF(LOOKUP(AW78,'Master 2012 Pay Sheet'!$C$5:$C$35,'Master 2012 Pay Sheet'!$D$5:$D$35)&gt;0,LOOKUP(AW78,'Master 2012 Pay Sheet'!$C$5:$C$35,'Master 2012 Pay Sheet'!$D$5:$D$35),0))</f>
        <v/>
      </c>
      <c r="AY78" s="56" t="str">
        <f>IF(D78="","",AS78+AV78)</f>
        <v/>
      </c>
      <c r="AZ78" s="31" t="str">
        <f>IF(D78="","",RANK(AY78,$AY$3:$AY$202,0))</f>
        <v/>
      </c>
      <c r="BA78" s="57" t="str">
        <f>IF(D78="","",IF(LOOKUP(AZ78,'Master 2012 Pay Sheet'!$E$5:$E$35,'Master 2012 Pay Sheet'!$F$5:$F$35)&gt;0,LOOKUP(AZ78,'Master 2012 Pay Sheet'!$E$5:$E$35,'Master 2012 Pay Sheet'!$F$5:$F$35),0))</f>
        <v/>
      </c>
      <c r="BB78" s="57" t="str">
        <f>IF(D78="","",SUM(AU78+AX78+BA78))</f>
        <v/>
      </c>
      <c r="BC78" s="31" t="str">
        <f>IF(D78="","",AT78-AZ78)</f>
        <v/>
      </c>
      <c r="BD78" s="31" t="str">
        <f>IF(D78="","",IF(BC78=MAX($BC$3:$BC$202),B78,""))</f>
        <v/>
      </c>
      <c r="BE78" s="31" t="str">
        <f>IF(D78="","",COUNT(M78:Q78))</f>
        <v/>
      </c>
      <c r="BF78" s="56" t="str">
        <f>IF(D78="","",MAX(X78:AB78))</f>
        <v/>
      </c>
      <c r="BG78" s="31" t="str">
        <f>IF(BF78=MAX($BF$3:$BF$202),B78,"")</f>
        <v/>
      </c>
      <c r="BH78" s="31" t="str">
        <f>IF(D78="","",COUNT(AC78:AG78))</f>
        <v/>
      </c>
      <c r="BI78" s="56" t="str">
        <f>IF(D78="","",MAX(AH78:AL78))</f>
        <v/>
      </c>
      <c r="BJ78" s="31" t="str">
        <f>IF(BI78=MAX($BI$3:$BI$202),B78,"")</f>
        <v/>
      </c>
      <c r="BK78" s="31" t="str">
        <f>IF(BE78="","",BE78+BH78)</f>
        <v/>
      </c>
      <c r="BL78" s="31" t="str">
        <f>IF(D78="","",IF(S78=MAX($S$3:$S$202),S78,""))</f>
        <v/>
      </c>
      <c r="BM78" s="31" t="str">
        <f>IF(BL78=MAX($BL$3:$BL$202),B78,"")</f>
        <v/>
      </c>
      <c r="BN78" s="31" t="str">
        <f>IF(D78="","",IF(AN78=MAX($AN$3:$AN$202),AN78,""))</f>
        <v/>
      </c>
      <c r="BO78" s="31" t="str">
        <f>IF(BN78=MAX($BN$3:$BN$202),B78,"")</f>
        <v/>
      </c>
      <c r="BP78" s="31" t="str">
        <f>IF(D78="","",IF(R78=MAX($R$3:$R$202),R78,""))</f>
        <v/>
      </c>
      <c r="BQ78" s="31" t="str">
        <f>IF(BP78=MAX($BP$3:$BP$202),B78,"")</f>
        <v/>
      </c>
      <c r="BR78" s="31" t="str">
        <f>IF(D78="","",IF(AM78=MAX($AM$3:$AM$202),AM78,""))</f>
        <v/>
      </c>
      <c r="BS78" s="31" t="str">
        <f>IF(BR78=MAX($BR$3:$BR$202),B78,"")</f>
        <v/>
      </c>
      <c r="BT78" s="31" t="str">
        <f>IF(D78="","",IF(V78=MAX($V$3:$V$202),V78,""))</f>
        <v/>
      </c>
      <c r="BU78" s="31" t="str">
        <f>IF(BT78=MAX($BT$3:$BT$202),B78,"")</f>
        <v/>
      </c>
      <c r="BV78" s="31" t="str">
        <f>IF(D78="","",IF(W78=MAX($W$3:$W$202), W78,""))</f>
        <v/>
      </c>
      <c r="BW78" s="31" t="str">
        <f>IF(BV78=MAX($BV$3:$BV$202),B78,"")</f>
        <v/>
      </c>
      <c r="BX78" s="31" t="str">
        <f>IF(D78="","",IF(AQ78=MAX($AQ$3:$AQ$202),AQ78,""))</f>
        <v/>
      </c>
      <c r="BY78" s="31" t="str">
        <f>IF(BX78=MAX($BX$3:$BX$202),B78,"")</f>
        <v/>
      </c>
      <c r="BZ78" s="31" t="str">
        <f>IF(D78="","",IF(AR78=MAX($AR$3:$AR$202), AR78,""))</f>
        <v/>
      </c>
      <c r="CA78" s="31" t="str">
        <f>IF(BZ78=MAX($BZ$3:$BZ$202),B78,"")</f>
        <v/>
      </c>
      <c r="CB78" s="31" t="str">
        <f>IF(D78="","",IF(U78=MAX($U$3:$U$202), U78,""))</f>
        <v/>
      </c>
      <c r="CC78" s="31" t="str">
        <f>IF(CB78=MAX($CB$3:$CB$202),B78,"")</f>
        <v/>
      </c>
      <c r="CD78" s="31" t="str">
        <f>IF(D78="","",IF(AP78=MAX($AP$3:$AP$202),AP78,""))</f>
        <v/>
      </c>
      <c r="CE78" s="31" t="str">
        <f>IF(CD78=MAX($CD$3:$CD$202),B78,"")</f>
        <v/>
      </c>
      <c r="CF78" s="31" t="str">
        <f>IF(D78="","",IF(T78=MAX($T$3:$T$202), T78,""))</f>
        <v/>
      </c>
      <c r="CG78" s="31" t="str">
        <f>IF(CF78=MAX($CF$3:$CF$202),B78,"")</f>
        <v/>
      </c>
      <c r="CH78" s="31" t="str">
        <f>IF(D78="","",IF(AO78=MAX($AO$3:$AO$202),AO78,""))</f>
        <v/>
      </c>
      <c r="CI78" s="31" t="str">
        <f>IF(CH78=MAX($CH$3:$CH$202),B78,"")</f>
        <v/>
      </c>
      <c r="CJ78" s="31" t="str">
        <f>IF(I78="AC",AZ78,"")</f>
        <v/>
      </c>
      <c r="CK78" s="31" t="str">
        <f>IF(CJ78="","",RANK(CJ78,$CJ$3:$CJ$202,1))</f>
        <v/>
      </c>
      <c r="CL78" s="31" t="str">
        <f>IF(CK78=1,B78,"")</f>
        <v/>
      </c>
      <c r="CM78" s="31" t="str">
        <f>IF(CK78=2,B78,"")</f>
        <v/>
      </c>
      <c r="CN78" s="31" t="str">
        <f>IF(CK78=3,B78,"")</f>
        <v/>
      </c>
      <c r="CO78" s="31" t="str">
        <f>IF(I78="MC",AZ78,"")</f>
        <v/>
      </c>
      <c r="CP78" s="31" t="str">
        <f>IF(CO78="","",RANK(CO78,$CO$3:$CO$202,1))</f>
        <v/>
      </c>
      <c r="CQ78" s="31" t="str">
        <f>IF(CP78=1,B78,"")</f>
        <v/>
      </c>
      <c r="CR78" s="31" t="str">
        <f>IF(CP78=2,B78,"")</f>
        <v/>
      </c>
      <c r="CS78" s="31" t="str">
        <f>IF(CP78=3,B78,"")</f>
        <v/>
      </c>
      <c r="CT78" s="31" t="str">
        <f>IF(BE78=0,BE78,"")</f>
        <v/>
      </c>
      <c r="CU78" s="31" t="str">
        <f>IF(BE78=1,1,"")</f>
        <v/>
      </c>
      <c r="CV78" s="31" t="str">
        <f>IF(BE78=2,2,"")</f>
        <v/>
      </c>
      <c r="CW78" s="31" t="str">
        <f>IF(BE78=3,3,"")</f>
        <v/>
      </c>
      <c r="CX78" s="31" t="str">
        <f>IF(BE78=4,4,"")</f>
        <v/>
      </c>
      <c r="CY78" s="31" t="str">
        <f>IF(BE78=5,5,"")</f>
        <v/>
      </c>
      <c r="CZ78" s="31" t="str">
        <f>IF(BH78=0,BH78,"")</f>
        <v/>
      </c>
      <c r="DA78" s="31" t="str">
        <f>IF(BH78=1,1,"")</f>
        <v/>
      </c>
      <c r="DB78" s="31" t="str">
        <f>IF(BH78=2,2,"")</f>
        <v/>
      </c>
      <c r="DC78" s="31" t="str">
        <f>IF(BH78=3,3,"")</f>
        <v/>
      </c>
      <c r="DD78" s="31" t="str">
        <f>IF(BH78=4,4,"")</f>
        <v/>
      </c>
      <c r="DE78" s="31" t="str">
        <f>IF(BH78=5,5,"")</f>
        <v/>
      </c>
      <c r="DF78" s="31" t="str">
        <f>IF(BK78=0,BK78,"")</f>
        <v/>
      </c>
      <c r="DG78" s="31" t="str">
        <f>IF(BK78=1,1,"")</f>
        <v/>
      </c>
      <c r="DH78" s="31" t="str">
        <f>IF(BK78=2,2,"")</f>
        <v/>
      </c>
      <c r="DI78" s="31" t="str">
        <f>IF(BK78=3,3,"")</f>
        <v/>
      </c>
      <c r="DJ78" s="31" t="str">
        <f>IF(BK78=4,4,"")</f>
        <v/>
      </c>
      <c r="DK78" s="31" t="str">
        <f>IF(BK78=5,5,"")</f>
        <v/>
      </c>
      <c r="DL78" s="31" t="str">
        <f>IF(BK78=6,6,"")</f>
        <v/>
      </c>
      <c r="DM78" s="31" t="str">
        <f>IF(BK78=7,7,"")</f>
        <v/>
      </c>
      <c r="DN78" s="31" t="str">
        <f>IF(BK78=8,8,"")</f>
        <v/>
      </c>
      <c r="DO78" s="31" t="str">
        <f>IF(BK78=9,9,"")</f>
        <v/>
      </c>
      <c r="DP78" s="31" t="str">
        <f>IF(BK78=10,10,"")</f>
        <v/>
      </c>
      <c r="DQ78" s="31" t="str">
        <f>IF(J78="Lund",AZ78,"")</f>
        <v/>
      </c>
      <c r="DR78" s="31" t="str">
        <f>IF(DQ78="","",RANK(DQ78,$DQ$3:$DQ$202,1))</f>
        <v/>
      </c>
      <c r="DS78" s="31" t="str">
        <f>IF(DR78=1,B78,"")</f>
        <v/>
      </c>
      <c r="DT78" s="31" t="str">
        <f>IF(I78="AT",B78,"")</f>
        <v/>
      </c>
      <c r="DU78" s="31" t="str">
        <f>IF(I78="MC",B78,"")</f>
        <v/>
      </c>
      <c r="DV78" s="31" t="str">
        <f>IF(I78="AC",B78,"")</f>
        <v/>
      </c>
      <c r="DW78" s="48" t="e">
        <f>IF(BK78=0,0,IF(D78="","",$D$203-AZ78+1)/$D$203*100)</f>
        <v>#VALUE!</v>
      </c>
      <c r="DX78" s="76" t="str">
        <f>IF(AS78 = 0,AV78 - AS78,"")</f>
        <v/>
      </c>
      <c r="DY78" s="77">
        <v>31.75</v>
      </c>
      <c r="DZ78" s="77">
        <v>13.02</v>
      </c>
    </row>
    <row r="79" spans="1:130" ht="13.2" x14ac:dyDescent="0.25">
      <c r="A79" s="31" t="s">
        <v>318</v>
      </c>
      <c r="B79" s="76">
        <v>77</v>
      </c>
      <c r="C79" s="15"/>
      <c r="D79" s="14"/>
      <c r="E79" s="14"/>
      <c r="F79" s="14"/>
      <c r="G79" s="14"/>
      <c r="H79" s="14"/>
      <c r="I79" s="15"/>
      <c r="J79" s="47"/>
      <c r="K79" s="47"/>
      <c r="L79" s="47"/>
      <c r="M79" s="54"/>
      <c r="N79" s="54"/>
      <c r="O79" s="54"/>
      <c r="P79" s="54"/>
      <c r="Q79" s="54"/>
      <c r="R79" s="51"/>
      <c r="S79" s="51"/>
      <c r="T79" s="51"/>
      <c r="U79" s="51"/>
      <c r="V79" s="51"/>
      <c r="W79" s="51"/>
      <c r="X79" s="52" t="str">
        <f>IF(M79&gt;0,VLOOKUP(M79,$DY$8:$DZ$95,2)," ")</f>
        <v xml:space="preserve"> </v>
      </c>
      <c r="Y79" s="52" t="str">
        <f>IF(N79&gt;0,VLOOKUP(N79,$DY$8:$DZ$95,2)," ")</f>
        <v xml:space="preserve"> </v>
      </c>
      <c r="Z79" s="52" t="str">
        <f>IF(O79&gt;0,VLOOKUP(O79,$DY$8:$DZ$95,2)," ")</f>
        <v xml:space="preserve"> </v>
      </c>
      <c r="AA79" s="52" t="str">
        <f>IF(P79&gt;0,VLOOKUP(P79,$DY$8:$DZ$95,2)," ")</f>
        <v xml:space="preserve"> </v>
      </c>
      <c r="AB79" s="52" t="str">
        <f>IF(Q79&gt;0,VLOOKUP(Q79,$DY$8:$DZ$95,2)," ")</f>
        <v xml:space="preserve"> </v>
      </c>
      <c r="AC79" s="54"/>
      <c r="AD79" s="54"/>
      <c r="AE79" s="54"/>
      <c r="AF79" s="54"/>
      <c r="AG79" s="54"/>
      <c r="AH79" s="52" t="str">
        <f>IF(AC79&gt;0,VLOOKUP(AC79,$DY$8:$DZ$95,2)," ")</f>
        <v xml:space="preserve"> </v>
      </c>
      <c r="AI79" s="52" t="str">
        <f>IF(AD79&gt;0,VLOOKUP(AD79,$DY$8:$DZ$95,2)," ")</f>
        <v xml:space="preserve"> </v>
      </c>
      <c r="AJ79" s="52" t="str">
        <f>IF(AE79&gt;0,VLOOKUP(AE79,$DY$8:$DZ$95,2)," ")</f>
        <v xml:space="preserve"> </v>
      </c>
      <c r="AK79" s="52" t="str">
        <f>IF(AF79&gt;0,VLOOKUP(AF79,$DY$8:$DZ$95,2)," ")</f>
        <v xml:space="preserve"> </v>
      </c>
      <c r="AL79" s="52" t="str">
        <f>IF(AG79&gt;0,VLOOKUP(AG79,$DY$8:$DZ$95,2)," ")</f>
        <v xml:space="preserve"> </v>
      </c>
      <c r="AM79" s="53"/>
      <c r="AN79" s="53"/>
      <c r="AO79" s="53"/>
      <c r="AP79" s="53"/>
      <c r="AQ79" s="53"/>
      <c r="AR79" s="53"/>
      <c r="AS79" s="55" t="str">
        <f>IF(D79="","",SUM(X79:AB79))</f>
        <v/>
      </c>
      <c r="AT79" s="31" t="str">
        <f>IF(D79="","",RANK(AS79,$AS$3:$AS$202,0))</f>
        <v/>
      </c>
      <c r="AU79" s="57" t="str">
        <f>IF(D79="","",IF(LOOKUP(AT79,'Master 2012 Pay Sheet'!$A$5:$A$35,'Master 2012 Pay Sheet'!$B$5:$B$35)&gt;0,LOOKUP(AT79,'Master 2012 Pay Sheet'!$A$5:$A$35,'Master 2012 Pay Sheet'!$B$5:$B$35),0))</f>
        <v/>
      </c>
      <c r="AV79" s="56" t="str">
        <f>IF(D79="","",SUM(AH79:AL79))</f>
        <v/>
      </c>
      <c r="AW79" s="31" t="str">
        <f>IF(D79="","",RANK(AV79,$AV$3:$AV$202,0))</f>
        <v/>
      </c>
      <c r="AX79" s="57" t="str">
        <f>IF(D79="","",IF(LOOKUP(AW79,'Master 2012 Pay Sheet'!$C$5:$C$35,'Master 2012 Pay Sheet'!$D$5:$D$35)&gt;0,LOOKUP(AW79,'Master 2012 Pay Sheet'!$C$5:$C$35,'Master 2012 Pay Sheet'!$D$5:$D$35),0))</f>
        <v/>
      </c>
      <c r="AY79" s="56" t="str">
        <f>IF(D79="","",AS79+AV79)</f>
        <v/>
      </c>
      <c r="AZ79" s="31" t="str">
        <f>IF(D79="","",RANK(AY79,$AY$3:$AY$202,0))</f>
        <v/>
      </c>
      <c r="BA79" s="57" t="str">
        <f>IF(D79="","",IF(LOOKUP(AZ79,'Master 2012 Pay Sheet'!$E$5:$E$35,'Master 2012 Pay Sheet'!$F$5:$F$35)&gt;0,LOOKUP(AZ79,'Master 2012 Pay Sheet'!$E$5:$E$35,'Master 2012 Pay Sheet'!$F$5:$F$35),0))</f>
        <v/>
      </c>
      <c r="BB79" s="57" t="str">
        <f>IF(D79="","",SUM(AU79+AX79+BA79))</f>
        <v/>
      </c>
      <c r="BC79" s="31" t="str">
        <f>IF(D79="","",AT79-AZ79)</f>
        <v/>
      </c>
      <c r="BD79" s="31" t="str">
        <f>IF(D79="","",IF(BC79=MAX($BC$3:$BC$202),B79,""))</f>
        <v/>
      </c>
      <c r="BE79" s="31" t="str">
        <f>IF(D79="","",COUNT(M79:Q79))</f>
        <v/>
      </c>
      <c r="BF79" s="56" t="str">
        <f>IF(D79="","",MAX(X79:AB79))</f>
        <v/>
      </c>
      <c r="BG79" s="31" t="str">
        <f>IF(BF79=MAX($BF$3:$BF$202),B79,"")</f>
        <v/>
      </c>
      <c r="BH79" s="31" t="str">
        <f>IF(D79="","",COUNT(AC79:AG79))</f>
        <v/>
      </c>
      <c r="BI79" s="56" t="str">
        <f>IF(D79="","",MAX(AH79:AL79))</f>
        <v/>
      </c>
      <c r="BJ79" s="31" t="str">
        <f>IF(BI79=MAX($BI$3:$BI$202),B79,"")</f>
        <v/>
      </c>
      <c r="BK79" s="31" t="str">
        <f>IF(BE79="","",BE79+BH79)</f>
        <v/>
      </c>
      <c r="BL79" s="31" t="str">
        <f>IF(D79="","",IF(S79=MAX($S$3:$S$202),S79,""))</f>
        <v/>
      </c>
      <c r="BM79" s="31" t="str">
        <f>IF(BL79=MAX($BL$3:$BL$202),B79,"")</f>
        <v/>
      </c>
      <c r="BN79" s="31" t="str">
        <f>IF(D79="","",IF(AN79=MAX($AN$3:$AN$202),AN79,""))</f>
        <v/>
      </c>
      <c r="BO79" s="31" t="str">
        <f>IF(BN79=MAX($BN$3:$BN$202),B79,"")</f>
        <v/>
      </c>
      <c r="BP79" s="31" t="str">
        <f>IF(D79="","",IF(R79=MAX($R$3:$R$202),R79,""))</f>
        <v/>
      </c>
      <c r="BQ79" s="31" t="str">
        <f>IF(BP79=MAX($BP$3:$BP$202),B79,"")</f>
        <v/>
      </c>
      <c r="BR79" s="31" t="str">
        <f>IF(D79="","",IF(AM79=MAX($AM$3:$AM$202),AM79,""))</f>
        <v/>
      </c>
      <c r="BS79" s="31" t="str">
        <f>IF(BR79=MAX($BR$3:$BR$202),B79,"")</f>
        <v/>
      </c>
      <c r="BT79" s="31" t="str">
        <f>IF(D79="","",IF(V79=MAX($V$3:$V$202),V79,""))</f>
        <v/>
      </c>
      <c r="BU79" s="31" t="str">
        <f>IF(BT79=MAX($BT$3:$BT$202),B79,"")</f>
        <v/>
      </c>
      <c r="BV79" s="31" t="str">
        <f>IF(D79="","",IF(W79=MAX($W$3:$W$202), W79,""))</f>
        <v/>
      </c>
      <c r="BW79" s="31" t="str">
        <f>IF(BV79=MAX($BV$3:$BV$202),B79,"")</f>
        <v/>
      </c>
      <c r="BX79" s="31" t="str">
        <f>IF(D79="","",IF(AQ79=MAX($AQ$3:$AQ$202),AQ79,""))</f>
        <v/>
      </c>
      <c r="BY79" s="31" t="str">
        <f>IF(BX79=MAX($BX$3:$BX$202),B79,"")</f>
        <v/>
      </c>
      <c r="BZ79" s="31" t="str">
        <f>IF(D79="","",IF(AR79=MAX($AR$3:$AR$202), AR79,""))</f>
        <v/>
      </c>
      <c r="CA79" s="31" t="str">
        <f>IF(BZ79=MAX($BZ$3:$BZ$202),B79,"")</f>
        <v/>
      </c>
      <c r="CB79" s="31" t="str">
        <f>IF(D79="","",IF(U79=MAX($U$3:$U$202), U79,""))</f>
        <v/>
      </c>
      <c r="CC79" s="31" t="str">
        <f>IF(CB79=MAX($CB$3:$CB$202),B79,"")</f>
        <v/>
      </c>
      <c r="CD79" s="31" t="str">
        <f>IF(D79="","",IF(AP79=MAX($AP$3:$AP$202),AP79,""))</f>
        <v/>
      </c>
      <c r="CE79" s="31" t="str">
        <f>IF(CD79=MAX($CD$3:$CD$202),B79,"")</f>
        <v/>
      </c>
      <c r="CF79" s="31" t="str">
        <f>IF(D79="","",IF(T79=MAX($T$3:$T$202), T79,""))</f>
        <v/>
      </c>
      <c r="CG79" s="31" t="str">
        <f>IF(CF79=MAX($CF$3:$CF$202),B79,"")</f>
        <v/>
      </c>
      <c r="CH79" s="31" t="str">
        <f>IF(D79="","",IF(AO79=MAX($AO$3:$AO$202),AO79,""))</f>
        <v/>
      </c>
      <c r="CI79" s="31" t="str">
        <f>IF(CH79=MAX($CH$3:$CH$202),B79,"")</f>
        <v/>
      </c>
      <c r="CJ79" s="31" t="str">
        <f>IF(I79="AC",AZ79,"")</f>
        <v/>
      </c>
      <c r="CK79" s="31" t="str">
        <f>IF(CJ79="","",RANK(CJ79,$CJ$3:$CJ$202,1))</f>
        <v/>
      </c>
      <c r="CL79" s="31" t="str">
        <f>IF(CK79=1,B79,"")</f>
        <v/>
      </c>
      <c r="CM79" s="31" t="str">
        <f>IF(CK79=2,B79,"")</f>
        <v/>
      </c>
      <c r="CN79" s="31" t="str">
        <f>IF(CK79=3,B79,"")</f>
        <v/>
      </c>
      <c r="CO79" s="31" t="str">
        <f>IF(I79="MC",AZ79,"")</f>
        <v/>
      </c>
      <c r="CP79" s="31" t="str">
        <f>IF(CO79="","",RANK(CO79,$CO$3:$CO$202,1))</f>
        <v/>
      </c>
      <c r="CQ79" s="31" t="str">
        <f>IF(CP79=1,B79,"")</f>
        <v/>
      </c>
      <c r="CR79" s="31" t="str">
        <f>IF(CP79=2,B79,"")</f>
        <v/>
      </c>
      <c r="CS79" s="31" t="str">
        <f>IF(CP79=3,B79,"")</f>
        <v/>
      </c>
      <c r="CT79" s="31" t="str">
        <f>IF(BE79=0,BE79,"")</f>
        <v/>
      </c>
      <c r="CU79" s="31" t="str">
        <f>IF(BE79=1,1,"")</f>
        <v/>
      </c>
      <c r="CV79" s="31" t="str">
        <f>IF(BE79=2,2,"")</f>
        <v/>
      </c>
      <c r="CW79" s="31" t="str">
        <f>IF(BE79=3,3,"")</f>
        <v/>
      </c>
      <c r="CX79" s="31" t="str">
        <f>IF(BE79=4,4,"")</f>
        <v/>
      </c>
      <c r="CY79" s="31" t="str">
        <f>IF(BE79=5,5,"")</f>
        <v/>
      </c>
      <c r="CZ79" s="31" t="str">
        <f>IF(BH79=0,BH79,"")</f>
        <v/>
      </c>
      <c r="DA79" s="31" t="str">
        <f>IF(BH79=1,1,"")</f>
        <v/>
      </c>
      <c r="DB79" s="31" t="str">
        <f>IF(BH79=2,2,"")</f>
        <v/>
      </c>
      <c r="DC79" s="31" t="str">
        <f>IF(BH79=3,3,"")</f>
        <v/>
      </c>
      <c r="DD79" s="31" t="str">
        <f>IF(BH79=4,4,"")</f>
        <v/>
      </c>
      <c r="DE79" s="31" t="str">
        <f>IF(BH79=5,5,"")</f>
        <v/>
      </c>
      <c r="DF79" s="31" t="str">
        <f>IF(BK79=0,BK79,"")</f>
        <v/>
      </c>
      <c r="DG79" s="31" t="str">
        <f>IF(BK79=1,1,"")</f>
        <v/>
      </c>
      <c r="DH79" s="31" t="str">
        <f>IF(BK79=2,2,"")</f>
        <v/>
      </c>
      <c r="DI79" s="31" t="str">
        <f>IF(BK79=3,3,"")</f>
        <v/>
      </c>
      <c r="DJ79" s="31" t="str">
        <f>IF(BK79=4,4,"")</f>
        <v/>
      </c>
      <c r="DK79" s="31" t="str">
        <f>IF(BK79=5,5,"")</f>
        <v/>
      </c>
      <c r="DL79" s="31" t="str">
        <f>IF(BK79=6,6,"")</f>
        <v/>
      </c>
      <c r="DM79" s="31" t="str">
        <f>IF(BK79=7,7,"")</f>
        <v/>
      </c>
      <c r="DN79" s="31" t="str">
        <f>IF(BK79=8,8,"")</f>
        <v/>
      </c>
      <c r="DO79" s="31" t="str">
        <f>IF(BK79=9,9,"")</f>
        <v/>
      </c>
      <c r="DP79" s="31" t="str">
        <f>IF(BK79=10,10,"")</f>
        <v/>
      </c>
      <c r="DQ79" s="31" t="str">
        <f>IF(J79="Lund",AZ79,"")</f>
        <v/>
      </c>
      <c r="DR79" s="31" t="str">
        <f>IF(DQ79="","",RANK(DQ79,$DQ$3:$DQ$202,1))</f>
        <v/>
      </c>
      <c r="DS79" s="31" t="str">
        <f>IF(DR79=1,B79,"")</f>
        <v/>
      </c>
      <c r="DT79" s="31" t="str">
        <f>IF(I79="AT",B79,"")</f>
        <v/>
      </c>
      <c r="DU79" s="31" t="str">
        <f>IF(I79="MC",B79,"")</f>
        <v/>
      </c>
      <c r="DV79" s="31" t="str">
        <f>IF(I79="AC",B79,"")</f>
        <v/>
      </c>
      <c r="DW79" s="48" t="e">
        <f>IF(BK79=0,0,IF(D79="","",$D$203-AZ79+1)/$D$203*100)</f>
        <v>#VALUE!</v>
      </c>
      <c r="DX79" s="76" t="str">
        <f>IF(AS79 = 0,AV79 - AS79,"")</f>
        <v/>
      </c>
      <c r="DY79" s="77">
        <v>32</v>
      </c>
      <c r="DZ79" s="32">
        <v>13.25</v>
      </c>
    </row>
    <row r="80" spans="1:130" ht="13.2" x14ac:dyDescent="0.25">
      <c r="A80" s="31" t="s">
        <v>318</v>
      </c>
      <c r="B80" s="76">
        <v>78</v>
      </c>
      <c r="C80" s="15"/>
      <c r="D80" s="14"/>
      <c r="E80" s="14"/>
      <c r="F80" s="14"/>
      <c r="G80" s="14"/>
      <c r="H80" s="14"/>
      <c r="I80" s="15"/>
      <c r="J80" s="47"/>
      <c r="K80" s="47"/>
      <c r="L80" s="47"/>
      <c r="M80" s="54"/>
      <c r="N80" s="54"/>
      <c r="O80" s="54"/>
      <c r="P80" s="54"/>
      <c r="Q80" s="54"/>
      <c r="R80" s="51"/>
      <c r="S80" s="51"/>
      <c r="T80" s="51"/>
      <c r="U80" s="51"/>
      <c r="V80" s="51"/>
      <c r="W80" s="51"/>
      <c r="X80" s="52" t="str">
        <f>IF(M80&gt;0,VLOOKUP(M80,$DY$8:$DZ$95,2)," ")</f>
        <v xml:space="preserve"> </v>
      </c>
      <c r="Y80" s="52" t="str">
        <f>IF(N80&gt;0,VLOOKUP(N80,$DY$8:$DZ$95,2)," ")</f>
        <v xml:space="preserve"> </v>
      </c>
      <c r="Z80" s="52" t="str">
        <f>IF(O80&gt;0,VLOOKUP(O80,$DY$8:$DZ$95,2)," ")</f>
        <v xml:space="preserve"> </v>
      </c>
      <c r="AA80" s="52" t="str">
        <f>IF(P80&gt;0,VLOOKUP(P80,$DY$8:$DZ$95,2)," ")</f>
        <v xml:space="preserve"> </v>
      </c>
      <c r="AB80" s="52" t="str">
        <f>IF(Q80&gt;0,VLOOKUP(Q80,$DY$8:$DZ$95,2)," ")</f>
        <v xml:space="preserve"> </v>
      </c>
      <c r="AC80" s="54"/>
      <c r="AD80" s="54"/>
      <c r="AE80" s="54"/>
      <c r="AF80" s="54"/>
      <c r="AG80" s="54"/>
      <c r="AH80" s="52" t="str">
        <f>IF(AC80&gt;0,VLOOKUP(AC80,$DY$8:$DZ$95,2)," ")</f>
        <v xml:space="preserve"> </v>
      </c>
      <c r="AI80" s="52" t="str">
        <f>IF(AD80&gt;0,VLOOKUP(AD80,$DY$8:$DZ$95,2)," ")</f>
        <v xml:space="preserve"> </v>
      </c>
      <c r="AJ80" s="52" t="str">
        <f>IF(AE80&gt;0,VLOOKUP(AE80,$DY$8:$DZ$95,2)," ")</f>
        <v xml:space="preserve"> </v>
      </c>
      <c r="AK80" s="52" t="str">
        <f>IF(AF80&gt;0,VLOOKUP(AF80,$DY$8:$DZ$95,2)," ")</f>
        <v xml:space="preserve"> </v>
      </c>
      <c r="AL80" s="52" t="str">
        <f>IF(AG80&gt;0,VLOOKUP(AG80,$DY$8:$DZ$95,2)," ")</f>
        <v xml:space="preserve"> </v>
      </c>
      <c r="AM80" s="53"/>
      <c r="AN80" s="53"/>
      <c r="AO80" s="53"/>
      <c r="AP80" s="53"/>
      <c r="AQ80" s="53"/>
      <c r="AR80" s="53"/>
      <c r="AS80" s="55" t="str">
        <f>IF(D80="","",SUM(X80:AB80))</f>
        <v/>
      </c>
      <c r="AT80" s="31" t="str">
        <f>IF(D80="","",RANK(AS80,$AS$3:$AS$202,0))</f>
        <v/>
      </c>
      <c r="AU80" s="57" t="str">
        <f>IF(D80="","",IF(LOOKUP(AT80,'Master 2012 Pay Sheet'!$A$5:$A$35,'Master 2012 Pay Sheet'!$B$5:$B$35)&gt;0,LOOKUP(AT80,'Master 2012 Pay Sheet'!$A$5:$A$35,'Master 2012 Pay Sheet'!$B$5:$B$35),0))</f>
        <v/>
      </c>
      <c r="AV80" s="56" t="str">
        <f>IF(D80="","",SUM(AH80:AL80))</f>
        <v/>
      </c>
      <c r="AW80" s="31" t="str">
        <f>IF(D80="","",RANK(AV80,$AV$3:$AV$202,0))</f>
        <v/>
      </c>
      <c r="AX80" s="57" t="str">
        <f>IF(D80="","",IF(LOOKUP(AW80,'Master 2012 Pay Sheet'!$C$5:$C$35,'Master 2012 Pay Sheet'!$D$5:$D$35)&gt;0,LOOKUP(AW80,'Master 2012 Pay Sheet'!$C$5:$C$35,'Master 2012 Pay Sheet'!$D$5:$D$35),0))</f>
        <v/>
      </c>
      <c r="AY80" s="56" t="str">
        <f>IF(D80="","",AS80+AV80)</f>
        <v/>
      </c>
      <c r="AZ80" s="31" t="str">
        <f>IF(D80="","",RANK(AY80,$AY$3:$AY$202,0))</f>
        <v/>
      </c>
      <c r="BA80" s="57" t="str">
        <f>IF(D80="","",IF(LOOKUP(AZ80,'Master 2012 Pay Sheet'!$E$5:$E$35,'Master 2012 Pay Sheet'!$F$5:$F$35)&gt;0,LOOKUP(AZ80,'Master 2012 Pay Sheet'!$E$5:$E$35,'Master 2012 Pay Sheet'!$F$5:$F$35),0))</f>
        <v/>
      </c>
      <c r="BB80" s="57" t="str">
        <f>IF(D80="","",SUM(AU80+AX80+BA80))</f>
        <v/>
      </c>
      <c r="BC80" s="31" t="str">
        <f>IF(D80="","",AT80-AZ80)</f>
        <v/>
      </c>
      <c r="BD80" s="31" t="str">
        <f>IF(D80="","",IF(BC80=MAX($BC$3:$BC$202),B80,""))</f>
        <v/>
      </c>
      <c r="BE80" s="31" t="str">
        <f>IF(D80="","",COUNT(M80:Q80))</f>
        <v/>
      </c>
      <c r="BF80" s="56" t="str">
        <f>IF(D80="","",MAX(X80:AB80))</f>
        <v/>
      </c>
      <c r="BG80" s="31" t="str">
        <f>IF(BF80=MAX($BF$3:$BF$202),B80,"")</f>
        <v/>
      </c>
      <c r="BH80" s="31" t="str">
        <f>IF(D80="","",COUNT(AC80:AG80))</f>
        <v/>
      </c>
      <c r="BI80" s="56" t="str">
        <f>IF(D80="","",MAX(AH80:AL80))</f>
        <v/>
      </c>
      <c r="BJ80" s="31" t="str">
        <f>IF(BI80=MAX($BI$3:$BI$202),B80,"")</f>
        <v/>
      </c>
      <c r="BK80" s="31" t="str">
        <f>IF(BE80="","",BE80+BH80)</f>
        <v/>
      </c>
      <c r="BL80" s="31" t="str">
        <f>IF(D80="","",IF(S80=MAX($S$3:$S$202),S80,""))</f>
        <v/>
      </c>
      <c r="BM80" s="31" t="str">
        <f>IF(BL80=MAX($BL$3:$BL$202),B80,"")</f>
        <v/>
      </c>
      <c r="BN80" s="31" t="str">
        <f>IF(D80="","",IF(AN80=MAX($AN$3:$AN$202),AN80,""))</f>
        <v/>
      </c>
      <c r="BO80" s="31" t="str">
        <f>IF(BN80=MAX($BN$3:$BN$202),B80,"")</f>
        <v/>
      </c>
      <c r="BP80" s="31" t="str">
        <f>IF(D80="","",IF(R80=MAX($R$3:$R$202),R80,""))</f>
        <v/>
      </c>
      <c r="BQ80" s="31" t="str">
        <f>IF(BP80=MAX($BP$3:$BP$202),B80,"")</f>
        <v/>
      </c>
      <c r="BR80" s="31" t="str">
        <f>IF(D80="","",IF(AM80=MAX($AM$3:$AM$202),AM80,""))</f>
        <v/>
      </c>
      <c r="BS80" s="31" t="str">
        <f>IF(BR80=MAX($BR$3:$BR$202),B80,"")</f>
        <v/>
      </c>
      <c r="BT80" s="31" t="str">
        <f>IF(D80="","",IF(V80=MAX($V$3:$V$202),V80,""))</f>
        <v/>
      </c>
      <c r="BU80" s="31" t="str">
        <f>IF(BT80=MAX($BT$3:$BT$202),B80,"")</f>
        <v/>
      </c>
      <c r="BV80" s="31" t="str">
        <f>IF(D80="","",IF(W80=MAX($W$3:$W$202), W80,""))</f>
        <v/>
      </c>
      <c r="BW80" s="31" t="str">
        <f>IF(BV80=MAX($BV$3:$BV$202),B80,"")</f>
        <v/>
      </c>
      <c r="BX80" s="31" t="str">
        <f>IF(D80="","",IF(AQ80=MAX($AQ$3:$AQ$202),AQ80,""))</f>
        <v/>
      </c>
      <c r="BY80" s="31" t="str">
        <f>IF(BX80=MAX($BX$3:$BX$202),B80,"")</f>
        <v/>
      </c>
      <c r="BZ80" s="31" t="str">
        <f>IF(D80="","",IF(AR80=MAX($AR$3:$AR$202), AR80,""))</f>
        <v/>
      </c>
      <c r="CA80" s="31" t="str">
        <f>IF(BZ80=MAX($BZ$3:$BZ$202),B80,"")</f>
        <v/>
      </c>
      <c r="CB80" s="31" t="str">
        <f>IF(D80="","",IF(U80=MAX($U$3:$U$202), U80,""))</f>
        <v/>
      </c>
      <c r="CC80" s="31" t="str">
        <f>IF(CB80=MAX($CB$3:$CB$202),B80,"")</f>
        <v/>
      </c>
      <c r="CD80" s="31" t="str">
        <f>IF(D80="","",IF(AP80=MAX($AP$3:$AP$202),AP80,""))</f>
        <v/>
      </c>
      <c r="CE80" s="31" t="str">
        <f>IF(CD80=MAX($CD$3:$CD$202),B80,"")</f>
        <v/>
      </c>
      <c r="CF80" s="31" t="str">
        <f>IF(D80="","",IF(T80=MAX($T$3:$T$202), T80,""))</f>
        <v/>
      </c>
      <c r="CG80" s="31" t="str">
        <f>IF(CF80=MAX($CF$3:$CF$202),B80,"")</f>
        <v/>
      </c>
      <c r="CH80" s="31" t="str">
        <f>IF(D80="","",IF(AO80=MAX($AO$3:$AO$202),AO80,""))</f>
        <v/>
      </c>
      <c r="CI80" s="31" t="str">
        <f>IF(CH80=MAX($CH$3:$CH$202),B80,"")</f>
        <v/>
      </c>
      <c r="CJ80" s="31" t="str">
        <f>IF(I80="AC",AZ80,"")</f>
        <v/>
      </c>
      <c r="CK80" s="31" t="str">
        <f>IF(CJ80="","",RANK(CJ80,$CJ$3:$CJ$202,1))</f>
        <v/>
      </c>
      <c r="CL80" s="31" t="str">
        <f>IF(CK80=1,B80,"")</f>
        <v/>
      </c>
      <c r="CM80" s="31" t="str">
        <f>IF(CK80=2,B80,"")</f>
        <v/>
      </c>
      <c r="CN80" s="31" t="str">
        <f>IF(CK80=3,B80,"")</f>
        <v/>
      </c>
      <c r="CO80" s="31" t="str">
        <f>IF(I80="MC",AZ80,"")</f>
        <v/>
      </c>
      <c r="CP80" s="31" t="str">
        <f>IF(CO80="","",RANK(CO80,$CO$3:$CO$202,1))</f>
        <v/>
      </c>
      <c r="CQ80" s="31" t="str">
        <f>IF(CP80=1,B80,"")</f>
        <v/>
      </c>
      <c r="CR80" s="31" t="str">
        <f>IF(CP80=2,B80,"")</f>
        <v/>
      </c>
      <c r="CS80" s="31" t="str">
        <f>IF(CP80=3,B80,"")</f>
        <v/>
      </c>
      <c r="CT80" s="31" t="str">
        <f>IF(BE80=0,BE80,"")</f>
        <v/>
      </c>
      <c r="CU80" s="31" t="str">
        <f>IF(BE80=1,1,"")</f>
        <v/>
      </c>
      <c r="CV80" s="31" t="str">
        <f>IF(BE80=2,2,"")</f>
        <v/>
      </c>
      <c r="CW80" s="31" t="str">
        <f>IF(BE80=3,3,"")</f>
        <v/>
      </c>
      <c r="CX80" s="31" t="str">
        <f>IF(BE80=4,4,"")</f>
        <v/>
      </c>
      <c r="CY80" s="31" t="str">
        <f>IF(BE80=5,5,"")</f>
        <v/>
      </c>
      <c r="CZ80" s="31" t="str">
        <f>IF(BH80=0,BH80,"")</f>
        <v/>
      </c>
      <c r="DA80" s="31" t="str">
        <f>IF(BH80=1,1,"")</f>
        <v/>
      </c>
      <c r="DB80" s="31" t="str">
        <f>IF(BH80=2,2,"")</f>
        <v/>
      </c>
      <c r="DC80" s="31" t="str">
        <f>IF(BH80=3,3,"")</f>
        <v/>
      </c>
      <c r="DD80" s="31" t="str">
        <f>IF(BH80=4,4,"")</f>
        <v/>
      </c>
      <c r="DE80" s="31" t="str">
        <f>IF(BH80=5,5,"")</f>
        <v/>
      </c>
      <c r="DF80" s="31" t="str">
        <f>IF(BK80=0,BK80,"")</f>
        <v/>
      </c>
      <c r="DG80" s="31" t="str">
        <f>IF(BK80=1,1,"")</f>
        <v/>
      </c>
      <c r="DH80" s="31" t="str">
        <f>IF(BK80=2,2,"")</f>
        <v/>
      </c>
      <c r="DI80" s="31" t="str">
        <f>IF(BK80=3,3,"")</f>
        <v/>
      </c>
      <c r="DJ80" s="31" t="str">
        <f>IF(BK80=4,4,"")</f>
        <v/>
      </c>
      <c r="DK80" s="31" t="str">
        <f>IF(BK80=5,5,"")</f>
        <v/>
      </c>
      <c r="DL80" s="31" t="str">
        <f>IF(BK80=6,6,"")</f>
        <v/>
      </c>
      <c r="DM80" s="31" t="str">
        <f>IF(BK80=7,7,"")</f>
        <v/>
      </c>
      <c r="DN80" s="31" t="str">
        <f>IF(BK80=8,8,"")</f>
        <v/>
      </c>
      <c r="DO80" s="31" t="str">
        <f>IF(BK80=9,9,"")</f>
        <v/>
      </c>
      <c r="DP80" s="31" t="str">
        <f>IF(BK80=10,10,"")</f>
        <v/>
      </c>
      <c r="DQ80" s="31" t="str">
        <f>IF(J80="Lund",AZ80,"")</f>
        <v/>
      </c>
      <c r="DR80" s="31" t="str">
        <f>IF(DQ80="","",RANK(DQ80,$DQ$3:$DQ$202,1))</f>
        <v/>
      </c>
      <c r="DS80" s="31" t="str">
        <f>IF(DR80=1,B80,"")</f>
        <v/>
      </c>
      <c r="DT80" s="31" t="str">
        <f>IF(I80="AT",B80,"")</f>
        <v/>
      </c>
      <c r="DU80" s="31" t="str">
        <f>IF(I80="MC",B80,"")</f>
        <v/>
      </c>
      <c r="DV80" s="31" t="str">
        <f>IF(I80="AC",B80,"")</f>
        <v/>
      </c>
      <c r="DW80" s="48" t="e">
        <f>IF(BK80=0,0,IF(D80="","",$D$203-AZ80+1)/$D$203*100)</f>
        <v>#VALUE!</v>
      </c>
      <c r="DX80" s="76" t="str">
        <f>IF(AS80 = 0,AV80 - AS80,"")</f>
        <v/>
      </c>
      <c r="DY80" s="77">
        <v>32.25</v>
      </c>
      <c r="DZ80" s="77">
        <v>13.69</v>
      </c>
    </row>
    <row r="81" spans="1:130" ht="13.2" x14ac:dyDescent="0.25">
      <c r="A81" s="31" t="s">
        <v>318</v>
      </c>
      <c r="B81" s="76">
        <v>79</v>
      </c>
      <c r="C81" s="15"/>
      <c r="D81" s="14"/>
      <c r="E81" s="14"/>
      <c r="F81" s="14"/>
      <c r="G81" s="14"/>
      <c r="H81" s="14"/>
      <c r="I81" s="15"/>
      <c r="J81" s="47"/>
      <c r="K81" s="47"/>
      <c r="L81" s="47"/>
      <c r="M81" s="54"/>
      <c r="N81" s="54"/>
      <c r="O81" s="54"/>
      <c r="P81" s="54"/>
      <c r="Q81" s="54"/>
      <c r="R81" s="51"/>
      <c r="S81" s="51"/>
      <c r="T81" s="51"/>
      <c r="U81" s="51"/>
      <c r="V81" s="51"/>
      <c r="W81" s="51"/>
      <c r="X81" s="52" t="str">
        <f>IF(M81&gt;0,VLOOKUP(M81,$DY$8:$DZ$95,2)," ")</f>
        <v xml:space="preserve"> </v>
      </c>
      <c r="Y81" s="52" t="str">
        <f>IF(N81&gt;0,VLOOKUP(N81,$DY$8:$DZ$95,2)," ")</f>
        <v xml:space="preserve"> </v>
      </c>
      <c r="Z81" s="52" t="str">
        <f>IF(O81&gt;0,VLOOKUP(O81,$DY$8:$DZ$95,2)," ")</f>
        <v xml:space="preserve"> </v>
      </c>
      <c r="AA81" s="52" t="str">
        <f>IF(P81&gt;0,VLOOKUP(P81,$DY$8:$DZ$95,2)," ")</f>
        <v xml:space="preserve"> </v>
      </c>
      <c r="AB81" s="52" t="str">
        <f>IF(Q81&gt;0,VLOOKUP(Q81,$DY$8:$DZ$95,2)," ")</f>
        <v xml:space="preserve"> </v>
      </c>
      <c r="AC81" s="54"/>
      <c r="AD81" s="54"/>
      <c r="AE81" s="54"/>
      <c r="AF81" s="54"/>
      <c r="AG81" s="54"/>
      <c r="AH81" s="52" t="str">
        <f>IF(AC81&gt;0,VLOOKUP(AC81,$DY$8:$DZ$95,2)," ")</f>
        <v xml:space="preserve"> </v>
      </c>
      <c r="AI81" s="52" t="str">
        <f>IF(AD81&gt;0,VLOOKUP(AD81,$DY$8:$DZ$95,2)," ")</f>
        <v xml:space="preserve"> </v>
      </c>
      <c r="AJ81" s="52" t="str">
        <f>IF(AE81&gt;0,VLOOKUP(AE81,$DY$8:$DZ$95,2)," ")</f>
        <v xml:space="preserve"> </v>
      </c>
      <c r="AK81" s="52" t="str">
        <f>IF(AF81&gt;0,VLOOKUP(AF81,$DY$8:$DZ$95,2)," ")</f>
        <v xml:space="preserve"> </v>
      </c>
      <c r="AL81" s="52" t="str">
        <f>IF(AG81&gt;0,VLOOKUP(AG81,$DY$8:$DZ$95,2)," ")</f>
        <v xml:space="preserve"> </v>
      </c>
      <c r="AM81" s="53"/>
      <c r="AN81" s="53"/>
      <c r="AO81" s="53"/>
      <c r="AP81" s="53"/>
      <c r="AQ81" s="53"/>
      <c r="AR81" s="53"/>
      <c r="AS81" s="55" t="str">
        <f>IF(D81="","",SUM(X81:AB81))</f>
        <v/>
      </c>
      <c r="AT81" s="31" t="str">
        <f>IF(D81="","",RANK(AS81,$AS$3:$AS$202,0))</f>
        <v/>
      </c>
      <c r="AU81" s="57" t="str">
        <f>IF(D81="","",IF(LOOKUP(AT81,'Master 2012 Pay Sheet'!$A$5:$A$35,'Master 2012 Pay Sheet'!$B$5:$B$35)&gt;0,LOOKUP(AT81,'Master 2012 Pay Sheet'!$A$5:$A$35,'Master 2012 Pay Sheet'!$B$5:$B$35),0))</f>
        <v/>
      </c>
      <c r="AV81" s="56" t="str">
        <f>IF(D81="","",SUM(AH81:AL81))</f>
        <v/>
      </c>
      <c r="AW81" s="31" t="str">
        <f>IF(D81="","",RANK(AV81,$AV$3:$AV$202,0))</f>
        <v/>
      </c>
      <c r="AX81" s="57" t="str">
        <f>IF(D81="","",IF(LOOKUP(AW81,'Master 2012 Pay Sheet'!$C$5:$C$35,'Master 2012 Pay Sheet'!$D$5:$D$35)&gt;0,LOOKUP(AW81,'Master 2012 Pay Sheet'!$C$5:$C$35,'Master 2012 Pay Sheet'!$D$5:$D$35),0))</f>
        <v/>
      </c>
      <c r="AY81" s="56" t="str">
        <f>IF(D81="","",AS81+AV81)</f>
        <v/>
      </c>
      <c r="AZ81" s="31" t="str">
        <f>IF(D81="","",RANK(AY81,$AY$3:$AY$202,0))</f>
        <v/>
      </c>
      <c r="BA81" s="57" t="str">
        <f>IF(D81="","",IF(LOOKUP(AZ81,'Master 2012 Pay Sheet'!$E$5:$E$35,'Master 2012 Pay Sheet'!$F$5:$F$35)&gt;0,LOOKUP(AZ81,'Master 2012 Pay Sheet'!$E$5:$E$35,'Master 2012 Pay Sheet'!$F$5:$F$35),0))</f>
        <v/>
      </c>
      <c r="BB81" s="57" t="str">
        <f>IF(D81="","",SUM(AU81+AX81+BA81))</f>
        <v/>
      </c>
      <c r="BC81" s="31" t="str">
        <f>IF(D81="","",AT81-AZ81)</f>
        <v/>
      </c>
      <c r="BD81" s="31" t="str">
        <f>IF(D81="","",IF(BC81=MAX($BC$3:$BC$202),B81,""))</f>
        <v/>
      </c>
      <c r="BE81" s="31" t="str">
        <f>IF(D81="","",COUNT(M81:Q81))</f>
        <v/>
      </c>
      <c r="BF81" s="56" t="str">
        <f>IF(D81="","",MAX(X81:AB81))</f>
        <v/>
      </c>
      <c r="BG81" s="31" t="str">
        <f>IF(BF81=MAX($BF$3:$BF$202),B81,"")</f>
        <v/>
      </c>
      <c r="BH81" s="31" t="str">
        <f>IF(D81="","",COUNT(AC81:AG81))</f>
        <v/>
      </c>
      <c r="BI81" s="56" t="str">
        <f>IF(D81="","",MAX(AH81:AL81))</f>
        <v/>
      </c>
      <c r="BJ81" s="31" t="str">
        <f>IF(BI81=MAX($BI$3:$BI$202),B81,"")</f>
        <v/>
      </c>
      <c r="BK81" s="31" t="str">
        <f>IF(BE81="","",BE81+BH81)</f>
        <v/>
      </c>
      <c r="BL81" s="31" t="str">
        <f>IF(D81="","",IF(S81=MAX($S$3:$S$202),S81,""))</f>
        <v/>
      </c>
      <c r="BM81" s="31" t="str">
        <f>IF(BL81=MAX($BL$3:$BL$202),B81,"")</f>
        <v/>
      </c>
      <c r="BN81" s="31" t="str">
        <f>IF(D81="","",IF(AN81=MAX($AN$3:$AN$202),AN81,""))</f>
        <v/>
      </c>
      <c r="BO81" s="31" t="str">
        <f>IF(BN81=MAX($BN$3:$BN$202),B81,"")</f>
        <v/>
      </c>
      <c r="BP81" s="31" t="str">
        <f>IF(D81="","",IF(R81=MAX($R$3:$R$202),R81,""))</f>
        <v/>
      </c>
      <c r="BQ81" s="31" t="str">
        <f>IF(BP81=MAX($BP$3:$BP$202),B81,"")</f>
        <v/>
      </c>
      <c r="BR81" s="31" t="str">
        <f>IF(D81="","",IF(AM81=MAX($AM$3:$AM$202),AM81,""))</f>
        <v/>
      </c>
      <c r="BS81" s="31" t="str">
        <f>IF(BR81=MAX($BR$3:$BR$202),B81,"")</f>
        <v/>
      </c>
      <c r="BT81" s="31" t="str">
        <f>IF(D81="","",IF(V81=MAX($V$3:$V$202),V81,""))</f>
        <v/>
      </c>
      <c r="BU81" s="31" t="str">
        <f>IF(BT81=MAX($BT$3:$BT$202),B81,"")</f>
        <v/>
      </c>
      <c r="BV81" s="31" t="str">
        <f>IF(D81="","",IF(W81=MAX($W$3:$W$202), W81,""))</f>
        <v/>
      </c>
      <c r="BW81" s="31" t="str">
        <f>IF(BV81=MAX($BV$3:$BV$202),B81,"")</f>
        <v/>
      </c>
      <c r="BX81" s="31" t="str">
        <f>IF(D81="","",IF(AQ81=MAX($AQ$3:$AQ$202),AQ81,""))</f>
        <v/>
      </c>
      <c r="BY81" s="31" t="str">
        <f>IF(BX81=MAX($BX$3:$BX$202),B81,"")</f>
        <v/>
      </c>
      <c r="BZ81" s="31" t="str">
        <f>IF(D81="","",IF(AR81=MAX($AR$3:$AR$202), AR81,""))</f>
        <v/>
      </c>
      <c r="CA81" s="31" t="str">
        <f>IF(BZ81=MAX($BZ$3:$BZ$202),B81,"")</f>
        <v/>
      </c>
      <c r="CB81" s="31" t="str">
        <f>IF(D81="","",IF(U81=MAX($U$3:$U$202), U81,""))</f>
        <v/>
      </c>
      <c r="CC81" s="31" t="str">
        <f>IF(CB81=MAX($CB$3:$CB$202),B81,"")</f>
        <v/>
      </c>
      <c r="CD81" s="31" t="str">
        <f>IF(D81="","",IF(AP81=MAX($AP$3:$AP$202),AP81,""))</f>
        <v/>
      </c>
      <c r="CE81" s="31" t="str">
        <f>IF(CD81=MAX($CD$3:$CD$202),B81,"")</f>
        <v/>
      </c>
      <c r="CF81" s="31" t="str">
        <f>IF(D81="","",IF(T81=MAX($T$3:$T$202), T81,""))</f>
        <v/>
      </c>
      <c r="CG81" s="31" t="str">
        <f>IF(CF81=MAX($CF$3:$CF$202),B81,"")</f>
        <v/>
      </c>
      <c r="CH81" s="31" t="str">
        <f>IF(D81="","",IF(AO81=MAX($AO$3:$AO$202),AO81,""))</f>
        <v/>
      </c>
      <c r="CI81" s="31" t="str">
        <f>IF(CH81=MAX($CH$3:$CH$202),B81,"")</f>
        <v/>
      </c>
      <c r="CJ81" s="31" t="str">
        <f>IF(I81="AC",AZ81,"")</f>
        <v/>
      </c>
      <c r="CK81" s="31" t="str">
        <f>IF(CJ81="","",RANK(CJ81,$CJ$3:$CJ$202,1))</f>
        <v/>
      </c>
      <c r="CL81" s="31" t="str">
        <f>IF(CK81=1,B81,"")</f>
        <v/>
      </c>
      <c r="CM81" s="31" t="str">
        <f>IF(CK81=2,B81,"")</f>
        <v/>
      </c>
      <c r="CN81" s="31" t="str">
        <f>IF(CK81=3,B81,"")</f>
        <v/>
      </c>
      <c r="CO81" s="31" t="str">
        <f>IF(I81="MC",AZ81,"")</f>
        <v/>
      </c>
      <c r="CP81" s="31" t="str">
        <f>IF(CO81="","",RANK(CO81,$CO$3:$CO$202,1))</f>
        <v/>
      </c>
      <c r="CQ81" s="31" t="str">
        <f>IF(CP81=1,B81,"")</f>
        <v/>
      </c>
      <c r="CR81" s="31" t="str">
        <f>IF(CP81=2,B81,"")</f>
        <v/>
      </c>
      <c r="CS81" s="31" t="str">
        <f>IF(CP81=3,B81,"")</f>
        <v/>
      </c>
      <c r="CT81" s="31" t="str">
        <f>IF(BE81=0,BE81,"")</f>
        <v/>
      </c>
      <c r="CU81" s="31" t="str">
        <f>IF(BE81=1,1,"")</f>
        <v/>
      </c>
      <c r="CV81" s="31" t="str">
        <f>IF(BE81=2,2,"")</f>
        <v/>
      </c>
      <c r="CW81" s="31" t="str">
        <f>IF(BE81=3,3,"")</f>
        <v/>
      </c>
      <c r="CX81" s="31" t="str">
        <f>IF(BE81=4,4,"")</f>
        <v/>
      </c>
      <c r="CY81" s="31" t="str">
        <f>IF(BE81=5,5,"")</f>
        <v/>
      </c>
      <c r="CZ81" s="31" t="str">
        <f>IF(BH81=0,BH81,"")</f>
        <v/>
      </c>
      <c r="DA81" s="31" t="str">
        <f>IF(BH81=1,1,"")</f>
        <v/>
      </c>
      <c r="DB81" s="31" t="str">
        <f>IF(BH81=2,2,"")</f>
        <v/>
      </c>
      <c r="DC81" s="31" t="str">
        <f>IF(BH81=3,3,"")</f>
        <v/>
      </c>
      <c r="DD81" s="31" t="str">
        <f>IF(BH81=4,4,"")</f>
        <v/>
      </c>
      <c r="DE81" s="31" t="str">
        <f>IF(BH81=5,5,"")</f>
        <v/>
      </c>
      <c r="DF81" s="31" t="str">
        <f>IF(BK81=0,BK81,"")</f>
        <v/>
      </c>
      <c r="DG81" s="31" t="str">
        <f>IF(BK81=1,1,"")</f>
        <v/>
      </c>
      <c r="DH81" s="31" t="str">
        <f>IF(BK81=2,2,"")</f>
        <v/>
      </c>
      <c r="DI81" s="31" t="str">
        <f>IF(BK81=3,3,"")</f>
        <v/>
      </c>
      <c r="DJ81" s="31" t="str">
        <f>IF(BK81=4,4,"")</f>
        <v/>
      </c>
      <c r="DK81" s="31" t="str">
        <f>IF(BK81=5,5,"")</f>
        <v/>
      </c>
      <c r="DL81" s="31" t="str">
        <f>IF(BK81=6,6,"")</f>
        <v/>
      </c>
      <c r="DM81" s="31" t="str">
        <f>IF(BK81=7,7,"")</f>
        <v/>
      </c>
      <c r="DN81" s="31" t="str">
        <f>IF(BK81=8,8,"")</f>
        <v/>
      </c>
      <c r="DO81" s="31" t="str">
        <f>IF(BK81=9,9,"")</f>
        <v/>
      </c>
      <c r="DP81" s="31" t="str">
        <f>IF(BK81=10,10,"")</f>
        <v/>
      </c>
      <c r="DQ81" s="31" t="str">
        <f>IF(J81="Lund",AZ81,"")</f>
        <v/>
      </c>
      <c r="DR81" s="31" t="str">
        <f>IF(DQ81="","",RANK(DQ81,$DQ$3:$DQ$202,1))</f>
        <v/>
      </c>
      <c r="DS81" s="31" t="str">
        <f>IF(DR81=1,B81,"")</f>
        <v/>
      </c>
      <c r="DT81" s="31" t="str">
        <f>IF(I81="AT",B81,"")</f>
        <v/>
      </c>
      <c r="DU81" s="31" t="str">
        <f>IF(I81="MC",B81,"")</f>
        <v/>
      </c>
      <c r="DV81" s="31" t="str">
        <f>IF(I81="AC",B81,"")</f>
        <v/>
      </c>
      <c r="DW81" s="48" t="e">
        <f>IF(BK81=0,0,IF(D81="","",$D$203-AZ81+1)/$D$203*100)</f>
        <v>#VALUE!</v>
      </c>
      <c r="DX81" s="76" t="str">
        <f>IF(AS81 = 0,AV81 - AS81,"")</f>
        <v/>
      </c>
      <c r="DY81" s="77">
        <v>32.5</v>
      </c>
      <c r="DZ81" s="77">
        <v>14.03</v>
      </c>
    </row>
    <row r="82" spans="1:130" ht="13.2" x14ac:dyDescent="0.25">
      <c r="A82" s="31" t="s">
        <v>318</v>
      </c>
      <c r="B82" s="76">
        <v>80</v>
      </c>
      <c r="C82" s="15"/>
      <c r="D82" s="14"/>
      <c r="E82" s="14"/>
      <c r="F82" s="14"/>
      <c r="G82" s="14"/>
      <c r="H82" s="14"/>
      <c r="I82" s="15"/>
      <c r="J82" s="47"/>
      <c r="K82" s="47"/>
      <c r="L82" s="47"/>
      <c r="M82" s="54"/>
      <c r="N82" s="54"/>
      <c r="O82" s="54"/>
      <c r="P82" s="54"/>
      <c r="Q82" s="54"/>
      <c r="R82" s="51"/>
      <c r="S82" s="51"/>
      <c r="T82" s="51"/>
      <c r="U82" s="51"/>
      <c r="V82" s="51"/>
      <c r="W82" s="51"/>
      <c r="X82" s="52" t="str">
        <f>IF(M82&gt;0,VLOOKUP(M82,$DY$8:$DZ$95,2)," ")</f>
        <v xml:space="preserve"> </v>
      </c>
      <c r="Y82" s="52" t="str">
        <f>IF(N82&gt;0,VLOOKUP(N82,$DY$8:$DZ$95,2)," ")</f>
        <v xml:space="preserve"> </v>
      </c>
      <c r="Z82" s="52" t="str">
        <f>IF(O82&gt;0,VLOOKUP(O82,$DY$8:$DZ$95,2)," ")</f>
        <v xml:space="preserve"> </v>
      </c>
      <c r="AA82" s="52" t="str">
        <f>IF(P82&gt;0,VLOOKUP(P82,$DY$8:$DZ$95,2)," ")</f>
        <v xml:space="preserve"> </v>
      </c>
      <c r="AB82" s="52" t="str">
        <f>IF(Q82&gt;0,VLOOKUP(Q82,$DY$8:$DZ$95,2)," ")</f>
        <v xml:space="preserve"> </v>
      </c>
      <c r="AC82" s="54"/>
      <c r="AD82" s="54"/>
      <c r="AE82" s="54"/>
      <c r="AF82" s="54"/>
      <c r="AG82" s="54"/>
      <c r="AH82" s="52" t="str">
        <f>IF(AC82&gt;0,VLOOKUP(AC82,$DY$8:$DZ$95,2)," ")</f>
        <v xml:space="preserve"> </v>
      </c>
      <c r="AI82" s="52" t="str">
        <f>IF(AD82&gt;0,VLOOKUP(AD82,$DY$8:$DZ$95,2)," ")</f>
        <v xml:space="preserve"> </v>
      </c>
      <c r="AJ82" s="52" t="str">
        <f>IF(AE82&gt;0,VLOOKUP(AE82,$DY$8:$DZ$95,2)," ")</f>
        <v xml:space="preserve"> </v>
      </c>
      <c r="AK82" s="52" t="str">
        <f>IF(AF82&gt;0,VLOOKUP(AF82,$DY$8:$DZ$95,2)," ")</f>
        <v xml:space="preserve"> </v>
      </c>
      <c r="AL82" s="52" t="str">
        <f>IF(AG82&gt;0,VLOOKUP(AG82,$DY$8:$DZ$95,2)," ")</f>
        <v xml:space="preserve"> </v>
      </c>
      <c r="AM82" s="53"/>
      <c r="AN82" s="53"/>
      <c r="AO82" s="53"/>
      <c r="AP82" s="53"/>
      <c r="AQ82" s="53"/>
      <c r="AR82" s="53"/>
      <c r="AS82" s="55" t="str">
        <f>IF(D82="","",SUM(X82:AB82))</f>
        <v/>
      </c>
      <c r="AT82" s="31" t="str">
        <f>IF(D82="","",RANK(AS82,$AS$3:$AS$202,0))</f>
        <v/>
      </c>
      <c r="AU82" s="57" t="str">
        <f>IF(D82="","",IF(LOOKUP(AT82,'Master 2012 Pay Sheet'!$A$5:$A$35,'Master 2012 Pay Sheet'!$B$5:$B$35)&gt;0,LOOKUP(AT82,'Master 2012 Pay Sheet'!$A$5:$A$35,'Master 2012 Pay Sheet'!$B$5:$B$35),0))</f>
        <v/>
      </c>
      <c r="AV82" s="56" t="str">
        <f>IF(D82="","",SUM(AH82:AL82))</f>
        <v/>
      </c>
      <c r="AW82" s="31" t="str">
        <f>IF(D82="","",RANK(AV82,$AV$3:$AV$202,0))</f>
        <v/>
      </c>
      <c r="AX82" s="57" t="str">
        <f>IF(D82="","",IF(LOOKUP(AW82,'Master 2012 Pay Sheet'!$C$5:$C$35,'Master 2012 Pay Sheet'!$D$5:$D$35)&gt;0,LOOKUP(AW82,'Master 2012 Pay Sheet'!$C$5:$C$35,'Master 2012 Pay Sheet'!$D$5:$D$35),0))</f>
        <v/>
      </c>
      <c r="AY82" s="56" t="str">
        <f>IF(D82="","",AS82+AV82)</f>
        <v/>
      </c>
      <c r="AZ82" s="31" t="str">
        <f>IF(D82="","",RANK(AY82,$AY$3:$AY$202,0))</f>
        <v/>
      </c>
      <c r="BA82" s="57" t="str">
        <f>IF(D82="","",IF(LOOKUP(AZ82,'Master 2012 Pay Sheet'!$E$5:$E$35,'Master 2012 Pay Sheet'!$F$5:$F$35)&gt;0,LOOKUP(AZ82,'Master 2012 Pay Sheet'!$E$5:$E$35,'Master 2012 Pay Sheet'!$F$5:$F$35),0))</f>
        <v/>
      </c>
      <c r="BB82" s="57" t="str">
        <f>IF(D82="","",SUM(AU82+AX82+BA82))</f>
        <v/>
      </c>
      <c r="BC82" s="31" t="str">
        <f>IF(D82="","",AT82-AZ82)</f>
        <v/>
      </c>
      <c r="BD82" s="31" t="str">
        <f>IF(D82="","",IF(BC82=MAX($BC$3:$BC$202),B82,""))</f>
        <v/>
      </c>
      <c r="BE82" s="31" t="str">
        <f>IF(D82="","",COUNT(M82:Q82))</f>
        <v/>
      </c>
      <c r="BF82" s="56" t="str">
        <f>IF(D82="","",MAX(X82:AB82))</f>
        <v/>
      </c>
      <c r="BG82" s="31" t="str">
        <f>IF(BF82=MAX($BF$3:$BF$202),B82,"")</f>
        <v/>
      </c>
      <c r="BH82" s="31" t="str">
        <f>IF(D82="","",COUNT(AC82:AG82))</f>
        <v/>
      </c>
      <c r="BI82" s="56" t="str">
        <f>IF(D82="","",MAX(AH82:AL82))</f>
        <v/>
      </c>
      <c r="BJ82" s="31" t="str">
        <f>IF(BI82=MAX($BI$3:$BI$202),B82,"")</f>
        <v/>
      </c>
      <c r="BK82" s="31" t="str">
        <f>IF(BE82="","",BE82+BH82)</f>
        <v/>
      </c>
      <c r="BL82" s="31" t="str">
        <f>IF(D82="","",IF(S82=MAX($S$3:$S$202),S82,""))</f>
        <v/>
      </c>
      <c r="BM82" s="31" t="str">
        <f>IF(BL82=MAX($BL$3:$BL$202),B82,"")</f>
        <v/>
      </c>
      <c r="BN82" s="31" t="str">
        <f>IF(D82="","",IF(AN82=MAX($AN$3:$AN$202),AN82,""))</f>
        <v/>
      </c>
      <c r="BO82" s="31" t="str">
        <f>IF(BN82=MAX($BN$3:$BN$202),B82,"")</f>
        <v/>
      </c>
      <c r="BP82" s="31" t="str">
        <f>IF(D82="","",IF(R82=MAX($R$3:$R$202),R82,""))</f>
        <v/>
      </c>
      <c r="BQ82" s="31" t="str">
        <f>IF(BP82=MAX($BP$3:$BP$202),B82,"")</f>
        <v/>
      </c>
      <c r="BR82" s="31" t="str">
        <f>IF(D82="","",IF(AM82=MAX($AM$3:$AM$202),AM82,""))</f>
        <v/>
      </c>
      <c r="BS82" s="31" t="str">
        <f>IF(BR82=MAX($BR$3:$BR$202),B82,"")</f>
        <v/>
      </c>
      <c r="BT82" s="31" t="str">
        <f>IF(D82="","",IF(V82=MAX($V$3:$V$202),V82,""))</f>
        <v/>
      </c>
      <c r="BU82" s="31" t="str">
        <f>IF(BT82=MAX($BT$3:$BT$202),B82,"")</f>
        <v/>
      </c>
      <c r="BV82" s="31" t="str">
        <f>IF(D82="","",IF(W82=MAX($W$3:$W$202), W82,""))</f>
        <v/>
      </c>
      <c r="BW82" s="31" t="str">
        <f>IF(BV82=MAX($BV$3:$BV$202),B82,"")</f>
        <v/>
      </c>
      <c r="BX82" s="31" t="str">
        <f>IF(D82="","",IF(AQ82=MAX($AQ$3:$AQ$202),AQ82,""))</f>
        <v/>
      </c>
      <c r="BY82" s="31" t="str">
        <f>IF(BX82=MAX($BX$3:$BX$202),B82,"")</f>
        <v/>
      </c>
      <c r="BZ82" s="31" t="str">
        <f>IF(D82="","",IF(AR82=MAX($AR$3:$AR$202), AR82,""))</f>
        <v/>
      </c>
      <c r="CA82" s="31" t="str">
        <f>IF(BZ82=MAX($BZ$3:$BZ$202),B82,"")</f>
        <v/>
      </c>
      <c r="CB82" s="31" t="str">
        <f>IF(D82="","",IF(U82=MAX($U$3:$U$202), U82,""))</f>
        <v/>
      </c>
      <c r="CC82" s="31" t="str">
        <f>IF(CB82=MAX($CB$3:$CB$202),B82,"")</f>
        <v/>
      </c>
      <c r="CD82" s="31" t="str">
        <f>IF(D82="","",IF(AP82=MAX($AP$3:$AP$202),AP82,""))</f>
        <v/>
      </c>
      <c r="CE82" s="31" t="str">
        <f>IF(CD82=MAX($CD$3:$CD$202),B82,"")</f>
        <v/>
      </c>
      <c r="CF82" s="31" t="str">
        <f>IF(D82="","",IF(T82=MAX($T$3:$T$202), T82,""))</f>
        <v/>
      </c>
      <c r="CG82" s="31" t="str">
        <f>IF(CF82=MAX($CF$3:$CF$202),B82,"")</f>
        <v/>
      </c>
      <c r="CH82" s="31" t="str">
        <f>IF(D82="","",IF(AO82=MAX($AO$3:$AO$202),AO82,""))</f>
        <v/>
      </c>
      <c r="CI82" s="31" t="str">
        <f>IF(CH82=MAX($CH$3:$CH$202),B82,"")</f>
        <v/>
      </c>
      <c r="CJ82" s="31" t="str">
        <f>IF(I82="AC",AZ82,"")</f>
        <v/>
      </c>
      <c r="CK82" s="31" t="str">
        <f>IF(CJ82="","",RANK(CJ82,$CJ$3:$CJ$202,1))</f>
        <v/>
      </c>
      <c r="CL82" s="31" t="str">
        <f>IF(CK82=1,B82,"")</f>
        <v/>
      </c>
      <c r="CM82" s="31" t="str">
        <f>IF(CK82=2,B82,"")</f>
        <v/>
      </c>
      <c r="CN82" s="31" t="str">
        <f>IF(CK82=3,B82,"")</f>
        <v/>
      </c>
      <c r="CO82" s="31" t="str">
        <f>IF(I82="MC",AZ82,"")</f>
        <v/>
      </c>
      <c r="CP82" s="31" t="str">
        <f>IF(CO82="","",RANK(CO82,$CO$3:$CO$202,1))</f>
        <v/>
      </c>
      <c r="CQ82" s="31" t="str">
        <f>IF(CP82=1,B82,"")</f>
        <v/>
      </c>
      <c r="CR82" s="31" t="str">
        <f>IF(CP82=2,B82,"")</f>
        <v/>
      </c>
      <c r="CS82" s="31" t="str">
        <f>IF(CP82=3,B82,"")</f>
        <v/>
      </c>
      <c r="CT82" s="31" t="str">
        <f>IF(BE82=0,BE82,"")</f>
        <v/>
      </c>
      <c r="CU82" s="31" t="str">
        <f>IF(BE82=1,1,"")</f>
        <v/>
      </c>
      <c r="CV82" s="31" t="str">
        <f>IF(BE82=2,2,"")</f>
        <v/>
      </c>
      <c r="CW82" s="31" t="str">
        <f>IF(BE82=3,3,"")</f>
        <v/>
      </c>
      <c r="CX82" s="31" t="str">
        <f>IF(BE82=4,4,"")</f>
        <v/>
      </c>
      <c r="CY82" s="31" t="str">
        <f>IF(BE82=5,5,"")</f>
        <v/>
      </c>
      <c r="CZ82" s="31" t="str">
        <f>IF(BH82=0,BH82,"")</f>
        <v/>
      </c>
      <c r="DA82" s="31" t="str">
        <f>IF(BH82=1,1,"")</f>
        <v/>
      </c>
      <c r="DB82" s="31" t="str">
        <f>IF(BH82=2,2,"")</f>
        <v/>
      </c>
      <c r="DC82" s="31" t="str">
        <f>IF(BH82=3,3,"")</f>
        <v/>
      </c>
      <c r="DD82" s="31" t="str">
        <f>IF(BH82=4,4,"")</f>
        <v/>
      </c>
      <c r="DE82" s="31" t="str">
        <f>IF(BH82=5,5,"")</f>
        <v/>
      </c>
      <c r="DF82" s="31" t="str">
        <f>IF(BK82=0,BK82,"")</f>
        <v/>
      </c>
      <c r="DG82" s="31" t="str">
        <f>IF(BK82=1,1,"")</f>
        <v/>
      </c>
      <c r="DH82" s="31" t="str">
        <f>IF(BK82=2,2,"")</f>
        <v/>
      </c>
      <c r="DI82" s="31" t="str">
        <f>IF(BK82=3,3,"")</f>
        <v/>
      </c>
      <c r="DJ82" s="31" t="str">
        <f>IF(BK82=4,4,"")</f>
        <v/>
      </c>
      <c r="DK82" s="31" t="str">
        <f>IF(BK82=5,5,"")</f>
        <v/>
      </c>
      <c r="DL82" s="31" t="str">
        <f>IF(BK82=6,6,"")</f>
        <v/>
      </c>
      <c r="DM82" s="31" t="str">
        <f>IF(BK82=7,7,"")</f>
        <v/>
      </c>
      <c r="DN82" s="31" t="str">
        <f>IF(BK82=8,8,"")</f>
        <v/>
      </c>
      <c r="DO82" s="31" t="str">
        <f>IF(BK82=9,9,"")</f>
        <v/>
      </c>
      <c r="DP82" s="31" t="str">
        <f>IF(BK82=10,10,"")</f>
        <v/>
      </c>
      <c r="DQ82" s="31" t="str">
        <f>IF(J82="Lund",AZ82,"")</f>
        <v/>
      </c>
      <c r="DR82" s="31" t="str">
        <f>IF(DQ82="","",RANK(DQ82,$DQ$3:$DQ$202,1))</f>
        <v/>
      </c>
      <c r="DS82" s="31" t="str">
        <f>IF(DR82=1,B82,"")</f>
        <v/>
      </c>
      <c r="DT82" s="31" t="str">
        <f>IF(I82="AT",B82,"")</f>
        <v/>
      </c>
      <c r="DU82" s="31" t="str">
        <f>IF(I82="MC",B82,"")</f>
        <v/>
      </c>
      <c r="DV82" s="31" t="str">
        <f>IF(I82="AC",B82,"")</f>
        <v/>
      </c>
      <c r="DW82" s="48" t="e">
        <f>IF(BK82=0,0,IF(D82="","",$D$203-AZ82+1)/$D$203*100)</f>
        <v>#VALUE!</v>
      </c>
      <c r="DX82" s="76" t="str">
        <f>IF(AS82 = 0,AV82 - AS82,"")</f>
        <v/>
      </c>
      <c r="DY82" s="77">
        <v>32.75</v>
      </c>
      <c r="DZ82" s="77">
        <v>14.37</v>
      </c>
    </row>
    <row r="83" spans="1:130" ht="13.2" x14ac:dyDescent="0.25">
      <c r="A83" s="31" t="s">
        <v>318</v>
      </c>
      <c r="B83" s="76">
        <v>81</v>
      </c>
      <c r="C83" s="15"/>
      <c r="D83" s="14"/>
      <c r="E83" s="14"/>
      <c r="F83" s="14"/>
      <c r="G83" s="14"/>
      <c r="H83" s="14"/>
      <c r="I83" s="15"/>
      <c r="J83" s="47"/>
      <c r="K83" s="47"/>
      <c r="L83" s="47"/>
      <c r="M83" s="54"/>
      <c r="N83" s="54"/>
      <c r="O83" s="54"/>
      <c r="P83" s="54"/>
      <c r="Q83" s="54"/>
      <c r="R83" s="51"/>
      <c r="S83" s="51"/>
      <c r="T83" s="51"/>
      <c r="U83" s="51"/>
      <c r="V83" s="51"/>
      <c r="W83" s="51"/>
      <c r="X83" s="52" t="str">
        <f>IF(M83&gt;0,VLOOKUP(M83,$DY$8:$DZ$95,2)," ")</f>
        <v xml:space="preserve"> </v>
      </c>
      <c r="Y83" s="52" t="str">
        <f>IF(N83&gt;0,VLOOKUP(N83,$DY$8:$DZ$95,2)," ")</f>
        <v xml:space="preserve"> </v>
      </c>
      <c r="Z83" s="52" t="str">
        <f>IF(O83&gt;0,VLOOKUP(O83,$DY$8:$DZ$95,2)," ")</f>
        <v xml:space="preserve"> </v>
      </c>
      <c r="AA83" s="52" t="str">
        <f>IF(P83&gt;0,VLOOKUP(P83,$DY$8:$DZ$95,2)," ")</f>
        <v xml:space="preserve"> </v>
      </c>
      <c r="AB83" s="52" t="str">
        <f>IF(Q83&gt;0,VLOOKUP(Q83,$DY$8:$DZ$95,2)," ")</f>
        <v xml:space="preserve"> </v>
      </c>
      <c r="AC83" s="54"/>
      <c r="AD83" s="54"/>
      <c r="AE83" s="54"/>
      <c r="AF83" s="54"/>
      <c r="AG83" s="54"/>
      <c r="AH83" s="52" t="str">
        <f>IF(AC83&gt;0,VLOOKUP(AC83,$DY$8:$DZ$95,2)," ")</f>
        <v xml:space="preserve"> </v>
      </c>
      <c r="AI83" s="52" t="str">
        <f>IF(AD83&gt;0,VLOOKUP(AD83,$DY$8:$DZ$95,2)," ")</f>
        <v xml:space="preserve"> </v>
      </c>
      <c r="AJ83" s="52" t="str">
        <f>IF(AE83&gt;0,VLOOKUP(AE83,$DY$8:$DZ$95,2)," ")</f>
        <v xml:space="preserve"> </v>
      </c>
      <c r="AK83" s="52" t="str">
        <f>IF(AF83&gt;0,VLOOKUP(AF83,$DY$8:$DZ$95,2)," ")</f>
        <v xml:space="preserve"> </v>
      </c>
      <c r="AL83" s="52" t="str">
        <f>IF(AG83&gt;0,VLOOKUP(AG83,$DY$8:$DZ$95,2)," ")</f>
        <v xml:space="preserve"> </v>
      </c>
      <c r="AM83" s="53"/>
      <c r="AN83" s="53"/>
      <c r="AO83" s="53"/>
      <c r="AP83" s="53"/>
      <c r="AQ83" s="53"/>
      <c r="AR83" s="53"/>
      <c r="AS83" s="55" t="str">
        <f>IF(D83="","",SUM(X83:AB83))</f>
        <v/>
      </c>
      <c r="AT83" s="31" t="str">
        <f>IF(D83="","",RANK(AS83,$AS$3:$AS$202,0))</f>
        <v/>
      </c>
      <c r="AU83" s="57" t="str">
        <f>IF(D83="","",IF(LOOKUP(AT83,'Master 2012 Pay Sheet'!$A$5:$A$35,'Master 2012 Pay Sheet'!$B$5:$B$35)&gt;0,LOOKUP(AT83,'Master 2012 Pay Sheet'!$A$5:$A$35,'Master 2012 Pay Sheet'!$B$5:$B$35),0))</f>
        <v/>
      </c>
      <c r="AV83" s="56" t="str">
        <f>IF(D83="","",SUM(AH83:AL83))</f>
        <v/>
      </c>
      <c r="AW83" s="31" t="str">
        <f>IF(D83="","",RANK(AV83,$AV$3:$AV$202,0))</f>
        <v/>
      </c>
      <c r="AX83" s="57" t="str">
        <f>IF(D83="","",IF(LOOKUP(AW83,'Master 2012 Pay Sheet'!$C$5:$C$35,'Master 2012 Pay Sheet'!$D$5:$D$35)&gt;0,LOOKUP(AW83,'Master 2012 Pay Sheet'!$C$5:$C$35,'Master 2012 Pay Sheet'!$D$5:$D$35),0))</f>
        <v/>
      </c>
      <c r="AY83" s="56" t="str">
        <f>IF(D83="","",AS83+AV83)</f>
        <v/>
      </c>
      <c r="AZ83" s="31" t="str">
        <f>IF(D83="","",RANK(AY83,$AY$3:$AY$202,0))</f>
        <v/>
      </c>
      <c r="BA83" s="57" t="str">
        <f>IF(D83="","",IF(LOOKUP(AZ83,'Master 2012 Pay Sheet'!$E$5:$E$35,'Master 2012 Pay Sheet'!$F$5:$F$35)&gt;0,LOOKUP(AZ83,'Master 2012 Pay Sheet'!$E$5:$E$35,'Master 2012 Pay Sheet'!$F$5:$F$35),0))</f>
        <v/>
      </c>
      <c r="BB83" s="57" t="str">
        <f>IF(D83="","",SUM(AU83+AX83+BA83))</f>
        <v/>
      </c>
      <c r="BC83" s="31" t="str">
        <f>IF(D83="","",AT83-AZ83)</f>
        <v/>
      </c>
      <c r="BD83" s="31" t="str">
        <f>IF(D83="","",IF(BC83=MAX($BC$3:$BC$202),B83,""))</f>
        <v/>
      </c>
      <c r="BE83" s="31" t="str">
        <f>IF(D83="","",COUNT(M83:Q83))</f>
        <v/>
      </c>
      <c r="BF83" s="56" t="str">
        <f>IF(D83="","",MAX(X83:AB83))</f>
        <v/>
      </c>
      <c r="BG83" s="31" t="str">
        <f>IF(BF83=MAX($BF$3:$BF$202),B83,"")</f>
        <v/>
      </c>
      <c r="BH83" s="31" t="str">
        <f>IF(D83="","",COUNT(AC83:AG83))</f>
        <v/>
      </c>
      <c r="BI83" s="56" t="str">
        <f>IF(D83="","",MAX(AH83:AL83))</f>
        <v/>
      </c>
      <c r="BJ83" s="31" t="str">
        <f>IF(BI83=MAX($BI$3:$BI$202),B83,"")</f>
        <v/>
      </c>
      <c r="BK83" s="31" t="str">
        <f>IF(BE83="","",BE83+BH83)</f>
        <v/>
      </c>
      <c r="BL83" s="31" t="str">
        <f>IF(D83="","",IF(S83=MAX($S$3:$S$202),S83,""))</f>
        <v/>
      </c>
      <c r="BM83" s="31" t="str">
        <f>IF(BL83=MAX($BL$3:$BL$202),B83,"")</f>
        <v/>
      </c>
      <c r="BN83" s="31" t="str">
        <f>IF(D83="","",IF(AN83=MAX($AN$3:$AN$202),AN83,""))</f>
        <v/>
      </c>
      <c r="BO83" s="31" t="str">
        <f>IF(BN83=MAX($BN$3:$BN$202),B83,"")</f>
        <v/>
      </c>
      <c r="BP83" s="31" t="str">
        <f>IF(D83="","",IF(R83=MAX($R$3:$R$202),R83,""))</f>
        <v/>
      </c>
      <c r="BQ83" s="31" t="str">
        <f>IF(BP83=MAX($BP$3:$BP$202),B83,"")</f>
        <v/>
      </c>
      <c r="BR83" s="31" t="str">
        <f>IF(D83="","",IF(AM83=MAX($AM$3:$AM$202),AM83,""))</f>
        <v/>
      </c>
      <c r="BS83" s="31" t="str">
        <f>IF(BR83=MAX($BR$3:$BR$202),B83,"")</f>
        <v/>
      </c>
      <c r="BT83" s="31" t="str">
        <f>IF(D83="","",IF(V83=MAX($V$3:$V$202),V83,""))</f>
        <v/>
      </c>
      <c r="BU83" s="31" t="str">
        <f>IF(BT83=MAX($BT$3:$BT$202),B83,"")</f>
        <v/>
      </c>
      <c r="BV83" s="31" t="str">
        <f>IF(D83="","",IF(W83=MAX($W$3:$W$202), W83,""))</f>
        <v/>
      </c>
      <c r="BW83" s="31" t="str">
        <f>IF(BV83=MAX($BV$3:$BV$202),B83,"")</f>
        <v/>
      </c>
      <c r="BX83" s="31" t="str">
        <f>IF(D83="","",IF(AQ83=MAX($AQ$3:$AQ$202),AQ83,""))</f>
        <v/>
      </c>
      <c r="BY83" s="31" t="str">
        <f>IF(BX83=MAX($BX$3:$BX$202),B83,"")</f>
        <v/>
      </c>
      <c r="BZ83" s="31" t="str">
        <f>IF(D83="","",IF(AR83=MAX($AR$3:$AR$202), AR83,""))</f>
        <v/>
      </c>
      <c r="CA83" s="31" t="str">
        <f>IF(BZ83=MAX($BZ$3:$BZ$202),B83,"")</f>
        <v/>
      </c>
      <c r="CB83" s="31" t="str">
        <f>IF(D83="","",IF(U83=MAX($U$3:$U$202), U83,""))</f>
        <v/>
      </c>
      <c r="CC83" s="31" t="str">
        <f>IF(CB83=MAX($CB$3:$CB$202),B83,"")</f>
        <v/>
      </c>
      <c r="CD83" s="31" t="str">
        <f>IF(D83="","",IF(AP83=MAX($AP$3:$AP$202),AP83,""))</f>
        <v/>
      </c>
      <c r="CE83" s="31" t="str">
        <f>IF(CD83=MAX($CD$3:$CD$202),B83,"")</f>
        <v/>
      </c>
      <c r="CF83" s="31" t="str">
        <f>IF(D83="","",IF(T83=MAX($T$3:$T$202), T83,""))</f>
        <v/>
      </c>
      <c r="CG83" s="31" t="str">
        <f>IF(CF83=MAX($CF$3:$CF$202),B83,"")</f>
        <v/>
      </c>
      <c r="CH83" s="31" t="str">
        <f>IF(D83="","",IF(AO83=MAX($AO$3:$AO$202),AO83,""))</f>
        <v/>
      </c>
      <c r="CI83" s="31" t="str">
        <f>IF(CH83=MAX($CH$3:$CH$202),B83,"")</f>
        <v/>
      </c>
      <c r="CJ83" s="31" t="str">
        <f>IF(I83="AC",AZ83,"")</f>
        <v/>
      </c>
      <c r="CK83" s="31" t="str">
        <f>IF(CJ83="","",RANK(CJ83,$CJ$3:$CJ$202,1))</f>
        <v/>
      </c>
      <c r="CL83" s="31" t="str">
        <f>IF(CK83=1,B83,"")</f>
        <v/>
      </c>
      <c r="CM83" s="31" t="str">
        <f>IF(CK83=2,B83,"")</f>
        <v/>
      </c>
      <c r="CN83" s="31" t="str">
        <f>IF(CK83=3,B83,"")</f>
        <v/>
      </c>
      <c r="CO83" s="31" t="str">
        <f>IF(I83="MC",AZ83,"")</f>
        <v/>
      </c>
      <c r="CP83" s="31" t="str">
        <f>IF(CO83="","",RANK(CO83,$CO$3:$CO$202,1))</f>
        <v/>
      </c>
      <c r="CQ83" s="31" t="str">
        <f>IF(CP83=1,B83,"")</f>
        <v/>
      </c>
      <c r="CR83" s="31" t="str">
        <f>IF(CP83=2,B83,"")</f>
        <v/>
      </c>
      <c r="CS83" s="31" t="str">
        <f>IF(CP83=3,B83,"")</f>
        <v/>
      </c>
      <c r="CT83" s="31" t="str">
        <f>IF(BE83=0,BE83,"")</f>
        <v/>
      </c>
      <c r="CU83" s="31" t="str">
        <f>IF(BE83=1,1,"")</f>
        <v/>
      </c>
      <c r="CV83" s="31" t="str">
        <f>IF(BE83=2,2,"")</f>
        <v/>
      </c>
      <c r="CW83" s="31" t="str">
        <f>IF(BE83=3,3,"")</f>
        <v/>
      </c>
      <c r="CX83" s="31" t="str">
        <f>IF(BE83=4,4,"")</f>
        <v/>
      </c>
      <c r="CY83" s="31" t="str">
        <f>IF(BE83=5,5,"")</f>
        <v/>
      </c>
      <c r="CZ83" s="31" t="str">
        <f>IF(BH83=0,BH83,"")</f>
        <v/>
      </c>
      <c r="DA83" s="31" t="str">
        <f>IF(BH83=1,1,"")</f>
        <v/>
      </c>
      <c r="DB83" s="31" t="str">
        <f>IF(BH83=2,2,"")</f>
        <v/>
      </c>
      <c r="DC83" s="31" t="str">
        <f>IF(BH83=3,3,"")</f>
        <v/>
      </c>
      <c r="DD83" s="31" t="str">
        <f>IF(BH83=4,4,"")</f>
        <v/>
      </c>
      <c r="DE83" s="31" t="str">
        <f>IF(BH83=5,5,"")</f>
        <v/>
      </c>
      <c r="DF83" s="31" t="str">
        <f>IF(BK83=0,BK83,"")</f>
        <v/>
      </c>
      <c r="DG83" s="31" t="str">
        <f>IF(BK83=1,1,"")</f>
        <v/>
      </c>
      <c r="DH83" s="31" t="str">
        <f>IF(BK83=2,2,"")</f>
        <v/>
      </c>
      <c r="DI83" s="31" t="str">
        <f>IF(BK83=3,3,"")</f>
        <v/>
      </c>
      <c r="DJ83" s="31" t="str">
        <f>IF(BK83=4,4,"")</f>
        <v/>
      </c>
      <c r="DK83" s="31" t="str">
        <f>IF(BK83=5,5,"")</f>
        <v/>
      </c>
      <c r="DL83" s="31" t="str">
        <f>IF(BK83=6,6,"")</f>
        <v/>
      </c>
      <c r="DM83" s="31" t="str">
        <f>IF(BK83=7,7,"")</f>
        <v/>
      </c>
      <c r="DN83" s="31" t="str">
        <f>IF(BK83=8,8,"")</f>
        <v/>
      </c>
      <c r="DO83" s="31" t="str">
        <f>IF(BK83=9,9,"")</f>
        <v/>
      </c>
      <c r="DP83" s="31" t="str">
        <f>IF(BK83=10,10,"")</f>
        <v/>
      </c>
      <c r="DQ83" s="31" t="str">
        <f>IF(J83="Lund",AZ83,"")</f>
        <v/>
      </c>
      <c r="DR83" s="31" t="str">
        <f>IF(DQ83="","",RANK(DQ83,$DQ$3:$DQ$202,1))</f>
        <v/>
      </c>
      <c r="DS83" s="31" t="str">
        <f>IF(DR83=1,B83,"")</f>
        <v/>
      </c>
      <c r="DT83" s="31" t="str">
        <f>IF(I83="AT",B83,"")</f>
        <v/>
      </c>
      <c r="DU83" s="31" t="str">
        <f>IF(I83="MC",B83,"")</f>
        <v/>
      </c>
      <c r="DV83" s="31" t="str">
        <f>IF(I83="AC",B83,"")</f>
        <v/>
      </c>
      <c r="DW83" s="48" t="e">
        <f>IF(BK83=0,0,IF(D83="","",$D$203-AZ83+1)/$D$203*100)</f>
        <v>#VALUE!</v>
      </c>
      <c r="DX83" s="76" t="str">
        <f>IF(AS83 = 0,AV83 - AS83,"")</f>
        <v/>
      </c>
      <c r="DY83" s="77">
        <v>33</v>
      </c>
      <c r="DZ83" s="77">
        <v>14.72</v>
      </c>
    </row>
    <row r="84" spans="1:130" ht="13.2" x14ac:dyDescent="0.25">
      <c r="A84" s="31" t="s">
        <v>318</v>
      </c>
      <c r="B84" s="76">
        <v>82</v>
      </c>
      <c r="C84" s="15"/>
      <c r="D84" s="14"/>
      <c r="E84" s="14"/>
      <c r="F84" s="14"/>
      <c r="G84" s="14"/>
      <c r="H84" s="14"/>
      <c r="I84" s="15"/>
      <c r="J84" s="47"/>
      <c r="K84" s="47"/>
      <c r="L84" s="47"/>
      <c r="M84" s="54"/>
      <c r="N84" s="54"/>
      <c r="O84" s="54"/>
      <c r="P84" s="54"/>
      <c r="Q84" s="54"/>
      <c r="R84" s="51"/>
      <c r="S84" s="51"/>
      <c r="T84" s="51"/>
      <c r="U84" s="51"/>
      <c r="V84" s="51"/>
      <c r="W84" s="51"/>
      <c r="X84" s="52" t="str">
        <f>IF(M84&gt;0,VLOOKUP(M84,$DY$8:$DZ$95,2)," ")</f>
        <v xml:space="preserve"> </v>
      </c>
      <c r="Y84" s="52" t="str">
        <f>IF(N84&gt;0,VLOOKUP(N84,$DY$8:$DZ$95,2)," ")</f>
        <v xml:space="preserve"> </v>
      </c>
      <c r="Z84" s="52" t="str">
        <f>IF(O84&gt;0,VLOOKUP(O84,$DY$8:$DZ$95,2)," ")</f>
        <v xml:space="preserve"> </v>
      </c>
      <c r="AA84" s="52" t="str">
        <f>IF(P84&gt;0,VLOOKUP(P84,$DY$8:$DZ$95,2)," ")</f>
        <v xml:space="preserve"> </v>
      </c>
      <c r="AB84" s="52" t="str">
        <f>IF(Q84&gt;0,VLOOKUP(Q84,$DY$8:$DZ$95,2)," ")</f>
        <v xml:space="preserve"> </v>
      </c>
      <c r="AC84" s="54"/>
      <c r="AD84" s="54"/>
      <c r="AE84" s="54"/>
      <c r="AF84" s="54"/>
      <c r="AG84" s="54"/>
      <c r="AH84" s="52" t="str">
        <f>IF(AC84&gt;0,VLOOKUP(AC84,$DY$8:$DZ$95,2)," ")</f>
        <v xml:space="preserve"> </v>
      </c>
      <c r="AI84" s="52" t="str">
        <f>IF(AD84&gt;0,VLOOKUP(AD84,$DY$8:$DZ$95,2)," ")</f>
        <v xml:space="preserve"> </v>
      </c>
      <c r="AJ84" s="52" t="str">
        <f>IF(AE84&gt;0,VLOOKUP(AE84,$DY$8:$DZ$95,2)," ")</f>
        <v xml:space="preserve"> </v>
      </c>
      <c r="AK84" s="52" t="str">
        <f>IF(AF84&gt;0,VLOOKUP(AF84,$DY$8:$DZ$95,2)," ")</f>
        <v xml:space="preserve"> </v>
      </c>
      <c r="AL84" s="52" t="str">
        <f>IF(AG84&gt;0,VLOOKUP(AG84,$DY$8:$DZ$95,2)," ")</f>
        <v xml:space="preserve"> </v>
      </c>
      <c r="AM84" s="53"/>
      <c r="AN84" s="53"/>
      <c r="AO84" s="53"/>
      <c r="AP84" s="53"/>
      <c r="AQ84" s="53"/>
      <c r="AR84" s="53"/>
      <c r="AS84" s="55" t="str">
        <f>IF(D84="","",SUM(X84:AB84))</f>
        <v/>
      </c>
      <c r="AT84" s="31" t="str">
        <f>IF(D84="","",RANK(AS84,$AS$3:$AS$202,0))</f>
        <v/>
      </c>
      <c r="AU84" s="57" t="str">
        <f>IF(D84="","",IF(LOOKUP(AT84,'Master 2012 Pay Sheet'!$A$5:$A$35,'Master 2012 Pay Sheet'!$B$5:$B$35)&gt;0,LOOKUP(AT84,'Master 2012 Pay Sheet'!$A$5:$A$35,'Master 2012 Pay Sheet'!$B$5:$B$35),0))</f>
        <v/>
      </c>
      <c r="AV84" s="56" t="str">
        <f>IF(D84="","",SUM(AH84:AL84))</f>
        <v/>
      </c>
      <c r="AW84" s="31" t="str">
        <f>IF(D84="","",RANK(AV84,$AV$3:$AV$202,0))</f>
        <v/>
      </c>
      <c r="AX84" s="57" t="str">
        <f>IF(D84="","",IF(LOOKUP(AW84,'Master 2012 Pay Sheet'!$C$5:$C$35,'Master 2012 Pay Sheet'!$D$5:$D$35)&gt;0,LOOKUP(AW84,'Master 2012 Pay Sheet'!$C$5:$C$35,'Master 2012 Pay Sheet'!$D$5:$D$35),0))</f>
        <v/>
      </c>
      <c r="AY84" s="56" t="str">
        <f>IF(D84="","",AS84+AV84)</f>
        <v/>
      </c>
      <c r="AZ84" s="31" t="str">
        <f>IF(D84="","",RANK(AY84,$AY$3:$AY$202,0))</f>
        <v/>
      </c>
      <c r="BA84" s="57" t="str">
        <f>IF(D84="","",IF(LOOKUP(AZ84,'Master 2012 Pay Sheet'!$E$5:$E$35,'Master 2012 Pay Sheet'!$F$5:$F$35)&gt;0,LOOKUP(AZ84,'Master 2012 Pay Sheet'!$E$5:$E$35,'Master 2012 Pay Sheet'!$F$5:$F$35),0))</f>
        <v/>
      </c>
      <c r="BB84" s="57" t="str">
        <f>IF(D84="","",SUM(AU84+AX84+BA84))</f>
        <v/>
      </c>
      <c r="BC84" s="31" t="str">
        <f>IF(D84="","",AT84-AZ84)</f>
        <v/>
      </c>
      <c r="BD84" s="31" t="str">
        <f>IF(D84="","",IF(BC84=MAX($BC$3:$BC$202),B84,""))</f>
        <v/>
      </c>
      <c r="BE84" s="31" t="str">
        <f>IF(D84="","",COUNT(M84:Q84))</f>
        <v/>
      </c>
      <c r="BF84" s="56" t="str">
        <f>IF(D84="","",MAX(X84:AB84))</f>
        <v/>
      </c>
      <c r="BG84" s="31" t="str">
        <f>IF(BF84=MAX($BF$3:$BF$202),B84,"")</f>
        <v/>
      </c>
      <c r="BH84" s="31" t="str">
        <f>IF(D84="","",COUNT(AC84:AG84))</f>
        <v/>
      </c>
      <c r="BI84" s="56" t="str">
        <f>IF(D84="","",MAX(AH84:AL84))</f>
        <v/>
      </c>
      <c r="BJ84" s="31" t="str">
        <f>IF(BI84=MAX($BI$3:$BI$202),B84,"")</f>
        <v/>
      </c>
      <c r="BK84" s="31" t="str">
        <f>IF(BE84="","",BE84+BH84)</f>
        <v/>
      </c>
      <c r="BL84" s="31" t="str">
        <f>IF(D84="","",IF(S84=MAX($S$3:$S$202),S84,""))</f>
        <v/>
      </c>
      <c r="BM84" s="31" t="str">
        <f>IF(BL84=MAX($BL$3:$BL$202),B84,"")</f>
        <v/>
      </c>
      <c r="BN84" s="31" t="str">
        <f>IF(D84="","",IF(AN84=MAX($AN$3:$AN$202),AN84,""))</f>
        <v/>
      </c>
      <c r="BO84" s="31" t="str">
        <f>IF(BN84=MAX($BN$3:$BN$202),B84,"")</f>
        <v/>
      </c>
      <c r="BP84" s="31" t="str">
        <f>IF(D84="","",IF(R84=MAX($R$3:$R$202),R84,""))</f>
        <v/>
      </c>
      <c r="BQ84" s="31" t="str">
        <f>IF(BP84=MAX($BP$3:$BP$202),B84,"")</f>
        <v/>
      </c>
      <c r="BR84" s="31" t="str">
        <f>IF(D84="","",IF(AM84=MAX($AM$3:$AM$202),AM84,""))</f>
        <v/>
      </c>
      <c r="BS84" s="31" t="str">
        <f>IF(BR84=MAX($BR$3:$BR$202),B84,"")</f>
        <v/>
      </c>
      <c r="BT84" s="31" t="str">
        <f>IF(D84="","",IF(V84=MAX($V$3:$V$202),V84,""))</f>
        <v/>
      </c>
      <c r="BU84" s="31" t="str">
        <f>IF(BT84=MAX($BT$3:$BT$202),B84,"")</f>
        <v/>
      </c>
      <c r="BV84" s="31" t="str">
        <f>IF(D84="","",IF(W84=MAX($W$3:$W$202), W84,""))</f>
        <v/>
      </c>
      <c r="BW84" s="31" t="str">
        <f>IF(BV84=MAX($BV$3:$BV$202),B84,"")</f>
        <v/>
      </c>
      <c r="BX84" s="31" t="str">
        <f>IF(D84="","",IF(AQ84=MAX($AQ$3:$AQ$202),AQ84,""))</f>
        <v/>
      </c>
      <c r="BY84" s="31" t="str">
        <f>IF(BX84=MAX($BX$3:$BX$202),B84,"")</f>
        <v/>
      </c>
      <c r="BZ84" s="31" t="str">
        <f>IF(D84="","",IF(AR84=MAX($AR$3:$AR$202), AR84,""))</f>
        <v/>
      </c>
      <c r="CA84" s="31" t="str">
        <f>IF(BZ84=MAX($BZ$3:$BZ$202),B84,"")</f>
        <v/>
      </c>
      <c r="CB84" s="31" t="str">
        <f>IF(D84="","",IF(U84=MAX($U$3:$U$202), U84,""))</f>
        <v/>
      </c>
      <c r="CC84" s="31" t="str">
        <f>IF(CB84=MAX($CB$3:$CB$202),B84,"")</f>
        <v/>
      </c>
      <c r="CD84" s="31" t="str">
        <f>IF(D84="","",IF(AP84=MAX($AP$3:$AP$202),AP84,""))</f>
        <v/>
      </c>
      <c r="CE84" s="31" t="str">
        <f>IF(CD84=MAX($CD$3:$CD$202),B84,"")</f>
        <v/>
      </c>
      <c r="CF84" s="31" t="str">
        <f>IF(D84="","",IF(T84=MAX($T$3:$T$202), T84,""))</f>
        <v/>
      </c>
      <c r="CG84" s="31" t="str">
        <f>IF(CF84=MAX($CF$3:$CF$202),B84,"")</f>
        <v/>
      </c>
      <c r="CH84" s="31" t="str">
        <f>IF(D84="","",IF(AO84=MAX($AO$3:$AO$202),AO84,""))</f>
        <v/>
      </c>
      <c r="CI84" s="31" t="str">
        <f>IF(CH84=MAX($CH$3:$CH$202),B84,"")</f>
        <v/>
      </c>
      <c r="CJ84" s="31" t="str">
        <f>IF(I84="AC",AZ84,"")</f>
        <v/>
      </c>
      <c r="CK84" s="31" t="str">
        <f>IF(CJ84="","",RANK(CJ84,$CJ$3:$CJ$202,1))</f>
        <v/>
      </c>
      <c r="CL84" s="31" t="str">
        <f>IF(CK84=1,B84,"")</f>
        <v/>
      </c>
      <c r="CM84" s="31" t="str">
        <f>IF(CK84=2,B84,"")</f>
        <v/>
      </c>
      <c r="CN84" s="31" t="str">
        <f>IF(CK84=3,B84,"")</f>
        <v/>
      </c>
      <c r="CO84" s="31" t="str">
        <f>IF(I84="MC",AZ84,"")</f>
        <v/>
      </c>
      <c r="CP84" s="31" t="str">
        <f>IF(CO84="","",RANK(CO84,$CO$3:$CO$202,1))</f>
        <v/>
      </c>
      <c r="CQ84" s="31" t="str">
        <f>IF(CP84=1,B84,"")</f>
        <v/>
      </c>
      <c r="CR84" s="31" t="str">
        <f>IF(CP84=2,B84,"")</f>
        <v/>
      </c>
      <c r="CS84" s="31" t="str">
        <f>IF(CP84=3,B84,"")</f>
        <v/>
      </c>
      <c r="CT84" s="31" t="str">
        <f>IF(BE84=0,BE84,"")</f>
        <v/>
      </c>
      <c r="CU84" s="31" t="str">
        <f>IF(BE84=1,1,"")</f>
        <v/>
      </c>
      <c r="CV84" s="31" t="str">
        <f>IF(BE84=2,2,"")</f>
        <v/>
      </c>
      <c r="CW84" s="31" t="str">
        <f>IF(BE84=3,3,"")</f>
        <v/>
      </c>
      <c r="CX84" s="31" t="str">
        <f>IF(BE84=4,4,"")</f>
        <v/>
      </c>
      <c r="CY84" s="31" t="str">
        <f>IF(BE84=5,5,"")</f>
        <v/>
      </c>
      <c r="CZ84" s="31" t="str">
        <f>IF(BH84=0,BH84,"")</f>
        <v/>
      </c>
      <c r="DA84" s="31" t="str">
        <f>IF(BH84=1,1,"")</f>
        <v/>
      </c>
      <c r="DB84" s="31" t="str">
        <f>IF(BH84=2,2,"")</f>
        <v/>
      </c>
      <c r="DC84" s="31" t="str">
        <f>IF(BH84=3,3,"")</f>
        <v/>
      </c>
      <c r="DD84" s="31" t="str">
        <f>IF(BH84=4,4,"")</f>
        <v/>
      </c>
      <c r="DE84" s="31" t="str">
        <f>IF(BH84=5,5,"")</f>
        <v/>
      </c>
      <c r="DF84" s="31" t="str">
        <f>IF(BK84=0,BK84,"")</f>
        <v/>
      </c>
      <c r="DG84" s="31" t="str">
        <f>IF(BK84=1,1,"")</f>
        <v/>
      </c>
      <c r="DH84" s="31" t="str">
        <f>IF(BK84=2,2,"")</f>
        <v/>
      </c>
      <c r="DI84" s="31" t="str">
        <f>IF(BK84=3,3,"")</f>
        <v/>
      </c>
      <c r="DJ84" s="31" t="str">
        <f>IF(BK84=4,4,"")</f>
        <v/>
      </c>
      <c r="DK84" s="31" t="str">
        <f>IF(BK84=5,5,"")</f>
        <v/>
      </c>
      <c r="DL84" s="31" t="str">
        <f>IF(BK84=6,6,"")</f>
        <v/>
      </c>
      <c r="DM84" s="31" t="str">
        <f>IF(BK84=7,7,"")</f>
        <v/>
      </c>
      <c r="DN84" s="31" t="str">
        <f>IF(BK84=8,8,"")</f>
        <v/>
      </c>
      <c r="DO84" s="31" t="str">
        <f>IF(BK84=9,9,"")</f>
        <v/>
      </c>
      <c r="DP84" s="31" t="str">
        <f>IF(BK84=10,10,"")</f>
        <v/>
      </c>
      <c r="DQ84" s="31" t="str">
        <f>IF(J84="Lund",AZ84,"")</f>
        <v/>
      </c>
      <c r="DR84" s="31" t="str">
        <f>IF(DQ84="","",RANK(DQ84,$DQ$3:$DQ$202,1))</f>
        <v/>
      </c>
      <c r="DS84" s="31" t="str">
        <f>IF(DR84=1,B84,"")</f>
        <v/>
      </c>
      <c r="DT84" s="31" t="str">
        <f>IF(I84="AT",B84,"")</f>
        <v/>
      </c>
      <c r="DU84" s="31" t="str">
        <f>IF(I84="MC",B84,"")</f>
        <v/>
      </c>
      <c r="DV84" s="31" t="str">
        <f>IF(I84="AC",B84,"")</f>
        <v/>
      </c>
      <c r="DW84" s="48" t="e">
        <f>IF(BK84=0,0,IF(D84="","",$D$203-AZ84+1)/$D$203*100)</f>
        <v>#VALUE!</v>
      </c>
      <c r="DX84" s="76" t="str">
        <f>IF(AS84 = 0,AV84 - AS84,"")</f>
        <v/>
      </c>
      <c r="DY84" s="77">
        <v>33.25</v>
      </c>
      <c r="DZ84" s="77">
        <v>15.08</v>
      </c>
    </row>
    <row r="85" spans="1:130" ht="13.2" x14ac:dyDescent="0.25">
      <c r="A85" s="31" t="s">
        <v>318</v>
      </c>
      <c r="B85" s="76">
        <v>83</v>
      </c>
      <c r="C85" s="15"/>
      <c r="D85" s="14"/>
      <c r="E85" s="14"/>
      <c r="F85" s="14"/>
      <c r="G85" s="14"/>
      <c r="H85" s="14"/>
      <c r="I85" s="15"/>
      <c r="J85" s="47"/>
      <c r="K85" s="47"/>
      <c r="L85" s="47"/>
      <c r="M85" s="54"/>
      <c r="N85" s="54"/>
      <c r="O85" s="54"/>
      <c r="P85" s="54"/>
      <c r="Q85" s="54"/>
      <c r="R85" s="51"/>
      <c r="S85" s="51"/>
      <c r="T85" s="51"/>
      <c r="U85" s="51"/>
      <c r="V85" s="51"/>
      <c r="W85" s="51"/>
      <c r="X85" s="52" t="str">
        <f>IF(M85&gt;0,VLOOKUP(M85,$DY$8:$DZ$95,2)," ")</f>
        <v xml:space="preserve"> </v>
      </c>
      <c r="Y85" s="52" t="str">
        <f>IF(N85&gt;0,VLOOKUP(N85,$DY$8:$DZ$95,2)," ")</f>
        <v xml:space="preserve"> </v>
      </c>
      <c r="Z85" s="52" t="str">
        <f>IF(O85&gt;0,VLOOKUP(O85,$DY$8:$DZ$95,2)," ")</f>
        <v xml:space="preserve"> </v>
      </c>
      <c r="AA85" s="52" t="str">
        <f>IF(P85&gt;0,VLOOKUP(P85,$DY$8:$DZ$95,2)," ")</f>
        <v xml:space="preserve"> </v>
      </c>
      <c r="AB85" s="52" t="str">
        <f>IF(Q85&gt;0,VLOOKUP(Q85,$DY$8:$DZ$95,2)," ")</f>
        <v xml:space="preserve"> </v>
      </c>
      <c r="AC85" s="54"/>
      <c r="AD85" s="54"/>
      <c r="AE85" s="54"/>
      <c r="AF85" s="54"/>
      <c r="AG85" s="54"/>
      <c r="AH85" s="52" t="str">
        <f>IF(AC85&gt;0,VLOOKUP(AC85,$DY$8:$DZ$95,2)," ")</f>
        <v xml:space="preserve"> </v>
      </c>
      <c r="AI85" s="52" t="str">
        <f>IF(AD85&gt;0,VLOOKUP(AD85,$DY$8:$DZ$95,2)," ")</f>
        <v xml:space="preserve"> </v>
      </c>
      <c r="AJ85" s="52" t="str">
        <f>IF(AE85&gt;0,VLOOKUP(AE85,$DY$8:$DZ$95,2)," ")</f>
        <v xml:space="preserve"> </v>
      </c>
      <c r="AK85" s="52" t="str">
        <f>IF(AF85&gt;0,VLOOKUP(AF85,$DY$8:$DZ$95,2)," ")</f>
        <v xml:space="preserve"> </v>
      </c>
      <c r="AL85" s="52" t="str">
        <f>IF(AG85&gt;0,VLOOKUP(AG85,$DY$8:$DZ$95,2)," ")</f>
        <v xml:space="preserve"> </v>
      </c>
      <c r="AM85" s="53"/>
      <c r="AN85" s="53"/>
      <c r="AO85" s="53"/>
      <c r="AP85" s="53"/>
      <c r="AQ85" s="53"/>
      <c r="AR85" s="53"/>
      <c r="AS85" s="55" t="str">
        <f>IF(D85="","",SUM(X85:AB85))</f>
        <v/>
      </c>
      <c r="AT85" s="31" t="str">
        <f>IF(D85="","",RANK(AS85,$AS$3:$AS$202,0))</f>
        <v/>
      </c>
      <c r="AU85" s="57" t="str">
        <f>IF(D85="","",IF(LOOKUP(AT85,'Master 2012 Pay Sheet'!$A$5:$A$35,'Master 2012 Pay Sheet'!$B$5:$B$35)&gt;0,LOOKUP(AT85,'Master 2012 Pay Sheet'!$A$5:$A$35,'Master 2012 Pay Sheet'!$B$5:$B$35),0))</f>
        <v/>
      </c>
      <c r="AV85" s="56" t="str">
        <f>IF(D85="","",SUM(AH85:AL85))</f>
        <v/>
      </c>
      <c r="AW85" s="31" t="str">
        <f>IF(D85="","",RANK(AV85,$AV$3:$AV$202,0))</f>
        <v/>
      </c>
      <c r="AX85" s="57" t="str">
        <f>IF(D85="","",IF(LOOKUP(AW85,'Master 2012 Pay Sheet'!$C$5:$C$35,'Master 2012 Pay Sheet'!$D$5:$D$35)&gt;0,LOOKUP(AW85,'Master 2012 Pay Sheet'!$C$5:$C$35,'Master 2012 Pay Sheet'!$D$5:$D$35),0))</f>
        <v/>
      </c>
      <c r="AY85" s="56" t="str">
        <f>IF(D85="","",AS85+AV85)</f>
        <v/>
      </c>
      <c r="AZ85" s="31" t="str">
        <f>IF(D85="","",RANK(AY85,$AY$3:$AY$202,0))</f>
        <v/>
      </c>
      <c r="BA85" s="57" t="str">
        <f>IF(D85="","",IF(LOOKUP(AZ85,'Master 2012 Pay Sheet'!$E$5:$E$35,'Master 2012 Pay Sheet'!$F$5:$F$35)&gt;0,LOOKUP(AZ85,'Master 2012 Pay Sheet'!$E$5:$E$35,'Master 2012 Pay Sheet'!$F$5:$F$35),0))</f>
        <v/>
      </c>
      <c r="BB85" s="57" t="str">
        <f>IF(D85="","",SUM(AU85+AX85+BA85))</f>
        <v/>
      </c>
      <c r="BC85" s="31" t="str">
        <f>IF(D85="","",AT85-AZ85)</f>
        <v/>
      </c>
      <c r="BD85" s="31" t="str">
        <f>IF(D85="","",IF(BC85=MAX($BC$3:$BC$202),B85,""))</f>
        <v/>
      </c>
      <c r="BE85" s="31" t="str">
        <f>IF(D85="","",COUNT(M85:Q85))</f>
        <v/>
      </c>
      <c r="BF85" s="56" t="str">
        <f>IF(D85="","",MAX(X85:AB85))</f>
        <v/>
      </c>
      <c r="BG85" s="31" t="str">
        <f>IF(BF85=MAX($BF$3:$BF$202),B85,"")</f>
        <v/>
      </c>
      <c r="BH85" s="31" t="str">
        <f>IF(D85="","",COUNT(AC85:AG85))</f>
        <v/>
      </c>
      <c r="BI85" s="56" t="str">
        <f>IF(D85="","",MAX(AH85:AL85))</f>
        <v/>
      </c>
      <c r="BJ85" s="31" t="str">
        <f>IF(BI85=MAX($BI$3:$BI$202),B85,"")</f>
        <v/>
      </c>
      <c r="BK85" s="31" t="str">
        <f>IF(BE85="","",BE85+BH85)</f>
        <v/>
      </c>
      <c r="BL85" s="31" t="str">
        <f>IF(D85="","",IF(S85=MAX($S$3:$S$202),S85,""))</f>
        <v/>
      </c>
      <c r="BM85" s="31" t="str">
        <f>IF(BL85=MAX($BL$3:$BL$202),B85,"")</f>
        <v/>
      </c>
      <c r="BN85" s="31" t="str">
        <f>IF(D85="","",IF(AN85=MAX($AN$3:$AN$202),AN85,""))</f>
        <v/>
      </c>
      <c r="BO85" s="31" t="str">
        <f>IF(BN85=MAX($BN$3:$BN$202),B85,"")</f>
        <v/>
      </c>
      <c r="BP85" s="31" t="str">
        <f>IF(D85="","",IF(R85=MAX($R$3:$R$202),R85,""))</f>
        <v/>
      </c>
      <c r="BQ85" s="31" t="str">
        <f>IF(BP85=MAX($BP$3:$BP$202),B85,"")</f>
        <v/>
      </c>
      <c r="BR85" s="31" t="str">
        <f>IF(D85="","",IF(AM85=MAX($AM$3:$AM$202),AM85,""))</f>
        <v/>
      </c>
      <c r="BS85" s="31" t="str">
        <f>IF(BR85=MAX($BR$3:$BR$202),B85,"")</f>
        <v/>
      </c>
      <c r="BT85" s="31" t="str">
        <f>IF(D85="","",IF(V85=MAX($V$3:$V$202),V85,""))</f>
        <v/>
      </c>
      <c r="BU85" s="31" t="str">
        <f>IF(BT85=MAX($BT$3:$BT$202),B85,"")</f>
        <v/>
      </c>
      <c r="BV85" s="31" t="str">
        <f>IF(D85="","",IF(W85=MAX($W$3:$W$202), W85,""))</f>
        <v/>
      </c>
      <c r="BW85" s="31" t="str">
        <f>IF(BV85=MAX($BV$3:$BV$202),B85,"")</f>
        <v/>
      </c>
      <c r="BX85" s="31" t="str">
        <f>IF(D85="","",IF(AQ85=MAX($AQ$3:$AQ$202),AQ85,""))</f>
        <v/>
      </c>
      <c r="BY85" s="31" t="str">
        <f>IF(BX85=MAX($BX$3:$BX$202),B85,"")</f>
        <v/>
      </c>
      <c r="BZ85" s="31" t="str">
        <f>IF(D85="","",IF(AR85=MAX($AR$3:$AR$202), AR85,""))</f>
        <v/>
      </c>
      <c r="CA85" s="31" t="str">
        <f>IF(BZ85=MAX($BZ$3:$BZ$202),B85,"")</f>
        <v/>
      </c>
      <c r="CB85" s="31" t="str">
        <f>IF(D85="","",IF(U85=MAX($U$3:$U$202), U85,""))</f>
        <v/>
      </c>
      <c r="CC85" s="31" t="str">
        <f>IF(CB85=MAX($CB$3:$CB$202),B85,"")</f>
        <v/>
      </c>
      <c r="CD85" s="31" t="str">
        <f>IF(D85="","",IF(AP85=MAX($AP$3:$AP$202),AP85,""))</f>
        <v/>
      </c>
      <c r="CE85" s="31" t="str">
        <f>IF(CD85=MAX($CD$3:$CD$202),B85,"")</f>
        <v/>
      </c>
      <c r="CF85" s="31" t="str">
        <f>IF(D85="","",IF(T85=MAX($T$3:$T$202), T85,""))</f>
        <v/>
      </c>
      <c r="CG85" s="31" t="str">
        <f>IF(CF85=MAX($CF$3:$CF$202),B85,"")</f>
        <v/>
      </c>
      <c r="CH85" s="31" t="str">
        <f>IF(D85="","",IF(AO85=MAX($AO$3:$AO$202),AO85,""))</f>
        <v/>
      </c>
      <c r="CI85" s="31" t="str">
        <f>IF(CH85=MAX($CH$3:$CH$202),B85,"")</f>
        <v/>
      </c>
      <c r="CJ85" s="31" t="str">
        <f>IF(I85="AC",AZ85,"")</f>
        <v/>
      </c>
      <c r="CK85" s="31" t="str">
        <f>IF(CJ85="","",RANK(CJ85,$CJ$3:$CJ$202,1))</f>
        <v/>
      </c>
      <c r="CL85" s="31" t="str">
        <f>IF(CK85=1,B85,"")</f>
        <v/>
      </c>
      <c r="CM85" s="31" t="str">
        <f>IF(CK85=2,B85,"")</f>
        <v/>
      </c>
      <c r="CN85" s="31" t="str">
        <f>IF(CK85=3,B85,"")</f>
        <v/>
      </c>
      <c r="CO85" s="31" t="str">
        <f>IF(I85="MC",AZ85,"")</f>
        <v/>
      </c>
      <c r="CP85" s="31" t="str">
        <f>IF(CO85="","",RANK(CO85,$CO$3:$CO$202,1))</f>
        <v/>
      </c>
      <c r="CQ85" s="31" t="str">
        <f>IF(CP85=1,B85,"")</f>
        <v/>
      </c>
      <c r="CR85" s="31" t="str">
        <f>IF(CP85=2,B85,"")</f>
        <v/>
      </c>
      <c r="CS85" s="31" t="str">
        <f>IF(CP85=3,B85,"")</f>
        <v/>
      </c>
      <c r="CT85" s="31" t="str">
        <f>IF(BE85=0,BE85,"")</f>
        <v/>
      </c>
      <c r="CU85" s="31" t="str">
        <f>IF(BE85=1,1,"")</f>
        <v/>
      </c>
      <c r="CV85" s="31" t="str">
        <f>IF(BE85=2,2,"")</f>
        <v/>
      </c>
      <c r="CW85" s="31" t="str">
        <f>IF(BE85=3,3,"")</f>
        <v/>
      </c>
      <c r="CX85" s="31" t="str">
        <f>IF(BE85=4,4,"")</f>
        <v/>
      </c>
      <c r="CY85" s="31" t="str">
        <f>IF(BE85=5,5,"")</f>
        <v/>
      </c>
      <c r="CZ85" s="31" t="str">
        <f>IF(BH85=0,BH85,"")</f>
        <v/>
      </c>
      <c r="DA85" s="31" t="str">
        <f>IF(BH85=1,1,"")</f>
        <v/>
      </c>
      <c r="DB85" s="31" t="str">
        <f>IF(BH85=2,2,"")</f>
        <v/>
      </c>
      <c r="DC85" s="31" t="str">
        <f>IF(BH85=3,3,"")</f>
        <v/>
      </c>
      <c r="DD85" s="31" t="str">
        <f>IF(BH85=4,4,"")</f>
        <v/>
      </c>
      <c r="DE85" s="31" t="str">
        <f>IF(BH85=5,5,"")</f>
        <v/>
      </c>
      <c r="DF85" s="31" t="str">
        <f>IF(BK85=0,BK85,"")</f>
        <v/>
      </c>
      <c r="DG85" s="31" t="str">
        <f>IF(BK85=1,1,"")</f>
        <v/>
      </c>
      <c r="DH85" s="31" t="str">
        <f>IF(BK85=2,2,"")</f>
        <v/>
      </c>
      <c r="DI85" s="31" t="str">
        <f>IF(BK85=3,3,"")</f>
        <v/>
      </c>
      <c r="DJ85" s="31" t="str">
        <f>IF(BK85=4,4,"")</f>
        <v/>
      </c>
      <c r="DK85" s="31" t="str">
        <f>IF(BK85=5,5,"")</f>
        <v/>
      </c>
      <c r="DL85" s="31" t="str">
        <f>IF(BK85=6,6,"")</f>
        <v/>
      </c>
      <c r="DM85" s="31" t="str">
        <f>IF(BK85=7,7,"")</f>
        <v/>
      </c>
      <c r="DN85" s="31" t="str">
        <f>IF(BK85=8,8,"")</f>
        <v/>
      </c>
      <c r="DO85" s="31" t="str">
        <f>IF(BK85=9,9,"")</f>
        <v/>
      </c>
      <c r="DP85" s="31" t="str">
        <f>IF(BK85=10,10,"")</f>
        <v/>
      </c>
      <c r="DQ85" s="31" t="str">
        <f>IF(J85="Lund",AZ85,"")</f>
        <v/>
      </c>
      <c r="DR85" s="31" t="str">
        <f>IF(DQ85="","",RANK(DQ85,$DQ$3:$DQ$202,1))</f>
        <v/>
      </c>
      <c r="DS85" s="31" t="str">
        <f>IF(DR85=1,B85,"")</f>
        <v/>
      </c>
      <c r="DT85" s="31" t="str">
        <f>IF(I85="AT",B85,"")</f>
        <v/>
      </c>
      <c r="DU85" s="31" t="str">
        <f>IF(I85="MC",B85,"")</f>
        <v/>
      </c>
      <c r="DV85" s="31" t="str">
        <f>IF(I85="AC",B85,"")</f>
        <v/>
      </c>
      <c r="DW85" s="48" t="e">
        <f>IF(BK85=0,0,IF(D85="","",$D$203-AZ85+1)/$D$203*100)</f>
        <v>#VALUE!</v>
      </c>
      <c r="DX85" s="76" t="str">
        <f>IF(AS85 = 0,AV85 - AS85,"")</f>
        <v/>
      </c>
      <c r="DY85" s="77">
        <v>33.5</v>
      </c>
      <c r="DZ85" s="77">
        <v>15.44</v>
      </c>
    </row>
    <row r="86" spans="1:130" ht="13.2" x14ac:dyDescent="0.25">
      <c r="A86" s="31" t="s">
        <v>318</v>
      </c>
      <c r="B86" s="76">
        <v>84</v>
      </c>
      <c r="C86" s="15"/>
      <c r="D86" s="14"/>
      <c r="E86" s="14"/>
      <c r="F86" s="14"/>
      <c r="G86" s="14"/>
      <c r="H86" s="14"/>
      <c r="I86" s="15"/>
      <c r="J86" s="47"/>
      <c r="K86" s="47"/>
      <c r="L86" s="47"/>
      <c r="M86" s="54"/>
      <c r="N86" s="54"/>
      <c r="O86" s="54"/>
      <c r="P86" s="54"/>
      <c r="Q86" s="54"/>
      <c r="R86" s="51"/>
      <c r="S86" s="51"/>
      <c r="T86" s="51"/>
      <c r="U86" s="51"/>
      <c r="V86" s="51"/>
      <c r="W86" s="51"/>
      <c r="X86" s="52" t="str">
        <f>IF(M86&gt;0,VLOOKUP(M86,$DY$8:$DZ$95,2)," ")</f>
        <v xml:space="preserve"> </v>
      </c>
      <c r="Y86" s="52" t="str">
        <f>IF(N86&gt;0,VLOOKUP(N86,$DY$8:$DZ$95,2)," ")</f>
        <v xml:space="preserve"> </v>
      </c>
      <c r="Z86" s="52" t="str">
        <f>IF(O86&gt;0,VLOOKUP(O86,$DY$8:$DZ$95,2)," ")</f>
        <v xml:space="preserve"> </v>
      </c>
      <c r="AA86" s="52" t="str">
        <f>IF(P86&gt;0,VLOOKUP(P86,$DY$8:$DZ$95,2)," ")</f>
        <v xml:space="preserve"> </v>
      </c>
      <c r="AB86" s="52" t="str">
        <f>IF(Q86&gt;0,VLOOKUP(Q86,$DY$8:$DZ$95,2)," ")</f>
        <v xml:space="preserve"> </v>
      </c>
      <c r="AC86" s="54"/>
      <c r="AD86" s="54"/>
      <c r="AE86" s="54"/>
      <c r="AF86" s="54"/>
      <c r="AG86" s="54"/>
      <c r="AH86" s="52" t="str">
        <f>IF(AC86&gt;0,VLOOKUP(AC86,$DY$8:$DZ$95,2)," ")</f>
        <v xml:space="preserve"> </v>
      </c>
      <c r="AI86" s="52" t="str">
        <f>IF(AD86&gt;0,VLOOKUP(AD86,$DY$8:$DZ$95,2)," ")</f>
        <v xml:space="preserve"> </v>
      </c>
      <c r="AJ86" s="52" t="str">
        <f>IF(AE86&gt;0,VLOOKUP(AE86,$DY$8:$DZ$95,2)," ")</f>
        <v xml:space="preserve"> </v>
      </c>
      <c r="AK86" s="52" t="str">
        <f>IF(AF86&gt;0,VLOOKUP(AF86,$DY$8:$DZ$95,2)," ")</f>
        <v xml:space="preserve"> </v>
      </c>
      <c r="AL86" s="52" t="str">
        <f>IF(AG86&gt;0,VLOOKUP(AG86,$DY$8:$DZ$95,2)," ")</f>
        <v xml:space="preserve"> </v>
      </c>
      <c r="AM86" s="53"/>
      <c r="AN86" s="53"/>
      <c r="AO86" s="53"/>
      <c r="AP86" s="53"/>
      <c r="AQ86" s="53"/>
      <c r="AR86" s="53"/>
      <c r="AS86" s="55" t="str">
        <f>IF(D86="","",SUM(X86:AB86))</f>
        <v/>
      </c>
      <c r="AT86" s="31" t="str">
        <f>IF(D86="","",RANK(AS86,$AS$3:$AS$202,0))</f>
        <v/>
      </c>
      <c r="AU86" s="57" t="str">
        <f>IF(D86="","",IF(LOOKUP(AT86,'Master 2012 Pay Sheet'!$A$5:$A$35,'Master 2012 Pay Sheet'!$B$5:$B$35)&gt;0,LOOKUP(AT86,'Master 2012 Pay Sheet'!$A$5:$A$35,'Master 2012 Pay Sheet'!$B$5:$B$35),0))</f>
        <v/>
      </c>
      <c r="AV86" s="56" t="str">
        <f>IF(D86="","",SUM(AH86:AL86))</f>
        <v/>
      </c>
      <c r="AW86" s="31" t="str">
        <f>IF(D86="","",RANK(AV86,$AV$3:$AV$202,0))</f>
        <v/>
      </c>
      <c r="AX86" s="57" t="str">
        <f>IF(D86="","",IF(LOOKUP(AW86,'Master 2012 Pay Sheet'!$C$5:$C$35,'Master 2012 Pay Sheet'!$D$5:$D$35)&gt;0,LOOKUP(AW86,'Master 2012 Pay Sheet'!$C$5:$C$35,'Master 2012 Pay Sheet'!$D$5:$D$35),0))</f>
        <v/>
      </c>
      <c r="AY86" s="56" t="str">
        <f>IF(D86="","",AS86+AV86)</f>
        <v/>
      </c>
      <c r="AZ86" s="31" t="str">
        <f>IF(D86="","",RANK(AY86,$AY$3:$AY$202,0))</f>
        <v/>
      </c>
      <c r="BA86" s="57" t="str">
        <f>IF(D86="","",IF(LOOKUP(AZ86,'Master 2012 Pay Sheet'!$E$5:$E$35,'Master 2012 Pay Sheet'!$F$5:$F$35)&gt;0,LOOKUP(AZ86,'Master 2012 Pay Sheet'!$E$5:$E$35,'Master 2012 Pay Sheet'!$F$5:$F$35),0))</f>
        <v/>
      </c>
      <c r="BB86" s="57" t="str">
        <f>IF(D86="","",SUM(AU86+AX86+BA86))</f>
        <v/>
      </c>
      <c r="BC86" s="31" t="str">
        <f>IF(D86="","",AT86-AZ86)</f>
        <v/>
      </c>
      <c r="BD86" s="31" t="str">
        <f>IF(D86="","",IF(BC86=MAX($BC$3:$BC$202),B86,""))</f>
        <v/>
      </c>
      <c r="BE86" s="31" t="str">
        <f>IF(D86="","",COUNT(M86:Q86))</f>
        <v/>
      </c>
      <c r="BF86" s="56" t="str">
        <f>IF(D86="","",MAX(X86:AB86))</f>
        <v/>
      </c>
      <c r="BG86" s="31" t="str">
        <f>IF(BF86=MAX($BF$3:$BF$202),B86,"")</f>
        <v/>
      </c>
      <c r="BH86" s="31" t="str">
        <f>IF(D86="","",COUNT(AC86:AG86))</f>
        <v/>
      </c>
      <c r="BI86" s="56" t="str">
        <f>IF(D86="","",MAX(AH86:AL86))</f>
        <v/>
      </c>
      <c r="BJ86" s="31" t="str">
        <f>IF(BI86=MAX($BI$3:$BI$202),B86,"")</f>
        <v/>
      </c>
      <c r="BK86" s="31" t="str">
        <f>IF(BE86="","",BE86+BH86)</f>
        <v/>
      </c>
      <c r="BL86" s="31" t="str">
        <f>IF(D86="","",IF(S86=MAX($S$3:$S$202),S86,""))</f>
        <v/>
      </c>
      <c r="BM86" s="31" t="str">
        <f>IF(BL86=MAX($BL$3:$BL$202),B86,"")</f>
        <v/>
      </c>
      <c r="BN86" s="31" t="str">
        <f>IF(D86="","",IF(AN86=MAX($AN$3:$AN$202),AN86,""))</f>
        <v/>
      </c>
      <c r="BO86" s="31" t="str">
        <f>IF(BN86=MAX($BN$3:$BN$202),B86,"")</f>
        <v/>
      </c>
      <c r="BP86" s="31" t="str">
        <f>IF(D86="","",IF(R86=MAX($R$3:$R$202),R86,""))</f>
        <v/>
      </c>
      <c r="BQ86" s="31" t="str">
        <f>IF(BP86=MAX($BP$3:$BP$202),B86,"")</f>
        <v/>
      </c>
      <c r="BR86" s="31" t="str">
        <f>IF(D86="","",IF(AM86=MAX($AM$3:$AM$202),AM86,""))</f>
        <v/>
      </c>
      <c r="BS86" s="31" t="str">
        <f>IF(BR86=MAX($BR$3:$BR$202),B86,"")</f>
        <v/>
      </c>
      <c r="BT86" s="31" t="str">
        <f>IF(D86="","",IF(V86=MAX($V$3:$V$202),V86,""))</f>
        <v/>
      </c>
      <c r="BU86" s="31" t="str">
        <f>IF(BT86=MAX($BT$3:$BT$202),B86,"")</f>
        <v/>
      </c>
      <c r="BV86" s="31" t="str">
        <f>IF(D86="","",IF(W86=MAX($W$3:$W$202), W86,""))</f>
        <v/>
      </c>
      <c r="BW86" s="31" t="str">
        <f>IF(BV86=MAX($BV$3:$BV$202),B86,"")</f>
        <v/>
      </c>
      <c r="BX86" s="31" t="str">
        <f>IF(D86="","",IF(AQ86=MAX($AQ$3:$AQ$202),AQ86,""))</f>
        <v/>
      </c>
      <c r="BY86" s="31" t="str">
        <f>IF(BX86=MAX($BX$3:$BX$202),B86,"")</f>
        <v/>
      </c>
      <c r="BZ86" s="31" t="str">
        <f>IF(D86="","",IF(AR86=MAX($AR$3:$AR$202), AR86,""))</f>
        <v/>
      </c>
      <c r="CA86" s="31" t="str">
        <f>IF(BZ86=MAX($BZ$3:$BZ$202),B86,"")</f>
        <v/>
      </c>
      <c r="CB86" s="31" t="str">
        <f>IF(D86="","",IF(U86=MAX($U$3:$U$202), U86,""))</f>
        <v/>
      </c>
      <c r="CC86" s="31" t="str">
        <f>IF(CB86=MAX($CB$3:$CB$202),B86,"")</f>
        <v/>
      </c>
      <c r="CD86" s="31" t="str">
        <f>IF(D86="","",IF(AP86=MAX($AP$3:$AP$202),AP86,""))</f>
        <v/>
      </c>
      <c r="CE86" s="31" t="str">
        <f>IF(CD86=MAX($CD$3:$CD$202),B86,"")</f>
        <v/>
      </c>
      <c r="CF86" s="31" t="str">
        <f>IF(D86="","",IF(T86=MAX($T$3:$T$202), T86,""))</f>
        <v/>
      </c>
      <c r="CG86" s="31" t="str">
        <f>IF(CF86=MAX($CF$3:$CF$202),B86,"")</f>
        <v/>
      </c>
      <c r="CH86" s="31" t="str">
        <f>IF(D86="","",IF(AO86=MAX($AO$3:$AO$202),AO86,""))</f>
        <v/>
      </c>
      <c r="CI86" s="31" t="str">
        <f>IF(CH86=MAX($CH$3:$CH$202),B86,"")</f>
        <v/>
      </c>
      <c r="CJ86" s="31" t="str">
        <f>IF(I86="AC",AZ86,"")</f>
        <v/>
      </c>
      <c r="CK86" s="31" t="str">
        <f>IF(CJ86="","",RANK(CJ86,$CJ$3:$CJ$202,1))</f>
        <v/>
      </c>
      <c r="CL86" s="31" t="str">
        <f>IF(CK86=1,B86,"")</f>
        <v/>
      </c>
      <c r="CM86" s="31" t="str">
        <f>IF(CK86=2,B86,"")</f>
        <v/>
      </c>
      <c r="CN86" s="31" t="str">
        <f>IF(CK86=3,B86,"")</f>
        <v/>
      </c>
      <c r="CO86" s="31" t="str">
        <f>IF(I86="MC",AZ86,"")</f>
        <v/>
      </c>
      <c r="CP86" s="31" t="str">
        <f>IF(CO86="","",RANK(CO86,$CO$3:$CO$202,1))</f>
        <v/>
      </c>
      <c r="CQ86" s="31" t="str">
        <f>IF(CP86=1,B86,"")</f>
        <v/>
      </c>
      <c r="CR86" s="31" t="str">
        <f>IF(CP86=2,B86,"")</f>
        <v/>
      </c>
      <c r="CS86" s="31" t="str">
        <f>IF(CP86=3,B86,"")</f>
        <v/>
      </c>
      <c r="CT86" s="31" t="str">
        <f>IF(BE86=0,BE86,"")</f>
        <v/>
      </c>
      <c r="CU86" s="31" t="str">
        <f>IF(BE86=1,1,"")</f>
        <v/>
      </c>
      <c r="CV86" s="31" t="str">
        <f>IF(BE86=2,2,"")</f>
        <v/>
      </c>
      <c r="CW86" s="31" t="str">
        <f>IF(BE86=3,3,"")</f>
        <v/>
      </c>
      <c r="CX86" s="31" t="str">
        <f>IF(BE86=4,4,"")</f>
        <v/>
      </c>
      <c r="CY86" s="31" t="str">
        <f>IF(BE86=5,5,"")</f>
        <v/>
      </c>
      <c r="CZ86" s="31" t="str">
        <f>IF(BH86=0,BH86,"")</f>
        <v/>
      </c>
      <c r="DA86" s="31" t="str">
        <f>IF(BH86=1,1,"")</f>
        <v/>
      </c>
      <c r="DB86" s="31" t="str">
        <f>IF(BH86=2,2,"")</f>
        <v/>
      </c>
      <c r="DC86" s="31" t="str">
        <f>IF(BH86=3,3,"")</f>
        <v/>
      </c>
      <c r="DD86" s="31" t="str">
        <f>IF(BH86=4,4,"")</f>
        <v/>
      </c>
      <c r="DE86" s="31" t="str">
        <f>IF(BH86=5,5,"")</f>
        <v/>
      </c>
      <c r="DF86" s="31" t="str">
        <f>IF(BK86=0,BK86,"")</f>
        <v/>
      </c>
      <c r="DG86" s="31" t="str">
        <f>IF(BK86=1,1,"")</f>
        <v/>
      </c>
      <c r="DH86" s="31" t="str">
        <f>IF(BK86=2,2,"")</f>
        <v/>
      </c>
      <c r="DI86" s="31" t="str">
        <f>IF(BK86=3,3,"")</f>
        <v/>
      </c>
      <c r="DJ86" s="31" t="str">
        <f>IF(BK86=4,4,"")</f>
        <v/>
      </c>
      <c r="DK86" s="31" t="str">
        <f>IF(BK86=5,5,"")</f>
        <v/>
      </c>
      <c r="DL86" s="31" t="str">
        <f>IF(BK86=6,6,"")</f>
        <v/>
      </c>
      <c r="DM86" s="31" t="str">
        <f>IF(BK86=7,7,"")</f>
        <v/>
      </c>
      <c r="DN86" s="31" t="str">
        <f>IF(BK86=8,8,"")</f>
        <v/>
      </c>
      <c r="DO86" s="31" t="str">
        <f>IF(BK86=9,9,"")</f>
        <v/>
      </c>
      <c r="DP86" s="31" t="str">
        <f>IF(BK86=10,10,"")</f>
        <v/>
      </c>
      <c r="DQ86" s="31" t="str">
        <f>IF(J86="Lund",AZ86,"")</f>
        <v/>
      </c>
      <c r="DR86" s="31" t="str">
        <f>IF(DQ86="","",RANK(DQ86,$DQ$3:$DQ$202,1))</f>
        <v/>
      </c>
      <c r="DS86" s="31" t="str">
        <f>IF(DR86=1,B86,"")</f>
        <v/>
      </c>
      <c r="DT86" s="31" t="str">
        <f>IF(I86="AT",B86,"")</f>
        <v/>
      </c>
      <c r="DU86" s="31" t="str">
        <f>IF(I86="MC",B86,"")</f>
        <v/>
      </c>
      <c r="DV86" s="31" t="str">
        <f>IF(I86="AC",B86,"")</f>
        <v/>
      </c>
      <c r="DW86" s="48" t="e">
        <f>IF(BK86=0,0,IF(D86="","",$D$203-AZ86+1)/$D$203*100)</f>
        <v>#VALUE!</v>
      </c>
      <c r="DX86" s="76" t="str">
        <f>IF(AS86 = 0,AV86 - AS86,"")</f>
        <v/>
      </c>
      <c r="DY86" s="77">
        <v>33.75</v>
      </c>
      <c r="DZ86" s="77">
        <v>15.8</v>
      </c>
    </row>
    <row r="87" spans="1:130" ht="13.2" x14ac:dyDescent="0.25">
      <c r="A87" s="31" t="s">
        <v>318</v>
      </c>
      <c r="B87" s="76">
        <v>85</v>
      </c>
      <c r="C87" s="15"/>
      <c r="D87" s="14"/>
      <c r="E87" s="14"/>
      <c r="F87" s="14"/>
      <c r="G87" s="14"/>
      <c r="H87" s="14"/>
      <c r="I87" s="15"/>
      <c r="J87" s="47"/>
      <c r="K87" s="47"/>
      <c r="L87" s="47"/>
      <c r="M87" s="54"/>
      <c r="N87" s="54"/>
      <c r="O87" s="54"/>
      <c r="P87" s="54"/>
      <c r="Q87" s="54"/>
      <c r="R87" s="51"/>
      <c r="S87" s="51"/>
      <c r="T87" s="51"/>
      <c r="U87" s="51"/>
      <c r="V87" s="51"/>
      <c r="W87" s="51"/>
      <c r="X87" s="52" t="str">
        <f>IF(M87&gt;0,VLOOKUP(M87,$DY$8:$DZ$95,2)," ")</f>
        <v xml:space="preserve"> </v>
      </c>
      <c r="Y87" s="52" t="str">
        <f>IF(N87&gt;0,VLOOKUP(N87,$DY$8:$DZ$95,2)," ")</f>
        <v xml:space="preserve"> </v>
      </c>
      <c r="Z87" s="52" t="str">
        <f>IF(O87&gt;0,VLOOKUP(O87,$DY$8:$DZ$95,2)," ")</f>
        <v xml:space="preserve"> </v>
      </c>
      <c r="AA87" s="52" t="str">
        <f>IF(P87&gt;0,VLOOKUP(P87,$DY$8:$DZ$95,2)," ")</f>
        <v xml:space="preserve"> </v>
      </c>
      <c r="AB87" s="52" t="str">
        <f>IF(Q87&gt;0,VLOOKUP(Q87,$DY$8:$DZ$95,2)," ")</f>
        <v xml:space="preserve"> </v>
      </c>
      <c r="AC87" s="54"/>
      <c r="AD87" s="54"/>
      <c r="AE87" s="54"/>
      <c r="AF87" s="54"/>
      <c r="AG87" s="54"/>
      <c r="AH87" s="52" t="str">
        <f>IF(AC87&gt;0,VLOOKUP(AC87,$DY$8:$DZ$95,2)," ")</f>
        <v xml:space="preserve"> </v>
      </c>
      <c r="AI87" s="52" t="str">
        <f>IF(AD87&gt;0,VLOOKUP(AD87,$DY$8:$DZ$95,2)," ")</f>
        <v xml:space="preserve"> </v>
      </c>
      <c r="AJ87" s="52" t="str">
        <f>IF(AE87&gt;0,VLOOKUP(AE87,$DY$8:$DZ$95,2)," ")</f>
        <v xml:space="preserve"> </v>
      </c>
      <c r="AK87" s="52" t="str">
        <f>IF(AF87&gt;0,VLOOKUP(AF87,$DY$8:$DZ$95,2)," ")</f>
        <v xml:space="preserve"> </v>
      </c>
      <c r="AL87" s="52" t="str">
        <f>IF(AG87&gt;0,VLOOKUP(AG87,$DY$8:$DZ$95,2)," ")</f>
        <v xml:space="preserve"> </v>
      </c>
      <c r="AM87" s="53"/>
      <c r="AN87" s="53"/>
      <c r="AO87" s="53"/>
      <c r="AP87" s="53"/>
      <c r="AQ87" s="53"/>
      <c r="AR87" s="53"/>
      <c r="AS87" s="55" t="str">
        <f>IF(D87="","",SUM(X87:AB87))</f>
        <v/>
      </c>
      <c r="AT87" s="31" t="str">
        <f>IF(D87="","",RANK(AS87,$AS$3:$AS$202,0))</f>
        <v/>
      </c>
      <c r="AU87" s="57" t="str">
        <f>IF(D87="","",IF(LOOKUP(AT87,'Master 2012 Pay Sheet'!$A$5:$A$35,'Master 2012 Pay Sheet'!$B$5:$B$35)&gt;0,LOOKUP(AT87,'Master 2012 Pay Sheet'!$A$5:$A$35,'Master 2012 Pay Sheet'!$B$5:$B$35),0))</f>
        <v/>
      </c>
      <c r="AV87" s="56" t="str">
        <f>IF(D87="","",SUM(AH87:AL87))</f>
        <v/>
      </c>
      <c r="AW87" s="31" t="str">
        <f>IF(D87="","",RANK(AV87,$AV$3:$AV$202,0))</f>
        <v/>
      </c>
      <c r="AX87" s="57" t="str">
        <f>IF(D87="","",IF(LOOKUP(AW87,'Master 2012 Pay Sheet'!$C$5:$C$35,'Master 2012 Pay Sheet'!$D$5:$D$35)&gt;0,LOOKUP(AW87,'Master 2012 Pay Sheet'!$C$5:$C$35,'Master 2012 Pay Sheet'!$D$5:$D$35),0))</f>
        <v/>
      </c>
      <c r="AY87" s="56" t="str">
        <f>IF(D87="","",AS87+AV87)</f>
        <v/>
      </c>
      <c r="AZ87" s="31" t="str">
        <f>IF(D87="","",RANK(AY87,$AY$3:$AY$202,0))</f>
        <v/>
      </c>
      <c r="BA87" s="57" t="str">
        <f>IF(D87="","",IF(LOOKUP(AZ87,'Master 2012 Pay Sheet'!$E$5:$E$35,'Master 2012 Pay Sheet'!$F$5:$F$35)&gt;0,LOOKUP(AZ87,'Master 2012 Pay Sheet'!$E$5:$E$35,'Master 2012 Pay Sheet'!$F$5:$F$35),0))</f>
        <v/>
      </c>
      <c r="BB87" s="57" t="str">
        <f>IF(D87="","",SUM(AU87+AX87+BA87))</f>
        <v/>
      </c>
      <c r="BC87" s="31" t="str">
        <f>IF(D87="","",AT87-AZ87)</f>
        <v/>
      </c>
      <c r="BD87" s="31" t="str">
        <f>IF(D87="","",IF(BC87=MAX($BC$3:$BC$202),B87,""))</f>
        <v/>
      </c>
      <c r="BE87" s="31" t="str">
        <f>IF(D87="","",COUNT(M87:Q87))</f>
        <v/>
      </c>
      <c r="BF87" s="56" t="str">
        <f>IF(D87="","",MAX(X87:AB87))</f>
        <v/>
      </c>
      <c r="BG87" s="31" t="str">
        <f>IF(BF87=MAX($BF$3:$BF$202),B87,"")</f>
        <v/>
      </c>
      <c r="BH87" s="31" t="str">
        <f>IF(D87="","",COUNT(AC87:AG87))</f>
        <v/>
      </c>
      <c r="BI87" s="56" t="str">
        <f>IF(D87="","",MAX(AH87:AL87))</f>
        <v/>
      </c>
      <c r="BJ87" s="31" t="str">
        <f>IF(BI87=MAX($BI$3:$BI$202),B87,"")</f>
        <v/>
      </c>
      <c r="BK87" s="31" t="str">
        <f>IF(BE87="","",BE87+BH87)</f>
        <v/>
      </c>
      <c r="BL87" s="31" t="str">
        <f>IF(D87="","",IF(S87=MAX($S$3:$S$202),S87,""))</f>
        <v/>
      </c>
      <c r="BM87" s="31" t="str">
        <f>IF(BL87=MAX($BL$3:$BL$202),B87,"")</f>
        <v/>
      </c>
      <c r="BN87" s="31" t="str">
        <f>IF(D87="","",IF(AN87=MAX($AN$3:$AN$202),AN87,""))</f>
        <v/>
      </c>
      <c r="BO87" s="31" t="str">
        <f>IF(BN87=MAX($BN$3:$BN$202),B87,"")</f>
        <v/>
      </c>
      <c r="BP87" s="31" t="str">
        <f>IF(D87="","",IF(R87=MAX($R$3:$R$202),R87,""))</f>
        <v/>
      </c>
      <c r="BQ87" s="31" t="str">
        <f>IF(BP87=MAX($BP$3:$BP$202),B87,"")</f>
        <v/>
      </c>
      <c r="BR87" s="31" t="str">
        <f>IF(D87="","",IF(AM87=MAX($AM$3:$AM$202),AM87,""))</f>
        <v/>
      </c>
      <c r="BS87" s="31" t="str">
        <f>IF(BR87=MAX($BR$3:$BR$202),B87,"")</f>
        <v/>
      </c>
      <c r="BT87" s="31" t="str">
        <f>IF(D87="","",IF(V87=MAX($V$3:$V$202),V87,""))</f>
        <v/>
      </c>
      <c r="BU87" s="31" t="str">
        <f>IF(BT87=MAX($BT$3:$BT$202),B87,"")</f>
        <v/>
      </c>
      <c r="BV87" s="31" t="str">
        <f>IF(D87="","",IF(W87=MAX($W$3:$W$202), W87,""))</f>
        <v/>
      </c>
      <c r="BW87" s="31" t="str">
        <f>IF(BV87=MAX($BV$3:$BV$202),B87,"")</f>
        <v/>
      </c>
      <c r="BX87" s="31" t="str">
        <f>IF(D87="","",IF(AQ87=MAX($AQ$3:$AQ$202),AQ87,""))</f>
        <v/>
      </c>
      <c r="BY87" s="31" t="str">
        <f>IF(BX87=MAX($BX$3:$BX$202),B87,"")</f>
        <v/>
      </c>
      <c r="BZ87" s="31" t="str">
        <f>IF(D87="","",IF(AR87=MAX($AR$3:$AR$202), AR87,""))</f>
        <v/>
      </c>
      <c r="CA87" s="31" t="str">
        <f>IF(BZ87=MAX($BZ$3:$BZ$202),B87,"")</f>
        <v/>
      </c>
      <c r="CB87" s="31" t="str">
        <f>IF(D87="","",IF(U87=MAX($U$3:$U$202), U87,""))</f>
        <v/>
      </c>
      <c r="CC87" s="31" t="str">
        <f>IF(CB87=MAX($CB$3:$CB$202),B87,"")</f>
        <v/>
      </c>
      <c r="CD87" s="31" t="str">
        <f>IF(D87="","",IF(AP87=MAX($AP$3:$AP$202),AP87,""))</f>
        <v/>
      </c>
      <c r="CE87" s="31" t="str">
        <f>IF(CD87=MAX($CD$3:$CD$202),B87,"")</f>
        <v/>
      </c>
      <c r="CF87" s="31" t="str">
        <f>IF(D87="","",IF(T87=MAX($T$3:$T$202), T87,""))</f>
        <v/>
      </c>
      <c r="CG87" s="31" t="str">
        <f>IF(CF87=MAX($CF$3:$CF$202),B87,"")</f>
        <v/>
      </c>
      <c r="CH87" s="31" t="str">
        <f>IF(D87="","",IF(AO87=MAX($AO$3:$AO$202),AO87,""))</f>
        <v/>
      </c>
      <c r="CI87" s="31" t="str">
        <f>IF(CH87=MAX($CH$3:$CH$202),B87,"")</f>
        <v/>
      </c>
      <c r="CJ87" s="31" t="str">
        <f>IF(I87="AC",AZ87,"")</f>
        <v/>
      </c>
      <c r="CK87" s="31" t="str">
        <f>IF(CJ87="","",RANK(CJ87,$CJ$3:$CJ$202,1))</f>
        <v/>
      </c>
      <c r="CL87" s="31" t="str">
        <f>IF(CK87=1,B87,"")</f>
        <v/>
      </c>
      <c r="CM87" s="31" t="str">
        <f>IF(CK87=2,B87,"")</f>
        <v/>
      </c>
      <c r="CN87" s="31" t="str">
        <f>IF(CK87=3,B87,"")</f>
        <v/>
      </c>
      <c r="CO87" s="31" t="str">
        <f>IF(I87="MC",AZ87,"")</f>
        <v/>
      </c>
      <c r="CP87" s="31" t="str">
        <f>IF(CO87="","",RANK(CO87,$CO$3:$CO$202,1))</f>
        <v/>
      </c>
      <c r="CQ87" s="31" t="str">
        <f>IF(CP87=1,B87,"")</f>
        <v/>
      </c>
      <c r="CR87" s="31" t="str">
        <f>IF(CP87=2,B87,"")</f>
        <v/>
      </c>
      <c r="CS87" s="31" t="str">
        <f>IF(CP87=3,B87,"")</f>
        <v/>
      </c>
      <c r="CT87" s="31" t="str">
        <f>IF(BE87=0,BE87,"")</f>
        <v/>
      </c>
      <c r="CU87" s="31" t="str">
        <f>IF(BE87=1,1,"")</f>
        <v/>
      </c>
      <c r="CV87" s="31" t="str">
        <f>IF(BE87=2,2,"")</f>
        <v/>
      </c>
      <c r="CW87" s="31" t="str">
        <f>IF(BE87=3,3,"")</f>
        <v/>
      </c>
      <c r="CX87" s="31" t="str">
        <f>IF(BE87=4,4,"")</f>
        <v/>
      </c>
      <c r="CY87" s="31" t="str">
        <f>IF(BE87=5,5,"")</f>
        <v/>
      </c>
      <c r="CZ87" s="31" t="str">
        <f>IF(BH87=0,BH87,"")</f>
        <v/>
      </c>
      <c r="DA87" s="31" t="str">
        <f>IF(BH87=1,1,"")</f>
        <v/>
      </c>
      <c r="DB87" s="31" t="str">
        <f>IF(BH87=2,2,"")</f>
        <v/>
      </c>
      <c r="DC87" s="31" t="str">
        <f>IF(BH87=3,3,"")</f>
        <v/>
      </c>
      <c r="DD87" s="31" t="str">
        <f>IF(BH87=4,4,"")</f>
        <v/>
      </c>
      <c r="DE87" s="31" t="str">
        <f>IF(BH87=5,5,"")</f>
        <v/>
      </c>
      <c r="DF87" s="31" t="str">
        <f>IF(BK87=0,BK87,"")</f>
        <v/>
      </c>
      <c r="DG87" s="31" t="str">
        <f>IF(BK87=1,1,"")</f>
        <v/>
      </c>
      <c r="DH87" s="31" t="str">
        <f>IF(BK87=2,2,"")</f>
        <v/>
      </c>
      <c r="DI87" s="31" t="str">
        <f>IF(BK87=3,3,"")</f>
        <v/>
      </c>
      <c r="DJ87" s="31" t="str">
        <f>IF(BK87=4,4,"")</f>
        <v/>
      </c>
      <c r="DK87" s="31" t="str">
        <f>IF(BK87=5,5,"")</f>
        <v/>
      </c>
      <c r="DL87" s="31" t="str">
        <f>IF(BK87=6,6,"")</f>
        <v/>
      </c>
      <c r="DM87" s="31" t="str">
        <f>IF(BK87=7,7,"")</f>
        <v/>
      </c>
      <c r="DN87" s="31" t="str">
        <f>IF(BK87=8,8,"")</f>
        <v/>
      </c>
      <c r="DO87" s="31" t="str">
        <f>IF(BK87=9,9,"")</f>
        <v/>
      </c>
      <c r="DP87" s="31" t="str">
        <f>IF(BK87=10,10,"")</f>
        <v/>
      </c>
      <c r="DQ87" s="31" t="str">
        <f>IF(J87="Lund",AZ87,"")</f>
        <v/>
      </c>
      <c r="DR87" s="31" t="str">
        <f>IF(DQ87="","",RANK(DQ87,$DQ$3:$DQ$202,1))</f>
        <v/>
      </c>
      <c r="DS87" s="31" t="str">
        <f>IF(DR87=1,B87,"")</f>
        <v/>
      </c>
      <c r="DT87" s="31" t="str">
        <f>IF(I87="AT",B87,"")</f>
        <v/>
      </c>
      <c r="DU87" s="31" t="str">
        <f>IF(I87="MC",B87,"")</f>
        <v/>
      </c>
      <c r="DV87" s="31" t="str">
        <f>IF(I87="AC",B87,"")</f>
        <v/>
      </c>
      <c r="DW87" s="48" t="e">
        <f>IF(BK87=0,0,IF(D87="","",$D$203-AZ87+1)/$D$203*100)</f>
        <v>#VALUE!</v>
      </c>
      <c r="DX87" s="76" t="str">
        <f>IF(AS87 = 0,AV87 - AS87,"")</f>
        <v/>
      </c>
      <c r="DY87" s="77">
        <v>34</v>
      </c>
      <c r="DZ87" s="77">
        <v>16.170000000000002</v>
      </c>
    </row>
    <row r="88" spans="1:130" ht="13.2" x14ac:dyDescent="0.25">
      <c r="A88" s="31" t="s">
        <v>318</v>
      </c>
      <c r="B88" s="76">
        <v>86</v>
      </c>
      <c r="C88" s="15"/>
      <c r="D88" s="14"/>
      <c r="E88" s="14"/>
      <c r="F88" s="14"/>
      <c r="G88" s="14"/>
      <c r="H88" s="14"/>
      <c r="I88" s="15"/>
      <c r="J88" s="47"/>
      <c r="K88" s="47"/>
      <c r="L88" s="47"/>
      <c r="M88" s="54"/>
      <c r="N88" s="54"/>
      <c r="O88" s="54"/>
      <c r="P88" s="54"/>
      <c r="Q88" s="54"/>
      <c r="R88" s="51"/>
      <c r="S88" s="51"/>
      <c r="T88" s="51"/>
      <c r="U88" s="51"/>
      <c r="V88" s="51"/>
      <c r="W88" s="51"/>
      <c r="X88" s="52" t="str">
        <f>IF(M88&gt;0,VLOOKUP(M88,$DY$8:$DZ$95,2)," ")</f>
        <v xml:space="preserve"> </v>
      </c>
      <c r="Y88" s="52" t="str">
        <f>IF(N88&gt;0,VLOOKUP(N88,$DY$8:$DZ$95,2)," ")</f>
        <v xml:space="preserve"> </v>
      </c>
      <c r="Z88" s="52" t="str">
        <f>IF(O88&gt;0,VLOOKUP(O88,$DY$8:$DZ$95,2)," ")</f>
        <v xml:space="preserve"> </v>
      </c>
      <c r="AA88" s="52" t="str">
        <f>IF(P88&gt;0,VLOOKUP(P88,$DY$8:$DZ$95,2)," ")</f>
        <v xml:space="preserve"> </v>
      </c>
      <c r="AB88" s="52" t="str">
        <f>IF(Q88&gt;0,VLOOKUP(Q88,$DY$8:$DZ$95,2)," ")</f>
        <v xml:space="preserve"> </v>
      </c>
      <c r="AC88" s="54"/>
      <c r="AD88" s="54"/>
      <c r="AE88" s="54"/>
      <c r="AF88" s="54"/>
      <c r="AG88" s="54"/>
      <c r="AH88" s="52" t="str">
        <f>IF(AC88&gt;0,VLOOKUP(AC88,$DY$8:$DZ$95,2)," ")</f>
        <v xml:space="preserve"> </v>
      </c>
      <c r="AI88" s="52" t="str">
        <f>IF(AD88&gt;0,VLOOKUP(AD88,$DY$8:$DZ$95,2)," ")</f>
        <v xml:space="preserve"> </v>
      </c>
      <c r="AJ88" s="52" t="str">
        <f>IF(AE88&gt;0,VLOOKUP(AE88,$DY$8:$DZ$95,2)," ")</f>
        <v xml:space="preserve"> </v>
      </c>
      <c r="AK88" s="52" t="str">
        <f>IF(AF88&gt;0,VLOOKUP(AF88,$DY$8:$DZ$95,2)," ")</f>
        <v xml:space="preserve"> </v>
      </c>
      <c r="AL88" s="52" t="str">
        <f>IF(AG88&gt;0,VLOOKUP(AG88,$DY$8:$DZ$95,2)," ")</f>
        <v xml:space="preserve"> </v>
      </c>
      <c r="AM88" s="53"/>
      <c r="AN88" s="53"/>
      <c r="AO88" s="53"/>
      <c r="AP88" s="53"/>
      <c r="AQ88" s="53"/>
      <c r="AR88" s="53"/>
      <c r="AS88" s="55" t="str">
        <f>IF(D88="","",SUM(X88:AB88))</f>
        <v/>
      </c>
      <c r="AT88" s="31" t="str">
        <f>IF(D88="","",RANK(AS88,$AS$3:$AS$202,0))</f>
        <v/>
      </c>
      <c r="AU88" s="57" t="str">
        <f>IF(D88="","",IF(LOOKUP(AT88,'Master 2012 Pay Sheet'!$A$5:$A$35,'Master 2012 Pay Sheet'!$B$5:$B$35)&gt;0,LOOKUP(AT88,'Master 2012 Pay Sheet'!$A$5:$A$35,'Master 2012 Pay Sheet'!$B$5:$B$35),0))</f>
        <v/>
      </c>
      <c r="AV88" s="56" t="str">
        <f>IF(D88="","",SUM(AH88:AL88))</f>
        <v/>
      </c>
      <c r="AW88" s="31" t="str">
        <f>IF(D88="","",RANK(AV88,$AV$3:$AV$202,0))</f>
        <v/>
      </c>
      <c r="AX88" s="57" t="str">
        <f>IF(D88="","",IF(LOOKUP(AW88,'Master 2012 Pay Sheet'!$C$5:$C$35,'Master 2012 Pay Sheet'!$D$5:$D$35)&gt;0,LOOKUP(AW88,'Master 2012 Pay Sheet'!$C$5:$C$35,'Master 2012 Pay Sheet'!$D$5:$D$35),0))</f>
        <v/>
      </c>
      <c r="AY88" s="56" t="str">
        <f>IF(D88="","",AS88+AV88)</f>
        <v/>
      </c>
      <c r="AZ88" s="31" t="str">
        <f>IF(D88="","",RANK(AY88,$AY$3:$AY$202,0))</f>
        <v/>
      </c>
      <c r="BA88" s="57" t="str">
        <f>IF(D88="","",IF(LOOKUP(AZ88,'Master 2012 Pay Sheet'!$E$5:$E$35,'Master 2012 Pay Sheet'!$F$5:$F$35)&gt;0,LOOKUP(AZ88,'Master 2012 Pay Sheet'!$E$5:$E$35,'Master 2012 Pay Sheet'!$F$5:$F$35),0))</f>
        <v/>
      </c>
      <c r="BB88" s="57" t="str">
        <f>IF(D88="","",SUM(AU88+AX88+BA88))</f>
        <v/>
      </c>
      <c r="BC88" s="31" t="str">
        <f>IF(D88="","",AT88-AZ88)</f>
        <v/>
      </c>
      <c r="BD88" s="31" t="str">
        <f>IF(D88="","",IF(BC88=MAX($BC$3:$BC$202),B88,""))</f>
        <v/>
      </c>
      <c r="BE88" s="31" t="str">
        <f>IF(D88="","",COUNT(M88:Q88))</f>
        <v/>
      </c>
      <c r="BF88" s="56" t="str">
        <f>IF(D88="","",MAX(X88:AB88))</f>
        <v/>
      </c>
      <c r="BG88" s="31" t="str">
        <f>IF(BF88=MAX($BF$3:$BF$202),B88,"")</f>
        <v/>
      </c>
      <c r="BH88" s="31" t="str">
        <f>IF(D88="","",COUNT(AC88:AG88))</f>
        <v/>
      </c>
      <c r="BI88" s="56" t="str">
        <f>IF(D88="","",MAX(AH88:AL88))</f>
        <v/>
      </c>
      <c r="BJ88" s="31" t="str">
        <f>IF(BI88=MAX($BI$3:$BI$202),B88,"")</f>
        <v/>
      </c>
      <c r="BK88" s="31" t="str">
        <f>IF(BE88="","",BE88+BH88)</f>
        <v/>
      </c>
      <c r="BL88" s="31" t="str">
        <f>IF(D88="","",IF(S88=MAX($S$3:$S$202),S88,""))</f>
        <v/>
      </c>
      <c r="BM88" s="31" t="str">
        <f>IF(BL88=MAX($BL$3:$BL$202),B88,"")</f>
        <v/>
      </c>
      <c r="BN88" s="31" t="str">
        <f>IF(D88="","",IF(AN88=MAX($AN$3:$AN$202),AN88,""))</f>
        <v/>
      </c>
      <c r="BO88" s="31" t="str">
        <f>IF(BN88=MAX($BN$3:$BN$202),B88,"")</f>
        <v/>
      </c>
      <c r="BP88" s="31" t="str">
        <f>IF(D88="","",IF(R88=MAX($R$3:$R$202),R88,""))</f>
        <v/>
      </c>
      <c r="BQ88" s="31" t="str">
        <f>IF(BP88=MAX($BP$3:$BP$202),B88,"")</f>
        <v/>
      </c>
      <c r="BR88" s="31" t="str">
        <f>IF(D88="","",IF(AM88=MAX($AM$3:$AM$202),AM88,""))</f>
        <v/>
      </c>
      <c r="BS88" s="31" t="str">
        <f>IF(BR88=MAX($BR$3:$BR$202),B88,"")</f>
        <v/>
      </c>
      <c r="BT88" s="31" t="str">
        <f>IF(D88="","",IF(V88=MAX($V$3:$V$202),V88,""))</f>
        <v/>
      </c>
      <c r="BU88" s="31" t="str">
        <f>IF(BT88=MAX($BT$3:$BT$202),B88,"")</f>
        <v/>
      </c>
      <c r="BV88" s="31" t="str">
        <f>IF(D88="","",IF(W88=MAX($W$3:$W$202), W88,""))</f>
        <v/>
      </c>
      <c r="BW88" s="31" t="str">
        <f>IF(BV88=MAX($BV$3:$BV$202),B88,"")</f>
        <v/>
      </c>
      <c r="BX88" s="31" t="str">
        <f>IF(D88="","",IF(AQ88=MAX($AQ$3:$AQ$202),AQ88,""))</f>
        <v/>
      </c>
      <c r="BY88" s="31" t="str">
        <f>IF(BX88=MAX($BX$3:$BX$202),B88,"")</f>
        <v/>
      </c>
      <c r="BZ88" s="31" t="str">
        <f>IF(D88="","",IF(AR88=MAX($AR$3:$AR$202), AR88,""))</f>
        <v/>
      </c>
      <c r="CA88" s="31" t="str">
        <f>IF(BZ88=MAX($BZ$3:$BZ$202),B88,"")</f>
        <v/>
      </c>
      <c r="CB88" s="31" t="str">
        <f>IF(D88="","",IF(U88=MAX($U$3:$U$202), U88,""))</f>
        <v/>
      </c>
      <c r="CC88" s="31" t="str">
        <f>IF(CB88=MAX($CB$3:$CB$202),B88,"")</f>
        <v/>
      </c>
      <c r="CD88" s="31" t="str">
        <f>IF(D88="","",IF(AP88=MAX($AP$3:$AP$202),AP88,""))</f>
        <v/>
      </c>
      <c r="CE88" s="31" t="str">
        <f>IF(CD88=MAX($CD$3:$CD$202),B88,"")</f>
        <v/>
      </c>
      <c r="CF88" s="31" t="str">
        <f>IF(D88="","",IF(T88=MAX($T$3:$T$202), T88,""))</f>
        <v/>
      </c>
      <c r="CG88" s="31" t="str">
        <f>IF(CF88=MAX($CF$3:$CF$202),B88,"")</f>
        <v/>
      </c>
      <c r="CH88" s="31" t="str">
        <f>IF(D88="","",IF(AO88=MAX($AO$3:$AO$202),AO88,""))</f>
        <v/>
      </c>
      <c r="CI88" s="31" t="str">
        <f>IF(CH88=MAX($CH$3:$CH$202),B88,"")</f>
        <v/>
      </c>
      <c r="CJ88" s="31" t="str">
        <f>IF(I88="AC",AZ88,"")</f>
        <v/>
      </c>
      <c r="CK88" s="31" t="str">
        <f>IF(CJ88="","",RANK(CJ88,$CJ$3:$CJ$202,1))</f>
        <v/>
      </c>
      <c r="CL88" s="31" t="str">
        <f>IF(CK88=1,B88,"")</f>
        <v/>
      </c>
      <c r="CM88" s="31" t="str">
        <f>IF(CK88=2,B88,"")</f>
        <v/>
      </c>
      <c r="CN88" s="31" t="str">
        <f>IF(CK88=3,B88,"")</f>
        <v/>
      </c>
      <c r="CO88" s="31" t="str">
        <f>IF(I88="MC",AZ88,"")</f>
        <v/>
      </c>
      <c r="CP88" s="31" t="str">
        <f>IF(CO88="","",RANK(CO88,$CO$3:$CO$202,1))</f>
        <v/>
      </c>
      <c r="CQ88" s="31" t="str">
        <f>IF(CP88=1,B88,"")</f>
        <v/>
      </c>
      <c r="CR88" s="31" t="str">
        <f>IF(CP88=2,B88,"")</f>
        <v/>
      </c>
      <c r="CS88" s="31" t="str">
        <f>IF(CP88=3,B88,"")</f>
        <v/>
      </c>
      <c r="CT88" s="31" t="str">
        <f>IF(BE88=0,BE88,"")</f>
        <v/>
      </c>
      <c r="CU88" s="31" t="str">
        <f>IF(BE88=1,1,"")</f>
        <v/>
      </c>
      <c r="CV88" s="31" t="str">
        <f>IF(BE88=2,2,"")</f>
        <v/>
      </c>
      <c r="CW88" s="31" t="str">
        <f>IF(BE88=3,3,"")</f>
        <v/>
      </c>
      <c r="CX88" s="31" t="str">
        <f>IF(BE88=4,4,"")</f>
        <v/>
      </c>
      <c r="CY88" s="31" t="str">
        <f>IF(BE88=5,5,"")</f>
        <v/>
      </c>
      <c r="CZ88" s="31" t="str">
        <f>IF(BH88=0,BH88,"")</f>
        <v/>
      </c>
      <c r="DA88" s="31" t="str">
        <f>IF(BH88=1,1,"")</f>
        <v/>
      </c>
      <c r="DB88" s="31" t="str">
        <f>IF(BH88=2,2,"")</f>
        <v/>
      </c>
      <c r="DC88" s="31" t="str">
        <f>IF(BH88=3,3,"")</f>
        <v/>
      </c>
      <c r="DD88" s="31" t="str">
        <f>IF(BH88=4,4,"")</f>
        <v/>
      </c>
      <c r="DE88" s="31" t="str">
        <f>IF(BH88=5,5,"")</f>
        <v/>
      </c>
      <c r="DF88" s="31" t="str">
        <f>IF(BK88=0,BK88,"")</f>
        <v/>
      </c>
      <c r="DG88" s="31" t="str">
        <f>IF(BK88=1,1,"")</f>
        <v/>
      </c>
      <c r="DH88" s="31" t="str">
        <f>IF(BK88=2,2,"")</f>
        <v/>
      </c>
      <c r="DI88" s="31" t="str">
        <f>IF(BK88=3,3,"")</f>
        <v/>
      </c>
      <c r="DJ88" s="31" t="str">
        <f>IF(BK88=4,4,"")</f>
        <v/>
      </c>
      <c r="DK88" s="31" t="str">
        <f>IF(BK88=5,5,"")</f>
        <v/>
      </c>
      <c r="DL88" s="31" t="str">
        <f>IF(BK88=6,6,"")</f>
        <v/>
      </c>
      <c r="DM88" s="31" t="str">
        <f>IF(BK88=7,7,"")</f>
        <v/>
      </c>
      <c r="DN88" s="31" t="str">
        <f>IF(BK88=8,8,"")</f>
        <v/>
      </c>
      <c r="DO88" s="31" t="str">
        <f>IF(BK88=9,9,"")</f>
        <v/>
      </c>
      <c r="DP88" s="31" t="str">
        <f>IF(BK88=10,10,"")</f>
        <v/>
      </c>
      <c r="DQ88" s="31" t="str">
        <f>IF(J88="Lund",AZ88,"")</f>
        <v/>
      </c>
      <c r="DR88" s="31" t="str">
        <f>IF(DQ88="","",RANK(DQ88,$DQ$3:$DQ$202,1))</f>
        <v/>
      </c>
      <c r="DS88" s="31" t="str">
        <f>IF(DR88=1,B88,"")</f>
        <v/>
      </c>
      <c r="DT88" s="31" t="str">
        <f>IF(I88="AT",B88,"")</f>
        <v/>
      </c>
      <c r="DU88" s="31" t="str">
        <f>IF(I88="MC",B88,"")</f>
        <v/>
      </c>
      <c r="DV88" s="31" t="str">
        <f>IF(I88="AC",B88,"")</f>
        <v/>
      </c>
      <c r="DW88" s="48" t="e">
        <f>IF(BK88=0,0,IF(D88="","",$D$203-AZ88+1)/$D$203*100)</f>
        <v>#VALUE!</v>
      </c>
      <c r="DX88" s="76" t="str">
        <f>IF(AS88 = 0,AV88 - AS88,"")</f>
        <v/>
      </c>
      <c r="DY88" s="77">
        <v>34.25</v>
      </c>
      <c r="DZ88" s="77">
        <v>16.55</v>
      </c>
    </row>
    <row r="89" spans="1:130" ht="13.2" x14ac:dyDescent="0.25">
      <c r="A89" s="31" t="s">
        <v>318</v>
      </c>
      <c r="B89" s="76">
        <v>87</v>
      </c>
      <c r="C89" s="15"/>
      <c r="D89" s="14"/>
      <c r="E89" s="14"/>
      <c r="F89" s="14"/>
      <c r="G89" s="14"/>
      <c r="H89" s="14"/>
      <c r="I89" s="15"/>
      <c r="J89" s="47"/>
      <c r="K89" s="47"/>
      <c r="L89" s="47"/>
      <c r="M89" s="54"/>
      <c r="N89" s="54"/>
      <c r="O89" s="54"/>
      <c r="P89" s="54"/>
      <c r="Q89" s="54"/>
      <c r="R89" s="51"/>
      <c r="S89" s="51"/>
      <c r="T89" s="51"/>
      <c r="U89" s="51"/>
      <c r="V89" s="51"/>
      <c r="W89" s="51"/>
      <c r="X89" s="52" t="str">
        <f>IF(M89&gt;0,VLOOKUP(M89,$DY$8:$DZ$95,2)," ")</f>
        <v xml:space="preserve"> </v>
      </c>
      <c r="Y89" s="52" t="str">
        <f>IF(N89&gt;0,VLOOKUP(N89,$DY$8:$DZ$95,2)," ")</f>
        <v xml:space="preserve"> </v>
      </c>
      <c r="Z89" s="52" t="str">
        <f>IF(O89&gt;0,VLOOKUP(O89,$DY$8:$DZ$95,2)," ")</f>
        <v xml:space="preserve"> </v>
      </c>
      <c r="AA89" s="52" t="str">
        <f>IF(P89&gt;0,VLOOKUP(P89,$DY$8:$DZ$95,2)," ")</f>
        <v xml:space="preserve"> </v>
      </c>
      <c r="AB89" s="52" t="str">
        <f>IF(Q89&gt;0,VLOOKUP(Q89,$DY$8:$DZ$95,2)," ")</f>
        <v xml:space="preserve"> </v>
      </c>
      <c r="AC89" s="54"/>
      <c r="AD89" s="54"/>
      <c r="AE89" s="54"/>
      <c r="AF89" s="54"/>
      <c r="AG89" s="54"/>
      <c r="AH89" s="52" t="str">
        <f>IF(AC89&gt;0,VLOOKUP(AC89,$DY$8:$DZ$95,2)," ")</f>
        <v xml:space="preserve"> </v>
      </c>
      <c r="AI89" s="52" t="str">
        <f>IF(AD89&gt;0,VLOOKUP(AD89,$DY$8:$DZ$95,2)," ")</f>
        <v xml:space="preserve"> </v>
      </c>
      <c r="AJ89" s="52" t="str">
        <f>IF(AE89&gt;0,VLOOKUP(AE89,$DY$8:$DZ$95,2)," ")</f>
        <v xml:space="preserve"> </v>
      </c>
      <c r="AK89" s="52" t="str">
        <f>IF(AF89&gt;0,VLOOKUP(AF89,$DY$8:$DZ$95,2)," ")</f>
        <v xml:space="preserve"> </v>
      </c>
      <c r="AL89" s="52" t="str">
        <f>IF(AG89&gt;0,VLOOKUP(AG89,$DY$8:$DZ$95,2)," ")</f>
        <v xml:space="preserve"> </v>
      </c>
      <c r="AM89" s="53"/>
      <c r="AN89" s="53"/>
      <c r="AO89" s="53"/>
      <c r="AP89" s="53"/>
      <c r="AQ89" s="53"/>
      <c r="AR89" s="53"/>
      <c r="AS89" s="55" t="str">
        <f>IF(D89="","",SUM(X89:AB89))</f>
        <v/>
      </c>
      <c r="AT89" s="31" t="str">
        <f>IF(D89="","",RANK(AS89,$AS$3:$AS$202,0))</f>
        <v/>
      </c>
      <c r="AU89" s="57" t="str">
        <f>IF(D89="","",IF(LOOKUP(AT89,'Master 2012 Pay Sheet'!$A$5:$A$35,'Master 2012 Pay Sheet'!$B$5:$B$35)&gt;0,LOOKUP(AT89,'Master 2012 Pay Sheet'!$A$5:$A$35,'Master 2012 Pay Sheet'!$B$5:$B$35),0))</f>
        <v/>
      </c>
      <c r="AV89" s="56" t="str">
        <f>IF(D89="","",SUM(AH89:AL89))</f>
        <v/>
      </c>
      <c r="AW89" s="31" t="str">
        <f>IF(D89="","",RANK(AV89,$AV$3:$AV$202,0))</f>
        <v/>
      </c>
      <c r="AX89" s="57" t="str">
        <f>IF(D89="","",IF(LOOKUP(AW89,'Master 2012 Pay Sheet'!$C$5:$C$35,'Master 2012 Pay Sheet'!$D$5:$D$35)&gt;0,LOOKUP(AW89,'Master 2012 Pay Sheet'!$C$5:$C$35,'Master 2012 Pay Sheet'!$D$5:$D$35),0))</f>
        <v/>
      </c>
      <c r="AY89" s="56" t="str">
        <f>IF(D89="","",AS89+AV89)</f>
        <v/>
      </c>
      <c r="AZ89" s="31" t="str">
        <f>IF(D89="","",RANK(AY89,$AY$3:$AY$202,0))</f>
        <v/>
      </c>
      <c r="BA89" s="57" t="str">
        <f>IF(D89="","",IF(LOOKUP(AZ89,'Master 2012 Pay Sheet'!$E$5:$E$35,'Master 2012 Pay Sheet'!$F$5:$F$35)&gt;0,LOOKUP(AZ89,'Master 2012 Pay Sheet'!$E$5:$E$35,'Master 2012 Pay Sheet'!$F$5:$F$35),0))</f>
        <v/>
      </c>
      <c r="BB89" s="57" t="str">
        <f>IF(D89="","",SUM(AU89+AX89+BA89))</f>
        <v/>
      </c>
      <c r="BC89" s="31" t="str">
        <f>IF(D89="","",AT89-AZ89)</f>
        <v/>
      </c>
      <c r="BD89" s="31" t="str">
        <f>IF(D89="","",IF(BC89=MAX($BC$3:$BC$202),B89,""))</f>
        <v/>
      </c>
      <c r="BE89" s="31" t="str">
        <f>IF(D89="","",COUNT(M89:Q89))</f>
        <v/>
      </c>
      <c r="BF89" s="56" t="str">
        <f>IF(D89="","",MAX(X89:AB89))</f>
        <v/>
      </c>
      <c r="BG89" s="31" t="str">
        <f>IF(BF89=MAX($BF$3:$BF$202),B89,"")</f>
        <v/>
      </c>
      <c r="BH89" s="31" t="str">
        <f>IF(D89="","",COUNT(AC89:AG89))</f>
        <v/>
      </c>
      <c r="BI89" s="56" t="str">
        <f>IF(D89="","",MAX(AH89:AL89))</f>
        <v/>
      </c>
      <c r="BJ89" s="31" t="str">
        <f>IF(BI89=MAX($BI$3:$BI$202),B89,"")</f>
        <v/>
      </c>
      <c r="BK89" s="31" t="str">
        <f>IF(BE89="","",BE89+BH89)</f>
        <v/>
      </c>
      <c r="BL89" s="31" t="str">
        <f>IF(D89="","",IF(S89=MAX($S$3:$S$202),S89,""))</f>
        <v/>
      </c>
      <c r="BM89" s="31" t="str">
        <f>IF(BL89=MAX($BL$3:$BL$202),B89,"")</f>
        <v/>
      </c>
      <c r="BN89" s="31" t="str">
        <f>IF(D89="","",IF(AN89=MAX($AN$3:$AN$202),AN89,""))</f>
        <v/>
      </c>
      <c r="BO89" s="31" t="str">
        <f>IF(BN89=MAX($BN$3:$BN$202),B89,"")</f>
        <v/>
      </c>
      <c r="BP89" s="31" t="str">
        <f>IF(D89="","",IF(R89=MAX($R$3:$R$202),R89,""))</f>
        <v/>
      </c>
      <c r="BQ89" s="31" t="str">
        <f>IF(BP89=MAX($BP$3:$BP$202),B89,"")</f>
        <v/>
      </c>
      <c r="BR89" s="31" t="str">
        <f>IF(D89="","",IF(AM89=MAX($AM$3:$AM$202),AM89,""))</f>
        <v/>
      </c>
      <c r="BS89" s="31" t="str">
        <f>IF(BR89=MAX($BR$3:$BR$202),B89,"")</f>
        <v/>
      </c>
      <c r="BT89" s="31" t="str">
        <f>IF(D89="","",IF(V89=MAX($V$3:$V$202),V89,""))</f>
        <v/>
      </c>
      <c r="BU89" s="31" t="str">
        <f>IF(BT89=MAX($BT$3:$BT$202),B89,"")</f>
        <v/>
      </c>
      <c r="BV89" s="31" t="str">
        <f>IF(D89="","",IF(W89=MAX($W$3:$W$202), W89,""))</f>
        <v/>
      </c>
      <c r="BW89" s="31" t="str">
        <f>IF(BV89=MAX($BV$3:$BV$202),B89,"")</f>
        <v/>
      </c>
      <c r="BX89" s="31" t="str">
        <f>IF(D89="","",IF(AQ89=MAX($AQ$3:$AQ$202),AQ89,""))</f>
        <v/>
      </c>
      <c r="BY89" s="31" t="str">
        <f>IF(BX89=MAX($BX$3:$BX$202),B89,"")</f>
        <v/>
      </c>
      <c r="BZ89" s="31" t="str">
        <f>IF(D89="","",IF(AR89=MAX($AR$3:$AR$202), AR89,""))</f>
        <v/>
      </c>
      <c r="CA89" s="31" t="str">
        <f>IF(BZ89=MAX($BZ$3:$BZ$202),B89,"")</f>
        <v/>
      </c>
      <c r="CB89" s="31" t="str">
        <f>IF(D89="","",IF(U89=MAX($U$3:$U$202), U89,""))</f>
        <v/>
      </c>
      <c r="CC89" s="31" t="str">
        <f>IF(CB89=MAX($CB$3:$CB$202),B89,"")</f>
        <v/>
      </c>
      <c r="CD89" s="31" t="str">
        <f>IF(D89="","",IF(AP89=MAX($AP$3:$AP$202),AP89,""))</f>
        <v/>
      </c>
      <c r="CE89" s="31" t="str">
        <f>IF(CD89=MAX($CD$3:$CD$202),B89,"")</f>
        <v/>
      </c>
      <c r="CF89" s="31" t="str">
        <f>IF(D89="","",IF(T89=MAX($T$3:$T$202), T89,""))</f>
        <v/>
      </c>
      <c r="CG89" s="31" t="str">
        <f>IF(CF89=MAX($CF$3:$CF$202),B89,"")</f>
        <v/>
      </c>
      <c r="CH89" s="31" t="str">
        <f>IF(D89="","",IF(AO89=MAX($AO$3:$AO$202),AO89,""))</f>
        <v/>
      </c>
      <c r="CI89" s="31" t="str">
        <f>IF(CH89=MAX($CH$3:$CH$202),B89,"")</f>
        <v/>
      </c>
      <c r="CJ89" s="31" t="str">
        <f>IF(I89="AC",AZ89,"")</f>
        <v/>
      </c>
      <c r="CK89" s="31" t="str">
        <f>IF(CJ89="","",RANK(CJ89,$CJ$3:$CJ$202,1))</f>
        <v/>
      </c>
      <c r="CL89" s="31" t="str">
        <f>IF(CK89=1,B89,"")</f>
        <v/>
      </c>
      <c r="CM89" s="31" t="str">
        <f>IF(CK89=2,B89,"")</f>
        <v/>
      </c>
      <c r="CN89" s="31" t="str">
        <f>IF(CK89=3,B89,"")</f>
        <v/>
      </c>
      <c r="CO89" s="31" t="str">
        <f>IF(I89="MC",AZ89,"")</f>
        <v/>
      </c>
      <c r="CP89" s="31" t="str">
        <f>IF(CO89="","",RANK(CO89,$CO$3:$CO$202,1))</f>
        <v/>
      </c>
      <c r="CQ89" s="31" t="str">
        <f>IF(CP89=1,B89,"")</f>
        <v/>
      </c>
      <c r="CR89" s="31" t="str">
        <f>IF(CP89=2,B89,"")</f>
        <v/>
      </c>
      <c r="CS89" s="31" t="str">
        <f>IF(CP89=3,B89,"")</f>
        <v/>
      </c>
      <c r="CT89" s="31" t="str">
        <f>IF(BE89=0,BE89,"")</f>
        <v/>
      </c>
      <c r="CU89" s="31" t="str">
        <f>IF(BE89=1,1,"")</f>
        <v/>
      </c>
      <c r="CV89" s="31" t="str">
        <f>IF(BE89=2,2,"")</f>
        <v/>
      </c>
      <c r="CW89" s="31" t="str">
        <f>IF(BE89=3,3,"")</f>
        <v/>
      </c>
      <c r="CX89" s="31" t="str">
        <f>IF(BE89=4,4,"")</f>
        <v/>
      </c>
      <c r="CY89" s="31" t="str">
        <f>IF(BE89=5,5,"")</f>
        <v/>
      </c>
      <c r="CZ89" s="31" t="str">
        <f>IF(BH89=0,BH89,"")</f>
        <v/>
      </c>
      <c r="DA89" s="31" t="str">
        <f>IF(BH89=1,1,"")</f>
        <v/>
      </c>
      <c r="DB89" s="31" t="str">
        <f>IF(BH89=2,2,"")</f>
        <v/>
      </c>
      <c r="DC89" s="31" t="str">
        <f>IF(BH89=3,3,"")</f>
        <v/>
      </c>
      <c r="DD89" s="31" t="str">
        <f>IF(BH89=4,4,"")</f>
        <v/>
      </c>
      <c r="DE89" s="31" t="str">
        <f>IF(BH89=5,5,"")</f>
        <v/>
      </c>
      <c r="DF89" s="31" t="str">
        <f>IF(BK89=0,BK89,"")</f>
        <v/>
      </c>
      <c r="DG89" s="31" t="str">
        <f>IF(BK89=1,1,"")</f>
        <v/>
      </c>
      <c r="DH89" s="31" t="str">
        <f>IF(BK89=2,2,"")</f>
        <v/>
      </c>
      <c r="DI89" s="31" t="str">
        <f>IF(BK89=3,3,"")</f>
        <v/>
      </c>
      <c r="DJ89" s="31" t="str">
        <f>IF(BK89=4,4,"")</f>
        <v/>
      </c>
      <c r="DK89" s="31" t="str">
        <f>IF(BK89=5,5,"")</f>
        <v/>
      </c>
      <c r="DL89" s="31" t="str">
        <f>IF(BK89=6,6,"")</f>
        <v/>
      </c>
      <c r="DM89" s="31" t="str">
        <f>IF(BK89=7,7,"")</f>
        <v/>
      </c>
      <c r="DN89" s="31" t="str">
        <f>IF(BK89=8,8,"")</f>
        <v/>
      </c>
      <c r="DO89" s="31" t="str">
        <f>IF(BK89=9,9,"")</f>
        <v/>
      </c>
      <c r="DP89" s="31" t="str">
        <f>IF(BK89=10,10,"")</f>
        <v/>
      </c>
      <c r="DQ89" s="31" t="str">
        <f>IF(J89="Lund",AZ89,"")</f>
        <v/>
      </c>
      <c r="DR89" s="31" t="str">
        <f>IF(DQ89="","",RANK(DQ89,$DQ$3:$DQ$202,1))</f>
        <v/>
      </c>
      <c r="DS89" s="31" t="str">
        <f>IF(DR89=1,B89,"")</f>
        <v/>
      </c>
      <c r="DT89" s="31" t="str">
        <f>IF(I89="AT",B89,"")</f>
        <v/>
      </c>
      <c r="DU89" s="31" t="str">
        <f>IF(I89="MC",B89,"")</f>
        <v/>
      </c>
      <c r="DV89" s="31" t="str">
        <f>IF(I89="AC",B89,"")</f>
        <v/>
      </c>
      <c r="DW89" s="48" t="e">
        <f>IF(BK89=0,0,IF(D89="","",$D$203-AZ89+1)/$D$203*100)</f>
        <v>#VALUE!</v>
      </c>
      <c r="DX89" s="76" t="str">
        <f>IF(AS89 = 0,AV89 - AS89,"")</f>
        <v/>
      </c>
      <c r="DY89" s="77">
        <v>34.5</v>
      </c>
      <c r="DZ89" s="77">
        <v>16.93</v>
      </c>
    </row>
    <row r="90" spans="1:130" ht="13.2" x14ac:dyDescent="0.25">
      <c r="A90" s="31" t="s">
        <v>318</v>
      </c>
      <c r="B90" s="76">
        <v>88</v>
      </c>
      <c r="C90" s="15"/>
      <c r="D90" s="14"/>
      <c r="E90" s="14"/>
      <c r="F90" s="14"/>
      <c r="G90" s="14"/>
      <c r="H90" s="14"/>
      <c r="I90" s="15"/>
      <c r="J90" s="47"/>
      <c r="K90" s="47"/>
      <c r="L90" s="47"/>
      <c r="M90" s="54"/>
      <c r="N90" s="54"/>
      <c r="O90" s="54"/>
      <c r="P90" s="54"/>
      <c r="Q90" s="54"/>
      <c r="R90" s="51"/>
      <c r="S90" s="51"/>
      <c r="T90" s="51"/>
      <c r="U90" s="51"/>
      <c r="V90" s="51"/>
      <c r="W90" s="51"/>
      <c r="X90" s="52" t="str">
        <f>IF(M90&gt;0,VLOOKUP(M90,$DY$8:$DZ$95,2)," ")</f>
        <v xml:space="preserve"> </v>
      </c>
      <c r="Y90" s="52" t="str">
        <f>IF(N90&gt;0,VLOOKUP(N90,$DY$8:$DZ$95,2)," ")</f>
        <v xml:space="preserve"> </v>
      </c>
      <c r="Z90" s="52" t="str">
        <f>IF(O90&gt;0,VLOOKUP(O90,$DY$8:$DZ$95,2)," ")</f>
        <v xml:space="preserve"> </v>
      </c>
      <c r="AA90" s="52" t="str">
        <f>IF(P90&gt;0,VLOOKUP(P90,$DY$8:$DZ$95,2)," ")</f>
        <v xml:space="preserve"> </v>
      </c>
      <c r="AB90" s="52" t="str">
        <f>IF(Q90&gt;0,VLOOKUP(Q90,$DY$8:$DZ$95,2)," ")</f>
        <v xml:space="preserve"> </v>
      </c>
      <c r="AC90" s="54"/>
      <c r="AD90" s="54"/>
      <c r="AE90" s="54"/>
      <c r="AF90" s="54"/>
      <c r="AG90" s="54"/>
      <c r="AH90" s="52" t="str">
        <f>IF(AC90&gt;0,VLOOKUP(AC90,$DY$8:$DZ$95,2)," ")</f>
        <v xml:space="preserve"> </v>
      </c>
      <c r="AI90" s="52" t="str">
        <f>IF(AD90&gt;0,VLOOKUP(AD90,$DY$8:$DZ$95,2)," ")</f>
        <v xml:space="preserve"> </v>
      </c>
      <c r="AJ90" s="52" t="str">
        <f>IF(AE90&gt;0,VLOOKUP(AE90,$DY$8:$DZ$95,2)," ")</f>
        <v xml:space="preserve"> </v>
      </c>
      <c r="AK90" s="52" t="str">
        <f>IF(AF90&gt;0,VLOOKUP(AF90,$DY$8:$DZ$95,2)," ")</f>
        <v xml:space="preserve"> </v>
      </c>
      <c r="AL90" s="52" t="str">
        <f>IF(AG90&gt;0,VLOOKUP(AG90,$DY$8:$DZ$95,2)," ")</f>
        <v xml:space="preserve"> </v>
      </c>
      <c r="AM90" s="53"/>
      <c r="AN90" s="53"/>
      <c r="AO90" s="53"/>
      <c r="AP90" s="53"/>
      <c r="AQ90" s="53"/>
      <c r="AR90" s="53"/>
      <c r="AS90" s="55" t="str">
        <f>IF(D90="","",SUM(X90:AB90))</f>
        <v/>
      </c>
      <c r="AT90" s="31" t="str">
        <f>IF(D90="","",RANK(AS90,$AS$3:$AS$202,0))</f>
        <v/>
      </c>
      <c r="AU90" s="57" t="str">
        <f>IF(D90="","",IF(LOOKUP(AT90,'Master 2012 Pay Sheet'!$A$5:$A$35,'Master 2012 Pay Sheet'!$B$5:$B$35)&gt;0,LOOKUP(AT90,'Master 2012 Pay Sheet'!$A$5:$A$35,'Master 2012 Pay Sheet'!$B$5:$B$35),0))</f>
        <v/>
      </c>
      <c r="AV90" s="56" t="str">
        <f>IF(D90="","",SUM(AH90:AL90))</f>
        <v/>
      </c>
      <c r="AW90" s="31" t="str">
        <f>IF(D90="","",RANK(AV90,$AV$3:$AV$202,0))</f>
        <v/>
      </c>
      <c r="AX90" s="57" t="str">
        <f>IF(D90="","",IF(LOOKUP(AW90,'Master 2012 Pay Sheet'!$C$5:$C$35,'Master 2012 Pay Sheet'!$D$5:$D$35)&gt;0,LOOKUP(AW90,'Master 2012 Pay Sheet'!$C$5:$C$35,'Master 2012 Pay Sheet'!$D$5:$D$35),0))</f>
        <v/>
      </c>
      <c r="AY90" s="56" t="str">
        <f>IF(D90="","",AS90+AV90)</f>
        <v/>
      </c>
      <c r="AZ90" s="31" t="str">
        <f>IF(D90="","",RANK(AY90,$AY$3:$AY$202,0))</f>
        <v/>
      </c>
      <c r="BA90" s="57" t="str">
        <f>IF(D90="","",IF(LOOKUP(AZ90,'Master 2012 Pay Sheet'!$E$5:$E$35,'Master 2012 Pay Sheet'!$F$5:$F$35)&gt;0,LOOKUP(AZ90,'Master 2012 Pay Sheet'!$E$5:$E$35,'Master 2012 Pay Sheet'!$F$5:$F$35),0))</f>
        <v/>
      </c>
      <c r="BB90" s="57" t="str">
        <f>IF(D90="","",SUM(AU90+AX90+BA90))</f>
        <v/>
      </c>
      <c r="BC90" s="31" t="str">
        <f>IF(D90="","",AT90-AZ90)</f>
        <v/>
      </c>
      <c r="BD90" s="31" t="str">
        <f>IF(D90="","",IF(BC90=MAX($BC$3:$BC$202),B90,""))</f>
        <v/>
      </c>
      <c r="BE90" s="31" t="str">
        <f>IF(D90="","",COUNT(M90:Q90))</f>
        <v/>
      </c>
      <c r="BF90" s="56" t="str">
        <f>IF(D90="","",MAX(X90:AB90))</f>
        <v/>
      </c>
      <c r="BG90" s="31" t="str">
        <f>IF(BF90=MAX($BF$3:$BF$202),B90,"")</f>
        <v/>
      </c>
      <c r="BH90" s="31" t="str">
        <f>IF(D90="","",COUNT(AC90:AG90))</f>
        <v/>
      </c>
      <c r="BI90" s="56" t="str">
        <f>IF(D90="","",MAX(AH90:AL90))</f>
        <v/>
      </c>
      <c r="BJ90" s="31" t="str">
        <f>IF(BI90=MAX($BI$3:$BI$202),B90,"")</f>
        <v/>
      </c>
      <c r="BK90" s="31" t="str">
        <f>IF(BE90="","",BE90+BH90)</f>
        <v/>
      </c>
      <c r="BL90" s="31" t="str">
        <f>IF(D90="","",IF(S90=MAX($S$3:$S$202),S90,""))</f>
        <v/>
      </c>
      <c r="BM90" s="31" t="str">
        <f>IF(BL90=MAX($BL$3:$BL$202),B90,"")</f>
        <v/>
      </c>
      <c r="BN90" s="31" t="str">
        <f>IF(D90="","",IF(AN90=MAX($AN$3:$AN$202),AN90,""))</f>
        <v/>
      </c>
      <c r="BO90" s="31" t="str">
        <f>IF(BN90=MAX($BN$3:$BN$202),B90,"")</f>
        <v/>
      </c>
      <c r="BP90" s="31" t="str">
        <f>IF(D90="","",IF(R90=MAX($R$3:$R$202),R90,""))</f>
        <v/>
      </c>
      <c r="BQ90" s="31" t="str">
        <f>IF(BP90=MAX($BP$3:$BP$202),B90,"")</f>
        <v/>
      </c>
      <c r="BR90" s="31" t="str">
        <f>IF(D90="","",IF(AM90=MAX($AM$3:$AM$202),AM90,""))</f>
        <v/>
      </c>
      <c r="BS90" s="31" t="str">
        <f>IF(BR90=MAX($BR$3:$BR$202),B90,"")</f>
        <v/>
      </c>
      <c r="BT90" s="31" t="str">
        <f>IF(D90="","",IF(V90=MAX($V$3:$V$202),V90,""))</f>
        <v/>
      </c>
      <c r="BU90" s="31" t="str">
        <f>IF(BT90=MAX($BT$3:$BT$202),B90,"")</f>
        <v/>
      </c>
      <c r="BV90" s="31" t="str">
        <f>IF(D90="","",IF(W90=MAX($W$3:$W$202), W90,""))</f>
        <v/>
      </c>
      <c r="BW90" s="31" t="str">
        <f>IF(BV90=MAX($BV$3:$BV$202),B90,"")</f>
        <v/>
      </c>
      <c r="BX90" s="31" t="str">
        <f>IF(D90="","",IF(AQ90=MAX($AQ$3:$AQ$202),AQ90,""))</f>
        <v/>
      </c>
      <c r="BY90" s="31" t="str">
        <f>IF(BX90=MAX($BX$3:$BX$202),B90,"")</f>
        <v/>
      </c>
      <c r="BZ90" s="31" t="str">
        <f>IF(D90="","",IF(AR90=MAX($AR$3:$AR$202), AR90,""))</f>
        <v/>
      </c>
      <c r="CA90" s="31" t="str">
        <f>IF(BZ90=MAX($BZ$3:$BZ$202),B90,"")</f>
        <v/>
      </c>
      <c r="CB90" s="31" t="str">
        <f>IF(D90="","",IF(U90=MAX($U$3:$U$202), U90,""))</f>
        <v/>
      </c>
      <c r="CC90" s="31" t="str">
        <f>IF(CB90=MAX($CB$3:$CB$202),B90,"")</f>
        <v/>
      </c>
      <c r="CD90" s="31" t="str">
        <f>IF(D90="","",IF(AP90=MAX($AP$3:$AP$202),AP90,""))</f>
        <v/>
      </c>
      <c r="CE90" s="31" t="str">
        <f>IF(CD90=MAX($CD$3:$CD$202),B90,"")</f>
        <v/>
      </c>
      <c r="CF90" s="31" t="str">
        <f>IF(D90="","",IF(T90=MAX($T$3:$T$202), T90,""))</f>
        <v/>
      </c>
      <c r="CG90" s="31" t="str">
        <f>IF(CF90=MAX($CF$3:$CF$202),B90,"")</f>
        <v/>
      </c>
      <c r="CH90" s="31" t="str">
        <f>IF(D90="","",IF(AO90=MAX($AO$3:$AO$202),AO90,""))</f>
        <v/>
      </c>
      <c r="CI90" s="31" t="str">
        <f>IF(CH90=MAX($CH$3:$CH$202),B90,"")</f>
        <v/>
      </c>
      <c r="CJ90" s="31" t="str">
        <f>IF(I90="AC",AZ90,"")</f>
        <v/>
      </c>
      <c r="CK90" s="31" t="str">
        <f>IF(CJ90="","",RANK(CJ90,$CJ$3:$CJ$202,1))</f>
        <v/>
      </c>
      <c r="CL90" s="31" t="str">
        <f>IF(CK90=1,B90,"")</f>
        <v/>
      </c>
      <c r="CM90" s="31" t="str">
        <f>IF(CK90=2,B90,"")</f>
        <v/>
      </c>
      <c r="CN90" s="31" t="str">
        <f>IF(CK90=3,B90,"")</f>
        <v/>
      </c>
      <c r="CO90" s="31" t="str">
        <f>IF(I90="MC",AZ90,"")</f>
        <v/>
      </c>
      <c r="CP90" s="31" t="str">
        <f>IF(CO90="","",RANK(CO90,$CO$3:$CO$202,1))</f>
        <v/>
      </c>
      <c r="CQ90" s="31" t="str">
        <f>IF(CP90=1,B90,"")</f>
        <v/>
      </c>
      <c r="CR90" s="31" t="str">
        <f>IF(CP90=2,B90,"")</f>
        <v/>
      </c>
      <c r="CS90" s="31" t="str">
        <f>IF(CP90=3,B90,"")</f>
        <v/>
      </c>
      <c r="CT90" s="31" t="str">
        <f>IF(BE90=0,BE90,"")</f>
        <v/>
      </c>
      <c r="CU90" s="31" t="str">
        <f>IF(BE90=1,1,"")</f>
        <v/>
      </c>
      <c r="CV90" s="31" t="str">
        <f>IF(BE90=2,2,"")</f>
        <v/>
      </c>
      <c r="CW90" s="31" t="str">
        <f>IF(BE90=3,3,"")</f>
        <v/>
      </c>
      <c r="CX90" s="31" t="str">
        <f>IF(BE90=4,4,"")</f>
        <v/>
      </c>
      <c r="CY90" s="31" t="str">
        <f>IF(BE90=5,5,"")</f>
        <v/>
      </c>
      <c r="CZ90" s="31" t="str">
        <f>IF(BH90=0,BH90,"")</f>
        <v/>
      </c>
      <c r="DA90" s="31" t="str">
        <f>IF(BH90=1,1,"")</f>
        <v/>
      </c>
      <c r="DB90" s="31" t="str">
        <f>IF(BH90=2,2,"")</f>
        <v/>
      </c>
      <c r="DC90" s="31" t="str">
        <f>IF(BH90=3,3,"")</f>
        <v/>
      </c>
      <c r="DD90" s="31" t="str">
        <f>IF(BH90=4,4,"")</f>
        <v/>
      </c>
      <c r="DE90" s="31" t="str">
        <f>IF(BH90=5,5,"")</f>
        <v/>
      </c>
      <c r="DF90" s="31" t="str">
        <f>IF(BK90=0,BK90,"")</f>
        <v/>
      </c>
      <c r="DG90" s="31" t="str">
        <f>IF(BK90=1,1,"")</f>
        <v/>
      </c>
      <c r="DH90" s="31" t="str">
        <f>IF(BK90=2,2,"")</f>
        <v/>
      </c>
      <c r="DI90" s="31" t="str">
        <f>IF(BK90=3,3,"")</f>
        <v/>
      </c>
      <c r="DJ90" s="31" t="str">
        <f>IF(BK90=4,4,"")</f>
        <v/>
      </c>
      <c r="DK90" s="31" t="str">
        <f>IF(BK90=5,5,"")</f>
        <v/>
      </c>
      <c r="DL90" s="31" t="str">
        <f>IF(BK90=6,6,"")</f>
        <v/>
      </c>
      <c r="DM90" s="31" t="str">
        <f>IF(BK90=7,7,"")</f>
        <v/>
      </c>
      <c r="DN90" s="31" t="str">
        <f>IF(BK90=8,8,"")</f>
        <v/>
      </c>
      <c r="DO90" s="31" t="str">
        <f>IF(BK90=9,9,"")</f>
        <v/>
      </c>
      <c r="DP90" s="31" t="str">
        <f>IF(BK90=10,10,"")</f>
        <v/>
      </c>
      <c r="DQ90" s="31" t="str">
        <f>IF(J90="Lund",AZ90,"")</f>
        <v/>
      </c>
      <c r="DR90" s="31" t="str">
        <f>IF(DQ90="","",RANK(DQ90,$DQ$3:$DQ$202,1))</f>
        <v/>
      </c>
      <c r="DS90" s="31" t="str">
        <f>IF(DR90=1,B90,"")</f>
        <v/>
      </c>
      <c r="DT90" s="31" t="str">
        <f>IF(I90="AT",B90,"")</f>
        <v/>
      </c>
      <c r="DU90" s="31" t="str">
        <f>IF(I90="MC",B90,"")</f>
        <v/>
      </c>
      <c r="DV90" s="31" t="str">
        <f>IF(I90="AC",B90,"")</f>
        <v/>
      </c>
      <c r="DW90" s="48" t="e">
        <f>IF(BK90=0,0,IF(D90="","",$D$203-AZ90+1)/$D$203*100)</f>
        <v>#VALUE!</v>
      </c>
      <c r="DX90" s="76" t="str">
        <f>IF(AS90 = 0,AV90 - AS90,"")</f>
        <v/>
      </c>
      <c r="DY90" s="77">
        <v>34.75</v>
      </c>
      <c r="DZ90" s="77">
        <v>17.309999999999999</v>
      </c>
    </row>
    <row r="91" spans="1:130" ht="13.2" x14ac:dyDescent="0.25">
      <c r="A91" s="31" t="s">
        <v>318</v>
      </c>
      <c r="B91" s="76">
        <v>89</v>
      </c>
      <c r="C91" s="15"/>
      <c r="D91" s="14"/>
      <c r="E91" s="14"/>
      <c r="F91" s="14"/>
      <c r="G91" s="14"/>
      <c r="H91" s="14"/>
      <c r="I91" s="15"/>
      <c r="J91" s="47"/>
      <c r="K91" s="47"/>
      <c r="L91" s="47"/>
      <c r="M91" s="54"/>
      <c r="N91" s="54"/>
      <c r="O91" s="54"/>
      <c r="P91" s="54"/>
      <c r="Q91" s="54"/>
      <c r="R91" s="51"/>
      <c r="S91" s="51"/>
      <c r="T91" s="51"/>
      <c r="U91" s="51"/>
      <c r="V91" s="51"/>
      <c r="W91" s="51"/>
      <c r="X91" s="52" t="str">
        <f>IF(M91&gt;0,VLOOKUP(M91,$DY$8:$DZ$95,2)," ")</f>
        <v xml:space="preserve"> </v>
      </c>
      <c r="Y91" s="52" t="str">
        <f>IF(N91&gt;0,VLOOKUP(N91,$DY$8:$DZ$95,2)," ")</f>
        <v xml:space="preserve"> </v>
      </c>
      <c r="Z91" s="52" t="str">
        <f>IF(O91&gt;0,VLOOKUP(O91,$DY$8:$DZ$95,2)," ")</f>
        <v xml:space="preserve"> </v>
      </c>
      <c r="AA91" s="52" t="str">
        <f>IF(P91&gt;0,VLOOKUP(P91,$DY$8:$DZ$95,2)," ")</f>
        <v xml:space="preserve"> </v>
      </c>
      <c r="AB91" s="52" t="str">
        <f>IF(Q91&gt;0,VLOOKUP(Q91,$DY$8:$DZ$95,2)," ")</f>
        <v xml:space="preserve"> </v>
      </c>
      <c r="AC91" s="54"/>
      <c r="AD91" s="54"/>
      <c r="AE91" s="54"/>
      <c r="AF91" s="54"/>
      <c r="AG91" s="54"/>
      <c r="AH91" s="52" t="str">
        <f>IF(AC91&gt;0,VLOOKUP(AC91,$DY$8:$DZ$95,2)," ")</f>
        <v xml:space="preserve"> </v>
      </c>
      <c r="AI91" s="52" t="str">
        <f>IF(AD91&gt;0,VLOOKUP(AD91,$DY$8:$DZ$95,2)," ")</f>
        <v xml:space="preserve"> </v>
      </c>
      <c r="AJ91" s="52" t="str">
        <f>IF(AE91&gt;0,VLOOKUP(AE91,$DY$8:$DZ$95,2)," ")</f>
        <v xml:space="preserve"> </v>
      </c>
      <c r="AK91" s="52" t="str">
        <f>IF(AF91&gt;0,VLOOKUP(AF91,$DY$8:$DZ$95,2)," ")</f>
        <v xml:space="preserve"> </v>
      </c>
      <c r="AL91" s="52" t="str">
        <f>IF(AG91&gt;0,VLOOKUP(AG91,$DY$8:$DZ$95,2)," ")</f>
        <v xml:space="preserve"> </v>
      </c>
      <c r="AM91" s="53"/>
      <c r="AN91" s="53"/>
      <c r="AO91" s="53"/>
      <c r="AP91" s="53"/>
      <c r="AQ91" s="53"/>
      <c r="AR91" s="53"/>
      <c r="AS91" s="55" t="str">
        <f>IF(D91="","",SUM(X91:AB91))</f>
        <v/>
      </c>
      <c r="AT91" s="31" t="str">
        <f>IF(D91="","",RANK(AS91,$AS$3:$AS$202,0))</f>
        <v/>
      </c>
      <c r="AU91" s="57" t="str">
        <f>IF(D91="","",IF(LOOKUP(AT91,'Master 2012 Pay Sheet'!$A$5:$A$35,'Master 2012 Pay Sheet'!$B$5:$B$35)&gt;0,LOOKUP(AT91,'Master 2012 Pay Sheet'!$A$5:$A$35,'Master 2012 Pay Sheet'!$B$5:$B$35),0))</f>
        <v/>
      </c>
      <c r="AV91" s="56" t="str">
        <f>IF(D91="","",SUM(AH91:AL91))</f>
        <v/>
      </c>
      <c r="AW91" s="31" t="str">
        <f>IF(D91="","",RANK(AV91,$AV$3:$AV$202,0))</f>
        <v/>
      </c>
      <c r="AX91" s="57" t="str">
        <f>IF(D91="","",IF(LOOKUP(AW91,'Master 2012 Pay Sheet'!$C$5:$C$35,'Master 2012 Pay Sheet'!$D$5:$D$35)&gt;0,LOOKUP(AW91,'Master 2012 Pay Sheet'!$C$5:$C$35,'Master 2012 Pay Sheet'!$D$5:$D$35),0))</f>
        <v/>
      </c>
      <c r="AY91" s="56" t="str">
        <f>IF(D91="","",AS91+AV91)</f>
        <v/>
      </c>
      <c r="AZ91" s="31" t="str">
        <f>IF(D91="","",RANK(AY91,$AY$3:$AY$202,0))</f>
        <v/>
      </c>
      <c r="BA91" s="57" t="str">
        <f>IF(D91="","",IF(LOOKUP(AZ91,'Master 2012 Pay Sheet'!$E$5:$E$35,'Master 2012 Pay Sheet'!$F$5:$F$35)&gt;0,LOOKUP(AZ91,'Master 2012 Pay Sheet'!$E$5:$E$35,'Master 2012 Pay Sheet'!$F$5:$F$35),0))</f>
        <v/>
      </c>
      <c r="BB91" s="57" t="str">
        <f>IF(D91="","",SUM(AU91+AX91+BA91))</f>
        <v/>
      </c>
      <c r="BC91" s="31" t="str">
        <f>IF(D91="","",AT91-AZ91)</f>
        <v/>
      </c>
      <c r="BD91" s="31" t="str">
        <f>IF(D91="","",IF(BC91=MAX($BC$3:$BC$202),B91,""))</f>
        <v/>
      </c>
      <c r="BE91" s="31" t="str">
        <f>IF(D91="","",COUNT(M91:Q91))</f>
        <v/>
      </c>
      <c r="BF91" s="56" t="str">
        <f>IF(D91="","",MAX(X91:AB91))</f>
        <v/>
      </c>
      <c r="BG91" s="31" t="str">
        <f>IF(BF91=MAX($BF$3:$BF$202),B91,"")</f>
        <v/>
      </c>
      <c r="BH91" s="31" t="str">
        <f>IF(D91="","",COUNT(AC91:AG91))</f>
        <v/>
      </c>
      <c r="BI91" s="56" t="str">
        <f>IF(D91="","",MAX(AH91:AL91))</f>
        <v/>
      </c>
      <c r="BJ91" s="31" t="str">
        <f>IF(BI91=MAX($BI$3:$BI$202),B91,"")</f>
        <v/>
      </c>
      <c r="BK91" s="31" t="str">
        <f>IF(BE91="","",BE91+BH91)</f>
        <v/>
      </c>
      <c r="BL91" s="31" t="str">
        <f>IF(D91="","",IF(S91=MAX($S$3:$S$202),S91,""))</f>
        <v/>
      </c>
      <c r="BM91" s="31" t="str">
        <f>IF(BL91=MAX($BL$3:$BL$202),B91,"")</f>
        <v/>
      </c>
      <c r="BN91" s="31" t="str">
        <f>IF(D91="","",IF(AN91=MAX($AN$3:$AN$202),AN91,""))</f>
        <v/>
      </c>
      <c r="BO91" s="31" t="str">
        <f>IF(BN91=MAX($BN$3:$BN$202),B91,"")</f>
        <v/>
      </c>
      <c r="BP91" s="31" t="str">
        <f>IF(D91="","",IF(R91=MAX($R$3:$R$202),R91,""))</f>
        <v/>
      </c>
      <c r="BQ91" s="31" t="str">
        <f>IF(BP91=MAX($BP$3:$BP$202),B91,"")</f>
        <v/>
      </c>
      <c r="BR91" s="31" t="str">
        <f>IF(D91="","",IF(AM91=MAX($AM$3:$AM$202),AM91,""))</f>
        <v/>
      </c>
      <c r="BS91" s="31" t="str">
        <f>IF(BR91=MAX($BR$3:$BR$202),B91,"")</f>
        <v/>
      </c>
      <c r="BT91" s="31" t="str">
        <f>IF(D91="","",IF(V91=MAX($V$3:$V$202),V91,""))</f>
        <v/>
      </c>
      <c r="BU91" s="31" t="str">
        <f>IF(BT91=MAX($BT$3:$BT$202),B91,"")</f>
        <v/>
      </c>
      <c r="BV91" s="31" t="str">
        <f>IF(D91="","",IF(W91=MAX($W$3:$W$202), W91,""))</f>
        <v/>
      </c>
      <c r="BW91" s="31" t="str">
        <f>IF(BV91=MAX($BV$3:$BV$202),B91,"")</f>
        <v/>
      </c>
      <c r="BX91" s="31" t="str">
        <f>IF(D91="","",IF(AQ91=MAX($AQ$3:$AQ$202),AQ91,""))</f>
        <v/>
      </c>
      <c r="BY91" s="31" t="str">
        <f>IF(BX91=MAX($BX$3:$BX$202),B91,"")</f>
        <v/>
      </c>
      <c r="BZ91" s="31" t="str">
        <f>IF(D91="","",IF(AR91=MAX($AR$3:$AR$202), AR91,""))</f>
        <v/>
      </c>
      <c r="CA91" s="31" t="str">
        <f>IF(BZ91=MAX($BZ$3:$BZ$202),B91,"")</f>
        <v/>
      </c>
      <c r="CB91" s="31" t="str">
        <f>IF(D91="","",IF(U91=MAX($U$3:$U$202), U91,""))</f>
        <v/>
      </c>
      <c r="CC91" s="31" t="str">
        <f>IF(CB91=MAX($CB$3:$CB$202),B91,"")</f>
        <v/>
      </c>
      <c r="CD91" s="31" t="str">
        <f>IF(D91="","",IF(AP91=MAX($AP$3:$AP$202),AP91,""))</f>
        <v/>
      </c>
      <c r="CE91" s="31" t="str">
        <f>IF(CD91=MAX($CD$3:$CD$202),B91,"")</f>
        <v/>
      </c>
      <c r="CF91" s="31" t="str">
        <f>IF(D91="","",IF(T91=MAX($T$3:$T$202), T91,""))</f>
        <v/>
      </c>
      <c r="CG91" s="31" t="str">
        <f>IF(CF91=MAX($CF$3:$CF$202),B91,"")</f>
        <v/>
      </c>
      <c r="CH91" s="31" t="str">
        <f>IF(D91="","",IF(AO91=MAX($AO$3:$AO$202),AO91,""))</f>
        <v/>
      </c>
      <c r="CI91" s="31" t="str">
        <f>IF(CH91=MAX($CH$3:$CH$202),B91,"")</f>
        <v/>
      </c>
      <c r="CJ91" s="31" t="str">
        <f>IF(I91="AC",AZ91,"")</f>
        <v/>
      </c>
      <c r="CK91" s="31" t="str">
        <f>IF(CJ91="","",RANK(CJ91,$CJ$3:$CJ$202,1))</f>
        <v/>
      </c>
      <c r="CL91" s="31" t="str">
        <f>IF(CK91=1,B91,"")</f>
        <v/>
      </c>
      <c r="CM91" s="31" t="str">
        <f>IF(CK91=2,B91,"")</f>
        <v/>
      </c>
      <c r="CN91" s="31" t="str">
        <f>IF(CK91=3,B91,"")</f>
        <v/>
      </c>
      <c r="CO91" s="31" t="str">
        <f>IF(I91="MC",AZ91,"")</f>
        <v/>
      </c>
      <c r="CP91" s="31" t="str">
        <f>IF(CO91="","",RANK(CO91,$CO$3:$CO$202,1))</f>
        <v/>
      </c>
      <c r="CQ91" s="31" t="str">
        <f>IF(CP91=1,B91,"")</f>
        <v/>
      </c>
      <c r="CR91" s="31" t="str">
        <f>IF(CP91=2,B91,"")</f>
        <v/>
      </c>
      <c r="CS91" s="31" t="str">
        <f>IF(CP91=3,B91,"")</f>
        <v/>
      </c>
      <c r="CT91" s="31" t="str">
        <f>IF(BE91=0,BE91,"")</f>
        <v/>
      </c>
      <c r="CU91" s="31" t="str">
        <f>IF(BE91=1,1,"")</f>
        <v/>
      </c>
      <c r="CV91" s="31" t="str">
        <f>IF(BE91=2,2,"")</f>
        <v/>
      </c>
      <c r="CW91" s="31" t="str">
        <f>IF(BE91=3,3,"")</f>
        <v/>
      </c>
      <c r="CX91" s="31" t="str">
        <f>IF(BE91=4,4,"")</f>
        <v/>
      </c>
      <c r="CY91" s="31" t="str">
        <f>IF(BE91=5,5,"")</f>
        <v/>
      </c>
      <c r="CZ91" s="31" t="str">
        <f>IF(BH91=0,BH91,"")</f>
        <v/>
      </c>
      <c r="DA91" s="31" t="str">
        <f>IF(BH91=1,1,"")</f>
        <v/>
      </c>
      <c r="DB91" s="31" t="str">
        <f>IF(BH91=2,2,"")</f>
        <v/>
      </c>
      <c r="DC91" s="31" t="str">
        <f>IF(BH91=3,3,"")</f>
        <v/>
      </c>
      <c r="DD91" s="31" t="str">
        <f>IF(BH91=4,4,"")</f>
        <v/>
      </c>
      <c r="DE91" s="31" t="str">
        <f>IF(BH91=5,5,"")</f>
        <v/>
      </c>
      <c r="DF91" s="31" t="str">
        <f>IF(BK91=0,BK91,"")</f>
        <v/>
      </c>
      <c r="DG91" s="31" t="str">
        <f>IF(BK91=1,1,"")</f>
        <v/>
      </c>
      <c r="DH91" s="31" t="str">
        <f>IF(BK91=2,2,"")</f>
        <v/>
      </c>
      <c r="DI91" s="31" t="str">
        <f>IF(BK91=3,3,"")</f>
        <v/>
      </c>
      <c r="DJ91" s="31" t="str">
        <f>IF(BK91=4,4,"")</f>
        <v/>
      </c>
      <c r="DK91" s="31" t="str">
        <f>IF(BK91=5,5,"")</f>
        <v/>
      </c>
      <c r="DL91" s="31" t="str">
        <f>IF(BK91=6,6,"")</f>
        <v/>
      </c>
      <c r="DM91" s="31" t="str">
        <f>IF(BK91=7,7,"")</f>
        <v/>
      </c>
      <c r="DN91" s="31" t="str">
        <f>IF(BK91=8,8,"")</f>
        <v/>
      </c>
      <c r="DO91" s="31" t="str">
        <f>IF(BK91=9,9,"")</f>
        <v/>
      </c>
      <c r="DP91" s="31" t="str">
        <f>IF(BK91=10,10,"")</f>
        <v/>
      </c>
      <c r="DQ91" s="31" t="str">
        <f>IF(J91="Lund",AZ91,"")</f>
        <v/>
      </c>
      <c r="DR91" s="31" t="str">
        <f>IF(DQ91="","",RANK(DQ91,$DQ$3:$DQ$202,1))</f>
        <v/>
      </c>
      <c r="DS91" s="31" t="str">
        <f>IF(DR91=1,B91,"")</f>
        <v/>
      </c>
      <c r="DT91" s="31" t="str">
        <f>IF(I91="AT",B91,"")</f>
        <v/>
      </c>
      <c r="DU91" s="31" t="str">
        <f>IF(I91="MC",B91,"")</f>
        <v/>
      </c>
      <c r="DV91" s="31" t="str">
        <f>IF(I91="AC",B91,"")</f>
        <v/>
      </c>
      <c r="DW91" s="48" t="e">
        <f>IF(BK91=0,0,IF(D91="","",$D$203-AZ91+1)/$D$203*100)</f>
        <v>#VALUE!</v>
      </c>
      <c r="DX91" s="76" t="str">
        <f>IF(AS91 = 0,AV91 - AS91,"")</f>
        <v/>
      </c>
      <c r="DY91" s="77">
        <v>35</v>
      </c>
      <c r="DZ91" s="32">
        <v>17.709999999999997</v>
      </c>
    </row>
    <row r="92" spans="1:130" ht="13.2" x14ac:dyDescent="0.25">
      <c r="A92" s="31" t="s">
        <v>318</v>
      </c>
      <c r="B92" s="76">
        <v>90</v>
      </c>
      <c r="C92" s="15"/>
      <c r="D92" s="14"/>
      <c r="E92" s="14"/>
      <c r="F92" s="14"/>
      <c r="G92" s="14"/>
      <c r="H92" s="14"/>
      <c r="I92" s="15"/>
      <c r="J92" s="47"/>
      <c r="K92" s="47"/>
      <c r="L92" s="47"/>
      <c r="M92" s="54"/>
      <c r="N92" s="54"/>
      <c r="O92" s="54"/>
      <c r="P92" s="54"/>
      <c r="Q92" s="54"/>
      <c r="R92" s="51"/>
      <c r="S92" s="51"/>
      <c r="T92" s="51"/>
      <c r="U92" s="51"/>
      <c r="V92" s="51"/>
      <c r="W92" s="51"/>
      <c r="X92" s="52" t="str">
        <f>IF(M92&gt;0,VLOOKUP(M92,$DY$8:$DZ$95,2)," ")</f>
        <v xml:space="preserve"> </v>
      </c>
      <c r="Y92" s="52" t="str">
        <f>IF(N92&gt;0,VLOOKUP(N92,$DY$8:$DZ$95,2)," ")</f>
        <v xml:space="preserve"> </v>
      </c>
      <c r="Z92" s="52" t="str">
        <f>IF(O92&gt;0,VLOOKUP(O92,$DY$8:$DZ$95,2)," ")</f>
        <v xml:space="preserve"> </v>
      </c>
      <c r="AA92" s="52" t="str">
        <f>IF(P92&gt;0,VLOOKUP(P92,$DY$8:$DZ$95,2)," ")</f>
        <v xml:space="preserve"> </v>
      </c>
      <c r="AB92" s="52" t="str">
        <f>IF(Q92&gt;0,VLOOKUP(Q92,$DY$8:$DZ$95,2)," ")</f>
        <v xml:space="preserve"> </v>
      </c>
      <c r="AC92" s="54"/>
      <c r="AD92" s="54"/>
      <c r="AE92" s="54"/>
      <c r="AF92" s="54"/>
      <c r="AG92" s="54"/>
      <c r="AH92" s="52" t="str">
        <f>IF(AC92&gt;0,VLOOKUP(AC92,$DY$8:$DZ$95,2)," ")</f>
        <v xml:space="preserve"> </v>
      </c>
      <c r="AI92" s="52" t="str">
        <f>IF(AD92&gt;0,VLOOKUP(AD92,$DY$8:$DZ$95,2)," ")</f>
        <v xml:space="preserve"> </v>
      </c>
      <c r="AJ92" s="52" t="str">
        <f>IF(AE92&gt;0,VLOOKUP(AE92,$DY$8:$DZ$95,2)," ")</f>
        <v xml:space="preserve"> </v>
      </c>
      <c r="AK92" s="52" t="str">
        <f>IF(AF92&gt;0,VLOOKUP(AF92,$DY$8:$DZ$95,2)," ")</f>
        <v xml:space="preserve"> </v>
      </c>
      <c r="AL92" s="52" t="str">
        <f>IF(AG92&gt;0,VLOOKUP(AG92,$DY$8:$DZ$95,2)," ")</f>
        <v xml:space="preserve"> </v>
      </c>
      <c r="AM92" s="53"/>
      <c r="AN92" s="53"/>
      <c r="AO92" s="53"/>
      <c r="AP92" s="53"/>
      <c r="AQ92" s="53"/>
      <c r="AR92" s="53"/>
      <c r="AS92" s="55" t="str">
        <f>IF(D92="","",SUM(X92:AB92))</f>
        <v/>
      </c>
      <c r="AT92" s="31" t="str">
        <f>IF(D92="","",RANK(AS92,$AS$3:$AS$202,0))</f>
        <v/>
      </c>
      <c r="AU92" s="57" t="str">
        <f>IF(D92="","",IF(LOOKUP(AT92,'Master 2012 Pay Sheet'!$A$5:$A$35,'Master 2012 Pay Sheet'!$B$5:$B$35)&gt;0,LOOKUP(AT92,'Master 2012 Pay Sheet'!$A$5:$A$35,'Master 2012 Pay Sheet'!$B$5:$B$35),0))</f>
        <v/>
      </c>
      <c r="AV92" s="56" t="str">
        <f>IF(D92="","",SUM(AH92:AL92))</f>
        <v/>
      </c>
      <c r="AW92" s="31" t="str">
        <f>IF(D92="","",RANK(AV92,$AV$3:$AV$202,0))</f>
        <v/>
      </c>
      <c r="AX92" s="57" t="str">
        <f>IF(D92="","",IF(LOOKUP(AW92,'Master 2012 Pay Sheet'!$C$5:$C$35,'Master 2012 Pay Sheet'!$D$5:$D$35)&gt;0,LOOKUP(AW92,'Master 2012 Pay Sheet'!$C$5:$C$35,'Master 2012 Pay Sheet'!$D$5:$D$35),0))</f>
        <v/>
      </c>
      <c r="AY92" s="56" t="str">
        <f>IF(D92="","",AS92+AV92)</f>
        <v/>
      </c>
      <c r="AZ92" s="31" t="str">
        <f>IF(D92="","",RANK(AY92,$AY$3:$AY$202,0))</f>
        <v/>
      </c>
      <c r="BA92" s="57" t="str">
        <f>IF(D92="","",IF(LOOKUP(AZ92,'Master 2012 Pay Sheet'!$E$5:$E$35,'Master 2012 Pay Sheet'!$F$5:$F$35)&gt;0,LOOKUP(AZ92,'Master 2012 Pay Sheet'!$E$5:$E$35,'Master 2012 Pay Sheet'!$F$5:$F$35),0))</f>
        <v/>
      </c>
      <c r="BB92" s="57" t="str">
        <f>IF(D92="","",SUM(AU92+AX92+BA92))</f>
        <v/>
      </c>
      <c r="BC92" s="31" t="str">
        <f>IF(D92="","",AT92-AZ92)</f>
        <v/>
      </c>
      <c r="BD92" s="31" t="str">
        <f>IF(D92="","",IF(BC92=MAX($BC$3:$BC$202),B92,""))</f>
        <v/>
      </c>
      <c r="BE92" s="31" t="str">
        <f>IF(D92="","",COUNT(M92:Q92))</f>
        <v/>
      </c>
      <c r="BF92" s="56" t="str">
        <f>IF(D92="","",MAX(X92:AB92))</f>
        <v/>
      </c>
      <c r="BG92" s="31" t="str">
        <f>IF(BF92=MAX($BF$3:$BF$202),B92,"")</f>
        <v/>
      </c>
      <c r="BH92" s="31" t="str">
        <f>IF(D92="","",COUNT(AC92:AG92))</f>
        <v/>
      </c>
      <c r="BI92" s="56" t="str">
        <f>IF(D92="","",MAX(AH92:AL92))</f>
        <v/>
      </c>
      <c r="BJ92" s="31" t="str">
        <f>IF(BI92=MAX($BI$3:$BI$202),B92,"")</f>
        <v/>
      </c>
      <c r="BK92" s="31" t="str">
        <f>IF(BE92="","",BE92+BH92)</f>
        <v/>
      </c>
      <c r="BL92" s="31" t="str">
        <f>IF(D92="","",IF(S92=MAX($S$3:$S$202),S92,""))</f>
        <v/>
      </c>
      <c r="BM92" s="31" t="str">
        <f>IF(BL92=MAX($BL$3:$BL$202),B92,"")</f>
        <v/>
      </c>
      <c r="BN92" s="31" t="str">
        <f>IF(D92="","",IF(AN92=MAX($AN$3:$AN$202),AN92,""))</f>
        <v/>
      </c>
      <c r="BO92" s="31" t="str">
        <f>IF(BN92=MAX($BN$3:$BN$202),B92,"")</f>
        <v/>
      </c>
      <c r="BP92" s="31" t="str">
        <f>IF(D92="","",IF(R92=MAX($R$3:$R$202),R92,""))</f>
        <v/>
      </c>
      <c r="BQ92" s="31" t="str">
        <f>IF(BP92=MAX($BP$3:$BP$202),B92,"")</f>
        <v/>
      </c>
      <c r="BR92" s="31" t="str">
        <f>IF(D92="","",IF(AM92=MAX($AM$3:$AM$202),AM92,""))</f>
        <v/>
      </c>
      <c r="BS92" s="31" t="str">
        <f>IF(BR92=MAX($BR$3:$BR$202),B92,"")</f>
        <v/>
      </c>
      <c r="BT92" s="31" t="str">
        <f>IF(D92="","",IF(V92=MAX($V$3:$V$202),V92,""))</f>
        <v/>
      </c>
      <c r="BU92" s="31" t="str">
        <f>IF(BT92=MAX($BT$3:$BT$202),B92,"")</f>
        <v/>
      </c>
      <c r="BV92" s="31" t="str">
        <f>IF(D92="","",IF(W92=MAX($W$3:$W$202), W92,""))</f>
        <v/>
      </c>
      <c r="BW92" s="31" t="str">
        <f>IF(BV92=MAX($BV$3:$BV$202),B92,"")</f>
        <v/>
      </c>
      <c r="BX92" s="31" t="str">
        <f>IF(D92="","",IF(AQ92=MAX($AQ$3:$AQ$202),AQ92,""))</f>
        <v/>
      </c>
      <c r="BY92" s="31" t="str">
        <f>IF(BX92=MAX($BX$3:$BX$202),B92,"")</f>
        <v/>
      </c>
      <c r="BZ92" s="31" t="str">
        <f>IF(D92="","",IF(AR92=MAX($AR$3:$AR$202), AR92,""))</f>
        <v/>
      </c>
      <c r="CA92" s="31" t="str">
        <f>IF(BZ92=MAX($BZ$3:$BZ$202),B92,"")</f>
        <v/>
      </c>
      <c r="CB92" s="31" t="str">
        <f>IF(D92="","",IF(U92=MAX($U$3:$U$202), U92,""))</f>
        <v/>
      </c>
      <c r="CC92" s="31" t="str">
        <f>IF(CB92=MAX($CB$3:$CB$202),B92,"")</f>
        <v/>
      </c>
      <c r="CD92" s="31" t="str">
        <f>IF(D92="","",IF(AP92=MAX($AP$3:$AP$202),AP92,""))</f>
        <v/>
      </c>
      <c r="CE92" s="31" t="str">
        <f>IF(CD92=MAX($CD$3:$CD$202),B92,"")</f>
        <v/>
      </c>
      <c r="CF92" s="31" t="str">
        <f>IF(D92="","",IF(T92=MAX($T$3:$T$202), T92,""))</f>
        <v/>
      </c>
      <c r="CG92" s="31" t="str">
        <f>IF(CF92=MAX($CF$3:$CF$202),B92,"")</f>
        <v/>
      </c>
      <c r="CH92" s="31" t="str">
        <f>IF(D92="","",IF(AO92=MAX($AO$3:$AO$202),AO92,""))</f>
        <v/>
      </c>
      <c r="CI92" s="31" t="str">
        <f>IF(CH92=MAX($CH$3:$CH$202),B92,"")</f>
        <v/>
      </c>
      <c r="CJ92" s="31" t="str">
        <f>IF(I92="AC",AZ92,"")</f>
        <v/>
      </c>
      <c r="CK92" s="31" t="str">
        <f>IF(CJ92="","",RANK(CJ92,$CJ$3:$CJ$202,1))</f>
        <v/>
      </c>
      <c r="CL92" s="31" t="str">
        <f>IF(CK92=1,B92,"")</f>
        <v/>
      </c>
      <c r="CM92" s="31" t="str">
        <f>IF(CK92=2,B92,"")</f>
        <v/>
      </c>
      <c r="CN92" s="31" t="str">
        <f>IF(CK92=3,B92,"")</f>
        <v/>
      </c>
      <c r="CO92" s="31" t="str">
        <f>IF(I92="MC",AZ92,"")</f>
        <v/>
      </c>
      <c r="CP92" s="31" t="str">
        <f>IF(CO92="","",RANK(CO92,$CO$3:$CO$202,1))</f>
        <v/>
      </c>
      <c r="CQ92" s="31" t="str">
        <f>IF(CP92=1,B92,"")</f>
        <v/>
      </c>
      <c r="CR92" s="31" t="str">
        <f>IF(CP92=2,B92,"")</f>
        <v/>
      </c>
      <c r="CS92" s="31" t="str">
        <f>IF(CP92=3,B92,"")</f>
        <v/>
      </c>
      <c r="CT92" s="31" t="str">
        <f>IF(BE92=0,BE92,"")</f>
        <v/>
      </c>
      <c r="CU92" s="31" t="str">
        <f>IF(BE92=1,1,"")</f>
        <v/>
      </c>
      <c r="CV92" s="31" t="str">
        <f>IF(BE92=2,2,"")</f>
        <v/>
      </c>
      <c r="CW92" s="31" t="str">
        <f>IF(BE92=3,3,"")</f>
        <v/>
      </c>
      <c r="CX92" s="31" t="str">
        <f>IF(BE92=4,4,"")</f>
        <v/>
      </c>
      <c r="CY92" s="31" t="str">
        <f>IF(BE92=5,5,"")</f>
        <v/>
      </c>
      <c r="CZ92" s="31" t="str">
        <f>IF(BH92=0,BH92,"")</f>
        <v/>
      </c>
      <c r="DA92" s="31" t="str">
        <f>IF(BH92=1,1,"")</f>
        <v/>
      </c>
      <c r="DB92" s="31" t="str">
        <f>IF(BH92=2,2,"")</f>
        <v/>
      </c>
      <c r="DC92" s="31" t="str">
        <f>IF(BH92=3,3,"")</f>
        <v/>
      </c>
      <c r="DD92" s="31" t="str">
        <f>IF(BH92=4,4,"")</f>
        <v/>
      </c>
      <c r="DE92" s="31" t="str">
        <f>IF(BH92=5,5,"")</f>
        <v/>
      </c>
      <c r="DF92" s="31" t="str">
        <f>IF(BK92=0,BK92,"")</f>
        <v/>
      </c>
      <c r="DG92" s="31" t="str">
        <f>IF(BK92=1,1,"")</f>
        <v/>
      </c>
      <c r="DH92" s="31" t="str">
        <f>IF(BK92=2,2,"")</f>
        <v/>
      </c>
      <c r="DI92" s="31" t="str">
        <f>IF(BK92=3,3,"")</f>
        <v/>
      </c>
      <c r="DJ92" s="31" t="str">
        <f>IF(BK92=4,4,"")</f>
        <v/>
      </c>
      <c r="DK92" s="31" t="str">
        <f>IF(BK92=5,5,"")</f>
        <v/>
      </c>
      <c r="DL92" s="31" t="str">
        <f>IF(BK92=6,6,"")</f>
        <v/>
      </c>
      <c r="DM92" s="31" t="str">
        <f>IF(BK92=7,7,"")</f>
        <v/>
      </c>
      <c r="DN92" s="31" t="str">
        <f>IF(BK92=8,8,"")</f>
        <v/>
      </c>
      <c r="DO92" s="31" t="str">
        <f>IF(BK92=9,9,"")</f>
        <v/>
      </c>
      <c r="DP92" s="31" t="str">
        <f>IF(BK92=10,10,"")</f>
        <v/>
      </c>
      <c r="DQ92" s="31" t="str">
        <f>IF(J92="Lund",AZ92,"")</f>
        <v/>
      </c>
      <c r="DR92" s="31" t="str">
        <f>IF(DQ92="","",RANK(DQ92,$DQ$3:$DQ$202,1))</f>
        <v/>
      </c>
      <c r="DS92" s="31" t="str">
        <f>IF(DR92=1,B92,"")</f>
        <v/>
      </c>
      <c r="DT92" s="31" t="str">
        <f>IF(I92="AT",B92,"")</f>
        <v/>
      </c>
      <c r="DU92" s="31" t="str">
        <f>IF(I92="MC",B92,"")</f>
        <v/>
      </c>
      <c r="DV92" s="31" t="str">
        <f>IF(I92="AC",B92,"")</f>
        <v/>
      </c>
      <c r="DW92" s="48" t="e">
        <f>IF(BK92=0,0,IF(D92="","",$D$203-AZ92+1)/$D$203*100)</f>
        <v>#VALUE!</v>
      </c>
      <c r="DX92" s="76" t="str">
        <f>IF(AS92 = 0,AV92 - AS92,"")</f>
        <v/>
      </c>
      <c r="DY92" s="77">
        <v>35.25</v>
      </c>
      <c r="DZ92" s="32">
        <v>18.109999999999996</v>
      </c>
    </row>
    <row r="93" spans="1:130" ht="13.2" x14ac:dyDescent="0.25">
      <c r="A93" s="31" t="s">
        <v>318</v>
      </c>
      <c r="B93" s="76">
        <v>91</v>
      </c>
      <c r="C93" s="15"/>
      <c r="D93" s="14"/>
      <c r="E93" s="14"/>
      <c r="F93" s="14"/>
      <c r="G93" s="14"/>
      <c r="H93" s="14"/>
      <c r="I93" s="15"/>
      <c r="J93" s="47"/>
      <c r="K93" s="47"/>
      <c r="L93" s="47"/>
      <c r="M93" s="54"/>
      <c r="N93" s="54"/>
      <c r="O93" s="54"/>
      <c r="P93" s="54"/>
      <c r="Q93" s="54"/>
      <c r="R93" s="51"/>
      <c r="S93" s="51"/>
      <c r="T93" s="51"/>
      <c r="U93" s="51"/>
      <c r="V93" s="51"/>
      <c r="W93" s="51"/>
      <c r="X93" s="52" t="str">
        <f>IF(M93&gt;0,VLOOKUP(M93,$DY$8:$DZ$95,2)," ")</f>
        <v xml:space="preserve"> </v>
      </c>
      <c r="Y93" s="52" t="str">
        <f>IF(N93&gt;0,VLOOKUP(N93,$DY$8:$DZ$95,2)," ")</f>
        <v xml:space="preserve"> </v>
      </c>
      <c r="Z93" s="52" t="str">
        <f>IF(O93&gt;0,VLOOKUP(O93,$DY$8:$DZ$95,2)," ")</f>
        <v xml:space="preserve"> </v>
      </c>
      <c r="AA93" s="52" t="str">
        <f>IF(P93&gt;0,VLOOKUP(P93,$DY$8:$DZ$95,2)," ")</f>
        <v xml:space="preserve"> </v>
      </c>
      <c r="AB93" s="52" t="str">
        <f>IF(Q93&gt;0,VLOOKUP(Q93,$DY$8:$DZ$95,2)," ")</f>
        <v xml:space="preserve"> </v>
      </c>
      <c r="AC93" s="54"/>
      <c r="AD93" s="54"/>
      <c r="AE93" s="54"/>
      <c r="AF93" s="54"/>
      <c r="AG93" s="54"/>
      <c r="AH93" s="52" t="str">
        <f>IF(AC93&gt;0,VLOOKUP(AC93,$DY$8:$DZ$95,2)," ")</f>
        <v xml:space="preserve"> </v>
      </c>
      <c r="AI93" s="52" t="str">
        <f>IF(AD93&gt;0,VLOOKUP(AD93,$DY$8:$DZ$95,2)," ")</f>
        <v xml:space="preserve"> </v>
      </c>
      <c r="AJ93" s="52" t="str">
        <f>IF(AE93&gt;0,VLOOKUP(AE93,$DY$8:$DZ$95,2)," ")</f>
        <v xml:space="preserve"> </v>
      </c>
      <c r="AK93" s="52" t="str">
        <f>IF(AF93&gt;0,VLOOKUP(AF93,$DY$8:$DZ$95,2)," ")</f>
        <v xml:space="preserve"> </v>
      </c>
      <c r="AL93" s="52" t="str">
        <f>IF(AG93&gt;0,VLOOKUP(AG93,$DY$8:$DZ$95,2)," ")</f>
        <v xml:space="preserve"> </v>
      </c>
      <c r="AM93" s="53"/>
      <c r="AN93" s="53"/>
      <c r="AO93" s="53"/>
      <c r="AP93" s="53"/>
      <c r="AQ93" s="53"/>
      <c r="AR93" s="53"/>
      <c r="AS93" s="55" t="str">
        <f>IF(D93="","",SUM(X93:AB93))</f>
        <v/>
      </c>
      <c r="AT93" s="31" t="str">
        <f>IF(D93="","",RANK(AS93,$AS$3:$AS$202,0))</f>
        <v/>
      </c>
      <c r="AU93" s="57" t="str">
        <f>IF(D93="","",IF(LOOKUP(AT93,'Master 2012 Pay Sheet'!$A$5:$A$35,'Master 2012 Pay Sheet'!$B$5:$B$35)&gt;0,LOOKUP(AT93,'Master 2012 Pay Sheet'!$A$5:$A$35,'Master 2012 Pay Sheet'!$B$5:$B$35),0))</f>
        <v/>
      </c>
      <c r="AV93" s="56" t="str">
        <f>IF(D93="","",SUM(AH93:AL93))</f>
        <v/>
      </c>
      <c r="AW93" s="31" t="str">
        <f>IF(D93="","",RANK(AV93,$AV$3:$AV$202,0))</f>
        <v/>
      </c>
      <c r="AX93" s="57" t="str">
        <f>IF(D93="","",IF(LOOKUP(AW93,'Master 2012 Pay Sheet'!$C$5:$C$35,'Master 2012 Pay Sheet'!$D$5:$D$35)&gt;0,LOOKUP(AW93,'Master 2012 Pay Sheet'!$C$5:$C$35,'Master 2012 Pay Sheet'!$D$5:$D$35),0))</f>
        <v/>
      </c>
      <c r="AY93" s="56" t="str">
        <f>IF(D93="","",AS93+AV93)</f>
        <v/>
      </c>
      <c r="AZ93" s="31" t="str">
        <f>IF(D93="","",RANK(AY93,$AY$3:$AY$202,0))</f>
        <v/>
      </c>
      <c r="BA93" s="57" t="str">
        <f>IF(D93="","",IF(LOOKUP(AZ93,'Master 2012 Pay Sheet'!$E$5:$E$35,'Master 2012 Pay Sheet'!$F$5:$F$35)&gt;0,LOOKUP(AZ93,'Master 2012 Pay Sheet'!$E$5:$E$35,'Master 2012 Pay Sheet'!$F$5:$F$35),0))</f>
        <v/>
      </c>
      <c r="BB93" s="57" t="str">
        <f>IF(D93="","",SUM(AU93+AX93+BA93))</f>
        <v/>
      </c>
      <c r="BC93" s="31" t="str">
        <f>IF(D93="","",AT93-AZ93)</f>
        <v/>
      </c>
      <c r="BD93" s="31" t="str">
        <f>IF(D93="","",IF(BC93=MAX($BC$3:$BC$202),B93,""))</f>
        <v/>
      </c>
      <c r="BE93" s="31" t="str">
        <f>IF(D93="","",COUNT(M93:Q93))</f>
        <v/>
      </c>
      <c r="BF93" s="56" t="str">
        <f>IF(D93="","",MAX(X93:AB93))</f>
        <v/>
      </c>
      <c r="BG93" s="31" t="str">
        <f>IF(BF93=MAX($BF$3:$BF$202),B93,"")</f>
        <v/>
      </c>
      <c r="BH93" s="31" t="str">
        <f>IF(D93="","",COUNT(AC93:AG93))</f>
        <v/>
      </c>
      <c r="BI93" s="56" t="str">
        <f>IF(D93="","",MAX(AH93:AL93))</f>
        <v/>
      </c>
      <c r="BJ93" s="31" t="str">
        <f>IF(BI93=MAX($BI$3:$BI$202),B93,"")</f>
        <v/>
      </c>
      <c r="BK93" s="31" t="str">
        <f>IF(BE93="","",BE93+BH93)</f>
        <v/>
      </c>
      <c r="BL93" s="31" t="str">
        <f>IF(D93="","",IF(S93=MAX($S$3:$S$202),S93,""))</f>
        <v/>
      </c>
      <c r="BM93" s="31" t="str">
        <f>IF(BL93=MAX($BL$3:$BL$202),B93,"")</f>
        <v/>
      </c>
      <c r="BN93" s="31" t="str">
        <f>IF(D93="","",IF(AN93=MAX($AN$3:$AN$202),AN93,""))</f>
        <v/>
      </c>
      <c r="BO93" s="31" t="str">
        <f>IF(BN93=MAX($BN$3:$BN$202),B93,"")</f>
        <v/>
      </c>
      <c r="BP93" s="31" t="str">
        <f>IF(D93="","",IF(R93=MAX($R$3:$R$202),R93,""))</f>
        <v/>
      </c>
      <c r="BQ93" s="31" t="str">
        <f>IF(BP93=MAX($BP$3:$BP$202),B93,"")</f>
        <v/>
      </c>
      <c r="BR93" s="31" t="str">
        <f>IF(D93="","",IF(AM93=MAX($AM$3:$AM$202),AM93,""))</f>
        <v/>
      </c>
      <c r="BS93" s="31" t="str">
        <f>IF(BR93=MAX($BR$3:$BR$202),B93,"")</f>
        <v/>
      </c>
      <c r="BT93" s="31" t="str">
        <f>IF(D93="","",IF(V93=MAX($V$3:$V$202),V93,""))</f>
        <v/>
      </c>
      <c r="BU93" s="31" t="str">
        <f>IF(BT93=MAX($BT$3:$BT$202),B93,"")</f>
        <v/>
      </c>
      <c r="BV93" s="31" t="str">
        <f>IF(D93="","",IF(W93=MAX($W$3:$W$202), W93,""))</f>
        <v/>
      </c>
      <c r="BW93" s="31" t="str">
        <f>IF(BV93=MAX($BV$3:$BV$202),B93,"")</f>
        <v/>
      </c>
      <c r="BX93" s="31" t="str">
        <f>IF(D93="","",IF(AQ93=MAX($AQ$3:$AQ$202),AQ93,""))</f>
        <v/>
      </c>
      <c r="BY93" s="31" t="str">
        <f>IF(BX93=MAX($BX$3:$BX$202),B93,"")</f>
        <v/>
      </c>
      <c r="BZ93" s="31" t="str">
        <f>IF(D93="","",IF(AR93=MAX($AR$3:$AR$202), AR93,""))</f>
        <v/>
      </c>
      <c r="CA93" s="31" t="str">
        <f>IF(BZ93=MAX($BZ$3:$BZ$202),B93,"")</f>
        <v/>
      </c>
      <c r="CB93" s="31" t="str">
        <f>IF(D93="","",IF(U93=MAX($U$3:$U$202), U93,""))</f>
        <v/>
      </c>
      <c r="CC93" s="31" t="str">
        <f>IF(CB93=MAX($CB$3:$CB$202),B93,"")</f>
        <v/>
      </c>
      <c r="CD93" s="31" t="str">
        <f>IF(D93="","",IF(AP93=MAX($AP$3:$AP$202),AP93,""))</f>
        <v/>
      </c>
      <c r="CE93" s="31" t="str">
        <f>IF(CD93=MAX($CD$3:$CD$202),B93,"")</f>
        <v/>
      </c>
      <c r="CF93" s="31" t="str">
        <f>IF(D93="","",IF(T93=MAX($T$3:$T$202), T93,""))</f>
        <v/>
      </c>
      <c r="CG93" s="31" t="str">
        <f>IF(CF93=MAX($CF$3:$CF$202),B93,"")</f>
        <v/>
      </c>
      <c r="CH93" s="31" t="str">
        <f>IF(D93="","",IF(AO93=MAX($AO$3:$AO$202),AO93,""))</f>
        <v/>
      </c>
      <c r="CI93" s="31" t="str">
        <f>IF(CH93=MAX($CH$3:$CH$202),B93,"")</f>
        <v/>
      </c>
      <c r="CJ93" s="31" t="str">
        <f>IF(I93="AC",AZ93,"")</f>
        <v/>
      </c>
      <c r="CK93" s="31" t="str">
        <f>IF(CJ93="","",RANK(CJ93,$CJ$3:$CJ$202,1))</f>
        <v/>
      </c>
      <c r="CL93" s="31" t="str">
        <f>IF(CK93=1,B93,"")</f>
        <v/>
      </c>
      <c r="CM93" s="31" t="str">
        <f>IF(CK93=2,B93,"")</f>
        <v/>
      </c>
      <c r="CN93" s="31" t="str">
        <f>IF(CK93=3,B93,"")</f>
        <v/>
      </c>
      <c r="CO93" s="31" t="str">
        <f>IF(I93="MC",AZ93,"")</f>
        <v/>
      </c>
      <c r="CP93" s="31" t="str">
        <f>IF(CO93="","",RANK(CO93,$CO$3:$CO$202,1))</f>
        <v/>
      </c>
      <c r="CQ93" s="31" t="str">
        <f>IF(CP93=1,B93,"")</f>
        <v/>
      </c>
      <c r="CR93" s="31" t="str">
        <f>IF(CP93=2,B93,"")</f>
        <v/>
      </c>
      <c r="CS93" s="31" t="str">
        <f>IF(CP93=3,B93,"")</f>
        <v/>
      </c>
      <c r="CT93" s="31" t="str">
        <f>IF(BE93=0,BE93,"")</f>
        <v/>
      </c>
      <c r="CU93" s="31" t="str">
        <f>IF(BE93=1,1,"")</f>
        <v/>
      </c>
      <c r="CV93" s="31" t="str">
        <f>IF(BE93=2,2,"")</f>
        <v/>
      </c>
      <c r="CW93" s="31" t="str">
        <f>IF(BE93=3,3,"")</f>
        <v/>
      </c>
      <c r="CX93" s="31" t="str">
        <f>IF(BE93=4,4,"")</f>
        <v/>
      </c>
      <c r="CY93" s="31" t="str">
        <f>IF(BE93=5,5,"")</f>
        <v/>
      </c>
      <c r="CZ93" s="31" t="str">
        <f>IF(BH93=0,BH93,"")</f>
        <v/>
      </c>
      <c r="DA93" s="31" t="str">
        <f>IF(BH93=1,1,"")</f>
        <v/>
      </c>
      <c r="DB93" s="31" t="str">
        <f>IF(BH93=2,2,"")</f>
        <v/>
      </c>
      <c r="DC93" s="31" t="str">
        <f>IF(BH93=3,3,"")</f>
        <v/>
      </c>
      <c r="DD93" s="31" t="str">
        <f>IF(BH93=4,4,"")</f>
        <v/>
      </c>
      <c r="DE93" s="31" t="str">
        <f>IF(BH93=5,5,"")</f>
        <v/>
      </c>
      <c r="DF93" s="31" t="str">
        <f>IF(BK93=0,BK93,"")</f>
        <v/>
      </c>
      <c r="DG93" s="31" t="str">
        <f>IF(BK93=1,1,"")</f>
        <v/>
      </c>
      <c r="DH93" s="31" t="str">
        <f>IF(BK93=2,2,"")</f>
        <v/>
      </c>
      <c r="DI93" s="31" t="str">
        <f>IF(BK93=3,3,"")</f>
        <v/>
      </c>
      <c r="DJ93" s="31" t="str">
        <f>IF(BK93=4,4,"")</f>
        <v/>
      </c>
      <c r="DK93" s="31" t="str">
        <f>IF(BK93=5,5,"")</f>
        <v/>
      </c>
      <c r="DL93" s="31" t="str">
        <f>IF(BK93=6,6,"")</f>
        <v/>
      </c>
      <c r="DM93" s="31" t="str">
        <f>IF(BK93=7,7,"")</f>
        <v/>
      </c>
      <c r="DN93" s="31" t="str">
        <f>IF(BK93=8,8,"")</f>
        <v/>
      </c>
      <c r="DO93" s="31" t="str">
        <f>IF(BK93=9,9,"")</f>
        <v/>
      </c>
      <c r="DP93" s="31" t="str">
        <f>IF(BK93=10,10,"")</f>
        <v/>
      </c>
      <c r="DQ93" s="31" t="str">
        <f>IF(J93="Lund",AZ93,"")</f>
        <v/>
      </c>
      <c r="DR93" s="31" t="str">
        <f>IF(DQ93="","",RANK(DQ93,$DQ$3:$DQ$202,1))</f>
        <v/>
      </c>
      <c r="DS93" s="31" t="str">
        <f>IF(DR93=1,B93,"")</f>
        <v/>
      </c>
      <c r="DT93" s="31" t="str">
        <f>IF(I93="AT",B93,"")</f>
        <v/>
      </c>
      <c r="DU93" s="31" t="str">
        <f>IF(I93="MC",B93,"")</f>
        <v/>
      </c>
      <c r="DV93" s="31" t="str">
        <f>IF(I93="AC",B93,"")</f>
        <v/>
      </c>
      <c r="DW93" s="48" t="e">
        <f>IF(BK93=0,0,IF(D93="","",$D$203-AZ93+1)/$D$203*100)</f>
        <v>#VALUE!</v>
      </c>
      <c r="DX93" s="76" t="str">
        <f>IF(AS93 = 0,AV93 - AS93,"")</f>
        <v/>
      </c>
      <c r="DY93" s="77">
        <v>35.5</v>
      </c>
      <c r="DZ93" s="32">
        <v>18.529999999999998</v>
      </c>
    </row>
    <row r="94" spans="1:130" ht="13.2" x14ac:dyDescent="0.25">
      <c r="A94" s="31" t="s">
        <v>318</v>
      </c>
      <c r="B94" s="76">
        <v>92</v>
      </c>
      <c r="C94" s="15"/>
      <c r="D94" s="14"/>
      <c r="E94" s="14"/>
      <c r="F94" s="14"/>
      <c r="G94" s="14"/>
      <c r="H94" s="14"/>
      <c r="I94" s="15"/>
      <c r="J94" s="47"/>
      <c r="K94" s="47"/>
      <c r="L94" s="47"/>
      <c r="M94" s="54"/>
      <c r="N94" s="54"/>
      <c r="O94" s="54"/>
      <c r="P94" s="54"/>
      <c r="Q94" s="54"/>
      <c r="R94" s="51"/>
      <c r="S94" s="51"/>
      <c r="T94" s="51"/>
      <c r="U94" s="51"/>
      <c r="V94" s="51"/>
      <c r="W94" s="51"/>
      <c r="X94" s="52" t="str">
        <f>IF(M94&gt;0,VLOOKUP(M94,$DY$8:$DZ$95,2)," ")</f>
        <v xml:space="preserve"> </v>
      </c>
      <c r="Y94" s="52" t="str">
        <f>IF(N94&gt;0,VLOOKUP(N94,$DY$8:$DZ$95,2)," ")</f>
        <v xml:space="preserve"> </v>
      </c>
      <c r="Z94" s="52" t="str">
        <f>IF(O94&gt;0,VLOOKUP(O94,$DY$8:$DZ$95,2)," ")</f>
        <v xml:space="preserve"> </v>
      </c>
      <c r="AA94" s="52" t="str">
        <f>IF(P94&gt;0,VLOOKUP(P94,$DY$8:$DZ$95,2)," ")</f>
        <v xml:space="preserve"> </v>
      </c>
      <c r="AB94" s="52" t="str">
        <f>IF(Q94&gt;0,VLOOKUP(Q94,$DY$8:$DZ$95,2)," ")</f>
        <v xml:space="preserve"> </v>
      </c>
      <c r="AC94" s="54"/>
      <c r="AD94" s="54"/>
      <c r="AE94" s="54"/>
      <c r="AF94" s="54"/>
      <c r="AG94" s="54"/>
      <c r="AH94" s="52" t="str">
        <f>IF(AC94&gt;0,VLOOKUP(AC94,$DY$8:$DZ$95,2)," ")</f>
        <v xml:space="preserve"> </v>
      </c>
      <c r="AI94" s="52" t="str">
        <f>IF(AD94&gt;0,VLOOKUP(AD94,$DY$8:$DZ$95,2)," ")</f>
        <v xml:space="preserve"> </v>
      </c>
      <c r="AJ94" s="52" t="str">
        <f>IF(AE94&gt;0,VLOOKUP(AE94,$DY$8:$DZ$95,2)," ")</f>
        <v xml:space="preserve"> </v>
      </c>
      <c r="AK94" s="52" t="str">
        <f>IF(AF94&gt;0,VLOOKUP(AF94,$DY$8:$DZ$95,2)," ")</f>
        <v xml:space="preserve"> </v>
      </c>
      <c r="AL94" s="52" t="str">
        <f>IF(AG94&gt;0,VLOOKUP(AG94,$DY$8:$DZ$95,2)," ")</f>
        <v xml:space="preserve"> </v>
      </c>
      <c r="AM94" s="53"/>
      <c r="AN94" s="53"/>
      <c r="AO94" s="53"/>
      <c r="AP94" s="53"/>
      <c r="AQ94" s="53"/>
      <c r="AR94" s="53"/>
      <c r="AS94" s="55" t="str">
        <f>IF(D94="","",SUM(X94:AB94))</f>
        <v/>
      </c>
      <c r="AT94" s="31" t="str">
        <f>IF(D94="","",RANK(AS94,$AS$3:$AS$202,0))</f>
        <v/>
      </c>
      <c r="AU94" s="57" t="str">
        <f>IF(D94="","",IF(LOOKUP(AT94,'Master 2012 Pay Sheet'!$A$5:$A$35,'Master 2012 Pay Sheet'!$B$5:$B$35)&gt;0,LOOKUP(AT94,'Master 2012 Pay Sheet'!$A$5:$A$35,'Master 2012 Pay Sheet'!$B$5:$B$35),0))</f>
        <v/>
      </c>
      <c r="AV94" s="56" t="str">
        <f>IF(D94="","",SUM(AH94:AL94))</f>
        <v/>
      </c>
      <c r="AW94" s="31" t="str">
        <f>IF(D94="","",RANK(AV94,$AV$3:$AV$202,0))</f>
        <v/>
      </c>
      <c r="AX94" s="57" t="str">
        <f>IF(D94="","",IF(LOOKUP(AW94,'Master 2012 Pay Sheet'!$C$5:$C$35,'Master 2012 Pay Sheet'!$D$5:$D$35)&gt;0,LOOKUP(AW94,'Master 2012 Pay Sheet'!$C$5:$C$35,'Master 2012 Pay Sheet'!$D$5:$D$35),0))</f>
        <v/>
      </c>
      <c r="AY94" s="56" t="str">
        <f>IF(D94="","",AS94+AV94)</f>
        <v/>
      </c>
      <c r="AZ94" s="31" t="str">
        <f>IF(D94="","",RANK(AY94,$AY$3:$AY$202,0))</f>
        <v/>
      </c>
      <c r="BA94" s="57" t="str">
        <f>IF(D94="","",IF(LOOKUP(AZ94,'Master 2012 Pay Sheet'!$E$5:$E$35,'Master 2012 Pay Sheet'!$F$5:$F$35)&gt;0,LOOKUP(AZ94,'Master 2012 Pay Sheet'!$E$5:$E$35,'Master 2012 Pay Sheet'!$F$5:$F$35),0))</f>
        <v/>
      </c>
      <c r="BB94" s="57" t="str">
        <f>IF(D94="","",SUM(AU94+AX94+BA94))</f>
        <v/>
      </c>
      <c r="BC94" s="31" t="str">
        <f>IF(D94="","",AT94-AZ94)</f>
        <v/>
      </c>
      <c r="BD94" s="31" t="str">
        <f>IF(D94="","",IF(BC94=MAX($BC$3:$BC$202),B94,""))</f>
        <v/>
      </c>
      <c r="BE94" s="31" t="str">
        <f>IF(D94="","",COUNT(M94:Q94))</f>
        <v/>
      </c>
      <c r="BF94" s="56" t="str">
        <f>IF(D94="","",MAX(X94:AB94))</f>
        <v/>
      </c>
      <c r="BG94" s="31" t="str">
        <f>IF(BF94=MAX($BF$3:$BF$202),B94,"")</f>
        <v/>
      </c>
      <c r="BH94" s="31" t="str">
        <f>IF(D94="","",COUNT(AC94:AG94))</f>
        <v/>
      </c>
      <c r="BI94" s="56" t="str">
        <f>IF(D94="","",MAX(AH94:AL94))</f>
        <v/>
      </c>
      <c r="BJ94" s="31" t="str">
        <f>IF(BI94=MAX($BI$3:$BI$202),B94,"")</f>
        <v/>
      </c>
      <c r="BK94" s="31" t="str">
        <f>IF(BE94="","",BE94+BH94)</f>
        <v/>
      </c>
      <c r="BL94" s="31" t="str">
        <f>IF(D94="","",IF(S94=MAX($S$3:$S$202),S94,""))</f>
        <v/>
      </c>
      <c r="BM94" s="31" t="str">
        <f>IF(BL94=MAX($BL$3:$BL$202),B94,"")</f>
        <v/>
      </c>
      <c r="BN94" s="31" t="str">
        <f>IF(D94="","",IF(AN94=MAX($AN$3:$AN$202),AN94,""))</f>
        <v/>
      </c>
      <c r="BO94" s="31" t="str">
        <f>IF(BN94=MAX($BN$3:$BN$202),B94,"")</f>
        <v/>
      </c>
      <c r="BP94" s="31" t="str">
        <f>IF(D94="","",IF(R94=MAX($R$3:$R$202),R94,""))</f>
        <v/>
      </c>
      <c r="BQ94" s="31" t="str">
        <f>IF(BP94=MAX($BP$3:$BP$202),B94,"")</f>
        <v/>
      </c>
      <c r="BR94" s="31" t="str">
        <f>IF(D94="","",IF(AM94=MAX($AM$3:$AM$202),AM94,""))</f>
        <v/>
      </c>
      <c r="BS94" s="31" t="str">
        <f>IF(BR94=MAX($BR$3:$BR$202),B94,"")</f>
        <v/>
      </c>
      <c r="BT94" s="31" t="str">
        <f>IF(D94="","",IF(V94=MAX($V$3:$V$202),V94,""))</f>
        <v/>
      </c>
      <c r="BU94" s="31" t="str">
        <f>IF(BT94=MAX($BT$3:$BT$202),B94,"")</f>
        <v/>
      </c>
      <c r="BV94" s="31" t="str">
        <f>IF(D94="","",IF(W94=MAX($W$3:$W$202), W94,""))</f>
        <v/>
      </c>
      <c r="BW94" s="31" t="str">
        <f>IF(BV94=MAX($BV$3:$BV$202),B94,"")</f>
        <v/>
      </c>
      <c r="BX94" s="31" t="str">
        <f>IF(D94="","",IF(AQ94=MAX($AQ$3:$AQ$202),AQ94,""))</f>
        <v/>
      </c>
      <c r="BY94" s="31" t="str">
        <f>IF(BX94=MAX($BX$3:$BX$202),B94,"")</f>
        <v/>
      </c>
      <c r="BZ94" s="31" t="str">
        <f>IF(D94="","",IF(AR94=MAX($AR$3:$AR$202), AR94,""))</f>
        <v/>
      </c>
      <c r="CA94" s="31" t="str">
        <f>IF(BZ94=MAX($BZ$3:$BZ$202),B94,"")</f>
        <v/>
      </c>
      <c r="CB94" s="31" t="str">
        <f>IF(D94="","",IF(U94=MAX($U$3:$U$202), U94,""))</f>
        <v/>
      </c>
      <c r="CC94" s="31" t="str">
        <f>IF(CB94=MAX($CB$3:$CB$202),B94,"")</f>
        <v/>
      </c>
      <c r="CD94" s="31" t="str">
        <f>IF(D94="","",IF(AP94=MAX($AP$3:$AP$202),AP94,""))</f>
        <v/>
      </c>
      <c r="CE94" s="31" t="str">
        <f>IF(CD94=MAX($CD$3:$CD$202),B94,"")</f>
        <v/>
      </c>
      <c r="CF94" s="31" t="str">
        <f>IF(D94="","",IF(T94=MAX($T$3:$T$202), T94,""))</f>
        <v/>
      </c>
      <c r="CG94" s="31" t="str">
        <f>IF(CF94=MAX($CF$3:$CF$202),B94,"")</f>
        <v/>
      </c>
      <c r="CH94" s="31" t="str">
        <f>IF(D94="","",IF(AO94=MAX($AO$3:$AO$202),AO94,""))</f>
        <v/>
      </c>
      <c r="CI94" s="31" t="str">
        <f>IF(CH94=MAX($CH$3:$CH$202),B94,"")</f>
        <v/>
      </c>
      <c r="CJ94" s="31" t="str">
        <f>IF(I94="AC",AZ94,"")</f>
        <v/>
      </c>
      <c r="CK94" s="31" t="str">
        <f>IF(CJ94="","",RANK(CJ94,$CJ$3:$CJ$202,1))</f>
        <v/>
      </c>
      <c r="CL94" s="31" t="str">
        <f>IF(CK94=1,B94,"")</f>
        <v/>
      </c>
      <c r="CM94" s="31" t="str">
        <f>IF(CK94=2,B94,"")</f>
        <v/>
      </c>
      <c r="CN94" s="31" t="str">
        <f>IF(CK94=3,B94,"")</f>
        <v/>
      </c>
      <c r="CO94" s="31" t="str">
        <f>IF(I94="MC",AZ94,"")</f>
        <v/>
      </c>
      <c r="CP94" s="31" t="str">
        <f>IF(CO94="","",RANK(CO94,$CO$3:$CO$202,1))</f>
        <v/>
      </c>
      <c r="CQ94" s="31" t="str">
        <f>IF(CP94=1,B94,"")</f>
        <v/>
      </c>
      <c r="CR94" s="31" t="str">
        <f>IF(CP94=2,B94,"")</f>
        <v/>
      </c>
      <c r="CS94" s="31" t="str">
        <f>IF(CP94=3,B94,"")</f>
        <v/>
      </c>
      <c r="CT94" s="31" t="str">
        <f>IF(BE94=0,BE94,"")</f>
        <v/>
      </c>
      <c r="CU94" s="31" t="str">
        <f>IF(BE94=1,1,"")</f>
        <v/>
      </c>
      <c r="CV94" s="31" t="str">
        <f>IF(BE94=2,2,"")</f>
        <v/>
      </c>
      <c r="CW94" s="31" t="str">
        <f>IF(BE94=3,3,"")</f>
        <v/>
      </c>
      <c r="CX94" s="31" t="str">
        <f>IF(BE94=4,4,"")</f>
        <v/>
      </c>
      <c r="CY94" s="31" t="str">
        <f>IF(BE94=5,5,"")</f>
        <v/>
      </c>
      <c r="CZ94" s="31" t="str">
        <f>IF(BH94=0,BH94,"")</f>
        <v/>
      </c>
      <c r="DA94" s="31" t="str">
        <f>IF(BH94=1,1,"")</f>
        <v/>
      </c>
      <c r="DB94" s="31" t="str">
        <f>IF(BH94=2,2,"")</f>
        <v/>
      </c>
      <c r="DC94" s="31" t="str">
        <f>IF(BH94=3,3,"")</f>
        <v/>
      </c>
      <c r="DD94" s="31" t="str">
        <f>IF(BH94=4,4,"")</f>
        <v/>
      </c>
      <c r="DE94" s="31" t="str">
        <f>IF(BH94=5,5,"")</f>
        <v/>
      </c>
      <c r="DF94" s="31" t="str">
        <f>IF(BK94=0,BK94,"")</f>
        <v/>
      </c>
      <c r="DG94" s="31" t="str">
        <f>IF(BK94=1,1,"")</f>
        <v/>
      </c>
      <c r="DH94" s="31" t="str">
        <f>IF(BK94=2,2,"")</f>
        <v/>
      </c>
      <c r="DI94" s="31" t="str">
        <f>IF(BK94=3,3,"")</f>
        <v/>
      </c>
      <c r="DJ94" s="31" t="str">
        <f>IF(BK94=4,4,"")</f>
        <v/>
      </c>
      <c r="DK94" s="31" t="str">
        <f>IF(BK94=5,5,"")</f>
        <v/>
      </c>
      <c r="DL94" s="31" t="str">
        <f>IF(BK94=6,6,"")</f>
        <v/>
      </c>
      <c r="DM94" s="31" t="str">
        <f>IF(BK94=7,7,"")</f>
        <v/>
      </c>
      <c r="DN94" s="31" t="str">
        <f>IF(BK94=8,8,"")</f>
        <v/>
      </c>
      <c r="DO94" s="31" t="str">
        <f>IF(BK94=9,9,"")</f>
        <v/>
      </c>
      <c r="DP94" s="31" t="str">
        <f>IF(BK94=10,10,"")</f>
        <v/>
      </c>
      <c r="DQ94" s="31" t="str">
        <f>IF(J94="Lund",AZ94,"")</f>
        <v/>
      </c>
      <c r="DR94" s="31" t="str">
        <f>IF(DQ94="","",RANK(DQ94,$DQ$3:$DQ$202,1))</f>
        <v/>
      </c>
      <c r="DS94" s="31" t="str">
        <f>IF(DR94=1,B94,"")</f>
        <v/>
      </c>
      <c r="DT94" s="31" t="str">
        <f>IF(I94="AT",B94,"")</f>
        <v/>
      </c>
      <c r="DU94" s="31" t="str">
        <f>IF(I94="MC",B94,"")</f>
        <v/>
      </c>
      <c r="DV94" s="31" t="str">
        <f>IF(I94="AC",B94,"")</f>
        <v/>
      </c>
      <c r="DW94" s="48" t="e">
        <f>IF(BK94=0,0,IF(D94="","",$D$203-AZ94+1)/$D$203*100)</f>
        <v>#VALUE!</v>
      </c>
      <c r="DX94" s="76" t="str">
        <f>IF(AS94 = 0,AV94 - AS94,"")</f>
        <v/>
      </c>
      <c r="DY94" s="77">
        <v>35.75</v>
      </c>
      <c r="DZ94" s="32">
        <v>18.95</v>
      </c>
    </row>
    <row r="95" spans="1:130" ht="13.2" x14ac:dyDescent="0.25">
      <c r="A95" s="31" t="s">
        <v>318</v>
      </c>
      <c r="B95" s="76">
        <v>93</v>
      </c>
      <c r="C95" s="15"/>
      <c r="D95" s="14"/>
      <c r="E95" s="14"/>
      <c r="F95" s="14"/>
      <c r="G95" s="14"/>
      <c r="H95" s="14"/>
      <c r="I95" s="15"/>
      <c r="J95" s="47"/>
      <c r="K95" s="47"/>
      <c r="L95" s="47"/>
      <c r="M95" s="54"/>
      <c r="N95" s="54"/>
      <c r="O95" s="54"/>
      <c r="P95" s="54"/>
      <c r="Q95" s="54"/>
      <c r="R95" s="51"/>
      <c r="S95" s="51"/>
      <c r="T95" s="51"/>
      <c r="U95" s="51"/>
      <c r="V95" s="51"/>
      <c r="W95" s="51"/>
      <c r="X95" s="52" t="str">
        <f>IF(M95&gt;0,VLOOKUP(M95,$DY$8:$DZ$95,2)," ")</f>
        <v xml:space="preserve"> </v>
      </c>
      <c r="Y95" s="52" t="str">
        <f>IF(N95&gt;0,VLOOKUP(N95,$DY$8:$DZ$95,2)," ")</f>
        <v xml:space="preserve"> </v>
      </c>
      <c r="Z95" s="52" t="str">
        <f>IF(O95&gt;0,VLOOKUP(O95,$DY$8:$DZ$95,2)," ")</f>
        <v xml:space="preserve"> </v>
      </c>
      <c r="AA95" s="52" t="str">
        <f>IF(P95&gt;0,VLOOKUP(P95,$DY$8:$DZ$95,2)," ")</f>
        <v xml:space="preserve"> </v>
      </c>
      <c r="AB95" s="52" t="str">
        <f>IF(Q95&gt;0,VLOOKUP(Q95,$DY$8:$DZ$95,2)," ")</f>
        <v xml:space="preserve"> </v>
      </c>
      <c r="AC95" s="54"/>
      <c r="AD95" s="54"/>
      <c r="AE95" s="54"/>
      <c r="AF95" s="54"/>
      <c r="AG95" s="54"/>
      <c r="AH95" s="52" t="str">
        <f>IF(AC95&gt;0,VLOOKUP(AC95,$DY$8:$DZ$95,2)," ")</f>
        <v xml:space="preserve"> </v>
      </c>
      <c r="AI95" s="52" t="str">
        <f>IF(AD95&gt;0,VLOOKUP(AD95,$DY$8:$DZ$95,2)," ")</f>
        <v xml:space="preserve"> </v>
      </c>
      <c r="AJ95" s="52" t="str">
        <f>IF(AE95&gt;0,VLOOKUP(AE95,$DY$8:$DZ$95,2)," ")</f>
        <v xml:space="preserve"> </v>
      </c>
      <c r="AK95" s="52" t="str">
        <f>IF(AF95&gt;0,VLOOKUP(AF95,$DY$8:$DZ$95,2)," ")</f>
        <v xml:space="preserve"> </v>
      </c>
      <c r="AL95" s="52" t="str">
        <f>IF(AG95&gt;0,VLOOKUP(AG95,$DY$8:$DZ$95,2)," ")</f>
        <v xml:space="preserve"> </v>
      </c>
      <c r="AM95" s="53"/>
      <c r="AN95" s="53"/>
      <c r="AO95" s="53"/>
      <c r="AP95" s="53"/>
      <c r="AQ95" s="53"/>
      <c r="AR95" s="53"/>
      <c r="AS95" s="55" t="str">
        <f>IF(D95="","",SUM(X95:AB95))</f>
        <v/>
      </c>
      <c r="AT95" s="31" t="str">
        <f>IF(D95="","",RANK(AS95,$AS$3:$AS$202,0))</f>
        <v/>
      </c>
      <c r="AU95" s="57" t="str">
        <f>IF(D95="","",IF(LOOKUP(AT95,'Master 2012 Pay Sheet'!$A$5:$A$35,'Master 2012 Pay Sheet'!$B$5:$B$35)&gt;0,LOOKUP(AT95,'Master 2012 Pay Sheet'!$A$5:$A$35,'Master 2012 Pay Sheet'!$B$5:$B$35),0))</f>
        <v/>
      </c>
      <c r="AV95" s="56" t="str">
        <f>IF(D95="","",SUM(AH95:AL95))</f>
        <v/>
      </c>
      <c r="AW95" s="31" t="str">
        <f>IF(D95="","",RANK(AV95,$AV$3:$AV$202,0))</f>
        <v/>
      </c>
      <c r="AX95" s="57" t="str">
        <f>IF(D95="","",IF(LOOKUP(AW95,'Master 2012 Pay Sheet'!$C$5:$C$35,'Master 2012 Pay Sheet'!$D$5:$D$35)&gt;0,LOOKUP(AW95,'Master 2012 Pay Sheet'!$C$5:$C$35,'Master 2012 Pay Sheet'!$D$5:$D$35),0))</f>
        <v/>
      </c>
      <c r="AY95" s="56" t="str">
        <f>IF(D95="","",AS95+AV95)</f>
        <v/>
      </c>
      <c r="AZ95" s="31" t="str">
        <f>IF(D95="","",RANK(AY95,$AY$3:$AY$202,0))</f>
        <v/>
      </c>
      <c r="BA95" s="57" t="str">
        <f>IF(D95="","",IF(LOOKUP(AZ95,'Master 2012 Pay Sheet'!$E$5:$E$35,'Master 2012 Pay Sheet'!$F$5:$F$35)&gt;0,LOOKUP(AZ95,'Master 2012 Pay Sheet'!$E$5:$E$35,'Master 2012 Pay Sheet'!$F$5:$F$35),0))</f>
        <v/>
      </c>
      <c r="BB95" s="57" t="str">
        <f>IF(D95="","",SUM(AU95+AX95+BA95))</f>
        <v/>
      </c>
      <c r="BC95" s="31" t="str">
        <f>IF(D95="","",AT95-AZ95)</f>
        <v/>
      </c>
      <c r="BD95" s="31" t="str">
        <f>IF(D95="","",IF(BC95=MAX($BC$3:$BC$202),B95,""))</f>
        <v/>
      </c>
      <c r="BE95" s="31" t="str">
        <f>IF(D95="","",COUNT(M95:Q95))</f>
        <v/>
      </c>
      <c r="BF95" s="56" t="str">
        <f>IF(D95="","",MAX(X95:AB95))</f>
        <v/>
      </c>
      <c r="BG95" s="31" t="str">
        <f>IF(BF95=MAX($BF$3:$BF$202),B95,"")</f>
        <v/>
      </c>
      <c r="BH95" s="31" t="str">
        <f>IF(D95="","",COUNT(AC95:AG95))</f>
        <v/>
      </c>
      <c r="BI95" s="56" t="str">
        <f>IF(D95="","",MAX(AH95:AL95))</f>
        <v/>
      </c>
      <c r="BJ95" s="31" t="str">
        <f>IF(BI95=MAX($BI$3:$BI$202),B95,"")</f>
        <v/>
      </c>
      <c r="BK95" s="31" t="str">
        <f>IF(BE95="","",BE95+BH95)</f>
        <v/>
      </c>
      <c r="BL95" s="31" t="str">
        <f>IF(D95="","",IF(S95=MAX($S$3:$S$202),S95,""))</f>
        <v/>
      </c>
      <c r="BM95" s="31" t="str">
        <f>IF(BL95=MAX($BL$3:$BL$202),B95,"")</f>
        <v/>
      </c>
      <c r="BN95" s="31" t="str">
        <f>IF(D95="","",IF(AN95=MAX($AN$3:$AN$202),AN95,""))</f>
        <v/>
      </c>
      <c r="BO95" s="31" t="str">
        <f>IF(BN95=MAX($BN$3:$BN$202),B95,"")</f>
        <v/>
      </c>
      <c r="BP95" s="31" t="str">
        <f>IF(D95="","",IF(R95=MAX($R$3:$R$202),R95,""))</f>
        <v/>
      </c>
      <c r="BQ95" s="31" t="str">
        <f>IF(BP95=MAX($BP$3:$BP$202),B95,"")</f>
        <v/>
      </c>
      <c r="BR95" s="31" t="str">
        <f>IF(D95="","",IF(AM95=MAX($AM$3:$AM$202),AM95,""))</f>
        <v/>
      </c>
      <c r="BS95" s="31" t="str">
        <f>IF(BR95=MAX($BR$3:$BR$202),B95,"")</f>
        <v/>
      </c>
      <c r="BT95" s="31" t="str">
        <f>IF(D95="","",IF(V95=MAX($V$3:$V$202),V95,""))</f>
        <v/>
      </c>
      <c r="BU95" s="31" t="str">
        <f>IF(BT95=MAX($BT$3:$BT$202),B95,"")</f>
        <v/>
      </c>
      <c r="BV95" s="31" t="str">
        <f>IF(D95="","",IF(W95=MAX($W$3:$W$202), W95,""))</f>
        <v/>
      </c>
      <c r="BW95" s="31" t="str">
        <f>IF(BV95=MAX($BV$3:$BV$202),B95,"")</f>
        <v/>
      </c>
      <c r="BX95" s="31" t="str">
        <f>IF(D95="","",IF(AQ95=MAX($AQ$3:$AQ$202),AQ95,""))</f>
        <v/>
      </c>
      <c r="BY95" s="31" t="str">
        <f>IF(BX95=MAX($BX$3:$BX$202),B95,"")</f>
        <v/>
      </c>
      <c r="BZ95" s="31" t="str">
        <f>IF(D95="","",IF(AR95=MAX($AR$3:$AR$202), AR95,""))</f>
        <v/>
      </c>
      <c r="CA95" s="31" t="str">
        <f>IF(BZ95=MAX($BZ$3:$BZ$202),B95,"")</f>
        <v/>
      </c>
      <c r="CB95" s="31" t="str">
        <f>IF(D95="","",IF(U95=MAX($U$3:$U$202), U95,""))</f>
        <v/>
      </c>
      <c r="CC95" s="31" t="str">
        <f>IF(CB95=MAX($CB$3:$CB$202),B95,"")</f>
        <v/>
      </c>
      <c r="CD95" s="31" t="str">
        <f>IF(D95="","",IF(AP95=MAX($AP$3:$AP$202),AP95,""))</f>
        <v/>
      </c>
      <c r="CE95" s="31" t="str">
        <f>IF(CD95=MAX($CD$3:$CD$202),B95,"")</f>
        <v/>
      </c>
      <c r="CF95" s="31" t="str">
        <f>IF(D95="","",IF(T95=MAX($T$3:$T$202), T95,""))</f>
        <v/>
      </c>
      <c r="CG95" s="31" t="str">
        <f>IF(CF95=MAX($CF$3:$CF$202),B95,"")</f>
        <v/>
      </c>
      <c r="CH95" s="31" t="str">
        <f>IF(D95="","",IF(AO95=MAX($AO$3:$AO$202),AO95,""))</f>
        <v/>
      </c>
      <c r="CI95" s="31" t="str">
        <f>IF(CH95=MAX($CH$3:$CH$202),B95,"")</f>
        <v/>
      </c>
      <c r="CJ95" s="31" t="str">
        <f>IF(I95="AC",AZ95,"")</f>
        <v/>
      </c>
      <c r="CK95" s="31" t="str">
        <f>IF(CJ95="","",RANK(CJ95,$CJ$3:$CJ$202,1))</f>
        <v/>
      </c>
      <c r="CL95" s="31" t="str">
        <f>IF(CK95=1,B95,"")</f>
        <v/>
      </c>
      <c r="CM95" s="31" t="str">
        <f>IF(CK95=2,B95,"")</f>
        <v/>
      </c>
      <c r="CN95" s="31" t="str">
        <f>IF(CK95=3,B95,"")</f>
        <v/>
      </c>
      <c r="CO95" s="31" t="str">
        <f>IF(I95="MC",AZ95,"")</f>
        <v/>
      </c>
      <c r="CP95" s="31" t="str">
        <f>IF(CO95="","",RANK(CO95,$CO$3:$CO$202,1))</f>
        <v/>
      </c>
      <c r="CQ95" s="31" t="str">
        <f>IF(CP95=1,B95,"")</f>
        <v/>
      </c>
      <c r="CR95" s="31" t="str">
        <f>IF(CP95=2,B95,"")</f>
        <v/>
      </c>
      <c r="CS95" s="31" t="str">
        <f>IF(CP95=3,B95,"")</f>
        <v/>
      </c>
      <c r="CT95" s="31" t="str">
        <f>IF(BE95=0,BE95,"")</f>
        <v/>
      </c>
      <c r="CU95" s="31" t="str">
        <f>IF(BE95=1,1,"")</f>
        <v/>
      </c>
      <c r="CV95" s="31" t="str">
        <f>IF(BE95=2,2,"")</f>
        <v/>
      </c>
      <c r="CW95" s="31" t="str">
        <f>IF(BE95=3,3,"")</f>
        <v/>
      </c>
      <c r="CX95" s="31" t="str">
        <f>IF(BE95=4,4,"")</f>
        <v/>
      </c>
      <c r="CY95" s="31" t="str">
        <f>IF(BE95=5,5,"")</f>
        <v/>
      </c>
      <c r="CZ95" s="31" t="str">
        <f>IF(BH95=0,BH95,"")</f>
        <v/>
      </c>
      <c r="DA95" s="31" t="str">
        <f>IF(BH95=1,1,"")</f>
        <v/>
      </c>
      <c r="DB95" s="31" t="str">
        <f>IF(BH95=2,2,"")</f>
        <v/>
      </c>
      <c r="DC95" s="31" t="str">
        <f>IF(BH95=3,3,"")</f>
        <v/>
      </c>
      <c r="DD95" s="31" t="str">
        <f>IF(BH95=4,4,"")</f>
        <v/>
      </c>
      <c r="DE95" s="31" t="str">
        <f>IF(BH95=5,5,"")</f>
        <v/>
      </c>
      <c r="DF95" s="31" t="str">
        <f>IF(BK95=0,BK95,"")</f>
        <v/>
      </c>
      <c r="DG95" s="31" t="str">
        <f>IF(BK95=1,1,"")</f>
        <v/>
      </c>
      <c r="DH95" s="31" t="str">
        <f>IF(BK95=2,2,"")</f>
        <v/>
      </c>
      <c r="DI95" s="31" t="str">
        <f>IF(BK95=3,3,"")</f>
        <v/>
      </c>
      <c r="DJ95" s="31" t="str">
        <f>IF(BK95=4,4,"")</f>
        <v/>
      </c>
      <c r="DK95" s="31" t="str">
        <f>IF(BK95=5,5,"")</f>
        <v/>
      </c>
      <c r="DL95" s="31" t="str">
        <f>IF(BK95=6,6,"")</f>
        <v/>
      </c>
      <c r="DM95" s="31" t="str">
        <f>IF(BK95=7,7,"")</f>
        <v/>
      </c>
      <c r="DN95" s="31" t="str">
        <f>IF(BK95=8,8,"")</f>
        <v/>
      </c>
      <c r="DO95" s="31" t="str">
        <f>IF(BK95=9,9,"")</f>
        <v/>
      </c>
      <c r="DP95" s="31" t="str">
        <f>IF(BK95=10,10,"")</f>
        <v/>
      </c>
      <c r="DQ95" s="31" t="str">
        <f>IF(J95="Lund",AZ95,"")</f>
        <v/>
      </c>
      <c r="DR95" s="31" t="str">
        <f>IF(DQ95="","",RANK(DQ95,$DQ$3:$DQ$202,1))</f>
        <v/>
      </c>
      <c r="DS95" s="31" t="str">
        <f>IF(DR95=1,B95,"")</f>
        <v/>
      </c>
      <c r="DT95" s="31" t="str">
        <f>IF(I95="AT",B95,"")</f>
        <v/>
      </c>
      <c r="DU95" s="31" t="str">
        <f>IF(I95="MC",B95,"")</f>
        <v/>
      </c>
      <c r="DV95" s="31" t="str">
        <f>IF(I95="AC",B95,"")</f>
        <v/>
      </c>
      <c r="DW95" s="48" t="e">
        <f>IF(BK95=0,0,IF(D95="","",$D$203-AZ95+1)/$D$203*100)</f>
        <v>#VALUE!</v>
      </c>
      <c r="DX95" s="76" t="str">
        <f>IF(AS95 = 0,AV95 - AS95,"")</f>
        <v/>
      </c>
      <c r="DY95" s="77">
        <v>36</v>
      </c>
      <c r="DZ95" s="32">
        <v>19.399999999999999</v>
      </c>
    </row>
    <row r="96" spans="1:130" ht="13.2" x14ac:dyDescent="0.25">
      <c r="A96" s="31" t="s">
        <v>318</v>
      </c>
      <c r="B96" s="76">
        <v>94</v>
      </c>
      <c r="C96" s="15"/>
      <c r="D96" s="14"/>
      <c r="E96" s="14"/>
      <c r="F96" s="14"/>
      <c r="G96" s="14"/>
      <c r="H96" s="14"/>
      <c r="I96" s="15"/>
      <c r="J96" s="47"/>
      <c r="K96" s="47"/>
      <c r="L96" s="47"/>
      <c r="M96" s="54"/>
      <c r="N96" s="54"/>
      <c r="O96" s="54"/>
      <c r="P96" s="54"/>
      <c r="Q96" s="54"/>
      <c r="R96" s="51"/>
      <c r="S96" s="51"/>
      <c r="T96" s="51"/>
      <c r="U96" s="51"/>
      <c r="V96" s="51"/>
      <c r="W96" s="51"/>
      <c r="X96" s="52" t="str">
        <f>IF(M96&gt;0,VLOOKUP(M96,$DY$8:$DZ$95,2)," ")</f>
        <v xml:space="preserve"> </v>
      </c>
      <c r="Y96" s="52" t="str">
        <f>IF(N96&gt;0,VLOOKUP(N96,$DY$8:$DZ$95,2)," ")</f>
        <v xml:space="preserve"> </v>
      </c>
      <c r="Z96" s="52" t="str">
        <f>IF(O96&gt;0,VLOOKUP(O96,$DY$8:$DZ$95,2)," ")</f>
        <v xml:space="preserve"> </v>
      </c>
      <c r="AA96" s="52" t="str">
        <f>IF(P96&gt;0,VLOOKUP(P96,$DY$8:$DZ$95,2)," ")</f>
        <v xml:space="preserve"> </v>
      </c>
      <c r="AB96" s="52" t="str">
        <f>IF(Q96&gt;0,VLOOKUP(Q96,$DY$8:$DZ$95,2)," ")</f>
        <v xml:space="preserve"> </v>
      </c>
      <c r="AC96" s="54"/>
      <c r="AD96" s="54"/>
      <c r="AE96" s="54"/>
      <c r="AF96" s="54"/>
      <c r="AG96" s="54"/>
      <c r="AH96" s="52" t="str">
        <f>IF(AC96&gt;0,VLOOKUP(AC96,$DY$8:$DZ$95,2)," ")</f>
        <v xml:space="preserve"> </v>
      </c>
      <c r="AI96" s="52" t="str">
        <f>IF(AD96&gt;0,VLOOKUP(AD96,$DY$8:$DZ$95,2)," ")</f>
        <v xml:space="preserve"> </v>
      </c>
      <c r="AJ96" s="52" t="str">
        <f>IF(AE96&gt;0,VLOOKUP(AE96,$DY$8:$DZ$95,2)," ")</f>
        <v xml:space="preserve"> </v>
      </c>
      <c r="AK96" s="52" t="str">
        <f>IF(AF96&gt;0,VLOOKUP(AF96,$DY$8:$DZ$95,2)," ")</f>
        <v xml:space="preserve"> </v>
      </c>
      <c r="AL96" s="52" t="str">
        <f>IF(AG96&gt;0,VLOOKUP(AG96,$DY$8:$DZ$95,2)," ")</f>
        <v xml:space="preserve"> </v>
      </c>
      <c r="AM96" s="53"/>
      <c r="AN96" s="53"/>
      <c r="AO96" s="53"/>
      <c r="AP96" s="53"/>
      <c r="AQ96" s="53"/>
      <c r="AR96" s="53"/>
      <c r="AS96" s="55" t="str">
        <f>IF(D96="","",SUM(X96:AB96))</f>
        <v/>
      </c>
      <c r="AT96" s="31" t="str">
        <f>IF(D96="","",RANK(AS96,$AS$3:$AS$202,0))</f>
        <v/>
      </c>
      <c r="AU96" s="57" t="str">
        <f>IF(D96="","",IF(LOOKUP(AT96,'Master 2012 Pay Sheet'!$A$5:$A$35,'Master 2012 Pay Sheet'!$B$5:$B$35)&gt;0,LOOKUP(AT96,'Master 2012 Pay Sheet'!$A$5:$A$35,'Master 2012 Pay Sheet'!$B$5:$B$35),0))</f>
        <v/>
      </c>
      <c r="AV96" s="56" t="str">
        <f>IF(D96="","",SUM(AH96:AL96))</f>
        <v/>
      </c>
      <c r="AW96" s="31" t="str">
        <f>IF(D96="","",RANK(AV96,$AV$3:$AV$202,0))</f>
        <v/>
      </c>
      <c r="AX96" s="57" t="str">
        <f>IF(D96="","",IF(LOOKUP(AW96,'Master 2012 Pay Sheet'!$C$5:$C$35,'Master 2012 Pay Sheet'!$D$5:$D$35)&gt;0,LOOKUP(AW96,'Master 2012 Pay Sheet'!$C$5:$C$35,'Master 2012 Pay Sheet'!$D$5:$D$35),0))</f>
        <v/>
      </c>
      <c r="AY96" s="56" t="str">
        <f>IF(D96="","",AS96+AV96)</f>
        <v/>
      </c>
      <c r="AZ96" s="31" t="str">
        <f>IF(D96="","",RANK(AY96,$AY$3:$AY$202,0))</f>
        <v/>
      </c>
      <c r="BA96" s="57" t="str">
        <f>IF(D96="","",IF(LOOKUP(AZ96,'Master 2012 Pay Sheet'!$E$5:$E$35,'Master 2012 Pay Sheet'!$F$5:$F$35)&gt;0,LOOKUP(AZ96,'Master 2012 Pay Sheet'!$E$5:$E$35,'Master 2012 Pay Sheet'!$F$5:$F$35),0))</f>
        <v/>
      </c>
      <c r="BB96" s="57" t="str">
        <f>IF(D96="","",SUM(AU96+AX96+BA96))</f>
        <v/>
      </c>
      <c r="BC96" s="31" t="str">
        <f>IF(D96="","",AT96-AZ96)</f>
        <v/>
      </c>
      <c r="BD96" s="31" t="str">
        <f>IF(D96="","",IF(BC96=MAX($BC$3:$BC$202),B96,""))</f>
        <v/>
      </c>
      <c r="BE96" s="31" t="str">
        <f>IF(D96="","",COUNT(M96:Q96))</f>
        <v/>
      </c>
      <c r="BF96" s="56" t="str">
        <f>IF(D96="","",MAX(X96:AB96))</f>
        <v/>
      </c>
      <c r="BG96" s="31" t="str">
        <f>IF(BF96=MAX($BF$3:$BF$202),B96,"")</f>
        <v/>
      </c>
      <c r="BH96" s="31" t="str">
        <f>IF(D96="","",COUNT(AC96:AG96))</f>
        <v/>
      </c>
      <c r="BI96" s="56" t="str">
        <f>IF(D96="","",MAX(AH96:AL96))</f>
        <v/>
      </c>
      <c r="BJ96" s="31" t="str">
        <f>IF(BI96=MAX($BI$3:$BI$202),B96,"")</f>
        <v/>
      </c>
      <c r="BK96" s="31" t="str">
        <f>IF(BE96="","",BE96+BH96)</f>
        <v/>
      </c>
      <c r="BL96" s="31" t="str">
        <f>IF(D96="","",IF(S96=MAX($S$3:$S$202),S96,""))</f>
        <v/>
      </c>
      <c r="BM96" s="31" t="str">
        <f>IF(BL96=MAX($BL$3:$BL$202),B96,"")</f>
        <v/>
      </c>
      <c r="BN96" s="31" t="str">
        <f>IF(D96="","",IF(AN96=MAX($AN$3:$AN$202),AN96,""))</f>
        <v/>
      </c>
      <c r="BO96" s="31" t="str">
        <f>IF(BN96=MAX($BN$3:$BN$202),B96,"")</f>
        <v/>
      </c>
      <c r="BP96" s="31" t="str">
        <f>IF(D96="","",IF(R96=MAX($R$3:$R$202),R96,""))</f>
        <v/>
      </c>
      <c r="BQ96" s="31" t="str">
        <f>IF(BP96=MAX($BP$3:$BP$202),B96,"")</f>
        <v/>
      </c>
      <c r="BR96" s="31" t="str">
        <f>IF(D96="","",IF(AM96=MAX($AM$3:$AM$202),AM96,""))</f>
        <v/>
      </c>
      <c r="BS96" s="31" t="str">
        <f>IF(BR96=MAX($BR$3:$BR$202),B96,"")</f>
        <v/>
      </c>
      <c r="BT96" s="31" t="str">
        <f>IF(D96="","",IF(V96=MAX($V$3:$V$202),V96,""))</f>
        <v/>
      </c>
      <c r="BU96" s="31" t="str">
        <f>IF(BT96=MAX($BT$3:$BT$202),B96,"")</f>
        <v/>
      </c>
      <c r="BV96" s="31" t="str">
        <f>IF(D96="","",IF(W96=MAX($W$3:$W$202), W96,""))</f>
        <v/>
      </c>
      <c r="BW96" s="31" t="str">
        <f>IF(BV96=MAX($BV$3:$BV$202),B96,"")</f>
        <v/>
      </c>
      <c r="BX96" s="31" t="str">
        <f>IF(D96="","",IF(AQ96=MAX($AQ$3:$AQ$202),AQ96,""))</f>
        <v/>
      </c>
      <c r="BY96" s="31" t="str">
        <f>IF(BX96=MAX($BX$3:$BX$202),B96,"")</f>
        <v/>
      </c>
      <c r="BZ96" s="31" t="str">
        <f>IF(D96="","",IF(AR96=MAX($AR$3:$AR$202), AR96,""))</f>
        <v/>
      </c>
      <c r="CA96" s="31" t="str">
        <f>IF(BZ96=MAX($BZ$3:$BZ$202),B96,"")</f>
        <v/>
      </c>
      <c r="CB96" s="31" t="str">
        <f>IF(D96="","",IF(U96=MAX($U$3:$U$202), U96,""))</f>
        <v/>
      </c>
      <c r="CC96" s="31" t="str">
        <f>IF(CB96=MAX($CB$3:$CB$202),B96,"")</f>
        <v/>
      </c>
      <c r="CD96" s="31" t="str">
        <f>IF(D96="","",IF(AP96=MAX($AP$3:$AP$202),AP96,""))</f>
        <v/>
      </c>
      <c r="CE96" s="31" t="str">
        <f>IF(CD96=MAX($CD$3:$CD$202),B96,"")</f>
        <v/>
      </c>
      <c r="CF96" s="31" t="str">
        <f>IF(D96="","",IF(T96=MAX($T$3:$T$202), T96,""))</f>
        <v/>
      </c>
      <c r="CG96" s="31" t="str">
        <f>IF(CF96=MAX($CF$3:$CF$202),B96,"")</f>
        <v/>
      </c>
      <c r="CH96" s="31" t="str">
        <f>IF(D96="","",IF(AO96=MAX($AO$3:$AO$202),AO96,""))</f>
        <v/>
      </c>
      <c r="CI96" s="31" t="str">
        <f>IF(CH96=MAX($CH$3:$CH$202),B96,"")</f>
        <v/>
      </c>
      <c r="CJ96" s="31" t="str">
        <f>IF(I96="AC",AZ96,"")</f>
        <v/>
      </c>
      <c r="CK96" s="31" t="str">
        <f>IF(CJ96="","",RANK(CJ96,$CJ$3:$CJ$202,1))</f>
        <v/>
      </c>
      <c r="CL96" s="31" t="str">
        <f>IF(CK96=1,B96,"")</f>
        <v/>
      </c>
      <c r="CM96" s="31" t="str">
        <f>IF(CK96=2,B96,"")</f>
        <v/>
      </c>
      <c r="CN96" s="31" t="str">
        <f>IF(CK96=3,B96,"")</f>
        <v/>
      </c>
      <c r="CO96" s="31" t="str">
        <f>IF(I96="MC",AZ96,"")</f>
        <v/>
      </c>
      <c r="CP96" s="31" t="str">
        <f>IF(CO96="","",RANK(CO96,$CO$3:$CO$202,1))</f>
        <v/>
      </c>
      <c r="CQ96" s="31" t="str">
        <f>IF(CP96=1,B96,"")</f>
        <v/>
      </c>
      <c r="CR96" s="31" t="str">
        <f>IF(CP96=2,B96,"")</f>
        <v/>
      </c>
      <c r="CS96" s="31" t="str">
        <f>IF(CP96=3,B96,"")</f>
        <v/>
      </c>
      <c r="CT96" s="31" t="str">
        <f>IF(BE96=0,BE96,"")</f>
        <v/>
      </c>
      <c r="CU96" s="31" t="str">
        <f>IF(BE96=1,1,"")</f>
        <v/>
      </c>
      <c r="CV96" s="31" t="str">
        <f>IF(BE96=2,2,"")</f>
        <v/>
      </c>
      <c r="CW96" s="31" t="str">
        <f>IF(BE96=3,3,"")</f>
        <v/>
      </c>
      <c r="CX96" s="31" t="str">
        <f>IF(BE96=4,4,"")</f>
        <v/>
      </c>
      <c r="CY96" s="31" t="str">
        <f>IF(BE96=5,5,"")</f>
        <v/>
      </c>
      <c r="CZ96" s="31" t="str">
        <f>IF(BH96=0,BH96,"")</f>
        <v/>
      </c>
      <c r="DA96" s="31" t="str">
        <f>IF(BH96=1,1,"")</f>
        <v/>
      </c>
      <c r="DB96" s="31" t="str">
        <f>IF(BH96=2,2,"")</f>
        <v/>
      </c>
      <c r="DC96" s="31" t="str">
        <f>IF(BH96=3,3,"")</f>
        <v/>
      </c>
      <c r="DD96" s="31" t="str">
        <f>IF(BH96=4,4,"")</f>
        <v/>
      </c>
      <c r="DE96" s="31" t="str">
        <f>IF(BH96=5,5,"")</f>
        <v/>
      </c>
      <c r="DF96" s="31" t="str">
        <f>IF(BK96=0,BK96,"")</f>
        <v/>
      </c>
      <c r="DG96" s="31" t="str">
        <f>IF(BK96=1,1,"")</f>
        <v/>
      </c>
      <c r="DH96" s="31" t="str">
        <f>IF(BK96=2,2,"")</f>
        <v/>
      </c>
      <c r="DI96" s="31" t="str">
        <f>IF(BK96=3,3,"")</f>
        <v/>
      </c>
      <c r="DJ96" s="31" t="str">
        <f>IF(BK96=4,4,"")</f>
        <v/>
      </c>
      <c r="DK96" s="31" t="str">
        <f>IF(BK96=5,5,"")</f>
        <v/>
      </c>
      <c r="DL96" s="31" t="str">
        <f>IF(BK96=6,6,"")</f>
        <v/>
      </c>
      <c r="DM96" s="31" t="str">
        <f>IF(BK96=7,7,"")</f>
        <v/>
      </c>
      <c r="DN96" s="31" t="str">
        <f>IF(BK96=8,8,"")</f>
        <v/>
      </c>
      <c r="DO96" s="31" t="str">
        <f>IF(BK96=9,9,"")</f>
        <v/>
      </c>
      <c r="DP96" s="31" t="str">
        <f>IF(BK96=10,10,"")</f>
        <v/>
      </c>
      <c r="DQ96" s="31" t="str">
        <f>IF(J96="Lund",AZ96,"")</f>
        <v/>
      </c>
      <c r="DR96" s="31" t="str">
        <f>IF(DQ96="","",RANK(DQ96,$DQ$3:$DQ$202,1))</f>
        <v/>
      </c>
      <c r="DS96" s="31" t="str">
        <f>IF(DR96=1,B96,"")</f>
        <v/>
      </c>
      <c r="DT96" s="31" t="str">
        <f>IF(I96="AT",B96,"")</f>
        <v/>
      </c>
      <c r="DU96" s="31" t="str">
        <f>IF(I96="MC",B96,"")</f>
        <v/>
      </c>
      <c r="DV96" s="31" t="str">
        <f>IF(I96="AC",B96,"")</f>
        <v/>
      </c>
      <c r="DW96" s="48" t="e">
        <f>IF(BK96=0,0,IF(D96="","",$D$203-AZ96+1)/$D$203*100)</f>
        <v>#VALUE!</v>
      </c>
      <c r="DX96" s="76" t="str">
        <f>IF(AS96 = 0,AV96 - AS96,"")</f>
        <v/>
      </c>
    </row>
    <row r="97" spans="1:128" ht="13.2" x14ac:dyDescent="0.25">
      <c r="A97" s="31" t="s">
        <v>318</v>
      </c>
      <c r="B97" s="76">
        <v>95</v>
      </c>
      <c r="C97" s="15"/>
      <c r="D97" s="14"/>
      <c r="E97" s="14"/>
      <c r="F97" s="14"/>
      <c r="G97" s="14"/>
      <c r="H97" s="14"/>
      <c r="I97" s="15"/>
      <c r="J97" s="47"/>
      <c r="K97" s="47"/>
      <c r="L97" s="47"/>
      <c r="M97" s="54"/>
      <c r="N97" s="54"/>
      <c r="O97" s="54"/>
      <c r="P97" s="54"/>
      <c r="Q97" s="54"/>
      <c r="R97" s="51"/>
      <c r="S97" s="51"/>
      <c r="T97" s="51"/>
      <c r="U97" s="51"/>
      <c r="V97" s="51"/>
      <c r="W97" s="51"/>
      <c r="X97" s="52" t="str">
        <f>IF(M97&gt;0,VLOOKUP(M97,$DY$8:$DZ$95,2)," ")</f>
        <v xml:space="preserve"> </v>
      </c>
      <c r="Y97" s="52" t="str">
        <f>IF(N97&gt;0,VLOOKUP(N97,$DY$8:$DZ$95,2)," ")</f>
        <v xml:space="preserve"> </v>
      </c>
      <c r="Z97" s="52" t="str">
        <f>IF(O97&gt;0,VLOOKUP(O97,$DY$8:$DZ$95,2)," ")</f>
        <v xml:space="preserve"> </v>
      </c>
      <c r="AA97" s="52" t="str">
        <f>IF(P97&gt;0,VLOOKUP(P97,$DY$8:$DZ$95,2)," ")</f>
        <v xml:space="preserve"> </v>
      </c>
      <c r="AB97" s="52" t="str">
        <f>IF(Q97&gt;0,VLOOKUP(Q97,$DY$8:$DZ$95,2)," ")</f>
        <v xml:space="preserve"> </v>
      </c>
      <c r="AC97" s="54"/>
      <c r="AD97" s="54"/>
      <c r="AE97" s="54"/>
      <c r="AF97" s="54"/>
      <c r="AG97" s="54"/>
      <c r="AH97" s="52" t="str">
        <f>IF(AC97&gt;0,VLOOKUP(AC97,$DY$8:$DZ$95,2)," ")</f>
        <v xml:space="preserve"> </v>
      </c>
      <c r="AI97" s="52" t="str">
        <f>IF(AD97&gt;0,VLOOKUP(AD97,$DY$8:$DZ$95,2)," ")</f>
        <v xml:space="preserve"> </v>
      </c>
      <c r="AJ97" s="52" t="str">
        <f>IF(AE97&gt;0,VLOOKUP(AE97,$DY$8:$DZ$95,2)," ")</f>
        <v xml:space="preserve"> </v>
      </c>
      <c r="AK97" s="52" t="str">
        <f>IF(AF97&gt;0,VLOOKUP(AF97,$DY$8:$DZ$95,2)," ")</f>
        <v xml:space="preserve"> </v>
      </c>
      <c r="AL97" s="52" t="str">
        <f>IF(AG97&gt;0,VLOOKUP(AG97,$DY$8:$DZ$95,2)," ")</f>
        <v xml:space="preserve"> </v>
      </c>
      <c r="AM97" s="53"/>
      <c r="AN97" s="53"/>
      <c r="AO97" s="53"/>
      <c r="AP97" s="53"/>
      <c r="AQ97" s="53"/>
      <c r="AR97" s="53"/>
      <c r="AS97" s="55" t="str">
        <f>IF(D97="","",SUM(X97:AB97))</f>
        <v/>
      </c>
      <c r="AT97" s="31" t="str">
        <f>IF(D97="","",RANK(AS97,$AS$3:$AS$202,0))</f>
        <v/>
      </c>
      <c r="AU97" s="57" t="str">
        <f>IF(D97="","",IF(LOOKUP(AT97,'Master 2012 Pay Sheet'!$A$5:$A$35,'Master 2012 Pay Sheet'!$B$5:$B$35)&gt;0,LOOKUP(AT97,'Master 2012 Pay Sheet'!$A$5:$A$35,'Master 2012 Pay Sheet'!$B$5:$B$35),0))</f>
        <v/>
      </c>
      <c r="AV97" s="56" t="str">
        <f>IF(D97="","",SUM(AH97:AL97))</f>
        <v/>
      </c>
      <c r="AW97" s="31" t="str">
        <f>IF(D97="","",RANK(AV97,$AV$3:$AV$202,0))</f>
        <v/>
      </c>
      <c r="AX97" s="57" t="str">
        <f>IF(D97="","",IF(LOOKUP(AW97,'Master 2012 Pay Sheet'!$C$5:$C$35,'Master 2012 Pay Sheet'!$D$5:$D$35)&gt;0,LOOKUP(AW97,'Master 2012 Pay Sheet'!$C$5:$C$35,'Master 2012 Pay Sheet'!$D$5:$D$35),0))</f>
        <v/>
      </c>
      <c r="AY97" s="56" t="str">
        <f>IF(D97="","",AS97+AV97)</f>
        <v/>
      </c>
      <c r="AZ97" s="31" t="str">
        <f>IF(D97="","",RANK(AY97,$AY$3:$AY$202,0))</f>
        <v/>
      </c>
      <c r="BA97" s="57" t="str">
        <f>IF(D97="","",IF(LOOKUP(AZ97,'Master 2012 Pay Sheet'!$E$5:$E$35,'Master 2012 Pay Sheet'!$F$5:$F$35)&gt;0,LOOKUP(AZ97,'Master 2012 Pay Sheet'!$E$5:$E$35,'Master 2012 Pay Sheet'!$F$5:$F$35),0))</f>
        <v/>
      </c>
      <c r="BB97" s="57" t="str">
        <f>IF(D97="","",SUM(AU97+AX97+BA97))</f>
        <v/>
      </c>
      <c r="BC97" s="31" t="str">
        <f>IF(D97="","",AT97-AZ97)</f>
        <v/>
      </c>
      <c r="BD97" s="31" t="str">
        <f>IF(D97="","",IF(BC97=MAX($BC$3:$BC$202),B97,""))</f>
        <v/>
      </c>
      <c r="BE97" s="31" t="str">
        <f>IF(D97="","",COUNT(M97:Q97))</f>
        <v/>
      </c>
      <c r="BF97" s="56" t="str">
        <f>IF(D97="","",MAX(X97:AB97))</f>
        <v/>
      </c>
      <c r="BG97" s="31" t="str">
        <f>IF(BF97=MAX($BF$3:$BF$202),B97,"")</f>
        <v/>
      </c>
      <c r="BH97" s="31" t="str">
        <f>IF(D97="","",COUNT(AC97:AG97))</f>
        <v/>
      </c>
      <c r="BI97" s="56" t="str">
        <f>IF(D97="","",MAX(AH97:AL97))</f>
        <v/>
      </c>
      <c r="BJ97" s="31" t="str">
        <f>IF(BI97=MAX($BI$3:$BI$202),B97,"")</f>
        <v/>
      </c>
      <c r="BK97" s="31" t="str">
        <f>IF(BE97="","",BE97+BH97)</f>
        <v/>
      </c>
      <c r="BL97" s="31" t="str">
        <f>IF(D97="","",IF(S97=MAX($S$3:$S$202),S97,""))</f>
        <v/>
      </c>
      <c r="BM97" s="31" t="str">
        <f>IF(BL97=MAX($BL$3:$BL$202),B97,"")</f>
        <v/>
      </c>
      <c r="BN97" s="31" t="str">
        <f>IF(D97="","",IF(AN97=MAX($AN$3:$AN$202),AN97,""))</f>
        <v/>
      </c>
      <c r="BO97" s="31" t="str">
        <f>IF(BN97=MAX($BN$3:$BN$202),B97,"")</f>
        <v/>
      </c>
      <c r="BP97" s="31" t="str">
        <f>IF(D97="","",IF(R97=MAX($R$3:$R$202),R97,""))</f>
        <v/>
      </c>
      <c r="BQ97" s="31" t="str">
        <f>IF(BP97=MAX($BP$3:$BP$202),B97,"")</f>
        <v/>
      </c>
      <c r="BR97" s="31" t="str">
        <f>IF(D97="","",IF(AM97=MAX($AM$3:$AM$202),AM97,""))</f>
        <v/>
      </c>
      <c r="BS97" s="31" t="str">
        <f>IF(BR97=MAX($BR$3:$BR$202),B97,"")</f>
        <v/>
      </c>
      <c r="BT97" s="31" t="str">
        <f>IF(D97="","",IF(V97=MAX($V$3:$V$202),V97,""))</f>
        <v/>
      </c>
      <c r="BU97" s="31" t="str">
        <f>IF(BT97=MAX($BT$3:$BT$202),B97,"")</f>
        <v/>
      </c>
      <c r="BV97" s="31" t="str">
        <f>IF(D97="","",IF(W97=MAX($W$3:$W$202), W97,""))</f>
        <v/>
      </c>
      <c r="BW97" s="31" t="str">
        <f>IF(BV97=MAX($BV$3:$BV$202),B97,"")</f>
        <v/>
      </c>
      <c r="BX97" s="31" t="str">
        <f>IF(D97="","",IF(AQ97=MAX($AQ$3:$AQ$202),AQ97,""))</f>
        <v/>
      </c>
      <c r="BY97" s="31" t="str">
        <f>IF(BX97=MAX($BX$3:$BX$202),B97,"")</f>
        <v/>
      </c>
      <c r="BZ97" s="31" t="str">
        <f>IF(D97="","",IF(AR97=MAX($AR$3:$AR$202), AR97,""))</f>
        <v/>
      </c>
      <c r="CA97" s="31" t="str">
        <f>IF(BZ97=MAX($BZ$3:$BZ$202),B97,"")</f>
        <v/>
      </c>
      <c r="CB97" s="31" t="str">
        <f>IF(D97="","",IF(U97=MAX($U$3:$U$202), U97,""))</f>
        <v/>
      </c>
      <c r="CC97" s="31" t="str">
        <f>IF(CB97=MAX($CB$3:$CB$202),B97,"")</f>
        <v/>
      </c>
      <c r="CD97" s="31" t="str">
        <f>IF(D97="","",IF(AP97=MAX($AP$3:$AP$202),AP97,""))</f>
        <v/>
      </c>
      <c r="CE97" s="31" t="str">
        <f>IF(CD97=MAX($CD$3:$CD$202),B97,"")</f>
        <v/>
      </c>
      <c r="CF97" s="31" t="str">
        <f>IF(D97="","",IF(T97=MAX($T$3:$T$202), T97,""))</f>
        <v/>
      </c>
      <c r="CG97" s="31" t="str">
        <f>IF(CF97=MAX($CF$3:$CF$202),B97,"")</f>
        <v/>
      </c>
      <c r="CH97" s="31" t="str">
        <f>IF(D97="","",IF(AO97=MAX($AO$3:$AO$202),AO97,""))</f>
        <v/>
      </c>
      <c r="CI97" s="31" t="str">
        <f>IF(CH97=MAX($CH$3:$CH$202),B97,"")</f>
        <v/>
      </c>
      <c r="CJ97" s="31" t="str">
        <f>IF(I97="AC",AZ97,"")</f>
        <v/>
      </c>
      <c r="CK97" s="31" t="str">
        <f>IF(CJ97="","",RANK(CJ97,$CJ$3:$CJ$202,1))</f>
        <v/>
      </c>
      <c r="CL97" s="31" t="str">
        <f>IF(CK97=1,B97,"")</f>
        <v/>
      </c>
      <c r="CM97" s="31" t="str">
        <f>IF(CK97=2,B97,"")</f>
        <v/>
      </c>
      <c r="CN97" s="31" t="str">
        <f>IF(CK97=3,B97,"")</f>
        <v/>
      </c>
      <c r="CO97" s="31" t="str">
        <f>IF(I97="MC",AZ97,"")</f>
        <v/>
      </c>
      <c r="CP97" s="31" t="str">
        <f>IF(CO97="","",RANK(CO97,$CO$3:$CO$202,1))</f>
        <v/>
      </c>
      <c r="CQ97" s="31" t="str">
        <f>IF(CP97=1,B97,"")</f>
        <v/>
      </c>
      <c r="CR97" s="31" t="str">
        <f>IF(CP97=2,B97,"")</f>
        <v/>
      </c>
      <c r="CS97" s="31" t="str">
        <f>IF(CP97=3,B97,"")</f>
        <v/>
      </c>
      <c r="CT97" s="31" t="str">
        <f>IF(BE97=0,BE97,"")</f>
        <v/>
      </c>
      <c r="CU97" s="31" t="str">
        <f>IF(BE97=1,1,"")</f>
        <v/>
      </c>
      <c r="CV97" s="31" t="str">
        <f>IF(BE97=2,2,"")</f>
        <v/>
      </c>
      <c r="CW97" s="31" t="str">
        <f>IF(BE97=3,3,"")</f>
        <v/>
      </c>
      <c r="CX97" s="31" t="str">
        <f>IF(BE97=4,4,"")</f>
        <v/>
      </c>
      <c r="CY97" s="31" t="str">
        <f>IF(BE97=5,5,"")</f>
        <v/>
      </c>
      <c r="CZ97" s="31" t="str">
        <f>IF(BH97=0,BH97,"")</f>
        <v/>
      </c>
      <c r="DA97" s="31" t="str">
        <f>IF(BH97=1,1,"")</f>
        <v/>
      </c>
      <c r="DB97" s="31" t="str">
        <f>IF(BH97=2,2,"")</f>
        <v/>
      </c>
      <c r="DC97" s="31" t="str">
        <f>IF(BH97=3,3,"")</f>
        <v/>
      </c>
      <c r="DD97" s="31" t="str">
        <f>IF(BH97=4,4,"")</f>
        <v/>
      </c>
      <c r="DE97" s="31" t="str">
        <f>IF(BH97=5,5,"")</f>
        <v/>
      </c>
      <c r="DF97" s="31" t="str">
        <f>IF(BK97=0,BK97,"")</f>
        <v/>
      </c>
      <c r="DG97" s="31" t="str">
        <f>IF(BK97=1,1,"")</f>
        <v/>
      </c>
      <c r="DH97" s="31" t="str">
        <f>IF(BK97=2,2,"")</f>
        <v/>
      </c>
      <c r="DI97" s="31" t="str">
        <f>IF(BK97=3,3,"")</f>
        <v/>
      </c>
      <c r="DJ97" s="31" t="str">
        <f>IF(BK97=4,4,"")</f>
        <v/>
      </c>
      <c r="DK97" s="31" t="str">
        <f>IF(BK97=5,5,"")</f>
        <v/>
      </c>
      <c r="DL97" s="31" t="str">
        <f>IF(BK97=6,6,"")</f>
        <v/>
      </c>
      <c r="DM97" s="31" t="str">
        <f>IF(BK97=7,7,"")</f>
        <v/>
      </c>
      <c r="DN97" s="31" t="str">
        <f>IF(BK97=8,8,"")</f>
        <v/>
      </c>
      <c r="DO97" s="31" t="str">
        <f>IF(BK97=9,9,"")</f>
        <v/>
      </c>
      <c r="DP97" s="31" t="str">
        <f>IF(BK97=10,10,"")</f>
        <v/>
      </c>
      <c r="DQ97" s="31" t="str">
        <f>IF(J97="Lund",AZ97,"")</f>
        <v/>
      </c>
      <c r="DR97" s="31" t="str">
        <f>IF(DQ97="","",RANK(DQ97,$DQ$3:$DQ$202,1))</f>
        <v/>
      </c>
      <c r="DS97" s="31" t="str">
        <f>IF(DR97=1,B97,"")</f>
        <v/>
      </c>
      <c r="DT97" s="31" t="str">
        <f>IF(I97="AT",B97,"")</f>
        <v/>
      </c>
      <c r="DU97" s="31" t="str">
        <f>IF(I97="MC",B97,"")</f>
        <v/>
      </c>
      <c r="DV97" s="31" t="str">
        <f>IF(I97="AC",B97,"")</f>
        <v/>
      </c>
      <c r="DW97" s="48" t="e">
        <f>IF(BK97=0,0,IF(D97="","",$D$203-AZ97+1)/$D$203*100)</f>
        <v>#VALUE!</v>
      </c>
      <c r="DX97" s="76" t="str">
        <f>IF(AS97 = 0,AV97 - AS97,"")</f>
        <v/>
      </c>
    </row>
    <row r="98" spans="1:128" ht="13.2" x14ac:dyDescent="0.25">
      <c r="A98" s="31" t="s">
        <v>318</v>
      </c>
      <c r="B98" s="76">
        <v>96</v>
      </c>
      <c r="C98" s="15"/>
      <c r="D98" s="14"/>
      <c r="E98" s="14"/>
      <c r="F98" s="14"/>
      <c r="G98" s="14"/>
      <c r="H98" s="14"/>
      <c r="I98" s="15"/>
      <c r="J98" s="47"/>
      <c r="K98" s="47"/>
      <c r="L98" s="47"/>
      <c r="M98" s="54"/>
      <c r="N98" s="54"/>
      <c r="O98" s="54"/>
      <c r="P98" s="54"/>
      <c r="Q98" s="54"/>
      <c r="R98" s="51"/>
      <c r="S98" s="51"/>
      <c r="T98" s="51"/>
      <c r="U98" s="51"/>
      <c r="V98" s="51"/>
      <c r="W98" s="51"/>
      <c r="X98" s="52" t="str">
        <f>IF(M98&gt;0,VLOOKUP(M98,$DY$8:$DZ$95,2)," ")</f>
        <v xml:space="preserve"> </v>
      </c>
      <c r="Y98" s="52" t="str">
        <f>IF(N98&gt;0,VLOOKUP(N98,$DY$8:$DZ$95,2)," ")</f>
        <v xml:space="preserve"> </v>
      </c>
      <c r="Z98" s="52" t="str">
        <f>IF(O98&gt;0,VLOOKUP(O98,$DY$8:$DZ$95,2)," ")</f>
        <v xml:space="preserve"> </v>
      </c>
      <c r="AA98" s="52" t="str">
        <f>IF(P98&gt;0,VLOOKUP(P98,$DY$8:$DZ$95,2)," ")</f>
        <v xml:space="preserve"> </v>
      </c>
      <c r="AB98" s="52" t="str">
        <f>IF(Q98&gt;0,VLOOKUP(Q98,$DY$8:$DZ$95,2)," ")</f>
        <v xml:space="preserve"> </v>
      </c>
      <c r="AC98" s="54"/>
      <c r="AD98" s="54"/>
      <c r="AE98" s="54"/>
      <c r="AF98" s="54"/>
      <c r="AG98" s="54"/>
      <c r="AH98" s="52" t="str">
        <f>IF(AC98&gt;0,VLOOKUP(AC98,$DY$8:$DZ$95,2)," ")</f>
        <v xml:space="preserve"> </v>
      </c>
      <c r="AI98" s="52" t="str">
        <f>IF(AD98&gt;0,VLOOKUP(AD98,$DY$8:$DZ$95,2)," ")</f>
        <v xml:space="preserve"> </v>
      </c>
      <c r="AJ98" s="52" t="str">
        <f>IF(AE98&gt;0,VLOOKUP(AE98,$DY$8:$DZ$95,2)," ")</f>
        <v xml:space="preserve"> </v>
      </c>
      <c r="AK98" s="52" t="str">
        <f>IF(AF98&gt;0,VLOOKUP(AF98,$DY$8:$DZ$95,2)," ")</f>
        <v xml:space="preserve"> </v>
      </c>
      <c r="AL98" s="52" t="str">
        <f>IF(AG98&gt;0,VLOOKUP(AG98,$DY$8:$DZ$95,2)," ")</f>
        <v xml:space="preserve"> </v>
      </c>
      <c r="AM98" s="53"/>
      <c r="AN98" s="53"/>
      <c r="AO98" s="53"/>
      <c r="AP98" s="53"/>
      <c r="AQ98" s="53"/>
      <c r="AR98" s="53"/>
      <c r="AS98" s="55" t="str">
        <f>IF(D98="","",SUM(X98:AB98))</f>
        <v/>
      </c>
      <c r="AT98" s="31" t="str">
        <f>IF(D98="","",RANK(AS98,$AS$3:$AS$202,0))</f>
        <v/>
      </c>
      <c r="AU98" s="57" t="str">
        <f>IF(D98="","",IF(LOOKUP(AT98,'Master 2012 Pay Sheet'!$A$5:$A$35,'Master 2012 Pay Sheet'!$B$5:$B$35)&gt;0,LOOKUP(AT98,'Master 2012 Pay Sheet'!$A$5:$A$35,'Master 2012 Pay Sheet'!$B$5:$B$35),0))</f>
        <v/>
      </c>
      <c r="AV98" s="56" t="str">
        <f>IF(D98="","",SUM(AH98:AL98))</f>
        <v/>
      </c>
      <c r="AW98" s="31" t="str">
        <f>IF(D98="","",RANK(AV98,$AV$3:$AV$202,0))</f>
        <v/>
      </c>
      <c r="AX98" s="57" t="str">
        <f>IF(D98="","",IF(LOOKUP(AW98,'Master 2012 Pay Sheet'!$C$5:$C$35,'Master 2012 Pay Sheet'!$D$5:$D$35)&gt;0,LOOKUP(AW98,'Master 2012 Pay Sheet'!$C$5:$C$35,'Master 2012 Pay Sheet'!$D$5:$D$35),0))</f>
        <v/>
      </c>
      <c r="AY98" s="56" t="str">
        <f>IF(D98="","",AS98+AV98)</f>
        <v/>
      </c>
      <c r="AZ98" s="31" t="str">
        <f>IF(D98="","",RANK(AY98,$AY$3:$AY$202,0))</f>
        <v/>
      </c>
      <c r="BA98" s="57" t="str">
        <f>IF(D98="","",IF(LOOKUP(AZ98,'Master 2012 Pay Sheet'!$E$5:$E$35,'Master 2012 Pay Sheet'!$F$5:$F$35)&gt;0,LOOKUP(AZ98,'Master 2012 Pay Sheet'!$E$5:$E$35,'Master 2012 Pay Sheet'!$F$5:$F$35),0))</f>
        <v/>
      </c>
      <c r="BB98" s="57" t="str">
        <f>IF(D98="","",SUM(AU98+AX98+BA98))</f>
        <v/>
      </c>
      <c r="BC98" s="31" t="str">
        <f>IF(D98="","",AT98-AZ98)</f>
        <v/>
      </c>
      <c r="BD98" s="31" t="str">
        <f>IF(D98="","",IF(BC98=MAX($BC$3:$BC$202),B98,""))</f>
        <v/>
      </c>
      <c r="BE98" s="31" t="str">
        <f>IF(D98="","",COUNT(M98:Q98))</f>
        <v/>
      </c>
      <c r="BF98" s="56" t="str">
        <f>IF(D98="","",MAX(X98:AB98))</f>
        <v/>
      </c>
      <c r="BG98" s="31" t="str">
        <f>IF(BF98=MAX($BF$3:$BF$202),B98,"")</f>
        <v/>
      </c>
      <c r="BH98" s="31" t="str">
        <f>IF(D98="","",COUNT(AC98:AG98))</f>
        <v/>
      </c>
      <c r="BI98" s="56" t="str">
        <f>IF(D98="","",MAX(AH98:AL98))</f>
        <v/>
      </c>
      <c r="BJ98" s="31" t="str">
        <f>IF(BI98=MAX($BI$3:$BI$202),B98,"")</f>
        <v/>
      </c>
      <c r="BK98" s="31" t="str">
        <f>IF(BE98="","",BE98+BH98)</f>
        <v/>
      </c>
      <c r="BL98" s="31" t="str">
        <f>IF(D98="","",IF(S98=MAX($S$3:$S$202),S98,""))</f>
        <v/>
      </c>
      <c r="BM98" s="31" t="str">
        <f>IF(BL98=MAX($BL$3:$BL$202),B98,"")</f>
        <v/>
      </c>
      <c r="BN98" s="31" t="str">
        <f>IF(D98="","",IF(AN98=MAX($AN$3:$AN$202),AN98,""))</f>
        <v/>
      </c>
      <c r="BO98" s="31" t="str">
        <f>IF(BN98=MAX($BN$3:$BN$202),B98,"")</f>
        <v/>
      </c>
      <c r="BP98" s="31" t="str">
        <f>IF(D98="","",IF(R98=MAX($R$3:$R$202),R98,""))</f>
        <v/>
      </c>
      <c r="BQ98" s="31" t="str">
        <f>IF(BP98=MAX($BP$3:$BP$202),B98,"")</f>
        <v/>
      </c>
      <c r="BR98" s="31" t="str">
        <f>IF(D98="","",IF(AM98=MAX($AM$3:$AM$202),AM98,""))</f>
        <v/>
      </c>
      <c r="BS98" s="31" t="str">
        <f>IF(BR98=MAX($BR$3:$BR$202),B98,"")</f>
        <v/>
      </c>
      <c r="BT98" s="31" t="str">
        <f>IF(D98="","",IF(V98=MAX($V$3:$V$202),V98,""))</f>
        <v/>
      </c>
      <c r="BU98" s="31" t="str">
        <f>IF(BT98=MAX($BT$3:$BT$202),B98,"")</f>
        <v/>
      </c>
      <c r="BV98" s="31" t="str">
        <f>IF(D98="","",IF(W98=MAX($W$3:$W$202), W98,""))</f>
        <v/>
      </c>
      <c r="BW98" s="31" t="str">
        <f>IF(BV98=MAX($BV$3:$BV$202),B98,"")</f>
        <v/>
      </c>
      <c r="BX98" s="31" t="str">
        <f>IF(D98="","",IF(AQ98=MAX($AQ$3:$AQ$202),AQ98,""))</f>
        <v/>
      </c>
      <c r="BY98" s="31" t="str">
        <f>IF(BX98=MAX($BX$3:$BX$202),B98,"")</f>
        <v/>
      </c>
      <c r="BZ98" s="31" t="str">
        <f>IF(D98="","",IF(AR98=MAX($AR$3:$AR$202), AR98,""))</f>
        <v/>
      </c>
      <c r="CA98" s="31" t="str">
        <f>IF(BZ98=MAX($BZ$3:$BZ$202),B98,"")</f>
        <v/>
      </c>
      <c r="CB98" s="31" t="str">
        <f>IF(D98="","",IF(U98=MAX($U$3:$U$202), U98,""))</f>
        <v/>
      </c>
      <c r="CC98" s="31" t="str">
        <f>IF(CB98=MAX($CB$3:$CB$202),B98,"")</f>
        <v/>
      </c>
      <c r="CD98" s="31" t="str">
        <f>IF(D98="","",IF(AP98=MAX($AP$3:$AP$202),AP98,""))</f>
        <v/>
      </c>
      <c r="CE98" s="31" t="str">
        <f>IF(CD98=MAX($CD$3:$CD$202),B98,"")</f>
        <v/>
      </c>
      <c r="CF98" s="31" t="str">
        <f>IF(D98="","",IF(T98=MAX($T$3:$T$202), T98,""))</f>
        <v/>
      </c>
      <c r="CG98" s="31" t="str">
        <f>IF(CF98=MAX($CF$3:$CF$202),B98,"")</f>
        <v/>
      </c>
      <c r="CH98" s="31" t="str">
        <f>IF(D98="","",IF(AO98=MAX($AO$3:$AO$202),AO98,""))</f>
        <v/>
      </c>
      <c r="CI98" s="31" t="str">
        <f>IF(CH98=MAX($CH$3:$CH$202),B98,"")</f>
        <v/>
      </c>
      <c r="CJ98" s="31" t="str">
        <f>IF(I98="AC",AZ98,"")</f>
        <v/>
      </c>
      <c r="CK98" s="31" t="str">
        <f>IF(CJ98="","",RANK(CJ98,$CJ$3:$CJ$202,1))</f>
        <v/>
      </c>
      <c r="CL98" s="31" t="str">
        <f>IF(CK98=1,B98,"")</f>
        <v/>
      </c>
      <c r="CM98" s="31" t="str">
        <f>IF(CK98=2,B98,"")</f>
        <v/>
      </c>
      <c r="CN98" s="31" t="str">
        <f>IF(CK98=3,B98,"")</f>
        <v/>
      </c>
      <c r="CO98" s="31" t="str">
        <f>IF(I98="MC",AZ98,"")</f>
        <v/>
      </c>
      <c r="CP98" s="31" t="str">
        <f>IF(CO98="","",RANK(CO98,$CO$3:$CO$202,1))</f>
        <v/>
      </c>
      <c r="CQ98" s="31" t="str">
        <f>IF(CP98=1,B98,"")</f>
        <v/>
      </c>
      <c r="CR98" s="31" t="str">
        <f>IF(CP98=2,B98,"")</f>
        <v/>
      </c>
      <c r="CS98" s="31" t="str">
        <f>IF(CP98=3,B98,"")</f>
        <v/>
      </c>
      <c r="CT98" s="31" t="str">
        <f>IF(BE98=0,BE98,"")</f>
        <v/>
      </c>
      <c r="CU98" s="31" t="str">
        <f>IF(BE98=1,1,"")</f>
        <v/>
      </c>
      <c r="CV98" s="31" t="str">
        <f>IF(BE98=2,2,"")</f>
        <v/>
      </c>
      <c r="CW98" s="31" t="str">
        <f>IF(BE98=3,3,"")</f>
        <v/>
      </c>
      <c r="CX98" s="31" t="str">
        <f>IF(BE98=4,4,"")</f>
        <v/>
      </c>
      <c r="CY98" s="31" t="str">
        <f>IF(BE98=5,5,"")</f>
        <v/>
      </c>
      <c r="CZ98" s="31" t="str">
        <f>IF(BH98=0,BH98,"")</f>
        <v/>
      </c>
      <c r="DA98" s="31" t="str">
        <f>IF(BH98=1,1,"")</f>
        <v/>
      </c>
      <c r="DB98" s="31" t="str">
        <f>IF(BH98=2,2,"")</f>
        <v/>
      </c>
      <c r="DC98" s="31" t="str">
        <f>IF(BH98=3,3,"")</f>
        <v/>
      </c>
      <c r="DD98" s="31" t="str">
        <f>IF(BH98=4,4,"")</f>
        <v/>
      </c>
      <c r="DE98" s="31" t="str">
        <f>IF(BH98=5,5,"")</f>
        <v/>
      </c>
      <c r="DF98" s="31" t="str">
        <f>IF(BK98=0,BK98,"")</f>
        <v/>
      </c>
      <c r="DG98" s="31" t="str">
        <f>IF(BK98=1,1,"")</f>
        <v/>
      </c>
      <c r="DH98" s="31" t="str">
        <f>IF(BK98=2,2,"")</f>
        <v/>
      </c>
      <c r="DI98" s="31" t="str">
        <f>IF(BK98=3,3,"")</f>
        <v/>
      </c>
      <c r="DJ98" s="31" t="str">
        <f>IF(BK98=4,4,"")</f>
        <v/>
      </c>
      <c r="DK98" s="31" t="str">
        <f>IF(BK98=5,5,"")</f>
        <v/>
      </c>
      <c r="DL98" s="31" t="str">
        <f>IF(BK98=6,6,"")</f>
        <v/>
      </c>
      <c r="DM98" s="31" t="str">
        <f>IF(BK98=7,7,"")</f>
        <v/>
      </c>
      <c r="DN98" s="31" t="str">
        <f>IF(BK98=8,8,"")</f>
        <v/>
      </c>
      <c r="DO98" s="31" t="str">
        <f>IF(BK98=9,9,"")</f>
        <v/>
      </c>
      <c r="DP98" s="31" t="str">
        <f>IF(BK98=10,10,"")</f>
        <v/>
      </c>
      <c r="DQ98" s="31" t="str">
        <f>IF(J98="Lund",AZ98,"")</f>
        <v/>
      </c>
      <c r="DR98" s="31" t="str">
        <f>IF(DQ98="","",RANK(DQ98,$DQ$3:$DQ$202,1))</f>
        <v/>
      </c>
      <c r="DS98" s="31" t="str">
        <f>IF(DR98=1,B98,"")</f>
        <v/>
      </c>
      <c r="DT98" s="31" t="str">
        <f>IF(I98="AT",B98,"")</f>
        <v/>
      </c>
      <c r="DU98" s="31" t="str">
        <f>IF(I98="MC",B98,"")</f>
        <v/>
      </c>
      <c r="DV98" s="31" t="str">
        <f>IF(I98="AC",B98,"")</f>
        <v/>
      </c>
      <c r="DW98" s="48" t="e">
        <f>IF(BK98=0,0,IF(D98="","",$D$203-AZ98+1)/$D$203*100)</f>
        <v>#VALUE!</v>
      </c>
      <c r="DX98" s="76" t="str">
        <f>IF(AS98 = 0,AV98 - AS98,"")</f>
        <v/>
      </c>
    </row>
    <row r="99" spans="1:128" ht="13.2" x14ac:dyDescent="0.25">
      <c r="A99" s="31" t="s">
        <v>318</v>
      </c>
      <c r="B99" s="76">
        <v>97</v>
      </c>
      <c r="C99" s="15"/>
      <c r="D99" s="14"/>
      <c r="E99" s="14"/>
      <c r="F99" s="14"/>
      <c r="G99" s="14"/>
      <c r="H99" s="14"/>
      <c r="I99" s="15"/>
      <c r="J99" s="47"/>
      <c r="K99" s="47"/>
      <c r="L99" s="47"/>
      <c r="M99" s="54"/>
      <c r="N99" s="54"/>
      <c r="O99" s="54"/>
      <c r="P99" s="54"/>
      <c r="Q99" s="54"/>
      <c r="R99" s="51"/>
      <c r="S99" s="51"/>
      <c r="T99" s="51"/>
      <c r="U99" s="51"/>
      <c r="V99" s="51"/>
      <c r="W99" s="51"/>
      <c r="X99" s="52" t="str">
        <f>IF(M99&gt;0,VLOOKUP(M99,$DY$8:$DZ$95,2)," ")</f>
        <v xml:space="preserve"> </v>
      </c>
      <c r="Y99" s="52" t="str">
        <f>IF(N99&gt;0,VLOOKUP(N99,$DY$8:$DZ$95,2)," ")</f>
        <v xml:space="preserve"> </v>
      </c>
      <c r="Z99" s="52" t="str">
        <f>IF(O99&gt;0,VLOOKUP(O99,$DY$8:$DZ$95,2)," ")</f>
        <v xml:space="preserve"> </v>
      </c>
      <c r="AA99" s="52" t="str">
        <f>IF(P99&gt;0,VLOOKUP(P99,$DY$8:$DZ$95,2)," ")</f>
        <v xml:space="preserve"> </v>
      </c>
      <c r="AB99" s="52" t="str">
        <f>IF(Q99&gt;0,VLOOKUP(Q99,$DY$8:$DZ$95,2)," ")</f>
        <v xml:space="preserve"> </v>
      </c>
      <c r="AC99" s="54"/>
      <c r="AD99" s="54"/>
      <c r="AE99" s="54"/>
      <c r="AF99" s="54"/>
      <c r="AG99" s="54"/>
      <c r="AH99" s="52" t="str">
        <f>IF(AC99&gt;0,VLOOKUP(AC99,$DY$8:$DZ$95,2)," ")</f>
        <v xml:space="preserve"> </v>
      </c>
      <c r="AI99" s="52" t="str">
        <f>IF(AD99&gt;0,VLOOKUP(AD99,$DY$8:$DZ$95,2)," ")</f>
        <v xml:space="preserve"> </v>
      </c>
      <c r="AJ99" s="52" t="str">
        <f>IF(AE99&gt;0,VLOOKUP(AE99,$DY$8:$DZ$95,2)," ")</f>
        <v xml:space="preserve"> </v>
      </c>
      <c r="AK99" s="52" t="str">
        <f>IF(AF99&gt;0,VLOOKUP(AF99,$DY$8:$DZ$95,2)," ")</f>
        <v xml:space="preserve"> </v>
      </c>
      <c r="AL99" s="52" t="str">
        <f>IF(AG99&gt;0,VLOOKUP(AG99,$DY$8:$DZ$95,2)," ")</f>
        <v xml:space="preserve"> </v>
      </c>
      <c r="AM99" s="53"/>
      <c r="AN99" s="53"/>
      <c r="AO99" s="53"/>
      <c r="AP99" s="53"/>
      <c r="AQ99" s="53"/>
      <c r="AR99" s="53"/>
      <c r="AS99" s="55" t="str">
        <f>IF(D99="","",SUM(X99:AB99))</f>
        <v/>
      </c>
      <c r="AT99" s="31" t="str">
        <f>IF(D99="","",RANK(AS99,$AS$3:$AS$202,0))</f>
        <v/>
      </c>
      <c r="AU99" s="57" t="str">
        <f>IF(D99="","",IF(LOOKUP(AT99,'Master 2012 Pay Sheet'!$A$5:$A$35,'Master 2012 Pay Sheet'!$B$5:$B$35)&gt;0,LOOKUP(AT99,'Master 2012 Pay Sheet'!$A$5:$A$35,'Master 2012 Pay Sheet'!$B$5:$B$35),0))</f>
        <v/>
      </c>
      <c r="AV99" s="56" t="str">
        <f>IF(D99="","",SUM(AH99:AL99))</f>
        <v/>
      </c>
      <c r="AW99" s="31" t="str">
        <f>IF(D99="","",RANK(AV99,$AV$3:$AV$202,0))</f>
        <v/>
      </c>
      <c r="AX99" s="57" t="str">
        <f>IF(D99="","",IF(LOOKUP(AW99,'Master 2012 Pay Sheet'!$C$5:$C$35,'Master 2012 Pay Sheet'!$D$5:$D$35)&gt;0,LOOKUP(AW99,'Master 2012 Pay Sheet'!$C$5:$C$35,'Master 2012 Pay Sheet'!$D$5:$D$35),0))</f>
        <v/>
      </c>
      <c r="AY99" s="56" t="str">
        <f>IF(D99="","",AS99+AV99)</f>
        <v/>
      </c>
      <c r="AZ99" s="31" t="str">
        <f>IF(D99="","",RANK(AY99,$AY$3:$AY$202,0))</f>
        <v/>
      </c>
      <c r="BA99" s="57" t="str">
        <f>IF(D99="","",IF(LOOKUP(AZ99,'Master 2012 Pay Sheet'!$E$5:$E$35,'Master 2012 Pay Sheet'!$F$5:$F$35)&gt;0,LOOKUP(AZ99,'Master 2012 Pay Sheet'!$E$5:$E$35,'Master 2012 Pay Sheet'!$F$5:$F$35),0))</f>
        <v/>
      </c>
      <c r="BB99" s="57" t="str">
        <f>IF(D99="","",SUM(AU99+AX99+BA99))</f>
        <v/>
      </c>
      <c r="BC99" s="31" t="str">
        <f>IF(D99="","",AT99-AZ99)</f>
        <v/>
      </c>
      <c r="BD99" s="31" t="str">
        <f>IF(D99="","",IF(BC99=MAX($BC$3:$BC$202),B99,""))</f>
        <v/>
      </c>
      <c r="BE99" s="31" t="str">
        <f>IF(D99="","",COUNT(M99:Q99))</f>
        <v/>
      </c>
      <c r="BF99" s="56" t="str">
        <f>IF(D99="","",MAX(X99:AB99))</f>
        <v/>
      </c>
      <c r="BG99" s="31" t="str">
        <f>IF(BF99=MAX($BF$3:$BF$202),B99,"")</f>
        <v/>
      </c>
      <c r="BH99" s="31" t="str">
        <f>IF(D99="","",COUNT(AC99:AG99))</f>
        <v/>
      </c>
      <c r="BI99" s="56" t="str">
        <f>IF(D99="","",MAX(AH99:AL99))</f>
        <v/>
      </c>
      <c r="BJ99" s="31" t="str">
        <f>IF(BI99=MAX($BI$3:$BI$202),B99,"")</f>
        <v/>
      </c>
      <c r="BK99" s="31" t="str">
        <f>IF(BE99="","",BE99+BH99)</f>
        <v/>
      </c>
      <c r="BL99" s="31" t="str">
        <f>IF(D99="","",IF(S99=MAX($S$3:$S$202),S99,""))</f>
        <v/>
      </c>
      <c r="BM99" s="31" t="str">
        <f>IF(BL99=MAX($BL$3:$BL$202),B99,"")</f>
        <v/>
      </c>
      <c r="BN99" s="31" t="str">
        <f>IF(D99="","",IF(AN99=MAX($AN$3:$AN$202),AN99,""))</f>
        <v/>
      </c>
      <c r="BO99" s="31" t="str">
        <f>IF(BN99=MAX($BN$3:$BN$202),B99,"")</f>
        <v/>
      </c>
      <c r="BP99" s="31" t="str">
        <f>IF(D99="","",IF(R99=MAX($R$3:$R$202),R99,""))</f>
        <v/>
      </c>
      <c r="BQ99" s="31" t="str">
        <f>IF(BP99=MAX($BP$3:$BP$202),B99,"")</f>
        <v/>
      </c>
      <c r="BR99" s="31" t="str">
        <f>IF(D99="","",IF(AM99=MAX($AM$3:$AM$202),AM99,""))</f>
        <v/>
      </c>
      <c r="BS99" s="31" t="str">
        <f>IF(BR99=MAX($BR$3:$BR$202),B99,"")</f>
        <v/>
      </c>
      <c r="BT99" s="31" t="str">
        <f>IF(D99="","",IF(V99=MAX($V$3:$V$202),V99,""))</f>
        <v/>
      </c>
      <c r="BU99" s="31" t="str">
        <f>IF(BT99=MAX($BT$3:$BT$202),B99,"")</f>
        <v/>
      </c>
      <c r="BV99" s="31" t="str">
        <f>IF(D99="","",IF(W99=MAX($W$3:$W$202), W99,""))</f>
        <v/>
      </c>
      <c r="BW99" s="31" t="str">
        <f>IF(BV99=MAX($BV$3:$BV$202),B99,"")</f>
        <v/>
      </c>
      <c r="BX99" s="31" t="str">
        <f>IF(D99="","",IF(AQ99=MAX($AQ$3:$AQ$202),AQ99,""))</f>
        <v/>
      </c>
      <c r="BY99" s="31" t="str">
        <f>IF(BX99=MAX($BX$3:$BX$202),B99,"")</f>
        <v/>
      </c>
      <c r="BZ99" s="31" t="str">
        <f>IF(D99="","",IF(AR99=MAX($AR$3:$AR$202), AR99,""))</f>
        <v/>
      </c>
      <c r="CA99" s="31" t="str">
        <f>IF(BZ99=MAX($BZ$3:$BZ$202),B99,"")</f>
        <v/>
      </c>
      <c r="CB99" s="31" t="str">
        <f>IF(D99="","",IF(U99=MAX($U$3:$U$202), U99,""))</f>
        <v/>
      </c>
      <c r="CC99" s="31" t="str">
        <f>IF(CB99=MAX($CB$3:$CB$202),B99,"")</f>
        <v/>
      </c>
      <c r="CD99" s="31" t="str">
        <f>IF(D99="","",IF(AP99=MAX($AP$3:$AP$202),AP99,""))</f>
        <v/>
      </c>
      <c r="CE99" s="31" t="str">
        <f>IF(CD99=MAX($CD$3:$CD$202),B99,"")</f>
        <v/>
      </c>
      <c r="CF99" s="31" t="str">
        <f>IF(D99="","",IF(T99=MAX($T$3:$T$202), T99,""))</f>
        <v/>
      </c>
      <c r="CG99" s="31" t="str">
        <f>IF(CF99=MAX($CF$3:$CF$202),B99,"")</f>
        <v/>
      </c>
      <c r="CH99" s="31" t="str">
        <f>IF(D99="","",IF(AO99=MAX($AO$3:$AO$202),AO99,""))</f>
        <v/>
      </c>
      <c r="CI99" s="31" t="str">
        <f>IF(CH99=MAX($CH$3:$CH$202),B99,"")</f>
        <v/>
      </c>
      <c r="CJ99" s="31" t="str">
        <f>IF(I99="AC",AZ99,"")</f>
        <v/>
      </c>
      <c r="CK99" s="31" t="str">
        <f>IF(CJ99="","",RANK(CJ99,$CJ$3:$CJ$202,1))</f>
        <v/>
      </c>
      <c r="CL99" s="31" t="str">
        <f>IF(CK99=1,B99,"")</f>
        <v/>
      </c>
      <c r="CM99" s="31" t="str">
        <f>IF(CK99=2,B99,"")</f>
        <v/>
      </c>
      <c r="CN99" s="31" t="str">
        <f>IF(CK99=3,B99,"")</f>
        <v/>
      </c>
      <c r="CO99" s="31" t="str">
        <f>IF(I99="MC",AZ99,"")</f>
        <v/>
      </c>
      <c r="CP99" s="31" t="str">
        <f>IF(CO99="","",RANK(CO99,$CO$3:$CO$202,1))</f>
        <v/>
      </c>
      <c r="CQ99" s="31" t="str">
        <f>IF(CP99=1,B99,"")</f>
        <v/>
      </c>
      <c r="CR99" s="31" t="str">
        <f>IF(CP99=2,B99,"")</f>
        <v/>
      </c>
      <c r="CS99" s="31" t="str">
        <f>IF(CP99=3,B99,"")</f>
        <v/>
      </c>
      <c r="CT99" s="31" t="str">
        <f>IF(BE99=0,BE99,"")</f>
        <v/>
      </c>
      <c r="CU99" s="31" t="str">
        <f>IF(BE99=1,1,"")</f>
        <v/>
      </c>
      <c r="CV99" s="31" t="str">
        <f>IF(BE99=2,2,"")</f>
        <v/>
      </c>
      <c r="CW99" s="31" t="str">
        <f>IF(BE99=3,3,"")</f>
        <v/>
      </c>
      <c r="CX99" s="31" t="str">
        <f>IF(BE99=4,4,"")</f>
        <v/>
      </c>
      <c r="CY99" s="31" t="str">
        <f>IF(BE99=5,5,"")</f>
        <v/>
      </c>
      <c r="CZ99" s="31" t="str">
        <f>IF(BH99=0,BH99,"")</f>
        <v/>
      </c>
      <c r="DA99" s="31" t="str">
        <f>IF(BH99=1,1,"")</f>
        <v/>
      </c>
      <c r="DB99" s="31" t="str">
        <f>IF(BH99=2,2,"")</f>
        <v/>
      </c>
      <c r="DC99" s="31" t="str">
        <f>IF(BH99=3,3,"")</f>
        <v/>
      </c>
      <c r="DD99" s="31" t="str">
        <f>IF(BH99=4,4,"")</f>
        <v/>
      </c>
      <c r="DE99" s="31" t="str">
        <f>IF(BH99=5,5,"")</f>
        <v/>
      </c>
      <c r="DF99" s="31" t="str">
        <f>IF(BK99=0,BK99,"")</f>
        <v/>
      </c>
      <c r="DG99" s="31" t="str">
        <f>IF(BK99=1,1,"")</f>
        <v/>
      </c>
      <c r="DH99" s="31" t="str">
        <f>IF(BK99=2,2,"")</f>
        <v/>
      </c>
      <c r="DI99" s="31" t="str">
        <f>IF(BK99=3,3,"")</f>
        <v/>
      </c>
      <c r="DJ99" s="31" t="str">
        <f>IF(BK99=4,4,"")</f>
        <v/>
      </c>
      <c r="DK99" s="31" t="str">
        <f>IF(BK99=5,5,"")</f>
        <v/>
      </c>
      <c r="DL99" s="31" t="str">
        <f>IF(BK99=6,6,"")</f>
        <v/>
      </c>
      <c r="DM99" s="31" t="str">
        <f>IF(BK99=7,7,"")</f>
        <v/>
      </c>
      <c r="DN99" s="31" t="str">
        <f>IF(BK99=8,8,"")</f>
        <v/>
      </c>
      <c r="DO99" s="31" t="str">
        <f>IF(BK99=9,9,"")</f>
        <v/>
      </c>
      <c r="DP99" s="31" t="str">
        <f>IF(BK99=10,10,"")</f>
        <v/>
      </c>
      <c r="DQ99" s="31" t="str">
        <f>IF(J99="Lund",AZ99,"")</f>
        <v/>
      </c>
      <c r="DR99" s="31" t="str">
        <f>IF(DQ99="","",RANK(DQ99,$DQ$3:$DQ$202,1))</f>
        <v/>
      </c>
      <c r="DS99" s="31" t="str">
        <f>IF(DR99=1,B99,"")</f>
        <v/>
      </c>
      <c r="DT99" s="31" t="str">
        <f>IF(I99="AT",B99,"")</f>
        <v/>
      </c>
      <c r="DU99" s="31" t="str">
        <f>IF(I99="MC",B99,"")</f>
        <v/>
      </c>
      <c r="DV99" s="31" t="str">
        <f>IF(I99="AC",B99,"")</f>
        <v/>
      </c>
      <c r="DW99" s="48" t="e">
        <f>IF(BK99=0,0,IF(D99="","",$D$203-AZ99+1)/$D$203*100)</f>
        <v>#VALUE!</v>
      </c>
      <c r="DX99" s="76" t="str">
        <f>IF(AS99 = 0,AV99 - AS99,"")</f>
        <v/>
      </c>
    </row>
    <row r="100" spans="1:128" ht="13.2" x14ac:dyDescent="0.25">
      <c r="A100" s="31" t="s">
        <v>318</v>
      </c>
      <c r="B100" s="76">
        <v>98</v>
      </c>
      <c r="C100" s="15"/>
      <c r="D100" s="14"/>
      <c r="E100" s="14"/>
      <c r="F100" s="14"/>
      <c r="G100" s="14"/>
      <c r="H100" s="14"/>
      <c r="I100" s="15"/>
      <c r="J100" s="47"/>
      <c r="K100" s="47"/>
      <c r="L100" s="47"/>
      <c r="M100" s="54"/>
      <c r="N100" s="54"/>
      <c r="O100" s="54"/>
      <c r="P100" s="54"/>
      <c r="Q100" s="54"/>
      <c r="R100" s="51"/>
      <c r="S100" s="51"/>
      <c r="T100" s="51"/>
      <c r="U100" s="51"/>
      <c r="V100" s="51"/>
      <c r="W100" s="51"/>
      <c r="X100" s="52" t="str">
        <f>IF(M100&gt;0,VLOOKUP(M100,$DY$8:$DZ$95,2)," ")</f>
        <v xml:space="preserve"> </v>
      </c>
      <c r="Y100" s="52" t="str">
        <f>IF(N100&gt;0,VLOOKUP(N100,$DY$8:$DZ$95,2)," ")</f>
        <v xml:space="preserve"> </v>
      </c>
      <c r="Z100" s="52" t="str">
        <f>IF(O100&gt;0,VLOOKUP(O100,$DY$8:$DZ$95,2)," ")</f>
        <v xml:space="preserve"> </v>
      </c>
      <c r="AA100" s="52" t="str">
        <f>IF(P100&gt;0,VLOOKUP(P100,$DY$8:$DZ$95,2)," ")</f>
        <v xml:space="preserve"> </v>
      </c>
      <c r="AB100" s="52" t="str">
        <f>IF(Q100&gt;0,VLOOKUP(Q100,$DY$8:$DZ$95,2)," ")</f>
        <v xml:space="preserve"> </v>
      </c>
      <c r="AC100" s="54"/>
      <c r="AD100" s="54"/>
      <c r="AE100" s="54"/>
      <c r="AF100" s="54"/>
      <c r="AG100" s="54"/>
      <c r="AH100" s="52" t="str">
        <f>IF(AC100&gt;0,VLOOKUP(AC100,$DY$8:$DZ$95,2)," ")</f>
        <v xml:space="preserve"> </v>
      </c>
      <c r="AI100" s="52" t="str">
        <f>IF(AD100&gt;0,VLOOKUP(AD100,$DY$8:$DZ$95,2)," ")</f>
        <v xml:space="preserve"> </v>
      </c>
      <c r="AJ100" s="52" t="str">
        <f>IF(AE100&gt;0,VLOOKUP(AE100,$DY$8:$DZ$95,2)," ")</f>
        <v xml:space="preserve"> </v>
      </c>
      <c r="AK100" s="52" t="str">
        <f>IF(AF100&gt;0,VLOOKUP(AF100,$DY$8:$DZ$95,2)," ")</f>
        <v xml:space="preserve"> </v>
      </c>
      <c r="AL100" s="52" t="str">
        <f>IF(AG100&gt;0,VLOOKUP(AG100,$DY$8:$DZ$95,2)," ")</f>
        <v xml:space="preserve"> </v>
      </c>
      <c r="AM100" s="53"/>
      <c r="AN100" s="53"/>
      <c r="AO100" s="53"/>
      <c r="AP100" s="53"/>
      <c r="AQ100" s="53"/>
      <c r="AR100" s="53"/>
      <c r="AS100" s="55" t="str">
        <f>IF(D100="","",SUM(X100:AB100))</f>
        <v/>
      </c>
      <c r="AT100" s="31" t="str">
        <f>IF(D100="","",RANK(AS100,$AS$3:$AS$202,0))</f>
        <v/>
      </c>
      <c r="AU100" s="57" t="str">
        <f>IF(D100="","",IF(LOOKUP(AT100,'Master 2012 Pay Sheet'!$A$5:$A$35,'Master 2012 Pay Sheet'!$B$5:$B$35)&gt;0,LOOKUP(AT100,'Master 2012 Pay Sheet'!$A$5:$A$35,'Master 2012 Pay Sheet'!$B$5:$B$35),0))</f>
        <v/>
      </c>
      <c r="AV100" s="56" t="str">
        <f>IF(D100="","",SUM(AH100:AL100))</f>
        <v/>
      </c>
      <c r="AW100" s="31" t="str">
        <f>IF(D100="","",RANK(AV100,$AV$3:$AV$202,0))</f>
        <v/>
      </c>
      <c r="AX100" s="57" t="str">
        <f>IF(D100="","",IF(LOOKUP(AW100,'Master 2012 Pay Sheet'!$C$5:$C$35,'Master 2012 Pay Sheet'!$D$5:$D$35)&gt;0,LOOKUP(AW100,'Master 2012 Pay Sheet'!$C$5:$C$35,'Master 2012 Pay Sheet'!$D$5:$D$35),0))</f>
        <v/>
      </c>
      <c r="AY100" s="56" t="str">
        <f>IF(D100="","",AS100+AV100)</f>
        <v/>
      </c>
      <c r="AZ100" s="31" t="str">
        <f>IF(D100="","",RANK(AY100,$AY$3:$AY$202,0))</f>
        <v/>
      </c>
      <c r="BA100" s="57" t="str">
        <f>IF(D100="","",IF(LOOKUP(AZ100,'Master 2012 Pay Sheet'!$E$5:$E$35,'Master 2012 Pay Sheet'!$F$5:$F$35)&gt;0,LOOKUP(AZ100,'Master 2012 Pay Sheet'!$E$5:$E$35,'Master 2012 Pay Sheet'!$F$5:$F$35),0))</f>
        <v/>
      </c>
      <c r="BB100" s="57" t="str">
        <f>IF(D100="","",SUM(AU100+AX100+BA100))</f>
        <v/>
      </c>
      <c r="BC100" s="31" t="str">
        <f>IF(D100="","",AT100-AZ100)</f>
        <v/>
      </c>
      <c r="BD100" s="31" t="str">
        <f>IF(D100="","",IF(BC100=MAX($BC$3:$BC$202),B100,""))</f>
        <v/>
      </c>
      <c r="BE100" s="31" t="str">
        <f>IF(D100="","",COUNT(M100:Q100))</f>
        <v/>
      </c>
      <c r="BF100" s="56" t="str">
        <f>IF(D100="","",MAX(X100:AB100))</f>
        <v/>
      </c>
      <c r="BG100" s="31" t="str">
        <f>IF(BF100=MAX($BF$3:$BF$202),B100,"")</f>
        <v/>
      </c>
      <c r="BH100" s="31" t="str">
        <f>IF(D100="","",COUNT(AC100:AG100))</f>
        <v/>
      </c>
      <c r="BI100" s="56" t="str">
        <f>IF(D100="","",MAX(AH100:AL100))</f>
        <v/>
      </c>
      <c r="BJ100" s="31" t="str">
        <f>IF(BI100=MAX($BI$3:$BI$202),B100,"")</f>
        <v/>
      </c>
      <c r="BK100" s="31" t="str">
        <f>IF(BE100="","",BE100+BH100)</f>
        <v/>
      </c>
      <c r="BL100" s="31" t="str">
        <f>IF(D100="","",IF(S100=MAX($S$3:$S$202),S100,""))</f>
        <v/>
      </c>
      <c r="BM100" s="31" t="str">
        <f>IF(BL100=MAX($BL$3:$BL$202),B100,"")</f>
        <v/>
      </c>
      <c r="BN100" s="31" t="str">
        <f>IF(D100="","",IF(AN100=MAX($AN$3:$AN$202),AN100,""))</f>
        <v/>
      </c>
      <c r="BO100" s="31" t="str">
        <f>IF(BN100=MAX($BN$3:$BN$202),B100,"")</f>
        <v/>
      </c>
      <c r="BP100" s="31" t="str">
        <f>IF(D100="","",IF(R100=MAX($R$3:$R$202),R100,""))</f>
        <v/>
      </c>
      <c r="BQ100" s="31" t="str">
        <f>IF(BP100=MAX($BP$3:$BP$202),B100,"")</f>
        <v/>
      </c>
      <c r="BR100" s="31" t="str">
        <f>IF(D100="","",IF(AM100=MAX($AM$3:$AM$202),AM100,""))</f>
        <v/>
      </c>
      <c r="BS100" s="31" t="str">
        <f>IF(BR100=MAX($BR$3:$BR$202),B100,"")</f>
        <v/>
      </c>
      <c r="BT100" s="31" t="str">
        <f>IF(D100="","",IF(V100=MAX($V$3:$V$202),V100,""))</f>
        <v/>
      </c>
      <c r="BU100" s="31" t="str">
        <f>IF(BT100=MAX($BT$3:$BT$202),B100,"")</f>
        <v/>
      </c>
      <c r="BV100" s="31" t="str">
        <f>IF(D100="","",IF(W100=MAX($W$3:$W$202), W100,""))</f>
        <v/>
      </c>
      <c r="BW100" s="31" t="str">
        <f>IF(BV100=MAX($BV$3:$BV$202),B100,"")</f>
        <v/>
      </c>
      <c r="BX100" s="31" t="str">
        <f>IF(D100="","",IF(AQ100=MAX($AQ$3:$AQ$202),AQ100,""))</f>
        <v/>
      </c>
      <c r="BY100" s="31" t="str">
        <f>IF(BX100=MAX($BX$3:$BX$202),B100,"")</f>
        <v/>
      </c>
      <c r="BZ100" s="31" t="str">
        <f>IF(D100="","",IF(AR100=MAX($AR$3:$AR$202), AR100,""))</f>
        <v/>
      </c>
      <c r="CA100" s="31" t="str">
        <f>IF(BZ100=MAX($BZ$3:$BZ$202),B100,"")</f>
        <v/>
      </c>
      <c r="CB100" s="31" t="str">
        <f>IF(D100="","",IF(U100=MAX($U$3:$U$202), U100,""))</f>
        <v/>
      </c>
      <c r="CC100" s="31" t="str">
        <f>IF(CB100=MAX($CB$3:$CB$202),B100,"")</f>
        <v/>
      </c>
      <c r="CD100" s="31" t="str">
        <f>IF(D100="","",IF(AP100=MAX($AP$3:$AP$202),AP100,""))</f>
        <v/>
      </c>
      <c r="CE100" s="31" t="str">
        <f>IF(CD100=MAX($CD$3:$CD$202),B100,"")</f>
        <v/>
      </c>
      <c r="CF100" s="31" t="str">
        <f>IF(D100="","",IF(T100=MAX($T$3:$T$202), T100,""))</f>
        <v/>
      </c>
      <c r="CG100" s="31" t="str">
        <f>IF(CF100=MAX($CF$3:$CF$202),B100,"")</f>
        <v/>
      </c>
      <c r="CH100" s="31" t="str">
        <f>IF(D100="","",IF(AO100=MAX($AO$3:$AO$202),AO100,""))</f>
        <v/>
      </c>
      <c r="CI100" s="31" t="str">
        <f>IF(CH100=MAX($CH$3:$CH$202),B100,"")</f>
        <v/>
      </c>
      <c r="CJ100" s="31" t="str">
        <f>IF(I100="AC",AZ100,"")</f>
        <v/>
      </c>
      <c r="CK100" s="31" t="str">
        <f>IF(CJ100="","",RANK(CJ100,$CJ$3:$CJ$202,1))</f>
        <v/>
      </c>
      <c r="CL100" s="31" t="str">
        <f>IF(CK100=1,B100,"")</f>
        <v/>
      </c>
      <c r="CM100" s="31" t="str">
        <f>IF(CK100=2,B100,"")</f>
        <v/>
      </c>
      <c r="CN100" s="31" t="str">
        <f>IF(CK100=3,B100,"")</f>
        <v/>
      </c>
      <c r="CO100" s="31" t="str">
        <f>IF(I100="MC",AZ100,"")</f>
        <v/>
      </c>
      <c r="CP100" s="31" t="str">
        <f>IF(CO100="","",RANK(CO100,$CO$3:$CO$202,1))</f>
        <v/>
      </c>
      <c r="CQ100" s="31" t="str">
        <f>IF(CP100=1,B100,"")</f>
        <v/>
      </c>
      <c r="CR100" s="31" t="str">
        <f>IF(CP100=2,B100,"")</f>
        <v/>
      </c>
      <c r="CS100" s="31" t="str">
        <f>IF(CP100=3,B100,"")</f>
        <v/>
      </c>
      <c r="CT100" s="31" t="str">
        <f>IF(BE100=0,BE100,"")</f>
        <v/>
      </c>
      <c r="CU100" s="31" t="str">
        <f>IF(BE100=1,1,"")</f>
        <v/>
      </c>
      <c r="CV100" s="31" t="str">
        <f>IF(BE100=2,2,"")</f>
        <v/>
      </c>
      <c r="CW100" s="31" t="str">
        <f>IF(BE100=3,3,"")</f>
        <v/>
      </c>
      <c r="CX100" s="31" t="str">
        <f>IF(BE100=4,4,"")</f>
        <v/>
      </c>
      <c r="CY100" s="31" t="str">
        <f>IF(BE100=5,5,"")</f>
        <v/>
      </c>
      <c r="CZ100" s="31" t="str">
        <f>IF(BH100=0,BH100,"")</f>
        <v/>
      </c>
      <c r="DA100" s="31" t="str">
        <f>IF(BH100=1,1,"")</f>
        <v/>
      </c>
      <c r="DB100" s="31" t="str">
        <f>IF(BH100=2,2,"")</f>
        <v/>
      </c>
      <c r="DC100" s="31" t="str">
        <f>IF(BH100=3,3,"")</f>
        <v/>
      </c>
      <c r="DD100" s="31" t="str">
        <f>IF(BH100=4,4,"")</f>
        <v/>
      </c>
      <c r="DE100" s="31" t="str">
        <f>IF(BH100=5,5,"")</f>
        <v/>
      </c>
      <c r="DF100" s="31" t="str">
        <f>IF(BK100=0,BK100,"")</f>
        <v/>
      </c>
      <c r="DG100" s="31" t="str">
        <f>IF(BK100=1,1,"")</f>
        <v/>
      </c>
      <c r="DH100" s="31" t="str">
        <f>IF(BK100=2,2,"")</f>
        <v/>
      </c>
      <c r="DI100" s="31" t="str">
        <f>IF(BK100=3,3,"")</f>
        <v/>
      </c>
      <c r="DJ100" s="31" t="str">
        <f>IF(BK100=4,4,"")</f>
        <v/>
      </c>
      <c r="DK100" s="31" t="str">
        <f>IF(BK100=5,5,"")</f>
        <v/>
      </c>
      <c r="DL100" s="31" t="str">
        <f>IF(BK100=6,6,"")</f>
        <v/>
      </c>
      <c r="DM100" s="31" t="str">
        <f>IF(BK100=7,7,"")</f>
        <v/>
      </c>
      <c r="DN100" s="31" t="str">
        <f>IF(BK100=8,8,"")</f>
        <v/>
      </c>
      <c r="DO100" s="31" t="str">
        <f>IF(BK100=9,9,"")</f>
        <v/>
      </c>
      <c r="DP100" s="31" t="str">
        <f>IF(BK100=10,10,"")</f>
        <v/>
      </c>
      <c r="DQ100" s="31" t="str">
        <f>IF(J100="Lund",AZ100,"")</f>
        <v/>
      </c>
      <c r="DR100" s="31" t="str">
        <f>IF(DQ100="","",RANK(DQ100,$DQ$3:$DQ$202,1))</f>
        <v/>
      </c>
      <c r="DS100" s="31" t="str">
        <f>IF(DR100=1,B100,"")</f>
        <v/>
      </c>
      <c r="DT100" s="31" t="str">
        <f>IF(I100="AT",B100,"")</f>
        <v/>
      </c>
      <c r="DU100" s="31" t="str">
        <f>IF(I100="MC",B100,"")</f>
        <v/>
      </c>
      <c r="DV100" s="31" t="str">
        <f>IF(I100="AC",B100,"")</f>
        <v/>
      </c>
      <c r="DW100" s="48" t="e">
        <f>IF(BK100=0,0,IF(D100="","",$D$203-AZ100+1)/$D$203*100)</f>
        <v>#VALUE!</v>
      </c>
      <c r="DX100" s="76" t="str">
        <f>IF(AS100 = 0,AV100 - AS100,"")</f>
        <v/>
      </c>
    </row>
    <row r="101" spans="1:128" ht="13.2" x14ac:dyDescent="0.25">
      <c r="A101" s="31" t="s">
        <v>318</v>
      </c>
      <c r="B101" s="76">
        <v>99</v>
      </c>
      <c r="C101" s="15"/>
      <c r="D101" s="14"/>
      <c r="E101" s="14"/>
      <c r="F101" s="14"/>
      <c r="G101" s="14"/>
      <c r="H101" s="14"/>
      <c r="I101" s="15"/>
      <c r="J101" s="47"/>
      <c r="K101" s="47"/>
      <c r="L101" s="47"/>
      <c r="M101" s="54"/>
      <c r="N101" s="54"/>
      <c r="O101" s="54"/>
      <c r="P101" s="54"/>
      <c r="Q101" s="54"/>
      <c r="R101" s="51"/>
      <c r="S101" s="51"/>
      <c r="T101" s="51"/>
      <c r="U101" s="51"/>
      <c r="V101" s="51"/>
      <c r="W101" s="51"/>
      <c r="X101" s="52" t="str">
        <f>IF(M101&gt;0,VLOOKUP(M101,$DY$8:$DZ$95,2)," ")</f>
        <v xml:space="preserve"> </v>
      </c>
      <c r="Y101" s="52" t="str">
        <f>IF(N101&gt;0,VLOOKUP(N101,$DY$8:$DZ$95,2)," ")</f>
        <v xml:space="preserve"> </v>
      </c>
      <c r="Z101" s="52" t="str">
        <f>IF(O101&gt;0,VLOOKUP(O101,$DY$8:$DZ$95,2)," ")</f>
        <v xml:space="preserve"> </v>
      </c>
      <c r="AA101" s="52" t="str">
        <f>IF(P101&gt;0,VLOOKUP(P101,$DY$8:$DZ$95,2)," ")</f>
        <v xml:space="preserve"> </v>
      </c>
      <c r="AB101" s="52" t="str">
        <f>IF(Q101&gt;0,VLOOKUP(Q101,$DY$8:$DZ$95,2)," ")</f>
        <v xml:space="preserve"> </v>
      </c>
      <c r="AC101" s="54"/>
      <c r="AD101" s="54"/>
      <c r="AE101" s="54"/>
      <c r="AF101" s="54"/>
      <c r="AG101" s="54"/>
      <c r="AH101" s="52" t="str">
        <f>IF(AC101&gt;0,VLOOKUP(AC101,$DY$8:$DZ$95,2)," ")</f>
        <v xml:space="preserve"> </v>
      </c>
      <c r="AI101" s="52" t="str">
        <f>IF(AD101&gt;0,VLOOKUP(AD101,$DY$8:$DZ$95,2)," ")</f>
        <v xml:space="preserve"> </v>
      </c>
      <c r="AJ101" s="52" t="str">
        <f>IF(AE101&gt;0,VLOOKUP(AE101,$DY$8:$DZ$95,2)," ")</f>
        <v xml:space="preserve"> </v>
      </c>
      <c r="AK101" s="52" t="str">
        <f>IF(AF101&gt;0,VLOOKUP(AF101,$DY$8:$DZ$95,2)," ")</f>
        <v xml:space="preserve"> </v>
      </c>
      <c r="AL101" s="52" t="str">
        <f>IF(AG101&gt;0,VLOOKUP(AG101,$DY$8:$DZ$95,2)," ")</f>
        <v xml:space="preserve"> </v>
      </c>
      <c r="AM101" s="53"/>
      <c r="AN101" s="53"/>
      <c r="AO101" s="53"/>
      <c r="AP101" s="53"/>
      <c r="AQ101" s="53"/>
      <c r="AR101" s="53"/>
      <c r="AS101" s="55" t="str">
        <f>IF(D101="","",SUM(X101:AB101))</f>
        <v/>
      </c>
      <c r="AT101" s="31" t="str">
        <f>IF(D101="","",RANK(AS101,$AS$3:$AS$202,0))</f>
        <v/>
      </c>
      <c r="AU101" s="57" t="str">
        <f>IF(D101="","",IF(LOOKUP(AT101,'Master 2012 Pay Sheet'!$A$5:$A$35,'Master 2012 Pay Sheet'!$B$5:$B$35)&gt;0,LOOKUP(AT101,'Master 2012 Pay Sheet'!$A$5:$A$35,'Master 2012 Pay Sheet'!$B$5:$B$35),0))</f>
        <v/>
      </c>
      <c r="AV101" s="56" t="str">
        <f>IF(D101="","",SUM(AH101:AL101))</f>
        <v/>
      </c>
      <c r="AW101" s="31" t="str">
        <f>IF(D101="","",RANK(AV101,$AV$3:$AV$202,0))</f>
        <v/>
      </c>
      <c r="AX101" s="57" t="str">
        <f>IF(D101="","",IF(LOOKUP(AW101,'Master 2012 Pay Sheet'!$C$5:$C$35,'Master 2012 Pay Sheet'!$D$5:$D$35)&gt;0,LOOKUP(AW101,'Master 2012 Pay Sheet'!$C$5:$C$35,'Master 2012 Pay Sheet'!$D$5:$D$35),0))</f>
        <v/>
      </c>
      <c r="AY101" s="56" t="str">
        <f>IF(D101="","",AS101+AV101)</f>
        <v/>
      </c>
      <c r="AZ101" s="31" t="str">
        <f>IF(D101="","",RANK(AY101,$AY$3:$AY$202,0))</f>
        <v/>
      </c>
      <c r="BA101" s="57" t="str">
        <f>IF(D101="","",IF(LOOKUP(AZ101,'Master 2012 Pay Sheet'!$E$5:$E$35,'Master 2012 Pay Sheet'!$F$5:$F$35)&gt;0,LOOKUP(AZ101,'Master 2012 Pay Sheet'!$E$5:$E$35,'Master 2012 Pay Sheet'!$F$5:$F$35),0))</f>
        <v/>
      </c>
      <c r="BB101" s="57" t="str">
        <f>IF(D101="","",SUM(AU101+AX101+BA101))</f>
        <v/>
      </c>
      <c r="BC101" s="31" t="str">
        <f>IF(D101="","",AT101-AZ101)</f>
        <v/>
      </c>
      <c r="BD101" s="31" t="str">
        <f>IF(D101="","",IF(BC101=MAX($BC$3:$BC$202),B101,""))</f>
        <v/>
      </c>
      <c r="BE101" s="31" t="str">
        <f>IF(D101="","",COUNT(M101:Q101))</f>
        <v/>
      </c>
      <c r="BF101" s="56" t="str">
        <f>IF(D101="","",MAX(X101:AB101))</f>
        <v/>
      </c>
      <c r="BG101" s="31" t="str">
        <f>IF(BF101=MAX($BF$3:$BF$202),B101,"")</f>
        <v/>
      </c>
      <c r="BH101" s="31" t="str">
        <f>IF(D101="","",COUNT(AC101:AG101))</f>
        <v/>
      </c>
      <c r="BI101" s="56" t="str">
        <f>IF(D101="","",MAX(AH101:AL101))</f>
        <v/>
      </c>
      <c r="BJ101" s="31" t="str">
        <f>IF(BI101=MAX($BI$3:$BI$202),B101,"")</f>
        <v/>
      </c>
      <c r="BK101" s="31" t="str">
        <f>IF(BE101="","",BE101+BH101)</f>
        <v/>
      </c>
      <c r="BL101" s="31" t="str">
        <f>IF(D101="","",IF(S101=MAX($S$3:$S$202),S101,""))</f>
        <v/>
      </c>
      <c r="BM101" s="31" t="str">
        <f>IF(BL101=MAX($BL$3:$BL$202),B101,"")</f>
        <v/>
      </c>
      <c r="BN101" s="31" t="str">
        <f>IF(D101="","",IF(AN101=MAX($AN$3:$AN$202),AN101,""))</f>
        <v/>
      </c>
      <c r="BO101" s="31" t="str">
        <f>IF(BN101=MAX($BN$3:$BN$202),B101,"")</f>
        <v/>
      </c>
      <c r="BP101" s="31" t="str">
        <f>IF(D101="","",IF(R101=MAX($R$3:$R$202),R101,""))</f>
        <v/>
      </c>
      <c r="BQ101" s="31" t="str">
        <f>IF(BP101=MAX($BP$3:$BP$202),B101,"")</f>
        <v/>
      </c>
      <c r="BR101" s="31" t="str">
        <f>IF(D101="","",IF(AM101=MAX($AM$3:$AM$202),AM101,""))</f>
        <v/>
      </c>
      <c r="BS101" s="31" t="str">
        <f>IF(BR101=MAX($BR$3:$BR$202),B101,"")</f>
        <v/>
      </c>
      <c r="BT101" s="31" t="str">
        <f>IF(D101="","",IF(V101=MAX($V$3:$V$202),V101,""))</f>
        <v/>
      </c>
      <c r="BU101" s="31" t="str">
        <f>IF(BT101=MAX($BT$3:$BT$202),B101,"")</f>
        <v/>
      </c>
      <c r="BV101" s="31" t="str">
        <f>IF(D101="","",IF(W101=MAX($W$3:$W$202), W101,""))</f>
        <v/>
      </c>
      <c r="BW101" s="31" t="str">
        <f>IF(BV101=MAX($BV$3:$BV$202),B101,"")</f>
        <v/>
      </c>
      <c r="BX101" s="31" t="str">
        <f>IF(D101="","",IF(AQ101=MAX($AQ$3:$AQ$202),AQ101,""))</f>
        <v/>
      </c>
      <c r="BY101" s="31" t="str">
        <f>IF(BX101=MAX($BX$3:$BX$202),B101,"")</f>
        <v/>
      </c>
      <c r="BZ101" s="31" t="str">
        <f>IF(D101="","",IF(AR101=MAX($AR$3:$AR$202), AR101,""))</f>
        <v/>
      </c>
      <c r="CA101" s="31" t="str">
        <f>IF(BZ101=MAX($BZ$3:$BZ$202),B101,"")</f>
        <v/>
      </c>
      <c r="CB101" s="31" t="str">
        <f>IF(D101="","",IF(U101=MAX($U$3:$U$202), U101,""))</f>
        <v/>
      </c>
      <c r="CC101" s="31" t="str">
        <f>IF(CB101=MAX($CB$3:$CB$202),B101,"")</f>
        <v/>
      </c>
      <c r="CD101" s="31" t="str">
        <f>IF(D101="","",IF(AP101=MAX($AP$3:$AP$202),AP101,""))</f>
        <v/>
      </c>
      <c r="CE101" s="31" t="str">
        <f>IF(CD101=MAX($CD$3:$CD$202),B101,"")</f>
        <v/>
      </c>
      <c r="CF101" s="31" t="str">
        <f>IF(D101="","",IF(T101=MAX($T$3:$T$202), T101,""))</f>
        <v/>
      </c>
      <c r="CG101" s="31" t="str">
        <f>IF(CF101=MAX($CF$3:$CF$202),B101,"")</f>
        <v/>
      </c>
      <c r="CH101" s="31" t="str">
        <f>IF(D101="","",IF(AO101=MAX($AO$3:$AO$202),AO101,""))</f>
        <v/>
      </c>
      <c r="CI101" s="31" t="str">
        <f>IF(CH101=MAX($CH$3:$CH$202),B101,"")</f>
        <v/>
      </c>
      <c r="CJ101" s="31" t="str">
        <f>IF(I101="AC",AZ101,"")</f>
        <v/>
      </c>
      <c r="CK101" s="31" t="str">
        <f>IF(CJ101="","",RANK(CJ101,$CJ$3:$CJ$202,1))</f>
        <v/>
      </c>
      <c r="CL101" s="31" t="str">
        <f>IF(CK101=1,B101,"")</f>
        <v/>
      </c>
      <c r="CM101" s="31" t="str">
        <f>IF(CK101=2,B101,"")</f>
        <v/>
      </c>
      <c r="CN101" s="31" t="str">
        <f>IF(CK101=3,B101,"")</f>
        <v/>
      </c>
      <c r="CO101" s="31" t="str">
        <f>IF(I101="MC",AZ101,"")</f>
        <v/>
      </c>
      <c r="CP101" s="31" t="str">
        <f>IF(CO101="","",RANK(CO101,$CO$3:$CO$202,1))</f>
        <v/>
      </c>
      <c r="CQ101" s="31" t="str">
        <f>IF(CP101=1,B101,"")</f>
        <v/>
      </c>
      <c r="CR101" s="31" t="str">
        <f>IF(CP101=2,B101,"")</f>
        <v/>
      </c>
      <c r="CS101" s="31" t="str">
        <f>IF(CP101=3,B101,"")</f>
        <v/>
      </c>
      <c r="CT101" s="31" t="str">
        <f>IF(BE101=0,BE101,"")</f>
        <v/>
      </c>
      <c r="CU101" s="31" t="str">
        <f>IF(BE101=1,1,"")</f>
        <v/>
      </c>
      <c r="CV101" s="31" t="str">
        <f>IF(BE101=2,2,"")</f>
        <v/>
      </c>
      <c r="CW101" s="31" t="str">
        <f>IF(BE101=3,3,"")</f>
        <v/>
      </c>
      <c r="CX101" s="31" t="str">
        <f>IF(BE101=4,4,"")</f>
        <v/>
      </c>
      <c r="CY101" s="31" t="str">
        <f>IF(BE101=5,5,"")</f>
        <v/>
      </c>
      <c r="CZ101" s="31" t="str">
        <f>IF(BH101=0,BH101,"")</f>
        <v/>
      </c>
      <c r="DA101" s="31" t="str">
        <f>IF(BH101=1,1,"")</f>
        <v/>
      </c>
      <c r="DB101" s="31" t="str">
        <f>IF(BH101=2,2,"")</f>
        <v/>
      </c>
      <c r="DC101" s="31" t="str">
        <f>IF(BH101=3,3,"")</f>
        <v/>
      </c>
      <c r="DD101" s="31" t="str">
        <f>IF(BH101=4,4,"")</f>
        <v/>
      </c>
      <c r="DE101" s="31" t="str">
        <f>IF(BH101=5,5,"")</f>
        <v/>
      </c>
      <c r="DF101" s="31" t="str">
        <f>IF(BK101=0,BK101,"")</f>
        <v/>
      </c>
      <c r="DG101" s="31" t="str">
        <f>IF(BK101=1,1,"")</f>
        <v/>
      </c>
      <c r="DH101" s="31" t="str">
        <f>IF(BK101=2,2,"")</f>
        <v/>
      </c>
      <c r="DI101" s="31" t="str">
        <f>IF(BK101=3,3,"")</f>
        <v/>
      </c>
      <c r="DJ101" s="31" t="str">
        <f>IF(BK101=4,4,"")</f>
        <v/>
      </c>
      <c r="DK101" s="31" t="str">
        <f>IF(BK101=5,5,"")</f>
        <v/>
      </c>
      <c r="DL101" s="31" t="str">
        <f>IF(BK101=6,6,"")</f>
        <v/>
      </c>
      <c r="DM101" s="31" t="str">
        <f>IF(BK101=7,7,"")</f>
        <v/>
      </c>
      <c r="DN101" s="31" t="str">
        <f>IF(BK101=8,8,"")</f>
        <v/>
      </c>
      <c r="DO101" s="31" t="str">
        <f>IF(BK101=9,9,"")</f>
        <v/>
      </c>
      <c r="DP101" s="31" t="str">
        <f>IF(BK101=10,10,"")</f>
        <v/>
      </c>
      <c r="DQ101" s="31" t="str">
        <f>IF(J101="Lund",AZ101,"")</f>
        <v/>
      </c>
      <c r="DR101" s="31" t="str">
        <f>IF(DQ101="","",RANK(DQ101,$DQ$3:$DQ$202,1))</f>
        <v/>
      </c>
      <c r="DS101" s="31" t="str">
        <f>IF(DR101=1,B101,"")</f>
        <v/>
      </c>
      <c r="DT101" s="31" t="str">
        <f>IF(I101="AT",B101,"")</f>
        <v/>
      </c>
      <c r="DU101" s="31" t="str">
        <f>IF(I101="MC",B101,"")</f>
        <v/>
      </c>
      <c r="DV101" s="31" t="str">
        <f>IF(I101="AC",B101,"")</f>
        <v/>
      </c>
      <c r="DW101" s="48" t="e">
        <f>IF(BK101=0,0,IF(D101="","",$D$203-AZ101+1)/$D$203*100)</f>
        <v>#VALUE!</v>
      </c>
      <c r="DX101" s="76" t="str">
        <f>IF(AS101 = 0,AV101 - AS101,"")</f>
        <v/>
      </c>
    </row>
    <row r="102" spans="1:128" ht="13.2" x14ac:dyDescent="0.25">
      <c r="A102" s="31" t="s">
        <v>318</v>
      </c>
      <c r="B102" s="76">
        <v>100</v>
      </c>
      <c r="C102" s="15"/>
      <c r="D102" s="14"/>
      <c r="E102" s="14"/>
      <c r="F102" s="14"/>
      <c r="G102" s="14"/>
      <c r="H102" s="14"/>
      <c r="I102" s="15"/>
      <c r="J102" s="47"/>
      <c r="K102" s="47"/>
      <c r="L102" s="47"/>
      <c r="M102" s="54"/>
      <c r="N102" s="54"/>
      <c r="O102" s="54"/>
      <c r="P102" s="54"/>
      <c r="Q102" s="54"/>
      <c r="R102" s="51"/>
      <c r="S102" s="51"/>
      <c r="T102" s="51"/>
      <c r="U102" s="51"/>
      <c r="V102" s="51"/>
      <c r="W102" s="51"/>
      <c r="X102" s="52" t="str">
        <f>IF(M102&gt;0,VLOOKUP(M102,$DY$8:$DZ$95,2)," ")</f>
        <v xml:space="preserve"> </v>
      </c>
      <c r="Y102" s="52" t="str">
        <f>IF(N102&gt;0,VLOOKUP(N102,$DY$8:$DZ$95,2)," ")</f>
        <v xml:space="preserve"> </v>
      </c>
      <c r="Z102" s="52" t="str">
        <f>IF(O102&gt;0,VLOOKUP(O102,$DY$8:$DZ$95,2)," ")</f>
        <v xml:space="preserve"> </v>
      </c>
      <c r="AA102" s="52" t="str">
        <f>IF(P102&gt;0,VLOOKUP(P102,$DY$8:$DZ$95,2)," ")</f>
        <v xml:space="preserve"> </v>
      </c>
      <c r="AB102" s="52" t="str">
        <f>IF(Q102&gt;0,VLOOKUP(Q102,$DY$8:$DZ$95,2)," ")</f>
        <v xml:space="preserve"> </v>
      </c>
      <c r="AC102" s="54"/>
      <c r="AD102" s="54"/>
      <c r="AE102" s="54"/>
      <c r="AF102" s="54"/>
      <c r="AG102" s="54"/>
      <c r="AH102" s="52" t="str">
        <f>IF(AC102&gt;0,VLOOKUP(AC102,$DY$8:$DZ$95,2)," ")</f>
        <v xml:space="preserve"> </v>
      </c>
      <c r="AI102" s="52" t="str">
        <f>IF(AD102&gt;0,VLOOKUP(AD102,$DY$8:$DZ$95,2)," ")</f>
        <v xml:space="preserve"> </v>
      </c>
      <c r="AJ102" s="52" t="str">
        <f>IF(AE102&gt;0,VLOOKUP(AE102,$DY$8:$DZ$95,2)," ")</f>
        <v xml:space="preserve"> </v>
      </c>
      <c r="AK102" s="52" t="str">
        <f>IF(AF102&gt;0,VLOOKUP(AF102,$DY$8:$DZ$95,2)," ")</f>
        <v xml:space="preserve"> </v>
      </c>
      <c r="AL102" s="52" t="str">
        <f>IF(AG102&gt;0,VLOOKUP(AG102,$DY$8:$DZ$95,2)," ")</f>
        <v xml:space="preserve"> </v>
      </c>
      <c r="AM102" s="53"/>
      <c r="AN102" s="53"/>
      <c r="AO102" s="53"/>
      <c r="AP102" s="53"/>
      <c r="AQ102" s="53"/>
      <c r="AR102" s="53"/>
      <c r="AS102" s="55" t="str">
        <f>IF(D102="","",SUM(X102:AB102))</f>
        <v/>
      </c>
      <c r="AT102" s="31" t="str">
        <f>IF(D102="","",RANK(AS102,$AS$3:$AS$202,0))</f>
        <v/>
      </c>
      <c r="AU102" s="57" t="str">
        <f>IF(D102="","",IF(LOOKUP(AT102,'Master 2012 Pay Sheet'!$A$5:$A$35,'Master 2012 Pay Sheet'!$B$5:$B$35)&gt;0,LOOKUP(AT102,'Master 2012 Pay Sheet'!$A$5:$A$35,'Master 2012 Pay Sheet'!$B$5:$B$35),0))</f>
        <v/>
      </c>
      <c r="AV102" s="56" t="str">
        <f>IF(D102="","",SUM(AH102:AL102))</f>
        <v/>
      </c>
      <c r="AW102" s="31" t="str">
        <f>IF(D102="","",RANK(AV102,$AV$3:$AV$202,0))</f>
        <v/>
      </c>
      <c r="AX102" s="57" t="str">
        <f>IF(D102="","",IF(LOOKUP(AW102,'Master 2012 Pay Sheet'!$C$5:$C$35,'Master 2012 Pay Sheet'!$D$5:$D$35)&gt;0,LOOKUP(AW102,'Master 2012 Pay Sheet'!$C$5:$C$35,'Master 2012 Pay Sheet'!$D$5:$D$35),0))</f>
        <v/>
      </c>
      <c r="AY102" s="56" t="str">
        <f>IF(D102="","",AS102+AV102)</f>
        <v/>
      </c>
      <c r="AZ102" s="31" t="str">
        <f>IF(D102="","",RANK(AY102,$AY$3:$AY$202,0))</f>
        <v/>
      </c>
      <c r="BA102" s="57" t="str">
        <f>IF(D102="","",IF(LOOKUP(AZ102,'Master 2012 Pay Sheet'!$E$5:$E$35,'Master 2012 Pay Sheet'!$F$5:$F$35)&gt;0,LOOKUP(AZ102,'Master 2012 Pay Sheet'!$E$5:$E$35,'Master 2012 Pay Sheet'!$F$5:$F$35),0))</f>
        <v/>
      </c>
      <c r="BB102" s="57" t="str">
        <f>IF(D102="","",SUM(AU102+AX102+BA102))</f>
        <v/>
      </c>
      <c r="BC102" s="31" t="str">
        <f>IF(D102="","",AT102-AZ102)</f>
        <v/>
      </c>
      <c r="BD102" s="31" t="str">
        <f>IF(D102="","",IF(BC102=MAX($BC$3:$BC$202),B102,""))</f>
        <v/>
      </c>
      <c r="BE102" s="31" t="str">
        <f>IF(D102="","",COUNT(M102:Q102))</f>
        <v/>
      </c>
      <c r="BF102" s="56" t="str">
        <f>IF(D102="","",MAX(X102:AB102))</f>
        <v/>
      </c>
      <c r="BG102" s="31" t="str">
        <f>IF(BF102=MAX($BF$3:$BF$202),B102,"")</f>
        <v/>
      </c>
      <c r="BH102" s="31" t="str">
        <f>IF(D102="","",COUNT(AC102:AG102))</f>
        <v/>
      </c>
      <c r="BI102" s="56" t="str">
        <f>IF(D102="","",MAX(AH102:AL102))</f>
        <v/>
      </c>
      <c r="BJ102" s="31" t="str">
        <f>IF(BI102=MAX($BI$3:$BI$202),B102,"")</f>
        <v/>
      </c>
      <c r="BK102" s="31" t="str">
        <f>IF(BE102="","",BE102+BH102)</f>
        <v/>
      </c>
      <c r="BL102" s="31" t="str">
        <f>IF(D102="","",IF(S102=MAX($S$3:$S$202),S102,""))</f>
        <v/>
      </c>
      <c r="BM102" s="31" t="str">
        <f>IF(BL102=MAX($BL$3:$BL$202),B102,"")</f>
        <v/>
      </c>
      <c r="BN102" s="31" t="str">
        <f>IF(D102="","",IF(AN102=MAX($AN$3:$AN$202),AN102,""))</f>
        <v/>
      </c>
      <c r="BO102" s="31" t="str">
        <f>IF(BN102=MAX($BN$3:$BN$202),B102,"")</f>
        <v/>
      </c>
      <c r="BP102" s="31" t="str">
        <f>IF(D102="","",IF(R102=MAX($R$3:$R$202),R102,""))</f>
        <v/>
      </c>
      <c r="BQ102" s="31" t="str">
        <f>IF(BP102=MAX($BP$3:$BP$202),B102,"")</f>
        <v/>
      </c>
      <c r="BR102" s="31" t="str">
        <f>IF(D102="","",IF(AM102=MAX($AM$3:$AM$202),AM102,""))</f>
        <v/>
      </c>
      <c r="BS102" s="31" t="str">
        <f>IF(BR102=MAX($BR$3:$BR$202),B102,"")</f>
        <v/>
      </c>
      <c r="BT102" s="31" t="str">
        <f>IF(D102="","",IF(V102=MAX($V$3:$V$202),V102,""))</f>
        <v/>
      </c>
      <c r="BU102" s="31" t="str">
        <f>IF(BT102=MAX($BT$3:$BT$202),B102,"")</f>
        <v/>
      </c>
      <c r="BV102" s="31" t="str">
        <f>IF(D102="","",IF(W102=MAX($W$3:$W$202), W102,""))</f>
        <v/>
      </c>
      <c r="BW102" s="31" t="str">
        <f>IF(BV102=MAX($BV$3:$BV$202),B102,"")</f>
        <v/>
      </c>
      <c r="BX102" s="31" t="str">
        <f>IF(D102="","",IF(AQ102=MAX($AQ$3:$AQ$202),AQ102,""))</f>
        <v/>
      </c>
      <c r="BY102" s="31" t="str">
        <f>IF(BX102=MAX($BX$3:$BX$202),B102,"")</f>
        <v/>
      </c>
      <c r="BZ102" s="31" t="str">
        <f>IF(D102="","",IF(AR102=MAX($AR$3:$AR$202), AR102,""))</f>
        <v/>
      </c>
      <c r="CA102" s="31" t="str">
        <f>IF(BZ102=MAX($BZ$3:$BZ$202),B102,"")</f>
        <v/>
      </c>
      <c r="CB102" s="31" t="str">
        <f>IF(D102="","",IF(U102=MAX($U$3:$U$202), U102,""))</f>
        <v/>
      </c>
      <c r="CC102" s="31" t="str">
        <f>IF(CB102=MAX($CB$3:$CB$202),B102,"")</f>
        <v/>
      </c>
      <c r="CD102" s="31" t="str">
        <f>IF(D102="","",IF(AP102=MAX($AP$3:$AP$202),AP102,""))</f>
        <v/>
      </c>
      <c r="CE102" s="31" t="str">
        <f>IF(CD102=MAX($CD$3:$CD$202),B102,"")</f>
        <v/>
      </c>
      <c r="CF102" s="31" t="str">
        <f>IF(D102="","",IF(T102=MAX($T$3:$T$202), T102,""))</f>
        <v/>
      </c>
      <c r="CG102" s="31" t="str">
        <f>IF(CF102=MAX($CF$3:$CF$202),B102,"")</f>
        <v/>
      </c>
      <c r="CH102" s="31" t="str">
        <f>IF(D102="","",IF(AO102=MAX($AO$3:$AO$202),AO102,""))</f>
        <v/>
      </c>
      <c r="CI102" s="31" t="str">
        <f>IF(CH102=MAX($CH$3:$CH$202),B102,"")</f>
        <v/>
      </c>
      <c r="CJ102" s="31" t="str">
        <f>IF(I102="AC",AZ102,"")</f>
        <v/>
      </c>
      <c r="CK102" s="31" t="str">
        <f>IF(CJ102="","",RANK(CJ102,$CJ$3:$CJ$202,1))</f>
        <v/>
      </c>
      <c r="CL102" s="31" t="str">
        <f>IF(CK102=1,B102,"")</f>
        <v/>
      </c>
      <c r="CM102" s="31" t="str">
        <f>IF(CK102=2,B102,"")</f>
        <v/>
      </c>
      <c r="CN102" s="31" t="str">
        <f>IF(CK102=3,B102,"")</f>
        <v/>
      </c>
      <c r="CO102" s="31" t="str">
        <f>IF(I102="MC",AZ102,"")</f>
        <v/>
      </c>
      <c r="CP102" s="31" t="str">
        <f>IF(CO102="","",RANK(CO102,$CO$3:$CO$202,1))</f>
        <v/>
      </c>
      <c r="CQ102" s="31" t="str">
        <f>IF(CP102=1,B102,"")</f>
        <v/>
      </c>
      <c r="CR102" s="31" t="str">
        <f>IF(CP102=2,B102,"")</f>
        <v/>
      </c>
      <c r="CS102" s="31" t="str">
        <f>IF(CP102=3,B102,"")</f>
        <v/>
      </c>
      <c r="CT102" s="31" t="str">
        <f>IF(BE102=0,BE102,"")</f>
        <v/>
      </c>
      <c r="CU102" s="31" t="str">
        <f>IF(BE102=1,1,"")</f>
        <v/>
      </c>
      <c r="CV102" s="31" t="str">
        <f>IF(BE102=2,2,"")</f>
        <v/>
      </c>
      <c r="CW102" s="31" t="str">
        <f>IF(BE102=3,3,"")</f>
        <v/>
      </c>
      <c r="CX102" s="31" t="str">
        <f>IF(BE102=4,4,"")</f>
        <v/>
      </c>
      <c r="CY102" s="31" t="str">
        <f>IF(BE102=5,5,"")</f>
        <v/>
      </c>
      <c r="CZ102" s="31" t="str">
        <f>IF(BH102=0,BH102,"")</f>
        <v/>
      </c>
      <c r="DA102" s="31" t="str">
        <f>IF(BH102=1,1,"")</f>
        <v/>
      </c>
      <c r="DB102" s="31" t="str">
        <f>IF(BH102=2,2,"")</f>
        <v/>
      </c>
      <c r="DC102" s="31" t="str">
        <f>IF(BH102=3,3,"")</f>
        <v/>
      </c>
      <c r="DD102" s="31" t="str">
        <f>IF(BH102=4,4,"")</f>
        <v/>
      </c>
      <c r="DE102" s="31" t="str">
        <f>IF(BH102=5,5,"")</f>
        <v/>
      </c>
      <c r="DF102" s="31" t="str">
        <f>IF(BK102=0,BK102,"")</f>
        <v/>
      </c>
      <c r="DG102" s="31" t="str">
        <f>IF(BK102=1,1,"")</f>
        <v/>
      </c>
      <c r="DH102" s="31" t="str">
        <f>IF(BK102=2,2,"")</f>
        <v/>
      </c>
      <c r="DI102" s="31" t="str">
        <f>IF(BK102=3,3,"")</f>
        <v/>
      </c>
      <c r="DJ102" s="31" t="str">
        <f>IF(BK102=4,4,"")</f>
        <v/>
      </c>
      <c r="DK102" s="31" t="str">
        <f>IF(BK102=5,5,"")</f>
        <v/>
      </c>
      <c r="DL102" s="31" t="str">
        <f>IF(BK102=6,6,"")</f>
        <v/>
      </c>
      <c r="DM102" s="31" t="str">
        <f>IF(BK102=7,7,"")</f>
        <v/>
      </c>
      <c r="DN102" s="31" t="str">
        <f>IF(BK102=8,8,"")</f>
        <v/>
      </c>
      <c r="DO102" s="31" t="str">
        <f>IF(BK102=9,9,"")</f>
        <v/>
      </c>
      <c r="DP102" s="31" t="str">
        <f>IF(BK102=10,10,"")</f>
        <v/>
      </c>
      <c r="DQ102" s="31" t="str">
        <f>IF(J102="Lund",AZ102,"")</f>
        <v/>
      </c>
      <c r="DR102" s="31" t="str">
        <f>IF(DQ102="","",RANK(DQ102,$DQ$3:$DQ$202,1))</f>
        <v/>
      </c>
      <c r="DS102" s="31" t="str">
        <f>IF(DR102=1,B102,"")</f>
        <v/>
      </c>
      <c r="DT102" s="31" t="str">
        <f>IF(I102="AT",B102,"")</f>
        <v/>
      </c>
      <c r="DU102" s="31" t="str">
        <f>IF(I102="MC",B102,"")</f>
        <v/>
      </c>
      <c r="DV102" s="31" t="str">
        <f>IF(I102="AC",B102,"")</f>
        <v/>
      </c>
      <c r="DW102" s="48" t="e">
        <f>IF(BK102=0,0,IF(D102="","",$D$203-AZ102+1)/$D$203*100)</f>
        <v>#VALUE!</v>
      </c>
      <c r="DX102" s="76" t="str">
        <f>IF(AS102 = 0,AV102 - AS102,"")</f>
        <v/>
      </c>
    </row>
    <row r="103" spans="1:128" ht="13.2" x14ac:dyDescent="0.25">
      <c r="A103" s="31" t="s">
        <v>318</v>
      </c>
      <c r="B103" s="76">
        <v>101</v>
      </c>
      <c r="C103" s="15"/>
      <c r="D103" s="14"/>
      <c r="E103" s="14"/>
      <c r="F103" s="14"/>
      <c r="G103" s="14"/>
      <c r="H103" s="14"/>
      <c r="I103" s="15"/>
      <c r="J103" s="47"/>
      <c r="K103" s="47"/>
      <c r="L103" s="47"/>
      <c r="M103" s="54"/>
      <c r="N103" s="54"/>
      <c r="O103" s="54"/>
      <c r="P103" s="54"/>
      <c r="Q103" s="54"/>
      <c r="R103" s="51"/>
      <c r="S103" s="51"/>
      <c r="T103" s="51"/>
      <c r="U103" s="51"/>
      <c r="V103" s="51"/>
      <c r="W103" s="51"/>
      <c r="X103" s="52" t="str">
        <f>IF(M103&gt;0,VLOOKUP(M103,$DY$8:$DZ$95,2)," ")</f>
        <v xml:space="preserve"> </v>
      </c>
      <c r="Y103" s="52" t="str">
        <f>IF(N103&gt;0,VLOOKUP(N103,$DY$8:$DZ$95,2)," ")</f>
        <v xml:space="preserve"> </v>
      </c>
      <c r="Z103" s="52" t="str">
        <f>IF(O103&gt;0,VLOOKUP(O103,$DY$8:$DZ$95,2)," ")</f>
        <v xml:space="preserve"> </v>
      </c>
      <c r="AA103" s="52" t="str">
        <f>IF(P103&gt;0,VLOOKUP(P103,$DY$8:$DZ$95,2)," ")</f>
        <v xml:space="preserve"> </v>
      </c>
      <c r="AB103" s="52" t="str">
        <f>IF(Q103&gt;0,VLOOKUP(Q103,$DY$8:$DZ$95,2)," ")</f>
        <v xml:space="preserve"> </v>
      </c>
      <c r="AC103" s="54"/>
      <c r="AD103" s="54"/>
      <c r="AE103" s="54"/>
      <c r="AF103" s="54"/>
      <c r="AG103" s="54"/>
      <c r="AH103" s="52" t="str">
        <f>IF(AC103&gt;0,VLOOKUP(AC103,$DY$8:$DZ$95,2)," ")</f>
        <v xml:space="preserve"> </v>
      </c>
      <c r="AI103" s="52" t="str">
        <f>IF(AD103&gt;0,VLOOKUP(AD103,$DY$8:$DZ$95,2)," ")</f>
        <v xml:space="preserve"> </v>
      </c>
      <c r="AJ103" s="52" t="str">
        <f>IF(AE103&gt;0,VLOOKUP(AE103,$DY$8:$DZ$95,2)," ")</f>
        <v xml:space="preserve"> </v>
      </c>
      <c r="AK103" s="52" t="str">
        <f>IF(AF103&gt;0,VLOOKUP(AF103,$DY$8:$DZ$95,2)," ")</f>
        <v xml:space="preserve"> </v>
      </c>
      <c r="AL103" s="52" t="str">
        <f>IF(AG103&gt;0,VLOOKUP(AG103,$DY$8:$DZ$95,2)," ")</f>
        <v xml:space="preserve"> </v>
      </c>
      <c r="AM103" s="53"/>
      <c r="AN103" s="53"/>
      <c r="AO103" s="53"/>
      <c r="AP103" s="53"/>
      <c r="AQ103" s="53"/>
      <c r="AR103" s="53"/>
      <c r="AS103" s="55" t="str">
        <f>IF(D103="","",SUM(X103:AB103))</f>
        <v/>
      </c>
      <c r="AT103" s="31" t="str">
        <f>IF(D103="","",RANK(AS103,$AS$3:$AS$202,0))</f>
        <v/>
      </c>
      <c r="AU103" s="57" t="str">
        <f>IF(D103="","",IF(LOOKUP(AT103,'Master 2012 Pay Sheet'!$A$5:$A$35,'Master 2012 Pay Sheet'!$B$5:$B$35)&gt;0,LOOKUP(AT103,'Master 2012 Pay Sheet'!$A$5:$A$35,'Master 2012 Pay Sheet'!$B$5:$B$35),0))</f>
        <v/>
      </c>
      <c r="AV103" s="56" t="str">
        <f>IF(D103="","",SUM(AH103:AL103))</f>
        <v/>
      </c>
      <c r="AW103" s="31" t="str">
        <f>IF(D103="","",RANK(AV103,$AV$3:$AV$202,0))</f>
        <v/>
      </c>
      <c r="AX103" s="57" t="str">
        <f>IF(D103="","",IF(LOOKUP(AW103,'Master 2012 Pay Sheet'!$C$5:$C$35,'Master 2012 Pay Sheet'!$D$5:$D$35)&gt;0,LOOKUP(AW103,'Master 2012 Pay Sheet'!$C$5:$C$35,'Master 2012 Pay Sheet'!$D$5:$D$35),0))</f>
        <v/>
      </c>
      <c r="AY103" s="56" t="str">
        <f>IF(D103="","",AS103+AV103)</f>
        <v/>
      </c>
      <c r="AZ103" s="31" t="str">
        <f>IF(D103="","",RANK(AY103,$AY$3:$AY$202,0))</f>
        <v/>
      </c>
      <c r="BA103" s="57" t="str">
        <f>IF(D103="","",IF(LOOKUP(AZ103,'Master 2012 Pay Sheet'!$E$5:$E$35,'Master 2012 Pay Sheet'!$F$5:$F$35)&gt;0,LOOKUP(AZ103,'Master 2012 Pay Sheet'!$E$5:$E$35,'Master 2012 Pay Sheet'!$F$5:$F$35),0))</f>
        <v/>
      </c>
      <c r="BB103" s="57" t="str">
        <f>IF(D103="","",SUM(AU103+AX103+BA103))</f>
        <v/>
      </c>
      <c r="BC103" s="31" t="str">
        <f>IF(D103="","",AT103-AZ103)</f>
        <v/>
      </c>
      <c r="BD103" s="31" t="str">
        <f>IF(D103="","",IF(BC103=MAX($BC$3:$BC$202),B103,""))</f>
        <v/>
      </c>
      <c r="BE103" s="31" t="str">
        <f>IF(D103="","",COUNT(M103:Q103))</f>
        <v/>
      </c>
      <c r="BF103" s="56" t="str">
        <f>IF(D103="","",MAX(X103:AB103))</f>
        <v/>
      </c>
      <c r="BG103" s="31" t="str">
        <f>IF(BF103=MAX($BF$3:$BF$202),B103,"")</f>
        <v/>
      </c>
      <c r="BH103" s="31" t="str">
        <f>IF(D103="","",COUNT(AC103:AG103))</f>
        <v/>
      </c>
      <c r="BI103" s="56" t="str">
        <f>IF(D103="","",MAX(AH103:AL103))</f>
        <v/>
      </c>
      <c r="BJ103" s="31" t="str">
        <f>IF(BI103=MAX($BI$3:$BI$202),B103,"")</f>
        <v/>
      </c>
      <c r="BK103" s="31" t="str">
        <f>IF(BE103="","",BE103+BH103)</f>
        <v/>
      </c>
      <c r="BL103" s="31" t="str">
        <f>IF(D103="","",IF(S103=MAX($S$3:$S$202),S103,""))</f>
        <v/>
      </c>
      <c r="BM103" s="31" t="str">
        <f>IF(BL103=MAX($BL$3:$BL$202),B103,"")</f>
        <v/>
      </c>
      <c r="BN103" s="31" t="str">
        <f>IF(D103="","",IF(AN103=MAX($AN$3:$AN$202),AN103,""))</f>
        <v/>
      </c>
      <c r="BO103" s="31" t="str">
        <f>IF(BN103=MAX($BN$3:$BN$202),B103,"")</f>
        <v/>
      </c>
      <c r="BP103" s="31" t="str">
        <f>IF(D103="","",IF(R103=MAX($R$3:$R$202),R103,""))</f>
        <v/>
      </c>
      <c r="BQ103" s="31" t="str">
        <f>IF(BP103=MAX($BP$3:$BP$202),B103,"")</f>
        <v/>
      </c>
      <c r="BR103" s="31" t="str">
        <f>IF(D103="","",IF(AM103=MAX($AM$3:$AM$202),AM103,""))</f>
        <v/>
      </c>
      <c r="BS103" s="31" t="str">
        <f>IF(BR103=MAX($BR$3:$BR$202),B103,"")</f>
        <v/>
      </c>
      <c r="BT103" s="31" t="str">
        <f>IF(D103="","",IF(V103=MAX($V$3:$V$202),V103,""))</f>
        <v/>
      </c>
      <c r="BU103" s="31" t="str">
        <f>IF(BT103=MAX($BT$3:$BT$202),B103,"")</f>
        <v/>
      </c>
      <c r="BV103" s="31" t="str">
        <f>IF(D103="","",IF(W103=MAX($W$3:$W$202), W103,""))</f>
        <v/>
      </c>
      <c r="BW103" s="31" t="str">
        <f>IF(BV103=MAX($BV$3:$BV$202),B103,"")</f>
        <v/>
      </c>
      <c r="BX103" s="31" t="str">
        <f>IF(D103="","",IF(AQ103=MAX($AQ$3:$AQ$202),AQ103,""))</f>
        <v/>
      </c>
      <c r="BY103" s="31" t="str">
        <f>IF(BX103=MAX($BX$3:$BX$202),B103,"")</f>
        <v/>
      </c>
      <c r="BZ103" s="31" t="str">
        <f>IF(D103="","",IF(AR103=MAX($AR$3:$AR$202), AR103,""))</f>
        <v/>
      </c>
      <c r="CA103" s="31" t="str">
        <f>IF(BZ103=MAX($BZ$3:$BZ$202),B103,"")</f>
        <v/>
      </c>
      <c r="CB103" s="31" t="str">
        <f>IF(D103="","",IF(U103=MAX($U$3:$U$202), U103,""))</f>
        <v/>
      </c>
      <c r="CC103" s="31" t="str">
        <f>IF(CB103=MAX($CB$3:$CB$202),B103,"")</f>
        <v/>
      </c>
      <c r="CD103" s="31" t="str">
        <f>IF(D103="","",IF(AP103=MAX($AP$3:$AP$202),AP103,""))</f>
        <v/>
      </c>
      <c r="CE103" s="31" t="str">
        <f>IF(CD103=MAX($CD$3:$CD$202),B103,"")</f>
        <v/>
      </c>
      <c r="CF103" s="31" t="str">
        <f>IF(D103="","",IF(T103=MAX($T$3:$T$202), T103,""))</f>
        <v/>
      </c>
      <c r="CG103" s="31" t="str">
        <f>IF(CF103=MAX($CF$3:$CF$202),B103,"")</f>
        <v/>
      </c>
      <c r="CH103" s="31" t="str">
        <f>IF(D103="","",IF(AO103=MAX($AO$3:$AO$202),AO103,""))</f>
        <v/>
      </c>
      <c r="CI103" s="31" t="str">
        <f>IF(CH103=MAX($CH$3:$CH$202),B103,"")</f>
        <v/>
      </c>
      <c r="CJ103" s="31" t="str">
        <f>IF(I103="AC",AZ103,"")</f>
        <v/>
      </c>
      <c r="CK103" s="31" t="str">
        <f>IF(CJ103="","",RANK(CJ103,$CJ$3:$CJ$202,1))</f>
        <v/>
      </c>
      <c r="CL103" s="31" t="str">
        <f>IF(CK103=1,B103,"")</f>
        <v/>
      </c>
      <c r="CM103" s="31" t="str">
        <f>IF(CK103=2,B103,"")</f>
        <v/>
      </c>
      <c r="CN103" s="31" t="str">
        <f>IF(CK103=3,B103,"")</f>
        <v/>
      </c>
      <c r="CO103" s="31" t="str">
        <f>IF(I103="MC",AZ103,"")</f>
        <v/>
      </c>
      <c r="CP103" s="31" t="str">
        <f>IF(CO103="","",RANK(CO103,$CO$3:$CO$202,1))</f>
        <v/>
      </c>
      <c r="CQ103" s="31" t="str">
        <f>IF(CP103=1,B103,"")</f>
        <v/>
      </c>
      <c r="CR103" s="31" t="str">
        <f>IF(CP103=2,B103,"")</f>
        <v/>
      </c>
      <c r="CS103" s="31" t="str">
        <f>IF(CP103=3,B103,"")</f>
        <v/>
      </c>
      <c r="CT103" s="31" t="str">
        <f>IF(BE103=0,BE103,"")</f>
        <v/>
      </c>
      <c r="CU103" s="31" t="str">
        <f>IF(BE103=1,1,"")</f>
        <v/>
      </c>
      <c r="CV103" s="31" t="str">
        <f>IF(BE103=2,2,"")</f>
        <v/>
      </c>
      <c r="CW103" s="31" t="str">
        <f>IF(BE103=3,3,"")</f>
        <v/>
      </c>
      <c r="CX103" s="31" t="str">
        <f>IF(BE103=4,4,"")</f>
        <v/>
      </c>
      <c r="CY103" s="31" t="str">
        <f>IF(BE103=5,5,"")</f>
        <v/>
      </c>
      <c r="CZ103" s="31" t="str">
        <f>IF(BH103=0,BH103,"")</f>
        <v/>
      </c>
      <c r="DA103" s="31" t="str">
        <f>IF(BH103=1,1,"")</f>
        <v/>
      </c>
      <c r="DB103" s="31" t="str">
        <f>IF(BH103=2,2,"")</f>
        <v/>
      </c>
      <c r="DC103" s="31" t="str">
        <f>IF(BH103=3,3,"")</f>
        <v/>
      </c>
      <c r="DD103" s="31" t="str">
        <f>IF(BH103=4,4,"")</f>
        <v/>
      </c>
      <c r="DE103" s="31" t="str">
        <f>IF(BH103=5,5,"")</f>
        <v/>
      </c>
      <c r="DF103" s="31" t="str">
        <f>IF(BK103=0,BK103,"")</f>
        <v/>
      </c>
      <c r="DG103" s="31" t="str">
        <f>IF(BK103=1,1,"")</f>
        <v/>
      </c>
      <c r="DH103" s="31" t="str">
        <f>IF(BK103=2,2,"")</f>
        <v/>
      </c>
      <c r="DI103" s="31" t="str">
        <f>IF(BK103=3,3,"")</f>
        <v/>
      </c>
      <c r="DJ103" s="31" t="str">
        <f>IF(BK103=4,4,"")</f>
        <v/>
      </c>
      <c r="DK103" s="31" t="str">
        <f>IF(BK103=5,5,"")</f>
        <v/>
      </c>
      <c r="DL103" s="31" t="str">
        <f>IF(BK103=6,6,"")</f>
        <v/>
      </c>
      <c r="DM103" s="31" t="str">
        <f>IF(BK103=7,7,"")</f>
        <v/>
      </c>
      <c r="DN103" s="31" t="str">
        <f>IF(BK103=8,8,"")</f>
        <v/>
      </c>
      <c r="DO103" s="31" t="str">
        <f>IF(BK103=9,9,"")</f>
        <v/>
      </c>
      <c r="DP103" s="31" t="str">
        <f>IF(BK103=10,10,"")</f>
        <v/>
      </c>
      <c r="DQ103" s="31" t="str">
        <f>IF(J103="Lund",AZ103,"")</f>
        <v/>
      </c>
      <c r="DR103" s="31" t="str">
        <f>IF(DQ103="","",RANK(DQ103,$DQ$3:$DQ$202,1))</f>
        <v/>
      </c>
      <c r="DS103" s="31" t="str">
        <f>IF(DR103=1,B103,"")</f>
        <v/>
      </c>
      <c r="DT103" s="31" t="str">
        <f>IF(I103="AT",B103,"")</f>
        <v/>
      </c>
      <c r="DU103" s="31" t="str">
        <f>IF(I103="MC",B103,"")</f>
        <v/>
      </c>
      <c r="DV103" s="31" t="str">
        <f>IF(I103="AC",B103,"")</f>
        <v/>
      </c>
      <c r="DW103" s="48" t="e">
        <f>IF(BK103=0,0,IF(D103="","",$D$203-AZ103+1)/$D$203*100)</f>
        <v>#VALUE!</v>
      </c>
      <c r="DX103" s="76" t="str">
        <f>IF(AS103 = 0,AV103 - AS103,"")</f>
        <v/>
      </c>
    </row>
    <row r="104" spans="1:128" ht="13.2" x14ac:dyDescent="0.25">
      <c r="A104" s="31" t="s">
        <v>318</v>
      </c>
      <c r="B104" s="76">
        <v>102</v>
      </c>
      <c r="C104" s="15"/>
      <c r="D104" s="14"/>
      <c r="E104" s="14"/>
      <c r="F104" s="14"/>
      <c r="G104" s="14"/>
      <c r="H104" s="14"/>
      <c r="I104" s="15"/>
      <c r="J104" s="47"/>
      <c r="K104" s="47"/>
      <c r="L104" s="47"/>
      <c r="M104" s="54"/>
      <c r="N104" s="54"/>
      <c r="O104" s="54"/>
      <c r="P104" s="54"/>
      <c r="Q104" s="54"/>
      <c r="R104" s="51"/>
      <c r="S104" s="51"/>
      <c r="T104" s="51"/>
      <c r="U104" s="51"/>
      <c r="V104" s="51"/>
      <c r="W104" s="51"/>
      <c r="X104" s="52" t="str">
        <f>IF(M104&gt;0,VLOOKUP(M104,$DY$8:$DZ$95,2)," ")</f>
        <v xml:space="preserve"> </v>
      </c>
      <c r="Y104" s="52" t="str">
        <f>IF(N104&gt;0,VLOOKUP(N104,$DY$8:$DZ$95,2)," ")</f>
        <v xml:space="preserve"> </v>
      </c>
      <c r="Z104" s="52" t="str">
        <f>IF(O104&gt;0,VLOOKUP(O104,$DY$8:$DZ$95,2)," ")</f>
        <v xml:space="preserve"> </v>
      </c>
      <c r="AA104" s="52" t="str">
        <f>IF(P104&gt;0,VLOOKUP(P104,$DY$8:$DZ$95,2)," ")</f>
        <v xml:space="preserve"> </v>
      </c>
      <c r="AB104" s="52" t="str">
        <f>IF(Q104&gt;0,VLOOKUP(Q104,$DY$8:$DZ$95,2)," ")</f>
        <v xml:space="preserve"> </v>
      </c>
      <c r="AC104" s="54"/>
      <c r="AD104" s="54"/>
      <c r="AE104" s="54"/>
      <c r="AF104" s="54"/>
      <c r="AG104" s="54"/>
      <c r="AH104" s="52" t="str">
        <f>IF(AC104&gt;0,VLOOKUP(AC104,$DY$8:$DZ$95,2)," ")</f>
        <v xml:space="preserve"> </v>
      </c>
      <c r="AI104" s="52" t="str">
        <f>IF(AD104&gt;0,VLOOKUP(AD104,$DY$8:$DZ$95,2)," ")</f>
        <v xml:space="preserve"> </v>
      </c>
      <c r="AJ104" s="52" t="str">
        <f>IF(AE104&gt;0,VLOOKUP(AE104,$DY$8:$DZ$95,2)," ")</f>
        <v xml:space="preserve"> </v>
      </c>
      <c r="AK104" s="52" t="str">
        <f>IF(AF104&gt;0,VLOOKUP(AF104,$DY$8:$DZ$95,2)," ")</f>
        <v xml:space="preserve"> </v>
      </c>
      <c r="AL104" s="52" t="str">
        <f>IF(AG104&gt;0,VLOOKUP(AG104,$DY$8:$DZ$95,2)," ")</f>
        <v xml:space="preserve"> </v>
      </c>
      <c r="AM104" s="53"/>
      <c r="AN104" s="53"/>
      <c r="AO104" s="53"/>
      <c r="AP104" s="53"/>
      <c r="AQ104" s="53"/>
      <c r="AR104" s="53"/>
      <c r="AS104" s="55" t="str">
        <f>IF(D104="","",SUM(X104:AB104))</f>
        <v/>
      </c>
      <c r="AT104" s="31" t="str">
        <f>IF(D104="","",RANK(AS104,$AS$3:$AS$202,0))</f>
        <v/>
      </c>
      <c r="AU104" s="57" t="str">
        <f>IF(D104="","",IF(LOOKUP(AT104,'Master 2012 Pay Sheet'!$A$5:$A$35,'Master 2012 Pay Sheet'!$B$5:$B$35)&gt;0,LOOKUP(AT104,'Master 2012 Pay Sheet'!$A$5:$A$35,'Master 2012 Pay Sheet'!$B$5:$B$35),0))</f>
        <v/>
      </c>
      <c r="AV104" s="56" t="str">
        <f>IF(D104="","",SUM(AH104:AL104))</f>
        <v/>
      </c>
      <c r="AW104" s="31" t="str">
        <f>IF(D104="","",RANK(AV104,$AV$3:$AV$202,0))</f>
        <v/>
      </c>
      <c r="AX104" s="57" t="str">
        <f>IF(D104="","",IF(LOOKUP(AW104,'Master 2012 Pay Sheet'!$C$5:$C$35,'Master 2012 Pay Sheet'!$D$5:$D$35)&gt;0,LOOKUP(AW104,'Master 2012 Pay Sheet'!$C$5:$C$35,'Master 2012 Pay Sheet'!$D$5:$D$35),0))</f>
        <v/>
      </c>
      <c r="AY104" s="56" t="str">
        <f>IF(D104="","",AS104+AV104)</f>
        <v/>
      </c>
      <c r="AZ104" s="31" t="str">
        <f>IF(D104="","",RANK(AY104,$AY$3:$AY$202,0))</f>
        <v/>
      </c>
      <c r="BA104" s="57" t="str">
        <f>IF(D104="","",IF(LOOKUP(AZ104,'Master 2012 Pay Sheet'!$E$5:$E$35,'Master 2012 Pay Sheet'!$F$5:$F$35)&gt;0,LOOKUP(AZ104,'Master 2012 Pay Sheet'!$E$5:$E$35,'Master 2012 Pay Sheet'!$F$5:$F$35),0))</f>
        <v/>
      </c>
      <c r="BB104" s="57" t="str">
        <f>IF(D104="","",SUM(AU104+AX104+BA104))</f>
        <v/>
      </c>
      <c r="BC104" s="31" t="str">
        <f>IF(D104="","",AT104-AZ104)</f>
        <v/>
      </c>
      <c r="BD104" s="31" t="str">
        <f>IF(D104="","",IF(BC104=MAX($BC$3:$BC$202),B104,""))</f>
        <v/>
      </c>
      <c r="BE104" s="31" t="str">
        <f>IF(D104="","",COUNT(M104:Q104))</f>
        <v/>
      </c>
      <c r="BF104" s="56" t="str">
        <f>IF(D104="","",MAX(X104:AB104))</f>
        <v/>
      </c>
      <c r="BG104" s="31" t="str">
        <f>IF(BF104=MAX($BF$3:$BF$202),B104,"")</f>
        <v/>
      </c>
      <c r="BH104" s="31" t="str">
        <f>IF(D104="","",COUNT(AC104:AG104))</f>
        <v/>
      </c>
      <c r="BI104" s="56" t="str">
        <f>IF(D104="","",MAX(AH104:AL104))</f>
        <v/>
      </c>
      <c r="BJ104" s="31" t="str">
        <f>IF(BI104=MAX($BI$3:$BI$202),B104,"")</f>
        <v/>
      </c>
      <c r="BK104" s="31" t="str">
        <f>IF(BE104="","",BE104+BH104)</f>
        <v/>
      </c>
      <c r="BL104" s="31" t="str">
        <f>IF(D104="","",IF(S104=MAX($S$3:$S$202),S104,""))</f>
        <v/>
      </c>
      <c r="BM104" s="31" t="str">
        <f>IF(BL104=MAX($BL$3:$BL$202),B104,"")</f>
        <v/>
      </c>
      <c r="BN104" s="31" t="str">
        <f>IF(D104="","",IF(AN104=MAX($AN$3:$AN$202),AN104,""))</f>
        <v/>
      </c>
      <c r="BO104" s="31" t="str">
        <f>IF(BN104=MAX($BN$3:$BN$202),B104,"")</f>
        <v/>
      </c>
      <c r="BP104" s="31" t="str">
        <f>IF(D104="","",IF(R104=MAX($R$3:$R$202),R104,""))</f>
        <v/>
      </c>
      <c r="BQ104" s="31" t="str">
        <f>IF(BP104=MAX($BP$3:$BP$202),B104,"")</f>
        <v/>
      </c>
      <c r="BR104" s="31" t="str">
        <f>IF(D104="","",IF(AM104=MAX($AM$3:$AM$202),AM104,""))</f>
        <v/>
      </c>
      <c r="BS104" s="31" t="str">
        <f>IF(BR104=MAX($BR$3:$BR$202),B104,"")</f>
        <v/>
      </c>
      <c r="BT104" s="31" t="str">
        <f>IF(D104="","",IF(V104=MAX($V$3:$V$202),V104,""))</f>
        <v/>
      </c>
      <c r="BU104" s="31" t="str">
        <f>IF(BT104=MAX($BT$3:$BT$202),B104,"")</f>
        <v/>
      </c>
      <c r="BV104" s="31" t="str">
        <f>IF(D104="","",IF(W104=MAX($W$3:$W$202), W104,""))</f>
        <v/>
      </c>
      <c r="BW104" s="31" t="str">
        <f>IF(BV104=MAX($BV$3:$BV$202),B104,"")</f>
        <v/>
      </c>
      <c r="BX104" s="31" t="str">
        <f>IF(D104="","",IF(AQ104=MAX($AQ$3:$AQ$202),AQ104,""))</f>
        <v/>
      </c>
      <c r="BY104" s="31" t="str">
        <f>IF(BX104=MAX($BX$3:$BX$202),B104,"")</f>
        <v/>
      </c>
      <c r="BZ104" s="31" t="str">
        <f>IF(D104="","",IF(AR104=MAX($AR$3:$AR$202), AR104,""))</f>
        <v/>
      </c>
      <c r="CA104" s="31" t="str">
        <f>IF(BZ104=MAX($BZ$3:$BZ$202),B104,"")</f>
        <v/>
      </c>
      <c r="CB104" s="31" t="str">
        <f>IF(D104="","",IF(U104=MAX($U$3:$U$202), U104,""))</f>
        <v/>
      </c>
      <c r="CC104" s="31" t="str">
        <f>IF(CB104=MAX($CB$3:$CB$202),B104,"")</f>
        <v/>
      </c>
      <c r="CD104" s="31" t="str">
        <f>IF(D104="","",IF(AP104=MAX($AP$3:$AP$202),AP104,""))</f>
        <v/>
      </c>
      <c r="CE104" s="31" t="str">
        <f>IF(CD104=MAX($CD$3:$CD$202),B104,"")</f>
        <v/>
      </c>
      <c r="CF104" s="31" t="str">
        <f>IF(D104="","",IF(T104=MAX($T$3:$T$202), T104,""))</f>
        <v/>
      </c>
      <c r="CG104" s="31" t="str">
        <f>IF(CF104=MAX($CF$3:$CF$202),B104,"")</f>
        <v/>
      </c>
      <c r="CH104" s="31" t="str">
        <f>IF(D104="","",IF(AO104=MAX($AO$3:$AO$202),AO104,""))</f>
        <v/>
      </c>
      <c r="CI104" s="31" t="str">
        <f>IF(CH104=MAX($CH$3:$CH$202),B104,"")</f>
        <v/>
      </c>
      <c r="CJ104" s="31" t="str">
        <f>IF(I104="AC",AZ104,"")</f>
        <v/>
      </c>
      <c r="CK104" s="31" t="str">
        <f>IF(CJ104="","",RANK(CJ104,$CJ$3:$CJ$202,1))</f>
        <v/>
      </c>
      <c r="CL104" s="31" t="str">
        <f>IF(CK104=1,B104,"")</f>
        <v/>
      </c>
      <c r="CM104" s="31" t="str">
        <f>IF(CK104=2,B104,"")</f>
        <v/>
      </c>
      <c r="CN104" s="31" t="str">
        <f>IF(CK104=3,B104,"")</f>
        <v/>
      </c>
      <c r="CO104" s="31" t="str">
        <f>IF(I104="MC",AZ104,"")</f>
        <v/>
      </c>
      <c r="CP104" s="31" t="str">
        <f>IF(CO104="","",RANK(CO104,$CO$3:$CO$202,1))</f>
        <v/>
      </c>
      <c r="CQ104" s="31" t="str">
        <f>IF(CP104=1,B104,"")</f>
        <v/>
      </c>
      <c r="CR104" s="31" t="str">
        <f>IF(CP104=2,B104,"")</f>
        <v/>
      </c>
      <c r="CS104" s="31" t="str">
        <f>IF(CP104=3,B104,"")</f>
        <v/>
      </c>
      <c r="CT104" s="31" t="str">
        <f>IF(BE104=0,BE104,"")</f>
        <v/>
      </c>
      <c r="CU104" s="31" t="str">
        <f>IF(BE104=1,1,"")</f>
        <v/>
      </c>
      <c r="CV104" s="31" t="str">
        <f>IF(BE104=2,2,"")</f>
        <v/>
      </c>
      <c r="CW104" s="31" t="str">
        <f>IF(BE104=3,3,"")</f>
        <v/>
      </c>
      <c r="CX104" s="31" t="str">
        <f>IF(BE104=4,4,"")</f>
        <v/>
      </c>
      <c r="CY104" s="31" t="str">
        <f>IF(BE104=5,5,"")</f>
        <v/>
      </c>
      <c r="CZ104" s="31" t="str">
        <f>IF(BH104=0,BH104,"")</f>
        <v/>
      </c>
      <c r="DA104" s="31" t="str">
        <f>IF(BH104=1,1,"")</f>
        <v/>
      </c>
      <c r="DB104" s="31" t="str">
        <f>IF(BH104=2,2,"")</f>
        <v/>
      </c>
      <c r="DC104" s="31" t="str">
        <f>IF(BH104=3,3,"")</f>
        <v/>
      </c>
      <c r="DD104" s="31" t="str">
        <f>IF(BH104=4,4,"")</f>
        <v/>
      </c>
      <c r="DE104" s="31" t="str">
        <f>IF(BH104=5,5,"")</f>
        <v/>
      </c>
      <c r="DF104" s="31" t="str">
        <f>IF(BK104=0,BK104,"")</f>
        <v/>
      </c>
      <c r="DG104" s="31" t="str">
        <f>IF(BK104=1,1,"")</f>
        <v/>
      </c>
      <c r="DH104" s="31" t="str">
        <f>IF(BK104=2,2,"")</f>
        <v/>
      </c>
      <c r="DI104" s="31" t="str">
        <f>IF(BK104=3,3,"")</f>
        <v/>
      </c>
      <c r="DJ104" s="31" t="str">
        <f>IF(BK104=4,4,"")</f>
        <v/>
      </c>
      <c r="DK104" s="31" t="str">
        <f>IF(BK104=5,5,"")</f>
        <v/>
      </c>
      <c r="DL104" s="31" t="str">
        <f>IF(BK104=6,6,"")</f>
        <v/>
      </c>
      <c r="DM104" s="31" t="str">
        <f>IF(BK104=7,7,"")</f>
        <v/>
      </c>
      <c r="DN104" s="31" t="str">
        <f>IF(BK104=8,8,"")</f>
        <v/>
      </c>
      <c r="DO104" s="31" t="str">
        <f>IF(BK104=9,9,"")</f>
        <v/>
      </c>
      <c r="DP104" s="31" t="str">
        <f>IF(BK104=10,10,"")</f>
        <v/>
      </c>
      <c r="DQ104" s="31" t="str">
        <f>IF(J104="Lund",AZ104,"")</f>
        <v/>
      </c>
      <c r="DR104" s="31" t="str">
        <f>IF(DQ104="","",RANK(DQ104,$DQ$3:$DQ$202,1))</f>
        <v/>
      </c>
      <c r="DS104" s="31" t="str">
        <f>IF(DR104=1,B104,"")</f>
        <v/>
      </c>
      <c r="DT104" s="31" t="str">
        <f>IF(I104="AT",B104,"")</f>
        <v/>
      </c>
      <c r="DU104" s="31" t="str">
        <f>IF(I104="MC",B104,"")</f>
        <v/>
      </c>
      <c r="DV104" s="31" t="str">
        <f>IF(I104="AC",B104,"")</f>
        <v/>
      </c>
      <c r="DW104" s="48" t="e">
        <f>IF(BK104=0,0,IF(D104="","",$D$203-AZ104+1)/$D$203*100)</f>
        <v>#VALUE!</v>
      </c>
      <c r="DX104" s="76" t="str">
        <f>IF(AS104 = 0,AV104 - AS104,"")</f>
        <v/>
      </c>
    </row>
    <row r="105" spans="1:128" ht="13.2" x14ac:dyDescent="0.25">
      <c r="A105" s="31" t="s">
        <v>318</v>
      </c>
      <c r="B105" s="76">
        <v>103</v>
      </c>
      <c r="C105" s="15"/>
      <c r="D105" s="14"/>
      <c r="E105" s="14"/>
      <c r="F105" s="14"/>
      <c r="G105" s="14"/>
      <c r="H105" s="14"/>
      <c r="I105" s="15"/>
      <c r="J105" s="47"/>
      <c r="K105" s="47"/>
      <c r="L105" s="47"/>
      <c r="M105" s="54"/>
      <c r="N105" s="54"/>
      <c r="O105" s="54"/>
      <c r="P105" s="54"/>
      <c r="Q105" s="54"/>
      <c r="R105" s="51"/>
      <c r="S105" s="51"/>
      <c r="T105" s="51"/>
      <c r="U105" s="51"/>
      <c r="V105" s="51"/>
      <c r="W105" s="51"/>
      <c r="X105" s="52" t="str">
        <f>IF(M105&gt;0,VLOOKUP(M105,$DY$8:$DZ$95,2)," ")</f>
        <v xml:space="preserve"> </v>
      </c>
      <c r="Y105" s="52" t="str">
        <f>IF(N105&gt;0,VLOOKUP(N105,$DY$8:$DZ$95,2)," ")</f>
        <v xml:space="preserve"> </v>
      </c>
      <c r="Z105" s="52" t="str">
        <f>IF(O105&gt;0,VLOOKUP(O105,$DY$8:$DZ$95,2)," ")</f>
        <v xml:space="preserve"> </v>
      </c>
      <c r="AA105" s="52" t="str">
        <f>IF(P105&gt;0,VLOOKUP(P105,$DY$8:$DZ$95,2)," ")</f>
        <v xml:space="preserve"> </v>
      </c>
      <c r="AB105" s="52" t="str">
        <f>IF(Q105&gt;0,VLOOKUP(Q105,$DY$8:$DZ$95,2)," ")</f>
        <v xml:space="preserve"> </v>
      </c>
      <c r="AC105" s="54"/>
      <c r="AD105" s="54"/>
      <c r="AE105" s="54"/>
      <c r="AF105" s="54"/>
      <c r="AG105" s="54"/>
      <c r="AH105" s="52" t="str">
        <f>IF(AC105&gt;0,VLOOKUP(AC105,$DY$8:$DZ$95,2)," ")</f>
        <v xml:space="preserve"> </v>
      </c>
      <c r="AI105" s="52" t="str">
        <f>IF(AD105&gt;0,VLOOKUP(AD105,$DY$8:$DZ$95,2)," ")</f>
        <v xml:space="preserve"> </v>
      </c>
      <c r="AJ105" s="52" t="str">
        <f>IF(AE105&gt;0,VLOOKUP(AE105,$DY$8:$DZ$95,2)," ")</f>
        <v xml:space="preserve"> </v>
      </c>
      <c r="AK105" s="52" t="str">
        <f>IF(AF105&gt;0,VLOOKUP(AF105,$DY$8:$DZ$95,2)," ")</f>
        <v xml:space="preserve"> </v>
      </c>
      <c r="AL105" s="52" t="str">
        <f>IF(AG105&gt;0,VLOOKUP(AG105,$DY$8:$DZ$95,2)," ")</f>
        <v xml:space="preserve"> </v>
      </c>
      <c r="AM105" s="53"/>
      <c r="AN105" s="53"/>
      <c r="AO105" s="53"/>
      <c r="AP105" s="53"/>
      <c r="AQ105" s="53"/>
      <c r="AR105" s="53"/>
      <c r="AS105" s="55" t="str">
        <f>IF(D105="","",SUM(X105:AB105))</f>
        <v/>
      </c>
      <c r="AT105" s="31" t="str">
        <f>IF(D105="","",RANK(AS105,$AS$3:$AS$202,0))</f>
        <v/>
      </c>
      <c r="AU105" s="57" t="str">
        <f>IF(D105="","",IF(LOOKUP(AT105,'Master 2012 Pay Sheet'!$A$5:$A$35,'Master 2012 Pay Sheet'!$B$5:$B$35)&gt;0,LOOKUP(AT105,'Master 2012 Pay Sheet'!$A$5:$A$35,'Master 2012 Pay Sheet'!$B$5:$B$35),0))</f>
        <v/>
      </c>
      <c r="AV105" s="56" t="str">
        <f>IF(D105="","",SUM(AH105:AL105))</f>
        <v/>
      </c>
      <c r="AW105" s="31" t="str">
        <f>IF(D105="","",RANK(AV105,$AV$3:$AV$202,0))</f>
        <v/>
      </c>
      <c r="AX105" s="57" t="str">
        <f>IF(D105="","",IF(LOOKUP(AW105,'Master 2012 Pay Sheet'!$C$5:$C$35,'Master 2012 Pay Sheet'!$D$5:$D$35)&gt;0,LOOKUP(AW105,'Master 2012 Pay Sheet'!$C$5:$C$35,'Master 2012 Pay Sheet'!$D$5:$D$35),0))</f>
        <v/>
      </c>
      <c r="AY105" s="56" t="str">
        <f>IF(D105="","",AS105+AV105)</f>
        <v/>
      </c>
      <c r="AZ105" s="31" t="str">
        <f>IF(D105="","",RANK(AY105,$AY$3:$AY$202,0))</f>
        <v/>
      </c>
      <c r="BA105" s="57" t="str">
        <f>IF(D105="","",IF(LOOKUP(AZ105,'Master 2012 Pay Sheet'!$E$5:$E$35,'Master 2012 Pay Sheet'!$F$5:$F$35)&gt;0,LOOKUP(AZ105,'Master 2012 Pay Sheet'!$E$5:$E$35,'Master 2012 Pay Sheet'!$F$5:$F$35),0))</f>
        <v/>
      </c>
      <c r="BB105" s="57" t="str">
        <f>IF(D105="","",SUM(AU105+AX105+BA105))</f>
        <v/>
      </c>
      <c r="BC105" s="31" t="str">
        <f>IF(D105="","",AT105-AZ105)</f>
        <v/>
      </c>
      <c r="BD105" s="31" t="str">
        <f>IF(D105="","",IF(BC105=MAX($BC$3:$BC$202),B105,""))</f>
        <v/>
      </c>
      <c r="BE105" s="31" t="str">
        <f>IF(D105="","",COUNT(M105:Q105))</f>
        <v/>
      </c>
      <c r="BF105" s="56" t="str">
        <f>IF(D105="","",MAX(X105:AB105))</f>
        <v/>
      </c>
      <c r="BG105" s="31" t="str">
        <f>IF(BF105=MAX($BF$3:$BF$202),B105,"")</f>
        <v/>
      </c>
      <c r="BH105" s="31" t="str">
        <f>IF(D105="","",COUNT(AC105:AG105))</f>
        <v/>
      </c>
      <c r="BI105" s="56" t="str">
        <f>IF(D105="","",MAX(AH105:AL105))</f>
        <v/>
      </c>
      <c r="BJ105" s="31" t="str">
        <f>IF(BI105=MAX($BI$3:$BI$202),B105,"")</f>
        <v/>
      </c>
      <c r="BK105" s="31" t="str">
        <f>IF(BE105="","",BE105+BH105)</f>
        <v/>
      </c>
      <c r="BL105" s="31" t="str">
        <f>IF(D105="","",IF(S105=MAX($S$3:$S$202),S105,""))</f>
        <v/>
      </c>
      <c r="BM105" s="31" t="str">
        <f>IF(BL105=MAX($BL$3:$BL$202),B105,"")</f>
        <v/>
      </c>
      <c r="BN105" s="31" t="str">
        <f>IF(D105="","",IF(AN105=MAX($AN$3:$AN$202),AN105,""))</f>
        <v/>
      </c>
      <c r="BO105" s="31" t="str">
        <f>IF(BN105=MAX($BN$3:$BN$202),B105,"")</f>
        <v/>
      </c>
      <c r="BP105" s="31" t="str">
        <f>IF(D105="","",IF(R105=MAX($R$3:$R$202),R105,""))</f>
        <v/>
      </c>
      <c r="BQ105" s="31" t="str">
        <f>IF(BP105=MAX($BP$3:$BP$202),B105,"")</f>
        <v/>
      </c>
      <c r="BR105" s="31" t="str">
        <f>IF(D105="","",IF(AM105=MAX($AM$3:$AM$202),AM105,""))</f>
        <v/>
      </c>
      <c r="BS105" s="31" t="str">
        <f>IF(BR105=MAX($BR$3:$BR$202),B105,"")</f>
        <v/>
      </c>
      <c r="BT105" s="31" t="str">
        <f>IF(D105="","",IF(V105=MAX($V$3:$V$202),V105,""))</f>
        <v/>
      </c>
      <c r="BU105" s="31" t="str">
        <f>IF(BT105=MAX($BT$3:$BT$202),B105,"")</f>
        <v/>
      </c>
      <c r="BV105" s="31" t="str">
        <f>IF(D105="","",IF(W105=MAX($W$3:$W$202), W105,""))</f>
        <v/>
      </c>
      <c r="BW105" s="31" t="str">
        <f>IF(BV105=MAX($BV$3:$BV$202),B105,"")</f>
        <v/>
      </c>
      <c r="BX105" s="31" t="str">
        <f>IF(D105="","",IF(AQ105=MAX($AQ$3:$AQ$202),AQ105,""))</f>
        <v/>
      </c>
      <c r="BY105" s="31" t="str">
        <f>IF(BX105=MAX($BX$3:$BX$202),B105,"")</f>
        <v/>
      </c>
      <c r="BZ105" s="31" t="str">
        <f>IF(D105="","",IF(AR105=MAX($AR$3:$AR$202), AR105,""))</f>
        <v/>
      </c>
      <c r="CA105" s="31" t="str">
        <f>IF(BZ105=MAX($BZ$3:$BZ$202),B105,"")</f>
        <v/>
      </c>
      <c r="CB105" s="31" t="str">
        <f>IF(D105="","",IF(U105=MAX($U$3:$U$202), U105,""))</f>
        <v/>
      </c>
      <c r="CC105" s="31" t="str">
        <f>IF(CB105=MAX($CB$3:$CB$202),B105,"")</f>
        <v/>
      </c>
      <c r="CD105" s="31" t="str">
        <f>IF(D105="","",IF(AP105=MAX($AP$3:$AP$202),AP105,""))</f>
        <v/>
      </c>
      <c r="CE105" s="31" t="str">
        <f>IF(CD105=MAX($CD$3:$CD$202),B105,"")</f>
        <v/>
      </c>
      <c r="CF105" s="31" t="str">
        <f>IF(D105="","",IF(T105=MAX($T$3:$T$202), T105,""))</f>
        <v/>
      </c>
      <c r="CG105" s="31" t="str">
        <f>IF(CF105=MAX($CF$3:$CF$202),B105,"")</f>
        <v/>
      </c>
      <c r="CH105" s="31" t="str">
        <f>IF(D105="","",IF(AO105=MAX($AO$3:$AO$202),AO105,""))</f>
        <v/>
      </c>
      <c r="CI105" s="31" t="str">
        <f>IF(CH105=MAX($CH$3:$CH$202),B105,"")</f>
        <v/>
      </c>
      <c r="CJ105" s="31" t="str">
        <f>IF(I105="AC",AZ105,"")</f>
        <v/>
      </c>
      <c r="CK105" s="31" t="str">
        <f>IF(CJ105="","",RANK(CJ105,$CJ$3:$CJ$202,1))</f>
        <v/>
      </c>
      <c r="CL105" s="31" t="str">
        <f>IF(CK105=1,B105,"")</f>
        <v/>
      </c>
      <c r="CM105" s="31" t="str">
        <f>IF(CK105=2,B105,"")</f>
        <v/>
      </c>
      <c r="CN105" s="31" t="str">
        <f>IF(CK105=3,B105,"")</f>
        <v/>
      </c>
      <c r="CO105" s="31" t="str">
        <f>IF(I105="MC",AZ105,"")</f>
        <v/>
      </c>
      <c r="CP105" s="31" t="str">
        <f>IF(CO105="","",RANK(CO105,$CO$3:$CO$202,1))</f>
        <v/>
      </c>
      <c r="CQ105" s="31" t="str">
        <f>IF(CP105=1,B105,"")</f>
        <v/>
      </c>
      <c r="CR105" s="31" t="str">
        <f>IF(CP105=2,B105,"")</f>
        <v/>
      </c>
      <c r="CS105" s="31" t="str">
        <f>IF(CP105=3,B105,"")</f>
        <v/>
      </c>
      <c r="CT105" s="31" t="str">
        <f>IF(BE105=0,BE105,"")</f>
        <v/>
      </c>
      <c r="CU105" s="31" t="str">
        <f>IF(BE105=1,1,"")</f>
        <v/>
      </c>
      <c r="CV105" s="31" t="str">
        <f>IF(BE105=2,2,"")</f>
        <v/>
      </c>
      <c r="CW105" s="31" t="str">
        <f>IF(BE105=3,3,"")</f>
        <v/>
      </c>
      <c r="CX105" s="31" t="str">
        <f>IF(BE105=4,4,"")</f>
        <v/>
      </c>
      <c r="CY105" s="31" t="str">
        <f>IF(BE105=5,5,"")</f>
        <v/>
      </c>
      <c r="CZ105" s="31" t="str">
        <f>IF(BH105=0,BH105,"")</f>
        <v/>
      </c>
      <c r="DA105" s="31" t="str">
        <f>IF(BH105=1,1,"")</f>
        <v/>
      </c>
      <c r="DB105" s="31" t="str">
        <f>IF(BH105=2,2,"")</f>
        <v/>
      </c>
      <c r="DC105" s="31" t="str">
        <f>IF(BH105=3,3,"")</f>
        <v/>
      </c>
      <c r="DD105" s="31" t="str">
        <f>IF(BH105=4,4,"")</f>
        <v/>
      </c>
      <c r="DE105" s="31" t="str">
        <f>IF(BH105=5,5,"")</f>
        <v/>
      </c>
      <c r="DF105" s="31" t="str">
        <f>IF(BK105=0,BK105,"")</f>
        <v/>
      </c>
      <c r="DG105" s="31" t="str">
        <f>IF(BK105=1,1,"")</f>
        <v/>
      </c>
      <c r="DH105" s="31" t="str">
        <f>IF(BK105=2,2,"")</f>
        <v/>
      </c>
      <c r="DI105" s="31" t="str">
        <f>IF(BK105=3,3,"")</f>
        <v/>
      </c>
      <c r="DJ105" s="31" t="str">
        <f>IF(BK105=4,4,"")</f>
        <v/>
      </c>
      <c r="DK105" s="31" t="str">
        <f>IF(BK105=5,5,"")</f>
        <v/>
      </c>
      <c r="DL105" s="31" t="str">
        <f>IF(BK105=6,6,"")</f>
        <v/>
      </c>
      <c r="DM105" s="31" t="str">
        <f>IF(BK105=7,7,"")</f>
        <v/>
      </c>
      <c r="DN105" s="31" t="str">
        <f>IF(BK105=8,8,"")</f>
        <v/>
      </c>
      <c r="DO105" s="31" t="str">
        <f>IF(BK105=9,9,"")</f>
        <v/>
      </c>
      <c r="DP105" s="31" t="str">
        <f>IF(BK105=10,10,"")</f>
        <v/>
      </c>
      <c r="DQ105" s="31" t="str">
        <f>IF(J105="Lund",AZ105,"")</f>
        <v/>
      </c>
      <c r="DR105" s="31" t="str">
        <f>IF(DQ105="","",RANK(DQ105,$DQ$3:$DQ$202,1))</f>
        <v/>
      </c>
      <c r="DS105" s="31" t="str">
        <f>IF(DR105=1,B105,"")</f>
        <v/>
      </c>
      <c r="DT105" s="31" t="str">
        <f>IF(I105="AT",B105,"")</f>
        <v/>
      </c>
      <c r="DU105" s="31" t="str">
        <f>IF(I105="MC",B105,"")</f>
        <v/>
      </c>
      <c r="DV105" s="31" t="str">
        <f>IF(I105="AC",B105,"")</f>
        <v/>
      </c>
      <c r="DW105" s="48" t="e">
        <f>IF(BK105=0,0,IF(D105="","",$D$203-AZ105+1)/$D$203*100)</f>
        <v>#VALUE!</v>
      </c>
      <c r="DX105" s="76" t="str">
        <f>IF(AS105 = 0,AV105 - AS105,"")</f>
        <v/>
      </c>
    </row>
    <row r="106" spans="1:128" ht="13.2" x14ac:dyDescent="0.25">
      <c r="A106" s="31" t="s">
        <v>318</v>
      </c>
      <c r="B106" s="76">
        <v>104</v>
      </c>
      <c r="C106" s="15"/>
      <c r="D106" s="14"/>
      <c r="E106" s="14"/>
      <c r="F106" s="14"/>
      <c r="G106" s="14"/>
      <c r="H106" s="14"/>
      <c r="I106" s="15"/>
      <c r="J106" s="47"/>
      <c r="K106" s="47"/>
      <c r="L106" s="47"/>
      <c r="M106" s="54"/>
      <c r="N106" s="54"/>
      <c r="O106" s="54"/>
      <c r="P106" s="54"/>
      <c r="Q106" s="54"/>
      <c r="R106" s="51"/>
      <c r="S106" s="51"/>
      <c r="T106" s="51"/>
      <c r="U106" s="51"/>
      <c r="V106" s="51"/>
      <c r="W106" s="51"/>
      <c r="X106" s="52" t="str">
        <f>IF(M106&gt;0,VLOOKUP(M106,$DY$8:$DZ$95,2)," ")</f>
        <v xml:space="preserve"> </v>
      </c>
      <c r="Y106" s="52" t="str">
        <f>IF(N106&gt;0,VLOOKUP(N106,$DY$8:$DZ$95,2)," ")</f>
        <v xml:space="preserve"> </v>
      </c>
      <c r="Z106" s="52" t="str">
        <f>IF(O106&gt;0,VLOOKUP(O106,$DY$8:$DZ$95,2)," ")</f>
        <v xml:space="preserve"> </v>
      </c>
      <c r="AA106" s="52" t="str">
        <f>IF(P106&gt;0,VLOOKUP(P106,$DY$8:$DZ$95,2)," ")</f>
        <v xml:space="preserve"> </v>
      </c>
      <c r="AB106" s="52" t="str">
        <f>IF(Q106&gt;0,VLOOKUP(Q106,$DY$8:$DZ$95,2)," ")</f>
        <v xml:space="preserve"> </v>
      </c>
      <c r="AC106" s="54"/>
      <c r="AD106" s="54"/>
      <c r="AE106" s="54"/>
      <c r="AF106" s="54"/>
      <c r="AG106" s="54"/>
      <c r="AH106" s="52" t="str">
        <f>IF(AC106&gt;0,VLOOKUP(AC106,$DY$8:$DZ$95,2)," ")</f>
        <v xml:space="preserve"> </v>
      </c>
      <c r="AI106" s="52" t="str">
        <f>IF(AD106&gt;0,VLOOKUP(AD106,$DY$8:$DZ$95,2)," ")</f>
        <v xml:space="preserve"> </v>
      </c>
      <c r="AJ106" s="52" t="str">
        <f>IF(AE106&gt;0,VLOOKUP(AE106,$DY$8:$DZ$95,2)," ")</f>
        <v xml:space="preserve"> </v>
      </c>
      <c r="AK106" s="52" t="str">
        <f>IF(AF106&gt;0,VLOOKUP(AF106,$DY$8:$DZ$95,2)," ")</f>
        <v xml:space="preserve"> </v>
      </c>
      <c r="AL106" s="52" t="str">
        <f>IF(AG106&gt;0,VLOOKUP(AG106,$DY$8:$DZ$95,2)," ")</f>
        <v xml:space="preserve"> </v>
      </c>
      <c r="AM106" s="53"/>
      <c r="AN106" s="53"/>
      <c r="AO106" s="53"/>
      <c r="AP106" s="53"/>
      <c r="AQ106" s="53"/>
      <c r="AR106" s="53"/>
      <c r="AS106" s="55" t="str">
        <f>IF(D106="","",SUM(X106:AB106))</f>
        <v/>
      </c>
      <c r="AT106" s="31" t="str">
        <f>IF(D106="","",RANK(AS106,$AS$3:$AS$202,0))</f>
        <v/>
      </c>
      <c r="AU106" s="57" t="str">
        <f>IF(D106="","",IF(LOOKUP(AT106,'Master 2012 Pay Sheet'!$A$5:$A$35,'Master 2012 Pay Sheet'!$B$5:$B$35)&gt;0,LOOKUP(AT106,'Master 2012 Pay Sheet'!$A$5:$A$35,'Master 2012 Pay Sheet'!$B$5:$B$35),0))</f>
        <v/>
      </c>
      <c r="AV106" s="56" t="str">
        <f>IF(D106="","",SUM(AH106:AL106))</f>
        <v/>
      </c>
      <c r="AW106" s="31" t="str">
        <f>IF(D106="","",RANK(AV106,$AV$3:$AV$202,0))</f>
        <v/>
      </c>
      <c r="AX106" s="57" t="str">
        <f>IF(D106="","",IF(LOOKUP(AW106,'Master 2012 Pay Sheet'!$C$5:$C$35,'Master 2012 Pay Sheet'!$D$5:$D$35)&gt;0,LOOKUP(AW106,'Master 2012 Pay Sheet'!$C$5:$C$35,'Master 2012 Pay Sheet'!$D$5:$D$35),0))</f>
        <v/>
      </c>
      <c r="AY106" s="56" t="str">
        <f>IF(D106="","",AS106+AV106)</f>
        <v/>
      </c>
      <c r="AZ106" s="31" t="str">
        <f>IF(D106="","",RANK(AY106,$AY$3:$AY$202,0))</f>
        <v/>
      </c>
      <c r="BA106" s="57" t="str">
        <f>IF(D106="","",IF(LOOKUP(AZ106,'Master 2012 Pay Sheet'!$E$5:$E$35,'Master 2012 Pay Sheet'!$F$5:$F$35)&gt;0,LOOKUP(AZ106,'Master 2012 Pay Sheet'!$E$5:$E$35,'Master 2012 Pay Sheet'!$F$5:$F$35),0))</f>
        <v/>
      </c>
      <c r="BB106" s="57" t="str">
        <f>IF(D106="","",SUM(AU106+AX106+BA106))</f>
        <v/>
      </c>
      <c r="BC106" s="31" t="str">
        <f>IF(D106="","",AT106-AZ106)</f>
        <v/>
      </c>
      <c r="BD106" s="31" t="str">
        <f>IF(D106="","",IF(BC106=MAX($BC$3:$BC$202),B106,""))</f>
        <v/>
      </c>
      <c r="BE106" s="31" t="str">
        <f>IF(D106="","",COUNT(M106:Q106))</f>
        <v/>
      </c>
      <c r="BF106" s="56" t="str">
        <f>IF(D106="","",MAX(X106:AB106))</f>
        <v/>
      </c>
      <c r="BG106" s="31" t="str">
        <f>IF(BF106=MAX($BF$3:$BF$202),B106,"")</f>
        <v/>
      </c>
      <c r="BH106" s="31" t="str">
        <f>IF(D106="","",COUNT(AC106:AG106))</f>
        <v/>
      </c>
      <c r="BI106" s="56" t="str">
        <f>IF(D106="","",MAX(AH106:AL106))</f>
        <v/>
      </c>
      <c r="BJ106" s="31" t="str">
        <f>IF(BI106=MAX($BI$3:$BI$202),B106,"")</f>
        <v/>
      </c>
      <c r="BK106" s="31" t="str">
        <f>IF(BE106="","",BE106+BH106)</f>
        <v/>
      </c>
      <c r="BL106" s="31" t="str">
        <f>IF(D106="","",IF(S106=MAX($S$3:$S$202),S106,""))</f>
        <v/>
      </c>
      <c r="BM106" s="31" t="str">
        <f>IF(BL106=MAX($BL$3:$BL$202),B106,"")</f>
        <v/>
      </c>
      <c r="BN106" s="31" t="str">
        <f>IF(D106="","",IF(AN106=MAX($AN$3:$AN$202),AN106,""))</f>
        <v/>
      </c>
      <c r="BO106" s="31" t="str">
        <f>IF(BN106=MAX($BN$3:$BN$202),B106,"")</f>
        <v/>
      </c>
      <c r="BP106" s="31" t="str">
        <f>IF(D106="","",IF(R106=MAX($R$3:$R$202),R106,""))</f>
        <v/>
      </c>
      <c r="BQ106" s="31" t="str">
        <f>IF(BP106=MAX($BP$3:$BP$202),B106,"")</f>
        <v/>
      </c>
      <c r="BR106" s="31" t="str">
        <f>IF(D106="","",IF(AM106=MAX($AM$3:$AM$202),AM106,""))</f>
        <v/>
      </c>
      <c r="BS106" s="31" t="str">
        <f>IF(BR106=MAX($BR$3:$BR$202),B106,"")</f>
        <v/>
      </c>
      <c r="BT106" s="31" t="str">
        <f>IF(D106="","",IF(V106=MAX($V$3:$V$202),V106,""))</f>
        <v/>
      </c>
      <c r="BU106" s="31" t="str">
        <f>IF(BT106=MAX($BT$3:$BT$202),B106,"")</f>
        <v/>
      </c>
      <c r="BV106" s="31" t="str">
        <f>IF(D106="","",IF(W106=MAX($W$3:$W$202), W106,""))</f>
        <v/>
      </c>
      <c r="BW106" s="31" t="str">
        <f>IF(BV106=MAX($BV$3:$BV$202),B106,"")</f>
        <v/>
      </c>
      <c r="BX106" s="31" t="str">
        <f>IF(D106="","",IF(AQ106=MAX($AQ$3:$AQ$202),AQ106,""))</f>
        <v/>
      </c>
      <c r="BY106" s="31" t="str">
        <f>IF(BX106=MAX($BX$3:$BX$202),B106,"")</f>
        <v/>
      </c>
      <c r="BZ106" s="31" t="str">
        <f>IF(D106="","",IF(AR106=MAX($AR$3:$AR$202), AR106,""))</f>
        <v/>
      </c>
      <c r="CA106" s="31" t="str">
        <f>IF(BZ106=MAX($BZ$3:$BZ$202),B106,"")</f>
        <v/>
      </c>
      <c r="CB106" s="31" t="str">
        <f>IF(D106="","",IF(U106=MAX($U$3:$U$202), U106,""))</f>
        <v/>
      </c>
      <c r="CC106" s="31" t="str">
        <f>IF(CB106=MAX($CB$3:$CB$202),B106,"")</f>
        <v/>
      </c>
      <c r="CD106" s="31" t="str">
        <f>IF(D106="","",IF(AP106=MAX($AP$3:$AP$202),AP106,""))</f>
        <v/>
      </c>
      <c r="CE106" s="31" t="str">
        <f>IF(CD106=MAX($CD$3:$CD$202),B106,"")</f>
        <v/>
      </c>
      <c r="CF106" s="31" t="str">
        <f>IF(D106="","",IF(T106=MAX($T$3:$T$202), T106,""))</f>
        <v/>
      </c>
      <c r="CG106" s="31" t="str">
        <f>IF(CF106=MAX($CF$3:$CF$202),B106,"")</f>
        <v/>
      </c>
      <c r="CH106" s="31" t="str">
        <f>IF(D106="","",IF(AO106=MAX($AO$3:$AO$202),AO106,""))</f>
        <v/>
      </c>
      <c r="CI106" s="31" t="str">
        <f>IF(CH106=MAX($CH$3:$CH$202),B106,"")</f>
        <v/>
      </c>
      <c r="CJ106" s="31" t="str">
        <f>IF(I106="AC",AZ106,"")</f>
        <v/>
      </c>
      <c r="CK106" s="31" t="str">
        <f>IF(CJ106="","",RANK(CJ106,$CJ$3:$CJ$202,1))</f>
        <v/>
      </c>
      <c r="CL106" s="31" t="str">
        <f>IF(CK106=1,B106,"")</f>
        <v/>
      </c>
      <c r="CM106" s="31" t="str">
        <f>IF(CK106=2,B106,"")</f>
        <v/>
      </c>
      <c r="CN106" s="31" t="str">
        <f>IF(CK106=3,B106,"")</f>
        <v/>
      </c>
      <c r="CO106" s="31" t="str">
        <f>IF(I106="MC",AZ106,"")</f>
        <v/>
      </c>
      <c r="CP106" s="31" t="str">
        <f>IF(CO106="","",RANK(CO106,$CO$3:$CO$202,1))</f>
        <v/>
      </c>
      <c r="CQ106" s="31" t="str">
        <f>IF(CP106=1,B106,"")</f>
        <v/>
      </c>
      <c r="CR106" s="31" t="str">
        <f>IF(CP106=2,B106,"")</f>
        <v/>
      </c>
      <c r="CS106" s="31" t="str">
        <f>IF(CP106=3,B106,"")</f>
        <v/>
      </c>
      <c r="CT106" s="31" t="str">
        <f>IF(BE106=0,BE106,"")</f>
        <v/>
      </c>
      <c r="CU106" s="31" t="str">
        <f>IF(BE106=1,1,"")</f>
        <v/>
      </c>
      <c r="CV106" s="31" t="str">
        <f>IF(BE106=2,2,"")</f>
        <v/>
      </c>
      <c r="CW106" s="31" t="str">
        <f>IF(BE106=3,3,"")</f>
        <v/>
      </c>
      <c r="CX106" s="31" t="str">
        <f>IF(BE106=4,4,"")</f>
        <v/>
      </c>
      <c r="CY106" s="31" t="str">
        <f>IF(BE106=5,5,"")</f>
        <v/>
      </c>
      <c r="CZ106" s="31" t="str">
        <f>IF(BH106=0,BH106,"")</f>
        <v/>
      </c>
      <c r="DA106" s="31" t="str">
        <f>IF(BH106=1,1,"")</f>
        <v/>
      </c>
      <c r="DB106" s="31" t="str">
        <f>IF(BH106=2,2,"")</f>
        <v/>
      </c>
      <c r="DC106" s="31" t="str">
        <f>IF(BH106=3,3,"")</f>
        <v/>
      </c>
      <c r="DD106" s="31" t="str">
        <f>IF(BH106=4,4,"")</f>
        <v/>
      </c>
      <c r="DE106" s="31" t="str">
        <f>IF(BH106=5,5,"")</f>
        <v/>
      </c>
      <c r="DF106" s="31" t="str">
        <f>IF(BK106=0,BK106,"")</f>
        <v/>
      </c>
      <c r="DG106" s="31" t="str">
        <f>IF(BK106=1,1,"")</f>
        <v/>
      </c>
      <c r="DH106" s="31" t="str">
        <f>IF(BK106=2,2,"")</f>
        <v/>
      </c>
      <c r="DI106" s="31" t="str">
        <f>IF(BK106=3,3,"")</f>
        <v/>
      </c>
      <c r="DJ106" s="31" t="str">
        <f>IF(BK106=4,4,"")</f>
        <v/>
      </c>
      <c r="DK106" s="31" t="str">
        <f>IF(BK106=5,5,"")</f>
        <v/>
      </c>
      <c r="DL106" s="31" t="str">
        <f>IF(BK106=6,6,"")</f>
        <v/>
      </c>
      <c r="DM106" s="31" t="str">
        <f>IF(BK106=7,7,"")</f>
        <v/>
      </c>
      <c r="DN106" s="31" t="str">
        <f>IF(BK106=8,8,"")</f>
        <v/>
      </c>
      <c r="DO106" s="31" t="str">
        <f>IF(BK106=9,9,"")</f>
        <v/>
      </c>
      <c r="DP106" s="31" t="str">
        <f>IF(BK106=10,10,"")</f>
        <v/>
      </c>
      <c r="DQ106" s="31" t="str">
        <f>IF(J106="Lund",AZ106,"")</f>
        <v/>
      </c>
      <c r="DR106" s="31" t="str">
        <f>IF(DQ106="","",RANK(DQ106,$DQ$3:$DQ$202,1))</f>
        <v/>
      </c>
      <c r="DS106" s="31" t="str">
        <f>IF(DR106=1,B106,"")</f>
        <v/>
      </c>
      <c r="DT106" s="31" t="str">
        <f>IF(I106="AT",B106,"")</f>
        <v/>
      </c>
      <c r="DU106" s="31" t="str">
        <f>IF(I106="MC",B106,"")</f>
        <v/>
      </c>
      <c r="DV106" s="31" t="str">
        <f>IF(I106="AC",B106,"")</f>
        <v/>
      </c>
      <c r="DW106" s="48" t="e">
        <f>IF(BK106=0,0,IF(D106="","",$D$203-AZ106+1)/$D$203*100)</f>
        <v>#VALUE!</v>
      </c>
      <c r="DX106" s="76" t="str">
        <f>IF(AS106 = 0,AV106 - AS106,"")</f>
        <v/>
      </c>
    </row>
    <row r="107" spans="1:128" ht="13.2" x14ac:dyDescent="0.25">
      <c r="A107" s="31" t="s">
        <v>318</v>
      </c>
      <c r="B107" s="76">
        <v>105</v>
      </c>
      <c r="C107" s="15"/>
      <c r="D107" s="14"/>
      <c r="E107" s="14"/>
      <c r="F107" s="14"/>
      <c r="G107" s="14"/>
      <c r="H107" s="14"/>
      <c r="I107" s="15"/>
      <c r="J107" s="47"/>
      <c r="K107" s="47"/>
      <c r="L107" s="47"/>
      <c r="M107" s="54"/>
      <c r="N107" s="54"/>
      <c r="O107" s="54"/>
      <c r="P107" s="54"/>
      <c r="Q107" s="54"/>
      <c r="R107" s="51"/>
      <c r="S107" s="51"/>
      <c r="T107" s="51"/>
      <c r="U107" s="51"/>
      <c r="V107" s="51"/>
      <c r="W107" s="51"/>
      <c r="X107" s="52" t="str">
        <f>IF(M107&gt;0,VLOOKUP(M107,$DY$8:$DZ$95,2)," ")</f>
        <v xml:space="preserve"> </v>
      </c>
      <c r="Y107" s="52" t="str">
        <f>IF(N107&gt;0,VLOOKUP(N107,$DY$8:$DZ$95,2)," ")</f>
        <v xml:space="preserve"> </v>
      </c>
      <c r="Z107" s="52" t="str">
        <f>IF(O107&gt;0,VLOOKUP(O107,$DY$8:$DZ$95,2)," ")</f>
        <v xml:space="preserve"> </v>
      </c>
      <c r="AA107" s="52" t="str">
        <f>IF(P107&gt;0,VLOOKUP(P107,$DY$8:$DZ$95,2)," ")</f>
        <v xml:space="preserve"> </v>
      </c>
      <c r="AB107" s="52" t="str">
        <f>IF(Q107&gt;0,VLOOKUP(Q107,$DY$8:$DZ$95,2)," ")</f>
        <v xml:space="preserve"> </v>
      </c>
      <c r="AC107" s="54"/>
      <c r="AD107" s="54"/>
      <c r="AE107" s="54"/>
      <c r="AF107" s="54"/>
      <c r="AG107" s="54"/>
      <c r="AH107" s="52" t="str">
        <f>IF(AC107&gt;0,VLOOKUP(AC107,$DY$8:$DZ$95,2)," ")</f>
        <v xml:space="preserve"> </v>
      </c>
      <c r="AI107" s="52" t="str">
        <f>IF(AD107&gt;0,VLOOKUP(AD107,$DY$8:$DZ$95,2)," ")</f>
        <v xml:space="preserve"> </v>
      </c>
      <c r="AJ107" s="52" t="str">
        <f>IF(AE107&gt;0,VLOOKUP(AE107,$DY$8:$DZ$95,2)," ")</f>
        <v xml:space="preserve"> </v>
      </c>
      <c r="AK107" s="52" t="str">
        <f>IF(AF107&gt;0,VLOOKUP(AF107,$DY$8:$DZ$95,2)," ")</f>
        <v xml:space="preserve"> </v>
      </c>
      <c r="AL107" s="52" t="str">
        <f>IF(AG107&gt;0,VLOOKUP(AG107,$DY$8:$DZ$95,2)," ")</f>
        <v xml:space="preserve"> </v>
      </c>
      <c r="AM107" s="53"/>
      <c r="AN107" s="53"/>
      <c r="AO107" s="53"/>
      <c r="AP107" s="53"/>
      <c r="AQ107" s="53"/>
      <c r="AR107" s="53"/>
      <c r="AS107" s="55" t="str">
        <f>IF(D107="","",SUM(X107:AB107))</f>
        <v/>
      </c>
      <c r="AT107" s="31" t="str">
        <f>IF(D107="","",RANK(AS107,$AS$3:$AS$202,0))</f>
        <v/>
      </c>
      <c r="AU107" s="57" t="str">
        <f>IF(D107="","",IF(LOOKUP(AT107,'Master 2012 Pay Sheet'!$A$5:$A$35,'Master 2012 Pay Sheet'!$B$5:$B$35)&gt;0,LOOKUP(AT107,'Master 2012 Pay Sheet'!$A$5:$A$35,'Master 2012 Pay Sheet'!$B$5:$B$35),0))</f>
        <v/>
      </c>
      <c r="AV107" s="56" t="str">
        <f>IF(D107="","",SUM(AH107:AL107))</f>
        <v/>
      </c>
      <c r="AW107" s="31" t="str">
        <f>IF(D107="","",RANK(AV107,$AV$3:$AV$202,0))</f>
        <v/>
      </c>
      <c r="AX107" s="57" t="str">
        <f>IF(D107="","",IF(LOOKUP(AW107,'Master 2012 Pay Sheet'!$C$5:$C$35,'Master 2012 Pay Sheet'!$D$5:$D$35)&gt;0,LOOKUP(AW107,'Master 2012 Pay Sheet'!$C$5:$C$35,'Master 2012 Pay Sheet'!$D$5:$D$35),0))</f>
        <v/>
      </c>
      <c r="AY107" s="56" t="str">
        <f>IF(D107="","",AS107+AV107)</f>
        <v/>
      </c>
      <c r="AZ107" s="31" t="str">
        <f>IF(D107="","",RANK(AY107,$AY$3:$AY$202,0))</f>
        <v/>
      </c>
      <c r="BA107" s="57" t="str">
        <f>IF(D107="","",IF(LOOKUP(AZ107,'Master 2012 Pay Sheet'!$E$5:$E$35,'Master 2012 Pay Sheet'!$F$5:$F$35)&gt;0,LOOKUP(AZ107,'Master 2012 Pay Sheet'!$E$5:$E$35,'Master 2012 Pay Sheet'!$F$5:$F$35),0))</f>
        <v/>
      </c>
      <c r="BB107" s="57" t="str">
        <f>IF(D107="","",SUM(AU107+AX107+BA107))</f>
        <v/>
      </c>
      <c r="BC107" s="31" t="str">
        <f>IF(D107="","",AT107-AZ107)</f>
        <v/>
      </c>
      <c r="BD107" s="31" t="str">
        <f>IF(D107="","",IF(BC107=MAX($BC$3:$BC$202),B107,""))</f>
        <v/>
      </c>
      <c r="BE107" s="31" t="str">
        <f>IF(D107="","",COUNT(M107:Q107))</f>
        <v/>
      </c>
      <c r="BF107" s="56" t="str">
        <f>IF(D107="","",MAX(X107:AB107))</f>
        <v/>
      </c>
      <c r="BG107" s="31" t="str">
        <f>IF(BF107=MAX($BF$3:$BF$202),B107,"")</f>
        <v/>
      </c>
      <c r="BH107" s="31" t="str">
        <f>IF(D107="","",COUNT(AC107:AG107))</f>
        <v/>
      </c>
      <c r="BI107" s="56" t="str">
        <f>IF(D107="","",MAX(AH107:AL107))</f>
        <v/>
      </c>
      <c r="BJ107" s="31" t="str">
        <f>IF(BI107=MAX($BI$3:$BI$202),B107,"")</f>
        <v/>
      </c>
      <c r="BK107" s="31" t="str">
        <f>IF(BE107="","",BE107+BH107)</f>
        <v/>
      </c>
      <c r="BL107" s="31" t="str">
        <f>IF(D107="","",IF(S107=MAX($S$3:$S$202),S107,""))</f>
        <v/>
      </c>
      <c r="BM107" s="31" t="str">
        <f>IF(BL107=MAX($BL$3:$BL$202),B107,"")</f>
        <v/>
      </c>
      <c r="BN107" s="31" t="str">
        <f>IF(D107="","",IF(AN107=MAX($AN$3:$AN$202),AN107,""))</f>
        <v/>
      </c>
      <c r="BO107" s="31" t="str">
        <f>IF(BN107=MAX($BN$3:$BN$202),B107,"")</f>
        <v/>
      </c>
      <c r="BP107" s="31" t="str">
        <f>IF(D107="","",IF(R107=MAX($R$3:$R$202),R107,""))</f>
        <v/>
      </c>
      <c r="BQ107" s="31" t="str">
        <f>IF(BP107=MAX($BP$3:$BP$202),B107,"")</f>
        <v/>
      </c>
      <c r="BR107" s="31" t="str">
        <f>IF(D107="","",IF(AM107=MAX($AM$3:$AM$202),AM107,""))</f>
        <v/>
      </c>
      <c r="BS107" s="31" t="str">
        <f>IF(BR107=MAX($BR$3:$BR$202),B107,"")</f>
        <v/>
      </c>
      <c r="BT107" s="31" t="str">
        <f>IF(D107="","",IF(V107=MAX($V$3:$V$202),V107,""))</f>
        <v/>
      </c>
      <c r="BU107" s="31" t="str">
        <f>IF(BT107=MAX($BT$3:$BT$202),B107,"")</f>
        <v/>
      </c>
      <c r="BV107" s="31" t="str">
        <f>IF(D107="","",IF(W107=MAX($W$3:$W$202), W107,""))</f>
        <v/>
      </c>
      <c r="BW107" s="31" t="str">
        <f>IF(BV107=MAX($BV$3:$BV$202),B107,"")</f>
        <v/>
      </c>
      <c r="BX107" s="31" t="str">
        <f>IF(D107="","",IF(AQ107=MAX($AQ$3:$AQ$202),AQ107,""))</f>
        <v/>
      </c>
      <c r="BY107" s="31" t="str">
        <f>IF(BX107=MAX($BX$3:$BX$202),B107,"")</f>
        <v/>
      </c>
      <c r="BZ107" s="31" t="str">
        <f>IF(D107="","",IF(AR107=MAX($AR$3:$AR$202), AR107,""))</f>
        <v/>
      </c>
      <c r="CA107" s="31" t="str">
        <f>IF(BZ107=MAX($BZ$3:$BZ$202),B107,"")</f>
        <v/>
      </c>
      <c r="CB107" s="31" t="str">
        <f>IF(D107="","",IF(U107=MAX($U$3:$U$202), U107,""))</f>
        <v/>
      </c>
      <c r="CC107" s="31" t="str">
        <f>IF(CB107=MAX($CB$3:$CB$202),B107,"")</f>
        <v/>
      </c>
      <c r="CD107" s="31" t="str">
        <f>IF(D107="","",IF(AP107=MAX($AP$3:$AP$202),AP107,""))</f>
        <v/>
      </c>
      <c r="CE107" s="31" t="str">
        <f>IF(CD107=MAX($CD$3:$CD$202),B107,"")</f>
        <v/>
      </c>
      <c r="CF107" s="31" t="str">
        <f>IF(D107="","",IF(T107=MAX($T$3:$T$202), T107,""))</f>
        <v/>
      </c>
      <c r="CG107" s="31" t="str">
        <f>IF(CF107=MAX($CF$3:$CF$202),B107,"")</f>
        <v/>
      </c>
      <c r="CH107" s="31" t="str">
        <f>IF(D107="","",IF(AO107=MAX($AO$3:$AO$202),AO107,""))</f>
        <v/>
      </c>
      <c r="CI107" s="31" t="str">
        <f>IF(CH107=MAX($CH$3:$CH$202),B107,"")</f>
        <v/>
      </c>
      <c r="CJ107" s="31" t="str">
        <f>IF(I107="AC",AZ107,"")</f>
        <v/>
      </c>
      <c r="CK107" s="31" t="str">
        <f>IF(CJ107="","",RANK(CJ107,$CJ$3:$CJ$202,1))</f>
        <v/>
      </c>
      <c r="CL107" s="31" t="str">
        <f>IF(CK107=1,B107,"")</f>
        <v/>
      </c>
      <c r="CM107" s="31" t="str">
        <f>IF(CK107=2,B107,"")</f>
        <v/>
      </c>
      <c r="CN107" s="31" t="str">
        <f>IF(CK107=3,B107,"")</f>
        <v/>
      </c>
      <c r="CO107" s="31" t="str">
        <f>IF(I107="MC",AZ107,"")</f>
        <v/>
      </c>
      <c r="CP107" s="31" t="str">
        <f>IF(CO107="","",RANK(CO107,$CO$3:$CO$202,1))</f>
        <v/>
      </c>
      <c r="CQ107" s="31" t="str">
        <f>IF(CP107=1,B107,"")</f>
        <v/>
      </c>
      <c r="CR107" s="31" t="str">
        <f>IF(CP107=2,B107,"")</f>
        <v/>
      </c>
      <c r="CS107" s="31" t="str">
        <f>IF(CP107=3,B107,"")</f>
        <v/>
      </c>
      <c r="CT107" s="31" t="str">
        <f>IF(BE107=0,BE107,"")</f>
        <v/>
      </c>
      <c r="CU107" s="31" t="str">
        <f>IF(BE107=1,1,"")</f>
        <v/>
      </c>
      <c r="CV107" s="31" t="str">
        <f>IF(BE107=2,2,"")</f>
        <v/>
      </c>
      <c r="CW107" s="31" t="str">
        <f>IF(BE107=3,3,"")</f>
        <v/>
      </c>
      <c r="CX107" s="31" t="str">
        <f>IF(BE107=4,4,"")</f>
        <v/>
      </c>
      <c r="CY107" s="31" t="str">
        <f>IF(BE107=5,5,"")</f>
        <v/>
      </c>
      <c r="CZ107" s="31" t="str">
        <f>IF(BH107=0,BH107,"")</f>
        <v/>
      </c>
      <c r="DA107" s="31" t="str">
        <f>IF(BH107=1,1,"")</f>
        <v/>
      </c>
      <c r="DB107" s="31" t="str">
        <f>IF(BH107=2,2,"")</f>
        <v/>
      </c>
      <c r="DC107" s="31" t="str">
        <f>IF(BH107=3,3,"")</f>
        <v/>
      </c>
      <c r="DD107" s="31" t="str">
        <f>IF(BH107=4,4,"")</f>
        <v/>
      </c>
      <c r="DE107" s="31" t="str">
        <f>IF(BH107=5,5,"")</f>
        <v/>
      </c>
      <c r="DF107" s="31" t="str">
        <f>IF(BK107=0,BK107,"")</f>
        <v/>
      </c>
      <c r="DG107" s="31" t="str">
        <f>IF(BK107=1,1,"")</f>
        <v/>
      </c>
      <c r="DH107" s="31" t="str">
        <f>IF(BK107=2,2,"")</f>
        <v/>
      </c>
      <c r="DI107" s="31" t="str">
        <f>IF(BK107=3,3,"")</f>
        <v/>
      </c>
      <c r="DJ107" s="31" t="str">
        <f>IF(BK107=4,4,"")</f>
        <v/>
      </c>
      <c r="DK107" s="31" t="str">
        <f>IF(BK107=5,5,"")</f>
        <v/>
      </c>
      <c r="DL107" s="31" t="str">
        <f>IF(BK107=6,6,"")</f>
        <v/>
      </c>
      <c r="DM107" s="31" t="str">
        <f>IF(BK107=7,7,"")</f>
        <v/>
      </c>
      <c r="DN107" s="31" t="str">
        <f>IF(BK107=8,8,"")</f>
        <v/>
      </c>
      <c r="DO107" s="31" t="str">
        <f>IF(BK107=9,9,"")</f>
        <v/>
      </c>
      <c r="DP107" s="31" t="str">
        <f>IF(BK107=10,10,"")</f>
        <v/>
      </c>
      <c r="DQ107" s="31" t="str">
        <f>IF(J107="Lund",AZ107,"")</f>
        <v/>
      </c>
      <c r="DR107" s="31" t="str">
        <f>IF(DQ107="","",RANK(DQ107,$DQ$3:$DQ$202,1))</f>
        <v/>
      </c>
      <c r="DS107" s="31" t="str">
        <f>IF(DR107=1,B107,"")</f>
        <v/>
      </c>
      <c r="DT107" s="31" t="str">
        <f>IF(I107="AT",B107,"")</f>
        <v/>
      </c>
      <c r="DU107" s="31" t="str">
        <f>IF(I107="MC",B107,"")</f>
        <v/>
      </c>
      <c r="DV107" s="31" t="str">
        <f>IF(I107="AC",B107,"")</f>
        <v/>
      </c>
      <c r="DW107" s="48" t="e">
        <f>IF(BK107=0,0,IF(D107="","",$D$203-AZ107+1)/$D$203*100)</f>
        <v>#VALUE!</v>
      </c>
      <c r="DX107" s="76" t="str">
        <f>IF(AS107 = 0,AV107 - AS107,"")</f>
        <v/>
      </c>
    </row>
    <row r="108" spans="1:128" ht="13.2" x14ac:dyDescent="0.25">
      <c r="A108" s="31" t="s">
        <v>318</v>
      </c>
      <c r="B108" s="76">
        <v>106</v>
      </c>
      <c r="C108" s="15"/>
      <c r="D108" s="14"/>
      <c r="E108" s="14"/>
      <c r="F108" s="14"/>
      <c r="G108" s="14"/>
      <c r="H108" s="14"/>
      <c r="I108" s="15"/>
      <c r="J108" s="47"/>
      <c r="K108" s="47"/>
      <c r="L108" s="47"/>
      <c r="M108" s="54"/>
      <c r="N108" s="54"/>
      <c r="O108" s="54"/>
      <c r="P108" s="54"/>
      <c r="Q108" s="54"/>
      <c r="R108" s="51"/>
      <c r="S108" s="51"/>
      <c r="T108" s="51"/>
      <c r="U108" s="51"/>
      <c r="V108" s="51"/>
      <c r="W108" s="51"/>
      <c r="X108" s="52" t="str">
        <f>IF(M108&gt;0,VLOOKUP(M108,$DY$8:$DZ$95,2)," ")</f>
        <v xml:space="preserve"> </v>
      </c>
      <c r="Y108" s="52" t="str">
        <f>IF(N108&gt;0,VLOOKUP(N108,$DY$8:$DZ$95,2)," ")</f>
        <v xml:space="preserve"> </v>
      </c>
      <c r="Z108" s="52" t="str">
        <f>IF(O108&gt;0,VLOOKUP(O108,$DY$8:$DZ$95,2)," ")</f>
        <v xml:space="preserve"> </v>
      </c>
      <c r="AA108" s="52" t="str">
        <f>IF(P108&gt;0,VLOOKUP(P108,$DY$8:$DZ$95,2)," ")</f>
        <v xml:space="preserve"> </v>
      </c>
      <c r="AB108" s="52" t="str">
        <f>IF(Q108&gt;0,VLOOKUP(Q108,$DY$8:$DZ$95,2)," ")</f>
        <v xml:space="preserve"> </v>
      </c>
      <c r="AC108" s="54"/>
      <c r="AD108" s="54"/>
      <c r="AE108" s="54"/>
      <c r="AF108" s="54"/>
      <c r="AG108" s="54"/>
      <c r="AH108" s="52" t="str">
        <f>IF(AC108&gt;0,VLOOKUP(AC108,$DY$8:$DZ$95,2)," ")</f>
        <v xml:space="preserve"> </v>
      </c>
      <c r="AI108" s="52" t="str">
        <f>IF(AD108&gt;0,VLOOKUP(AD108,$DY$8:$DZ$95,2)," ")</f>
        <v xml:space="preserve"> </v>
      </c>
      <c r="AJ108" s="52" t="str">
        <f>IF(AE108&gt;0,VLOOKUP(AE108,$DY$8:$DZ$95,2)," ")</f>
        <v xml:space="preserve"> </v>
      </c>
      <c r="AK108" s="52" t="str">
        <f>IF(AF108&gt;0,VLOOKUP(AF108,$DY$8:$DZ$95,2)," ")</f>
        <v xml:space="preserve"> </v>
      </c>
      <c r="AL108" s="52" t="str">
        <f>IF(AG108&gt;0,VLOOKUP(AG108,$DY$8:$DZ$95,2)," ")</f>
        <v xml:space="preserve"> </v>
      </c>
      <c r="AM108" s="53"/>
      <c r="AN108" s="53"/>
      <c r="AO108" s="53"/>
      <c r="AP108" s="53"/>
      <c r="AQ108" s="53"/>
      <c r="AR108" s="53"/>
      <c r="AS108" s="55" t="str">
        <f>IF(D108="","",SUM(X108:AB108))</f>
        <v/>
      </c>
      <c r="AT108" s="31" t="str">
        <f>IF(D108="","",RANK(AS108,$AS$3:$AS$202,0))</f>
        <v/>
      </c>
      <c r="AU108" s="57" t="str">
        <f>IF(D108="","",IF(LOOKUP(AT108,'Master 2012 Pay Sheet'!$A$5:$A$35,'Master 2012 Pay Sheet'!$B$5:$B$35)&gt;0,LOOKUP(AT108,'Master 2012 Pay Sheet'!$A$5:$A$35,'Master 2012 Pay Sheet'!$B$5:$B$35),0))</f>
        <v/>
      </c>
      <c r="AV108" s="56" t="str">
        <f>IF(D108="","",SUM(AH108:AL108))</f>
        <v/>
      </c>
      <c r="AW108" s="31" t="str">
        <f>IF(D108="","",RANK(AV108,$AV$3:$AV$202,0))</f>
        <v/>
      </c>
      <c r="AX108" s="57" t="str">
        <f>IF(D108="","",IF(LOOKUP(AW108,'Master 2012 Pay Sheet'!$C$5:$C$35,'Master 2012 Pay Sheet'!$D$5:$D$35)&gt;0,LOOKUP(AW108,'Master 2012 Pay Sheet'!$C$5:$C$35,'Master 2012 Pay Sheet'!$D$5:$D$35),0))</f>
        <v/>
      </c>
      <c r="AY108" s="56" t="str">
        <f>IF(D108="","",AS108+AV108)</f>
        <v/>
      </c>
      <c r="AZ108" s="31" t="str">
        <f>IF(D108="","",RANK(AY108,$AY$3:$AY$202,0))</f>
        <v/>
      </c>
      <c r="BA108" s="57" t="str">
        <f>IF(D108="","",IF(LOOKUP(AZ108,'Master 2012 Pay Sheet'!$E$5:$E$35,'Master 2012 Pay Sheet'!$F$5:$F$35)&gt;0,LOOKUP(AZ108,'Master 2012 Pay Sheet'!$E$5:$E$35,'Master 2012 Pay Sheet'!$F$5:$F$35),0))</f>
        <v/>
      </c>
      <c r="BB108" s="57" t="str">
        <f>IF(D108="","",SUM(AU108+AX108+BA108))</f>
        <v/>
      </c>
      <c r="BC108" s="31" t="str">
        <f>IF(D108="","",AT108-AZ108)</f>
        <v/>
      </c>
      <c r="BD108" s="31" t="str">
        <f>IF(D108="","",IF(BC108=MAX($BC$3:$BC$202),B108,""))</f>
        <v/>
      </c>
      <c r="BE108" s="31" t="str">
        <f>IF(D108="","",COUNT(M108:Q108))</f>
        <v/>
      </c>
      <c r="BF108" s="56" t="str">
        <f>IF(D108="","",MAX(X108:AB108))</f>
        <v/>
      </c>
      <c r="BG108" s="31" t="str">
        <f>IF(BF108=MAX($BF$3:$BF$202),B108,"")</f>
        <v/>
      </c>
      <c r="BH108" s="31" t="str">
        <f>IF(D108="","",COUNT(AC108:AG108))</f>
        <v/>
      </c>
      <c r="BI108" s="56" t="str">
        <f>IF(D108="","",MAX(AH108:AL108))</f>
        <v/>
      </c>
      <c r="BJ108" s="31" t="str">
        <f>IF(BI108=MAX($BI$3:$BI$202),B108,"")</f>
        <v/>
      </c>
      <c r="BK108" s="31" t="str">
        <f>IF(BE108="","",BE108+BH108)</f>
        <v/>
      </c>
      <c r="BL108" s="31" t="str">
        <f>IF(D108="","",IF(S108=MAX($S$3:$S$202),S108,""))</f>
        <v/>
      </c>
      <c r="BM108" s="31" t="str">
        <f>IF(BL108=MAX($BL$3:$BL$202),B108,"")</f>
        <v/>
      </c>
      <c r="BN108" s="31" t="str">
        <f>IF(D108="","",IF(AN108=MAX($AN$3:$AN$202),AN108,""))</f>
        <v/>
      </c>
      <c r="BO108" s="31" t="str">
        <f>IF(BN108=MAX($BN$3:$BN$202),B108,"")</f>
        <v/>
      </c>
      <c r="BP108" s="31" t="str">
        <f>IF(D108="","",IF(R108=MAX($R$3:$R$202),R108,""))</f>
        <v/>
      </c>
      <c r="BQ108" s="31" t="str">
        <f>IF(BP108=MAX($BP$3:$BP$202),B108,"")</f>
        <v/>
      </c>
      <c r="BR108" s="31" t="str">
        <f>IF(D108="","",IF(AM108=MAX($AM$3:$AM$202),AM108,""))</f>
        <v/>
      </c>
      <c r="BS108" s="31" t="str">
        <f>IF(BR108=MAX($BR$3:$BR$202),B108,"")</f>
        <v/>
      </c>
      <c r="BT108" s="31" t="str">
        <f>IF(D108="","",IF(V108=MAX($V$3:$V$202),V108,""))</f>
        <v/>
      </c>
      <c r="BU108" s="31" t="str">
        <f>IF(BT108=MAX($BT$3:$BT$202),B108,"")</f>
        <v/>
      </c>
      <c r="BV108" s="31" t="str">
        <f>IF(D108="","",IF(W108=MAX($W$3:$W$202), W108,""))</f>
        <v/>
      </c>
      <c r="BW108" s="31" t="str">
        <f>IF(BV108=MAX($BV$3:$BV$202),B108,"")</f>
        <v/>
      </c>
      <c r="BX108" s="31" t="str">
        <f>IF(D108="","",IF(AQ108=MAX($AQ$3:$AQ$202),AQ108,""))</f>
        <v/>
      </c>
      <c r="BY108" s="31" t="str">
        <f>IF(BX108=MAX($BX$3:$BX$202),B108,"")</f>
        <v/>
      </c>
      <c r="BZ108" s="31" t="str">
        <f>IF(D108="","",IF(AR108=MAX($AR$3:$AR$202), AR108,""))</f>
        <v/>
      </c>
      <c r="CA108" s="31" t="str">
        <f>IF(BZ108=MAX($BZ$3:$BZ$202),B108,"")</f>
        <v/>
      </c>
      <c r="CB108" s="31" t="str">
        <f>IF(D108="","",IF(U108=MAX($U$3:$U$202), U108,""))</f>
        <v/>
      </c>
      <c r="CC108" s="31" t="str">
        <f>IF(CB108=MAX($CB$3:$CB$202),B108,"")</f>
        <v/>
      </c>
      <c r="CD108" s="31" t="str">
        <f>IF(D108="","",IF(AP108=MAX($AP$3:$AP$202),AP108,""))</f>
        <v/>
      </c>
      <c r="CE108" s="31" t="str">
        <f>IF(CD108=MAX($CD$3:$CD$202),B108,"")</f>
        <v/>
      </c>
      <c r="CF108" s="31" t="str">
        <f>IF(D108="","",IF(T108=MAX($T$3:$T$202), T108,""))</f>
        <v/>
      </c>
      <c r="CG108" s="31" t="str">
        <f>IF(CF108=MAX($CF$3:$CF$202),B108,"")</f>
        <v/>
      </c>
      <c r="CH108" s="31" t="str">
        <f>IF(D108="","",IF(AO108=MAX($AO$3:$AO$202),AO108,""))</f>
        <v/>
      </c>
      <c r="CI108" s="31" t="str">
        <f>IF(CH108=MAX($CH$3:$CH$202),B108,"")</f>
        <v/>
      </c>
      <c r="CJ108" s="31" t="str">
        <f>IF(I108="AC",AZ108,"")</f>
        <v/>
      </c>
      <c r="CK108" s="31" t="str">
        <f>IF(CJ108="","",RANK(CJ108,$CJ$3:$CJ$202,1))</f>
        <v/>
      </c>
      <c r="CL108" s="31" t="str">
        <f>IF(CK108=1,B108,"")</f>
        <v/>
      </c>
      <c r="CM108" s="31" t="str">
        <f>IF(CK108=2,B108,"")</f>
        <v/>
      </c>
      <c r="CN108" s="31" t="str">
        <f>IF(CK108=3,B108,"")</f>
        <v/>
      </c>
      <c r="CO108" s="31" t="str">
        <f>IF(I108="MC",AZ108,"")</f>
        <v/>
      </c>
      <c r="CP108" s="31" t="str">
        <f>IF(CO108="","",RANK(CO108,$CO$3:$CO$202,1))</f>
        <v/>
      </c>
      <c r="CQ108" s="31" t="str">
        <f>IF(CP108=1,B108,"")</f>
        <v/>
      </c>
      <c r="CR108" s="31" t="str">
        <f>IF(CP108=2,B108,"")</f>
        <v/>
      </c>
      <c r="CS108" s="31" t="str">
        <f>IF(CP108=3,B108,"")</f>
        <v/>
      </c>
      <c r="CT108" s="31" t="str">
        <f>IF(BE108=0,BE108,"")</f>
        <v/>
      </c>
      <c r="CU108" s="31" t="str">
        <f>IF(BE108=1,1,"")</f>
        <v/>
      </c>
      <c r="CV108" s="31" t="str">
        <f>IF(BE108=2,2,"")</f>
        <v/>
      </c>
      <c r="CW108" s="31" t="str">
        <f>IF(BE108=3,3,"")</f>
        <v/>
      </c>
      <c r="CX108" s="31" t="str">
        <f>IF(BE108=4,4,"")</f>
        <v/>
      </c>
      <c r="CY108" s="31" t="str">
        <f>IF(BE108=5,5,"")</f>
        <v/>
      </c>
      <c r="CZ108" s="31" t="str">
        <f>IF(BH108=0,BH108,"")</f>
        <v/>
      </c>
      <c r="DA108" s="31" t="str">
        <f>IF(BH108=1,1,"")</f>
        <v/>
      </c>
      <c r="DB108" s="31" t="str">
        <f>IF(BH108=2,2,"")</f>
        <v/>
      </c>
      <c r="DC108" s="31" t="str">
        <f>IF(BH108=3,3,"")</f>
        <v/>
      </c>
      <c r="DD108" s="31" t="str">
        <f>IF(BH108=4,4,"")</f>
        <v/>
      </c>
      <c r="DE108" s="31" t="str">
        <f>IF(BH108=5,5,"")</f>
        <v/>
      </c>
      <c r="DF108" s="31" t="str">
        <f>IF(BK108=0,BK108,"")</f>
        <v/>
      </c>
      <c r="DG108" s="31" t="str">
        <f>IF(BK108=1,1,"")</f>
        <v/>
      </c>
      <c r="DH108" s="31" t="str">
        <f>IF(BK108=2,2,"")</f>
        <v/>
      </c>
      <c r="DI108" s="31" t="str">
        <f>IF(BK108=3,3,"")</f>
        <v/>
      </c>
      <c r="DJ108" s="31" t="str">
        <f>IF(BK108=4,4,"")</f>
        <v/>
      </c>
      <c r="DK108" s="31" t="str">
        <f>IF(BK108=5,5,"")</f>
        <v/>
      </c>
      <c r="DL108" s="31" t="str">
        <f>IF(BK108=6,6,"")</f>
        <v/>
      </c>
      <c r="DM108" s="31" t="str">
        <f>IF(BK108=7,7,"")</f>
        <v/>
      </c>
      <c r="DN108" s="31" t="str">
        <f>IF(BK108=8,8,"")</f>
        <v/>
      </c>
      <c r="DO108" s="31" t="str">
        <f>IF(BK108=9,9,"")</f>
        <v/>
      </c>
      <c r="DP108" s="31" t="str">
        <f>IF(BK108=10,10,"")</f>
        <v/>
      </c>
      <c r="DQ108" s="31" t="str">
        <f>IF(J108="Lund",AZ108,"")</f>
        <v/>
      </c>
      <c r="DR108" s="31" t="str">
        <f>IF(DQ108="","",RANK(DQ108,$DQ$3:$DQ$202,1))</f>
        <v/>
      </c>
      <c r="DS108" s="31" t="str">
        <f>IF(DR108=1,B108,"")</f>
        <v/>
      </c>
      <c r="DT108" s="31" t="str">
        <f>IF(I108="AT",B108,"")</f>
        <v/>
      </c>
      <c r="DU108" s="31" t="str">
        <f>IF(I108="MC",B108,"")</f>
        <v/>
      </c>
      <c r="DV108" s="31" t="str">
        <f>IF(I108="AC",B108,"")</f>
        <v/>
      </c>
      <c r="DW108" s="48" t="e">
        <f>IF(BK108=0,0,IF(D108="","",$D$203-AZ108+1)/$D$203*100)</f>
        <v>#VALUE!</v>
      </c>
      <c r="DX108" s="76" t="str">
        <f>IF(AS108 = 0,AV108 - AS108,"")</f>
        <v/>
      </c>
    </row>
    <row r="109" spans="1:128" ht="13.2" x14ac:dyDescent="0.25">
      <c r="A109" s="31" t="s">
        <v>318</v>
      </c>
      <c r="B109" s="76">
        <v>107</v>
      </c>
      <c r="C109" s="15"/>
      <c r="D109" s="14"/>
      <c r="E109" s="14"/>
      <c r="F109" s="14"/>
      <c r="G109" s="14"/>
      <c r="H109" s="14"/>
      <c r="I109" s="15"/>
      <c r="J109" s="47"/>
      <c r="K109" s="47"/>
      <c r="L109" s="47"/>
      <c r="M109" s="54"/>
      <c r="N109" s="54"/>
      <c r="O109" s="54"/>
      <c r="P109" s="54"/>
      <c r="Q109" s="54"/>
      <c r="R109" s="51"/>
      <c r="S109" s="51"/>
      <c r="T109" s="51"/>
      <c r="U109" s="51"/>
      <c r="V109" s="51"/>
      <c r="W109" s="51"/>
      <c r="X109" s="52" t="str">
        <f>IF(M109&gt;0,VLOOKUP(M109,$DY$8:$DZ$95,2)," ")</f>
        <v xml:space="preserve"> </v>
      </c>
      <c r="Y109" s="52" t="str">
        <f>IF(N109&gt;0,VLOOKUP(N109,$DY$8:$DZ$95,2)," ")</f>
        <v xml:space="preserve"> </v>
      </c>
      <c r="Z109" s="52" t="str">
        <f>IF(O109&gt;0,VLOOKUP(O109,$DY$8:$DZ$95,2)," ")</f>
        <v xml:space="preserve"> </v>
      </c>
      <c r="AA109" s="52" t="str">
        <f>IF(P109&gt;0,VLOOKUP(P109,$DY$8:$DZ$95,2)," ")</f>
        <v xml:space="preserve"> </v>
      </c>
      <c r="AB109" s="52" t="str">
        <f>IF(Q109&gt;0,VLOOKUP(Q109,$DY$8:$DZ$95,2)," ")</f>
        <v xml:space="preserve"> </v>
      </c>
      <c r="AC109" s="54"/>
      <c r="AD109" s="54"/>
      <c r="AE109" s="54"/>
      <c r="AF109" s="54"/>
      <c r="AG109" s="54"/>
      <c r="AH109" s="52" t="str">
        <f>IF(AC109&gt;0,VLOOKUP(AC109,$DY$8:$DZ$95,2)," ")</f>
        <v xml:space="preserve"> </v>
      </c>
      <c r="AI109" s="52" t="str">
        <f>IF(AD109&gt;0,VLOOKUP(AD109,$DY$8:$DZ$95,2)," ")</f>
        <v xml:space="preserve"> </v>
      </c>
      <c r="AJ109" s="52" t="str">
        <f>IF(AE109&gt;0,VLOOKUP(AE109,$DY$8:$DZ$95,2)," ")</f>
        <v xml:space="preserve"> </v>
      </c>
      <c r="AK109" s="52" t="str">
        <f>IF(AF109&gt;0,VLOOKUP(AF109,$DY$8:$DZ$95,2)," ")</f>
        <v xml:space="preserve"> </v>
      </c>
      <c r="AL109" s="52" t="str">
        <f>IF(AG109&gt;0,VLOOKUP(AG109,$DY$8:$DZ$95,2)," ")</f>
        <v xml:space="preserve"> </v>
      </c>
      <c r="AM109" s="53"/>
      <c r="AN109" s="53"/>
      <c r="AO109" s="53"/>
      <c r="AP109" s="53"/>
      <c r="AQ109" s="53"/>
      <c r="AR109" s="53"/>
      <c r="AS109" s="55" t="str">
        <f>IF(D109="","",SUM(X109:AB109))</f>
        <v/>
      </c>
      <c r="AT109" s="31" t="str">
        <f>IF(D109="","",RANK(AS109,$AS$3:$AS$202,0))</f>
        <v/>
      </c>
      <c r="AU109" s="57" t="str">
        <f>IF(D109="","",IF(LOOKUP(AT109,'Master 2012 Pay Sheet'!$A$5:$A$35,'Master 2012 Pay Sheet'!$B$5:$B$35)&gt;0,LOOKUP(AT109,'Master 2012 Pay Sheet'!$A$5:$A$35,'Master 2012 Pay Sheet'!$B$5:$B$35),0))</f>
        <v/>
      </c>
      <c r="AV109" s="56" t="str">
        <f>IF(D109="","",SUM(AH109:AL109))</f>
        <v/>
      </c>
      <c r="AW109" s="31" t="str">
        <f>IF(D109="","",RANK(AV109,$AV$3:$AV$202,0))</f>
        <v/>
      </c>
      <c r="AX109" s="57" t="str">
        <f>IF(D109="","",IF(LOOKUP(AW109,'Master 2012 Pay Sheet'!$C$5:$C$35,'Master 2012 Pay Sheet'!$D$5:$D$35)&gt;0,LOOKUP(AW109,'Master 2012 Pay Sheet'!$C$5:$C$35,'Master 2012 Pay Sheet'!$D$5:$D$35),0))</f>
        <v/>
      </c>
      <c r="AY109" s="56" t="str">
        <f>IF(D109="","",AS109+AV109)</f>
        <v/>
      </c>
      <c r="AZ109" s="31" t="str">
        <f>IF(D109="","",RANK(AY109,$AY$3:$AY$202,0))</f>
        <v/>
      </c>
      <c r="BA109" s="57" t="str">
        <f>IF(D109="","",IF(LOOKUP(AZ109,'Master 2012 Pay Sheet'!$E$5:$E$35,'Master 2012 Pay Sheet'!$F$5:$F$35)&gt;0,LOOKUP(AZ109,'Master 2012 Pay Sheet'!$E$5:$E$35,'Master 2012 Pay Sheet'!$F$5:$F$35),0))</f>
        <v/>
      </c>
      <c r="BB109" s="57" t="str">
        <f>IF(D109="","",SUM(AU109+AX109+BA109))</f>
        <v/>
      </c>
      <c r="BC109" s="31" t="str">
        <f>IF(D109="","",AT109-AZ109)</f>
        <v/>
      </c>
      <c r="BD109" s="31" t="str">
        <f>IF(D109="","",IF(BC109=MAX($BC$3:$BC$202),B109,""))</f>
        <v/>
      </c>
      <c r="BE109" s="31" t="str">
        <f>IF(D109="","",COUNT(M109:Q109))</f>
        <v/>
      </c>
      <c r="BF109" s="56" t="str">
        <f>IF(D109="","",MAX(X109:AB109))</f>
        <v/>
      </c>
      <c r="BG109" s="31" t="str">
        <f>IF(BF109=MAX($BF$3:$BF$202),B109,"")</f>
        <v/>
      </c>
      <c r="BH109" s="31" t="str">
        <f>IF(D109="","",COUNT(AC109:AG109))</f>
        <v/>
      </c>
      <c r="BI109" s="56" t="str">
        <f>IF(D109="","",MAX(AH109:AL109))</f>
        <v/>
      </c>
      <c r="BJ109" s="31" t="str">
        <f>IF(BI109=MAX($BI$3:$BI$202),B109,"")</f>
        <v/>
      </c>
      <c r="BK109" s="31" t="str">
        <f>IF(BE109="","",BE109+BH109)</f>
        <v/>
      </c>
      <c r="BL109" s="31" t="str">
        <f>IF(D109="","",IF(S109=MAX($S$3:$S$202),S109,""))</f>
        <v/>
      </c>
      <c r="BM109" s="31" t="str">
        <f>IF(BL109=MAX($BL$3:$BL$202),B109,"")</f>
        <v/>
      </c>
      <c r="BN109" s="31" t="str">
        <f>IF(D109="","",IF(AN109=MAX($AN$3:$AN$202),AN109,""))</f>
        <v/>
      </c>
      <c r="BO109" s="31" t="str">
        <f>IF(BN109=MAX($BN$3:$BN$202),B109,"")</f>
        <v/>
      </c>
      <c r="BP109" s="31" t="str">
        <f>IF(D109="","",IF(R109=MAX($R$3:$R$202),R109,""))</f>
        <v/>
      </c>
      <c r="BQ109" s="31" t="str">
        <f>IF(BP109=MAX($BP$3:$BP$202),B109,"")</f>
        <v/>
      </c>
      <c r="BR109" s="31" t="str">
        <f>IF(D109="","",IF(AM109=MAX($AM$3:$AM$202),AM109,""))</f>
        <v/>
      </c>
      <c r="BS109" s="31" t="str">
        <f>IF(BR109=MAX($BR$3:$BR$202),B109,"")</f>
        <v/>
      </c>
      <c r="BT109" s="31" t="str">
        <f>IF(D109="","",IF(V109=MAX($V$3:$V$202),V109,""))</f>
        <v/>
      </c>
      <c r="BU109" s="31" t="str">
        <f>IF(BT109=MAX($BT$3:$BT$202),B109,"")</f>
        <v/>
      </c>
      <c r="BV109" s="31" t="str">
        <f>IF(D109="","",IF(W109=MAX($W$3:$W$202), W109,""))</f>
        <v/>
      </c>
      <c r="BW109" s="31" t="str">
        <f>IF(BV109=MAX($BV$3:$BV$202),B109,"")</f>
        <v/>
      </c>
      <c r="BX109" s="31" t="str">
        <f>IF(D109="","",IF(AQ109=MAX($AQ$3:$AQ$202),AQ109,""))</f>
        <v/>
      </c>
      <c r="BY109" s="31" t="str">
        <f>IF(BX109=MAX($BX$3:$BX$202),B109,"")</f>
        <v/>
      </c>
      <c r="BZ109" s="31" t="str">
        <f>IF(D109="","",IF(AR109=MAX($AR$3:$AR$202), AR109,""))</f>
        <v/>
      </c>
      <c r="CA109" s="31" t="str">
        <f>IF(BZ109=MAX($BZ$3:$BZ$202),B109,"")</f>
        <v/>
      </c>
      <c r="CB109" s="31" t="str">
        <f>IF(D109="","",IF(U109=MAX($U$3:$U$202), U109,""))</f>
        <v/>
      </c>
      <c r="CC109" s="31" t="str">
        <f>IF(CB109=MAX($CB$3:$CB$202),B109,"")</f>
        <v/>
      </c>
      <c r="CD109" s="31" t="str">
        <f>IF(D109="","",IF(AP109=MAX($AP$3:$AP$202),AP109,""))</f>
        <v/>
      </c>
      <c r="CE109" s="31" t="str">
        <f>IF(CD109=MAX($CD$3:$CD$202),B109,"")</f>
        <v/>
      </c>
      <c r="CF109" s="31" t="str">
        <f>IF(D109="","",IF(T109=MAX($T$3:$T$202), T109,""))</f>
        <v/>
      </c>
      <c r="CG109" s="31" t="str">
        <f>IF(CF109=MAX($CF$3:$CF$202),B109,"")</f>
        <v/>
      </c>
      <c r="CH109" s="31" t="str">
        <f>IF(D109="","",IF(AO109=MAX($AO$3:$AO$202),AO109,""))</f>
        <v/>
      </c>
      <c r="CI109" s="31" t="str">
        <f>IF(CH109=MAX($CH$3:$CH$202),B109,"")</f>
        <v/>
      </c>
      <c r="CJ109" s="31" t="str">
        <f>IF(I109="AC",AZ109,"")</f>
        <v/>
      </c>
      <c r="CK109" s="31" t="str">
        <f>IF(CJ109="","",RANK(CJ109,$CJ$3:$CJ$202,1))</f>
        <v/>
      </c>
      <c r="CL109" s="31" t="str">
        <f>IF(CK109=1,B109,"")</f>
        <v/>
      </c>
      <c r="CM109" s="31" t="str">
        <f>IF(CK109=2,B109,"")</f>
        <v/>
      </c>
      <c r="CN109" s="31" t="str">
        <f>IF(CK109=3,B109,"")</f>
        <v/>
      </c>
      <c r="CO109" s="31" t="str">
        <f>IF(I109="MC",AZ109,"")</f>
        <v/>
      </c>
      <c r="CP109" s="31" t="str">
        <f>IF(CO109="","",RANK(CO109,$CO$3:$CO$202,1))</f>
        <v/>
      </c>
      <c r="CQ109" s="31" t="str">
        <f>IF(CP109=1,B109,"")</f>
        <v/>
      </c>
      <c r="CR109" s="31" t="str">
        <f>IF(CP109=2,B109,"")</f>
        <v/>
      </c>
      <c r="CS109" s="31" t="str">
        <f>IF(CP109=3,B109,"")</f>
        <v/>
      </c>
      <c r="CT109" s="31" t="str">
        <f>IF(BE109=0,BE109,"")</f>
        <v/>
      </c>
      <c r="CU109" s="31" t="str">
        <f>IF(BE109=1,1,"")</f>
        <v/>
      </c>
      <c r="CV109" s="31" t="str">
        <f>IF(BE109=2,2,"")</f>
        <v/>
      </c>
      <c r="CW109" s="31" t="str">
        <f>IF(BE109=3,3,"")</f>
        <v/>
      </c>
      <c r="CX109" s="31" t="str">
        <f>IF(BE109=4,4,"")</f>
        <v/>
      </c>
      <c r="CY109" s="31" t="str">
        <f>IF(BE109=5,5,"")</f>
        <v/>
      </c>
      <c r="CZ109" s="31" t="str">
        <f>IF(BH109=0,BH109,"")</f>
        <v/>
      </c>
      <c r="DA109" s="31" t="str">
        <f>IF(BH109=1,1,"")</f>
        <v/>
      </c>
      <c r="DB109" s="31" t="str">
        <f>IF(BH109=2,2,"")</f>
        <v/>
      </c>
      <c r="DC109" s="31" t="str">
        <f>IF(BH109=3,3,"")</f>
        <v/>
      </c>
      <c r="DD109" s="31" t="str">
        <f>IF(BH109=4,4,"")</f>
        <v/>
      </c>
      <c r="DE109" s="31" t="str">
        <f>IF(BH109=5,5,"")</f>
        <v/>
      </c>
      <c r="DF109" s="31" t="str">
        <f>IF(BK109=0,BK109,"")</f>
        <v/>
      </c>
      <c r="DG109" s="31" t="str">
        <f>IF(BK109=1,1,"")</f>
        <v/>
      </c>
      <c r="DH109" s="31" t="str">
        <f>IF(BK109=2,2,"")</f>
        <v/>
      </c>
      <c r="DI109" s="31" t="str">
        <f>IF(BK109=3,3,"")</f>
        <v/>
      </c>
      <c r="DJ109" s="31" t="str">
        <f>IF(BK109=4,4,"")</f>
        <v/>
      </c>
      <c r="DK109" s="31" t="str">
        <f>IF(BK109=5,5,"")</f>
        <v/>
      </c>
      <c r="DL109" s="31" t="str">
        <f>IF(BK109=6,6,"")</f>
        <v/>
      </c>
      <c r="DM109" s="31" t="str">
        <f>IF(BK109=7,7,"")</f>
        <v/>
      </c>
      <c r="DN109" s="31" t="str">
        <f>IF(BK109=8,8,"")</f>
        <v/>
      </c>
      <c r="DO109" s="31" t="str">
        <f>IF(BK109=9,9,"")</f>
        <v/>
      </c>
      <c r="DP109" s="31" t="str">
        <f>IF(BK109=10,10,"")</f>
        <v/>
      </c>
      <c r="DQ109" s="31" t="str">
        <f>IF(J109="Lund",AZ109,"")</f>
        <v/>
      </c>
      <c r="DR109" s="31" t="str">
        <f>IF(DQ109="","",RANK(DQ109,$DQ$3:$DQ$202,1))</f>
        <v/>
      </c>
      <c r="DS109" s="31" t="str">
        <f>IF(DR109=1,B109,"")</f>
        <v/>
      </c>
      <c r="DT109" s="31" t="str">
        <f>IF(I109="AT",B109,"")</f>
        <v/>
      </c>
      <c r="DU109" s="31" t="str">
        <f>IF(I109="MC",B109,"")</f>
        <v/>
      </c>
      <c r="DV109" s="31" t="str">
        <f>IF(I109="AC",B109,"")</f>
        <v/>
      </c>
      <c r="DW109" s="48" t="e">
        <f>IF(BK109=0,0,IF(D109="","",$D$203-AZ109+1)/$D$203*100)</f>
        <v>#VALUE!</v>
      </c>
      <c r="DX109" s="76" t="str">
        <f>IF(AS109 = 0,AV109 - AS109,"")</f>
        <v/>
      </c>
    </row>
    <row r="110" spans="1:128" ht="13.2" x14ac:dyDescent="0.25">
      <c r="A110" s="31" t="s">
        <v>318</v>
      </c>
      <c r="B110" s="76">
        <v>108</v>
      </c>
      <c r="C110" s="15"/>
      <c r="D110" s="14"/>
      <c r="E110" s="14"/>
      <c r="F110" s="14"/>
      <c r="G110" s="14"/>
      <c r="H110" s="14"/>
      <c r="I110" s="15"/>
      <c r="J110" s="47"/>
      <c r="K110" s="47"/>
      <c r="L110" s="47"/>
      <c r="M110" s="54"/>
      <c r="N110" s="54"/>
      <c r="O110" s="54"/>
      <c r="P110" s="54"/>
      <c r="Q110" s="54"/>
      <c r="R110" s="51"/>
      <c r="S110" s="51"/>
      <c r="T110" s="51"/>
      <c r="U110" s="51"/>
      <c r="V110" s="51"/>
      <c r="W110" s="51"/>
      <c r="X110" s="52" t="str">
        <f>IF(M110&gt;0,VLOOKUP(M110,$DY$8:$DZ$95,2)," ")</f>
        <v xml:space="preserve"> </v>
      </c>
      <c r="Y110" s="52" t="str">
        <f>IF(N110&gt;0,VLOOKUP(N110,$DY$8:$DZ$95,2)," ")</f>
        <v xml:space="preserve"> </v>
      </c>
      <c r="Z110" s="52" t="str">
        <f>IF(O110&gt;0,VLOOKUP(O110,$DY$8:$DZ$95,2)," ")</f>
        <v xml:space="preserve"> </v>
      </c>
      <c r="AA110" s="52" t="str">
        <f>IF(P110&gt;0,VLOOKUP(P110,$DY$8:$DZ$95,2)," ")</f>
        <v xml:space="preserve"> </v>
      </c>
      <c r="AB110" s="52" t="str">
        <f>IF(Q110&gt;0,VLOOKUP(Q110,$DY$8:$DZ$95,2)," ")</f>
        <v xml:space="preserve"> </v>
      </c>
      <c r="AC110" s="54"/>
      <c r="AD110" s="54"/>
      <c r="AE110" s="54"/>
      <c r="AF110" s="54"/>
      <c r="AG110" s="54"/>
      <c r="AH110" s="52" t="str">
        <f>IF(AC110&gt;0,VLOOKUP(AC110,$DY$8:$DZ$95,2)," ")</f>
        <v xml:space="preserve"> </v>
      </c>
      <c r="AI110" s="52" t="str">
        <f>IF(AD110&gt;0,VLOOKUP(AD110,$DY$8:$DZ$95,2)," ")</f>
        <v xml:space="preserve"> </v>
      </c>
      <c r="AJ110" s="52" t="str">
        <f>IF(AE110&gt;0,VLOOKUP(AE110,$DY$8:$DZ$95,2)," ")</f>
        <v xml:space="preserve"> </v>
      </c>
      <c r="AK110" s="52" t="str">
        <f>IF(AF110&gt;0,VLOOKUP(AF110,$DY$8:$DZ$95,2)," ")</f>
        <v xml:space="preserve"> </v>
      </c>
      <c r="AL110" s="52" t="str">
        <f>IF(AG110&gt;0,VLOOKUP(AG110,$DY$8:$DZ$95,2)," ")</f>
        <v xml:space="preserve"> </v>
      </c>
      <c r="AM110" s="53"/>
      <c r="AN110" s="53"/>
      <c r="AO110" s="53"/>
      <c r="AP110" s="53"/>
      <c r="AQ110" s="53"/>
      <c r="AR110" s="53"/>
      <c r="AS110" s="55" t="str">
        <f>IF(D110="","",SUM(X110:AB110))</f>
        <v/>
      </c>
      <c r="AT110" s="31" t="str">
        <f>IF(D110="","",RANK(AS110,$AS$3:$AS$202,0))</f>
        <v/>
      </c>
      <c r="AU110" s="57" t="str">
        <f>IF(D110="","",IF(LOOKUP(AT110,'Master 2012 Pay Sheet'!$A$5:$A$35,'Master 2012 Pay Sheet'!$B$5:$B$35)&gt;0,LOOKUP(AT110,'Master 2012 Pay Sheet'!$A$5:$A$35,'Master 2012 Pay Sheet'!$B$5:$B$35),0))</f>
        <v/>
      </c>
      <c r="AV110" s="56" t="str">
        <f>IF(D110="","",SUM(AH110:AL110))</f>
        <v/>
      </c>
      <c r="AW110" s="31" t="str">
        <f>IF(D110="","",RANK(AV110,$AV$3:$AV$202,0))</f>
        <v/>
      </c>
      <c r="AX110" s="57" t="str">
        <f>IF(D110="","",IF(LOOKUP(AW110,'Master 2012 Pay Sheet'!$C$5:$C$35,'Master 2012 Pay Sheet'!$D$5:$D$35)&gt;0,LOOKUP(AW110,'Master 2012 Pay Sheet'!$C$5:$C$35,'Master 2012 Pay Sheet'!$D$5:$D$35),0))</f>
        <v/>
      </c>
      <c r="AY110" s="56" t="str">
        <f>IF(D110="","",AS110+AV110)</f>
        <v/>
      </c>
      <c r="AZ110" s="31" t="str">
        <f>IF(D110="","",RANK(AY110,$AY$3:$AY$202,0))</f>
        <v/>
      </c>
      <c r="BA110" s="57" t="str">
        <f>IF(D110="","",IF(LOOKUP(AZ110,'Master 2012 Pay Sheet'!$E$5:$E$35,'Master 2012 Pay Sheet'!$F$5:$F$35)&gt;0,LOOKUP(AZ110,'Master 2012 Pay Sheet'!$E$5:$E$35,'Master 2012 Pay Sheet'!$F$5:$F$35),0))</f>
        <v/>
      </c>
      <c r="BB110" s="57" t="str">
        <f>IF(D110="","",SUM(AU110+AX110+BA110))</f>
        <v/>
      </c>
      <c r="BC110" s="31" t="str">
        <f>IF(D110="","",AT110-AZ110)</f>
        <v/>
      </c>
      <c r="BD110" s="31" t="str">
        <f>IF(D110="","",IF(BC110=MAX($BC$3:$BC$202),B110,""))</f>
        <v/>
      </c>
      <c r="BE110" s="31" t="str">
        <f>IF(D110="","",COUNT(M110:Q110))</f>
        <v/>
      </c>
      <c r="BF110" s="56" t="str">
        <f>IF(D110="","",MAX(X110:AB110))</f>
        <v/>
      </c>
      <c r="BG110" s="31" t="str">
        <f>IF(BF110=MAX($BF$3:$BF$202),B110,"")</f>
        <v/>
      </c>
      <c r="BH110" s="31" t="str">
        <f>IF(D110="","",COUNT(AC110:AG110))</f>
        <v/>
      </c>
      <c r="BI110" s="56" t="str">
        <f>IF(D110="","",MAX(AH110:AL110))</f>
        <v/>
      </c>
      <c r="BJ110" s="31" t="str">
        <f>IF(BI110=MAX($BI$3:$BI$202),B110,"")</f>
        <v/>
      </c>
      <c r="BK110" s="31" t="str">
        <f>IF(BE110="","",BE110+BH110)</f>
        <v/>
      </c>
      <c r="BL110" s="31" t="str">
        <f>IF(D110="","",IF(S110=MAX($S$3:$S$202),S110,""))</f>
        <v/>
      </c>
      <c r="BM110" s="31" t="str">
        <f>IF(BL110=MAX($BL$3:$BL$202),B110,"")</f>
        <v/>
      </c>
      <c r="BN110" s="31" t="str">
        <f>IF(D110="","",IF(AN110=MAX($AN$3:$AN$202),AN110,""))</f>
        <v/>
      </c>
      <c r="BO110" s="31" t="str">
        <f>IF(BN110=MAX($BN$3:$BN$202),B110,"")</f>
        <v/>
      </c>
      <c r="BP110" s="31" t="str">
        <f>IF(D110="","",IF(R110=MAX($R$3:$R$202),R110,""))</f>
        <v/>
      </c>
      <c r="BQ110" s="31" t="str">
        <f>IF(BP110=MAX($BP$3:$BP$202),B110,"")</f>
        <v/>
      </c>
      <c r="BR110" s="31" t="str">
        <f>IF(D110="","",IF(AM110=MAX($AM$3:$AM$202),AM110,""))</f>
        <v/>
      </c>
      <c r="BS110" s="31" t="str">
        <f>IF(BR110=MAX($BR$3:$BR$202),B110,"")</f>
        <v/>
      </c>
      <c r="BT110" s="31" t="str">
        <f>IF(D110="","",IF(V110=MAX($V$3:$V$202),V110,""))</f>
        <v/>
      </c>
      <c r="BU110" s="31" t="str">
        <f>IF(BT110=MAX($BT$3:$BT$202),B110,"")</f>
        <v/>
      </c>
      <c r="BV110" s="31" t="str">
        <f>IF(D110="","",IF(W110=MAX($W$3:$W$202), W110,""))</f>
        <v/>
      </c>
      <c r="BW110" s="31" t="str">
        <f>IF(BV110=MAX($BV$3:$BV$202),B110,"")</f>
        <v/>
      </c>
      <c r="BX110" s="31" t="str">
        <f>IF(D110="","",IF(AQ110=MAX($AQ$3:$AQ$202),AQ110,""))</f>
        <v/>
      </c>
      <c r="BY110" s="31" t="str">
        <f>IF(BX110=MAX($BX$3:$BX$202),B110,"")</f>
        <v/>
      </c>
      <c r="BZ110" s="31" t="str">
        <f>IF(D110="","",IF(AR110=MAX($AR$3:$AR$202), AR110,""))</f>
        <v/>
      </c>
      <c r="CA110" s="31" t="str">
        <f>IF(BZ110=MAX($BZ$3:$BZ$202),B110,"")</f>
        <v/>
      </c>
      <c r="CB110" s="31" t="str">
        <f>IF(D110="","",IF(U110=MAX($U$3:$U$202), U110,""))</f>
        <v/>
      </c>
      <c r="CC110" s="31" t="str">
        <f>IF(CB110=MAX($CB$3:$CB$202),B110,"")</f>
        <v/>
      </c>
      <c r="CD110" s="31" t="str">
        <f>IF(D110="","",IF(AP110=MAX($AP$3:$AP$202),AP110,""))</f>
        <v/>
      </c>
      <c r="CE110" s="31" t="str">
        <f>IF(CD110=MAX($CD$3:$CD$202),B110,"")</f>
        <v/>
      </c>
      <c r="CF110" s="31" t="str">
        <f>IF(D110="","",IF(T110=MAX($T$3:$T$202), T110,""))</f>
        <v/>
      </c>
      <c r="CG110" s="31" t="str">
        <f>IF(CF110=MAX($CF$3:$CF$202),B110,"")</f>
        <v/>
      </c>
      <c r="CH110" s="31" t="str">
        <f>IF(D110="","",IF(AO110=MAX($AO$3:$AO$202),AO110,""))</f>
        <v/>
      </c>
      <c r="CI110" s="31" t="str">
        <f>IF(CH110=MAX($CH$3:$CH$202),B110,"")</f>
        <v/>
      </c>
      <c r="CJ110" s="31" t="str">
        <f>IF(I110="AC",AZ110,"")</f>
        <v/>
      </c>
      <c r="CK110" s="31" t="str">
        <f>IF(CJ110="","",RANK(CJ110,$CJ$3:$CJ$202,1))</f>
        <v/>
      </c>
      <c r="CL110" s="31" t="str">
        <f>IF(CK110=1,B110,"")</f>
        <v/>
      </c>
      <c r="CM110" s="31" t="str">
        <f>IF(CK110=2,B110,"")</f>
        <v/>
      </c>
      <c r="CN110" s="31" t="str">
        <f>IF(CK110=3,B110,"")</f>
        <v/>
      </c>
      <c r="CO110" s="31" t="str">
        <f>IF(I110="MC",AZ110,"")</f>
        <v/>
      </c>
      <c r="CP110" s="31" t="str">
        <f>IF(CO110="","",RANK(CO110,$CO$3:$CO$202,1))</f>
        <v/>
      </c>
      <c r="CQ110" s="31" t="str">
        <f>IF(CP110=1,B110,"")</f>
        <v/>
      </c>
      <c r="CR110" s="31" t="str">
        <f>IF(CP110=2,B110,"")</f>
        <v/>
      </c>
      <c r="CS110" s="31" t="str">
        <f>IF(CP110=3,B110,"")</f>
        <v/>
      </c>
      <c r="CT110" s="31" t="str">
        <f>IF(BE110=0,BE110,"")</f>
        <v/>
      </c>
      <c r="CU110" s="31" t="str">
        <f>IF(BE110=1,1,"")</f>
        <v/>
      </c>
      <c r="CV110" s="31" t="str">
        <f>IF(BE110=2,2,"")</f>
        <v/>
      </c>
      <c r="CW110" s="31" t="str">
        <f>IF(BE110=3,3,"")</f>
        <v/>
      </c>
      <c r="CX110" s="31" t="str">
        <f>IF(BE110=4,4,"")</f>
        <v/>
      </c>
      <c r="CY110" s="31" t="str">
        <f>IF(BE110=5,5,"")</f>
        <v/>
      </c>
      <c r="CZ110" s="31" t="str">
        <f>IF(BH110=0,BH110,"")</f>
        <v/>
      </c>
      <c r="DA110" s="31" t="str">
        <f>IF(BH110=1,1,"")</f>
        <v/>
      </c>
      <c r="DB110" s="31" t="str">
        <f>IF(BH110=2,2,"")</f>
        <v/>
      </c>
      <c r="DC110" s="31" t="str">
        <f>IF(BH110=3,3,"")</f>
        <v/>
      </c>
      <c r="DD110" s="31" t="str">
        <f>IF(BH110=4,4,"")</f>
        <v/>
      </c>
      <c r="DE110" s="31" t="str">
        <f>IF(BH110=5,5,"")</f>
        <v/>
      </c>
      <c r="DF110" s="31" t="str">
        <f>IF(BK110=0,BK110,"")</f>
        <v/>
      </c>
      <c r="DG110" s="31" t="str">
        <f>IF(BK110=1,1,"")</f>
        <v/>
      </c>
      <c r="DH110" s="31" t="str">
        <f>IF(BK110=2,2,"")</f>
        <v/>
      </c>
      <c r="DI110" s="31" t="str">
        <f>IF(BK110=3,3,"")</f>
        <v/>
      </c>
      <c r="DJ110" s="31" t="str">
        <f>IF(BK110=4,4,"")</f>
        <v/>
      </c>
      <c r="DK110" s="31" t="str">
        <f>IF(BK110=5,5,"")</f>
        <v/>
      </c>
      <c r="DL110" s="31" t="str">
        <f>IF(BK110=6,6,"")</f>
        <v/>
      </c>
      <c r="DM110" s="31" t="str">
        <f>IF(BK110=7,7,"")</f>
        <v/>
      </c>
      <c r="DN110" s="31" t="str">
        <f>IF(BK110=8,8,"")</f>
        <v/>
      </c>
      <c r="DO110" s="31" t="str">
        <f>IF(BK110=9,9,"")</f>
        <v/>
      </c>
      <c r="DP110" s="31" t="str">
        <f>IF(BK110=10,10,"")</f>
        <v/>
      </c>
      <c r="DQ110" s="31" t="str">
        <f>IF(J110="Lund",AZ110,"")</f>
        <v/>
      </c>
      <c r="DR110" s="31" t="str">
        <f>IF(DQ110="","",RANK(DQ110,$DQ$3:$DQ$202,1))</f>
        <v/>
      </c>
      <c r="DS110" s="31" t="str">
        <f>IF(DR110=1,B110,"")</f>
        <v/>
      </c>
      <c r="DT110" s="31" t="str">
        <f>IF(I110="AT",B110,"")</f>
        <v/>
      </c>
      <c r="DU110" s="31" t="str">
        <f>IF(I110="MC",B110,"")</f>
        <v/>
      </c>
      <c r="DV110" s="31" t="str">
        <f>IF(I110="AC",B110,"")</f>
        <v/>
      </c>
      <c r="DW110" s="48" t="e">
        <f>IF(BK110=0,0,IF(D110="","",$D$203-AZ110+1)/$D$203*100)</f>
        <v>#VALUE!</v>
      </c>
      <c r="DX110" s="76" t="str">
        <f>IF(AS110 = 0,AV110 - AS110,"")</f>
        <v/>
      </c>
    </row>
    <row r="111" spans="1:128" ht="13.2" x14ac:dyDescent="0.25">
      <c r="A111" s="31" t="s">
        <v>318</v>
      </c>
      <c r="B111" s="76">
        <v>109</v>
      </c>
      <c r="C111" s="15"/>
      <c r="D111" s="14"/>
      <c r="E111" s="14"/>
      <c r="F111" s="14"/>
      <c r="G111" s="14"/>
      <c r="H111" s="14"/>
      <c r="I111" s="15"/>
      <c r="J111" s="47"/>
      <c r="K111" s="47"/>
      <c r="L111" s="47"/>
      <c r="M111" s="54"/>
      <c r="N111" s="54"/>
      <c r="O111" s="54"/>
      <c r="P111" s="54"/>
      <c r="Q111" s="54"/>
      <c r="R111" s="51"/>
      <c r="S111" s="51"/>
      <c r="T111" s="51"/>
      <c r="U111" s="51"/>
      <c r="V111" s="51"/>
      <c r="W111" s="51"/>
      <c r="X111" s="52" t="str">
        <f>IF(M111&gt;0,VLOOKUP(M111,$DY$8:$DZ$95,2)," ")</f>
        <v xml:space="preserve"> </v>
      </c>
      <c r="Y111" s="52" t="str">
        <f>IF(N111&gt;0,VLOOKUP(N111,$DY$8:$DZ$95,2)," ")</f>
        <v xml:space="preserve"> </v>
      </c>
      <c r="Z111" s="52" t="str">
        <f>IF(O111&gt;0,VLOOKUP(O111,$DY$8:$DZ$95,2)," ")</f>
        <v xml:space="preserve"> </v>
      </c>
      <c r="AA111" s="52" t="str">
        <f>IF(P111&gt;0,VLOOKUP(P111,$DY$8:$DZ$95,2)," ")</f>
        <v xml:space="preserve"> </v>
      </c>
      <c r="AB111" s="52" t="str">
        <f>IF(Q111&gt;0,VLOOKUP(Q111,$DY$8:$DZ$95,2)," ")</f>
        <v xml:space="preserve"> </v>
      </c>
      <c r="AC111" s="54"/>
      <c r="AD111" s="54"/>
      <c r="AE111" s="54"/>
      <c r="AF111" s="54"/>
      <c r="AG111" s="54"/>
      <c r="AH111" s="52" t="str">
        <f>IF(AC111&gt;0,VLOOKUP(AC111,$DY$8:$DZ$95,2)," ")</f>
        <v xml:space="preserve"> </v>
      </c>
      <c r="AI111" s="52" t="str">
        <f>IF(AD111&gt;0,VLOOKUP(AD111,$DY$8:$DZ$95,2)," ")</f>
        <v xml:space="preserve"> </v>
      </c>
      <c r="AJ111" s="52" t="str">
        <f>IF(AE111&gt;0,VLOOKUP(AE111,$DY$8:$DZ$95,2)," ")</f>
        <v xml:space="preserve"> </v>
      </c>
      <c r="AK111" s="52" t="str">
        <f>IF(AF111&gt;0,VLOOKUP(AF111,$DY$8:$DZ$95,2)," ")</f>
        <v xml:space="preserve"> </v>
      </c>
      <c r="AL111" s="52" t="str">
        <f>IF(AG111&gt;0,VLOOKUP(AG111,$DY$8:$DZ$95,2)," ")</f>
        <v xml:space="preserve"> </v>
      </c>
      <c r="AM111" s="53"/>
      <c r="AN111" s="53"/>
      <c r="AO111" s="53"/>
      <c r="AP111" s="53"/>
      <c r="AQ111" s="53"/>
      <c r="AR111" s="53"/>
      <c r="AS111" s="55" t="str">
        <f>IF(D111="","",SUM(X111:AB111))</f>
        <v/>
      </c>
      <c r="AT111" s="31" t="str">
        <f>IF(D111="","",RANK(AS111,$AS$3:$AS$202,0))</f>
        <v/>
      </c>
      <c r="AU111" s="57" t="str">
        <f>IF(D111="","",IF(LOOKUP(AT111,'Master 2012 Pay Sheet'!$A$5:$A$35,'Master 2012 Pay Sheet'!$B$5:$B$35)&gt;0,LOOKUP(AT111,'Master 2012 Pay Sheet'!$A$5:$A$35,'Master 2012 Pay Sheet'!$B$5:$B$35),0))</f>
        <v/>
      </c>
      <c r="AV111" s="56" t="str">
        <f>IF(D111="","",SUM(AH111:AL111))</f>
        <v/>
      </c>
      <c r="AW111" s="31" t="str">
        <f>IF(D111="","",RANK(AV111,$AV$3:$AV$202,0))</f>
        <v/>
      </c>
      <c r="AX111" s="57" t="str">
        <f>IF(D111="","",IF(LOOKUP(AW111,'Master 2012 Pay Sheet'!$C$5:$C$35,'Master 2012 Pay Sheet'!$D$5:$D$35)&gt;0,LOOKUP(AW111,'Master 2012 Pay Sheet'!$C$5:$C$35,'Master 2012 Pay Sheet'!$D$5:$D$35),0))</f>
        <v/>
      </c>
      <c r="AY111" s="56" t="str">
        <f>IF(D111="","",AS111+AV111)</f>
        <v/>
      </c>
      <c r="AZ111" s="31" t="str">
        <f>IF(D111="","",RANK(AY111,$AY$3:$AY$202,0))</f>
        <v/>
      </c>
      <c r="BA111" s="57" t="str">
        <f>IF(D111="","",IF(LOOKUP(AZ111,'Master 2012 Pay Sheet'!$E$5:$E$35,'Master 2012 Pay Sheet'!$F$5:$F$35)&gt;0,LOOKUP(AZ111,'Master 2012 Pay Sheet'!$E$5:$E$35,'Master 2012 Pay Sheet'!$F$5:$F$35),0))</f>
        <v/>
      </c>
      <c r="BB111" s="57" t="str">
        <f>IF(D111="","",SUM(AU111+AX111+BA111))</f>
        <v/>
      </c>
      <c r="BC111" s="31" t="str">
        <f>IF(D111="","",AT111-AZ111)</f>
        <v/>
      </c>
      <c r="BD111" s="31" t="str">
        <f>IF(D111="","",IF(BC111=MAX($BC$3:$BC$202),B111,""))</f>
        <v/>
      </c>
      <c r="BE111" s="31" t="str">
        <f>IF(D111="","",COUNT(M111:Q111))</f>
        <v/>
      </c>
      <c r="BF111" s="56" t="str">
        <f>IF(D111="","",MAX(X111:AB111))</f>
        <v/>
      </c>
      <c r="BG111" s="31" t="str">
        <f>IF(BF111=MAX($BF$3:$BF$202),B111,"")</f>
        <v/>
      </c>
      <c r="BH111" s="31" t="str">
        <f>IF(D111="","",COUNT(AC111:AG111))</f>
        <v/>
      </c>
      <c r="BI111" s="56" t="str">
        <f>IF(D111="","",MAX(AH111:AL111))</f>
        <v/>
      </c>
      <c r="BJ111" s="31" t="str">
        <f>IF(BI111=MAX($BI$3:$BI$202),B111,"")</f>
        <v/>
      </c>
      <c r="BK111" s="31" t="str">
        <f>IF(BE111="","",BE111+BH111)</f>
        <v/>
      </c>
      <c r="BL111" s="31" t="str">
        <f>IF(D111="","",IF(S111=MAX($S$3:$S$202),S111,""))</f>
        <v/>
      </c>
      <c r="BM111" s="31" t="str">
        <f>IF(BL111=MAX($BL$3:$BL$202),B111,"")</f>
        <v/>
      </c>
      <c r="BN111" s="31" t="str">
        <f>IF(D111="","",IF(AN111=MAX($AN$3:$AN$202),AN111,""))</f>
        <v/>
      </c>
      <c r="BO111" s="31" t="str">
        <f>IF(BN111=MAX($BN$3:$BN$202),B111,"")</f>
        <v/>
      </c>
      <c r="BP111" s="31" t="str">
        <f>IF(D111="","",IF(R111=MAX($R$3:$R$202),R111,""))</f>
        <v/>
      </c>
      <c r="BQ111" s="31" t="str">
        <f>IF(BP111=MAX($BP$3:$BP$202),B111,"")</f>
        <v/>
      </c>
      <c r="BR111" s="31" t="str">
        <f>IF(D111="","",IF(AM111=MAX($AM$3:$AM$202),AM111,""))</f>
        <v/>
      </c>
      <c r="BS111" s="31" t="str">
        <f>IF(BR111=MAX($BR$3:$BR$202),B111,"")</f>
        <v/>
      </c>
      <c r="BT111" s="31" t="str">
        <f>IF(D111="","",IF(V111=MAX($V$3:$V$202),V111,""))</f>
        <v/>
      </c>
      <c r="BU111" s="31" t="str">
        <f>IF(BT111=MAX($BT$3:$BT$202),B111,"")</f>
        <v/>
      </c>
      <c r="BV111" s="31" t="str">
        <f>IF(D111="","",IF(W111=MAX($W$3:$W$202), W111,""))</f>
        <v/>
      </c>
      <c r="BW111" s="31" t="str">
        <f>IF(BV111=MAX($BV$3:$BV$202),B111,"")</f>
        <v/>
      </c>
      <c r="BX111" s="31" t="str">
        <f>IF(D111="","",IF(AQ111=MAX($AQ$3:$AQ$202),AQ111,""))</f>
        <v/>
      </c>
      <c r="BY111" s="31" t="str">
        <f>IF(BX111=MAX($BX$3:$BX$202),B111,"")</f>
        <v/>
      </c>
      <c r="BZ111" s="31" t="str">
        <f>IF(D111="","",IF(AR111=MAX($AR$3:$AR$202), AR111,""))</f>
        <v/>
      </c>
      <c r="CA111" s="31" t="str">
        <f>IF(BZ111=MAX($BZ$3:$BZ$202),B111,"")</f>
        <v/>
      </c>
      <c r="CB111" s="31" t="str">
        <f>IF(D111="","",IF(U111=MAX($U$3:$U$202), U111,""))</f>
        <v/>
      </c>
      <c r="CC111" s="31" t="str">
        <f>IF(CB111=MAX($CB$3:$CB$202),B111,"")</f>
        <v/>
      </c>
      <c r="CD111" s="31" t="str">
        <f>IF(D111="","",IF(AP111=MAX($AP$3:$AP$202),AP111,""))</f>
        <v/>
      </c>
      <c r="CE111" s="31" t="str">
        <f>IF(CD111=MAX($CD$3:$CD$202),B111,"")</f>
        <v/>
      </c>
      <c r="CF111" s="31" t="str">
        <f>IF(D111="","",IF(T111=MAX($T$3:$T$202), T111,""))</f>
        <v/>
      </c>
      <c r="CG111" s="31" t="str">
        <f>IF(CF111=MAX($CF$3:$CF$202),B111,"")</f>
        <v/>
      </c>
      <c r="CH111" s="31" t="str">
        <f>IF(D111="","",IF(AO111=MAX($AO$3:$AO$202),AO111,""))</f>
        <v/>
      </c>
      <c r="CI111" s="31" t="str">
        <f>IF(CH111=MAX($CH$3:$CH$202),B111,"")</f>
        <v/>
      </c>
      <c r="CJ111" s="31" t="str">
        <f>IF(I111="AC",AZ111,"")</f>
        <v/>
      </c>
      <c r="CK111" s="31" t="str">
        <f>IF(CJ111="","",RANK(CJ111,$CJ$3:$CJ$202,1))</f>
        <v/>
      </c>
      <c r="CL111" s="31" t="str">
        <f>IF(CK111=1,B111,"")</f>
        <v/>
      </c>
      <c r="CM111" s="31" t="str">
        <f>IF(CK111=2,B111,"")</f>
        <v/>
      </c>
      <c r="CN111" s="31" t="str">
        <f>IF(CK111=3,B111,"")</f>
        <v/>
      </c>
      <c r="CO111" s="31" t="str">
        <f>IF(I111="MC",AZ111,"")</f>
        <v/>
      </c>
      <c r="CP111" s="31" t="str">
        <f>IF(CO111="","",RANK(CO111,$CO$3:$CO$202,1))</f>
        <v/>
      </c>
      <c r="CQ111" s="31" t="str">
        <f>IF(CP111=1,B111,"")</f>
        <v/>
      </c>
      <c r="CR111" s="31" t="str">
        <f>IF(CP111=2,B111,"")</f>
        <v/>
      </c>
      <c r="CS111" s="31" t="str">
        <f>IF(CP111=3,B111,"")</f>
        <v/>
      </c>
      <c r="CT111" s="31" t="str">
        <f>IF(BE111=0,BE111,"")</f>
        <v/>
      </c>
      <c r="CU111" s="31" t="str">
        <f>IF(BE111=1,1,"")</f>
        <v/>
      </c>
      <c r="CV111" s="31" t="str">
        <f>IF(BE111=2,2,"")</f>
        <v/>
      </c>
      <c r="CW111" s="31" t="str">
        <f>IF(BE111=3,3,"")</f>
        <v/>
      </c>
      <c r="CX111" s="31" t="str">
        <f>IF(BE111=4,4,"")</f>
        <v/>
      </c>
      <c r="CY111" s="31" t="str">
        <f>IF(BE111=5,5,"")</f>
        <v/>
      </c>
      <c r="CZ111" s="31" t="str">
        <f>IF(BH111=0,BH111,"")</f>
        <v/>
      </c>
      <c r="DA111" s="31" t="str">
        <f>IF(BH111=1,1,"")</f>
        <v/>
      </c>
      <c r="DB111" s="31" t="str">
        <f>IF(BH111=2,2,"")</f>
        <v/>
      </c>
      <c r="DC111" s="31" t="str">
        <f>IF(BH111=3,3,"")</f>
        <v/>
      </c>
      <c r="DD111" s="31" t="str">
        <f>IF(BH111=4,4,"")</f>
        <v/>
      </c>
      <c r="DE111" s="31" t="str">
        <f>IF(BH111=5,5,"")</f>
        <v/>
      </c>
      <c r="DF111" s="31" t="str">
        <f>IF(BK111=0,BK111,"")</f>
        <v/>
      </c>
      <c r="DG111" s="31" t="str">
        <f>IF(BK111=1,1,"")</f>
        <v/>
      </c>
      <c r="DH111" s="31" t="str">
        <f>IF(BK111=2,2,"")</f>
        <v/>
      </c>
      <c r="DI111" s="31" t="str">
        <f>IF(BK111=3,3,"")</f>
        <v/>
      </c>
      <c r="DJ111" s="31" t="str">
        <f>IF(BK111=4,4,"")</f>
        <v/>
      </c>
      <c r="DK111" s="31" t="str">
        <f>IF(BK111=5,5,"")</f>
        <v/>
      </c>
      <c r="DL111" s="31" t="str">
        <f>IF(BK111=6,6,"")</f>
        <v/>
      </c>
      <c r="DM111" s="31" t="str">
        <f>IF(BK111=7,7,"")</f>
        <v/>
      </c>
      <c r="DN111" s="31" t="str">
        <f>IF(BK111=8,8,"")</f>
        <v/>
      </c>
      <c r="DO111" s="31" t="str">
        <f>IF(BK111=9,9,"")</f>
        <v/>
      </c>
      <c r="DP111" s="31" t="str">
        <f>IF(BK111=10,10,"")</f>
        <v/>
      </c>
      <c r="DQ111" s="31" t="str">
        <f>IF(J111="Lund",AZ111,"")</f>
        <v/>
      </c>
      <c r="DR111" s="31" t="str">
        <f>IF(DQ111="","",RANK(DQ111,$DQ$3:$DQ$202,1))</f>
        <v/>
      </c>
      <c r="DS111" s="31" t="str">
        <f>IF(DR111=1,B111,"")</f>
        <v/>
      </c>
      <c r="DT111" s="31" t="str">
        <f>IF(I111="AT",B111,"")</f>
        <v/>
      </c>
      <c r="DU111" s="31" t="str">
        <f>IF(I111="MC",B111,"")</f>
        <v/>
      </c>
      <c r="DV111" s="31" t="str">
        <f>IF(I111="AC",B111,"")</f>
        <v/>
      </c>
      <c r="DW111" s="48" t="e">
        <f>IF(BK111=0,0,IF(D111="","",$D$203-AZ111+1)/$D$203*100)</f>
        <v>#VALUE!</v>
      </c>
      <c r="DX111" s="76" t="str">
        <f>IF(AS111 = 0,AV111 - AS111,"")</f>
        <v/>
      </c>
    </row>
    <row r="112" spans="1:128" ht="13.2" x14ac:dyDescent="0.25">
      <c r="A112" s="31" t="s">
        <v>318</v>
      </c>
      <c r="B112" s="76">
        <v>110</v>
      </c>
      <c r="C112" s="15"/>
      <c r="D112" s="14"/>
      <c r="E112" s="14"/>
      <c r="F112" s="14"/>
      <c r="G112" s="14"/>
      <c r="H112" s="14"/>
      <c r="I112" s="15"/>
      <c r="J112" s="47"/>
      <c r="K112" s="47"/>
      <c r="L112" s="47"/>
      <c r="M112" s="54"/>
      <c r="N112" s="54"/>
      <c r="O112" s="54"/>
      <c r="P112" s="54"/>
      <c r="Q112" s="54"/>
      <c r="R112" s="51"/>
      <c r="S112" s="51"/>
      <c r="T112" s="51"/>
      <c r="U112" s="51"/>
      <c r="V112" s="51"/>
      <c r="W112" s="51"/>
      <c r="X112" s="52" t="str">
        <f>IF(M112&gt;0,VLOOKUP(M112,$DY$8:$DZ$95,2)," ")</f>
        <v xml:space="preserve"> </v>
      </c>
      <c r="Y112" s="52" t="str">
        <f>IF(N112&gt;0,VLOOKUP(N112,$DY$8:$DZ$95,2)," ")</f>
        <v xml:space="preserve"> </v>
      </c>
      <c r="Z112" s="52" t="str">
        <f>IF(O112&gt;0,VLOOKUP(O112,$DY$8:$DZ$95,2)," ")</f>
        <v xml:space="preserve"> </v>
      </c>
      <c r="AA112" s="52" t="str">
        <f>IF(P112&gt;0,VLOOKUP(P112,$DY$8:$DZ$95,2)," ")</f>
        <v xml:space="preserve"> </v>
      </c>
      <c r="AB112" s="52" t="str">
        <f>IF(Q112&gt;0,VLOOKUP(Q112,$DY$8:$DZ$95,2)," ")</f>
        <v xml:space="preserve"> </v>
      </c>
      <c r="AC112" s="54"/>
      <c r="AD112" s="54"/>
      <c r="AE112" s="54"/>
      <c r="AF112" s="54"/>
      <c r="AG112" s="54"/>
      <c r="AH112" s="52" t="str">
        <f>IF(AC112&gt;0,VLOOKUP(AC112,$DY$8:$DZ$95,2)," ")</f>
        <v xml:space="preserve"> </v>
      </c>
      <c r="AI112" s="52" t="str">
        <f>IF(AD112&gt;0,VLOOKUP(AD112,$DY$8:$DZ$95,2)," ")</f>
        <v xml:space="preserve"> </v>
      </c>
      <c r="AJ112" s="52" t="str">
        <f>IF(AE112&gt;0,VLOOKUP(AE112,$DY$8:$DZ$95,2)," ")</f>
        <v xml:space="preserve"> </v>
      </c>
      <c r="AK112" s="52" t="str">
        <f>IF(AF112&gt;0,VLOOKUP(AF112,$DY$8:$DZ$95,2)," ")</f>
        <v xml:space="preserve"> </v>
      </c>
      <c r="AL112" s="52" t="str">
        <f>IF(AG112&gt;0,VLOOKUP(AG112,$DY$8:$DZ$95,2)," ")</f>
        <v xml:space="preserve"> </v>
      </c>
      <c r="AM112" s="53"/>
      <c r="AN112" s="53"/>
      <c r="AO112" s="53"/>
      <c r="AP112" s="53"/>
      <c r="AQ112" s="53"/>
      <c r="AR112" s="53"/>
      <c r="AS112" s="55" t="str">
        <f>IF(D112="","",SUM(X112:AB112))</f>
        <v/>
      </c>
      <c r="AT112" s="31" t="str">
        <f>IF(D112="","",RANK(AS112,$AS$3:$AS$202,0))</f>
        <v/>
      </c>
      <c r="AU112" s="57" t="str">
        <f>IF(D112="","",IF(LOOKUP(AT112,'Master 2012 Pay Sheet'!$A$5:$A$35,'Master 2012 Pay Sheet'!$B$5:$B$35)&gt;0,LOOKUP(AT112,'Master 2012 Pay Sheet'!$A$5:$A$35,'Master 2012 Pay Sheet'!$B$5:$B$35),0))</f>
        <v/>
      </c>
      <c r="AV112" s="56" t="str">
        <f>IF(D112="","",SUM(AH112:AL112))</f>
        <v/>
      </c>
      <c r="AW112" s="31" t="str">
        <f>IF(D112="","",RANK(AV112,$AV$3:$AV$202,0))</f>
        <v/>
      </c>
      <c r="AX112" s="57" t="str">
        <f>IF(D112="","",IF(LOOKUP(AW112,'Master 2012 Pay Sheet'!$C$5:$C$35,'Master 2012 Pay Sheet'!$D$5:$D$35)&gt;0,LOOKUP(AW112,'Master 2012 Pay Sheet'!$C$5:$C$35,'Master 2012 Pay Sheet'!$D$5:$D$35),0))</f>
        <v/>
      </c>
      <c r="AY112" s="56" t="str">
        <f>IF(D112="","",AS112+AV112)</f>
        <v/>
      </c>
      <c r="AZ112" s="31" t="str">
        <f>IF(D112="","",RANK(AY112,$AY$3:$AY$202,0))</f>
        <v/>
      </c>
      <c r="BA112" s="57" t="str">
        <f>IF(D112="","",IF(LOOKUP(AZ112,'Master 2012 Pay Sheet'!$E$5:$E$35,'Master 2012 Pay Sheet'!$F$5:$F$35)&gt;0,LOOKUP(AZ112,'Master 2012 Pay Sheet'!$E$5:$E$35,'Master 2012 Pay Sheet'!$F$5:$F$35),0))</f>
        <v/>
      </c>
      <c r="BB112" s="57" t="str">
        <f>IF(D112="","",SUM(AU112+AX112+BA112))</f>
        <v/>
      </c>
      <c r="BC112" s="31" t="str">
        <f>IF(D112="","",AT112-AZ112)</f>
        <v/>
      </c>
      <c r="BD112" s="31" t="str">
        <f>IF(D112="","",IF(BC112=MAX($BC$3:$BC$202),B112,""))</f>
        <v/>
      </c>
      <c r="BE112" s="31" t="str">
        <f>IF(D112="","",COUNT(M112:Q112))</f>
        <v/>
      </c>
      <c r="BF112" s="56" t="str">
        <f>IF(D112="","",MAX(X112:AB112))</f>
        <v/>
      </c>
      <c r="BG112" s="31" t="str">
        <f>IF(BF112=MAX($BF$3:$BF$202),B112,"")</f>
        <v/>
      </c>
      <c r="BH112" s="31" t="str">
        <f>IF(D112="","",COUNT(AC112:AG112))</f>
        <v/>
      </c>
      <c r="BI112" s="56" t="str">
        <f>IF(D112="","",MAX(AH112:AL112))</f>
        <v/>
      </c>
      <c r="BJ112" s="31" t="str">
        <f>IF(BI112=MAX($BI$3:$BI$202),B112,"")</f>
        <v/>
      </c>
      <c r="BK112" s="31" t="str">
        <f>IF(BE112="","",BE112+BH112)</f>
        <v/>
      </c>
      <c r="BL112" s="31" t="str">
        <f>IF(D112="","",IF(S112=MAX($S$3:$S$202),S112,""))</f>
        <v/>
      </c>
      <c r="BM112" s="31" t="str">
        <f>IF(BL112=MAX($BL$3:$BL$202),B112,"")</f>
        <v/>
      </c>
      <c r="BN112" s="31" t="str">
        <f>IF(D112="","",IF(AN112=MAX($AN$3:$AN$202),AN112,""))</f>
        <v/>
      </c>
      <c r="BO112" s="31" t="str">
        <f>IF(BN112=MAX($BN$3:$BN$202),B112,"")</f>
        <v/>
      </c>
      <c r="BP112" s="31" t="str">
        <f>IF(D112="","",IF(R112=MAX($R$3:$R$202),R112,""))</f>
        <v/>
      </c>
      <c r="BQ112" s="31" t="str">
        <f>IF(BP112=MAX($BP$3:$BP$202),B112,"")</f>
        <v/>
      </c>
      <c r="BR112" s="31" t="str">
        <f>IF(D112="","",IF(AM112=MAX($AM$3:$AM$202),AM112,""))</f>
        <v/>
      </c>
      <c r="BS112" s="31" t="str">
        <f>IF(BR112=MAX($BR$3:$BR$202),B112,"")</f>
        <v/>
      </c>
      <c r="BT112" s="31" t="str">
        <f>IF(D112="","",IF(V112=MAX($V$3:$V$202),V112,""))</f>
        <v/>
      </c>
      <c r="BU112" s="31" t="str">
        <f>IF(BT112=MAX($BT$3:$BT$202),B112,"")</f>
        <v/>
      </c>
      <c r="BV112" s="31" t="str">
        <f>IF(D112="","",IF(W112=MAX($W$3:$W$202), W112,""))</f>
        <v/>
      </c>
      <c r="BW112" s="31" t="str">
        <f>IF(BV112=MAX($BV$3:$BV$202),B112,"")</f>
        <v/>
      </c>
      <c r="BX112" s="31" t="str">
        <f>IF(D112="","",IF(AQ112=MAX($AQ$3:$AQ$202),AQ112,""))</f>
        <v/>
      </c>
      <c r="BY112" s="31" t="str">
        <f>IF(BX112=MAX($BX$3:$BX$202),B112,"")</f>
        <v/>
      </c>
      <c r="BZ112" s="31" t="str">
        <f>IF(D112="","",IF(AR112=MAX($AR$3:$AR$202), AR112,""))</f>
        <v/>
      </c>
      <c r="CA112" s="31" t="str">
        <f>IF(BZ112=MAX($BZ$3:$BZ$202),B112,"")</f>
        <v/>
      </c>
      <c r="CB112" s="31" t="str">
        <f>IF(D112="","",IF(U112=MAX($U$3:$U$202), U112,""))</f>
        <v/>
      </c>
      <c r="CC112" s="31" t="str">
        <f>IF(CB112=MAX($CB$3:$CB$202),B112,"")</f>
        <v/>
      </c>
      <c r="CD112" s="31" t="str">
        <f>IF(D112="","",IF(AP112=MAX($AP$3:$AP$202),AP112,""))</f>
        <v/>
      </c>
      <c r="CE112" s="31" t="str">
        <f>IF(CD112=MAX($CD$3:$CD$202),B112,"")</f>
        <v/>
      </c>
      <c r="CF112" s="31" t="str">
        <f>IF(D112="","",IF(T112=MAX($T$3:$T$202), T112,""))</f>
        <v/>
      </c>
      <c r="CG112" s="31" t="str">
        <f>IF(CF112=MAX($CF$3:$CF$202),B112,"")</f>
        <v/>
      </c>
      <c r="CH112" s="31" t="str">
        <f>IF(D112="","",IF(AO112=MAX($AO$3:$AO$202),AO112,""))</f>
        <v/>
      </c>
      <c r="CI112" s="31" t="str">
        <f>IF(CH112=MAX($CH$3:$CH$202),B112,"")</f>
        <v/>
      </c>
      <c r="CJ112" s="31" t="str">
        <f>IF(I112="AC",AZ112,"")</f>
        <v/>
      </c>
      <c r="CK112" s="31" t="str">
        <f>IF(CJ112="","",RANK(CJ112,$CJ$3:$CJ$202,1))</f>
        <v/>
      </c>
      <c r="CL112" s="31" t="str">
        <f>IF(CK112=1,B112,"")</f>
        <v/>
      </c>
      <c r="CM112" s="31" t="str">
        <f>IF(CK112=2,B112,"")</f>
        <v/>
      </c>
      <c r="CN112" s="31" t="str">
        <f>IF(CK112=3,B112,"")</f>
        <v/>
      </c>
      <c r="CO112" s="31" t="str">
        <f>IF(I112="MC",AZ112,"")</f>
        <v/>
      </c>
      <c r="CP112" s="31" t="str">
        <f>IF(CO112="","",RANK(CO112,$CO$3:$CO$202,1))</f>
        <v/>
      </c>
      <c r="CQ112" s="31" t="str">
        <f>IF(CP112=1,B112,"")</f>
        <v/>
      </c>
      <c r="CR112" s="31" t="str">
        <f>IF(CP112=2,B112,"")</f>
        <v/>
      </c>
      <c r="CS112" s="31" t="str">
        <f>IF(CP112=3,B112,"")</f>
        <v/>
      </c>
      <c r="CT112" s="31" t="str">
        <f>IF(BE112=0,BE112,"")</f>
        <v/>
      </c>
      <c r="CU112" s="31" t="str">
        <f>IF(BE112=1,1,"")</f>
        <v/>
      </c>
      <c r="CV112" s="31" t="str">
        <f>IF(BE112=2,2,"")</f>
        <v/>
      </c>
      <c r="CW112" s="31" t="str">
        <f>IF(BE112=3,3,"")</f>
        <v/>
      </c>
      <c r="CX112" s="31" t="str">
        <f>IF(BE112=4,4,"")</f>
        <v/>
      </c>
      <c r="CY112" s="31" t="str">
        <f>IF(BE112=5,5,"")</f>
        <v/>
      </c>
      <c r="CZ112" s="31" t="str">
        <f>IF(BH112=0,BH112,"")</f>
        <v/>
      </c>
      <c r="DA112" s="31" t="str">
        <f>IF(BH112=1,1,"")</f>
        <v/>
      </c>
      <c r="DB112" s="31" t="str">
        <f>IF(BH112=2,2,"")</f>
        <v/>
      </c>
      <c r="DC112" s="31" t="str">
        <f>IF(BH112=3,3,"")</f>
        <v/>
      </c>
      <c r="DD112" s="31" t="str">
        <f>IF(BH112=4,4,"")</f>
        <v/>
      </c>
      <c r="DE112" s="31" t="str">
        <f>IF(BH112=5,5,"")</f>
        <v/>
      </c>
      <c r="DF112" s="31" t="str">
        <f>IF(BK112=0,BK112,"")</f>
        <v/>
      </c>
      <c r="DG112" s="31" t="str">
        <f>IF(BK112=1,1,"")</f>
        <v/>
      </c>
      <c r="DH112" s="31" t="str">
        <f>IF(BK112=2,2,"")</f>
        <v/>
      </c>
      <c r="DI112" s="31" t="str">
        <f>IF(BK112=3,3,"")</f>
        <v/>
      </c>
      <c r="DJ112" s="31" t="str">
        <f>IF(BK112=4,4,"")</f>
        <v/>
      </c>
      <c r="DK112" s="31" t="str">
        <f>IF(BK112=5,5,"")</f>
        <v/>
      </c>
      <c r="DL112" s="31" t="str">
        <f>IF(BK112=6,6,"")</f>
        <v/>
      </c>
      <c r="DM112" s="31" t="str">
        <f>IF(BK112=7,7,"")</f>
        <v/>
      </c>
      <c r="DN112" s="31" t="str">
        <f>IF(BK112=8,8,"")</f>
        <v/>
      </c>
      <c r="DO112" s="31" t="str">
        <f>IF(BK112=9,9,"")</f>
        <v/>
      </c>
      <c r="DP112" s="31" t="str">
        <f>IF(BK112=10,10,"")</f>
        <v/>
      </c>
      <c r="DQ112" s="31" t="str">
        <f>IF(J112="Lund",AZ112,"")</f>
        <v/>
      </c>
      <c r="DR112" s="31" t="str">
        <f>IF(DQ112="","",RANK(DQ112,$DQ$3:$DQ$202,1))</f>
        <v/>
      </c>
      <c r="DS112" s="31" t="str">
        <f>IF(DR112=1,B112,"")</f>
        <v/>
      </c>
      <c r="DT112" s="31" t="str">
        <f>IF(I112="AT",B112,"")</f>
        <v/>
      </c>
      <c r="DU112" s="31" t="str">
        <f>IF(I112="MC",B112,"")</f>
        <v/>
      </c>
      <c r="DV112" s="31" t="str">
        <f>IF(I112="AC",B112,"")</f>
        <v/>
      </c>
      <c r="DW112" s="48" t="e">
        <f>IF(BK112=0,0,IF(D112="","",$D$203-AZ112+1)/$D$203*100)</f>
        <v>#VALUE!</v>
      </c>
      <c r="DX112" s="76" t="str">
        <f>IF(AS112 = 0,AV112 - AS112,"")</f>
        <v/>
      </c>
    </row>
    <row r="113" spans="1:128" ht="13.2" x14ac:dyDescent="0.25">
      <c r="A113" s="31" t="s">
        <v>318</v>
      </c>
      <c r="B113" s="76">
        <v>111</v>
      </c>
      <c r="C113" s="15"/>
      <c r="D113" s="14"/>
      <c r="E113" s="14"/>
      <c r="F113" s="14"/>
      <c r="G113" s="14"/>
      <c r="H113" s="14"/>
      <c r="I113" s="15"/>
      <c r="J113" s="47"/>
      <c r="K113" s="47"/>
      <c r="L113" s="47"/>
      <c r="M113" s="54"/>
      <c r="N113" s="54"/>
      <c r="O113" s="54"/>
      <c r="P113" s="54"/>
      <c r="Q113" s="54"/>
      <c r="R113" s="51"/>
      <c r="S113" s="51"/>
      <c r="T113" s="51"/>
      <c r="U113" s="51"/>
      <c r="V113" s="51"/>
      <c r="W113" s="51"/>
      <c r="X113" s="52" t="str">
        <f>IF(M113&gt;0,VLOOKUP(M113,$DY$8:$DZ$95,2)," ")</f>
        <v xml:space="preserve"> </v>
      </c>
      <c r="Y113" s="52" t="str">
        <f>IF(N113&gt;0,VLOOKUP(N113,$DY$8:$DZ$95,2)," ")</f>
        <v xml:space="preserve"> </v>
      </c>
      <c r="Z113" s="52" t="str">
        <f>IF(O113&gt;0,VLOOKUP(O113,$DY$8:$DZ$95,2)," ")</f>
        <v xml:space="preserve"> </v>
      </c>
      <c r="AA113" s="52" t="str">
        <f>IF(P113&gt;0,VLOOKUP(P113,$DY$8:$DZ$95,2)," ")</f>
        <v xml:space="preserve"> </v>
      </c>
      <c r="AB113" s="52" t="str">
        <f>IF(Q113&gt;0,VLOOKUP(Q113,$DY$8:$DZ$95,2)," ")</f>
        <v xml:space="preserve"> </v>
      </c>
      <c r="AC113" s="54"/>
      <c r="AD113" s="54"/>
      <c r="AE113" s="54"/>
      <c r="AF113" s="54"/>
      <c r="AG113" s="54"/>
      <c r="AH113" s="52" t="str">
        <f>IF(AC113&gt;0,VLOOKUP(AC113,$DY$8:$DZ$95,2)," ")</f>
        <v xml:space="preserve"> </v>
      </c>
      <c r="AI113" s="52" t="str">
        <f>IF(AD113&gt;0,VLOOKUP(AD113,$DY$8:$DZ$95,2)," ")</f>
        <v xml:space="preserve"> </v>
      </c>
      <c r="AJ113" s="52" t="str">
        <f>IF(AE113&gt;0,VLOOKUP(AE113,$DY$8:$DZ$95,2)," ")</f>
        <v xml:space="preserve"> </v>
      </c>
      <c r="AK113" s="52" t="str">
        <f>IF(AF113&gt;0,VLOOKUP(AF113,$DY$8:$DZ$95,2)," ")</f>
        <v xml:space="preserve"> </v>
      </c>
      <c r="AL113" s="52" t="str">
        <f>IF(AG113&gt;0,VLOOKUP(AG113,$DY$8:$DZ$95,2)," ")</f>
        <v xml:space="preserve"> </v>
      </c>
      <c r="AM113" s="53"/>
      <c r="AN113" s="53"/>
      <c r="AO113" s="53"/>
      <c r="AP113" s="53"/>
      <c r="AQ113" s="53"/>
      <c r="AR113" s="53"/>
      <c r="AS113" s="55" t="str">
        <f>IF(D113="","",SUM(X113:AB113))</f>
        <v/>
      </c>
      <c r="AT113" s="31" t="str">
        <f>IF(D113="","",RANK(AS113,$AS$3:$AS$202,0))</f>
        <v/>
      </c>
      <c r="AU113" s="57" t="str">
        <f>IF(D113="","",IF(LOOKUP(AT113,'Master 2012 Pay Sheet'!$A$5:$A$35,'Master 2012 Pay Sheet'!$B$5:$B$35)&gt;0,LOOKUP(AT113,'Master 2012 Pay Sheet'!$A$5:$A$35,'Master 2012 Pay Sheet'!$B$5:$B$35),0))</f>
        <v/>
      </c>
      <c r="AV113" s="56" t="str">
        <f>IF(D113="","",SUM(AH113:AL113))</f>
        <v/>
      </c>
      <c r="AW113" s="31" t="str">
        <f>IF(D113="","",RANK(AV113,$AV$3:$AV$202,0))</f>
        <v/>
      </c>
      <c r="AX113" s="57" t="str">
        <f>IF(D113="","",IF(LOOKUP(AW113,'Master 2012 Pay Sheet'!$C$5:$C$35,'Master 2012 Pay Sheet'!$D$5:$D$35)&gt;0,LOOKUP(AW113,'Master 2012 Pay Sheet'!$C$5:$C$35,'Master 2012 Pay Sheet'!$D$5:$D$35),0))</f>
        <v/>
      </c>
      <c r="AY113" s="56" t="str">
        <f>IF(D113="","",AS113+AV113)</f>
        <v/>
      </c>
      <c r="AZ113" s="31" t="str">
        <f>IF(D113="","",RANK(AY113,$AY$3:$AY$202,0))</f>
        <v/>
      </c>
      <c r="BA113" s="57" t="str">
        <f>IF(D113="","",IF(LOOKUP(AZ113,'Master 2012 Pay Sheet'!$E$5:$E$35,'Master 2012 Pay Sheet'!$F$5:$F$35)&gt;0,LOOKUP(AZ113,'Master 2012 Pay Sheet'!$E$5:$E$35,'Master 2012 Pay Sheet'!$F$5:$F$35),0))</f>
        <v/>
      </c>
      <c r="BB113" s="57" t="str">
        <f>IF(D113="","",SUM(AU113+AX113+BA113))</f>
        <v/>
      </c>
      <c r="BC113" s="31" t="str">
        <f>IF(D113="","",AT113-AZ113)</f>
        <v/>
      </c>
      <c r="BD113" s="31" t="str">
        <f>IF(D113="","",IF(BC113=MAX($BC$3:$BC$202),B113,""))</f>
        <v/>
      </c>
      <c r="BE113" s="31" t="str">
        <f>IF(D113="","",COUNT(M113:Q113))</f>
        <v/>
      </c>
      <c r="BF113" s="56" t="str">
        <f>IF(D113="","",MAX(X113:AB113))</f>
        <v/>
      </c>
      <c r="BG113" s="31" t="str">
        <f>IF(BF113=MAX($BF$3:$BF$202),B113,"")</f>
        <v/>
      </c>
      <c r="BH113" s="31" t="str">
        <f>IF(D113="","",COUNT(AC113:AG113))</f>
        <v/>
      </c>
      <c r="BI113" s="56" t="str">
        <f>IF(D113="","",MAX(AH113:AL113))</f>
        <v/>
      </c>
      <c r="BJ113" s="31" t="str">
        <f>IF(BI113=MAX($BI$3:$BI$202),B113,"")</f>
        <v/>
      </c>
      <c r="BK113" s="31" t="str">
        <f>IF(BE113="","",BE113+BH113)</f>
        <v/>
      </c>
      <c r="BL113" s="31" t="str">
        <f>IF(D113="","",IF(S113=MAX($S$3:$S$202),S113,""))</f>
        <v/>
      </c>
      <c r="BM113" s="31" t="str">
        <f>IF(BL113=MAX($BL$3:$BL$202),B113,"")</f>
        <v/>
      </c>
      <c r="BN113" s="31" t="str">
        <f>IF(D113="","",IF(AN113=MAX($AN$3:$AN$202),AN113,""))</f>
        <v/>
      </c>
      <c r="BO113" s="31" t="str">
        <f>IF(BN113=MAX($BN$3:$BN$202),B113,"")</f>
        <v/>
      </c>
      <c r="BP113" s="31" t="str">
        <f>IF(D113="","",IF(R113=MAX($R$3:$R$202),R113,""))</f>
        <v/>
      </c>
      <c r="BQ113" s="31" t="str">
        <f>IF(BP113=MAX($BP$3:$BP$202),B113,"")</f>
        <v/>
      </c>
      <c r="BR113" s="31" t="str">
        <f>IF(D113="","",IF(AM113=MAX($AM$3:$AM$202),AM113,""))</f>
        <v/>
      </c>
      <c r="BS113" s="31" t="str">
        <f>IF(BR113=MAX($BR$3:$BR$202),B113,"")</f>
        <v/>
      </c>
      <c r="BT113" s="31" t="str">
        <f>IF(D113="","",IF(V113=MAX($V$3:$V$202),V113,""))</f>
        <v/>
      </c>
      <c r="BU113" s="31" t="str">
        <f>IF(BT113=MAX($BT$3:$BT$202),B113,"")</f>
        <v/>
      </c>
      <c r="BV113" s="31" t="str">
        <f>IF(D113="","",IF(W113=MAX($W$3:$W$202), W113,""))</f>
        <v/>
      </c>
      <c r="BW113" s="31" t="str">
        <f>IF(BV113=MAX($BV$3:$BV$202),B113,"")</f>
        <v/>
      </c>
      <c r="BX113" s="31" t="str">
        <f>IF(D113="","",IF(AQ113=MAX($AQ$3:$AQ$202),AQ113,""))</f>
        <v/>
      </c>
      <c r="BY113" s="31" t="str">
        <f>IF(BX113=MAX($BX$3:$BX$202),B113,"")</f>
        <v/>
      </c>
      <c r="BZ113" s="31" t="str">
        <f>IF(D113="","",IF(AR113=MAX($AR$3:$AR$202), AR113,""))</f>
        <v/>
      </c>
      <c r="CA113" s="31" t="str">
        <f>IF(BZ113=MAX($BZ$3:$BZ$202),B113,"")</f>
        <v/>
      </c>
      <c r="CB113" s="31" t="str">
        <f>IF(D113="","",IF(U113=MAX($U$3:$U$202), U113,""))</f>
        <v/>
      </c>
      <c r="CC113" s="31" t="str">
        <f>IF(CB113=MAX($CB$3:$CB$202),B113,"")</f>
        <v/>
      </c>
      <c r="CD113" s="31" t="str">
        <f>IF(D113="","",IF(AP113=MAX($AP$3:$AP$202),AP113,""))</f>
        <v/>
      </c>
      <c r="CE113" s="31" t="str">
        <f>IF(CD113=MAX($CD$3:$CD$202),B113,"")</f>
        <v/>
      </c>
      <c r="CF113" s="31" t="str">
        <f>IF(D113="","",IF(T113=MAX($T$3:$T$202), T113,""))</f>
        <v/>
      </c>
      <c r="CG113" s="31" t="str">
        <f>IF(CF113=MAX($CF$3:$CF$202),B113,"")</f>
        <v/>
      </c>
      <c r="CH113" s="31" t="str">
        <f>IF(D113="","",IF(AO113=MAX($AO$3:$AO$202),AO113,""))</f>
        <v/>
      </c>
      <c r="CI113" s="31" t="str">
        <f>IF(CH113=MAX($CH$3:$CH$202),B113,"")</f>
        <v/>
      </c>
      <c r="CJ113" s="31" t="str">
        <f>IF(I113="AC",AZ113,"")</f>
        <v/>
      </c>
      <c r="CK113" s="31" t="str">
        <f>IF(CJ113="","",RANK(CJ113,$CJ$3:$CJ$202,1))</f>
        <v/>
      </c>
      <c r="CL113" s="31" t="str">
        <f>IF(CK113=1,B113,"")</f>
        <v/>
      </c>
      <c r="CM113" s="31" t="str">
        <f>IF(CK113=2,B113,"")</f>
        <v/>
      </c>
      <c r="CN113" s="31" t="str">
        <f>IF(CK113=3,B113,"")</f>
        <v/>
      </c>
      <c r="CO113" s="31" t="str">
        <f>IF(I113="MC",AZ113,"")</f>
        <v/>
      </c>
      <c r="CP113" s="31" t="str">
        <f>IF(CO113="","",RANK(CO113,$CO$3:$CO$202,1))</f>
        <v/>
      </c>
      <c r="CQ113" s="31" t="str">
        <f>IF(CP113=1,B113,"")</f>
        <v/>
      </c>
      <c r="CR113" s="31" t="str">
        <f>IF(CP113=2,B113,"")</f>
        <v/>
      </c>
      <c r="CS113" s="31" t="str">
        <f>IF(CP113=3,B113,"")</f>
        <v/>
      </c>
      <c r="CT113" s="31" t="str">
        <f>IF(BE113=0,BE113,"")</f>
        <v/>
      </c>
      <c r="CU113" s="31" t="str">
        <f>IF(BE113=1,1,"")</f>
        <v/>
      </c>
      <c r="CV113" s="31" t="str">
        <f>IF(BE113=2,2,"")</f>
        <v/>
      </c>
      <c r="CW113" s="31" t="str">
        <f>IF(BE113=3,3,"")</f>
        <v/>
      </c>
      <c r="CX113" s="31" t="str">
        <f>IF(BE113=4,4,"")</f>
        <v/>
      </c>
      <c r="CY113" s="31" t="str">
        <f>IF(BE113=5,5,"")</f>
        <v/>
      </c>
      <c r="CZ113" s="31" t="str">
        <f>IF(BH113=0,BH113,"")</f>
        <v/>
      </c>
      <c r="DA113" s="31" t="str">
        <f>IF(BH113=1,1,"")</f>
        <v/>
      </c>
      <c r="DB113" s="31" t="str">
        <f>IF(BH113=2,2,"")</f>
        <v/>
      </c>
      <c r="DC113" s="31" t="str">
        <f>IF(BH113=3,3,"")</f>
        <v/>
      </c>
      <c r="DD113" s="31" t="str">
        <f>IF(BH113=4,4,"")</f>
        <v/>
      </c>
      <c r="DE113" s="31" t="str">
        <f>IF(BH113=5,5,"")</f>
        <v/>
      </c>
      <c r="DF113" s="31" t="str">
        <f>IF(BK113=0,BK113,"")</f>
        <v/>
      </c>
      <c r="DG113" s="31" t="str">
        <f>IF(BK113=1,1,"")</f>
        <v/>
      </c>
      <c r="DH113" s="31" t="str">
        <f>IF(BK113=2,2,"")</f>
        <v/>
      </c>
      <c r="DI113" s="31" t="str">
        <f>IF(BK113=3,3,"")</f>
        <v/>
      </c>
      <c r="DJ113" s="31" t="str">
        <f>IF(BK113=4,4,"")</f>
        <v/>
      </c>
      <c r="DK113" s="31" t="str">
        <f>IF(BK113=5,5,"")</f>
        <v/>
      </c>
      <c r="DL113" s="31" t="str">
        <f>IF(BK113=6,6,"")</f>
        <v/>
      </c>
      <c r="DM113" s="31" t="str">
        <f>IF(BK113=7,7,"")</f>
        <v/>
      </c>
      <c r="DN113" s="31" t="str">
        <f>IF(BK113=8,8,"")</f>
        <v/>
      </c>
      <c r="DO113" s="31" t="str">
        <f>IF(BK113=9,9,"")</f>
        <v/>
      </c>
      <c r="DP113" s="31" t="str">
        <f>IF(BK113=10,10,"")</f>
        <v/>
      </c>
      <c r="DQ113" s="31" t="str">
        <f>IF(J113="Lund",AZ113,"")</f>
        <v/>
      </c>
      <c r="DR113" s="31" t="str">
        <f>IF(DQ113="","",RANK(DQ113,$DQ$3:$DQ$202,1))</f>
        <v/>
      </c>
      <c r="DS113" s="31" t="str">
        <f>IF(DR113=1,B113,"")</f>
        <v/>
      </c>
      <c r="DT113" s="31" t="str">
        <f>IF(I113="AT",B113,"")</f>
        <v/>
      </c>
      <c r="DU113" s="31" t="str">
        <f>IF(I113="MC",B113,"")</f>
        <v/>
      </c>
      <c r="DV113" s="31" t="str">
        <f>IF(I113="AC",B113,"")</f>
        <v/>
      </c>
      <c r="DW113" s="48" t="e">
        <f>IF(BK113=0,0,IF(D113="","",$D$203-AZ113+1)/$D$203*100)</f>
        <v>#VALUE!</v>
      </c>
      <c r="DX113" s="76" t="str">
        <f>IF(AS113 = 0,AV113 - AS113,"")</f>
        <v/>
      </c>
    </row>
    <row r="114" spans="1:128" ht="13.2" x14ac:dyDescent="0.25">
      <c r="A114" s="31" t="s">
        <v>318</v>
      </c>
      <c r="B114" s="76">
        <v>112</v>
      </c>
      <c r="C114" s="15"/>
      <c r="D114" s="14"/>
      <c r="E114" s="14"/>
      <c r="F114" s="14"/>
      <c r="G114" s="14"/>
      <c r="H114" s="14"/>
      <c r="I114" s="15"/>
      <c r="J114" s="47"/>
      <c r="K114" s="47"/>
      <c r="L114" s="47"/>
      <c r="M114" s="54"/>
      <c r="N114" s="54"/>
      <c r="O114" s="54"/>
      <c r="P114" s="54"/>
      <c r="Q114" s="54"/>
      <c r="R114" s="51"/>
      <c r="S114" s="51"/>
      <c r="T114" s="51"/>
      <c r="U114" s="51"/>
      <c r="V114" s="51"/>
      <c r="W114" s="51"/>
      <c r="X114" s="52" t="str">
        <f>IF(M114&gt;0,VLOOKUP(M114,$DY$8:$DZ$95,2)," ")</f>
        <v xml:space="preserve"> </v>
      </c>
      <c r="Y114" s="52" t="str">
        <f>IF(N114&gt;0,VLOOKUP(N114,$DY$8:$DZ$95,2)," ")</f>
        <v xml:space="preserve"> </v>
      </c>
      <c r="Z114" s="52" t="str">
        <f>IF(O114&gt;0,VLOOKUP(O114,$DY$8:$DZ$95,2)," ")</f>
        <v xml:space="preserve"> </v>
      </c>
      <c r="AA114" s="52" t="str">
        <f>IF(P114&gt;0,VLOOKUP(P114,$DY$8:$DZ$95,2)," ")</f>
        <v xml:space="preserve"> </v>
      </c>
      <c r="AB114" s="52" t="str">
        <f>IF(Q114&gt;0,VLOOKUP(Q114,$DY$8:$DZ$95,2)," ")</f>
        <v xml:space="preserve"> </v>
      </c>
      <c r="AC114" s="54"/>
      <c r="AD114" s="54"/>
      <c r="AE114" s="54"/>
      <c r="AF114" s="54"/>
      <c r="AG114" s="54"/>
      <c r="AH114" s="52" t="str">
        <f>IF(AC114&gt;0,VLOOKUP(AC114,$DY$8:$DZ$95,2)," ")</f>
        <v xml:space="preserve"> </v>
      </c>
      <c r="AI114" s="52" t="str">
        <f>IF(AD114&gt;0,VLOOKUP(AD114,$DY$8:$DZ$95,2)," ")</f>
        <v xml:space="preserve"> </v>
      </c>
      <c r="AJ114" s="52" t="str">
        <f>IF(AE114&gt;0,VLOOKUP(AE114,$DY$8:$DZ$95,2)," ")</f>
        <v xml:space="preserve"> </v>
      </c>
      <c r="AK114" s="52" t="str">
        <f>IF(AF114&gt;0,VLOOKUP(AF114,$DY$8:$DZ$95,2)," ")</f>
        <v xml:space="preserve"> </v>
      </c>
      <c r="AL114" s="52" t="str">
        <f>IF(AG114&gt;0,VLOOKUP(AG114,$DY$8:$DZ$95,2)," ")</f>
        <v xml:space="preserve"> </v>
      </c>
      <c r="AM114" s="53"/>
      <c r="AN114" s="53"/>
      <c r="AO114" s="53"/>
      <c r="AP114" s="53"/>
      <c r="AQ114" s="53"/>
      <c r="AR114" s="53"/>
      <c r="AS114" s="55" t="str">
        <f>IF(D114="","",SUM(X114:AB114))</f>
        <v/>
      </c>
      <c r="AT114" s="31" t="str">
        <f>IF(D114="","",RANK(AS114,$AS$3:$AS$202,0))</f>
        <v/>
      </c>
      <c r="AU114" s="57" t="str">
        <f>IF(D114="","",IF(LOOKUP(AT114,'Master 2012 Pay Sheet'!$A$5:$A$35,'Master 2012 Pay Sheet'!$B$5:$B$35)&gt;0,LOOKUP(AT114,'Master 2012 Pay Sheet'!$A$5:$A$35,'Master 2012 Pay Sheet'!$B$5:$B$35),0))</f>
        <v/>
      </c>
      <c r="AV114" s="56" t="str">
        <f>IF(D114="","",SUM(AH114:AL114))</f>
        <v/>
      </c>
      <c r="AW114" s="31" t="str">
        <f>IF(D114="","",RANK(AV114,$AV$3:$AV$202,0))</f>
        <v/>
      </c>
      <c r="AX114" s="57" t="str">
        <f>IF(D114="","",IF(LOOKUP(AW114,'Master 2012 Pay Sheet'!$C$5:$C$35,'Master 2012 Pay Sheet'!$D$5:$D$35)&gt;0,LOOKUP(AW114,'Master 2012 Pay Sheet'!$C$5:$C$35,'Master 2012 Pay Sheet'!$D$5:$D$35),0))</f>
        <v/>
      </c>
      <c r="AY114" s="56" t="str">
        <f>IF(D114="","",AS114+AV114)</f>
        <v/>
      </c>
      <c r="AZ114" s="31" t="str">
        <f>IF(D114="","",RANK(AY114,$AY$3:$AY$202,0))</f>
        <v/>
      </c>
      <c r="BA114" s="57" t="str">
        <f>IF(D114="","",IF(LOOKUP(AZ114,'Master 2012 Pay Sheet'!$E$5:$E$35,'Master 2012 Pay Sheet'!$F$5:$F$35)&gt;0,LOOKUP(AZ114,'Master 2012 Pay Sheet'!$E$5:$E$35,'Master 2012 Pay Sheet'!$F$5:$F$35),0))</f>
        <v/>
      </c>
      <c r="BB114" s="57" t="str">
        <f>IF(D114="","",SUM(AU114+AX114+BA114))</f>
        <v/>
      </c>
      <c r="BC114" s="31" t="str">
        <f>IF(D114="","",AT114-AZ114)</f>
        <v/>
      </c>
      <c r="BD114" s="31" t="str">
        <f>IF(D114="","",IF(BC114=MAX($BC$3:$BC$202),B114,""))</f>
        <v/>
      </c>
      <c r="BE114" s="31" t="str">
        <f>IF(D114="","",COUNT(M114:Q114))</f>
        <v/>
      </c>
      <c r="BF114" s="56" t="str">
        <f>IF(D114="","",MAX(X114:AB114))</f>
        <v/>
      </c>
      <c r="BG114" s="31" t="str">
        <f>IF(BF114=MAX($BF$3:$BF$202),B114,"")</f>
        <v/>
      </c>
      <c r="BH114" s="31" t="str">
        <f>IF(D114="","",COUNT(AC114:AG114))</f>
        <v/>
      </c>
      <c r="BI114" s="56" t="str">
        <f>IF(D114="","",MAX(AH114:AL114))</f>
        <v/>
      </c>
      <c r="BJ114" s="31" t="str">
        <f>IF(BI114=MAX($BI$3:$BI$202),B114,"")</f>
        <v/>
      </c>
      <c r="BK114" s="31" t="str">
        <f>IF(BE114="","",BE114+BH114)</f>
        <v/>
      </c>
      <c r="BL114" s="31" t="str">
        <f>IF(D114="","",IF(S114=MAX($S$3:$S$202),S114,""))</f>
        <v/>
      </c>
      <c r="BM114" s="31" t="str">
        <f>IF(BL114=MAX($BL$3:$BL$202),B114,"")</f>
        <v/>
      </c>
      <c r="BN114" s="31" t="str">
        <f>IF(D114="","",IF(AN114=MAX($AN$3:$AN$202),AN114,""))</f>
        <v/>
      </c>
      <c r="BO114" s="31" t="str">
        <f>IF(BN114=MAX($BN$3:$BN$202),B114,"")</f>
        <v/>
      </c>
      <c r="BP114" s="31" t="str">
        <f>IF(D114="","",IF(R114=MAX($R$3:$R$202),R114,""))</f>
        <v/>
      </c>
      <c r="BQ114" s="31" t="str">
        <f>IF(BP114=MAX($BP$3:$BP$202),B114,"")</f>
        <v/>
      </c>
      <c r="BR114" s="31" t="str">
        <f>IF(D114="","",IF(AM114=MAX($AM$3:$AM$202),AM114,""))</f>
        <v/>
      </c>
      <c r="BS114" s="31" t="str">
        <f>IF(BR114=MAX($BR$3:$BR$202),B114,"")</f>
        <v/>
      </c>
      <c r="BT114" s="31" t="str">
        <f>IF(D114="","",IF(V114=MAX($V$3:$V$202),V114,""))</f>
        <v/>
      </c>
      <c r="BU114" s="31" t="str">
        <f>IF(BT114=MAX($BT$3:$BT$202),B114,"")</f>
        <v/>
      </c>
      <c r="BV114" s="31" t="str">
        <f>IF(D114="","",IF(W114=MAX($W$3:$W$202), W114,""))</f>
        <v/>
      </c>
      <c r="BW114" s="31" t="str">
        <f>IF(BV114=MAX($BV$3:$BV$202),B114,"")</f>
        <v/>
      </c>
      <c r="BX114" s="31" t="str">
        <f>IF(D114="","",IF(AQ114=MAX($AQ$3:$AQ$202),AQ114,""))</f>
        <v/>
      </c>
      <c r="BY114" s="31" t="str">
        <f>IF(BX114=MAX($BX$3:$BX$202),B114,"")</f>
        <v/>
      </c>
      <c r="BZ114" s="31" t="str">
        <f>IF(D114="","",IF(AR114=MAX($AR$3:$AR$202), AR114,""))</f>
        <v/>
      </c>
      <c r="CA114" s="31" t="str">
        <f>IF(BZ114=MAX($BZ$3:$BZ$202),B114,"")</f>
        <v/>
      </c>
      <c r="CB114" s="31" t="str">
        <f>IF(D114="","",IF(U114=MAX($U$3:$U$202), U114,""))</f>
        <v/>
      </c>
      <c r="CC114" s="31" t="str">
        <f>IF(CB114=MAX($CB$3:$CB$202),B114,"")</f>
        <v/>
      </c>
      <c r="CD114" s="31" t="str">
        <f>IF(D114="","",IF(AP114=MAX($AP$3:$AP$202),AP114,""))</f>
        <v/>
      </c>
      <c r="CE114" s="31" t="str">
        <f>IF(CD114=MAX($CD$3:$CD$202),B114,"")</f>
        <v/>
      </c>
      <c r="CF114" s="31" t="str">
        <f>IF(D114="","",IF(T114=MAX($T$3:$T$202), T114,""))</f>
        <v/>
      </c>
      <c r="CG114" s="31" t="str">
        <f>IF(CF114=MAX($CF$3:$CF$202),B114,"")</f>
        <v/>
      </c>
      <c r="CH114" s="31" t="str">
        <f>IF(D114="","",IF(AO114=MAX($AO$3:$AO$202),AO114,""))</f>
        <v/>
      </c>
      <c r="CI114" s="31" t="str">
        <f>IF(CH114=MAX($CH$3:$CH$202),B114,"")</f>
        <v/>
      </c>
      <c r="CJ114" s="31" t="str">
        <f>IF(I114="AC",AZ114,"")</f>
        <v/>
      </c>
      <c r="CK114" s="31" t="str">
        <f>IF(CJ114="","",RANK(CJ114,$CJ$3:$CJ$202,1))</f>
        <v/>
      </c>
      <c r="CL114" s="31" t="str">
        <f>IF(CK114=1,B114,"")</f>
        <v/>
      </c>
      <c r="CM114" s="31" t="str">
        <f>IF(CK114=2,B114,"")</f>
        <v/>
      </c>
      <c r="CN114" s="31" t="str">
        <f>IF(CK114=3,B114,"")</f>
        <v/>
      </c>
      <c r="CO114" s="31" t="str">
        <f>IF(I114="MC",AZ114,"")</f>
        <v/>
      </c>
      <c r="CP114" s="31" t="str">
        <f>IF(CO114="","",RANK(CO114,$CO$3:$CO$202,1))</f>
        <v/>
      </c>
      <c r="CQ114" s="31" t="str">
        <f>IF(CP114=1,B114,"")</f>
        <v/>
      </c>
      <c r="CR114" s="31" t="str">
        <f>IF(CP114=2,B114,"")</f>
        <v/>
      </c>
      <c r="CS114" s="31" t="str">
        <f>IF(CP114=3,B114,"")</f>
        <v/>
      </c>
      <c r="CT114" s="31" t="str">
        <f>IF(BE114=0,BE114,"")</f>
        <v/>
      </c>
      <c r="CU114" s="31" t="str">
        <f>IF(BE114=1,1,"")</f>
        <v/>
      </c>
      <c r="CV114" s="31" t="str">
        <f>IF(BE114=2,2,"")</f>
        <v/>
      </c>
      <c r="CW114" s="31" t="str">
        <f>IF(BE114=3,3,"")</f>
        <v/>
      </c>
      <c r="CX114" s="31" t="str">
        <f>IF(BE114=4,4,"")</f>
        <v/>
      </c>
      <c r="CY114" s="31" t="str">
        <f>IF(BE114=5,5,"")</f>
        <v/>
      </c>
      <c r="CZ114" s="31" t="str">
        <f>IF(BH114=0,BH114,"")</f>
        <v/>
      </c>
      <c r="DA114" s="31" t="str">
        <f>IF(BH114=1,1,"")</f>
        <v/>
      </c>
      <c r="DB114" s="31" t="str">
        <f>IF(BH114=2,2,"")</f>
        <v/>
      </c>
      <c r="DC114" s="31" t="str">
        <f>IF(BH114=3,3,"")</f>
        <v/>
      </c>
      <c r="DD114" s="31" t="str">
        <f>IF(BH114=4,4,"")</f>
        <v/>
      </c>
      <c r="DE114" s="31" t="str">
        <f>IF(BH114=5,5,"")</f>
        <v/>
      </c>
      <c r="DF114" s="31" t="str">
        <f>IF(BK114=0,BK114,"")</f>
        <v/>
      </c>
      <c r="DG114" s="31" t="str">
        <f>IF(BK114=1,1,"")</f>
        <v/>
      </c>
      <c r="DH114" s="31" t="str">
        <f>IF(BK114=2,2,"")</f>
        <v/>
      </c>
      <c r="DI114" s="31" t="str">
        <f>IF(BK114=3,3,"")</f>
        <v/>
      </c>
      <c r="DJ114" s="31" t="str">
        <f>IF(BK114=4,4,"")</f>
        <v/>
      </c>
      <c r="DK114" s="31" t="str">
        <f>IF(BK114=5,5,"")</f>
        <v/>
      </c>
      <c r="DL114" s="31" t="str">
        <f>IF(BK114=6,6,"")</f>
        <v/>
      </c>
      <c r="DM114" s="31" t="str">
        <f>IF(BK114=7,7,"")</f>
        <v/>
      </c>
      <c r="DN114" s="31" t="str">
        <f>IF(BK114=8,8,"")</f>
        <v/>
      </c>
      <c r="DO114" s="31" t="str">
        <f>IF(BK114=9,9,"")</f>
        <v/>
      </c>
      <c r="DP114" s="31" t="str">
        <f>IF(BK114=10,10,"")</f>
        <v/>
      </c>
      <c r="DQ114" s="31" t="str">
        <f>IF(J114="Lund",AZ114,"")</f>
        <v/>
      </c>
      <c r="DR114" s="31" t="str">
        <f>IF(DQ114="","",RANK(DQ114,$DQ$3:$DQ$202,1))</f>
        <v/>
      </c>
      <c r="DS114" s="31" t="str">
        <f>IF(DR114=1,B114,"")</f>
        <v/>
      </c>
      <c r="DT114" s="31" t="str">
        <f>IF(I114="AT",B114,"")</f>
        <v/>
      </c>
      <c r="DU114" s="31" t="str">
        <f>IF(I114="MC",B114,"")</f>
        <v/>
      </c>
      <c r="DV114" s="31" t="str">
        <f>IF(I114="AC",B114,"")</f>
        <v/>
      </c>
      <c r="DW114" s="48" t="e">
        <f>IF(BK114=0,0,IF(D114="","",$D$203-AZ114+1)/$D$203*100)</f>
        <v>#VALUE!</v>
      </c>
      <c r="DX114" s="76" t="str">
        <f>IF(AS114 = 0,AV114 - AS114,"")</f>
        <v/>
      </c>
    </row>
    <row r="115" spans="1:128" ht="13.2" x14ac:dyDescent="0.25">
      <c r="A115" s="31" t="s">
        <v>318</v>
      </c>
      <c r="B115" s="76">
        <v>113</v>
      </c>
      <c r="C115" s="15"/>
      <c r="D115" s="14"/>
      <c r="E115" s="14"/>
      <c r="F115" s="14"/>
      <c r="G115" s="14"/>
      <c r="H115" s="14"/>
      <c r="I115" s="15"/>
      <c r="J115" s="47"/>
      <c r="K115" s="47"/>
      <c r="L115" s="47"/>
      <c r="M115" s="54"/>
      <c r="N115" s="54"/>
      <c r="O115" s="54"/>
      <c r="P115" s="54"/>
      <c r="Q115" s="54"/>
      <c r="R115" s="51"/>
      <c r="S115" s="51"/>
      <c r="T115" s="51"/>
      <c r="U115" s="51"/>
      <c r="V115" s="51"/>
      <c r="W115" s="51"/>
      <c r="X115" s="52" t="str">
        <f>IF(M115&gt;0,VLOOKUP(M115,$DY$8:$DZ$95,2)," ")</f>
        <v xml:space="preserve"> </v>
      </c>
      <c r="Y115" s="52" t="str">
        <f>IF(N115&gt;0,VLOOKUP(N115,$DY$8:$DZ$95,2)," ")</f>
        <v xml:space="preserve"> </v>
      </c>
      <c r="Z115" s="52" t="str">
        <f>IF(O115&gt;0,VLOOKUP(O115,$DY$8:$DZ$95,2)," ")</f>
        <v xml:space="preserve"> </v>
      </c>
      <c r="AA115" s="52" t="str">
        <f>IF(P115&gt;0,VLOOKUP(P115,$DY$8:$DZ$95,2)," ")</f>
        <v xml:space="preserve"> </v>
      </c>
      <c r="AB115" s="52" t="str">
        <f>IF(Q115&gt;0,VLOOKUP(Q115,$DY$8:$DZ$95,2)," ")</f>
        <v xml:space="preserve"> </v>
      </c>
      <c r="AC115" s="54"/>
      <c r="AD115" s="54"/>
      <c r="AE115" s="54"/>
      <c r="AF115" s="54"/>
      <c r="AG115" s="54"/>
      <c r="AH115" s="52" t="str">
        <f>IF(AC115&gt;0,VLOOKUP(AC115,$DY$8:$DZ$95,2)," ")</f>
        <v xml:space="preserve"> </v>
      </c>
      <c r="AI115" s="52" t="str">
        <f>IF(AD115&gt;0,VLOOKUP(AD115,$DY$8:$DZ$95,2)," ")</f>
        <v xml:space="preserve"> </v>
      </c>
      <c r="AJ115" s="52" t="str">
        <f>IF(AE115&gt;0,VLOOKUP(AE115,$DY$8:$DZ$95,2)," ")</f>
        <v xml:space="preserve"> </v>
      </c>
      <c r="AK115" s="52" t="str">
        <f>IF(AF115&gt;0,VLOOKUP(AF115,$DY$8:$DZ$95,2)," ")</f>
        <v xml:space="preserve"> </v>
      </c>
      <c r="AL115" s="52" t="str">
        <f>IF(AG115&gt;0,VLOOKUP(AG115,$DY$8:$DZ$95,2)," ")</f>
        <v xml:space="preserve"> </v>
      </c>
      <c r="AM115" s="53"/>
      <c r="AN115" s="53"/>
      <c r="AO115" s="53"/>
      <c r="AP115" s="53"/>
      <c r="AQ115" s="53"/>
      <c r="AR115" s="53"/>
      <c r="AS115" s="55" t="str">
        <f>IF(D115="","",SUM(X115:AB115))</f>
        <v/>
      </c>
      <c r="AT115" s="31" t="str">
        <f>IF(D115="","",RANK(AS115,$AS$3:$AS$202,0))</f>
        <v/>
      </c>
      <c r="AU115" s="57" t="str">
        <f>IF(D115="","",IF(LOOKUP(AT115,'Master 2012 Pay Sheet'!$A$5:$A$35,'Master 2012 Pay Sheet'!$B$5:$B$35)&gt;0,LOOKUP(AT115,'Master 2012 Pay Sheet'!$A$5:$A$35,'Master 2012 Pay Sheet'!$B$5:$B$35),0))</f>
        <v/>
      </c>
      <c r="AV115" s="56" t="str">
        <f>IF(D115="","",SUM(AH115:AL115))</f>
        <v/>
      </c>
      <c r="AW115" s="31" t="str">
        <f>IF(D115="","",RANK(AV115,$AV$3:$AV$202,0))</f>
        <v/>
      </c>
      <c r="AX115" s="57" t="str">
        <f>IF(D115="","",IF(LOOKUP(AW115,'Master 2012 Pay Sheet'!$C$5:$C$35,'Master 2012 Pay Sheet'!$D$5:$D$35)&gt;0,LOOKUP(AW115,'Master 2012 Pay Sheet'!$C$5:$C$35,'Master 2012 Pay Sheet'!$D$5:$D$35),0))</f>
        <v/>
      </c>
      <c r="AY115" s="56" t="str">
        <f>IF(D115="","",AS115+AV115)</f>
        <v/>
      </c>
      <c r="AZ115" s="31" t="str">
        <f>IF(D115="","",RANK(AY115,$AY$3:$AY$202,0))</f>
        <v/>
      </c>
      <c r="BA115" s="57" t="str">
        <f>IF(D115="","",IF(LOOKUP(AZ115,'Master 2012 Pay Sheet'!$E$5:$E$35,'Master 2012 Pay Sheet'!$F$5:$F$35)&gt;0,LOOKUP(AZ115,'Master 2012 Pay Sheet'!$E$5:$E$35,'Master 2012 Pay Sheet'!$F$5:$F$35),0))</f>
        <v/>
      </c>
      <c r="BB115" s="57" t="str">
        <f>IF(D115="","",SUM(AU115+AX115+BA115))</f>
        <v/>
      </c>
      <c r="BC115" s="31" t="str">
        <f>IF(D115="","",AT115-AZ115)</f>
        <v/>
      </c>
      <c r="BD115" s="31" t="str">
        <f>IF(D115="","",IF(BC115=MAX($BC$3:$BC$202),B115,""))</f>
        <v/>
      </c>
      <c r="BE115" s="31" t="str">
        <f>IF(D115="","",COUNT(M115:Q115))</f>
        <v/>
      </c>
      <c r="BF115" s="56" t="str">
        <f>IF(D115="","",MAX(X115:AB115))</f>
        <v/>
      </c>
      <c r="BG115" s="31" t="str">
        <f>IF(BF115=MAX($BF$3:$BF$202),B115,"")</f>
        <v/>
      </c>
      <c r="BH115" s="31" t="str">
        <f>IF(D115="","",COUNT(AC115:AG115))</f>
        <v/>
      </c>
      <c r="BI115" s="56" t="str">
        <f>IF(D115="","",MAX(AH115:AL115))</f>
        <v/>
      </c>
      <c r="BJ115" s="31" t="str">
        <f>IF(BI115=MAX($BI$3:$BI$202),B115,"")</f>
        <v/>
      </c>
      <c r="BK115" s="31" t="str">
        <f>IF(BE115="","",BE115+BH115)</f>
        <v/>
      </c>
      <c r="BL115" s="31" t="str">
        <f>IF(D115="","",IF(S115=MAX($S$3:$S$202),S115,""))</f>
        <v/>
      </c>
      <c r="BM115" s="31" t="str">
        <f>IF(BL115=MAX($BL$3:$BL$202),B115,"")</f>
        <v/>
      </c>
      <c r="BN115" s="31" t="str">
        <f>IF(D115="","",IF(AN115=MAX($AN$3:$AN$202),AN115,""))</f>
        <v/>
      </c>
      <c r="BO115" s="31" t="str">
        <f>IF(BN115=MAX($BN$3:$BN$202),B115,"")</f>
        <v/>
      </c>
      <c r="BP115" s="31" t="str">
        <f>IF(D115="","",IF(R115=MAX($R$3:$R$202),R115,""))</f>
        <v/>
      </c>
      <c r="BQ115" s="31" t="str">
        <f>IF(BP115=MAX($BP$3:$BP$202),B115,"")</f>
        <v/>
      </c>
      <c r="BR115" s="31" t="str">
        <f>IF(D115="","",IF(AM115=MAX($AM$3:$AM$202),AM115,""))</f>
        <v/>
      </c>
      <c r="BS115" s="31" t="str">
        <f>IF(BR115=MAX($BR$3:$BR$202),B115,"")</f>
        <v/>
      </c>
      <c r="BT115" s="31" t="str">
        <f>IF(D115="","",IF(V115=MAX($V$3:$V$202),V115,""))</f>
        <v/>
      </c>
      <c r="BU115" s="31" t="str">
        <f>IF(BT115=MAX($BT$3:$BT$202),B115,"")</f>
        <v/>
      </c>
      <c r="BV115" s="31" t="str">
        <f>IF(D115="","",IF(W115=MAX($W$3:$W$202), W115,""))</f>
        <v/>
      </c>
      <c r="BW115" s="31" t="str">
        <f>IF(BV115=MAX($BV$3:$BV$202),B115,"")</f>
        <v/>
      </c>
      <c r="BX115" s="31" t="str">
        <f>IF(D115="","",IF(AQ115=MAX($AQ$3:$AQ$202),AQ115,""))</f>
        <v/>
      </c>
      <c r="BY115" s="31" t="str">
        <f>IF(BX115=MAX($BX$3:$BX$202),B115,"")</f>
        <v/>
      </c>
      <c r="BZ115" s="31" t="str">
        <f>IF(D115="","",IF(AR115=MAX($AR$3:$AR$202), AR115,""))</f>
        <v/>
      </c>
      <c r="CA115" s="31" t="str">
        <f>IF(BZ115=MAX($BZ$3:$BZ$202),B115,"")</f>
        <v/>
      </c>
      <c r="CB115" s="31" t="str">
        <f>IF(D115="","",IF(U115=MAX($U$3:$U$202), U115,""))</f>
        <v/>
      </c>
      <c r="CC115" s="31" t="str">
        <f>IF(CB115=MAX($CB$3:$CB$202),B115,"")</f>
        <v/>
      </c>
      <c r="CD115" s="31" t="str">
        <f>IF(D115="","",IF(AP115=MAX($AP$3:$AP$202),AP115,""))</f>
        <v/>
      </c>
      <c r="CE115" s="31" t="str">
        <f>IF(CD115=MAX($CD$3:$CD$202),B115,"")</f>
        <v/>
      </c>
      <c r="CF115" s="31" t="str">
        <f>IF(D115="","",IF(T115=MAX($T$3:$T$202), T115,""))</f>
        <v/>
      </c>
      <c r="CG115" s="31" t="str">
        <f>IF(CF115=MAX($CF$3:$CF$202),B115,"")</f>
        <v/>
      </c>
      <c r="CH115" s="31" t="str">
        <f>IF(D115="","",IF(AO115=MAX($AO$3:$AO$202),AO115,""))</f>
        <v/>
      </c>
      <c r="CI115" s="31" t="str">
        <f>IF(CH115=MAX($CH$3:$CH$202),B115,"")</f>
        <v/>
      </c>
      <c r="CJ115" s="31" t="str">
        <f>IF(I115="AC",AZ115,"")</f>
        <v/>
      </c>
      <c r="CK115" s="31" t="str">
        <f>IF(CJ115="","",RANK(CJ115,$CJ$3:$CJ$202,1))</f>
        <v/>
      </c>
      <c r="CL115" s="31" t="str">
        <f>IF(CK115=1,B115,"")</f>
        <v/>
      </c>
      <c r="CM115" s="31" t="str">
        <f>IF(CK115=2,B115,"")</f>
        <v/>
      </c>
      <c r="CN115" s="31" t="str">
        <f>IF(CK115=3,B115,"")</f>
        <v/>
      </c>
      <c r="CO115" s="31" t="str">
        <f>IF(I115="MC",AZ115,"")</f>
        <v/>
      </c>
      <c r="CP115" s="31" t="str">
        <f>IF(CO115="","",RANK(CO115,$CO$3:$CO$202,1))</f>
        <v/>
      </c>
      <c r="CQ115" s="31" t="str">
        <f>IF(CP115=1,B115,"")</f>
        <v/>
      </c>
      <c r="CR115" s="31" t="str">
        <f>IF(CP115=2,B115,"")</f>
        <v/>
      </c>
      <c r="CS115" s="31" t="str">
        <f>IF(CP115=3,B115,"")</f>
        <v/>
      </c>
      <c r="CT115" s="31" t="str">
        <f>IF(BE115=0,BE115,"")</f>
        <v/>
      </c>
      <c r="CU115" s="31" t="str">
        <f>IF(BE115=1,1,"")</f>
        <v/>
      </c>
      <c r="CV115" s="31" t="str">
        <f>IF(BE115=2,2,"")</f>
        <v/>
      </c>
      <c r="CW115" s="31" t="str">
        <f>IF(BE115=3,3,"")</f>
        <v/>
      </c>
      <c r="CX115" s="31" t="str">
        <f>IF(BE115=4,4,"")</f>
        <v/>
      </c>
      <c r="CY115" s="31" t="str">
        <f>IF(BE115=5,5,"")</f>
        <v/>
      </c>
      <c r="CZ115" s="31" t="str">
        <f>IF(BH115=0,BH115,"")</f>
        <v/>
      </c>
      <c r="DA115" s="31" t="str">
        <f>IF(BH115=1,1,"")</f>
        <v/>
      </c>
      <c r="DB115" s="31" t="str">
        <f>IF(BH115=2,2,"")</f>
        <v/>
      </c>
      <c r="DC115" s="31" t="str">
        <f>IF(BH115=3,3,"")</f>
        <v/>
      </c>
      <c r="DD115" s="31" t="str">
        <f>IF(BH115=4,4,"")</f>
        <v/>
      </c>
      <c r="DE115" s="31" t="str">
        <f>IF(BH115=5,5,"")</f>
        <v/>
      </c>
      <c r="DF115" s="31" t="str">
        <f>IF(BK115=0,BK115,"")</f>
        <v/>
      </c>
      <c r="DG115" s="31" t="str">
        <f>IF(BK115=1,1,"")</f>
        <v/>
      </c>
      <c r="DH115" s="31" t="str">
        <f>IF(BK115=2,2,"")</f>
        <v/>
      </c>
      <c r="DI115" s="31" t="str">
        <f>IF(BK115=3,3,"")</f>
        <v/>
      </c>
      <c r="DJ115" s="31" t="str">
        <f>IF(BK115=4,4,"")</f>
        <v/>
      </c>
      <c r="DK115" s="31" t="str">
        <f>IF(BK115=5,5,"")</f>
        <v/>
      </c>
      <c r="DL115" s="31" t="str">
        <f>IF(BK115=6,6,"")</f>
        <v/>
      </c>
      <c r="DM115" s="31" t="str">
        <f>IF(BK115=7,7,"")</f>
        <v/>
      </c>
      <c r="DN115" s="31" t="str">
        <f>IF(BK115=8,8,"")</f>
        <v/>
      </c>
      <c r="DO115" s="31" t="str">
        <f>IF(BK115=9,9,"")</f>
        <v/>
      </c>
      <c r="DP115" s="31" t="str">
        <f>IF(BK115=10,10,"")</f>
        <v/>
      </c>
      <c r="DQ115" s="31" t="str">
        <f>IF(J115="Lund",AZ115,"")</f>
        <v/>
      </c>
      <c r="DR115" s="31" t="str">
        <f>IF(DQ115="","",RANK(DQ115,$DQ$3:$DQ$202,1))</f>
        <v/>
      </c>
      <c r="DS115" s="31" t="str">
        <f>IF(DR115=1,B115,"")</f>
        <v/>
      </c>
      <c r="DT115" s="31" t="str">
        <f>IF(I115="AT",B115,"")</f>
        <v/>
      </c>
      <c r="DU115" s="31" t="str">
        <f>IF(I115="MC",B115,"")</f>
        <v/>
      </c>
      <c r="DV115" s="31" t="str">
        <f>IF(I115="AC",B115,"")</f>
        <v/>
      </c>
      <c r="DW115" s="48" t="e">
        <f>IF(BK115=0,0,IF(D115="","",$D$203-AZ115+1)/$D$203*100)</f>
        <v>#VALUE!</v>
      </c>
      <c r="DX115" s="76" t="str">
        <f>IF(AS115 = 0,AV115 - AS115,"")</f>
        <v/>
      </c>
    </row>
    <row r="116" spans="1:128" ht="13.2" x14ac:dyDescent="0.25">
      <c r="A116" s="31" t="s">
        <v>318</v>
      </c>
      <c r="B116" s="76">
        <v>114</v>
      </c>
      <c r="C116" s="15"/>
      <c r="D116" s="14"/>
      <c r="E116" s="14"/>
      <c r="F116" s="14"/>
      <c r="G116" s="14"/>
      <c r="H116" s="14"/>
      <c r="I116" s="15"/>
      <c r="J116" s="47"/>
      <c r="K116" s="47"/>
      <c r="L116" s="47"/>
      <c r="M116" s="54"/>
      <c r="N116" s="54"/>
      <c r="O116" s="54"/>
      <c r="P116" s="54"/>
      <c r="Q116" s="54"/>
      <c r="R116" s="51"/>
      <c r="S116" s="51"/>
      <c r="T116" s="51"/>
      <c r="U116" s="51"/>
      <c r="V116" s="51"/>
      <c r="W116" s="51"/>
      <c r="X116" s="52" t="str">
        <f>IF(M116&gt;0,VLOOKUP(M116,$DY$8:$DZ$95,2)," ")</f>
        <v xml:space="preserve"> </v>
      </c>
      <c r="Y116" s="52" t="str">
        <f>IF(N116&gt;0,VLOOKUP(N116,$DY$8:$DZ$95,2)," ")</f>
        <v xml:space="preserve"> </v>
      </c>
      <c r="Z116" s="52" t="str">
        <f>IF(O116&gt;0,VLOOKUP(O116,$DY$8:$DZ$95,2)," ")</f>
        <v xml:space="preserve"> </v>
      </c>
      <c r="AA116" s="52" t="str">
        <f>IF(P116&gt;0,VLOOKUP(P116,$DY$8:$DZ$95,2)," ")</f>
        <v xml:space="preserve"> </v>
      </c>
      <c r="AB116" s="52" t="str">
        <f>IF(Q116&gt;0,VLOOKUP(Q116,$DY$8:$DZ$95,2)," ")</f>
        <v xml:space="preserve"> </v>
      </c>
      <c r="AC116" s="54"/>
      <c r="AD116" s="54"/>
      <c r="AE116" s="54"/>
      <c r="AF116" s="54"/>
      <c r="AG116" s="54"/>
      <c r="AH116" s="52" t="str">
        <f>IF(AC116&gt;0,VLOOKUP(AC116,$DY$8:$DZ$95,2)," ")</f>
        <v xml:space="preserve"> </v>
      </c>
      <c r="AI116" s="52" t="str">
        <f>IF(AD116&gt;0,VLOOKUP(AD116,$DY$8:$DZ$95,2)," ")</f>
        <v xml:space="preserve"> </v>
      </c>
      <c r="AJ116" s="52" t="str">
        <f>IF(AE116&gt;0,VLOOKUP(AE116,$DY$8:$DZ$95,2)," ")</f>
        <v xml:space="preserve"> </v>
      </c>
      <c r="AK116" s="52" t="str">
        <f>IF(AF116&gt;0,VLOOKUP(AF116,$DY$8:$DZ$95,2)," ")</f>
        <v xml:space="preserve"> </v>
      </c>
      <c r="AL116" s="52" t="str">
        <f>IF(AG116&gt;0,VLOOKUP(AG116,$DY$8:$DZ$95,2)," ")</f>
        <v xml:space="preserve"> </v>
      </c>
      <c r="AM116" s="53"/>
      <c r="AN116" s="53"/>
      <c r="AO116" s="53"/>
      <c r="AP116" s="53"/>
      <c r="AQ116" s="53"/>
      <c r="AR116" s="53"/>
      <c r="AS116" s="55" t="str">
        <f>IF(D116="","",SUM(X116:AB116))</f>
        <v/>
      </c>
      <c r="AT116" s="31" t="str">
        <f>IF(D116="","",RANK(AS116,$AS$3:$AS$202,0))</f>
        <v/>
      </c>
      <c r="AU116" s="57" t="str">
        <f>IF(D116="","",IF(LOOKUP(AT116,'Master 2012 Pay Sheet'!$A$5:$A$35,'Master 2012 Pay Sheet'!$B$5:$B$35)&gt;0,LOOKUP(AT116,'Master 2012 Pay Sheet'!$A$5:$A$35,'Master 2012 Pay Sheet'!$B$5:$B$35),0))</f>
        <v/>
      </c>
      <c r="AV116" s="56" t="str">
        <f>IF(D116="","",SUM(AH116:AL116))</f>
        <v/>
      </c>
      <c r="AW116" s="31" t="str">
        <f>IF(D116="","",RANK(AV116,$AV$3:$AV$202,0))</f>
        <v/>
      </c>
      <c r="AX116" s="57" t="str">
        <f>IF(D116="","",IF(LOOKUP(AW116,'Master 2012 Pay Sheet'!$C$5:$C$35,'Master 2012 Pay Sheet'!$D$5:$D$35)&gt;0,LOOKUP(AW116,'Master 2012 Pay Sheet'!$C$5:$C$35,'Master 2012 Pay Sheet'!$D$5:$D$35),0))</f>
        <v/>
      </c>
      <c r="AY116" s="56" t="str">
        <f>IF(D116="","",AS116+AV116)</f>
        <v/>
      </c>
      <c r="AZ116" s="31" t="str">
        <f>IF(D116="","",RANK(AY116,$AY$3:$AY$202,0))</f>
        <v/>
      </c>
      <c r="BA116" s="57" t="str">
        <f>IF(D116="","",IF(LOOKUP(AZ116,'Master 2012 Pay Sheet'!$E$5:$E$35,'Master 2012 Pay Sheet'!$F$5:$F$35)&gt;0,LOOKUP(AZ116,'Master 2012 Pay Sheet'!$E$5:$E$35,'Master 2012 Pay Sheet'!$F$5:$F$35),0))</f>
        <v/>
      </c>
      <c r="BB116" s="57" t="str">
        <f>IF(D116="","",SUM(AU116+AX116+BA116))</f>
        <v/>
      </c>
      <c r="BC116" s="31" t="str">
        <f>IF(D116="","",AT116-AZ116)</f>
        <v/>
      </c>
      <c r="BD116" s="31" t="str">
        <f>IF(D116="","",IF(BC116=MAX($BC$3:$BC$202),B116,""))</f>
        <v/>
      </c>
      <c r="BE116" s="31" t="str">
        <f>IF(D116="","",COUNT(M116:Q116))</f>
        <v/>
      </c>
      <c r="BF116" s="56" t="str">
        <f>IF(D116="","",MAX(X116:AB116))</f>
        <v/>
      </c>
      <c r="BG116" s="31" t="str">
        <f>IF(BF116=MAX($BF$3:$BF$202),B116,"")</f>
        <v/>
      </c>
      <c r="BH116" s="31" t="str">
        <f>IF(D116="","",COUNT(AC116:AG116))</f>
        <v/>
      </c>
      <c r="BI116" s="56" t="str">
        <f>IF(D116="","",MAX(AH116:AL116))</f>
        <v/>
      </c>
      <c r="BJ116" s="31" t="str">
        <f>IF(BI116=MAX($BI$3:$BI$202),B116,"")</f>
        <v/>
      </c>
      <c r="BK116" s="31" t="str">
        <f>IF(BE116="","",BE116+BH116)</f>
        <v/>
      </c>
      <c r="BL116" s="31" t="str">
        <f>IF(D116="","",IF(S116=MAX($S$3:$S$202),S116,""))</f>
        <v/>
      </c>
      <c r="BM116" s="31" t="str">
        <f>IF(BL116=MAX($BL$3:$BL$202),B116,"")</f>
        <v/>
      </c>
      <c r="BN116" s="31" t="str">
        <f>IF(D116="","",IF(AN116=MAX($AN$3:$AN$202),AN116,""))</f>
        <v/>
      </c>
      <c r="BO116" s="31" t="str">
        <f>IF(BN116=MAX($BN$3:$BN$202),B116,"")</f>
        <v/>
      </c>
      <c r="BP116" s="31" t="str">
        <f>IF(D116="","",IF(R116=MAX($R$3:$R$202),R116,""))</f>
        <v/>
      </c>
      <c r="BQ116" s="31" t="str">
        <f>IF(BP116=MAX($BP$3:$BP$202),B116,"")</f>
        <v/>
      </c>
      <c r="BR116" s="31" t="str">
        <f>IF(D116="","",IF(AM116=MAX($AM$3:$AM$202),AM116,""))</f>
        <v/>
      </c>
      <c r="BS116" s="31" t="str">
        <f>IF(BR116=MAX($BR$3:$BR$202),B116,"")</f>
        <v/>
      </c>
      <c r="BT116" s="31" t="str">
        <f>IF(D116="","",IF(V116=MAX($V$3:$V$202),V116,""))</f>
        <v/>
      </c>
      <c r="BU116" s="31" t="str">
        <f>IF(BT116=MAX($BT$3:$BT$202),B116,"")</f>
        <v/>
      </c>
      <c r="BV116" s="31" t="str">
        <f>IF(D116="","",IF(W116=MAX($W$3:$W$202), W116,""))</f>
        <v/>
      </c>
      <c r="BW116" s="31" t="str">
        <f>IF(BV116=MAX($BV$3:$BV$202),B116,"")</f>
        <v/>
      </c>
      <c r="BX116" s="31" t="str">
        <f>IF(D116="","",IF(AQ116=MAX($AQ$3:$AQ$202),AQ116,""))</f>
        <v/>
      </c>
      <c r="BY116" s="31" t="str">
        <f>IF(BX116=MAX($BX$3:$BX$202),B116,"")</f>
        <v/>
      </c>
      <c r="BZ116" s="31" t="str">
        <f>IF(D116="","",IF(AR116=MAX($AR$3:$AR$202), AR116,""))</f>
        <v/>
      </c>
      <c r="CA116" s="31" t="str">
        <f>IF(BZ116=MAX($BZ$3:$BZ$202),B116,"")</f>
        <v/>
      </c>
      <c r="CB116" s="31" t="str">
        <f>IF(D116="","",IF(U116=MAX($U$3:$U$202), U116,""))</f>
        <v/>
      </c>
      <c r="CC116" s="31" t="str">
        <f>IF(CB116=MAX($CB$3:$CB$202),B116,"")</f>
        <v/>
      </c>
      <c r="CD116" s="31" t="str">
        <f>IF(D116="","",IF(AP116=MAX($AP$3:$AP$202),AP116,""))</f>
        <v/>
      </c>
      <c r="CE116" s="31" t="str">
        <f>IF(CD116=MAX($CD$3:$CD$202),B116,"")</f>
        <v/>
      </c>
      <c r="CF116" s="31" t="str">
        <f>IF(D116="","",IF(T116=MAX($T$3:$T$202), T116,""))</f>
        <v/>
      </c>
      <c r="CG116" s="31" t="str">
        <f>IF(CF116=MAX($CF$3:$CF$202),B116,"")</f>
        <v/>
      </c>
      <c r="CH116" s="31" t="str">
        <f>IF(D116="","",IF(AO116=MAX($AO$3:$AO$202),AO116,""))</f>
        <v/>
      </c>
      <c r="CI116" s="31" t="str">
        <f>IF(CH116=MAX($CH$3:$CH$202),B116,"")</f>
        <v/>
      </c>
      <c r="CJ116" s="31" t="str">
        <f>IF(I116="AC",AZ116,"")</f>
        <v/>
      </c>
      <c r="CK116" s="31" t="str">
        <f>IF(CJ116="","",RANK(CJ116,$CJ$3:$CJ$202,1))</f>
        <v/>
      </c>
      <c r="CL116" s="31" t="str">
        <f>IF(CK116=1,B116,"")</f>
        <v/>
      </c>
      <c r="CM116" s="31" t="str">
        <f>IF(CK116=2,B116,"")</f>
        <v/>
      </c>
      <c r="CN116" s="31" t="str">
        <f>IF(CK116=3,B116,"")</f>
        <v/>
      </c>
      <c r="CO116" s="31" t="str">
        <f>IF(I116="MC",AZ116,"")</f>
        <v/>
      </c>
      <c r="CP116" s="31" t="str">
        <f>IF(CO116="","",RANK(CO116,$CO$3:$CO$202,1))</f>
        <v/>
      </c>
      <c r="CQ116" s="31" t="str">
        <f>IF(CP116=1,B116,"")</f>
        <v/>
      </c>
      <c r="CR116" s="31" t="str">
        <f>IF(CP116=2,B116,"")</f>
        <v/>
      </c>
      <c r="CS116" s="31" t="str">
        <f>IF(CP116=3,B116,"")</f>
        <v/>
      </c>
      <c r="CT116" s="31" t="str">
        <f>IF(BE116=0,BE116,"")</f>
        <v/>
      </c>
      <c r="CU116" s="31" t="str">
        <f>IF(BE116=1,1,"")</f>
        <v/>
      </c>
      <c r="CV116" s="31" t="str">
        <f>IF(BE116=2,2,"")</f>
        <v/>
      </c>
      <c r="CW116" s="31" t="str">
        <f>IF(BE116=3,3,"")</f>
        <v/>
      </c>
      <c r="CX116" s="31" t="str">
        <f>IF(BE116=4,4,"")</f>
        <v/>
      </c>
      <c r="CY116" s="31" t="str">
        <f>IF(BE116=5,5,"")</f>
        <v/>
      </c>
      <c r="CZ116" s="31" t="str">
        <f>IF(BH116=0,BH116,"")</f>
        <v/>
      </c>
      <c r="DA116" s="31" t="str">
        <f>IF(BH116=1,1,"")</f>
        <v/>
      </c>
      <c r="DB116" s="31" t="str">
        <f>IF(BH116=2,2,"")</f>
        <v/>
      </c>
      <c r="DC116" s="31" t="str">
        <f>IF(BH116=3,3,"")</f>
        <v/>
      </c>
      <c r="DD116" s="31" t="str">
        <f>IF(BH116=4,4,"")</f>
        <v/>
      </c>
      <c r="DE116" s="31" t="str">
        <f>IF(BH116=5,5,"")</f>
        <v/>
      </c>
      <c r="DF116" s="31" t="str">
        <f>IF(BK116=0,BK116,"")</f>
        <v/>
      </c>
      <c r="DG116" s="31" t="str">
        <f>IF(BK116=1,1,"")</f>
        <v/>
      </c>
      <c r="DH116" s="31" t="str">
        <f>IF(BK116=2,2,"")</f>
        <v/>
      </c>
      <c r="DI116" s="31" t="str">
        <f>IF(BK116=3,3,"")</f>
        <v/>
      </c>
      <c r="DJ116" s="31" t="str">
        <f>IF(BK116=4,4,"")</f>
        <v/>
      </c>
      <c r="DK116" s="31" t="str">
        <f>IF(BK116=5,5,"")</f>
        <v/>
      </c>
      <c r="DL116" s="31" t="str">
        <f>IF(BK116=6,6,"")</f>
        <v/>
      </c>
      <c r="DM116" s="31" t="str">
        <f>IF(BK116=7,7,"")</f>
        <v/>
      </c>
      <c r="DN116" s="31" t="str">
        <f>IF(BK116=8,8,"")</f>
        <v/>
      </c>
      <c r="DO116" s="31" t="str">
        <f>IF(BK116=9,9,"")</f>
        <v/>
      </c>
      <c r="DP116" s="31" t="str">
        <f>IF(BK116=10,10,"")</f>
        <v/>
      </c>
      <c r="DQ116" s="31" t="str">
        <f>IF(J116="Lund",AZ116,"")</f>
        <v/>
      </c>
      <c r="DR116" s="31" t="str">
        <f>IF(DQ116="","",RANK(DQ116,$DQ$3:$DQ$202,1))</f>
        <v/>
      </c>
      <c r="DS116" s="31" t="str">
        <f>IF(DR116=1,B116,"")</f>
        <v/>
      </c>
      <c r="DT116" s="31" t="str">
        <f>IF(I116="AT",B116,"")</f>
        <v/>
      </c>
      <c r="DU116" s="31" t="str">
        <f>IF(I116="MC",B116,"")</f>
        <v/>
      </c>
      <c r="DV116" s="31" t="str">
        <f>IF(I116="AC",B116,"")</f>
        <v/>
      </c>
      <c r="DW116" s="48" t="e">
        <f>IF(BK116=0,0,IF(D116="","",$D$203-AZ116+1)/$D$203*100)</f>
        <v>#VALUE!</v>
      </c>
      <c r="DX116" s="76" t="str">
        <f>IF(AS116 = 0,AV116 - AS116,"")</f>
        <v/>
      </c>
    </row>
    <row r="117" spans="1:128" ht="13.2" x14ac:dyDescent="0.25">
      <c r="A117" s="31" t="s">
        <v>318</v>
      </c>
      <c r="B117" s="76">
        <v>115</v>
      </c>
      <c r="C117" s="15"/>
      <c r="D117" s="14"/>
      <c r="E117" s="14"/>
      <c r="F117" s="14"/>
      <c r="G117" s="14"/>
      <c r="H117" s="14"/>
      <c r="I117" s="15"/>
      <c r="J117" s="47"/>
      <c r="K117" s="47"/>
      <c r="L117" s="47"/>
      <c r="M117" s="54"/>
      <c r="N117" s="54"/>
      <c r="O117" s="54"/>
      <c r="P117" s="54"/>
      <c r="Q117" s="54"/>
      <c r="R117" s="51"/>
      <c r="S117" s="51"/>
      <c r="T117" s="51"/>
      <c r="U117" s="51"/>
      <c r="V117" s="51"/>
      <c r="W117" s="51"/>
      <c r="X117" s="52" t="str">
        <f>IF(M117&gt;0,VLOOKUP(M117,$DY$8:$DZ$95,2)," ")</f>
        <v xml:space="preserve"> </v>
      </c>
      <c r="Y117" s="52" t="str">
        <f>IF(N117&gt;0,VLOOKUP(N117,$DY$8:$DZ$95,2)," ")</f>
        <v xml:space="preserve"> </v>
      </c>
      <c r="Z117" s="52" t="str">
        <f>IF(O117&gt;0,VLOOKUP(O117,$DY$8:$DZ$95,2)," ")</f>
        <v xml:space="preserve"> </v>
      </c>
      <c r="AA117" s="52" t="str">
        <f>IF(P117&gt;0,VLOOKUP(P117,$DY$8:$DZ$95,2)," ")</f>
        <v xml:space="preserve"> </v>
      </c>
      <c r="AB117" s="52" t="str">
        <f>IF(Q117&gt;0,VLOOKUP(Q117,$DY$8:$DZ$95,2)," ")</f>
        <v xml:space="preserve"> </v>
      </c>
      <c r="AC117" s="54"/>
      <c r="AD117" s="54"/>
      <c r="AE117" s="54"/>
      <c r="AF117" s="54"/>
      <c r="AG117" s="54"/>
      <c r="AH117" s="52" t="str">
        <f>IF(AC117&gt;0,VLOOKUP(AC117,$DY$8:$DZ$95,2)," ")</f>
        <v xml:space="preserve"> </v>
      </c>
      <c r="AI117" s="52" t="str">
        <f>IF(AD117&gt;0,VLOOKUP(AD117,$DY$8:$DZ$95,2)," ")</f>
        <v xml:space="preserve"> </v>
      </c>
      <c r="AJ117" s="52" t="str">
        <f>IF(AE117&gt;0,VLOOKUP(AE117,$DY$8:$DZ$95,2)," ")</f>
        <v xml:space="preserve"> </v>
      </c>
      <c r="AK117" s="52" t="str">
        <f>IF(AF117&gt;0,VLOOKUP(AF117,$DY$8:$DZ$95,2)," ")</f>
        <v xml:space="preserve"> </v>
      </c>
      <c r="AL117" s="52" t="str">
        <f>IF(AG117&gt;0,VLOOKUP(AG117,$DY$8:$DZ$95,2)," ")</f>
        <v xml:space="preserve"> </v>
      </c>
      <c r="AM117" s="53"/>
      <c r="AN117" s="53"/>
      <c r="AO117" s="53"/>
      <c r="AP117" s="53"/>
      <c r="AQ117" s="53"/>
      <c r="AR117" s="53"/>
      <c r="AS117" s="55" t="str">
        <f>IF(D117="","",SUM(X117:AB117))</f>
        <v/>
      </c>
      <c r="AT117" s="31" t="str">
        <f>IF(D117="","",RANK(AS117,$AS$3:$AS$202,0))</f>
        <v/>
      </c>
      <c r="AU117" s="57" t="str">
        <f>IF(D117="","",IF(LOOKUP(AT117,'Master 2012 Pay Sheet'!$A$5:$A$35,'Master 2012 Pay Sheet'!$B$5:$B$35)&gt;0,LOOKUP(AT117,'Master 2012 Pay Sheet'!$A$5:$A$35,'Master 2012 Pay Sheet'!$B$5:$B$35),0))</f>
        <v/>
      </c>
      <c r="AV117" s="56" t="str">
        <f>IF(D117="","",SUM(AH117:AL117))</f>
        <v/>
      </c>
      <c r="AW117" s="31" t="str">
        <f>IF(D117="","",RANK(AV117,$AV$3:$AV$202,0))</f>
        <v/>
      </c>
      <c r="AX117" s="57" t="str">
        <f>IF(D117="","",IF(LOOKUP(AW117,'Master 2012 Pay Sheet'!$C$5:$C$35,'Master 2012 Pay Sheet'!$D$5:$D$35)&gt;0,LOOKUP(AW117,'Master 2012 Pay Sheet'!$C$5:$C$35,'Master 2012 Pay Sheet'!$D$5:$D$35),0))</f>
        <v/>
      </c>
      <c r="AY117" s="56" t="str">
        <f>IF(D117="","",AS117+AV117)</f>
        <v/>
      </c>
      <c r="AZ117" s="31" t="str">
        <f>IF(D117="","",RANK(AY117,$AY$3:$AY$202,0))</f>
        <v/>
      </c>
      <c r="BA117" s="57" t="str">
        <f>IF(D117="","",IF(LOOKUP(AZ117,'Master 2012 Pay Sheet'!$E$5:$E$35,'Master 2012 Pay Sheet'!$F$5:$F$35)&gt;0,LOOKUP(AZ117,'Master 2012 Pay Sheet'!$E$5:$E$35,'Master 2012 Pay Sheet'!$F$5:$F$35),0))</f>
        <v/>
      </c>
      <c r="BB117" s="57" t="str">
        <f>IF(D117="","",SUM(AU117+AX117+BA117))</f>
        <v/>
      </c>
      <c r="BC117" s="31" t="str">
        <f>IF(D117="","",AT117-AZ117)</f>
        <v/>
      </c>
      <c r="BD117" s="31" t="str">
        <f>IF(D117="","",IF(BC117=MAX($BC$3:$BC$202),B117,""))</f>
        <v/>
      </c>
      <c r="BE117" s="31" t="str">
        <f>IF(D117="","",COUNT(M117:Q117))</f>
        <v/>
      </c>
      <c r="BF117" s="56" t="str">
        <f>IF(D117="","",MAX(X117:AB117))</f>
        <v/>
      </c>
      <c r="BG117" s="31" t="str">
        <f>IF(BF117=MAX($BF$3:$BF$202),B117,"")</f>
        <v/>
      </c>
      <c r="BH117" s="31" t="str">
        <f>IF(D117="","",COUNT(AC117:AG117))</f>
        <v/>
      </c>
      <c r="BI117" s="56" t="str">
        <f>IF(D117="","",MAX(AH117:AL117))</f>
        <v/>
      </c>
      <c r="BJ117" s="31" t="str">
        <f>IF(BI117=MAX($BI$3:$BI$202),B117,"")</f>
        <v/>
      </c>
      <c r="BK117" s="31" t="str">
        <f>IF(BE117="","",BE117+BH117)</f>
        <v/>
      </c>
      <c r="BL117" s="31" t="str">
        <f>IF(D117="","",IF(S117=MAX($S$3:$S$202),S117,""))</f>
        <v/>
      </c>
      <c r="BM117" s="31" t="str">
        <f>IF(BL117=MAX($BL$3:$BL$202),B117,"")</f>
        <v/>
      </c>
      <c r="BN117" s="31" t="str">
        <f>IF(D117="","",IF(AN117=MAX($AN$3:$AN$202),AN117,""))</f>
        <v/>
      </c>
      <c r="BO117" s="31" t="str">
        <f>IF(BN117=MAX($BN$3:$BN$202),B117,"")</f>
        <v/>
      </c>
      <c r="BP117" s="31" t="str">
        <f>IF(D117="","",IF(R117=MAX($R$3:$R$202),R117,""))</f>
        <v/>
      </c>
      <c r="BQ117" s="31" t="str">
        <f>IF(BP117=MAX($BP$3:$BP$202),B117,"")</f>
        <v/>
      </c>
      <c r="BR117" s="31" t="str">
        <f>IF(D117="","",IF(AM117=MAX($AM$3:$AM$202),AM117,""))</f>
        <v/>
      </c>
      <c r="BS117" s="31" t="str">
        <f>IF(BR117=MAX($BR$3:$BR$202),B117,"")</f>
        <v/>
      </c>
      <c r="BT117" s="31" t="str">
        <f>IF(D117="","",IF(V117=MAX($V$3:$V$202),V117,""))</f>
        <v/>
      </c>
      <c r="BU117" s="31" t="str">
        <f>IF(BT117=MAX($BT$3:$BT$202),B117,"")</f>
        <v/>
      </c>
      <c r="BV117" s="31" t="str">
        <f>IF(D117="","",IF(W117=MAX($W$3:$W$202), W117,""))</f>
        <v/>
      </c>
      <c r="BW117" s="31" t="str">
        <f>IF(BV117=MAX($BV$3:$BV$202),B117,"")</f>
        <v/>
      </c>
      <c r="BX117" s="31" t="str">
        <f>IF(D117="","",IF(AQ117=MAX($AQ$3:$AQ$202),AQ117,""))</f>
        <v/>
      </c>
      <c r="BY117" s="31" t="str">
        <f>IF(BX117=MAX($BX$3:$BX$202),B117,"")</f>
        <v/>
      </c>
      <c r="BZ117" s="31" t="str">
        <f>IF(D117="","",IF(AR117=MAX($AR$3:$AR$202), AR117,""))</f>
        <v/>
      </c>
      <c r="CA117" s="31" t="str">
        <f>IF(BZ117=MAX($BZ$3:$BZ$202),B117,"")</f>
        <v/>
      </c>
      <c r="CB117" s="31" t="str">
        <f>IF(D117="","",IF(U117=MAX($U$3:$U$202), U117,""))</f>
        <v/>
      </c>
      <c r="CC117" s="31" t="str">
        <f>IF(CB117=MAX($CB$3:$CB$202),B117,"")</f>
        <v/>
      </c>
      <c r="CD117" s="31" t="str">
        <f>IF(D117="","",IF(AP117=MAX($AP$3:$AP$202),AP117,""))</f>
        <v/>
      </c>
      <c r="CE117" s="31" t="str">
        <f>IF(CD117=MAX($CD$3:$CD$202),B117,"")</f>
        <v/>
      </c>
      <c r="CF117" s="31" t="str">
        <f>IF(D117="","",IF(T117=MAX($T$3:$T$202), T117,""))</f>
        <v/>
      </c>
      <c r="CG117" s="31" t="str">
        <f>IF(CF117=MAX($CF$3:$CF$202),B117,"")</f>
        <v/>
      </c>
      <c r="CH117" s="31" t="str">
        <f>IF(D117="","",IF(AO117=MAX($AO$3:$AO$202),AO117,""))</f>
        <v/>
      </c>
      <c r="CI117" s="31" t="str">
        <f>IF(CH117=MAX($CH$3:$CH$202),B117,"")</f>
        <v/>
      </c>
      <c r="CJ117" s="31" t="str">
        <f>IF(I117="AC",AZ117,"")</f>
        <v/>
      </c>
      <c r="CK117" s="31" t="str">
        <f>IF(CJ117="","",RANK(CJ117,$CJ$3:$CJ$202,1))</f>
        <v/>
      </c>
      <c r="CL117" s="31" t="str">
        <f>IF(CK117=1,B117,"")</f>
        <v/>
      </c>
      <c r="CM117" s="31" t="str">
        <f>IF(CK117=2,B117,"")</f>
        <v/>
      </c>
      <c r="CN117" s="31" t="str">
        <f>IF(CK117=3,B117,"")</f>
        <v/>
      </c>
      <c r="CO117" s="31" t="str">
        <f>IF(I117="MC",AZ117,"")</f>
        <v/>
      </c>
      <c r="CP117" s="31" t="str">
        <f>IF(CO117="","",RANK(CO117,$CO$3:$CO$202,1))</f>
        <v/>
      </c>
      <c r="CQ117" s="31" t="str">
        <f>IF(CP117=1,B117,"")</f>
        <v/>
      </c>
      <c r="CR117" s="31" t="str">
        <f>IF(CP117=2,B117,"")</f>
        <v/>
      </c>
      <c r="CS117" s="31" t="str">
        <f>IF(CP117=3,B117,"")</f>
        <v/>
      </c>
      <c r="CT117" s="31" t="str">
        <f>IF(BE117=0,BE117,"")</f>
        <v/>
      </c>
      <c r="CU117" s="31" t="str">
        <f>IF(BE117=1,1,"")</f>
        <v/>
      </c>
      <c r="CV117" s="31" t="str">
        <f>IF(BE117=2,2,"")</f>
        <v/>
      </c>
      <c r="CW117" s="31" t="str">
        <f>IF(BE117=3,3,"")</f>
        <v/>
      </c>
      <c r="CX117" s="31" t="str">
        <f>IF(BE117=4,4,"")</f>
        <v/>
      </c>
      <c r="CY117" s="31" t="str">
        <f>IF(BE117=5,5,"")</f>
        <v/>
      </c>
      <c r="CZ117" s="31" t="str">
        <f>IF(BH117=0,BH117,"")</f>
        <v/>
      </c>
      <c r="DA117" s="31" t="str">
        <f>IF(BH117=1,1,"")</f>
        <v/>
      </c>
      <c r="DB117" s="31" t="str">
        <f>IF(BH117=2,2,"")</f>
        <v/>
      </c>
      <c r="DC117" s="31" t="str">
        <f>IF(BH117=3,3,"")</f>
        <v/>
      </c>
      <c r="DD117" s="31" t="str">
        <f>IF(BH117=4,4,"")</f>
        <v/>
      </c>
      <c r="DE117" s="31" t="str">
        <f>IF(BH117=5,5,"")</f>
        <v/>
      </c>
      <c r="DF117" s="31" t="str">
        <f>IF(BK117=0,BK117,"")</f>
        <v/>
      </c>
      <c r="DG117" s="31" t="str">
        <f>IF(BK117=1,1,"")</f>
        <v/>
      </c>
      <c r="DH117" s="31" t="str">
        <f>IF(BK117=2,2,"")</f>
        <v/>
      </c>
      <c r="DI117" s="31" t="str">
        <f>IF(BK117=3,3,"")</f>
        <v/>
      </c>
      <c r="DJ117" s="31" t="str">
        <f>IF(BK117=4,4,"")</f>
        <v/>
      </c>
      <c r="DK117" s="31" t="str">
        <f>IF(BK117=5,5,"")</f>
        <v/>
      </c>
      <c r="DL117" s="31" t="str">
        <f>IF(BK117=6,6,"")</f>
        <v/>
      </c>
      <c r="DM117" s="31" t="str">
        <f>IF(BK117=7,7,"")</f>
        <v/>
      </c>
      <c r="DN117" s="31" t="str">
        <f>IF(BK117=8,8,"")</f>
        <v/>
      </c>
      <c r="DO117" s="31" t="str">
        <f>IF(BK117=9,9,"")</f>
        <v/>
      </c>
      <c r="DP117" s="31" t="str">
        <f>IF(BK117=10,10,"")</f>
        <v/>
      </c>
      <c r="DQ117" s="31" t="str">
        <f>IF(J117="Lund",AZ117,"")</f>
        <v/>
      </c>
      <c r="DR117" s="31" t="str">
        <f>IF(DQ117="","",RANK(DQ117,$DQ$3:$DQ$202,1))</f>
        <v/>
      </c>
      <c r="DS117" s="31" t="str">
        <f>IF(DR117=1,B117,"")</f>
        <v/>
      </c>
      <c r="DT117" s="31" t="str">
        <f>IF(I117="AT",B117,"")</f>
        <v/>
      </c>
      <c r="DU117" s="31" t="str">
        <f>IF(I117="MC",B117,"")</f>
        <v/>
      </c>
      <c r="DV117" s="31" t="str">
        <f>IF(I117="AC",B117,"")</f>
        <v/>
      </c>
      <c r="DW117" s="48" t="e">
        <f>IF(BK117=0,0,IF(D117="","",$D$203-AZ117+1)/$D$203*100)</f>
        <v>#VALUE!</v>
      </c>
      <c r="DX117" s="76" t="str">
        <f>IF(AS117 = 0,AV117 - AS117,"")</f>
        <v/>
      </c>
    </row>
    <row r="118" spans="1:128" ht="13.2" x14ac:dyDescent="0.25">
      <c r="A118" s="31" t="s">
        <v>318</v>
      </c>
      <c r="B118" s="76">
        <v>116</v>
      </c>
      <c r="C118" s="15"/>
      <c r="D118" s="14"/>
      <c r="E118" s="14"/>
      <c r="F118" s="14"/>
      <c r="G118" s="14"/>
      <c r="H118" s="14"/>
      <c r="I118" s="15"/>
      <c r="J118" s="47"/>
      <c r="K118" s="47"/>
      <c r="L118" s="47"/>
      <c r="M118" s="54"/>
      <c r="N118" s="54"/>
      <c r="O118" s="54"/>
      <c r="P118" s="54"/>
      <c r="Q118" s="54"/>
      <c r="R118" s="51"/>
      <c r="S118" s="51"/>
      <c r="T118" s="51"/>
      <c r="U118" s="51"/>
      <c r="V118" s="51"/>
      <c r="W118" s="51"/>
      <c r="X118" s="52" t="str">
        <f>IF(M118&gt;0,VLOOKUP(M118,$DY$8:$DZ$95,2)," ")</f>
        <v xml:space="preserve"> </v>
      </c>
      <c r="Y118" s="52" t="str">
        <f>IF(N118&gt;0,VLOOKUP(N118,$DY$8:$DZ$95,2)," ")</f>
        <v xml:space="preserve"> </v>
      </c>
      <c r="Z118" s="52" t="str">
        <f>IF(O118&gt;0,VLOOKUP(O118,$DY$8:$DZ$95,2)," ")</f>
        <v xml:space="preserve"> </v>
      </c>
      <c r="AA118" s="52" t="str">
        <f>IF(P118&gt;0,VLOOKUP(P118,$DY$8:$DZ$95,2)," ")</f>
        <v xml:space="preserve"> </v>
      </c>
      <c r="AB118" s="52" t="str">
        <f>IF(Q118&gt;0,VLOOKUP(Q118,$DY$8:$DZ$95,2)," ")</f>
        <v xml:space="preserve"> </v>
      </c>
      <c r="AC118" s="54"/>
      <c r="AD118" s="54"/>
      <c r="AE118" s="54"/>
      <c r="AF118" s="54"/>
      <c r="AG118" s="54"/>
      <c r="AH118" s="52" t="str">
        <f>IF(AC118&gt;0,VLOOKUP(AC118,$DY$8:$DZ$95,2)," ")</f>
        <v xml:space="preserve"> </v>
      </c>
      <c r="AI118" s="52" t="str">
        <f>IF(AD118&gt;0,VLOOKUP(AD118,$DY$8:$DZ$95,2)," ")</f>
        <v xml:space="preserve"> </v>
      </c>
      <c r="AJ118" s="52" t="str">
        <f>IF(AE118&gt;0,VLOOKUP(AE118,$DY$8:$DZ$95,2)," ")</f>
        <v xml:space="preserve"> </v>
      </c>
      <c r="AK118" s="52" t="str">
        <f>IF(AF118&gt;0,VLOOKUP(AF118,$DY$8:$DZ$95,2)," ")</f>
        <v xml:space="preserve"> </v>
      </c>
      <c r="AL118" s="52" t="str">
        <f>IF(AG118&gt;0,VLOOKUP(AG118,$DY$8:$DZ$95,2)," ")</f>
        <v xml:space="preserve"> </v>
      </c>
      <c r="AM118" s="53"/>
      <c r="AN118" s="53"/>
      <c r="AO118" s="53"/>
      <c r="AP118" s="53"/>
      <c r="AQ118" s="53"/>
      <c r="AR118" s="53"/>
      <c r="AS118" s="55" t="str">
        <f>IF(D118="","",SUM(X118:AB118))</f>
        <v/>
      </c>
      <c r="AT118" s="31" t="str">
        <f>IF(D118="","",RANK(AS118,$AS$3:$AS$202,0))</f>
        <v/>
      </c>
      <c r="AU118" s="57" t="str">
        <f>IF(D118="","",IF(LOOKUP(AT118,'Master 2012 Pay Sheet'!$A$5:$A$35,'Master 2012 Pay Sheet'!$B$5:$B$35)&gt;0,LOOKUP(AT118,'Master 2012 Pay Sheet'!$A$5:$A$35,'Master 2012 Pay Sheet'!$B$5:$B$35),0))</f>
        <v/>
      </c>
      <c r="AV118" s="56" t="str">
        <f>IF(D118="","",SUM(AH118:AL118))</f>
        <v/>
      </c>
      <c r="AW118" s="31" t="str">
        <f>IF(D118="","",RANK(AV118,$AV$3:$AV$202,0))</f>
        <v/>
      </c>
      <c r="AX118" s="57" t="str">
        <f>IF(D118="","",IF(LOOKUP(AW118,'Master 2012 Pay Sheet'!$C$5:$C$35,'Master 2012 Pay Sheet'!$D$5:$D$35)&gt;0,LOOKUP(AW118,'Master 2012 Pay Sheet'!$C$5:$C$35,'Master 2012 Pay Sheet'!$D$5:$D$35),0))</f>
        <v/>
      </c>
      <c r="AY118" s="56" t="str">
        <f>IF(D118="","",AS118+AV118)</f>
        <v/>
      </c>
      <c r="AZ118" s="31" t="str">
        <f>IF(D118="","",RANK(AY118,$AY$3:$AY$202,0))</f>
        <v/>
      </c>
      <c r="BA118" s="57" t="str">
        <f>IF(D118="","",IF(LOOKUP(AZ118,'Master 2012 Pay Sheet'!$E$5:$E$35,'Master 2012 Pay Sheet'!$F$5:$F$35)&gt;0,LOOKUP(AZ118,'Master 2012 Pay Sheet'!$E$5:$E$35,'Master 2012 Pay Sheet'!$F$5:$F$35),0))</f>
        <v/>
      </c>
      <c r="BB118" s="57" t="str">
        <f>IF(D118="","",SUM(AU118+AX118+BA118))</f>
        <v/>
      </c>
      <c r="BC118" s="31" t="str">
        <f>IF(D118="","",AT118-AZ118)</f>
        <v/>
      </c>
      <c r="BD118" s="31" t="str">
        <f>IF(D118="","",IF(BC118=MAX($BC$3:$BC$202),B118,""))</f>
        <v/>
      </c>
      <c r="BE118" s="31" t="str">
        <f>IF(D118="","",COUNT(M118:Q118))</f>
        <v/>
      </c>
      <c r="BF118" s="56" t="str">
        <f>IF(D118="","",MAX(X118:AB118))</f>
        <v/>
      </c>
      <c r="BG118" s="31" t="str">
        <f>IF(BF118=MAX($BF$3:$BF$202),B118,"")</f>
        <v/>
      </c>
      <c r="BH118" s="31" t="str">
        <f>IF(D118="","",COUNT(AC118:AG118))</f>
        <v/>
      </c>
      <c r="BI118" s="56" t="str">
        <f>IF(D118="","",MAX(AH118:AL118))</f>
        <v/>
      </c>
      <c r="BJ118" s="31" t="str">
        <f>IF(BI118=MAX($BI$3:$BI$202),B118,"")</f>
        <v/>
      </c>
      <c r="BK118" s="31" t="str">
        <f>IF(BE118="","",BE118+BH118)</f>
        <v/>
      </c>
      <c r="BL118" s="31" t="str">
        <f>IF(D118="","",IF(S118=MAX($S$3:$S$202),S118,""))</f>
        <v/>
      </c>
      <c r="BM118" s="31" t="str">
        <f>IF(BL118=MAX($BL$3:$BL$202),B118,"")</f>
        <v/>
      </c>
      <c r="BN118" s="31" t="str">
        <f>IF(D118="","",IF(AN118=MAX($AN$3:$AN$202),AN118,""))</f>
        <v/>
      </c>
      <c r="BO118" s="31" t="str">
        <f>IF(BN118=MAX($BN$3:$BN$202),B118,"")</f>
        <v/>
      </c>
      <c r="BP118" s="31" t="str">
        <f>IF(D118="","",IF(R118=MAX($R$3:$R$202),R118,""))</f>
        <v/>
      </c>
      <c r="BQ118" s="31" t="str">
        <f>IF(BP118=MAX($BP$3:$BP$202),B118,"")</f>
        <v/>
      </c>
      <c r="BR118" s="31" t="str">
        <f>IF(D118="","",IF(AM118=MAX($AM$3:$AM$202),AM118,""))</f>
        <v/>
      </c>
      <c r="BS118" s="31" t="str">
        <f>IF(BR118=MAX($BR$3:$BR$202),B118,"")</f>
        <v/>
      </c>
      <c r="BT118" s="31" t="str">
        <f>IF(D118="","",IF(V118=MAX($V$3:$V$202),V118,""))</f>
        <v/>
      </c>
      <c r="BU118" s="31" t="str">
        <f>IF(BT118=MAX($BT$3:$BT$202),B118,"")</f>
        <v/>
      </c>
      <c r="BV118" s="31" t="str">
        <f>IF(D118="","",IF(W118=MAX($W$3:$W$202), W118,""))</f>
        <v/>
      </c>
      <c r="BW118" s="31" t="str">
        <f>IF(BV118=MAX($BV$3:$BV$202),B118,"")</f>
        <v/>
      </c>
      <c r="BX118" s="31" t="str">
        <f>IF(D118="","",IF(AQ118=MAX($AQ$3:$AQ$202),AQ118,""))</f>
        <v/>
      </c>
      <c r="BY118" s="31" t="str">
        <f>IF(BX118=MAX($BX$3:$BX$202),B118,"")</f>
        <v/>
      </c>
      <c r="BZ118" s="31" t="str">
        <f>IF(D118="","",IF(AR118=MAX($AR$3:$AR$202), AR118,""))</f>
        <v/>
      </c>
      <c r="CA118" s="31" t="str">
        <f>IF(BZ118=MAX($BZ$3:$BZ$202),B118,"")</f>
        <v/>
      </c>
      <c r="CB118" s="31" t="str">
        <f>IF(D118="","",IF(U118=MAX($U$3:$U$202), U118,""))</f>
        <v/>
      </c>
      <c r="CC118" s="31" t="str">
        <f>IF(CB118=MAX($CB$3:$CB$202),B118,"")</f>
        <v/>
      </c>
      <c r="CD118" s="31" t="str">
        <f>IF(D118="","",IF(AP118=MAX($AP$3:$AP$202),AP118,""))</f>
        <v/>
      </c>
      <c r="CE118" s="31" t="str">
        <f>IF(CD118=MAX($CD$3:$CD$202),B118,"")</f>
        <v/>
      </c>
      <c r="CF118" s="31" t="str">
        <f>IF(D118="","",IF(T118=MAX($T$3:$T$202), T118,""))</f>
        <v/>
      </c>
      <c r="CG118" s="31" t="str">
        <f>IF(CF118=MAX($CF$3:$CF$202),B118,"")</f>
        <v/>
      </c>
      <c r="CH118" s="31" t="str">
        <f>IF(D118="","",IF(AO118=MAX($AO$3:$AO$202),AO118,""))</f>
        <v/>
      </c>
      <c r="CI118" s="31" t="str">
        <f>IF(CH118=MAX($CH$3:$CH$202),B118,"")</f>
        <v/>
      </c>
      <c r="CJ118" s="31" t="str">
        <f>IF(I118="AC",AZ118,"")</f>
        <v/>
      </c>
      <c r="CK118" s="31" t="str">
        <f>IF(CJ118="","",RANK(CJ118,$CJ$3:$CJ$202,1))</f>
        <v/>
      </c>
      <c r="CL118" s="31" t="str">
        <f>IF(CK118=1,B118,"")</f>
        <v/>
      </c>
      <c r="CM118" s="31" t="str">
        <f>IF(CK118=2,B118,"")</f>
        <v/>
      </c>
      <c r="CN118" s="31" t="str">
        <f>IF(CK118=3,B118,"")</f>
        <v/>
      </c>
      <c r="CO118" s="31" t="str">
        <f>IF(I118="MC",AZ118,"")</f>
        <v/>
      </c>
      <c r="CP118" s="31" t="str">
        <f>IF(CO118="","",RANK(CO118,$CO$3:$CO$202,1))</f>
        <v/>
      </c>
      <c r="CQ118" s="31" t="str">
        <f>IF(CP118=1,B118,"")</f>
        <v/>
      </c>
      <c r="CR118" s="31" t="str">
        <f>IF(CP118=2,B118,"")</f>
        <v/>
      </c>
      <c r="CS118" s="31" t="str">
        <f>IF(CP118=3,B118,"")</f>
        <v/>
      </c>
      <c r="CT118" s="31" t="str">
        <f>IF(BE118=0,BE118,"")</f>
        <v/>
      </c>
      <c r="CU118" s="31" t="str">
        <f>IF(BE118=1,1,"")</f>
        <v/>
      </c>
      <c r="CV118" s="31" t="str">
        <f>IF(BE118=2,2,"")</f>
        <v/>
      </c>
      <c r="CW118" s="31" t="str">
        <f>IF(BE118=3,3,"")</f>
        <v/>
      </c>
      <c r="CX118" s="31" t="str">
        <f>IF(BE118=4,4,"")</f>
        <v/>
      </c>
      <c r="CY118" s="31" t="str">
        <f>IF(BE118=5,5,"")</f>
        <v/>
      </c>
      <c r="CZ118" s="31" t="str">
        <f>IF(BH118=0,BH118,"")</f>
        <v/>
      </c>
      <c r="DA118" s="31" t="str">
        <f>IF(BH118=1,1,"")</f>
        <v/>
      </c>
      <c r="DB118" s="31" t="str">
        <f>IF(BH118=2,2,"")</f>
        <v/>
      </c>
      <c r="DC118" s="31" t="str">
        <f>IF(BH118=3,3,"")</f>
        <v/>
      </c>
      <c r="DD118" s="31" t="str">
        <f>IF(BH118=4,4,"")</f>
        <v/>
      </c>
      <c r="DE118" s="31" t="str">
        <f>IF(BH118=5,5,"")</f>
        <v/>
      </c>
      <c r="DF118" s="31" t="str">
        <f>IF(BK118=0,BK118,"")</f>
        <v/>
      </c>
      <c r="DG118" s="31" t="str">
        <f>IF(BK118=1,1,"")</f>
        <v/>
      </c>
      <c r="DH118" s="31" t="str">
        <f>IF(BK118=2,2,"")</f>
        <v/>
      </c>
      <c r="DI118" s="31" t="str">
        <f>IF(BK118=3,3,"")</f>
        <v/>
      </c>
      <c r="DJ118" s="31" t="str">
        <f>IF(BK118=4,4,"")</f>
        <v/>
      </c>
      <c r="DK118" s="31" t="str">
        <f>IF(BK118=5,5,"")</f>
        <v/>
      </c>
      <c r="DL118" s="31" t="str">
        <f>IF(BK118=6,6,"")</f>
        <v/>
      </c>
      <c r="DM118" s="31" t="str">
        <f>IF(BK118=7,7,"")</f>
        <v/>
      </c>
      <c r="DN118" s="31" t="str">
        <f>IF(BK118=8,8,"")</f>
        <v/>
      </c>
      <c r="DO118" s="31" t="str">
        <f>IF(BK118=9,9,"")</f>
        <v/>
      </c>
      <c r="DP118" s="31" t="str">
        <f>IF(BK118=10,10,"")</f>
        <v/>
      </c>
      <c r="DQ118" s="31" t="str">
        <f>IF(J118="Lund",AZ118,"")</f>
        <v/>
      </c>
      <c r="DR118" s="31" t="str">
        <f>IF(DQ118="","",RANK(DQ118,$DQ$3:$DQ$202,1))</f>
        <v/>
      </c>
      <c r="DS118" s="31" t="str">
        <f>IF(DR118=1,B118,"")</f>
        <v/>
      </c>
      <c r="DT118" s="31" t="str">
        <f>IF(I118="AT",B118,"")</f>
        <v/>
      </c>
      <c r="DU118" s="31" t="str">
        <f>IF(I118="MC",B118,"")</f>
        <v/>
      </c>
      <c r="DV118" s="31" t="str">
        <f>IF(I118="AC",B118,"")</f>
        <v/>
      </c>
      <c r="DW118" s="48" t="e">
        <f>IF(BK118=0,0,IF(D118="","",$D$203-AZ118+1)/$D$203*100)</f>
        <v>#VALUE!</v>
      </c>
      <c r="DX118" s="76" t="str">
        <f>IF(AS118 = 0,AV118 - AS118,"")</f>
        <v/>
      </c>
    </row>
    <row r="119" spans="1:128" ht="13.2" x14ac:dyDescent="0.25">
      <c r="A119" s="31" t="s">
        <v>318</v>
      </c>
      <c r="B119" s="76">
        <v>117</v>
      </c>
      <c r="C119" s="15"/>
      <c r="D119" s="14"/>
      <c r="E119" s="14"/>
      <c r="F119" s="14"/>
      <c r="G119" s="14"/>
      <c r="H119" s="14"/>
      <c r="I119" s="15"/>
      <c r="J119" s="47"/>
      <c r="K119" s="47"/>
      <c r="L119" s="47"/>
      <c r="M119" s="54"/>
      <c r="N119" s="54"/>
      <c r="O119" s="54"/>
      <c r="P119" s="54"/>
      <c r="Q119" s="54"/>
      <c r="R119" s="51"/>
      <c r="S119" s="51"/>
      <c r="T119" s="51"/>
      <c r="U119" s="51"/>
      <c r="V119" s="51"/>
      <c r="W119" s="51"/>
      <c r="X119" s="52" t="str">
        <f>IF(M119&gt;0,VLOOKUP(M119,$DY$8:$DZ$95,2)," ")</f>
        <v xml:space="preserve"> </v>
      </c>
      <c r="Y119" s="52" t="str">
        <f>IF(N119&gt;0,VLOOKUP(N119,$DY$8:$DZ$95,2)," ")</f>
        <v xml:space="preserve"> </v>
      </c>
      <c r="Z119" s="52" t="str">
        <f>IF(O119&gt;0,VLOOKUP(O119,$DY$8:$DZ$95,2)," ")</f>
        <v xml:space="preserve"> </v>
      </c>
      <c r="AA119" s="52" t="str">
        <f>IF(P119&gt;0,VLOOKUP(P119,$DY$8:$DZ$95,2)," ")</f>
        <v xml:space="preserve"> </v>
      </c>
      <c r="AB119" s="52" t="str">
        <f>IF(Q119&gt;0,VLOOKUP(Q119,$DY$8:$DZ$95,2)," ")</f>
        <v xml:space="preserve"> </v>
      </c>
      <c r="AC119" s="54"/>
      <c r="AD119" s="54"/>
      <c r="AE119" s="54"/>
      <c r="AF119" s="54"/>
      <c r="AG119" s="54"/>
      <c r="AH119" s="52" t="str">
        <f>IF(AC119&gt;0,VLOOKUP(AC119,$DY$8:$DZ$95,2)," ")</f>
        <v xml:space="preserve"> </v>
      </c>
      <c r="AI119" s="52" t="str">
        <f>IF(AD119&gt;0,VLOOKUP(AD119,$DY$8:$DZ$95,2)," ")</f>
        <v xml:space="preserve"> </v>
      </c>
      <c r="AJ119" s="52" t="str">
        <f>IF(AE119&gt;0,VLOOKUP(AE119,$DY$8:$DZ$95,2)," ")</f>
        <v xml:space="preserve"> </v>
      </c>
      <c r="AK119" s="52" t="str">
        <f>IF(AF119&gt;0,VLOOKUP(AF119,$DY$8:$DZ$95,2)," ")</f>
        <v xml:space="preserve"> </v>
      </c>
      <c r="AL119" s="52" t="str">
        <f>IF(AG119&gt;0,VLOOKUP(AG119,$DY$8:$DZ$95,2)," ")</f>
        <v xml:space="preserve"> </v>
      </c>
      <c r="AM119" s="53"/>
      <c r="AN119" s="53"/>
      <c r="AO119" s="53"/>
      <c r="AP119" s="53"/>
      <c r="AQ119" s="53"/>
      <c r="AR119" s="53"/>
      <c r="AS119" s="55" t="str">
        <f>IF(D119="","",SUM(X119:AB119))</f>
        <v/>
      </c>
      <c r="AT119" s="31" t="str">
        <f>IF(D119="","",RANK(AS119,$AS$3:$AS$202,0))</f>
        <v/>
      </c>
      <c r="AU119" s="57" t="str">
        <f>IF(D119="","",IF(LOOKUP(AT119,'Master 2012 Pay Sheet'!$A$5:$A$35,'Master 2012 Pay Sheet'!$B$5:$B$35)&gt;0,LOOKUP(AT119,'Master 2012 Pay Sheet'!$A$5:$A$35,'Master 2012 Pay Sheet'!$B$5:$B$35),0))</f>
        <v/>
      </c>
      <c r="AV119" s="56" t="str">
        <f>IF(D119="","",SUM(AH119:AL119))</f>
        <v/>
      </c>
      <c r="AW119" s="31" t="str">
        <f>IF(D119="","",RANK(AV119,$AV$3:$AV$202,0))</f>
        <v/>
      </c>
      <c r="AX119" s="57" t="str">
        <f>IF(D119="","",IF(LOOKUP(AW119,'Master 2012 Pay Sheet'!$C$5:$C$35,'Master 2012 Pay Sheet'!$D$5:$D$35)&gt;0,LOOKUP(AW119,'Master 2012 Pay Sheet'!$C$5:$C$35,'Master 2012 Pay Sheet'!$D$5:$D$35),0))</f>
        <v/>
      </c>
      <c r="AY119" s="56" t="str">
        <f>IF(D119="","",AS119+AV119)</f>
        <v/>
      </c>
      <c r="AZ119" s="31" t="str">
        <f>IF(D119="","",RANK(AY119,$AY$3:$AY$202,0))</f>
        <v/>
      </c>
      <c r="BA119" s="57" t="str">
        <f>IF(D119="","",IF(LOOKUP(AZ119,'Master 2012 Pay Sheet'!$E$5:$E$35,'Master 2012 Pay Sheet'!$F$5:$F$35)&gt;0,LOOKUP(AZ119,'Master 2012 Pay Sheet'!$E$5:$E$35,'Master 2012 Pay Sheet'!$F$5:$F$35),0))</f>
        <v/>
      </c>
      <c r="BB119" s="57" t="str">
        <f>IF(D119="","",SUM(AU119+AX119+BA119))</f>
        <v/>
      </c>
      <c r="BC119" s="31" t="str">
        <f>IF(D119="","",AT119-AZ119)</f>
        <v/>
      </c>
      <c r="BD119" s="31" t="str">
        <f>IF(D119="","",IF(BC119=MAX($BC$3:$BC$202),B119,""))</f>
        <v/>
      </c>
      <c r="BE119" s="31" t="str">
        <f>IF(D119="","",COUNT(M119:Q119))</f>
        <v/>
      </c>
      <c r="BF119" s="56" t="str">
        <f>IF(D119="","",MAX(X119:AB119))</f>
        <v/>
      </c>
      <c r="BG119" s="31" t="str">
        <f>IF(BF119=MAX($BF$3:$BF$202),B119,"")</f>
        <v/>
      </c>
      <c r="BH119" s="31" t="str">
        <f>IF(D119="","",COUNT(AC119:AG119))</f>
        <v/>
      </c>
      <c r="BI119" s="56" t="str">
        <f>IF(D119="","",MAX(AH119:AL119))</f>
        <v/>
      </c>
      <c r="BJ119" s="31" t="str">
        <f>IF(BI119=MAX($BI$3:$BI$202),B119,"")</f>
        <v/>
      </c>
      <c r="BK119" s="31" t="str">
        <f>IF(BE119="","",BE119+BH119)</f>
        <v/>
      </c>
      <c r="BL119" s="31" t="str">
        <f>IF(D119="","",IF(S119=MAX($S$3:$S$202),S119,""))</f>
        <v/>
      </c>
      <c r="BM119" s="31" t="str">
        <f>IF(BL119=MAX($BL$3:$BL$202),B119,"")</f>
        <v/>
      </c>
      <c r="BN119" s="31" t="str">
        <f>IF(D119="","",IF(AN119=MAX($AN$3:$AN$202),AN119,""))</f>
        <v/>
      </c>
      <c r="BO119" s="31" t="str">
        <f>IF(BN119=MAX($BN$3:$BN$202),B119,"")</f>
        <v/>
      </c>
      <c r="BP119" s="31" t="str">
        <f>IF(D119="","",IF(R119=MAX($R$3:$R$202),R119,""))</f>
        <v/>
      </c>
      <c r="BQ119" s="31" t="str">
        <f>IF(BP119=MAX($BP$3:$BP$202),B119,"")</f>
        <v/>
      </c>
      <c r="BR119" s="31" t="str">
        <f>IF(D119="","",IF(AM119=MAX($AM$3:$AM$202),AM119,""))</f>
        <v/>
      </c>
      <c r="BS119" s="31" t="str">
        <f>IF(BR119=MAX($BR$3:$BR$202),B119,"")</f>
        <v/>
      </c>
      <c r="BT119" s="31" t="str">
        <f>IF(D119="","",IF(V119=MAX($V$3:$V$202),V119,""))</f>
        <v/>
      </c>
      <c r="BU119" s="31" t="str">
        <f>IF(BT119=MAX($BT$3:$BT$202),B119,"")</f>
        <v/>
      </c>
      <c r="BV119" s="31" t="str">
        <f>IF(D119="","",IF(W119=MAX($W$3:$W$202), W119,""))</f>
        <v/>
      </c>
      <c r="BW119" s="31" t="str">
        <f>IF(BV119=MAX($BV$3:$BV$202),B119,"")</f>
        <v/>
      </c>
      <c r="BX119" s="31" t="str">
        <f>IF(D119="","",IF(AQ119=MAX($AQ$3:$AQ$202),AQ119,""))</f>
        <v/>
      </c>
      <c r="BY119" s="31" t="str">
        <f>IF(BX119=MAX($BX$3:$BX$202),B119,"")</f>
        <v/>
      </c>
      <c r="BZ119" s="31" t="str">
        <f>IF(D119="","",IF(AR119=MAX($AR$3:$AR$202), AR119,""))</f>
        <v/>
      </c>
      <c r="CA119" s="31" t="str">
        <f>IF(BZ119=MAX($BZ$3:$BZ$202),B119,"")</f>
        <v/>
      </c>
      <c r="CB119" s="31" t="str">
        <f>IF(D119="","",IF(U119=MAX($U$3:$U$202), U119,""))</f>
        <v/>
      </c>
      <c r="CC119" s="31" t="str">
        <f>IF(CB119=MAX($CB$3:$CB$202),B119,"")</f>
        <v/>
      </c>
      <c r="CD119" s="31" t="str">
        <f>IF(D119="","",IF(AP119=MAX($AP$3:$AP$202),AP119,""))</f>
        <v/>
      </c>
      <c r="CE119" s="31" t="str">
        <f>IF(CD119=MAX($CD$3:$CD$202),B119,"")</f>
        <v/>
      </c>
      <c r="CF119" s="31" t="str">
        <f>IF(D119="","",IF(T119=MAX($T$3:$T$202), T119,""))</f>
        <v/>
      </c>
      <c r="CG119" s="31" t="str">
        <f>IF(CF119=MAX($CF$3:$CF$202),B119,"")</f>
        <v/>
      </c>
      <c r="CH119" s="31" t="str">
        <f>IF(D119="","",IF(AO119=MAX($AO$3:$AO$202),AO119,""))</f>
        <v/>
      </c>
      <c r="CI119" s="31" t="str">
        <f>IF(CH119=MAX($CH$3:$CH$202),B119,"")</f>
        <v/>
      </c>
      <c r="CJ119" s="31" t="str">
        <f>IF(I119="AC",AZ119,"")</f>
        <v/>
      </c>
      <c r="CK119" s="31" t="str">
        <f>IF(CJ119="","",RANK(CJ119,$CJ$3:$CJ$202,1))</f>
        <v/>
      </c>
      <c r="CL119" s="31" t="str">
        <f>IF(CK119=1,B119,"")</f>
        <v/>
      </c>
      <c r="CM119" s="31" t="str">
        <f>IF(CK119=2,B119,"")</f>
        <v/>
      </c>
      <c r="CN119" s="31" t="str">
        <f>IF(CK119=3,B119,"")</f>
        <v/>
      </c>
      <c r="CO119" s="31" t="str">
        <f>IF(I119="MC",AZ119,"")</f>
        <v/>
      </c>
      <c r="CP119" s="31" t="str">
        <f>IF(CO119="","",RANK(CO119,$CO$3:$CO$202,1))</f>
        <v/>
      </c>
      <c r="CQ119" s="31" t="str">
        <f>IF(CP119=1,B119,"")</f>
        <v/>
      </c>
      <c r="CR119" s="31" t="str">
        <f>IF(CP119=2,B119,"")</f>
        <v/>
      </c>
      <c r="CS119" s="31" t="str">
        <f>IF(CP119=3,B119,"")</f>
        <v/>
      </c>
      <c r="CT119" s="31" t="str">
        <f>IF(BE119=0,BE119,"")</f>
        <v/>
      </c>
      <c r="CU119" s="31" t="str">
        <f>IF(BE119=1,1,"")</f>
        <v/>
      </c>
      <c r="CV119" s="31" t="str">
        <f>IF(BE119=2,2,"")</f>
        <v/>
      </c>
      <c r="CW119" s="31" t="str">
        <f>IF(BE119=3,3,"")</f>
        <v/>
      </c>
      <c r="CX119" s="31" t="str">
        <f>IF(BE119=4,4,"")</f>
        <v/>
      </c>
      <c r="CY119" s="31" t="str">
        <f>IF(BE119=5,5,"")</f>
        <v/>
      </c>
      <c r="CZ119" s="31" t="str">
        <f>IF(BH119=0,BH119,"")</f>
        <v/>
      </c>
      <c r="DA119" s="31" t="str">
        <f>IF(BH119=1,1,"")</f>
        <v/>
      </c>
      <c r="DB119" s="31" t="str">
        <f>IF(BH119=2,2,"")</f>
        <v/>
      </c>
      <c r="DC119" s="31" t="str">
        <f>IF(BH119=3,3,"")</f>
        <v/>
      </c>
      <c r="DD119" s="31" t="str">
        <f>IF(BH119=4,4,"")</f>
        <v/>
      </c>
      <c r="DE119" s="31" t="str">
        <f>IF(BH119=5,5,"")</f>
        <v/>
      </c>
      <c r="DF119" s="31" t="str">
        <f>IF(BK119=0,BK119,"")</f>
        <v/>
      </c>
      <c r="DG119" s="31" t="str">
        <f>IF(BK119=1,1,"")</f>
        <v/>
      </c>
      <c r="DH119" s="31" t="str">
        <f>IF(BK119=2,2,"")</f>
        <v/>
      </c>
      <c r="DI119" s="31" t="str">
        <f>IF(BK119=3,3,"")</f>
        <v/>
      </c>
      <c r="DJ119" s="31" t="str">
        <f>IF(BK119=4,4,"")</f>
        <v/>
      </c>
      <c r="DK119" s="31" t="str">
        <f>IF(BK119=5,5,"")</f>
        <v/>
      </c>
      <c r="DL119" s="31" t="str">
        <f>IF(BK119=6,6,"")</f>
        <v/>
      </c>
      <c r="DM119" s="31" t="str">
        <f>IF(BK119=7,7,"")</f>
        <v/>
      </c>
      <c r="DN119" s="31" t="str">
        <f>IF(BK119=8,8,"")</f>
        <v/>
      </c>
      <c r="DO119" s="31" t="str">
        <f>IF(BK119=9,9,"")</f>
        <v/>
      </c>
      <c r="DP119" s="31" t="str">
        <f>IF(BK119=10,10,"")</f>
        <v/>
      </c>
      <c r="DQ119" s="31" t="str">
        <f>IF(J119="Lund",AZ119,"")</f>
        <v/>
      </c>
      <c r="DR119" s="31" t="str">
        <f>IF(DQ119="","",RANK(DQ119,$DQ$3:$DQ$202,1))</f>
        <v/>
      </c>
      <c r="DS119" s="31" t="str">
        <f>IF(DR119=1,B119,"")</f>
        <v/>
      </c>
      <c r="DT119" s="31" t="str">
        <f>IF(I119="AT",B119,"")</f>
        <v/>
      </c>
      <c r="DU119" s="31" t="str">
        <f>IF(I119="MC",B119,"")</f>
        <v/>
      </c>
      <c r="DV119" s="31" t="str">
        <f>IF(I119="AC",B119,"")</f>
        <v/>
      </c>
      <c r="DW119" s="48" t="e">
        <f>IF(BK119=0,0,IF(D119="","",$D$203-AZ119+1)/$D$203*100)</f>
        <v>#VALUE!</v>
      </c>
      <c r="DX119" s="76" t="str">
        <f>IF(AS119 = 0,AV119 - AS119,"")</f>
        <v/>
      </c>
    </row>
    <row r="120" spans="1:128" ht="13.2" x14ac:dyDescent="0.25">
      <c r="A120" s="31" t="s">
        <v>318</v>
      </c>
      <c r="B120" s="76">
        <v>118</v>
      </c>
      <c r="C120" s="15"/>
      <c r="D120" s="14"/>
      <c r="E120" s="14"/>
      <c r="F120" s="14"/>
      <c r="G120" s="14"/>
      <c r="H120" s="14"/>
      <c r="I120" s="15"/>
      <c r="J120" s="47"/>
      <c r="K120" s="47"/>
      <c r="L120" s="47"/>
      <c r="M120" s="54"/>
      <c r="N120" s="54"/>
      <c r="O120" s="54"/>
      <c r="P120" s="54"/>
      <c r="Q120" s="54"/>
      <c r="R120" s="51"/>
      <c r="S120" s="51"/>
      <c r="T120" s="51"/>
      <c r="U120" s="51"/>
      <c r="V120" s="51"/>
      <c r="W120" s="51"/>
      <c r="X120" s="52" t="str">
        <f>IF(M120&gt;0,VLOOKUP(M120,$DY$8:$DZ$95,2)," ")</f>
        <v xml:space="preserve"> </v>
      </c>
      <c r="Y120" s="52" t="str">
        <f>IF(N120&gt;0,VLOOKUP(N120,$DY$8:$DZ$95,2)," ")</f>
        <v xml:space="preserve"> </v>
      </c>
      <c r="Z120" s="52" t="str">
        <f>IF(O120&gt;0,VLOOKUP(O120,$DY$8:$DZ$95,2)," ")</f>
        <v xml:space="preserve"> </v>
      </c>
      <c r="AA120" s="52" t="str">
        <f>IF(P120&gt;0,VLOOKUP(P120,$DY$8:$DZ$95,2)," ")</f>
        <v xml:space="preserve"> </v>
      </c>
      <c r="AB120" s="52" t="str">
        <f>IF(Q120&gt;0,VLOOKUP(Q120,$DY$8:$DZ$95,2)," ")</f>
        <v xml:space="preserve"> </v>
      </c>
      <c r="AC120" s="54"/>
      <c r="AD120" s="54"/>
      <c r="AE120" s="54"/>
      <c r="AF120" s="54"/>
      <c r="AG120" s="54"/>
      <c r="AH120" s="52" t="str">
        <f>IF(AC120&gt;0,VLOOKUP(AC120,$DY$8:$DZ$95,2)," ")</f>
        <v xml:space="preserve"> </v>
      </c>
      <c r="AI120" s="52" t="str">
        <f>IF(AD120&gt;0,VLOOKUP(AD120,$DY$8:$DZ$95,2)," ")</f>
        <v xml:space="preserve"> </v>
      </c>
      <c r="AJ120" s="52" t="str">
        <f>IF(AE120&gt;0,VLOOKUP(AE120,$DY$8:$DZ$95,2)," ")</f>
        <v xml:space="preserve"> </v>
      </c>
      <c r="AK120" s="52" t="str">
        <f>IF(AF120&gt;0,VLOOKUP(AF120,$DY$8:$DZ$95,2)," ")</f>
        <v xml:space="preserve"> </v>
      </c>
      <c r="AL120" s="52" t="str">
        <f>IF(AG120&gt;0,VLOOKUP(AG120,$DY$8:$DZ$95,2)," ")</f>
        <v xml:space="preserve"> </v>
      </c>
      <c r="AM120" s="53"/>
      <c r="AN120" s="53"/>
      <c r="AO120" s="53"/>
      <c r="AP120" s="53"/>
      <c r="AQ120" s="53"/>
      <c r="AR120" s="53"/>
      <c r="AS120" s="55" t="str">
        <f>IF(D120="","",SUM(X120:AB120))</f>
        <v/>
      </c>
      <c r="AT120" s="31" t="str">
        <f>IF(D120="","",RANK(AS120,$AS$3:$AS$202,0))</f>
        <v/>
      </c>
      <c r="AU120" s="57" t="str">
        <f>IF(D120="","",IF(LOOKUP(AT120,'Master 2012 Pay Sheet'!$A$5:$A$35,'Master 2012 Pay Sheet'!$B$5:$B$35)&gt;0,LOOKUP(AT120,'Master 2012 Pay Sheet'!$A$5:$A$35,'Master 2012 Pay Sheet'!$B$5:$B$35),0))</f>
        <v/>
      </c>
      <c r="AV120" s="56" t="str">
        <f>IF(D120="","",SUM(AH120:AL120))</f>
        <v/>
      </c>
      <c r="AW120" s="31" t="str">
        <f>IF(D120="","",RANK(AV120,$AV$3:$AV$202,0))</f>
        <v/>
      </c>
      <c r="AX120" s="57" t="str">
        <f>IF(D120="","",IF(LOOKUP(AW120,'Master 2012 Pay Sheet'!$C$5:$C$35,'Master 2012 Pay Sheet'!$D$5:$D$35)&gt;0,LOOKUP(AW120,'Master 2012 Pay Sheet'!$C$5:$C$35,'Master 2012 Pay Sheet'!$D$5:$D$35),0))</f>
        <v/>
      </c>
      <c r="AY120" s="56" t="str">
        <f>IF(D120="","",AS120+AV120)</f>
        <v/>
      </c>
      <c r="AZ120" s="31" t="str">
        <f>IF(D120="","",RANK(AY120,$AY$3:$AY$202,0))</f>
        <v/>
      </c>
      <c r="BA120" s="57" t="str">
        <f>IF(D120="","",IF(LOOKUP(AZ120,'Master 2012 Pay Sheet'!$E$5:$E$35,'Master 2012 Pay Sheet'!$F$5:$F$35)&gt;0,LOOKUP(AZ120,'Master 2012 Pay Sheet'!$E$5:$E$35,'Master 2012 Pay Sheet'!$F$5:$F$35),0))</f>
        <v/>
      </c>
      <c r="BB120" s="57" t="str">
        <f>IF(D120="","",SUM(AU120+AX120+BA120))</f>
        <v/>
      </c>
      <c r="BC120" s="31" t="str">
        <f>IF(D120="","",AT120-AZ120)</f>
        <v/>
      </c>
      <c r="BD120" s="31" t="str">
        <f>IF(D120="","",IF(BC120=MAX($BC$3:$BC$202),B120,""))</f>
        <v/>
      </c>
      <c r="BE120" s="31" t="str">
        <f>IF(D120="","",COUNT(M120:Q120))</f>
        <v/>
      </c>
      <c r="BF120" s="56" t="str">
        <f>IF(D120="","",MAX(X120:AB120))</f>
        <v/>
      </c>
      <c r="BG120" s="31" t="str">
        <f>IF(BF120=MAX($BF$3:$BF$202),B120,"")</f>
        <v/>
      </c>
      <c r="BH120" s="31" t="str">
        <f>IF(D120="","",COUNT(AC120:AG120))</f>
        <v/>
      </c>
      <c r="BI120" s="56" t="str">
        <f>IF(D120="","",MAX(AH120:AL120))</f>
        <v/>
      </c>
      <c r="BJ120" s="31" t="str">
        <f>IF(BI120=MAX($BI$3:$BI$202),B120,"")</f>
        <v/>
      </c>
      <c r="BK120" s="31" t="str">
        <f>IF(BE120="","",BE120+BH120)</f>
        <v/>
      </c>
      <c r="BL120" s="31" t="str">
        <f>IF(D120="","",IF(S120=MAX($S$3:$S$202),S120,""))</f>
        <v/>
      </c>
      <c r="BM120" s="31" t="str">
        <f>IF(BL120=MAX($BL$3:$BL$202),B120,"")</f>
        <v/>
      </c>
      <c r="BN120" s="31" t="str">
        <f>IF(D120="","",IF(AN120=MAX($AN$3:$AN$202),AN120,""))</f>
        <v/>
      </c>
      <c r="BO120" s="31" t="str">
        <f>IF(BN120=MAX($BN$3:$BN$202),B120,"")</f>
        <v/>
      </c>
      <c r="BP120" s="31" t="str">
        <f>IF(D120="","",IF(R120=MAX($R$3:$R$202),R120,""))</f>
        <v/>
      </c>
      <c r="BQ120" s="31" t="str">
        <f>IF(BP120=MAX($BP$3:$BP$202),B120,"")</f>
        <v/>
      </c>
      <c r="BR120" s="31" t="str">
        <f>IF(D120="","",IF(AM120=MAX($AM$3:$AM$202),AM120,""))</f>
        <v/>
      </c>
      <c r="BS120" s="31" t="str">
        <f>IF(BR120=MAX($BR$3:$BR$202),B120,"")</f>
        <v/>
      </c>
      <c r="BT120" s="31" t="str">
        <f>IF(D120="","",IF(V120=MAX($V$3:$V$202),V120,""))</f>
        <v/>
      </c>
      <c r="BU120" s="31" t="str">
        <f>IF(BT120=MAX($BT$3:$BT$202),B120,"")</f>
        <v/>
      </c>
      <c r="BV120" s="31" t="str">
        <f>IF(D120="","",IF(W120=MAX($W$3:$W$202), W120,""))</f>
        <v/>
      </c>
      <c r="BW120" s="31" t="str">
        <f>IF(BV120=MAX($BV$3:$BV$202),B120,"")</f>
        <v/>
      </c>
      <c r="BX120" s="31" t="str">
        <f>IF(D120="","",IF(AQ120=MAX($AQ$3:$AQ$202),AQ120,""))</f>
        <v/>
      </c>
      <c r="BY120" s="31" t="str">
        <f>IF(BX120=MAX($BX$3:$BX$202),B120,"")</f>
        <v/>
      </c>
      <c r="BZ120" s="31" t="str">
        <f>IF(D120="","",IF(AR120=MAX($AR$3:$AR$202), AR120,""))</f>
        <v/>
      </c>
      <c r="CA120" s="31" t="str">
        <f>IF(BZ120=MAX($BZ$3:$BZ$202),B120,"")</f>
        <v/>
      </c>
      <c r="CB120" s="31" t="str">
        <f>IF(D120="","",IF(U120=MAX($U$3:$U$202), U120,""))</f>
        <v/>
      </c>
      <c r="CC120" s="31" t="str">
        <f>IF(CB120=MAX($CB$3:$CB$202),B120,"")</f>
        <v/>
      </c>
      <c r="CD120" s="31" t="str">
        <f>IF(D120="","",IF(AP120=MAX($AP$3:$AP$202),AP120,""))</f>
        <v/>
      </c>
      <c r="CE120" s="31" t="str">
        <f>IF(CD120=MAX($CD$3:$CD$202),B120,"")</f>
        <v/>
      </c>
      <c r="CF120" s="31" t="str">
        <f>IF(D120="","",IF(T120=MAX($T$3:$T$202), T120,""))</f>
        <v/>
      </c>
      <c r="CG120" s="31" t="str">
        <f>IF(CF120=MAX($CF$3:$CF$202),B120,"")</f>
        <v/>
      </c>
      <c r="CH120" s="31" t="str">
        <f>IF(D120="","",IF(AO120=MAX($AO$3:$AO$202),AO120,""))</f>
        <v/>
      </c>
      <c r="CI120" s="31" t="str">
        <f>IF(CH120=MAX($CH$3:$CH$202),B120,"")</f>
        <v/>
      </c>
      <c r="CJ120" s="31" t="str">
        <f>IF(I120="AC",AZ120,"")</f>
        <v/>
      </c>
      <c r="CK120" s="31" t="str">
        <f>IF(CJ120="","",RANK(CJ120,$CJ$3:$CJ$202,1))</f>
        <v/>
      </c>
      <c r="CL120" s="31" t="str">
        <f>IF(CK120=1,B120,"")</f>
        <v/>
      </c>
      <c r="CM120" s="31" t="str">
        <f>IF(CK120=2,B120,"")</f>
        <v/>
      </c>
      <c r="CN120" s="31" t="str">
        <f>IF(CK120=3,B120,"")</f>
        <v/>
      </c>
      <c r="CO120" s="31" t="str">
        <f>IF(I120="MC",AZ120,"")</f>
        <v/>
      </c>
      <c r="CP120" s="31" t="str">
        <f>IF(CO120="","",RANK(CO120,$CO$3:$CO$202,1))</f>
        <v/>
      </c>
      <c r="CQ120" s="31" t="str">
        <f>IF(CP120=1,B120,"")</f>
        <v/>
      </c>
      <c r="CR120" s="31" t="str">
        <f>IF(CP120=2,B120,"")</f>
        <v/>
      </c>
      <c r="CS120" s="31" t="str">
        <f>IF(CP120=3,B120,"")</f>
        <v/>
      </c>
      <c r="CT120" s="31" t="str">
        <f>IF(BE120=0,BE120,"")</f>
        <v/>
      </c>
      <c r="CU120" s="31" t="str">
        <f>IF(BE120=1,1,"")</f>
        <v/>
      </c>
      <c r="CV120" s="31" t="str">
        <f>IF(BE120=2,2,"")</f>
        <v/>
      </c>
      <c r="CW120" s="31" t="str">
        <f>IF(BE120=3,3,"")</f>
        <v/>
      </c>
      <c r="CX120" s="31" t="str">
        <f>IF(BE120=4,4,"")</f>
        <v/>
      </c>
      <c r="CY120" s="31" t="str">
        <f>IF(BE120=5,5,"")</f>
        <v/>
      </c>
      <c r="CZ120" s="31" t="str">
        <f>IF(BH120=0,BH120,"")</f>
        <v/>
      </c>
      <c r="DA120" s="31" t="str">
        <f>IF(BH120=1,1,"")</f>
        <v/>
      </c>
      <c r="DB120" s="31" t="str">
        <f>IF(BH120=2,2,"")</f>
        <v/>
      </c>
      <c r="DC120" s="31" t="str">
        <f>IF(BH120=3,3,"")</f>
        <v/>
      </c>
      <c r="DD120" s="31" t="str">
        <f>IF(BH120=4,4,"")</f>
        <v/>
      </c>
      <c r="DE120" s="31" t="str">
        <f>IF(BH120=5,5,"")</f>
        <v/>
      </c>
      <c r="DF120" s="31" t="str">
        <f>IF(BK120=0,BK120,"")</f>
        <v/>
      </c>
      <c r="DG120" s="31" t="str">
        <f>IF(BK120=1,1,"")</f>
        <v/>
      </c>
      <c r="DH120" s="31" t="str">
        <f>IF(BK120=2,2,"")</f>
        <v/>
      </c>
      <c r="DI120" s="31" t="str">
        <f>IF(BK120=3,3,"")</f>
        <v/>
      </c>
      <c r="DJ120" s="31" t="str">
        <f>IF(BK120=4,4,"")</f>
        <v/>
      </c>
      <c r="DK120" s="31" t="str">
        <f>IF(BK120=5,5,"")</f>
        <v/>
      </c>
      <c r="DL120" s="31" t="str">
        <f>IF(BK120=6,6,"")</f>
        <v/>
      </c>
      <c r="DM120" s="31" t="str">
        <f>IF(BK120=7,7,"")</f>
        <v/>
      </c>
      <c r="DN120" s="31" t="str">
        <f>IF(BK120=8,8,"")</f>
        <v/>
      </c>
      <c r="DO120" s="31" t="str">
        <f>IF(BK120=9,9,"")</f>
        <v/>
      </c>
      <c r="DP120" s="31" t="str">
        <f>IF(BK120=10,10,"")</f>
        <v/>
      </c>
      <c r="DQ120" s="31" t="str">
        <f>IF(J120="Lund",AZ120,"")</f>
        <v/>
      </c>
      <c r="DR120" s="31" t="str">
        <f>IF(DQ120="","",RANK(DQ120,$DQ$3:$DQ$202,1))</f>
        <v/>
      </c>
      <c r="DS120" s="31" t="str">
        <f>IF(DR120=1,B120,"")</f>
        <v/>
      </c>
      <c r="DT120" s="31" t="str">
        <f>IF(I120="AT",B120,"")</f>
        <v/>
      </c>
      <c r="DU120" s="31" t="str">
        <f>IF(I120="MC",B120,"")</f>
        <v/>
      </c>
      <c r="DV120" s="31" t="str">
        <f>IF(I120="AC",B120,"")</f>
        <v/>
      </c>
      <c r="DW120" s="48" t="e">
        <f>IF(BK120=0,0,IF(D120="","",$D$203-AZ120+1)/$D$203*100)</f>
        <v>#VALUE!</v>
      </c>
      <c r="DX120" s="76" t="str">
        <f>IF(AS120 = 0,AV120 - AS120,"")</f>
        <v/>
      </c>
    </row>
    <row r="121" spans="1:128" ht="13.2" x14ac:dyDescent="0.25">
      <c r="A121" s="31" t="s">
        <v>318</v>
      </c>
      <c r="B121" s="76">
        <v>119</v>
      </c>
      <c r="C121" s="15"/>
      <c r="D121" s="14"/>
      <c r="E121" s="14"/>
      <c r="F121" s="14"/>
      <c r="G121" s="14"/>
      <c r="H121" s="14"/>
      <c r="I121" s="15"/>
      <c r="J121" s="47"/>
      <c r="K121" s="47"/>
      <c r="L121" s="47"/>
      <c r="M121" s="54"/>
      <c r="N121" s="54"/>
      <c r="O121" s="54"/>
      <c r="P121" s="54"/>
      <c r="Q121" s="54"/>
      <c r="R121" s="51"/>
      <c r="S121" s="51"/>
      <c r="T121" s="51"/>
      <c r="U121" s="51"/>
      <c r="V121" s="51"/>
      <c r="W121" s="51"/>
      <c r="X121" s="52" t="str">
        <f>IF(M121&gt;0,VLOOKUP(M121,$DY$8:$DZ$95,2)," ")</f>
        <v xml:space="preserve"> </v>
      </c>
      <c r="Y121" s="52" t="str">
        <f>IF(N121&gt;0,VLOOKUP(N121,$DY$8:$DZ$95,2)," ")</f>
        <v xml:space="preserve"> </v>
      </c>
      <c r="Z121" s="52" t="str">
        <f>IF(O121&gt;0,VLOOKUP(O121,$DY$8:$DZ$95,2)," ")</f>
        <v xml:space="preserve"> </v>
      </c>
      <c r="AA121" s="52" t="str">
        <f>IF(P121&gt;0,VLOOKUP(P121,$DY$8:$DZ$95,2)," ")</f>
        <v xml:space="preserve"> </v>
      </c>
      <c r="AB121" s="52" t="str">
        <f>IF(Q121&gt;0,VLOOKUP(Q121,$DY$8:$DZ$95,2)," ")</f>
        <v xml:space="preserve"> </v>
      </c>
      <c r="AC121" s="54"/>
      <c r="AD121" s="54"/>
      <c r="AE121" s="54"/>
      <c r="AF121" s="54"/>
      <c r="AG121" s="54"/>
      <c r="AH121" s="52" t="str">
        <f>IF(AC121&gt;0,VLOOKUP(AC121,$DY$8:$DZ$95,2)," ")</f>
        <v xml:space="preserve"> </v>
      </c>
      <c r="AI121" s="52" t="str">
        <f>IF(AD121&gt;0,VLOOKUP(AD121,$DY$8:$DZ$95,2)," ")</f>
        <v xml:space="preserve"> </v>
      </c>
      <c r="AJ121" s="52" t="str">
        <f>IF(AE121&gt;0,VLOOKUP(AE121,$DY$8:$DZ$95,2)," ")</f>
        <v xml:space="preserve"> </v>
      </c>
      <c r="AK121" s="52" t="str">
        <f>IF(AF121&gt;0,VLOOKUP(AF121,$DY$8:$DZ$95,2)," ")</f>
        <v xml:space="preserve"> </v>
      </c>
      <c r="AL121" s="52" t="str">
        <f>IF(AG121&gt;0,VLOOKUP(AG121,$DY$8:$DZ$95,2)," ")</f>
        <v xml:space="preserve"> </v>
      </c>
      <c r="AM121" s="53"/>
      <c r="AN121" s="53"/>
      <c r="AO121" s="53"/>
      <c r="AP121" s="53"/>
      <c r="AQ121" s="53"/>
      <c r="AR121" s="53"/>
      <c r="AS121" s="55" t="str">
        <f>IF(D121="","",SUM(X121:AB121))</f>
        <v/>
      </c>
      <c r="AT121" s="31" t="str">
        <f>IF(D121="","",RANK(AS121,$AS$3:$AS$202,0))</f>
        <v/>
      </c>
      <c r="AU121" s="57" t="str">
        <f>IF(D121="","",IF(LOOKUP(AT121,'Master 2012 Pay Sheet'!$A$5:$A$35,'Master 2012 Pay Sheet'!$B$5:$B$35)&gt;0,LOOKUP(AT121,'Master 2012 Pay Sheet'!$A$5:$A$35,'Master 2012 Pay Sheet'!$B$5:$B$35),0))</f>
        <v/>
      </c>
      <c r="AV121" s="56" t="str">
        <f>IF(D121="","",SUM(AH121:AL121))</f>
        <v/>
      </c>
      <c r="AW121" s="31" t="str">
        <f>IF(D121="","",RANK(AV121,$AV$3:$AV$202,0))</f>
        <v/>
      </c>
      <c r="AX121" s="57" t="str">
        <f>IF(D121="","",IF(LOOKUP(AW121,'Master 2012 Pay Sheet'!$C$5:$C$35,'Master 2012 Pay Sheet'!$D$5:$D$35)&gt;0,LOOKUP(AW121,'Master 2012 Pay Sheet'!$C$5:$C$35,'Master 2012 Pay Sheet'!$D$5:$D$35),0))</f>
        <v/>
      </c>
      <c r="AY121" s="56" t="str">
        <f>IF(D121="","",AS121+AV121)</f>
        <v/>
      </c>
      <c r="AZ121" s="31" t="str">
        <f>IF(D121="","",RANK(AY121,$AY$3:$AY$202,0))</f>
        <v/>
      </c>
      <c r="BA121" s="57" t="str">
        <f>IF(D121="","",IF(LOOKUP(AZ121,'Master 2012 Pay Sheet'!$E$5:$E$35,'Master 2012 Pay Sheet'!$F$5:$F$35)&gt;0,LOOKUP(AZ121,'Master 2012 Pay Sheet'!$E$5:$E$35,'Master 2012 Pay Sheet'!$F$5:$F$35),0))</f>
        <v/>
      </c>
      <c r="BB121" s="57" t="str">
        <f>IF(D121="","",SUM(AU121+AX121+BA121))</f>
        <v/>
      </c>
      <c r="BC121" s="31" t="str">
        <f>IF(D121="","",AT121-AZ121)</f>
        <v/>
      </c>
      <c r="BD121" s="31" t="str">
        <f>IF(D121="","",IF(BC121=MAX($BC$3:$BC$202),B121,""))</f>
        <v/>
      </c>
      <c r="BE121" s="31" t="str">
        <f>IF(D121="","",COUNT(M121:Q121))</f>
        <v/>
      </c>
      <c r="BF121" s="56" t="str">
        <f>IF(D121="","",MAX(X121:AB121))</f>
        <v/>
      </c>
      <c r="BG121" s="31" t="str">
        <f>IF(BF121=MAX($BF$3:$BF$202),B121,"")</f>
        <v/>
      </c>
      <c r="BH121" s="31" t="str">
        <f>IF(D121="","",COUNT(AC121:AG121))</f>
        <v/>
      </c>
      <c r="BI121" s="56" t="str">
        <f>IF(D121="","",MAX(AH121:AL121))</f>
        <v/>
      </c>
      <c r="BJ121" s="31" t="str">
        <f>IF(BI121=MAX($BI$3:$BI$202),B121,"")</f>
        <v/>
      </c>
      <c r="BK121" s="31" t="str">
        <f>IF(BE121="","",BE121+BH121)</f>
        <v/>
      </c>
      <c r="BL121" s="31" t="str">
        <f>IF(D121="","",IF(S121=MAX($S$3:$S$202),S121,""))</f>
        <v/>
      </c>
      <c r="BM121" s="31" t="str">
        <f>IF(BL121=MAX($BL$3:$BL$202),B121,"")</f>
        <v/>
      </c>
      <c r="BN121" s="31" t="str">
        <f>IF(D121="","",IF(AN121=MAX($AN$3:$AN$202),AN121,""))</f>
        <v/>
      </c>
      <c r="BO121" s="31" t="str">
        <f>IF(BN121=MAX($BN$3:$BN$202),B121,"")</f>
        <v/>
      </c>
      <c r="BP121" s="31" t="str">
        <f>IF(D121="","",IF(R121=MAX($R$3:$R$202),R121,""))</f>
        <v/>
      </c>
      <c r="BQ121" s="31" t="str">
        <f>IF(BP121=MAX($BP$3:$BP$202),B121,"")</f>
        <v/>
      </c>
      <c r="BR121" s="31" t="str">
        <f>IF(D121="","",IF(AM121=MAX($AM$3:$AM$202),AM121,""))</f>
        <v/>
      </c>
      <c r="BS121" s="31" t="str">
        <f>IF(BR121=MAX($BR$3:$BR$202),B121,"")</f>
        <v/>
      </c>
      <c r="BT121" s="31" t="str">
        <f>IF(D121="","",IF(V121=MAX($V$3:$V$202),V121,""))</f>
        <v/>
      </c>
      <c r="BU121" s="31" t="str">
        <f>IF(BT121=MAX($BT$3:$BT$202),B121,"")</f>
        <v/>
      </c>
      <c r="BV121" s="31" t="str">
        <f>IF(D121="","",IF(W121=MAX($W$3:$W$202), W121,""))</f>
        <v/>
      </c>
      <c r="BW121" s="31" t="str">
        <f>IF(BV121=MAX($BV$3:$BV$202),B121,"")</f>
        <v/>
      </c>
      <c r="BX121" s="31" t="str">
        <f>IF(D121="","",IF(AQ121=MAX($AQ$3:$AQ$202),AQ121,""))</f>
        <v/>
      </c>
      <c r="BY121" s="31" t="str">
        <f>IF(BX121=MAX($BX$3:$BX$202),B121,"")</f>
        <v/>
      </c>
      <c r="BZ121" s="31" t="str">
        <f>IF(D121="","",IF(AR121=MAX($AR$3:$AR$202), AR121,""))</f>
        <v/>
      </c>
      <c r="CA121" s="31" t="str">
        <f>IF(BZ121=MAX($BZ$3:$BZ$202),B121,"")</f>
        <v/>
      </c>
      <c r="CB121" s="31" t="str">
        <f>IF(D121="","",IF(U121=MAX($U$3:$U$202), U121,""))</f>
        <v/>
      </c>
      <c r="CC121" s="31" t="str">
        <f>IF(CB121=MAX($CB$3:$CB$202),B121,"")</f>
        <v/>
      </c>
      <c r="CD121" s="31" t="str">
        <f>IF(D121="","",IF(AP121=MAX($AP$3:$AP$202),AP121,""))</f>
        <v/>
      </c>
      <c r="CE121" s="31" t="str">
        <f>IF(CD121=MAX($CD$3:$CD$202),B121,"")</f>
        <v/>
      </c>
      <c r="CF121" s="31" t="str">
        <f>IF(D121="","",IF(T121=MAX($T$3:$T$202), T121,""))</f>
        <v/>
      </c>
      <c r="CG121" s="31" t="str">
        <f>IF(CF121=MAX($CF$3:$CF$202),B121,"")</f>
        <v/>
      </c>
      <c r="CH121" s="31" t="str">
        <f>IF(D121="","",IF(AO121=MAX($AO$3:$AO$202),AO121,""))</f>
        <v/>
      </c>
      <c r="CI121" s="31" t="str">
        <f>IF(CH121=MAX($CH$3:$CH$202),B121,"")</f>
        <v/>
      </c>
      <c r="CJ121" s="31" t="str">
        <f>IF(I121="AC",AZ121,"")</f>
        <v/>
      </c>
      <c r="CK121" s="31" t="str">
        <f>IF(CJ121="","",RANK(CJ121,$CJ$3:$CJ$202,1))</f>
        <v/>
      </c>
      <c r="CL121" s="31" t="str">
        <f>IF(CK121=1,B121,"")</f>
        <v/>
      </c>
      <c r="CM121" s="31" t="str">
        <f>IF(CK121=2,B121,"")</f>
        <v/>
      </c>
      <c r="CN121" s="31" t="str">
        <f>IF(CK121=3,B121,"")</f>
        <v/>
      </c>
      <c r="CO121" s="31" t="str">
        <f>IF(I121="MC",AZ121,"")</f>
        <v/>
      </c>
      <c r="CP121" s="31" t="str">
        <f>IF(CO121="","",RANK(CO121,$CO$3:$CO$202,1))</f>
        <v/>
      </c>
      <c r="CQ121" s="31" t="str">
        <f>IF(CP121=1,B121,"")</f>
        <v/>
      </c>
      <c r="CR121" s="31" t="str">
        <f>IF(CP121=2,B121,"")</f>
        <v/>
      </c>
      <c r="CS121" s="31" t="str">
        <f>IF(CP121=3,B121,"")</f>
        <v/>
      </c>
      <c r="CT121" s="31" t="str">
        <f>IF(BE121=0,BE121,"")</f>
        <v/>
      </c>
      <c r="CU121" s="31" t="str">
        <f>IF(BE121=1,1,"")</f>
        <v/>
      </c>
      <c r="CV121" s="31" t="str">
        <f>IF(BE121=2,2,"")</f>
        <v/>
      </c>
      <c r="CW121" s="31" t="str">
        <f>IF(BE121=3,3,"")</f>
        <v/>
      </c>
      <c r="CX121" s="31" t="str">
        <f>IF(BE121=4,4,"")</f>
        <v/>
      </c>
      <c r="CY121" s="31" t="str">
        <f>IF(BE121=5,5,"")</f>
        <v/>
      </c>
      <c r="CZ121" s="31" t="str">
        <f>IF(BH121=0,BH121,"")</f>
        <v/>
      </c>
      <c r="DA121" s="31" t="str">
        <f>IF(BH121=1,1,"")</f>
        <v/>
      </c>
      <c r="DB121" s="31" t="str">
        <f>IF(BH121=2,2,"")</f>
        <v/>
      </c>
      <c r="DC121" s="31" t="str">
        <f>IF(BH121=3,3,"")</f>
        <v/>
      </c>
      <c r="DD121" s="31" t="str">
        <f>IF(BH121=4,4,"")</f>
        <v/>
      </c>
      <c r="DE121" s="31" t="str">
        <f>IF(BH121=5,5,"")</f>
        <v/>
      </c>
      <c r="DF121" s="31" t="str">
        <f>IF(BK121=0,BK121,"")</f>
        <v/>
      </c>
      <c r="DG121" s="31" t="str">
        <f>IF(BK121=1,1,"")</f>
        <v/>
      </c>
      <c r="DH121" s="31" t="str">
        <f>IF(BK121=2,2,"")</f>
        <v/>
      </c>
      <c r="DI121" s="31" t="str">
        <f>IF(BK121=3,3,"")</f>
        <v/>
      </c>
      <c r="DJ121" s="31" t="str">
        <f>IF(BK121=4,4,"")</f>
        <v/>
      </c>
      <c r="DK121" s="31" t="str">
        <f>IF(BK121=5,5,"")</f>
        <v/>
      </c>
      <c r="DL121" s="31" t="str">
        <f>IF(BK121=6,6,"")</f>
        <v/>
      </c>
      <c r="DM121" s="31" t="str">
        <f>IF(BK121=7,7,"")</f>
        <v/>
      </c>
      <c r="DN121" s="31" t="str">
        <f>IF(BK121=8,8,"")</f>
        <v/>
      </c>
      <c r="DO121" s="31" t="str">
        <f>IF(BK121=9,9,"")</f>
        <v/>
      </c>
      <c r="DP121" s="31" t="str">
        <f>IF(BK121=10,10,"")</f>
        <v/>
      </c>
      <c r="DQ121" s="31" t="str">
        <f>IF(J121="Lund",AZ121,"")</f>
        <v/>
      </c>
      <c r="DR121" s="31" t="str">
        <f>IF(DQ121="","",RANK(DQ121,$DQ$3:$DQ$202,1))</f>
        <v/>
      </c>
      <c r="DS121" s="31" t="str">
        <f>IF(DR121=1,B121,"")</f>
        <v/>
      </c>
      <c r="DT121" s="31" t="str">
        <f>IF(I121="AT",B121,"")</f>
        <v/>
      </c>
      <c r="DU121" s="31" t="str">
        <f>IF(I121="MC",B121,"")</f>
        <v/>
      </c>
      <c r="DV121" s="31" t="str">
        <f>IF(I121="AC",B121,"")</f>
        <v/>
      </c>
      <c r="DW121" s="48" t="e">
        <f>IF(BK121=0,0,IF(D121="","",$D$203-AZ121+1)/$D$203*100)</f>
        <v>#VALUE!</v>
      </c>
      <c r="DX121" s="76" t="str">
        <f>IF(AS121 = 0,AV121 - AS121,"")</f>
        <v/>
      </c>
    </row>
    <row r="122" spans="1:128" ht="13.2" x14ac:dyDescent="0.25">
      <c r="A122" s="31" t="s">
        <v>318</v>
      </c>
      <c r="B122" s="76">
        <v>120</v>
      </c>
      <c r="C122" s="15"/>
      <c r="D122" s="14"/>
      <c r="E122" s="14"/>
      <c r="F122" s="14"/>
      <c r="G122" s="14"/>
      <c r="H122" s="14"/>
      <c r="I122" s="15"/>
      <c r="J122" s="47"/>
      <c r="K122" s="47"/>
      <c r="L122" s="47"/>
      <c r="M122" s="54"/>
      <c r="N122" s="54"/>
      <c r="O122" s="54"/>
      <c r="P122" s="54"/>
      <c r="Q122" s="54"/>
      <c r="R122" s="51"/>
      <c r="S122" s="51"/>
      <c r="T122" s="51"/>
      <c r="U122" s="51"/>
      <c r="V122" s="51"/>
      <c r="W122" s="51"/>
      <c r="X122" s="52" t="str">
        <f>IF(M122&gt;0,VLOOKUP(M122,$DY$8:$DZ$95,2)," ")</f>
        <v xml:space="preserve"> </v>
      </c>
      <c r="Y122" s="52" t="str">
        <f>IF(N122&gt;0,VLOOKUP(N122,$DY$8:$DZ$95,2)," ")</f>
        <v xml:space="preserve"> </v>
      </c>
      <c r="Z122" s="52" t="str">
        <f>IF(O122&gt;0,VLOOKUP(O122,$DY$8:$DZ$95,2)," ")</f>
        <v xml:space="preserve"> </v>
      </c>
      <c r="AA122" s="52" t="str">
        <f>IF(P122&gt;0,VLOOKUP(P122,$DY$8:$DZ$95,2)," ")</f>
        <v xml:space="preserve"> </v>
      </c>
      <c r="AB122" s="52" t="str">
        <f>IF(Q122&gt;0,VLOOKUP(Q122,$DY$8:$DZ$95,2)," ")</f>
        <v xml:space="preserve"> </v>
      </c>
      <c r="AC122" s="54"/>
      <c r="AD122" s="54"/>
      <c r="AE122" s="54"/>
      <c r="AF122" s="54"/>
      <c r="AG122" s="54"/>
      <c r="AH122" s="52" t="str">
        <f>IF(AC122&gt;0,VLOOKUP(AC122,$DY$8:$DZ$95,2)," ")</f>
        <v xml:space="preserve"> </v>
      </c>
      <c r="AI122" s="52" t="str">
        <f>IF(AD122&gt;0,VLOOKUP(AD122,$DY$8:$DZ$95,2)," ")</f>
        <v xml:space="preserve"> </v>
      </c>
      <c r="AJ122" s="52" t="str">
        <f>IF(AE122&gt;0,VLOOKUP(AE122,$DY$8:$DZ$95,2)," ")</f>
        <v xml:space="preserve"> </v>
      </c>
      <c r="AK122" s="52" t="str">
        <f>IF(AF122&gt;0,VLOOKUP(AF122,$DY$8:$DZ$95,2)," ")</f>
        <v xml:space="preserve"> </v>
      </c>
      <c r="AL122" s="52" t="str">
        <f>IF(AG122&gt;0,VLOOKUP(AG122,$DY$8:$DZ$95,2)," ")</f>
        <v xml:space="preserve"> </v>
      </c>
      <c r="AM122" s="53"/>
      <c r="AN122" s="53"/>
      <c r="AO122" s="53"/>
      <c r="AP122" s="53"/>
      <c r="AQ122" s="53"/>
      <c r="AR122" s="53"/>
      <c r="AS122" s="55" t="str">
        <f>IF(D122="","",SUM(X122:AB122))</f>
        <v/>
      </c>
      <c r="AT122" s="31" t="str">
        <f>IF(D122="","",RANK(AS122,$AS$3:$AS$202,0))</f>
        <v/>
      </c>
      <c r="AU122" s="57" t="str">
        <f>IF(D122="","",IF(LOOKUP(AT122,'Master 2012 Pay Sheet'!$A$5:$A$35,'Master 2012 Pay Sheet'!$B$5:$B$35)&gt;0,LOOKUP(AT122,'Master 2012 Pay Sheet'!$A$5:$A$35,'Master 2012 Pay Sheet'!$B$5:$B$35),0))</f>
        <v/>
      </c>
      <c r="AV122" s="56" t="str">
        <f>IF(D122="","",SUM(AH122:AL122))</f>
        <v/>
      </c>
      <c r="AW122" s="31" t="str">
        <f>IF(D122="","",RANK(AV122,$AV$3:$AV$202,0))</f>
        <v/>
      </c>
      <c r="AX122" s="57" t="str">
        <f>IF(D122="","",IF(LOOKUP(AW122,'Master 2012 Pay Sheet'!$C$5:$C$35,'Master 2012 Pay Sheet'!$D$5:$D$35)&gt;0,LOOKUP(AW122,'Master 2012 Pay Sheet'!$C$5:$C$35,'Master 2012 Pay Sheet'!$D$5:$D$35),0))</f>
        <v/>
      </c>
      <c r="AY122" s="56" t="str">
        <f>IF(D122="","",AS122+AV122)</f>
        <v/>
      </c>
      <c r="AZ122" s="31" t="str">
        <f>IF(D122="","",RANK(AY122,$AY$3:$AY$202,0))</f>
        <v/>
      </c>
      <c r="BA122" s="57" t="str">
        <f>IF(D122="","",IF(LOOKUP(AZ122,'Master 2012 Pay Sheet'!$E$5:$E$35,'Master 2012 Pay Sheet'!$F$5:$F$35)&gt;0,LOOKUP(AZ122,'Master 2012 Pay Sheet'!$E$5:$E$35,'Master 2012 Pay Sheet'!$F$5:$F$35),0))</f>
        <v/>
      </c>
      <c r="BB122" s="57" t="str">
        <f>IF(D122="","",SUM(AU122+AX122+BA122))</f>
        <v/>
      </c>
      <c r="BC122" s="31" t="str">
        <f>IF(D122="","",AT122-AZ122)</f>
        <v/>
      </c>
      <c r="BD122" s="31" t="str">
        <f>IF(D122="","",IF(BC122=MAX($BC$3:$BC$202),B122,""))</f>
        <v/>
      </c>
      <c r="BE122" s="31" t="str">
        <f>IF(D122="","",COUNT(M122:Q122))</f>
        <v/>
      </c>
      <c r="BF122" s="56" t="str">
        <f>IF(D122="","",MAX(X122:AB122))</f>
        <v/>
      </c>
      <c r="BG122" s="31" t="str">
        <f>IF(BF122=MAX($BF$3:$BF$202),B122,"")</f>
        <v/>
      </c>
      <c r="BH122" s="31" t="str">
        <f>IF(D122="","",COUNT(AC122:AG122))</f>
        <v/>
      </c>
      <c r="BI122" s="56" t="str">
        <f>IF(D122="","",MAX(AH122:AL122))</f>
        <v/>
      </c>
      <c r="BJ122" s="31" t="str">
        <f>IF(BI122=MAX($BI$3:$BI$202),B122,"")</f>
        <v/>
      </c>
      <c r="BK122" s="31" t="str">
        <f>IF(BE122="","",BE122+BH122)</f>
        <v/>
      </c>
      <c r="BL122" s="31" t="str">
        <f>IF(D122="","",IF(S122=MAX($S$3:$S$202),S122,""))</f>
        <v/>
      </c>
      <c r="BM122" s="31" t="str">
        <f>IF(BL122=MAX($BL$3:$BL$202),B122,"")</f>
        <v/>
      </c>
      <c r="BN122" s="31" t="str">
        <f>IF(D122="","",IF(AN122=MAX($AN$3:$AN$202),AN122,""))</f>
        <v/>
      </c>
      <c r="BO122" s="31" t="str">
        <f>IF(BN122=MAX($BN$3:$BN$202),B122,"")</f>
        <v/>
      </c>
      <c r="BP122" s="31" t="str">
        <f>IF(D122="","",IF(R122=MAX($R$3:$R$202),R122,""))</f>
        <v/>
      </c>
      <c r="BQ122" s="31" t="str">
        <f>IF(BP122=MAX($BP$3:$BP$202),B122,"")</f>
        <v/>
      </c>
      <c r="BR122" s="31" t="str">
        <f>IF(D122="","",IF(AM122=MAX($AM$3:$AM$202),AM122,""))</f>
        <v/>
      </c>
      <c r="BS122" s="31" t="str">
        <f>IF(BR122=MAX($BR$3:$BR$202),B122,"")</f>
        <v/>
      </c>
      <c r="BT122" s="31" t="str">
        <f>IF(D122="","",IF(V122=MAX($V$3:$V$202),V122,""))</f>
        <v/>
      </c>
      <c r="BU122" s="31" t="str">
        <f>IF(BT122=MAX($BT$3:$BT$202),B122,"")</f>
        <v/>
      </c>
      <c r="BV122" s="31" t="str">
        <f>IF(D122="","",IF(W122=MAX($W$3:$W$202), W122,""))</f>
        <v/>
      </c>
      <c r="BW122" s="31" t="str">
        <f>IF(BV122=MAX($BV$3:$BV$202),B122,"")</f>
        <v/>
      </c>
      <c r="BX122" s="31" t="str">
        <f>IF(D122="","",IF(AQ122=MAX($AQ$3:$AQ$202),AQ122,""))</f>
        <v/>
      </c>
      <c r="BY122" s="31" t="str">
        <f>IF(BX122=MAX($BX$3:$BX$202),B122,"")</f>
        <v/>
      </c>
      <c r="BZ122" s="31" t="str">
        <f>IF(D122="","",IF(AR122=MAX($AR$3:$AR$202), AR122,""))</f>
        <v/>
      </c>
      <c r="CA122" s="31" t="str">
        <f>IF(BZ122=MAX($BZ$3:$BZ$202),B122,"")</f>
        <v/>
      </c>
      <c r="CB122" s="31" t="str">
        <f>IF(D122="","",IF(U122=MAX($U$3:$U$202), U122,""))</f>
        <v/>
      </c>
      <c r="CC122" s="31" t="str">
        <f>IF(CB122=MAX($CB$3:$CB$202),B122,"")</f>
        <v/>
      </c>
      <c r="CD122" s="31" t="str">
        <f>IF(D122="","",IF(AP122=MAX($AP$3:$AP$202),AP122,""))</f>
        <v/>
      </c>
      <c r="CE122" s="31" t="str">
        <f>IF(CD122=MAX($CD$3:$CD$202),B122,"")</f>
        <v/>
      </c>
      <c r="CF122" s="31" t="str">
        <f>IF(D122="","",IF(T122=MAX($T$3:$T$202), T122,""))</f>
        <v/>
      </c>
      <c r="CG122" s="31" t="str">
        <f>IF(CF122=MAX($CF$3:$CF$202),B122,"")</f>
        <v/>
      </c>
      <c r="CH122" s="31" t="str">
        <f>IF(D122="","",IF(AO122=MAX($AO$3:$AO$202),AO122,""))</f>
        <v/>
      </c>
      <c r="CI122" s="31" t="str">
        <f>IF(CH122=MAX($CH$3:$CH$202),B122,"")</f>
        <v/>
      </c>
      <c r="CJ122" s="31" t="str">
        <f>IF(I122="AC",AZ122,"")</f>
        <v/>
      </c>
      <c r="CK122" s="31" t="str">
        <f>IF(CJ122="","",RANK(CJ122,$CJ$3:$CJ$202,1))</f>
        <v/>
      </c>
      <c r="CL122" s="31" t="str">
        <f>IF(CK122=1,B122,"")</f>
        <v/>
      </c>
      <c r="CM122" s="31" t="str">
        <f>IF(CK122=2,B122,"")</f>
        <v/>
      </c>
      <c r="CN122" s="31" t="str">
        <f>IF(CK122=3,B122,"")</f>
        <v/>
      </c>
      <c r="CO122" s="31" t="str">
        <f>IF(I122="MC",AZ122,"")</f>
        <v/>
      </c>
      <c r="CP122" s="31" t="str">
        <f>IF(CO122="","",RANK(CO122,$CO$3:$CO$202,1))</f>
        <v/>
      </c>
      <c r="CQ122" s="31" t="str">
        <f>IF(CP122=1,B122,"")</f>
        <v/>
      </c>
      <c r="CR122" s="31" t="str">
        <f>IF(CP122=2,B122,"")</f>
        <v/>
      </c>
      <c r="CS122" s="31" t="str">
        <f>IF(CP122=3,B122,"")</f>
        <v/>
      </c>
      <c r="CT122" s="31" t="str">
        <f>IF(BE122=0,BE122,"")</f>
        <v/>
      </c>
      <c r="CU122" s="31" t="str">
        <f>IF(BE122=1,1,"")</f>
        <v/>
      </c>
      <c r="CV122" s="31" t="str">
        <f>IF(BE122=2,2,"")</f>
        <v/>
      </c>
      <c r="CW122" s="31" t="str">
        <f>IF(BE122=3,3,"")</f>
        <v/>
      </c>
      <c r="CX122" s="31" t="str">
        <f>IF(BE122=4,4,"")</f>
        <v/>
      </c>
      <c r="CY122" s="31" t="str">
        <f>IF(BE122=5,5,"")</f>
        <v/>
      </c>
      <c r="CZ122" s="31" t="str">
        <f>IF(BH122=0,BH122,"")</f>
        <v/>
      </c>
      <c r="DA122" s="31" t="str">
        <f>IF(BH122=1,1,"")</f>
        <v/>
      </c>
      <c r="DB122" s="31" t="str">
        <f>IF(BH122=2,2,"")</f>
        <v/>
      </c>
      <c r="DC122" s="31" t="str">
        <f>IF(BH122=3,3,"")</f>
        <v/>
      </c>
      <c r="DD122" s="31" t="str">
        <f>IF(BH122=4,4,"")</f>
        <v/>
      </c>
      <c r="DE122" s="31" t="str">
        <f>IF(BH122=5,5,"")</f>
        <v/>
      </c>
      <c r="DF122" s="31" t="str">
        <f>IF(BK122=0,BK122,"")</f>
        <v/>
      </c>
      <c r="DG122" s="31" t="str">
        <f>IF(BK122=1,1,"")</f>
        <v/>
      </c>
      <c r="DH122" s="31" t="str">
        <f>IF(BK122=2,2,"")</f>
        <v/>
      </c>
      <c r="DI122" s="31" t="str">
        <f>IF(BK122=3,3,"")</f>
        <v/>
      </c>
      <c r="DJ122" s="31" t="str">
        <f>IF(BK122=4,4,"")</f>
        <v/>
      </c>
      <c r="DK122" s="31" t="str">
        <f>IF(BK122=5,5,"")</f>
        <v/>
      </c>
      <c r="DL122" s="31" t="str">
        <f>IF(BK122=6,6,"")</f>
        <v/>
      </c>
      <c r="DM122" s="31" t="str">
        <f>IF(BK122=7,7,"")</f>
        <v/>
      </c>
      <c r="DN122" s="31" t="str">
        <f>IF(BK122=8,8,"")</f>
        <v/>
      </c>
      <c r="DO122" s="31" t="str">
        <f>IF(BK122=9,9,"")</f>
        <v/>
      </c>
      <c r="DP122" s="31" t="str">
        <f>IF(BK122=10,10,"")</f>
        <v/>
      </c>
      <c r="DQ122" s="31" t="str">
        <f>IF(J122="Lund",AZ122,"")</f>
        <v/>
      </c>
      <c r="DR122" s="31" t="str">
        <f>IF(DQ122="","",RANK(DQ122,$DQ$3:$DQ$202,1))</f>
        <v/>
      </c>
      <c r="DS122" s="31" t="str">
        <f>IF(DR122=1,B122,"")</f>
        <v/>
      </c>
      <c r="DT122" s="31" t="str">
        <f>IF(I122="AT",B122,"")</f>
        <v/>
      </c>
      <c r="DU122" s="31" t="str">
        <f>IF(I122="MC",B122,"")</f>
        <v/>
      </c>
      <c r="DV122" s="31" t="str">
        <f>IF(I122="AC",B122,"")</f>
        <v/>
      </c>
      <c r="DW122" s="48" t="e">
        <f>IF(BK122=0,0,IF(D122="","",$D$203-AZ122+1)/$D$203*100)</f>
        <v>#VALUE!</v>
      </c>
      <c r="DX122" s="76" t="str">
        <f>IF(AS122 = 0,AV122 - AS122,"")</f>
        <v/>
      </c>
    </row>
    <row r="123" spans="1:128" ht="13.2" x14ac:dyDescent="0.25">
      <c r="A123" s="31" t="s">
        <v>318</v>
      </c>
      <c r="B123" s="76">
        <v>121</v>
      </c>
      <c r="C123" s="15"/>
      <c r="D123" s="14"/>
      <c r="E123" s="14"/>
      <c r="F123" s="14"/>
      <c r="G123" s="14"/>
      <c r="H123" s="14"/>
      <c r="I123" s="15"/>
      <c r="J123" s="47"/>
      <c r="K123" s="47"/>
      <c r="L123" s="47"/>
      <c r="M123" s="54"/>
      <c r="N123" s="54"/>
      <c r="O123" s="54"/>
      <c r="P123" s="54"/>
      <c r="Q123" s="54"/>
      <c r="R123" s="51"/>
      <c r="S123" s="51"/>
      <c r="T123" s="51"/>
      <c r="U123" s="51"/>
      <c r="V123" s="51"/>
      <c r="W123" s="51"/>
      <c r="X123" s="52" t="str">
        <f>IF(M123&gt;0,VLOOKUP(M123,$DY$8:$DZ$95,2)," ")</f>
        <v xml:space="preserve"> </v>
      </c>
      <c r="Y123" s="52" t="str">
        <f>IF(N123&gt;0,VLOOKUP(N123,$DY$8:$DZ$95,2)," ")</f>
        <v xml:space="preserve"> </v>
      </c>
      <c r="Z123" s="52" t="str">
        <f>IF(O123&gt;0,VLOOKUP(O123,$DY$8:$DZ$95,2)," ")</f>
        <v xml:space="preserve"> </v>
      </c>
      <c r="AA123" s="52" t="str">
        <f>IF(P123&gt;0,VLOOKUP(P123,$DY$8:$DZ$95,2)," ")</f>
        <v xml:space="preserve"> </v>
      </c>
      <c r="AB123" s="52" t="str">
        <f>IF(Q123&gt;0,VLOOKUP(Q123,$DY$8:$DZ$95,2)," ")</f>
        <v xml:space="preserve"> </v>
      </c>
      <c r="AC123" s="54"/>
      <c r="AD123" s="54"/>
      <c r="AE123" s="54"/>
      <c r="AF123" s="54"/>
      <c r="AG123" s="54"/>
      <c r="AH123" s="52" t="str">
        <f>IF(AC123&gt;0,VLOOKUP(AC123,$DY$8:$DZ$95,2)," ")</f>
        <v xml:space="preserve"> </v>
      </c>
      <c r="AI123" s="52" t="str">
        <f>IF(AD123&gt;0,VLOOKUP(AD123,$DY$8:$DZ$95,2)," ")</f>
        <v xml:space="preserve"> </v>
      </c>
      <c r="AJ123" s="52" t="str">
        <f>IF(AE123&gt;0,VLOOKUP(AE123,$DY$8:$DZ$95,2)," ")</f>
        <v xml:space="preserve"> </v>
      </c>
      <c r="AK123" s="52" t="str">
        <f>IF(AF123&gt;0,VLOOKUP(AF123,$DY$8:$DZ$95,2)," ")</f>
        <v xml:space="preserve"> </v>
      </c>
      <c r="AL123" s="52" t="str">
        <f>IF(AG123&gt;0,VLOOKUP(AG123,$DY$8:$DZ$95,2)," ")</f>
        <v xml:space="preserve"> </v>
      </c>
      <c r="AM123" s="53"/>
      <c r="AN123" s="53"/>
      <c r="AO123" s="53"/>
      <c r="AP123" s="53"/>
      <c r="AQ123" s="53"/>
      <c r="AR123" s="53"/>
      <c r="AS123" s="55" t="str">
        <f>IF(D123="","",SUM(X123:AB123))</f>
        <v/>
      </c>
      <c r="AT123" s="31" t="str">
        <f>IF(D123="","",RANK(AS123,$AS$3:$AS$202,0))</f>
        <v/>
      </c>
      <c r="AU123" s="57" t="str">
        <f>IF(D123="","",IF(LOOKUP(AT123,'Master 2012 Pay Sheet'!$A$5:$A$35,'Master 2012 Pay Sheet'!$B$5:$B$35)&gt;0,LOOKUP(AT123,'Master 2012 Pay Sheet'!$A$5:$A$35,'Master 2012 Pay Sheet'!$B$5:$B$35),0))</f>
        <v/>
      </c>
      <c r="AV123" s="56" t="str">
        <f>IF(D123="","",SUM(AH123:AL123))</f>
        <v/>
      </c>
      <c r="AW123" s="31" t="str">
        <f>IF(D123="","",RANK(AV123,$AV$3:$AV$202,0))</f>
        <v/>
      </c>
      <c r="AX123" s="57" t="str">
        <f>IF(D123="","",IF(LOOKUP(AW123,'Master 2012 Pay Sheet'!$C$5:$C$35,'Master 2012 Pay Sheet'!$D$5:$D$35)&gt;0,LOOKUP(AW123,'Master 2012 Pay Sheet'!$C$5:$C$35,'Master 2012 Pay Sheet'!$D$5:$D$35),0))</f>
        <v/>
      </c>
      <c r="AY123" s="56" t="str">
        <f>IF(D123="","",AS123+AV123)</f>
        <v/>
      </c>
      <c r="AZ123" s="31" t="str">
        <f>IF(D123="","",RANK(AY123,$AY$3:$AY$202,0))</f>
        <v/>
      </c>
      <c r="BA123" s="57" t="str">
        <f>IF(D123="","",IF(LOOKUP(AZ123,'Master 2012 Pay Sheet'!$E$5:$E$35,'Master 2012 Pay Sheet'!$F$5:$F$35)&gt;0,LOOKUP(AZ123,'Master 2012 Pay Sheet'!$E$5:$E$35,'Master 2012 Pay Sheet'!$F$5:$F$35),0))</f>
        <v/>
      </c>
      <c r="BB123" s="57" t="str">
        <f>IF(D123="","",SUM(AU123+AX123+BA123))</f>
        <v/>
      </c>
      <c r="BC123" s="31" t="str">
        <f>IF(D123="","",AT123-AZ123)</f>
        <v/>
      </c>
      <c r="BD123" s="31" t="str">
        <f>IF(D123="","",IF(BC123=MAX($BC$3:$BC$202),B123,""))</f>
        <v/>
      </c>
      <c r="BE123" s="31" t="str">
        <f>IF(D123="","",COUNT(M123:Q123))</f>
        <v/>
      </c>
      <c r="BF123" s="56" t="str">
        <f>IF(D123="","",MAX(X123:AB123))</f>
        <v/>
      </c>
      <c r="BG123" s="31" t="str">
        <f>IF(BF123=MAX($BF$3:$BF$202),B123,"")</f>
        <v/>
      </c>
      <c r="BH123" s="31" t="str">
        <f>IF(D123="","",COUNT(AC123:AG123))</f>
        <v/>
      </c>
      <c r="BI123" s="56" t="str">
        <f>IF(D123="","",MAX(AH123:AL123))</f>
        <v/>
      </c>
      <c r="BJ123" s="31" t="str">
        <f>IF(BI123=MAX($BI$3:$BI$202),B123,"")</f>
        <v/>
      </c>
      <c r="BK123" s="31" t="str">
        <f>IF(BE123="","",BE123+BH123)</f>
        <v/>
      </c>
      <c r="BL123" s="31" t="str">
        <f>IF(D123="","",IF(S123=MAX($S$3:$S$202),S123,""))</f>
        <v/>
      </c>
      <c r="BM123" s="31" t="str">
        <f>IF(BL123=MAX($BL$3:$BL$202),B123,"")</f>
        <v/>
      </c>
      <c r="BN123" s="31" t="str">
        <f>IF(D123="","",IF(AN123=MAX($AN$3:$AN$202),AN123,""))</f>
        <v/>
      </c>
      <c r="BO123" s="31" t="str">
        <f>IF(BN123=MAX($BN$3:$BN$202),B123,"")</f>
        <v/>
      </c>
      <c r="BP123" s="31" t="str">
        <f>IF(D123="","",IF(R123=MAX($R$3:$R$202),R123,""))</f>
        <v/>
      </c>
      <c r="BQ123" s="31" t="str">
        <f>IF(BP123=MAX($BP$3:$BP$202),B123,"")</f>
        <v/>
      </c>
      <c r="BR123" s="31" t="str">
        <f>IF(D123="","",IF(AM123=MAX($AM$3:$AM$202),AM123,""))</f>
        <v/>
      </c>
      <c r="BS123" s="31" t="str">
        <f>IF(BR123=MAX($BR$3:$BR$202),B123,"")</f>
        <v/>
      </c>
      <c r="BT123" s="31" t="str">
        <f>IF(D123="","",IF(V123=MAX($V$3:$V$202),V123,""))</f>
        <v/>
      </c>
      <c r="BU123" s="31" t="str">
        <f>IF(BT123=MAX($BT$3:$BT$202),B123,"")</f>
        <v/>
      </c>
      <c r="BV123" s="31" t="str">
        <f>IF(D123="","",IF(W123=MAX($W$3:$W$202), W123,""))</f>
        <v/>
      </c>
      <c r="BW123" s="31" t="str">
        <f>IF(BV123=MAX($BV$3:$BV$202),B123,"")</f>
        <v/>
      </c>
      <c r="BX123" s="31" t="str">
        <f>IF(D123="","",IF(AQ123=MAX($AQ$3:$AQ$202),AQ123,""))</f>
        <v/>
      </c>
      <c r="BY123" s="31" t="str">
        <f>IF(BX123=MAX($BX$3:$BX$202),B123,"")</f>
        <v/>
      </c>
      <c r="BZ123" s="31" t="str">
        <f>IF(D123="","",IF(AR123=MAX($AR$3:$AR$202), AR123,""))</f>
        <v/>
      </c>
      <c r="CA123" s="31" t="str">
        <f>IF(BZ123=MAX($BZ$3:$BZ$202),B123,"")</f>
        <v/>
      </c>
      <c r="CB123" s="31" t="str">
        <f>IF(D123="","",IF(U123=MAX($U$3:$U$202), U123,""))</f>
        <v/>
      </c>
      <c r="CC123" s="31" t="str">
        <f>IF(CB123=MAX($CB$3:$CB$202),B123,"")</f>
        <v/>
      </c>
      <c r="CD123" s="31" t="str">
        <f>IF(D123="","",IF(AP123=MAX($AP$3:$AP$202),AP123,""))</f>
        <v/>
      </c>
      <c r="CE123" s="31" t="str">
        <f>IF(CD123=MAX($CD$3:$CD$202),B123,"")</f>
        <v/>
      </c>
      <c r="CF123" s="31" t="str">
        <f>IF(D123="","",IF(T123=MAX($T$3:$T$202), T123,""))</f>
        <v/>
      </c>
      <c r="CG123" s="31" t="str">
        <f>IF(CF123=MAX($CF$3:$CF$202),B123,"")</f>
        <v/>
      </c>
      <c r="CH123" s="31" t="str">
        <f>IF(D123="","",IF(AO123=MAX($AO$3:$AO$202),AO123,""))</f>
        <v/>
      </c>
      <c r="CI123" s="31" t="str">
        <f>IF(CH123=MAX($CH$3:$CH$202),B123,"")</f>
        <v/>
      </c>
      <c r="CJ123" s="31" t="str">
        <f>IF(I123="AC",AZ123,"")</f>
        <v/>
      </c>
      <c r="CK123" s="31" t="str">
        <f>IF(CJ123="","",RANK(CJ123,$CJ$3:$CJ$202,1))</f>
        <v/>
      </c>
      <c r="CL123" s="31" t="str">
        <f>IF(CK123=1,B123,"")</f>
        <v/>
      </c>
      <c r="CM123" s="31" t="str">
        <f>IF(CK123=2,B123,"")</f>
        <v/>
      </c>
      <c r="CN123" s="31" t="str">
        <f>IF(CK123=3,B123,"")</f>
        <v/>
      </c>
      <c r="CO123" s="31" t="str">
        <f>IF(I123="MC",AZ123,"")</f>
        <v/>
      </c>
      <c r="CP123" s="31" t="str">
        <f>IF(CO123="","",RANK(CO123,$CO$3:$CO$202,1))</f>
        <v/>
      </c>
      <c r="CQ123" s="31" t="str">
        <f>IF(CP123=1,B123,"")</f>
        <v/>
      </c>
      <c r="CR123" s="31" t="str">
        <f>IF(CP123=2,B123,"")</f>
        <v/>
      </c>
      <c r="CS123" s="31" t="str">
        <f>IF(CP123=3,B123,"")</f>
        <v/>
      </c>
      <c r="CT123" s="31" t="str">
        <f>IF(BE123=0,BE123,"")</f>
        <v/>
      </c>
      <c r="CU123" s="31" t="str">
        <f>IF(BE123=1,1,"")</f>
        <v/>
      </c>
      <c r="CV123" s="31" t="str">
        <f>IF(BE123=2,2,"")</f>
        <v/>
      </c>
      <c r="CW123" s="31" t="str">
        <f>IF(BE123=3,3,"")</f>
        <v/>
      </c>
      <c r="CX123" s="31" t="str">
        <f>IF(BE123=4,4,"")</f>
        <v/>
      </c>
      <c r="CY123" s="31" t="str">
        <f>IF(BE123=5,5,"")</f>
        <v/>
      </c>
      <c r="CZ123" s="31" t="str">
        <f>IF(BH123=0,BH123,"")</f>
        <v/>
      </c>
      <c r="DA123" s="31" t="str">
        <f>IF(BH123=1,1,"")</f>
        <v/>
      </c>
      <c r="DB123" s="31" t="str">
        <f>IF(BH123=2,2,"")</f>
        <v/>
      </c>
      <c r="DC123" s="31" t="str">
        <f>IF(BH123=3,3,"")</f>
        <v/>
      </c>
      <c r="DD123" s="31" t="str">
        <f>IF(BH123=4,4,"")</f>
        <v/>
      </c>
      <c r="DE123" s="31" t="str">
        <f>IF(BH123=5,5,"")</f>
        <v/>
      </c>
      <c r="DF123" s="31" t="str">
        <f>IF(BK123=0,BK123,"")</f>
        <v/>
      </c>
      <c r="DG123" s="31" t="str">
        <f>IF(BK123=1,1,"")</f>
        <v/>
      </c>
      <c r="DH123" s="31" t="str">
        <f>IF(BK123=2,2,"")</f>
        <v/>
      </c>
      <c r="DI123" s="31" t="str">
        <f>IF(BK123=3,3,"")</f>
        <v/>
      </c>
      <c r="DJ123" s="31" t="str">
        <f>IF(BK123=4,4,"")</f>
        <v/>
      </c>
      <c r="DK123" s="31" t="str">
        <f>IF(BK123=5,5,"")</f>
        <v/>
      </c>
      <c r="DL123" s="31" t="str">
        <f>IF(BK123=6,6,"")</f>
        <v/>
      </c>
      <c r="DM123" s="31" t="str">
        <f>IF(BK123=7,7,"")</f>
        <v/>
      </c>
      <c r="DN123" s="31" t="str">
        <f>IF(BK123=8,8,"")</f>
        <v/>
      </c>
      <c r="DO123" s="31" t="str">
        <f>IF(BK123=9,9,"")</f>
        <v/>
      </c>
      <c r="DP123" s="31" t="str">
        <f>IF(BK123=10,10,"")</f>
        <v/>
      </c>
      <c r="DQ123" s="31" t="str">
        <f>IF(J123="Lund",AZ123,"")</f>
        <v/>
      </c>
      <c r="DR123" s="31" t="str">
        <f>IF(DQ123="","",RANK(DQ123,$DQ$3:$DQ$202,1))</f>
        <v/>
      </c>
      <c r="DS123" s="31" t="str">
        <f>IF(DR123=1,B123,"")</f>
        <v/>
      </c>
      <c r="DT123" s="31" t="str">
        <f>IF(I123="AT",B123,"")</f>
        <v/>
      </c>
      <c r="DU123" s="31" t="str">
        <f>IF(I123="MC",B123,"")</f>
        <v/>
      </c>
      <c r="DV123" s="31" t="str">
        <f>IF(I123="AC",B123,"")</f>
        <v/>
      </c>
      <c r="DW123" s="48" t="e">
        <f>IF(BK123=0,0,IF(D123="","",$D$203-AZ123+1)/$D$203*100)</f>
        <v>#VALUE!</v>
      </c>
      <c r="DX123" s="76" t="str">
        <f>IF(AS123 = 0,AV123 - AS123,"")</f>
        <v/>
      </c>
    </row>
    <row r="124" spans="1:128" ht="13.2" x14ac:dyDescent="0.25">
      <c r="A124" s="31" t="s">
        <v>318</v>
      </c>
      <c r="B124" s="76">
        <v>122</v>
      </c>
      <c r="C124" s="15"/>
      <c r="D124" s="14"/>
      <c r="E124" s="14"/>
      <c r="F124" s="14"/>
      <c r="G124" s="14"/>
      <c r="H124" s="14"/>
      <c r="I124" s="15"/>
      <c r="J124" s="47"/>
      <c r="K124" s="47"/>
      <c r="L124" s="47"/>
      <c r="M124" s="54"/>
      <c r="N124" s="54"/>
      <c r="O124" s="54"/>
      <c r="P124" s="54"/>
      <c r="Q124" s="54"/>
      <c r="R124" s="51"/>
      <c r="S124" s="51"/>
      <c r="T124" s="51"/>
      <c r="U124" s="51"/>
      <c r="V124" s="51"/>
      <c r="W124" s="51"/>
      <c r="X124" s="52" t="str">
        <f>IF(M124&gt;0,VLOOKUP(M124,$DY$8:$DZ$95,2)," ")</f>
        <v xml:space="preserve"> </v>
      </c>
      <c r="Y124" s="52" t="str">
        <f>IF(N124&gt;0,VLOOKUP(N124,$DY$8:$DZ$95,2)," ")</f>
        <v xml:space="preserve"> </v>
      </c>
      <c r="Z124" s="52" t="str">
        <f>IF(O124&gt;0,VLOOKUP(O124,$DY$8:$DZ$95,2)," ")</f>
        <v xml:space="preserve"> </v>
      </c>
      <c r="AA124" s="52" t="str">
        <f>IF(P124&gt;0,VLOOKUP(P124,$DY$8:$DZ$95,2)," ")</f>
        <v xml:space="preserve"> </v>
      </c>
      <c r="AB124" s="52" t="str">
        <f>IF(Q124&gt;0,VLOOKUP(Q124,$DY$8:$DZ$95,2)," ")</f>
        <v xml:space="preserve"> </v>
      </c>
      <c r="AC124" s="54"/>
      <c r="AD124" s="54"/>
      <c r="AE124" s="54"/>
      <c r="AF124" s="54"/>
      <c r="AG124" s="54"/>
      <c r="AH124" s="52" t="str">
        <f>IF(AC124&gt;0,VLOOKUP(AC124,$DY$8:$DZ$95,2)," ")</f>
        <v xml:space="preserve"> </v>
      </c>
      <c r="AI124" s="52" t="str">
        <f>IF(AD124&gt;0,VLOOKUP(AD124,$DY$8:$DZ$95,2)," ")</f>
        <v xml:space="preserve"> </v>
      </c>
      <c r="AJ124" s="52" t="str">
        <f>IF(AE124&gt;0,VLOOKUP(AE124,$DY$8:$DZ$95,2)," ")</f>
        <v xml:space="preserve"> </v>
      </c>
      <c r="AK124" s="52" t="str">
        <f>IF(AF124&gt;0,VLOOKUP(AF124,$DY$8:$DZ$95,2)," ")</f>
        <v xml:space="preserve"> </v>
      </c>
      <c r="AL124" s="52" t="str">
        <f>IF(AG124&gt;0,VLOOKUP(AG124,$DY$8:$DZ$95,2)," ")</f>
        <v xml:space="preserve"> </v>
      </c>
      <c r="AM124" s="53"/>
      <c r="AN124" s="53"/>
      <c r="AO124" s="53"/>
      <c r="AP124" s="53"/>
      <c r="AQ124" s="53"/>
      <c r="AR124" s="53"/>
      <c r="AS124" s="55" t="str">
        <f>IF(D124="","",SUM(X124:AB124))</f>
        <v/>
      </c>
      <c r="AT124" s="31" t="str">
        <f>IF(D124="","",RANK(AS124,$AS$3:$AS$202,0))</f>
        <v/>
      </c>
      <c r="AU124" s="57" t="str">
        <f>IF(D124="","",IF(LOOKUP(AT124,'Master 2012 Pay Sheet'!$A$5:$A$35,'Master 2012 Pay Sheet'!$B$5:$B$35)&gt;0,LOOKUP(AT124,'Master 2012 Pay Sheet'!$A$5:$A$35,'Master 2012 Pay Sheet'!$B$5:$B$35),0))</f>
        <v/>
      </c>
      <c r="AV124" s="56" t="str">
        <f>IF(D124="","",SUM(AH124:AL124))</f>
        <v/>
      </c>
      <c r="AW124" s="31" t="str">
        <f>IF(D124="","",RANK(AV124,$AV$3:$AV$202,0))</f>
        <v/>
      </c>
      <c r="AX124" s="57" t="str">
        <f>IF(D124="","",IF(LOOKUP(AW124,'Master 2012 Pay Sheet'!$C$5:$C$35,'Master 2012 Pay Sheet'!$D$5:$D$35)&gt;0,LOOKUP(AW124,'Master 2012 Pay Sheet'!$C$5:$C$35,'Master 2012 Pay Sheet'!$D$5:$D$35),0))</f>
        <v/>
      </c>
      <c r="AY124" s="56" t="str">
        <f>IF(D124="","",AS124+AV124)</f>
        <v/>
      </c>
      <c r="AZ124" s="31" t="str">
        <f>IF(D124="","",RANK(AY124,$AY$3:$AY$202,0))</f>
        <v/>
      </c>
      <c r="BA124" s="57" t="str">
        <f>IF(D124="","",IF(LOOKUP(AZ124,'Master 2012 Pay Sheet'!$E$5:$E$35,'Master 2012 Pay Sheet'!$F$5:$F$35)&gt;0,LOOKUP(AZ124,'Master 2012 Pay Sheet'!$E$5:$E$35,'Master 2012 Pay Sheet'!$F$5:$F$35),0))</f>
        <v/>
      </c>
      <c r="BB124" s="57" t="str">
        <f>IF(D124="","",SUM(AU124+AX124+BA124))</f>
        <v/>
      </c>
      <c r="BC124" s="31" t="str">
        <f>IF(D124="","",AT124-AZ124)</f>
        <v/>
      </c>
      <c r="BD124" s="31" t="str">
        <f>IF(D124="","",IF(BC124=MAX($BC$3:$BC$202),B124,""))</f>
        <v/>
      </c>
      <c r="BE124" s="31" t="str">
        <f>IF(D124="","",COUNT(M124:Q124))</f>
        <v/>
      </c>
      <c r="BF124" s="56" t="str">
        <f>IF(D124="","",MAX(X124:AB124))</f>
        <v/>
      </c>
      <c r="BG124" s="31" t="str">
        <f>IF(BF124=MAX($BF$3:$BF$202),B124,"")</f>
        <v/>
      </c>
      <c r="BH124" s="31" t="str">
        <f>IF(D124="","",COUNT(AC124:AG124))</f>
        <v/>
      </c>
      <c r="BI124" s="56" t="str">
        <f>IF(D124="","",MAX(AH124:AL124))</f>
        <v/>
      </c>
      <c r="BJ124" s="31" t="str">
        <f>IF(BI124=MAX($BI$3:$BI$202),B124,"")</f>
        <v/>
      </c>
      <c r="BK124" s="31" t="str">
        <f>IF(BE124="","",BE124+BH124)</f>
        <v/>
      </c>
      <c r="BL124" s="31" t="str">
        <f>IF(D124="","",IF(S124=MAX($S$3:$S$202),S124,""))</f>
        <v/>
      </c>
      <c r="BM124" s="31" t="str">
        <f>IF(BL124=MAX($BL$3:$BL$202),B124,"")</f>
        <v/>
      </c>
      <c r="BN124" s="31" t="str">
        <f>IF(D124="","",IF(AN124=MAX($AN$3:$AN$202),AN124,""))</f>
        <v/>
      </c>
      <c r="BO124" s="31" t="str">
        <f>IF(BN124=MAX($BN$3:$BN$202),B124,"")</f>
        <v/>
      </c>
      <c r="BP124" s="31" t="str">
        <f>IF(D124="","",IF(R124=MAX($R$3:$R$202),R124,""))</f>
        <v/>
      </c>
      <c r="BQ124" s="31" t="str">
        <f>IF(BP124=MAX($BP$3:$BP$202),B124,"")</f>
        <v/>
      </c>
      <c r="BR124" s="31" t="str">
        <f>IF(D124="","",IF(AM124=MAX($AM$3:$AM$202),AM124,""))</f>
        <v/>
      </c>
      <c r="BS124" s="31" t="str">
        <f>IF(BR124=MAX($BR$3:$BR$202),B124,"")</f>
        <v/>
      </c>
      <c r="BT124" s="31" t="str">
        <f>IF(D124="","",IF(V124=MAX($V$3:$V$202),V124,""))</f>
        <v/>
      </c>
      <c r="BU124" s="31" t="str">
        <f>IF(BT124=MAX($BT$3:$BT$202),B124,"")</f>
        <v/>
      </c>
      <c r="BV124" s="31" t="str">
        <f>IF(D124="","",IF(W124=MAX($W$3:$W$202), W124,""))</f>
        <v/>
      </c>
      <c r="BW124" s="31" t="str">
        <f>IF(BV124=MAX($BV$3:$BV$202),B124,"")</f>
        <v/>
      </c>
      <c r="BX124" s="31" t="str">
        <f>IF(D124="","",IF(AQ124=MAX($AQ$3:$AQ$202),AQ124,""))</f>
        <v/>
      </c>
      <c r="BY124" s="31" t="str">
        <f>IF(BX124=MAX($BX$3:$BX$202),B124,"")</f>
        <v/>
      </c>
      <c r="BZ124" s="31" t="str">
        <f>IF(D124="","",IF(AR124=MAX($AR$3:$AR$202), AR124,""))</f>
        <v/>
      </c>
      <c r="CA124" s="31" t="str">
        <f>IF(BZ124=MAX($BZ$3:$BZ$202),B124,"")</f>
        <v/>
      </c>
      <c r="CB124" s="31" t="str">
        <f>IF(D124="","",IF(U124=MAX($U$3:$U$202), U124,""))</f>
        <v/>
      </c>
      <c r="CC124" s="31" t="str">
        <f>IF(CB124=MAX($CB$3:$CB$202),B124,"")</f>
        <v/>
      </c>
      <c r="CD124" s="31" t="str">
        <f>IF(D124="","",IF(AP124=MAX($AP$3:$AP$202),AP124,""))</f>
        <v/>
      </c>
      <c r="CE124" s="31" t="str">
        <f>IF(CD124=MAX($CD$3:$CD$202),B124,"")</f>
        <v/>
      </c>
      <c r="CF124" s="31" t="str">
        <f>IF(D124="","",IF(T124=MAX($T$3:$T$202), T124,""))</f>
        <v/>
      </c>
      <c r="CG124" s="31" t="str">
        <f>IF(CF124=MAX($CF$3:$CF$202),B124,"")</f>
        <v/>
      </c>
      <c r="CH124" s="31" t="str">
        <f>IF(D124="","",IF(AO124=MAX($AO$3:$AO$202),AO124,""))</f>
        <v/>
      </c>
      <c r="CI124" s="31" t="str">
        <f>IF(CH124=MAX($CH$3:$CH$202),B124,"")</f>
        <v/>
      </c>
      <c r="CJ124" s="31" t="str">
        <f>IF(I124="AC",AZ124,"")</f>
        <v/>
      </c>
      <c r="CK124" s="31" t="str">
        <f>IF(CJ124="","",RANK(CJ124,$CJ$3:$CJ$202,1))</f>
        <v/>
      </c>
      <c r="CL124" s="31" t="str">
        <f>IF(CK124=1,B124,"")</f>
        <v/>
      </c>
      <c r="CM124" s="31" t="str">
        <f>IF(CK124=2,B124,"")</f>
        <v/>
      </c>
      <c r="CN124" s="31" t="str">
        <f>IF(CK124=3,B124,"")</f>
        <v/>
      </c>
      <c r="CO124" s="31" t="str">
        <f>IF(I124="MC",AZ124,"")</f>
        <v/>
      </c>
      <c r="CP124" s="31" t="str">
        <f>IF(CO124="","",RANK(CO124,$CO$3:$CO$202,1))</f>
        <v/>
      </c>
      <c r="CQ124" s="31" t="str">
        <f>IF(CP124=1,B124,"")</f>
        <v/>
      </c>
      <c r="CR124" s="31" t="str">
        <f>IF(CP124=2,B124,"")</f>
        <v/>
      </c>
      <c r="CS124" s="31" t="str">
        <f>IF(CP124=3,B124,"")</f>
        <v/>
      </c>
      <c r="CT124" s="31" t="str">
        <f>IF(BE124=0,BE124,"")</f>
        <v/>
      </c>
      <c r="CU124" s="31" t="str">
        <f>IF(BE124=1,1,"")</f>
        <v/>
      </c>
      <c r="CV124" s="31" t="str">
        <f>IF(BE124=2,2,"")</f>
        <v/>
      </c>
      <c r="CW124" s="31" t="str">
        <f>IF(BE124=3,3,"")</f>
        <v/>
      </c>
      <c r="CX124" s="31" t="str">
        <f>IF(BE124=4,4,"")</f>
        <v/>
      </c>
      <c r="CY124" s="31" t="str">
        <f>IF(BE124=5,5,"")</f>
        <v/>
      </c>
      <c r="CZ124" s="31" t="str">
        <f>IF(BH124=0,BH124,"")</f>
        <v/>
      </c>
      <c r="DA124" s="31" t="str">
        <f>IF(BH124=1,1,"")</f>
        <v/>
      </c>
      <c r="DB124" s="31" t="str">
        <f>IF(BH124=2,2,"")</f>
        <v/>
      </c>
      <c r="DC124" s="31" t="str">
        <f>IF(BH124=3,3,"")</f>
        <v/>
      </c>
      <c r="DD124" s="31" t="str">
        <f>IF(BH124=4,4,"")</f>
        <v/>
      </c>
      <c r="DE124" s="31" t="str">
        <f>IF(BH124=5,5,"")</f>
        <v/>
      </c>
      <c r="DF124" s="31" t="str">
        <f>IF(BK124=0,BK124,"")</f>
        <v/>
      </c>
      <c r="DG124" s="31" t="str">
        <f>IF(BK124=1,1,"")</f>
        <v/>
      </c>
      <c r="DH124" s="31" t="str">
        <f>IF(BK124=2,2,"")</f>
        <v/>
      </c>
      <c r="DI124" s="31" t="str">
        <f>IF(BK124=3,3,"")</f>
        <v/>
      </c>
      <c r="DJ124" s="31" t="str">
        <f>IF(BK124=4,4,"")</f>
        <v/>
      </c>
      <c r="DK124" s="31" t="str">
        <f>IF(BK124=5,5,"")</f>
        <v/>
      </c>
      <c r="DL124" s="31" t="str">
        <f>IF(BK124=6,6,"")</f>
        <v/>
      </c>
      <c r="DM124" s="31" t="str">
        <f>IF(BK124=7,7,"")</f>
        <v/>
      </c>
      <c r="DN124" s="31" t="str">
        <f>IF(BK124=8,8,"")</f>
        <v/>
      </c>
      <c r="DO124" s="31" t="str">
        <f>IF(BK124=9,9,"")</f>
        <v/>
      </c>
      <c r="DP124" s="31" t="str">
        <f>IF(BK124=10,10,"")</f>
        <v/>
      </c>
      <c r="DQ124" s="31" t="str">
        <f>IF(J124="Lund",AZ124,"")</f>
        <v/>
      </c>
      <c r="DR124" s="31" t="str">
        <f>IF(DQ124="","",RANK(DQ124,$DQ$3:$DQ$202,1))</f>
        <v/>
      </c>
      <c r="DS124" s="31" t="str">
        <f>IF(DR124=1,B124,"")</f>
        <v/>
      </c>
      <c r="DT124" s="31" t="str">
        <f>IF(I124="AT",B124,"")</f>
        <v/>
      </c>
      <c r="DU124" s="31" t="str">
        <f>IF(I124="MC",B124,"")</f>
        <v/>
      </c>
      <c r="DV124" s="31" t="str">
        <f>IF(I124="AC",B124,"")</f>
        <v/>
      </c>
      <c r="DW124" s="48" t="e">
        <f>IF(BK124=0,0,IF(D124="","",$D$203-AZ124+1)/$D$203*100)</f>
        <v>#VALUE!</v>
      </c>
      <c r="DX124" s="76" t="str">
        <f>IF(AS124 = 0,AV124 - AS124,"")</f>
        <v/>
      </c>
    </row>
    <row r="125" spans="1:128" ht="13.2" x14ac:dyDescent="0.25">
      <c r="A125" s="31" t="s">
        <v>318</v>
      </c>
      <c r="B125" s="76">
        <v>123</v>
      </c>
      <c r="C125" s="15"/>
      <c r="D125" s="14"/>
      <c r="E125" s="14"/>
      <c r="F125" s="14"/>
      <c r="G125" s="14"/>
      <c r="H125" s="14"/>
      <c r="I125" s="15"/>
      <c r="J125" s="47"/>
      <c r="K125" s="47"/>
      <c r="L125" s="47"/>
      <c r="M125" s="54"/>
      <c r="N125" s="54"/>
      <c r="O125" s="54"/>
      <c r="P125" s="54"/>
      <c r="Q125" s="54"/>
      <c r="R125" s="51"/>
      <c r="S125" s="51"/>
      <c r="T125" s="51"/>
      <c r="U125" s="51"/>
      <c r="V125" s="51"/>
      <c r="W125" s="51"/>
      <c r="X125" s="52" t="str">
        <f>IF(M125&gt;0,VLOOKUP(M125,$DY$8:$DZ$95,2)," ")</f>
        <v xml:space="preserve"> </v>
      </c>
      <c r="Y125" s="52" t="str">
        <f>IF(N125&gt;0,VLOOKUP(N125,$DY$8:$DZ$95,2)," ")</f>
        <v xml:space="preserve"> </v>
      </c>
      <c r="Z125" s="52" t="str">
        <f>IF(O125&gt;0,VLOOKUP(O125,$DY$8:$DZ$95,2)," ")</f>
        <v xml:space="preserve"> </v>
      </c>
      <c r="AA125" s="52" t="str">
        <f>IF(P125&gt;0,VLOOKUP(P125,$DY$8:$DZ$95,2)," ")</f>
        <v xml:space="preserve"> </v>
      </c>
      <c r="AB125" s="52" t="str">
        <f>IF(Q125&gt;0,VLOOKUP(Q125,$DY$8:$DZ$95,2)," ")</f>
        <v xml:space="preserve"> </v>
      </c>
      <c r="AC125" s="54"/>
      <c r="AD125" s="54"/>
      <c r="AE125" s="54"/>
      <c r="AF125" s="54"/>
      <c r="AG125" s="54"/>
      <c r="AH125" s="52" t="str">
        <f>IF(AC125&gt;0,VLOOKUP(AC125,$DY$8:$DZ$95,2)," ")</f>
        <v xml:space="preserve"> </v>
      </c>
      <c r="AI125" s="52" t="str">
        <f>IF(AD125&gt;0,VLOOKUP(AD125,$DY$8:$DZ$95,2)," ")</f>
        <v xml:space="preserve"> </v>
      </c>
      <c r="AJ125" s="52" t="str">
        <f>IF(AE125&gt;0,VLOOKUP(AE125,$DY$8:$DZ$95,2)," ")</f>
        <v xml:space="preserve"> </v>
      </c>
      <c r="AK125" s="52" t="str">
        <f>IF(AF125&gt;0,VLOOKUP(AF125,$DY$8:$DZ$95,2)," ")</f>
        <v xml:space="preserve"> </v>
      </c>
      <c r="AL125" s="52" t="str">
        <f>IF(AG125&gt;0,VLOOKUP(AG125,$DY$8:$DZ$95,2)," ")</f>
        <v xml:space="preserve"> </v>
      </c>
      <c r="AM125" s="53"/>
      <c r="AN125" s="53"/>
      <c r="AO125" s="53"/>
      <c r="AP125" s="53"/>
      <c r="AQ125" s="53"/>
      <c r="AR125" s="53"/>
      <c r="AS125" s="55" t="str">
        <f>IF(D125="","",SUM(X125:AB125))</f>
        <v/>
      </c>
      <c r="AT125" s="31" t="str">
        <f>IF(D125="","",RANK(AS125,$AS$3:$AS$202,0))</f>
        <v/>
      </c>
      <c r="AU125" s="57" t="str">
        <f>IF(D125="","",IF(LOOKUP(AT125,'Master 2012 Pay Sheet'!$A$5:$A$35,'Master 2012 Pay Sheet'!$B$5:$B$35)&gt;0,LOOKUP(AT125,'Master 2012 Pay Sheet'!$A$5:$A$35,'Master 2012 Pay Sheet'!$B$5:$B$35),0))</f>
        <v/>
      </c>
      <c r="AV125" s="56" t="str">
        <f>IF(D125="","",SUM(AH125:AL125))</f>
        <v/>
      </c>
      <c r="AW125" s="31" t="str">
        <f>IF(D125="","",RANK(AV125,$AV$3:$AV$202,0))</f>
        <v/>
      </c>
      <c r="AX125" s="57" t="str">
        <f>IF(D125="","",IF(LOOKUP(AW125,'Master 2012 Pay Sheet'!$C$5:$C$35,'Master 2012 Pay Sheet'!$D$5:$D$35)&gt;0,LOOKUP(AW125,'Master 2012 Pay Sheet'!$C$5:$C$35,'Master 2012 Pay Sheet'!$D$5:$D$35),0))</f>
        <v/>
      </c>
      <c r="AY125" s="56" t="str">
        <f>IF(D125="","",AS125+AV125)</f>
        <v/>
      </c>
      <c r="AZ125" s="31" t="str">
        <f>IF(D125="","",RANK(AY125,$AY$3:$AY$202,0))</f>
        <v/>
      </c>
      <c r="BA125" s="57" t="str">
        <f>IF(D125="","",IF(LOOKUP(AZ125,'Master 2012 Pay Sheet'!$E$5:$E$35,'Master 2012 Pay Sheet'!$F$5:$F$35)&gt;0,LOOKUP(AZ125,'Master 2012 Pay Sheet'!$E$5:$E$35,'Master 2012 Pay Sheet'!$F$5:$F$35),0))</f>
        <v/>
      </c>
      <c r="BB125" s="57" t="str">
        <f>IF(D125="","",SUM(AU125+AX125+BA125))</f>
        <v/>
      </c>
      <c r="BC125" s="31" t="str">
        <f>IF(D125="","",AT125-AZ125)</f>
        <v/>
      </c>
      <c r="BD125" s="31" t="str">
        <f>IF(D125="","",IF(BC125=MAX($BC$3:$BC$202),B125,""))</f>
        <v/>
      </c>
      <c r="BE125" s="31" t="str">
        <f>IF(D125="","",COUNT(M125:Q125))</f>
        <v/>
      </c>
      <c r="BF125" s="56" t="str">
        <f>IF(D125="","",MAX(X125:AB125))</f>
        <v/>
      </c>
      <c r="BG125" s="31" t="str">
        <f>IF(BF125=MAX($BF$3:$BF$202),B125,"")</f>
        <v/>
      </c>
      <c r="BH125" s="31" t="str">
        <f>IF(D125="","",COUNT(AC125:AG125))</f>
        <v/>
      </c>
      <c r="BI125" s="56" t="str">
        <f>IF(D125="","",MAX(AH125:AL125))</f>
        <v/>
      </c>
      <c r="BJ125" s="31" t="str">
        <f>IF(BI125=MAX($BI$3:$BI$202),B125,"")</f>
        <v/>
      </c>
      <c r="BK125" s="31" t="str">
        <f>IF(BE125="","",BE125+BH125)</f>
        <v/>
      </c>
      <c r="BL125" s="31" t="str">
        <f>IF(D125="","",IF(S125=MAX($S$3:$S$202),S125,""))</f>
        <v/>
      </c>
      <c r="BM125" s="31" t="str">
        <f>IF(BL125=MAX($BL$3:$BL$202),B125,"")</f>
        <v/>
      </c>
      <c r="BN125" s="31" t="str">
        <f>IF(D125="","",IF(AN125=MAX($AN$3:$AN$202),AN125,""))</f>
        <v/>
      </c>
      <c r="BO125" s="31" t="str">
        <f>IF(BN125=MAX($BN$3:$BN$202),B125,"")</f>
        <v/>
      </c>
      <c r="BP125" s="31" t="str">
        <f>IF(D125="","",IF(R125=MAX($R$3:$R$202),R125,""))</f>
        <v/>
      </c>
      <c r="BQ125" s="31" t="str">
        <f>IF(BP125=MAX($BP$3:$BP$202),B125,"")</f>
        <v/>
      </c>
      <c r="BR125" s="31" t="str">
        <f>IF(D125="","",IF(AM125=MAX($AM$3:$AM$202),AM125,""))</f>
        <v/>
      </c>
      <c r="BS125" s="31" t="str">
        <f>IF(BR125=MAX($BR$3:$BR$202),B125,"")</f>
        <v/>
      </c>
      <c r="BT125" s="31" t="str">
        <f>IF(D125="","",IF(V125=MAX($V$3:$V$202),V125,""))</f>
        <v/>
      </c>
      <c r="BU125" s="31" t="str">
        <f>IF(BT125=MAX($BT$3:$BT$202),B125,"")</f>
        <v/>
      </c>
      <c r="BV125" s="31" t="str">
        <f>IF(D125="","",IF(W125=MAX($W$3:$W$202), W125,""))</f>
        <v/>
      </c>
      <c r="BW125" s="31" t="str">
        <f>IF(BV125=MAX($BV$3:$BV$202),B125,"")</f>
        <v/>
      </c>
      <c r="BX125" s="31" t="str">
        <f>IF(D125="","",IF(AQ125=MAX($AQ$3:$AQ$202),AQ125,""))</f>
        <v/>
      </c>
      <c r="BY125" s="31" t="str">
        <f>IF(BX125=MAX($BX$3:$BX$202),B125,"")</f>
        <v/>
      </c>
      <c r="BZ125" s="31" t="str">
        <f>IF(D125="","",IF(AR125=MAX($AR$3:$AR$202), AR125,""))</f>
        <v/>
      </c>
      <c r="CA125" s="31" t="str">
        <f>IF(BZ125=MAX($BZ$3:$BZ$202),B125,"")</f>
        <v/>
      </c>
      <c r="CB125" s="31" t="str">
        <f>IF(D125="","",IF(U125=MAX($U$3:$U$202), U125,""))</f>
        <v/>
      </c>
      <c r="CC125" s="31" t="str">
        <f>IF(CB125=MAX($CB$3:$CB$202),B125,"")</f>
        <v/>
      </c>
      <c r="CD125" s="31" t="str">
        <f>IF(D125="","",IF(AP125=MAX($AP$3:$AP$202),AP125,""))</f>
        <v/>
      </c>
      <c r="CE125" s="31" t="str">
        <f>IF(CD125=MAX($CD$3:$CD$202),B125,"")</f>
        <v/>
      </c>
      <c r="CF125" s="31" t="str">
        <f>IF(D125="","",IF(T125=MAX($T$3:$T$202), T125,""))</f>
        <v/>
      </c>
      <c r="CG125" s="31" t="str">
        <f>IF(CF125=MAX($CF$3:$CF$202),B125,"")</f>
        <v/>
      </c>
      <c r="CH125" s="31" t="str">
        <f>IF(D125="","",IF(AO125=MAX($AO$3:$AO$202),AO125,""))</f>
        <v/>
      </c>
      <c r="CI125" s="31" t="str">
        <f>IF(CH125=MAX($CH$3:$CH$202),B125,"")</f>
        <v/>
      </c>
      <c r="CJ125" s="31" t="str">
        <f>IF(I125="AC",AZ125,"")</f>
        <v/>
      </c>
      <c r="CK125" s="31" t="str">
        <f>IF(CJ125="","",RANK(CJ125,$CJ$3:$CJ$202,1))</f>
        <v/>
      </c>
      <c r="CL125" s="31" t="str">
        <f>IF(CK125=1,B125,"")</f>
        <v/>
      </c>
      <c r="CM125" s="31" t="str">
        <f>IF(CK125=2,B125,"")</f>
        <v/>
      </c>
      <c r="CN125" s="31" t="str">
        <f>IF(CK125=3,B125,"")</f>
        <v/>
      </c>
      <c r="CO125" s="31" t="str">
        <f>IF(I125="MC",AZ125,"")</f>
        <v/>
      </c>
      <c r="CP125" s="31" t="str">
        <f>IF(CO125="","",RANK(CO125,$CO$3:$CO$202,1))</f>
        <v/>
      </c>
      <c r="CQ125" s="31" t="str">
        <f>IF(CP125=1,B125,"")</f>
        <v/>
      </c>
      <c r="CR125" s="31" t="str">
        <f>IF(CP125=2,B125,"")</f>
        <v/>
      </c>
      <c r="CS125" s="31" t="str">
        <f>IF(CP125=3,B125,"")</f>
        <v/>
      </c>
      <c r="CT125" s="31" t="str">
        <f>IF(BE125=0,BE125,"")</f>
        <v/>
      </c>
      <c r="CU125" s="31" t="str">
        <f>IF(BE125=1,1,"")</f>
        <v/>
      </c>
      <c r="CV125" s="31" t="str">
        <f>IF(BE125=2,2,"")</f>
        <v/>
      </c>
      <c r="CW125" s="31" t="str">
        <f>IF(BE125=3,3,"")</f>
        <v/>
      </c>
      <c r="CX125" s="31" t="str">
        <f>IF(BE125=4,4,"")</f>
        <v/>
      </c>
      <c r="CY125" s="31" t="str">
        <f>IF(BE125=5,5,"")</f>
        <v/>
      </c>
      <c r="CZ125" s="31" t="str">
        <f>IF(BH125=0,BH125,"")</f>
        <v/>
      </c>
      <c r="DA125" s="31" t="str">
        <f>IF(BH125=1,1,"")</f>
        <v/>
      </c>
      <c r="DB125" s="31" t="str">
        <f>IF(BH125=2,2,"")</f>
        <v/>
      </c>
      <c r="DC125" s="31" t="str">
        <f>IF(BH125=3,3,"")</f>
        <v/>
      </c>
      <c r="DD125" s="31" t="str">
        <f>IF(BH125=4,4,"")</f>
        <v/>
      </c>
      <c r="DE125" s="31" t="str">
        <f>IF(BH125=5,5,"")</f>
        <v/>
      </c>
      <c r="DF125" s="31" t="str">
        <f>IF(BK125=0,BK125,"")</f>
        <v/>
      </c>
      <c r="DG125" s="31" t="str">
        <f>IF(BK125=1,1,"")</f>
        <v/>
      </c>
      <c r="DH125" s="31" t="str">
        <f>IF(BK125=2,2,"")</f>
        <v/>
      </c>
      <c r="DI125" s="31" t="str">
        <f>IF(BK125=3,3,"")</f>
        <v/>
      </c>
      <c r="DJ125" s="31" t="str">
        <f>IF(BK125=4,4,"")</f>
        <v/>
      </c>
      <c r="DK125" s="31" t="str">
        <f>IF(BK125=5,5,"")</f>
        <v/>
      </c>
      <c r="DL125" s="31" t="str">
        <f>IF(BK125=6,6,"")</f>
        <v/>
      </c>
      <c r="DM125" s="31" t="str">
        <f>IF(BK125=7,7,"")</f>
        <v/>
      </c>
      <c r="DN125" s="31" t="str">
        <f>IF(BK125=8,8,"")</f>
        <v/>
      </c>
      <c r="DO125" s="31" t="str">
        <f>IF(BK125=9,9,"")</f>
        <v/>
      </c>
      <c r="DP125" s="31" t="str">
        <f>IF(BK125=10,10,"")</f>
        <v/>
      </c>
      <c r="DQ125" s="31" t="str">
        <f>IF(J125="Lund",AZ125,"")</f>
        <v/>
      </c>
      <c r="DR125" s="31" t="str">
        <f>IF(DQ125="","",RANK(DQ125,$DQ$3:$DQ$202,1))</f>
        <v/>
      </c>
      <c r="DS125" s="31" t="str">
        <f>IF(DR125=1,B125,"")</f>
        <v/>
      </c>
      <c r="DT125" s="31" t="str">
        <f>IF(I125="AT",B125,"")</f>
        <v/>
      </c>
      <c r="DU125" s="31" t="str">
        <f>IF(I125="MC",B125,"")</f>
        <v/>
      </c>
      <c r="DV125" s="31" t="str">
        <f>IF(I125="AC",B125,"")</f>
        <v/>
      </c>
      <c r="DW125" s="48" t="e">
        <f>IF(BK125=0,0,IF(D125="","",$D$203-AZ125+1)/$D$203*100)</f>
        <v>#VALUE!</v>
      </c>
      <c r="DX125" s="76" t="str">
        <f>IF(AS125 = 0,AV125 - AS125,"")</f>
        <v/>
      </c>
    </row>
    <row r="126" spans="1:128" ht="13.2" x14ac:dyDescent="0.25">
      <c r="A126" s="31" t="s">
        <v>318</v>
      </c>
      <c r="B126" s="76">
        <v>124</v>
      </c>
      <c r="C126" s="15"/>
      <c r="D126" s="15"/>
      <c r="E126" s="15"/>
      <c r="F126" s="15"/>
      <c r="G126" s="15"/>
      <c r="H126" s="47"/>
      <c r="I126" s="15"/>
      <c r="J126" s="47"/>
      <c r="K126" s="47"/>
      <c r="L126" s="47"/>
      <c r="M126" s="54"/>
      <c r="N126" s="54"/>
      <c r="O126" s="54"/>
      <c r="P126" s="54"/>
      <c r="Q126" s="54"/>
      <c r="R126" s="51"/>
      <c r="S126" s="51"/>
      <c r="T126" s="51"/>
      <c r="U126" s="51"/>
      <c r="V126" s="51"/>
      <c r="W126" s="51"/>
      <c r="X126" s="52" t="str">
        <f>IF(M126&gt;0,VLOOKUP(M126,$DY$8:$DZ$95,2)," ")</f>
        <v xml:space="preserve"> </v>
      </c>
      <c r="Y126" s="52" t="str">
        <f>IF(N126&gt;0,VLOOKUP(N126,$DY$8:$DZ$95,2)," ")</f>
        <v xml:space="preserve"> </v>
      </c>
      <c r="Z126" s="52" t="str">
        <f>IF(O126&gt;0,VLOOKUP(O126,$DY$8:$DZ$95,2)," ")</f>
        <v xml:space="preserve"> </v>
      </c>
      <c r="AA126" s="52" t="str">
        <f>IF(P126&gt;0,VLOOKUP(P126,$DY$8:$DZ$95,2)," ")</f>
        <v xml:space="preserve"> </v>
      </c>
      <c r="AB126" s="52" t="str">
        <f>IF(Q126&gt;0,VLOOKUP(Q126,$DY$8:$DZ$95,2)," ")</f>
        <v xml:space="preserve"> </v>
      </c>
      <c r="AC126" s="54"/>
      <c r="AD126" s="54"/>
      <c r="AE126" s="54"/>
      <c r="AF126" s="54"/>
      <c r="AG126" s="54"/>
      <c r="AH126" s="52" t="str">
        <f>IF(AC126&gt;0,VLOOKUP(AC126,$DY$8:$DZ$95,2)," ")</f>
        <v xml:space="preserve"> </v>
      </c>
      <c r="AI126" s="52" t="str">
        <f>IF(AD126&gt;0,VLOOKUP(AD126,$DY$8:$DZ$95,2)," ")</f>
        <v xml:space="preserve"> </v>
      </c>
      <c r="AJ126" s="52" t="str">
        <f>IF(AE126&gt;0,VLOOKUP(AE126,$DY$8:$DZ$95,2)," ")</f>
        <v xml:space="preserve"> </v>
      </c>
      <c r="AK126" s="52" t="str">
        <f>IF(AF126&gt;0,VLOOKUP(AF126,$DY$8:$DZ$95,2)," ")</f>
        <v xml:space="preserve"> </v>
      </c>
      <c r="AL126" s="52" t="str">
        <f>IF(AG126&gt;0,VLOOKUP(AG126,$DY$8:$DZ$95,2)," ")</f>
        <v xml:space="preserve"> </v>
      </c>
      <c r="AM126" s="53"/>
      <c r="AN126" s="53"/>
      <c r="AO126" s="53"/>
      <c r="AP126" s="53"/>
      <c r="AQ126" s="53"/>
      <c r="AR126" s="53"/>
      <c r="AS126" s="55" t="str">
        <f>IF(D126="","",SUM(X126:AB126))</f>
        <v/>
      </c>
      <c r="AT126" s="31" t="str">
        <f>IF(D126="","",RANK(AS126,$AS$3:$AS$202,0))</f>
        <v/>
      </c>
      <c r="AU126" s="57" t="str">
        <f>IF(D126="","",IF(LOOKUP(AT126,'Master 2012 Pay Sheet'!$A$5:$A$35,'Master 2012 Pay Sheet'!$B$5:$B$35)&gt;0,LOOKUP(AT126,'Master 2012 Pay Sheet'!$A$5:$A$35,'Master 2012 Pay Sheet'!$B$5:$B$35),0))</f>
        <v/>
      </c>
      <c r="AV126" s="56" t="str">
        <f>IF(D126="","",SUM(AH126:AL126))</f>
        <v/>
      </c>
      <c r="AW126" s="31" t="str">
        <f>IF(D126="","",RANK(AV126,$AV$3:$AV$202,0))</f>
        <v/>
      </c>
      <c r="AX126" s="57" t="str">
        <f>IF(D126="","",IF(LOOKUP(AW126,'Master 2012 Pay Sheet'!$C$5:$C$35,'Master 2012 Pay Sheet'!$D$5:$D$35)&gt;0,LOOKUP(AW126,'Master 2012 Pay Sheet'!$C$5:$C$35,'Master 2012 Pay Sheet'!$D$5:$D$35),0))</f>
        <v/>
      </c>
      <c r="AY126" s="56" t="str">
        <f>IF(D126="","",AS126+AV126)</f>
        <v/>
      </c>
      <c r="AZ126" s="31" t="str">
        <f>IF(D126="","",RANK(AY126,$AY$3:$AY$202,0))</f>
        <v/>
      </c>
      <c r="BA126" s="57" t="str">
        <f>IF(D126="","",IF(LOOKUP(AZ126,'Master 2012 Pay Sheet'!$E$5:$E$35,'Master 2012 Pay Sheet'!$F$5:$F$35)&gt;0,LOOKUP(AZ126,'Master 2012 Pay Sheet'!$E$5:$E$35,'Master 2012 Pay Sheet'!$F$5:$F$35),0))</f>
        <v/>
      </c>
      <c r="BB126" s="57" t="str">
        <f>IF(D126="","",SUM(AU126+AX126+BA126))</f>
        <v/>
      </c>
      <c r="BC126" s="31" t="str">
        <f>IF(D126="","",AT126-AZ126)</f>
        <v/>
      </c>
      <c r="BD126" s="31" t="str">
        <f>IF(D126="","",IF(BC126=MAX($BC$3:$BC$202),B126,""))</f>
        <v/>
      </c>
      <c r="BE126" s="31" t="str">
        <f>IF(D126="","",COUNT(M126:Q126))</f>
        <v/>
      </c>
      <c r="BF126" s="56" t="str">
        <f>IF(D126="","",MAX(X126:AB126))</f>
        <v/>
      </c>
      <c r="BG126" s="31" t="str">
        <f>IF(BF126=MAX($BF$3:$BF$202),B126,"")</f>
        <v/>
      </c>
      <c r="BH126" s="31" t="str">
        <f>IF(D126="","",COUNT(AC126:AG126))</f>
        <v/>
      </c>
      <c r="BI126" s="56" t="str">
        <f>IF(D126="","",MAX(AH126:AL126))</f>
        <v/>
      </c>
      <c r="BJ126" s="31" t="str">
        <f>IF(BI126=MAX($BI$3:$BI$202),B126,"")</f>
        <v/>
      </c>
      <c r="BK126" s="31" t="str">
        <f>IF(BE126="","",BE126+BH126)</f>
        <v/>
      </c>
      <c r="BL126" s="31" t="str">
        <f>IF(D126="","",IF(S126=MAX($S$3:$S$202),S126,""))</f>
        <v/>
      </c>
      <c r="BM126" s="31" t="str">
        <f>IF(BL126=MAX($BL$3:$BL$202),B126,"")</f>
        <v/>
      </c>
      <c r="BN126" s="31" t="str">
        <f>IF(D126="","",IF(AN126=MAX($AN$3:$AN$202),AN126,""))</f>
        <v/>
      </c>
      <c r="BO126" s="31" t="str">
        <f>IF(BN126=MAX($BN$3:$BN$202),B126,"")</f>
        <v/>
      </c>
      <c r="BP126" s="31" t="str">
        <f>IF(D126="","",IF(R126=MAX($R$3:$R$202),R126,""))</f>
        <v/>
      </c>
      <c r="BQ126" s="31" t="str">
        <f>IF(BP126=MAX($BP$3:$BP$202),B126,"")</f>
        <v/>
      </c>
      <c r="BR126" s="31" t="str">
        <f>IF(D126="","",IF(AM126=MAX($AM$3:$AM$202),AM126,""))</f>
        <v/>
      </c>
      <c r="BS126" s="31" t="str">
        <f>IF(BR126=MAX($BR$3:$BR$202),B126,"")</f>
        <v/>
      </c>
      <c r="BT126" s="31" t="str">
        <f>IF(D126="","",IF(V126=MAX($V$3:$V$202),V126,""))</f>
        <v/>
      </c>
      <c r="BU126" s="31" t="str">
        <f>IF(BT126=MAX($BT$3:$BT$202),B126,"")</f>
        <v/>
      </c>
      <c r="BV126" s="31" t="str">
        <f>IF(D126="","",IF(W126=MAX($W$3:$W$202), W126,""))</f>
        <v/>
      </c>
      <c r="BW126" s="31" t="str">
        <f>IF(BV126=MAX($BV$3:$BV$202),B126,"")</f>
        <v/>
      </c>
      <c r="BX126" s="31" t="str">
        <f>IF(D126="","",IF(AQ126=MAX($AQ$3:$AQ$202),AQ126,""))</f>
        <v/>
      </c>
      <c r="BY126" s="31" t="str">
        <f>IF(BX126=MAX($BX$3:$BX$202),B126,"")</f>
        <v/>
      </c>
      <c r="BZ126" s="31" t="str">
        <f>IF(D126="","",IF(AR126=MAX($AR$3:$AR$202), AR126,""))</f>
        <v/>
      </c>
      <c r="CA126" s="31" t="str">
        <f>IF(BZ126=MAX($BZ$3:$BZ$202),B126,"")</f>
        <v/>
      </c>
      <c r="CB126" s="31" t="str">
        <f>IF(D126="","",IF(U126=MAX($U$3:$U$202), U126,""))</f>
        <v/>
      </c>
      <c r="CC126" s="31" t="str">
        <f>IF(CB126=MAX($CB$3:$CB$202),B126,"")</f>
        <v/>
      </c>
      <c r="CD126" s="31" t="str">
        <f>IF(D126="","",IF(AP126=MAX($AP$3:$AP$202),AP126,""))</f>
        <v/>
      </c>
      <c r="CE126" s="31" t="str">
        <f>IF(CD126=MAX($CD$3:$CD$202),B126,"")</f>
        <v/>
      </c>
      <c r="CF126" s="31" t="str">
        <f>IF(D126="","",IF(T126=MAX($T$3:$T$202), T126,""))</f>
        <v/>
      </c>
      <c r="CG126" s="31" t="str">
        <f>IF(CF126=MAX($CF$3:$CF$202),B126,"")</f>
        <v/>
      </c>
      <c r="CH126" s="31" t="str">
        <f>IF(D126="","",IF(AO126=MAX($AO$3:$AO$202),AO126,""))</f>
        <v/>
      </c>
      <c r="CI126" s="31" t="str">
        <f>IF(CH126=MAX($CH$3:$CH$202),B126,"")</f>
        <v/>
      </c>
      <c r="CJ126" s="31" t="str">
        <f>IF(I126="AC",AZ126,"")</f>
        <v/>
      </c>
      <c r="CK126" s="31" t="str">
        <f>IF(CJ126="","",RANK(CJ126,$CJ$3:$CJ$202,1))</f>
        <v/>
      </c>
      <c r="CL126" s="31" t="str">
        <f>IF(CK126=1,B126,"")</f>
        <v/>
      </c>
      <c r="CM126" s="31" t="str">
        <f>IF(CK126=2,B126,"")</f>
        <v/>
      </c>
      <c r="CN126" s="31" t="str">
        <f>IF(CK126=3,B126,"")</f>
        <v/>
      </c>
      <c r="CO126" s="31" t="str">
        <f>IF(I126="MC",AZ126,"")</f>
        <v/>
      </c>
      <c r="CP126" s="31" t="str">
        <f>IF(CO126="","",RANK(CO126,$CO$3:$CO$202,1))</f>
        <v/>
      </c>
      <c r="CQ126" s="31" t="str">
        <f>IF(CP126=1,B126,"")</f>
        <v/>
      </c>
      <c r="CR126" s="31" t="str">
        <f>IF(CP126=2,B126,"")</f>
        <v/>
      </c>
      <c r="CS126" s="31" t="str">
        <f>IF(CP126=3,B126,"")</f>
        <v/>
      </c>
      <c r="CT126" s="31" t="str">
        <f>IF(BE126=0,BE126,"")</f>
        <v/>
      </c>
      <c r="CU126" s="31" t="str">
        <f>IF(BE126=1,1,"")</f>
        <v/>
      </c>
      <c r="CV126" s="31" t="str">
        <f>IF(BE126=2,2,"")</f>
        <v/>
      </c>
      <c r="CW126" s="31" t="str">
        <f>IF(BE126=3,3,"")</f>
        <v/>
      </c>
      <c r="CX126" s="31" t="str">
        <f>IF(BE126=4,4,"")</f>
        <v/>
      </c>
      <c r="CY126" s="31" t="str">
        <f>IF(BE126=5,5,"")</f>
        <v/>
      </c>
      <c r="CZ126" s="31" t="str">
        <f>IF(BH126=0,BH126,"")</f>
        <v/>
      </c>
      <c r="DA126" s="31" t="str">
        <f>IF(BH126=1,1,"")</f>
        <v/>
      </c>
      <c r="DB126" s="31" t="str">
        <f>IF(BH126=2,2,"")</f>
        <v/>
      </c>
      <c r="DC126" s="31" t="str">
        <f>IF(BH126=3,3,"")</f>
        <v/>
      </c>
      <c r="DD126" s="31" t="str">
        <f>IF(BH126=4,4,"")</f>
        <v/>
      </c>
      <c r="DE126" s="31" t="str">
        <f>IF(BH126=5,5,"")</f>
        <v/>
      </c>
      <c r="DF126" s="31" t="str">
        <f>IF(BK126=0,BK126,"")</f>
        <v/>
      </c>
      <c r="DG126" s="31" t="str">
        <f>IF(BK126=1,1,"")</f>
        <v/>
      </c>
      <c r="DH126" s="31" t="str">
        <f>IF(BK126=2,2,"")</f>
        <v/>
      </c>
      <c r="DI126" s="31" t="str">
        <f>IF(BK126=3,3,"")</f>
        <v/>
      </c>
      <c r="DJ126" s="31" t="str">
        <f>IF(BK126=4,4,"")</f>
        <v/>
      </c>
      <c r="DK126" s="31" t="str">
        <f>IF(BK126=5,5,"")</f>
        <v/>
      </c>
      <c r="DL126" s="31" t="str">
        <f>IF(BK126=6,6,"")</f>
        <v/>
      </c>
      <c r="DM126" s="31" t="str">
        <f>IF(BK126=7,7,"")</f>
        <v/>
      </c>
      <c r="DN126" s="31" t="str">
        <f>IF(BK126=8,8,"")</f>
        <v/>
      </c>
      <c r="DO126" s="31" t="str">
        <f>IF(BK126=9,9,"")</f>
        <v/>
      </c>
      <c r="DP126" s="31" t="str">
        <f>IF(BK126=10,10,"")</f>
        <v/>
      </c>
      <c r="DQ126" s="31" t="str">
        <f>IF(J126="Lund",AZ126,"")</f>
        <v/>
      </c>
      <c r="DR126" s="31" t="str">
        <f>IF(DQ126="","",RANK(DQ126,$DQ$3:$DQ$202,1))</f>
        <v/>
      </c>
      <c r="DS126" s="31" t="str">
        <f>IF(DR126=1,B126,"")</f>
        <v/>
      </c>
      <c r="DT126" s="31" t="str">
        <f>IF(I126="AT",B126,"")</f>
        <v/>
      </c>
      <c r="DU126" s="31" t="str">
        <f>IF(I126="MC",B126,"")</f>
        <v/>
      </c>
      <c r="DV126" s="31" t="str">
        <f>IF(I126="AC",B126,"")</f>
        <v/>
      </c>
      <c r="DW126" s="48" t="e">
        <f>IF(BK126=0,0,IF(D126="","",$D$203-AZ126+1)/$D$203*100)</f>
        <v>#VALUE!</v>
      </c>
      <c r="DX126" s="76" t="str">
        <f>IF(AS126 = 0,AV126 - AS126,"")</f>
        <v/>
      </c>
    </row>
    <row r="127" spans="1:128" ht="13.2" x14ac:dyDescent="0.25">
      <c r="A127" s="31" t="s">
        <v>318</v>
      </c>
      <c r="B127" s="76">
        <v>125</v>
      </c>
      <c r="C127" s="15"/>
      <c r="D127" s="15"/>
      <c r="E127" s="15"/>
      <c r="F127" s="15"/>
      <c r="G127" s="15"/>
      <c r="H127" s="47"/>
      <c r="I127" s="15"/>
      <c r="J127" s="47"/>
      <c r="K127" s="47"/>
      <c r="L127" s="47"/>
      <c r="M127" s="54"/>
      <c r="N127" s="54"/>
      <c r="O127" s="54"/>
      <c r="P127" s="54"/>
      <c r="Q127" s="54"/>
      <c r="R127" s="51"/>
      <c r="S127" s="51"/>
      <c r="T127" s="51"/>
      <c r="U127" s="51"/>
      <c r="V127" s="51"/>
      <c r="W127" s="51"/>
      <c r="X127" s="52" t="str">
        <f>IF(M127&gt;0,VLOOKUP(M127,$DY$8:$DZ$95,2)," ")</f>
        <v xml:space="preserve"> </v>
      </c>
      <c r="Y127" s="52" t="str">
        <f>IF(N127&gt;0,VLOOKUP(N127,$DY$8:$DZ$95,2)," ")</f>
        <v xml:space="preserve"> </v>
      </c>
      <c r="Z127" s="52" t="str">
        <f>IF(O127&gt;0,VLOOKUP(O127,$DY$8:$DZ$95,2)," ")</f>
        <v xml:space="preserve"> </v>
      </c>
      <c r="AA127" s="52" t="str">
        <f>IF(P127&gt;0,VLOOKUP(P127,$DY$8:$DZ$95,2)," ")</f>
        <v xml:space="preserve"> </v>
      </c>
      <c r="AB127" s="52" t="str">
        <f>IF(Q127&gt;0,VLOOKUP(Q127,$DY$8:$DZ$95,2)," ")</f>
        <v xml:space="preserve"> </v>
      </c>
      <c r="AC127" s="54"/>
      <c r="AD127" s="54"/>
      <c r="AE127" s="54"/>
      <c r="AF127" s="54"/>
      <c r="AG127" s="54"/>
      <c r="AH127" s="52" t="str">
        <f>IF(AC127&gt;0,VLOOKUP(AC127,$DY$8:$DZ$95,2)," ")</f>
        <v xml:space="preserve"> </v>
      </c>
      <c r="AI127" s="52" t="str">
        <f>IF(AD127&gt;0,VLOOKUP(AD127,$DY$8:$DZ$95,2)," ")</f>
        <v xml:space="preserve"> </v>
      </c>
      <c r="AJ127" s="52" t="str">
        <f>IF(AE127&gt;0,VLOOKUP(AE127,$DY$8:$DZ$95,2)," ")</f>
        <v xml:space="preserve"> </v>
      </c>
      <c r="AK127" s="52" t="str">
        <f>IF(AF127&gt;0,VLOOKUP(AF127,$DY$8:$DZ$95,2)," ")</f>
        <v xml:space="preserve"> </v>
      </c>
      <c r="AL127" s="52" t="str">
        <f>IF(AG127&gt;0,VLOOKUP(AG127,$DY$8:$DZ$95,2)," ")</f>
        <v xml:space="preserve"> </v>
      </c>
      <c r="AM127" s="53"/>
      <c r="AN127" s="53"/>
      <c r="AO127" s="53"/>
      <c r="AP127" s="53"/>
      <c r="AQ127" s="53"/>
      <c r="AR127" s="53"/>
      <c r="AS127" s="55" t="str">
        <f>IF(D127="","",SUM(X127:AB127))</f>
        <v/>
      </c>
      <c r="AT127" s="31" t="str">
        <f>IF(D127="","",RANK(AS127,$AS$3:$AS$202,0))</f>
        <v/>
      </c>
      <c r="AU127" s="57" t="str">
        <f>IF(D127="","",IF(LOOKUP(AT127,'Master 2012 Pay Sheet'!$A$5:$A$35,'Master 2012 Pay Sheet'!$B$5:$B$35)&gt;0,LOOKUP(AT127,'Master 2012 Pay Sheet'!$A$5:$A$35,'Master 2012 Pay Sheet'!$B$5:$B$35),0))</f>
        <v/>
      </c>
      <c r="AV127" s="56" t="str">
        <f>IF(D127="","",SUM(AH127:AL127))</f>
        <v/>
      </c>
      <c r="AW127" s="31" t="str">
        <f>IF(D127="","",RANK(AV127,$AV$3:$AV$202,0))</f>
        <v/>
      </c>
      <c r="AX127" s="57" t="str">
        <f>IF(D127="","",IF(LOOKUP(AW127,'Master 2012 Pay Sheet'!$C$5:$C$35,'Master 2012 Pay Sheet'!$D$5:$D$35)&gt;0,LOOKUP(AW127,'Master 2012 Pay Sheet'!$C$5:$C$35,'Master 2012 Pay Sheet'!$D$5:$D$35),0))</f>
        <v/>
      </c>
      <c r="AY127" s="56" t="str">
        <f>IF(D127="","",AS127+AV127)</f>
        <v/>
      </c>
      <c r="AZ127" s="31" t="str">
        <f>IF(D127="","",RANK(AY127,$AY$3:$AY$202,0))</f>
        <v/>
      </c>
      <c r="BA127" s="57" t="str">
        <f>IF(D127="","",IF(LOOKUP(AZ127,'Master 2012 Pay Sheet'!$E$5:$E$35,'Master 2012 Pay Sheet'!$F$5:$F$35)&gt;0,LOOKUP(AZ127,'Master 2012 Pay Sheet'!$E$5:$E$35,'Master 2012 Pay Sheet'!$F$5:$F$35),0))</f>
        <v/>
      </c>
      <c r="BB127" s="57" t="str">
        <f>IF(D127="","",SUM(AU127+AX127+BA127))</f>
        <v/>
      </c>
      <c r="BC127" s="31" t="str">
        <f>IF(D127="","",AT127-AZ127)</f>
        <v/>
      </c>
      <c r="BD127" s="31" t="str">
        <f>IF(D127="","",IF(BC127=MAX($BC$3:$BC$202),B127,""))</f>
        <v/>
      </c>
      <c r="BE127" s="31" t="str">
        <f>IF(D127="","",COUNT(M127:Q127))</f>
        <v/>
      </c>
      <c r="BF127" s="56" t="str">
        <f>IF(D127="","",MAX(X127:AB127))</f>
        <v/>
      </c>
      <c r="BG127" s="31" t="str">
        <f>IF(BF127=MAX($BF$3:$BF$202),B127,"")</f>
        <v/>
      </c>
      <c r="BH127" s="31" t="str">
        <f>IF(D127="","",COUNT(AC127:AG127))</f>
        <v/>
      </c>
      <c r="BI127" s="56" t="str">
        <f>IF(D127="","",MAX(AH127:AL127))</f>
        <v/>
      </c>
      <c r="BJ127" s="31" t="str">
        <f>IF(BI127=MAX($BI$3:$BI$202),B127,"")</f>
        <v/>
      </c>
      <c r="BK127" s="31" t="str">
        <f>IF(BE127="","",BE127+BH127)</f>
        <v/>
      </c>
      <c r="BL127" s="31" t="str">
        <f>IF(D127="","",IF(S127=MAX($S$3:$S$202),S127,""))</f>
        <v/>
      </c>
      <c r="BM127" s="31" t="str">
        <f>IF(BL127=MAX($BL$3:$BL$202),B127,"")</f>
        <v/>
      </c>
      <c r="BN127" s="31" t="str">
        <f>IF(D127="","",IF(AN127=MAX($AN$3:$AN$202),AN127,""))</f>
        <v/>
      </c>
      <c r="BO127" s="31" t="str">
        <f>IF(BN127=MAX($BN$3:$BN$202),B127,"")</f>
        <v/>
      </c>
      <c r="BP127" s="31" t="str">
        <f>IF(D127="","",IF(R127=MAX($R$3:$R$202),R127,""))</f>
        <v/>
      </c>
      <c r="BQ127" s="31" t="str">
        <f>IF(BP127=MAX($BP$3:$BP$202),B127,"")</f>
        <v/>
      </c>
      <c r="BR127" s="31" t="str">
        <f>IF(D127="","",IF(AM127=MAX($AM$3:$AM$202),AM127,""))</f>
        <v/>
      </c>
      <c r="BS127" s="31" t="str">
        <f>IF(BR127=MAX($BR$3:$BR$202),B127,"")</f>
        <v/>
      </c>
      <c r="BT127" s="31" t="str">
        <f>IF(D127="","",IF(V127=MAX($V$3:$V$202),V127,""))</f>
        <v/>
      </c>
      <c r="BU127" s="31" t="str">
        <f>IF(BT127=MAX($BT$3:$BT$202),B127,"")</f>
        <v/>
      </c>
      <c r="BV127" s="31" t="str">
        <f>IF(D127="","",IF(W127=MAX($W$3:$W$202), W127,""))</f>
        <v/>
      </c>
      <c r="BW127" s="31" t="str">
        <f>IF(BV127=MAX($BV$3:$BV$202),B127,"")</f>
        <v/>
      </c>
      <c r="BX127" s="31" t="str">
        <f>IF(D127="","",IF(AQ127=MAX($AQ$3:$AQ$202),AQ127,""))</f>
        <v/>
      </c>
      <c r="BY127" s="31" t="str">
        <f>IF(BX127=MAX($BX$3:$BX$202),B127,"")</f>
        <v/>
      </c>
      <c r="BZ127" s="31" t="str">
        <f>IF(D127="","",IF(AR127=MAX($AR$3:$AR$202), AR127,""))</f>
        <v/>
      </c>
      <c r="CA127" s="31" t="str">
        <f>IF(BZ127=MAX($BZ$3:$BZ$202),B127,"")</f>
        <v/>
      </c>
      <c r="CB127" s="31" t="str">
        <f>IF(D127="","",IF(U127=MAX($U$3:$U$202), U127,""))</f>
        <v/>
      </c>
      <c r="CC127" s="31" t="str">
        <f>IF(CB127=MAX($CB$3:$CB$202),B127,"")</f>
        <v/>
      </c>
      <c r="CD127" s="31" t="str">
        <f>IF(D127="","",IF(AP127=MAX($AP$3:$AP$202),AP127,""))</f>
        <v/>
      </c>
      <c r="CE127" s="31" t="str">
        <f>IF(CD127=MAX($CD$3:$CD$202),B127,"")</f>
        <v/>
      </c>
      <c r="CF127" s="31" t="str">
        <f>IF(D127="","",IF(T127=MAX($T$3:$T$202), T127,""))</f>
        <v/>
      </c>
      <c r="CG127" s="31" t="str">
        <f>IF(CF127=MAX($CF$3:$CF$202),B127,"")</f>
        <v/>
      </c>
      <c r="CH127" s="31" t="str">
        <f>IF(D127="","",IF(AO127=MAX($AO$3:$AO$202),AO127,""))</f>
        <v/>
      </c>
      <c r="CI127" s="31" t="str">
        <f>IF(CH127=MAX($CH$3:$CH$202),B127,"")</f>
        <v/>
      </c>
      <c r="CJ127" s="31" t="str">
        <f>IF(I127="AC",AZ127,"")</f>
        <v/>
      </c>
      <c r="CK127" s="31" t="str">
        <f>IF(CJ127="","",RANK(CJ127,$CJ$3:$CJ$202,1))</f>
        <v/>
      </c>
      <c r="CL127" s="31" t="str">
        <f>IF(CK127=1,B127,"")</f>
        <v/>
      </c>
      <c r="CM127" s="31" t="str">
        <f>IF(CK127=2,B127,"")</f>
        <v/>
      </c>
      <c r="CN127" s="31" t="str">
        <f>IF(CK127=3,B127,"")</f>
        <v/>
      </c>
      <c r="CO127" s="31" t="str">
        <f>IF(I127="MC",AZ127,"")</f>
        <v/>
      </c>
      <c r="CP127" s="31" t="str">
        <f>IF(CO127="","",RANK(CO127,$CO$3:$CO$202,1))</f>
        <v/>
      </c>
      <c r="CQ127" s="31" t="str">
        <f>IF(CP127=1,B127,"")</f>
        <v/>
      </c>
      <c r="CR127" s="31" t="str">
        <f>IF(CP127=2,B127,"")</f>
        <v/>
      </c>
      <c r="CS127" s="31" t="str">
        <f>IF(CP127=3,B127,"")</f>
        <v/>
      </c>
      <c r="CT127" s="31" t="str">
        <f>IF(BE127=0,BE127,"")</f>
        <v/>
      </c>
      <c r="CU127" s="31" t="str">
        <f>IF(BE127=1,1,"")</f>
        <v/>
      </c>
      <c r="CV127" s="31" t="str">
        <f>IF(BE127=2,2,"")</f>
        <v/>
      </c>
      <c r="CW127" s="31" t="str">
        <f>IF(BE127=3,3,"")</f>
        <v/>
      </c>
      <c r="CX127" s="31" t="str">
        <f>IF(BE127=4,4,"")</f>
        <v/>
      </c>
      <c r="CY127" s="31" t="str">
        <f>IF(BE127=5,5,"")</f>
        <v/>
      </c>
      <c r="CZ127" s="31" t="str">
        <f>IF(BH127=0,BH127,"")</f>
        <v/>
      </c>
      <c r="DA127" s="31" t="str">
        <f>IF(BH127=1,1,"")</f>
        <v/>
      </c>
      <c r="DB127" s="31" t="str">
        <f>IF(BH127=2,2,"")</f>
        <v/>
      </c>
      <c r="DC127" s="31" t="str">
        <f>IF(BH127=3,3,"")</f>
        <v/>
      </c>
      <c r="DD127" s="31" t="str">
        <f>IF(BH127=4,4,"")</f>
        <v/>
      </c>
      <c r="DE127" s="31" t="str">
        <f>IF(BH127=5,5,"")</f>
        <v/>
      </c>
      <c r="DF127" s="31" t="str">
        <f>IF(BK127=0,BK127,"")</f>
        <v/>
      </c>
      <c r="DG127" s="31" t="str">
        <f>IF(BK127=1,1,"")</f>
        <v/>
      </c>
      <c r="DH127" s="31" t="str">
        <f>IF(BK127=2,2,"")</f>
        <v/>
      </c>
      <c r="DI127" s="31" t="str">
        <f>IF(BK127=3,3,"")</f>
        <v/>
      </c>
      <c r="DJ127" s="31" t="str">
        <f>IF(BK127=4,4,"")</f>
        <v/>
      </c>
      <c r="DK127" s="31" t="str">
        <f>IF(BK127=5,5,"")</f>
        <v/>
      </c>
      <c r="DL127" s="31" t="str">
        <f>IF(BK127=6,6,"")</f>
        <v/>
      </c>
      <c r="DM127" s="31" t="str">
        <f>IF(BK127=7,7,"")</f>
        <v/>
      </c>
      <c r="DN127" s="31" t="str">
        <f>IF(BK127=8,8,"")</f>
        <v/>
      </c>
      <c r="DO127" s="31" t="str">
        <f>IF(BK127=9,9,"")</f>
        <v/>
      </c>
      <c r="DP127" s="31" t="str">
        <f>IF(BK127=10,10,"")</f>
        <v/>
      </c>
      <c r="DQ127" s="31" t="str">
        <f>IF(J127="Lund",AZ127,"")</f>
        <v/>
      </c>
      <c r="DR127" s="31" t="str">
        <f>IF(DQ127="","",RANK(DQ127,$DQ$3:$DQ$202,1))</f>
        <v/>
      </c>
      <c r="DS127" s="31" t="str">
        <f>IF(DR127=1,B127,"")</f>
        <v/>
      </c>
      <c r="DT127" s="31" t="str">
        <f>IF(I127="AT",B127,"")</f>
        <v/>
      </c>
      <c r="DU127" s="31" t="str">
        <f>IF(I127="MC",B127,"")</f>
        <v/>
      </c>
      <c r="DV127" s="31" t="str">
        <f>IF(I127="AC",B127,"")</f>
        <v/>
      </c>
      <c r="DW127" s="48" t="e">
        <f>IF(BK127=0,0,IF(D127="","",$D$203-AZ127+1)/$D$203*100)</f>
        <v>#VALUE!</v>
      </c>
      <c r="DX127" s="76" t="str">
        <f>IF(AS127 = 0,AV127 - AS127,"")</f>
        <v/>
      </c>
    </row>
    <row r="128" spans="1:128" ht="13.2" x14ac:dyDescent="0.25">
      <c r="A128" s="31" t="s">
        <v>318</v>
      </c>
      <c r="B128" s="76">
        <v>126</v>
      </c>
      <c r="C128" s="15"/>
      <c r="D128" s="15"/>
      <c r="E128" s="15"/>
      <c r="F128" s="15"/>
      <c r="G128" s="15"/>
      <c r="H128" s="47"/>
      <c r="I128" s="15"/>
      <c r="J128" s="47"/>
      <c r="K128" s="47"/>
      <c r="L128" s="47"/>
      <c r="M128" s="54"/>
      <c r="N128" s="54"/>
      <c r="O128" s="54"/>
      <c r="P128" s="54"/>
      <c r="Q128" s="54"/>
      <c r="R128" s="51"/>
      <c r="S128" s="51"/>
      <c r="T128" s="51"/>
      <c r="U128" s="51"/>
      <c r="V128" s="51"/>
      <c r="W128" s="51"/>
      <c r="X128" s="52" t="str">
        <f>IF(M128&gt;0,VLOOKUP(M128,$DY$8:$DZ$95,2)," ")</f>
        <v xml:space="preserve"> </v>
      </c>
      <c r="Y128" s="52" t="str">
        <f>IF(N128&gt;0,VLOOKUP(N128,$DY$8:$DZ$95,2)," ")</f>
        <v xml:space="preserve"> </v>
      </c>
      <c r="Z128" s="52" t="str">
        <f>IF(O128&gt;0,VLOOKUP(O128,$DY$8:$DZ$95,2)," ")</f>
        <v xml:space="preserve"> </v>
      </c>
      <c r="AA128" s="52" t="str">
        <f>IF(P128&gt;0,VLOOKUP(P128,$DY$8:$DZ$95,2)," ")</f>
        <v xml:space="preserve"> </v>
      </c>
      <c r="AB128" s="52" t="str">
        <f>IF(Q128&gt;0,VLOOKUP(Q128,$DY$8:$DZ$95,2)," ")</f>
        <v xml:space="preserve"> </v>
      </c>
      <c r="AC128" s="54"/>
      <c r="AD128" s="54"/>
      <c r="AE128" s="54"/>
      <c r="AF128" s="54"/>
      <c r="AG128" s="54"/>
      <c r="AH128" s="52" t="str">
        <f>IF(AC128&gt;0,VLOOKUP(AC128,$DY$8:$DZ$95,2)," ")</f>
        <v xml:space="preserve"> </v>
      </c>
      <c r="AI128" s="52" t="str">
        <f>IF(AD128&gt;0,VLOOKUP(AD128,$DY$8:$DZ$95,2)," ")</f>
        <v xml:space="preserve"> </v>
      </c>
      <c r="AJ128" s="52" t="str">
        <f>IF(AE128&gt;0,VLOOKUP(AE128,$DY$8:$DZ$95,2)," ")</f>
        <v xml:space="preserve"> </v>
      </c>
      <c r="AK128" s="52" t="str">
        <f>IF(AF128&gt;0,VLOOKUP(AF128,$DY$8:$DZ$95,2)," ")</f>
        <v xml:space="preserve"> </v>
      </c>
      <c r="AL128" s="52" t="str">
        <f>IF(AG128&gt;0,VLOOKUP(AG128,$DY$8:$DZ$95,2)," ")</f>
        <v xml:space="preserve"> </v>
      </c>
      <c r="AM128" s="53"/>
      <c r="AN128" s="53"/>
      <c r="AO128" s="53"/>
      <c r="AP128" s="53"/>
      <c r="AQ128" s="53"/>
      <c r="AR128" s="53"/>
      <c r="AS128" s="55" t="str">
        <f>IF(D128="","",SUM(X128:AB128))</f>
        <v/>
      </c>
      <c r="AT128" s="31" t="str">
        <f>IF(D128="","",RANK(AS128,$AS$3:$AS$202,0))</f>
        <v/>
      </c>
      <c r="AU128" s="57" t="str">
        <f>IF(D128="","",IF(LOOKUP(AT128,'Master 2012 Pay Sheet'!$A$5:$A$35,'Master 2012 Pay Sheet'!$B$5:$B$35)&gt;0,LOOKUP(AT128,'Master 2012 Pay Sheet'!$A$5:$A$35,'Master 2012 Pay Sheet'!$B$5:$B$35),0))</f>
        <v/>
      </c>
      <c r="AV128" s="56" t="str">
        <f>IF(D128="","",SUM(AH128:AL128))</f>
        <v/>
      </c>
      <c r="AW128" s="31" t="str">
        <f>IF(D128="","",RANK(AV128,$AV$3:$AV$202,0))</f>
        <v/>
      </c>
      <c r="AX128" s="57" t="str">
        <f>IF(D128="","",IF(LOOKUP(AW128,'Master 2012 Pay Sheet'!$C$5:$C$35,'Master 2012 Pay Sheet'!$D$5:$D$35)&gt;0,LOOKUP(AW128,'Master 2012 Pay Sheet'!$C$5:$C$35,'Master 2012 Pay Sheet'!$D$5:$D$35),0))</f>
        <v/>
      </c>
      <c r="AY128" s="56" t="str">
        <f>IF(D128="","",AS128+AV128)</f>
        <v/>
      </c>
      <c r="AZ128" s="31" t="str">
        <f>IF(D128="","",RANK(AY128,$AY$3:$AY$202,0))</f>
        <v/>
      </c>
      <c r="BA128" s="57" t="str">
        <f>IF(D128="","",IF(LOOKUP(AZ128,'Master 2012 Pay Sheet'!$E$5:$E$35,'Master 2012 Pay Sheet'!$F$5:$F$35)&gt;0,LOOKUP(AZ128,'Master 2012 Pay Sheet'!$E$5:$E$35,'Master 2012 Pay Sheet'!$F$5:$F$35),0))</f>
        <v/>
      </c>
      <c r="BB128" s="57" t="str">
        <f>IF(D128="","",SUM(AU128+AX128+BA128))</f>
        <v/>
      </c>
      <c r="BC128" s="31" t="str">
        <f>IF(D128="","",AT128-AZ128)</f>
        <v/>
      </c>
      <c r="BD128" s="31" t="str">
        <f>IF(D128="","",IF(BC128=MAX($BC$3:$BC$202),B128,""))</f>
        <v/>
      </c>
      <c r="BE128" s="31" t="str">
        <f>IF(D128="","",COUNT(M128:Q128))</f>
        <v/>
      </c>
      <c r="BF128" s="56" t="str">
        <f>IF(D128="","",MAX(X128:AB128))</f>
        <v/>
      </c>
      <c r="BG128" s="31" t="str">
        <f>IF(BF128=MAX($BF$3:$BF$202),B128,"")</f>
        <v/>
      </c>
      <c r="BH128" s="31" t="str">
        <f>IF(D128="","",COUNT(AC128:AG128))</f>
        <v/>
      </c>
      <c r="BI128" s="56" t="str">
        <f>IF(D128="","",MAX(AH128:AL128))</f>
        <v/>
      </c>
      <c r="BJ128" s="31" t="str">
        <f>IF(BI128=MAX($BI$3:$BI$202),B128,"")</f>
        <v/>
      </c>
      <c r="BK128" s="31" t="str">
        <f>IF(BE128="","",BE128+BH128)</f>
        <v/>
      </c>
      <c r="BL128" s="31" t="str">
        <f>IF(D128="","",IF(S128=MAX($S$3:$S$202),S128,""))</f>
        <v/>
      </c>
      <c r="BM128" s="31" t="str">
        <f>IF(BL128=MAX($BL$3:$BL$202),B128,"")</f>
        <v/>
      </c>
      <c r="BN128" s="31" t="str">
        <f>IF(D128="","",IF(AN128=MAX($AN$3:$AN$202),AN128,""))</f>
        <v/>
      </c>
      <c r="BO128" s="31" t="str">
        <f>IF(BN128=MAX($BN$3:$BN$202),B128,"")</f>
        <v/>
      </c>
      <c r="BP128" s="31" t="str">
        <f>IF(D128="","",IF(R128=MAX($R$3:$R$202),R128,""))</f>
        <v/>
      </c>
      <c r="BQ128" s="31" t="str">
        <f>IF(BP128=MAX($BP$3:$BP$202),B128,"")</f>
        <v/>
      </c>
      <c r="BR128" s="31" t="str">
        <f>IF(D128="","",IF(AM128=MAX($AM$3:$AM$202),AM128,""))</f>
        <v/>
      </c>
      <c r="BS128" s="31" t="str">
        <f>IF(BR128=MAX($BR$3:$BR$202),B128,"")</f>
        <v/>
      </c>
      <c r="BT128" s="31" t="str">
        <f>IF(D128="","",IF(V128=MAX($V$3:$V$202),V128,""))</f>
        <v/>
      </c>
      <c r="BU128" s="31" t="str">
        <f>IF(BT128=MAX($BT$3:$BT$202),B128,"")</f>
        <v/>
      </c>
      <c r="BV128" s="31" t="str">
        <f>IF(D128="","",IF(W128=MAX($W$3:$W$202), W128,""))</f>
        <v/>
      </c>
      <c r="BW128" s="31" t="str">
        <f>IF(BV128=MAX($BV$3:$BV$202),B128,"")</f>
        <v/>
      </c>
      <c r="BX128" s="31" t="str">
        <f>IF(D128="","",IF(AQ128=MAX($AQ$3:$AQ$202),AQ128,""))</f>
        <v/>
      </c>
      <c r="BY128" s="31" t="str">
        <f>IF(BX128=MAX($BX$3:$BX$202),B128,"")</f>
        <v/>
      </c>
      <c r="BZ128" s="31" t="str">
        <f>IF(D128="","",IF(AR128=MAX($AR$3:$AR$202), AR128,""))</f>
        <v/>
      </c>
      <c r="CA128" s="31" t="str">
        <f>IF(BZ128=MAX($BZ$3:$BZ$202),B128,"")</f>
        <v/>
      </c>
      <c r="CB128" s="31" t="str">
        <f>IF(D128="","",IF(U128=MAX($U$3:$U$202), U128,""))</f>
        <v/>
      </c>
      <c r="CC128" s="31" t="str">
        <f>IF(CB128=MAX($CB$3:$CB$202),B128,"")</f>
        <v/>
      </c>
      <c r="CD128" s="31" t="str">
        <f>IF(D128="","",IF(AP128=MAX($AP$3:$AP$202),AP128,""))</f>
        <v/>
      </c>
      <c r="CE128" s="31" t="str">
        <f>IF(CD128=MAX($CD$3:$CD$202),B128,"")</f>
        <v/>
      </c>
      <c r="CF128" s="31" t="str">
        <f>IF(D128="","",IF(T128=MAX($T$3:$T$202), T128,""))</f>
        <v/>
      </c>
      <c r="CG128" s="31" t="str">
        <f>IF(CF128=MAX($CF$3:$CF$202),B128,"")</f>
        <v/>
      </c>
      <c r="CH128" s="31" t="str">
        <f>IF(D128="","",IF(AO128=MAX($AO$3:$AO$202),AO128,""))</f>
        <v/>
      </c>
      <c r="CI128" s="31" t="str">
        <f>IF(CH128=MAX($CH$3:$CH$202),B128,"")</f>
        <v/>
      </c>
      <c r="CJ128" s="31" t="str">
        <f>IF(I128="AC",AZ128,"")</f>
        <v/>
      </c>
      <c r="CK128" s="31" t="str">
        <f>IF(CJ128="","",RANK(CJ128,$CJ$3:$CJ$202,1))</f>
        <v/>
      </c>
      <c r="CL128" s="31" t="str">
        <f>IF(CK128=1,B128,"")</f>
        <v/>
      </c>
      <c r="CM128" s="31" t="str">
        <f>IF(CK128=2,B128,"")</f>
        <v/>
      </c>
      <c r="CN128" s="31" t="str">
        <f>IF(CK128=3,B128,"")</f>
        <v/>
      </c>
      <c r="CO128" s="31" t="str">
        <f>IF(I128="MC",AZ128,"")</f>
        <v/>
      </c>
      <c r="CP128" s="31" t="str">
        <f>IF(CO128="","",RANK(CO128,$CO$3:$CO$202,1))</f>
        <v/>
      </c>
      <c r="CQ128" s="31" t="str">
        <f>IF(CP128=1,B128,"")</f>
        <v/>
      </c>
      <c r="CR128" s="31" t="str">
        <f>IF(CP128=2,B128,"")</f>
        <v/>
      </c>
      <c r="CS128" s="31" t="str">
        <f>IF(CP128=3,B128,"")</f>
        <v/>
      </c>
      <c r="CT128" s="31" t="str">
        <f>IF(BE128=0,BE128,"")</f>
        <v/>
      </c>
      <c r="CU128" s="31" t="str">
        <f>IF(BE128=1,1,"")</f>
        <v/>
      </c>
      <c r="CV128" s="31" t="str">
        <f>IF(BE128=2,2,"")</f>
        <v/>
      </c>
      <c r="CW128" s="31" t="str">
        <f>IF(BE128=3,3,"")</f>
        <v/>
      </c>
      <c r="CX128" s="31" t="str">
        <f>IF(BE128=4,4,"")</f>
        <v/>
      </c>
      <c r="CY128" s="31" t="str">
        <f>IF(BE128=5,5,"")</f>
        <v/>
      </c>
      <c r="CZ128" s="31" t="str">
        <f>IF(BH128=0,BH128,"")</f>
        <v/>
      </c>
      <c r="DA128" s="31" t="str">
        <f>IF(BH128=1,1,"")</f>
        <v/>
      </c>
      <c r="DB128" s="31" t="str">
        <f>IF(BH128=2,2,"")</f>
        <v/>
      </c>
      <c r="DC128" s="31" t="str">
        <f>IF(BH128=3,3,"")</f>
        <v/>
      </c>
      <c r="DD128" s="31" t="str">
        <f>IF(BH128=4,4,"")</f>
        <v/>
      </c>
      <c r="DE128" s="31" t="str">
        <f>IF(BH128=5,5,"")</f>
        <v/>
      </c>
      <c r="DF128" s="31" t="str">
        <f>IF(BK128=0,BK128,"")</f>
        <v/>
      </c>
      <c r="DG128" s="31" t="str">
        <f>IF(BK128=1,1,"")</f>
        <v/>
      </c>
      <c r="DH128" s="31" t="str">
        <f>IF(BK128=2,2,"")</f>
        <v/>
      </c>
      <c r="DI128" s="31" t="str">
        <f>IF(BK128=3,3,"")</f>
        <v/>
      </c>
      <c r="DJ128" s="31" t="str">
        <f>IF(BK128=4,4,"")</f>
        <v/>
      </c>
      <c r="DK128" s="31" t="str">
        <f>IF(BK128=5,5,"")</f>
        <v/>
      </c>
      <c r="DL128" s="31" t="str">
        <f>IF(BK128=6,6,"")</f>
        <v/>
      </c>
      <c r="DM128" s="31" t="str">
        <f>IF(BK128=7,7,"")</f>
        <v/>
      </c>
      <c r="DN128" s="31" t="str">
        <f>IF(BK128=8,8,"")</f>
        <v/>
      </c>
      <c r="DO128" s="31" t="str">
        <f>IF(BK128=9,9,"")</f>
        <v/>
      </c>
      <c r="DP128" s="31" t="str">
        <f>IF(BK128=10,10,"")</f>
        <v/>
      </c>
      <c r="DQ128" s="31" t="str">
        <f>IF(J128="Lund",AZ128,"")</f>
        <v/>
      </c>
      <c r="DR128" s="31" t="str">
        <f>IF(DQ128="","",RANK(DQ128,$DQ$3:$DQ$202,1))</f>
        <v/>
      </c>
      <c r="DS128" s="31" t="str">
        <f>IF(DR128=1,B128,"")</f>
        <v/>
      </c>
      <c r="DT128" s="31" t="str">
        <f>IF(I128="AT",B128,"")</f>
        <v/>
      </c>
      <c r="DU128" s="31" t="str">
        <f>IF(I128="MC",B128,"")</f>
        <v/>
      </c>
      <c r="DV128" s="31" t="str">
        <f>IF(I128="AC",B128,"")</f>
        <v/>
      </c>
      <c r="DW128" s="48" t="e">
        <f>IF(BK128=0,0,IF(D128="","",$D$203-AZ128+1)/$D$203*100)</f>
        <v>#VALUE!</v>
      </c>
      <c r="DX128" s="76" t="str">
        <f>IF(AS128 = 0,AV128 - AS128,"")</f>
        <v/>
      </c>
    </row>
    <row r="129" spans="1:128" ht="13.2" x14ac:dyDescent="0.25">
      <c r="A129" s="31" t="s">
        <v>318</v>
      </c>
      <c r="B129" s="76">
        <v>127</v>
      </c>
      <c r="C129" s="15"/>
      <c r="D129" s="15"/>
      <c r="E129" s="15"/>
      <c r="F129" s="15"/>
      <c r="G129" s="15"/>
      <c r="H129" s="47"/>
      <c r="I129" s="15"/>
      <c r="J129" s="47"/>
      <c r="K129" s="47"/>
      <c r="L129" s="47"/>
      <c r="M129" s="54"/>
      <c r="N129" s="54"/>
      <c r="O129" s="54"/>
      <c r="P129" s="54"/>
      <c r="Q129" s="54"/>
      <c r="R129" s="51"/>
      <c r="S129" s="51"/>
      <c r="T129" s="51"/>
      <c r="U129" s="51"/>
      <c r="V129" s="51"/>
      <c r="W129" s="51"/>
      <c r="X129" s="52" t="str">
        <f>IF(M129&gt;0,VLOOKUP(M129,$DY$8:$DZ$95,2)," ")</f>
        <v xml:space="preserve"> </v>
      </c>
      <c r="Y129" s="52" t="str">
        <f>IF(N129&gt;0,VLOOKUP(N129,$DY$8:$DZ$95,2)," ")</f>
        <v xml:space="preserve"> </v>
      </c>
      <c r="Z129" s="52" t="str">
        <f>IF(O129&gt;0,VLOOKUP(O129,$DY$8:$DZ$95,2)," ")</f>
        <v xml:space="preserve"> </v>
      </c>
      <c r="AA129" s="52" t="str">
        <f>IF(P129&gt;0,VLOOKUP(P129,$DY$8:$DZ$95,2)," ")</f>
        <v xml:space="preserve"> </v>
      </c>
      <c r="AB129" s="52" t="str">
        <f>IF(Q129&gt;0,VLOOKUP(Q129,$DY$8:$DZ$95,2)," ")</f>
        <v xml:space="preserve"> </v>
      </c>
      <c r="AC129" s="54"/>
      <c r="AD129" s="54"/>
      <c r="AE129" s="54"/>
      <c r="AF129" s="54"/>
      <c r="AG129" s="54"/>
      <c r="AH129" s="52" t="str">
        <f>IF(AC129&gt;0,VLOOKUP(AC129,$DY$8:$DZ$95,2)," ")</f>
        <v xml:space="preserve"> </v>
      </c>
      <c r="AI129" s="52" t="str">
        <f>IF(AD129&gt;0,VLOOKUP(AD129,$DY$8:$DZ$95,2)," ")</f>
        <v xml:space="preserve"> </v>
      </c>
      <c r="AJ129" s="52" t="str">
        <f>IF(AE129&gt;0,VLOOKUP(AE129,$DY$8:$DZ$95,2)," ")</f>
        <v xml:space="preserve"> </v>
      </c>
      <c r="AK129" s="52" t="str">
        <f>IF(AF129&gt;0,VLOOKUP(AF129,$DY$8:$DZ$95,2)," ")</f>
        <v xml:space="preserve"> </v>
      </c>
      <c r="AL129" s="52" t="str">
        <f>IF(AG129&gt;0,VLOOKUP(AG129,$DY$8:$DZ$95,2)," ")</f>
        <v xml:space="preserve"> </v>
      </c>
      <c r="AM129" s="53"/>
      <c r="AN129" s="53"/>
      <c r="AO129" s="53"/>
      <c r="AP129" s="53"/>
      <c r="AQ129" s="53"/>
      <c r="AR129" s="53"/>
      <c r="AS129" s="55" t="str">
        <f>IF(D129="","",SUM(X129:AB129))</f>
        <v/>
      </c>
      <c r="AT129" s="31" t="str">
        <f>IF(D129="","",RANK(AS129,$AS$3:$AS$202,0))</f>
        <v/>
      </c>
      <c r="AU129" s="57" t="str">
        <f>IF(D129="","",IF(LOOKUP(AT129,'Master 2012 Pay Sheet'!$A$5:$A$35,'Master 2012 Pay Sheet'!$B$5:$B$35)&gt;0,LOOKUP(AT129,'Master 2012 Pay Sheet'!$A$5:$A$35,'Master 2012 Pay Sheet'!$B$5:$B$35),0))</f>
        <v/>
      </c>
      <c r="AV129" s="56" t="str">
        <f>IF(D129="","",SUM(AH129:AL129))</f>
        <v/>
      </c>
      <c r="AW129" s="31" t="str">
        <f>IF(D129="","",RANK(AV129,$AV$3:$AV$202,0))</f>
        <v/>
      </c>
      <c r="AX129" s="57" t="str">
        <f>IF(D129="","",IF(LOOKUP(AW129,'Master 2012 Pay Sheet'!$C$5:$C$35,'Master 2012 Pay Sheet'!$D$5:$D$35)&gt;0,LOOKUP(AW129,'Master 2012 Pay Sheet'!$C$5:$C$35,'Master 2012 Pay Sheet'!$D$5:$D$35),0))</f>
        <v/>
      </c>
      <c r="AY129" s="56" t="str">
        <f>IF(D129="","",AS129+AV129)</f>
        <v/>
      </c>
      <c r="AZ129" s="31" t="str">
        <f>IF(D129="","",RANK(AY129,$AY$3:$AY$202,0))</f>
        <v/>
      </c>
      <c r="BA129" s="57" t="str">
        <f>IF(D129="","",IF(LOOKUP(AZ129,'Master 2012 Pay Sheet'!$E$5:$E$35,'Master 2012 Pay Sheet'!$F$5:$F$35)&gt;0,LOOKUP(AZ129,'Master 2012 Pay Sheet'!$E$5:$E$35,'Master 2012 Pay Sheet'!$F$5:$F$35),0))</f>
        <v/>
      </c>
      <c r="BB129" s="57" t="str">
        <f>IF(D129="","",SUM(AU129+AX129+BA129))</f>
        <v/>
      </c>
      <c r="BC129" s="31" t="str">
        <f>IF(D129="","",AT129-AZ129)</f>
        <v/>
      </c>
      <c r="BD129" s="31" t="str">
        <f>IF(D129="","",IF(BC129=MAX($BC$3:$BC$202),B129,""))</f>
        <v/>
      </c>
      <c r="BE129" s="31" t="str">
        <f>IF(D129="","",COUNT(M129:Q129))</f>
        <v/>
      </c>
      <c r="BF129" s="56" t="str">
        <f>IF(D129="","",MAX(X129:AB129))</f>
        <v/>
      </c>
      <c r="BG129" s="31" t="str">
        <f>IF(BF129=MAX($BF$3:$BF$202),B129,"")</f>
        <v/>
      </c>
      <c r="BH129" s="31" t="str">
        <f>IF(D129="","",COUNT(AC129:AG129))</f>
        <v/>
      </c>
      <c r="BI129" s="56" t="str">
        <f>IF(D129="","",MAX(AH129:AL129))</f>
        <v/>
      </c>
      <c r="BJ129" s="31" t="str">
        <f>IF(BI129=MAX($BI$3:$BI$202),B129,"")</f>
        <v/>
      </c>
      <c r="BK129" s="31" t="str">
        <f>IF(BE129="","",BE129+BH129)</f>
        <v/>
      </c>
      <c r="BL129" s="31" t="str">
        <f>IF(D129="","",IF(S129=MAX($S$3:$S$202),S129,""))</f>
        <v/>
      </c>
      <c r="BM129" s="31" t="str">
        <f>IF(BL129=MAX($BL$3:$BL$202),B129,"")</f>
        <v/>
      </c>
      <c r="BN129" s="31" t="str">
        <f>IF(D129="","",IF(AN129=MAX($AN$3:$AN$202),AN129,""))</f>
        <v/>
      </c>
      <c r="BO129" s="31" t="str">
        <f>IF(BN129=MAX($BN$3:$BN$202),B129,"")</f>
        <v/>
      </c>
      <c r="BP129" s="31" t="str">
        <f>IF(D129="","",IF(R129=MAX($R$3:$R$202),R129,""))</f>
        <v/>
      </c>
      <c r="BQ129" s="31" t="str">
        <f>IF(BP129=MAX($BP$3:$BP$202),B129,"")</f>
        <v/>
      </c>
      <c r="BR129" s="31" t="str">
        <f>IF(D129="","",IF(AM129=MAX($AM$3:$AM$202),AM129,""))</f>
        <v/>
      </c>
      <c r="BS129" s="31" t="str">
        <f>IF(BR129=MAX($BR$3:$BR$202),B129,"")</f>
        <v/>
      </c>
      <c r="BT129" s="31" t="str">
        <f>IF(D129="","",IF(V129=MAX($V$3:$V$202),V129,""))</f>
        <v/>
      </c>
      <c r="BU129" s="31" t="str">
        <f>IF(BT129=MAX($BT$3:$BT$202),B129,"")</f>
        <v/>
      </c>
      <c r="BV129" s="31" t="str">
        <f>IF(D129="","",IF(W129=MAX($W$3:$W$202), W129,""))</f>
        <v/>
      </c>
      <c r="BW129" s="31" t="str">
        <f>IF(BV129=MAX($BV$3:$BV$202),B129,"")</f>
        <v/>
      </c>
      <c r="BX129" s="31" t="str">
        <f>IF(D129="","",IF(AQ129=MAX($AQ$3:$AQ$202),AQ129,""))</f>
        <v/>
      </c>
      <c r="BY129" s="31" t="str">
        <f>IF(BX129=MAX($BX$3:$BX$202),B129,"")</f>
        <v/>
      </c>
      <c r="BZ129" s="31" t="str">
        <f>IF(D129="","",IF(AR129=MAX($AR$3:$AR$202), AR129,""))</f>
        <v/>
      </c>
      <c r="CA129" s="31" t="str">
        <f>IF(BZ129=MAX($BZ$3:$BZ$202),B129,"")</f>
        <v/>
      </c>
      <c r="CB129" s="31" t="str">
        <f>IF(D129="","",IF(U129=MAX($U$3:$U$202), U129,""))</f>
        <v/>
      </c>
      <c r="CC129" s="31" t="str">
        <f>IF(CB129=MAX($CB$3:$CB$202),B129,"")</f>
        <v/>
      </c>
      <c r="CD129" s="31" t="str">
        <f>IF(D129="","",IF(AP129=MAX($AP$3:$AP$202),AP129,""))</f>
        <v/>
      </c>
      <c r="CE129" s="31" t="str">
        <f>IF(CD129=MAX($CD$3:$CD$202),B129,"")</f>
        <v/>
      </c>
      <c r="CF129" s="31" t="str">
        <f>IF(D129="","",IF(T129=MAX($T$3:$T$202), T129,""))</f>
        <v/>
      </c>
      <c r="CG129" s="31" t="str">
        <f>IF(CF129=MAX($CF$3:$CF$202),B129,"")</f>
        <v/>
      </c>
      <c r="CH129" s="31" t="str">
        <f>IF(D129="","",IF(AO129=MAX($AO$3:$AO$202),AO129,""))</f>
        <v/>
      </c>
      <c r="CI129" s="31" t="str">
        <f>IF(CH129=MAX($CH$3:$CH$202),B129,"")</f>
        <v/>
      </c>
      <c r="CJ129" s="31" t="str">
        <f>IF(I129="AC",AZ129,"")</f>
        <v/>
      </c>
      <c r="CK129" s="31" t="str">
        <f>IF(CJ129="","",RANK(CJ129,$CJ$3:$CJ$202,1))</f>
        <v/>
      </c>
      <c r="CL129" s="31" t="str">
        <f>IF(CK129=1,B129,"")</f>
        <v/>
      </c>
      <c r="CM129" s="31" t="str">
        <f>IF(CK129=2,B129,"")</f>
        <v/>
      </c>
      <c r="CN129" s="31" t="str">
        <f>IF(CK129=3,B129,"")</f>
        <v/>
      </c>
      <c r="CO129" s="31" t="str">
        <f>IF(I129="MC",AZ129,"")</f>
        <v/>
      </c>
      <c r="CP129" s="31" t="str">
        <f>IF(CO129="","",RANK(CO129,$CO$3:$CO$202,1))</f>
        <v/>
      </c>
      <c r="CQ129" s="31" t="str">
        <f>IF(CP129=1,B129,"")</f>
        <v/>
      </c>
      <c r="CR129" s="31" t="str">
        <f>IF(CP129=2,B129,"")</f>
        <v/>
      </c>
      <c r="CS129" s="31" t="str">
        <f>IF(CP129=3,B129,"")</f>
        <v/>
      </c>
      <c r="CT129" s="31" t="str">
        <f>IF(BE129=0,BE129,"")</f>
        <v/>
      </c>
      <c r="CU129" s="31" t="str">
        <f>IF(BE129=1,1,"")</f>
        <v/>
      </c>
      <c r="CV129" s="31" t="str">
        <f>IF(BE129=2,2,"")</f>
        <v/>
      </c>
      <c r="CW129" s="31" t="str">
        <f>IF(BE129=3,3,"")</f>
        <v/>
      </c>
      <c r="CX129" s="31" t="str">
        <f>IF(BE129=4,4,"")</f>
        <v/>
      </c>
      <c r="CY129" s="31" t="str">
        <f>IF(BE129=5,5,"")</f>
        <v/>
      </c>
      <c r="CZ129" s="31" t="str">
        <f>IF(BH129=0,BH129,"")</f>
        <v/>
      </c>
      <c r="DA129" s="31" t="str">
        <f>IF(BH129=1,1,"")</f>
        <v/>
      </c>
      <c r="DB129" s="31" t="str">
        <f>IF(BH129=2,2,"")</f>
        <v/>
      </c>
      <c r="DC129" s="31" t="str">
        <f>IF(BH129=3,3,"")</f>
        <v/>
      </c>
      <c r="DD129" s="31" t="str">
        <f>IF(BH129=4,4,"")</f>
        <v/>
      </c>
      <c r="DE129" s="31" t="str">
        <f>IF(BH129=5,5,"")</f>
        <v/>
      </c>
      <c r="DF129" s="31" t="str">
        <f>IF(BK129=0,BK129,"")</f>
        <v/>
      </c>
      <c r="DG129" s="31" t="str">
        <f>IF(BK129=1,1,"")</f>
        <v/>
      </c>
      <c r="DH129" s="31" t="str">
        <f>IF(BK129=2,2,"")</f>
        <v/>
      </c>
      <c r="DI129" s="31" t="str">
        <f>IF(BK129=3,3,"")</f>
        <v/>
      </c>
      <c r="DJ129" s="31" t="str">
        <f>IF(BK129=4,4,"")</f>
        <v/>
      </c>
      <c r="DK129" s="31" t="str">
        <f>IF(BK129=5,5,"")</f>
        <v/>
      </c>
      <c r="DL129" s="31" t="str">
        <f>IF(BK129=6,6,"")</f>
        <v/>
      </c>
      <c r="DM129" s="31" t="str">
        <f>IF(BK129=7,7,"")</f>
        <v/>
      </c>
      <c r="DN129" s="31" t="str">
        <f>IF(BK129=8,8,"")</f>
        <v/>
      </c>
      <c r="DO129" s="31" t="str">
        <f>IF(BK129=9,9,"")</f>
        <v/>
      </c>
      <c r="DP129" s="31" t="str">
        <f>IF(BK129=10,10,"")</f>
        <v/>
      </c>
      <c r="DQ129" s="31" t="str">
        <f>IF(J129="Lund",AZ129,"")</f>
        <v/>
      </c>
      <c r="DR129" s="31" t="str">
        <f>IF(DQ129="","",RANK(DQ129,$DQ$3:$DQ$202,1))</f>
        <v/>
      </c>
      <c r="DS129" s="31" t="str">
        <f>IF(DR129=1,B129,"")</f>
        <v/>
      </c>
      <c r="DT129" s="31" t="str">
        <f>IF(I129="AT",B129,"")</f>
        <v/>
      </c>
      <c r="DU129" s="31" t="str">
        <f>IF(I129="MC",B129,"")</f>
        <v/>
      </c>
      <c r="DV129" s="31" t="str">
        <f>IF(I129="AC",B129,"")</f>
        <v/>
      </c>
      <c r="DW129" s="48" t="e">
        <f>IF(BK129=0,0,IF(D129="","",$D$203-AZ129+1)/$D$203*100)</f>
        <v>#VALUE!</v>
      </c>
      <c r="DX129" s="76" t="str">
        <f>IF(AS129 = 0,AV129 - AS129,"")</f>
        <v/>
      </c>
    </row>
    <row r="130" spans="1:128" ht="13.2" x14ac:dyDescent="0.25">
      <c r="A130" s="31" t="s">
        <v>318</v>
      </c>
      <c r="B130" s="76">
        <v>128</v>
      </c>
      <c r="C130" s="15"/>
      <c r="D130" s="15"/>
      <c r="E130" s="15"/>
      <c r="F130" s="15"/>
      <c r="G130" s="15"/>
      <c r="H130" s="47"/>
      <c r="I130" s="15"/>
      <c r="J130" s="47"/>
      <c r="K130" s="47"/>
      <c r="L130" s="47"/>
      <c r="M130" s="54"/>
      <c r="N130" s="54"/>
      <c r="O130" s="54"/>
      <c r="P130" s="54"/>
      <c r="Q130" s="54"/>
      <c r="R130" s="51"/>
      <c r="S130" s="51"/>
      <c r="T130" s="51"/>
      <c r="U130" s="51"/>
      <c r="V130" s="51"/>
      <c r="W130" s="51"/>
      <c r="X130" s="52" t="str">
        <f>IF(M130&gt;0,VLOOKUP(M130,$DY$8:$DZ$95,2)," ")</f>
        <v xml:space="preserve"> </v>
      </c>
      <c r="Y130" s="52" t="str">
        <f>IF(N130&gt;0,VLOOKUP(N130,$DY$8:$DZ$95,2)," ")</f>
        <v xml:space="preserve"> </v>
      </c>
      <c r="Z130" s="52" t="str">
        <f>IF(O130&gt;0,VLOOKUP(O130,$DY$8:$DZ$95,2)," ")</f>
        <v xml:space="preserve"> </v>
      </c>
      <c r="AA130" s="52" t="str">
        <f>IF(P130&gt;0,VLOOKUP(P130,$DY$8:$DZ$95,2)," ")</f>
        <v xml:space="preserve"> </v>
      </c>
      <c r="AB130" s="52" t="str">
        <f>IF(Q130&gt;0,VLOOKUP(Q130,$DY$8:$DZ$95,2)," ")</f>
        <v xml:space="preserve"> </v>
      </c>
      <c r="AC130" s="54"/>
      <c r="AD130" s="54"/>
      <c r="AE130" s="54"/>
      <c r="AF130" s="54"/>
      <c r="AG130" s="54"/>
      <c r="AH130" s="52" t="str">
        <f>IF(AC130&gt;0,VLOOKUP(AC130,$DY$8:$DZ$95,2)," ")</f>
        <v xml:space="preserve"> </v>
      </c>
      <c r="AI130" s="52" t="str">
        <f>IF(AD130&gt;0,VLOOKUP(AD130,$DY$8:$DZ$95,2)," ")</f>
        <v xml:space="preserve"> </v>
      </c>
      <c r="AJ130" s="52" t="str">
        <f>IF(AE130&gt;0,VLOOKUP(AE130,$DY$8:$DZ$95,2)," ")</f>
        <v xml:space="preserve"> </v>
      </c>
      <c r="AK130" s="52" t="str">
        <f>IF(AF130&gt;0,VLOOKUP(AF130,$DY$8:$DZ$95,2)," ")</f>
        <v xml:space="preserve"> </v>
      </c>
      <c r="AL130" s="52" t="str">
        <f>IF(AG130&gt;0,VLOOKUP(AG130,$DY$8:$DZ$95,2)," ")</f>
        <v xml:space="preserve"> </v>
      </c>
      <c r="AM130" s="53"/>
      <c r="AN130" s="53"/>
      <c r="AO130" s="53"/>
      <c r="AP130" s="53"/>
      <c r="AQ130" s="53"/>
      <c r="AR130" s="53"/>
      <c r="AS130" s="55" t="str">
        <f>IF(D130="","",SUM(X130:AB130))</f>
        <v/>
      </c>
      <c r="AT130" s="31" t="str">
        <f>IF(D130="","",RANK(AS130,$AS$3:$AS$202,0))</f>
        <v/>
      </c>
      <c r="AU130" s="57" t="str">
        <f>IF(D130="","",IF(LOOKUP(AT130,'Master 2012 Pay Sheet'!$A$5:$A$35,'Master 2012 Pay Sheet'!$B$5:$B$35)&gt;0,LOOKUP(AT130,'Master 2012 Pay Sheet'!$A$5:$A$35,'Master 2012 Pay Sheet'!$B$5:$B$35),0))</f>
        <v/>
      </c>
      <c r="AV130" s="56" t="str">
        <f>IF(D130="","",SUM(AH130:AL130))</f>
        <v/>
      </c>
      <c r="AW130" s="31" t="str">
        <f>IF(D130="","",RANK(AV130,$AV$3:$AV$202,0))</f>
        <v/>
      </c>
      <c r="AX130" s="57" t="str">
        <f>IF(D130="","",IF(LOOKUP(AW130,'Master 2012 Pay Sheet'!$C$5:$C$35,'Master 2012 Pay Sheet'!$D$5:$D$35)&gt;0,LOOKUP(AW130,'Master 2012 Pay Sheet'!$C$5:$C$35,'Master 2012 Pay Sheet'!$D$5:$D$35),0))</f>
        <v/>
      </c>
      <c r="AY130" s="56" t="str">
        <f>IF(D130="","",AS130+AV130)</f>
        <v/>
      </c>
      <c r="AZ130" s="31" t="str">
        <f>IF(D130="","",RANK(AY130,$AY$3:$AY$202,0))</f>
        <v/>
      </c>
      <c r="BA130" s="57" t="str">
        <f>IF(D130="","",IF(LOOKUP(AZ130,'Master 2012 Pay Sheet'!$E$5:$E$35,'Master 2012 Pay Sheet'!$F$5:$F$35)&gt;0,LOOKUP(AZ130,'Master 2012 Pay Sheet'!$E$5:$E$35,'Master 2012 Pay Sheet'!$F$5:$F$35),0))</f>
        <v/>
      </c>
      <c r="BB130" s="57" t="str">
        <f>IF(D130="","",SUM(AU130+AX130+BA130))</f>
        <v/>
      </c>
      <c r="BC130" s="31" t="str">
        <f>IF(D130="","",AT130-AZ130)</f>
        <v/>
      </c>
      <c r="BD130" s="31" t="str">
        <f>IF(D130="","",IF(BC130=MAX($BC$3:$BC$202),B130,""))</f>
        <v/>
      </c>
      <c r="BE130" s="31" t="str">
        <f>IF(D130="","",COUNT(M130:Q130))</f>
        <v/>
      </c>
      <c r="BF130" s="56" t="str">
        <f>IF(D130="","",MAX(X130:AB130))</f>
        <v/>
      </c>
      <c r="BG130" s="31" t="str">
        <f>IF(BF130=MAX($BF$3:$BF$202),B130,"")</f>
        <v/>
      </c>
      <c r="BH130" s="31" t="str">
        <f>IF(D130="","",COUNT(AC130:AG130))</f>
        <v/>
      </c>
      <c r="BI130" s="56" t="str">
        <f>IF(D130="","",MAX(AH130:AL130))</f>
        <v/>
      </c>
      <c r="BJ130" s="31" t="str">
        <f>IF(BI130=MAX($BI$3:$BI$202),B130,"")</f>
        <v/>
      </c>
      <c r="BK130" s="31" t="str">
        <f>IF(BE130="","",BE130+BH130)</f>
        <v/>
      </c>
      <c r="BL130" s="31" t="str">
        <f>IF(D130="","",IF(S130=MAX($S$3:$S$202),S130,""))</f>
        <v/>
      </c>
      <c r="BM130" s="31" t="str">
        <f>IF(BL130=MAX($BL$3:$BL$202),B130,"")</f>
        <v/>
      </c>
      <c r="BN130" s="31" t="str">
        <f>IF(D130="","",IF(AN130=MAX($AN$3:$AN$202),AN130,""))</f>
        <v/>
      </c>
      <c r="BO130" s="31" t="str">
        <f>IF(BN130=MAX($BN$3:$BN$202),B130,"")</f>
        <v/>
      </c>
      <c r="BP130" s="31" t="str">
        <f>IF(D130="","",IF(R130=MAX($R$3:$R$202),R130,""))</f>
        <v/>
      </c>
      <c r="BQ130" s="31" t="str">
        <f>IF(BP130=MAX($BP$3:$BP$202),B130,"")</f>
        <v/>
      </c>
      <c r="BR130" s="31" t="str">
        <f>IF(D130="","",IF(AM130=MAX($AM$3:$AM$202),AM130,""))</f>
        <v/>
      </c>
      <c r="BS130" s="31" t="str">
        <f>IF(BR130=MAX($BR$3:$BR$202),B130,"")</f>
        <v/>
      </c>
      <c r="BT130" s="31" t="str">
        <f>IF(D130="","",IF(V130=MAX($V$3:$V$202),V130,""))</f>
        <v/>
      </c>
      <c r="BU130" s="31" t="str">
        <f>IF(BT130=MAX($BT$3:$BT$202),B130,"")</f>
        <v/>
      </c>
      <c r="BV130" s="31" t="str">
        <f>IF(D130="","",IF(W130=MAX($W$3:$W$202), W130,""))</f>
        <v/>
      </c>
      <c r="BW130" s="31" t="str">
        <f>IF(BV130=MAX($BV$3:$BV$202),B130,"")</f>
        <v/>
      </c>
      <c r="BX130" s="31" t="str">
        <f>IF(D130="","",IF(AQ130=MAX($AQ$3:$AQ$202),AQ130,""))</f>
        <v/>
      </c>
      <c r="BY130" s="31" t="str">
        <f>IF(BX130=MAX($BX$3:$BX$202),B130,"")</f>
        <v/>
      </c>
      <c r="BZ130" s="31" t="str">
        <f>IF(D130="","",IF(AR130=MAX($AR$3:$AR$202), AR130,""))</f>
        <v/>
      </c>
      <c r="CA130" s="31" t="str">
        <f>IF(BZ130=MAX($BZ$3:$BZ$202),B130,"")</f>
        <v/>
      </c>
      <c r="CB130" s="31" t="str">
        <f>IF(D130="","",IF(U130=MAX($U$3:$U$202), U130,""))</f>
        <v/>
      </c>
      <c r="CC130" s="31" t="str">
        <f>IF(CB130=MAX($CB$3:$CB$202),B130,"")</f>
        <v/>
      </c>
      <c r="CD130" s="31" t="str">
        <f>IF(D130="","",IF(AP130=MAX($AP$3:$AP$202),AP130,""))</f>
        <v/>
      </c>
      <c r="CE130" s="31" t="str">
        <f>IF(CD130=MAX($CD$3:$CD$202),B130,"")</f>
        <v/>
      </c>
      <c r="CF130" s="31" t="str">
        <f>IF(D130="","",IF(T130=MAX($T$3:$T$202), T130,""))</f>
        <v/>
      </c>
      <c r="CG130" s="31" t="str">
        <f>IF(CF130=MAX($CF$3:$CF$202),B130,"")</f>
        <v/>
      </c>
      <c r="CH130" s="31" t="str">
        <f>IF(D130="","",IF(AO130=MAX($AO$3:$AO$202),AO130,""))</f>
        <v/>
      </c>
      <c r="CI130" s="31" t="str">
        <f>IF(CH130=MAX($CH$3:$CH$202),B130,"")</f>
        <v/>
      </c>
      <c r="CJ130" s="31" t="str">
        <f>IF(I130="AC",AZ130,"")</f>
        <v/>
      </c>
      <c r="CK130" s="31" t="str">
        <f>IF(CJ130="","",RANK(CJ130,$CJ$3:$CJ$202,1))</f>
        <v/>
      </c>
      <c r="CL130" s="31" t="str">
        <f>IF(CK130=1,B130,"")</f>
        <v/>
      </c>
      <c r="CM130" s="31" t="str">
        <f>IF(CK130=2,B130,"")</f>
        <v/>
      </c>
      <c r="CN130" s="31" t="str">
        <f>IF(CK130=3,B130,"")</f>
        <v/>
      </c>
      <c r="CO130" s="31" t="str">
        <f>IF(I130="MC",AZ130,"")</f>
        <v/>
      </c>
      <c r="CP130" s="31" t="str">
        <f>IF(CO130="","",RANK(CO130,$CO$3:$CO$202,1))</f>
        <v/>
      </c>
      <c r="CQ130" s="31" t="str">
        <f>IF(CP130=1,B130,"")</f>
        <v/>
      </c>
      <c r="CR130" s="31" t="str">
        <f>IF(CP130=2,B130,"")</f>
        <v/>
      </c>
      <c r="CS130" s="31" t="str">
        <f>IF(CP130=3,B130,"")</f>
        <v/>
      </c>
      <c r="CT130" s="31" t="str">
        <f>IF(BE130=0,BE130,"")</f>
        <v/>
      </c>
      <c r="CU130" s="31" t="str">
        <f>IF(BE130=1,1,"")</f>
        <v/>
      </c>
      <c r="CV130" s="31" t="str">
        <f>IF(BE130=2,2,"")</f>
        <v/>
      </c>
      <c r="CW130" s="31" t="str">
        <f>IF(BE130=3,3,"")</f>
        <v/>
      </c>
      <c r="CX130" s="31" t="str">
        <f>IF(BE130=4,4,"")</f>
        <v/>
      </c>
      <c r="CY130" s="31" t="str">
        <f>IF(BE130=5,5,"")</f>
        <v/>
      </c>
      <c r="CZ130" s="31" t="str">
        <f>IF(BH130=0,BH130,"")</f>
        <v/>
      </c>
      <c r="DA130" s="31" t="str">
        <f>IF(BH130=1,1,"")</f>
        <v/>
      </c>
      <c r="DB130" s="31" t="str">
        <f>IF(BH130=2,2,"")</f>
        <v/>
      </c>
      <c r="DC130" s="31" t="str">
        <f>IF(BH130=3,3,"")</f>
        <v/>
      </c>
      <c r="DD130" s="31" t="str">
        <f>IF(BH130=4,4,"")</f>
        <v/>
      </c>
      <c r="DE130" s="31" t="str">
        <f>IF(BH130=5,5,"")</f>
        <v/>
      </c>
      <c r="DF130" s="31" t="str">
        <f>IF(BK130=0,BK130,"")</f>
        <v/>
      </c>
      <c r="DG130" s="31" t="str">
        <f>IF(BK130=1,1,"")</f>
        <v/>
      </c>
      <c r="DH130" s="31" t="str">
        <f>IF(BK130=2,2,"")</f>
        <v/>
      </c>
      <c r="DI130" s="31" t="str">
        <f>IF(BK130=3,3,"")</f>
        <v/>
      </c>
      <c r="DJ130" s="31" t="str">
        <f>IF(BK130=4,4,"")</f>
        <v/>
      </c>
      <c r="DK130" s="31" t="str">
        <f>IF(BK130=5,5,"")</f>
        <v/>
      </c>
      <c r="DL130" s="31" t="str">
        <f>IF(BK130=6,6,"")</f>
        <v/>
      </c>
      <c r="DM130" s="31" t="str">
        <f>IF(BK130=7,7,"")</f>
        <v/>
      </c>
      <c r="DN130" s="31" t="str">
        <f>IF(BK130=8,8,"")</f>
        <v/>
      </c>
      <c r="DO130" s="31" t="str">
        <f>IF(BK130=9,9,"")</f>
        <v/>
      </c>
      <c r="DP130" s="31" t="str">
        <f>IF(BK130=10,10,"")</f>
        <v/>
      </c>
      <c r="DQ130" s="31" t="str">
        <f>IF(J130="Lund",AZ130,"")</f>
        <v/>
      </c>
      <c r="DR130" s="31" t="str">
        <f>IF(DQ130="","",RANK(DQ130,$DQ$3:$DQ$202,1))</f>
        <v/>
      </c>
      <c r="DS130" s="31" t="str">
        <f>IF(DR130=1,B130,"")</f>
        <v/>
      </c>
      <c r="DT130" s="31" t="str">
        <f>IF(I130="AT",B130,"")</f>
        <v/>
      </c>
      <c r="DU130" s="31" t="str">
        <f>IF(I130="MC",B130,"")</f>
        <v/>
      </c>
      <c r="DV130" s="31" t="str">
        <f>IF(I130="AC",B130,"")</f>
        <v/>
      </c>
      <c r="DW130" s="48" t="e">
        <f>IF(BK130=0,0,IF(D130="","",$D$203-AZ130+1)/$D$203*100)</f>
        <v>#VALUE!</v>
      </c>
      <c r="DX130" s="76" t="str">
        <f>IF(AS130 = 0,AV130 - AS130,"")</f>
        <v/>
      </c>
    </row>
    <row r="131" spans="1:128" ht="13.2" x14ac:dyDescent="0.25">
      <c r="A131" s="31" t="s">
        <v>318</v>
      </c>
      <c r="B131" s="76">
        <v>129</v>
      </c>
      <c r="C131" s="15"/>
      <c r="D131" s="15"/>
      <c r="E131" s="15"/>
      <c r="F131" s="15"/>
      <c r="G131" s="15"/>
      <c r="H131" s="47"/>
      <c r="I131" s="15"/>
      <c r="J131" s="47"/>
      <c r="K131" s="47"/>
      <c r="L131" s="47"/>
      <c r="M131" s="54"/>
      <c r="N131" s="54"/>
      <c r="O131" s="54"/>
      <c r="P131" s="54"/>
      <c r="Q131" s="54"/>
      <c r="R131" s="51"/>
      <c r="S131" s="51"/>
      <c r="T131" s="51"/>
      <c r="U131" s="51"/>
      <c r="V131" s="51"/>
      <c r="W131" s="51"/>
      <c r="X131" s="52" t="str">
        <f>IF(M131&gt;0,VLOOKUP(M131,$DY$8:$DZ$95,2)," ")</f>
        <v xml:space="preserve"> </v>
      </c>
      <c r="Y131" s="52" t="str">
        <f>IF(N131&gt;0,VLOOKUP(N131,$DY$8:$DZ$95,2)," ")</f>
        <v xml:space="preserve"> </v>
      </c>
      <c r="Z131" s="52" t="str">
        <f>IF(O131&gt;0,VLOOKUP(O131,$DY$8:$DZ$95,2)," ")</f>
        <v xml:space="preserve"> </v>
      </c>
      <c r="AA131" s="52" t="str">
        <f>IF(P131&gt;0,VLOOKUP(P131,$DY$8:$DZ$95,2)," ")</f>
        <v xml:space="preserve"> </v>
      </c>
      <c r="AB131" s="52" t="str">
        <f>IF(Q131&gt;0,VLOOKUP(Q131,$DY$8:$DZ$95,2)," ")</f>
        <v xml:space="preserve"> </v>
      </c>
      <c r="AC131" s="54"/>
      <c r="AD131" s="54"/>
      <c r="AE131" s="54"/>
      <c r="AF131" s="54"/>
      <c r="AG131" s="54"/>
      <c r="AH131" s="52" t="str">
        <f>IF(AC131&gt;0,VLOOKUP(AC131,$DY$8:$DZ$95,2)," ")</f>
        <v xml:space="preserve"> </v>
      </c>
      <c r="AI131" s="52" t="str">
        <f>IF(AD131&gt;0,VLOOKUP(AD131,$DY$8:$DZ$95,2)," ")</f>
        <v xml:space="preserve"> </v>
      </c>
      <c r="AJ131" s="52" t="str">
        <f>IF(AE131&gt;0,VLOOKUP(AE131,$DY$8:$DZ$95,2)," ")</f>
        <v xml:space="preserve"> </v>
      </c>
      <c r="AK131" s="52" t="str">
        <f>IF(AF131&gt;0,VLOOKUP(AF131,$DY$8:$DZ$95,2)," ")</f>
        <v xml:space="preserve"> </v>
      </c>
      <c r="AL131" s="52" t="str">
        <f>IF(AG131&gt;0,VLOOKUP(AG131,$DY$8:$DZ$95,2)," ")</f>
        <v xml:space="preserve"> </v>
      </c>
      <c r="AM131" s="53"/>
      <c r="AN131" s="53"/>
      <c r="AO131" s="53"/>
      <c r="AP131" s="53"/>
      <c r="AQ131" s="53"/>
      <c r="AR131" s="53"/>
      <c r="AS131" s="55" t="str">
        <f>IF(D131="","",SUM(X131:AB131))</f>
        <v/>
      </c>
      <c r="AT131" s="31" t="str">
        <f>IF(D131="","",RANK(AS131,$AS$3:$AS$202,0))</f>
        <v/>
      </c>
      <c r="AU131" s="57" t="str">
        <f>IF(D131="","",IF(LOOKUP(AT131,'Master 2012 Pay Sheet'!$A$5:$A$35,'Master 2012 Pay Sheet'!$B$5:$B$35)&gt;0,LOOKUP(AT131,'Master 2012 Pay Sheet'!$A$5:$A$35,'Master 2012 Pay Sheet'!$B$5:$B$35),0))</f>
        <v/>
      </c>
      <c r="AV131" s="56" t="str">
        <f>IF(D131="","",SUM(AH131:AL131))</f>
        <v/>
      </c>
      <c r="AW131" s="31" t="str">
        <f>IF(D131="","",RANK(AV131,$AV$3:$AV$202,0))</f>
        <v/>
      </c>
      <c r="AX131" s="57" t="str">
        <f>IF(D131="","",IF(LOOKUP(AW131,'Master 2012 Pay Sheet'!$C$5:$C$35,'Master 2012 Pay Sheet'!$D$5:$D$35)&gt;0,LOOKUP(AW131,'Master 2012 Pay Sheet'!$C$5:$C$35,'Master 2012 Pay Sheet'!$D$5:$D$35),0))</f>
        <v/>
      </c>
      <c r="AY131" s="56" t="str">
        <f>IF(D131="","",AS131+AV131)</f>
        <v/>
      </c>
      <c r="AZ131" s="31" t="str">
        <f>IF(D131="","",RANK(AY131,$AY$3:$AY$202,0))</f>
        <v/>
      </c>
      <c r="BA131" s="57" t="str">
        <f>IF(D131="","",IF(LOOKUP(AZ131,'Master 2012 Pay Sheet'!$E$5:$E$35,'Master 2012 Pay Sheet'!$F$5:$F$35)&gt;0,LOOKUP(AZ131,'Master 2012 Pay Sheet'!$E$5:$E$35,'Master 2012 Pay Sheet'!$F$5:$F$35),0))</f>
        <v/>
      </c>
      <c r="BB131" s="57" t="str">
        <f>IF(D131="","",SUM(AU131+AX131+BA131))</f>
        <v/>
      </c>
      <c r="BC131" s="31" t="str">
        <f>IF(D131="","",AT131-AZ131)</f>
        <v/>
      </c>
      <c r="BD131" s="31" t="str">
        <f>IF(D131="","",IF(BC131=MAX($BC$3:$BC$202),B131,""))</f>
        <v/>
      </c>
      <c r="BE131" s="31" t="str">
        <f>IF(D131="","",COUNT(M131:Q131))</f>
        <v/>
      </c>
      <c r="BF131" s="56" t="str">
        <f>IF(D131="","",MAX(X131:AB131))</f>
        <v/>
      </c>
      <c r="BG131" s="31" t="str">
        <f>IF(BF131=MAX($BF$3:$BF$202),B131,"")</f>
        <v/>
      </c>
      <c r="BH131" s="31" t="str">
        <f>IF(D131="","",COUNT(AC131:AG131))</f>
        <v/>
      </c>
      <c r="BI131" s="56" t="str">
        <f>IF(D131="","",MAX(AH131:AL131))</f>
        <v/>
      </c>
      <c r="BJ131" s="31" t="str">
        <f>IF(BI131=MAX($BI$3:$BI$202),B131,"")</f>
        <v/>
      </c>
      <c r="BK131" s="31" t="str">
        <f>IF(BE131="","",BE131+BH131)</f>
        <v/>
      </c>
      <c r="BL131" s="31" t="str">
        <f>IF(D131="","",IF(S131=MAX($S$3:$S$202),S131,""))</f>
        <v/>
      </c>
      <c r="BM131" s="31" t="str">
        <f>IF(BL131=MAX($BL$3:$BL$202),B131,"")</f>
        <v/>
      </c>
      <c r="BN131" s="31" t="str">
        <f>IF(D131="","",IF(AN131=MAX($AN$3:$AN$202),AN131,""))</f>
        <v/>
      </c>
      <c r="BO131" s="31" t="str">
        <f>IF(BN131=MAX($BN$3:$BN$202),B131,"")</f>
        <v/>
      </c>
      <c r="BP131" s="31" t="str">
        <f>IF(D131="","",IF(R131=MAX($R$3:$R$202),R131,""))</f>
        <v/>
      </c>
      <c r="BQ131" s="31" t="str">
        <f>IF(BP131=MAX($BP$3:$BP$202),B131,"")</f>
        <v/>
      </c>
      <c r="BR131" s="31" t="str">
        <f>IF(D131="","",IF(AM131=MAX($AM$3:$AM$202),AM131,""))</f>
        <v/>
      </c>
      <c r="BS131" s="31" t="str">
        <f>IF(BR131=MAX($BR$3:$BR$202),B131,"")</f>
        <v/>
      </c>
      <c r="BT131" s="31" t="str">
        <f>IF(D131="","",IF(V131=MAX($V$3:$V$202),V131,""))</f>
        <v/>
      </c>
      <c r="BU131" s="31" t="str">
        <f>IF(BT131=MAX($BT$3:$BT$202),B131,"")</f>
        <v/>
      </c>
      <c r="BV131" s="31" t="str">
        <f>IF(D131="","",IF(W131=MAX($W$3:$W$202), W131,""))</f>
        <v/>
      </c>
      <c r="BW131" s="31" t="str">
        <f>IF(BV131=MAX($BV$3:$BV$202),B131,"")</f>
        <v/>
      </c>
      <c r="BX131" s="31" t="str">
        <f>IF(D131="","",IF(AQ131=MAX($AQ$3:$AQ$202),AQ131,""))</f>
        <v/>
      </c>
      <c r="BY131" s="31" t="str">
        <f>IF(BX131=MAX($BX$3:$BX$202),B131,"")</f>
        <v/>
      </c>
      <c r="BZ131" s="31" t="str">
        <f>IF(D131="","",IF(AR131=MAX($AR$3:$AR$202), AR131,""))</f>
        <v/>
      </c>
      <c r="CA131" s="31" t="str">
        <f>IF(BZ131=MAX($BZ$3:$BZ$202),B131,"")</f>
        <v/>
      </c>
      <c r="CB131" s="31" t="str">
        <f>IF(D131="","",IF(U131=MAX($U$3:$U$202), U131,""))</f>
        <v/>
      </c>
      <c r="CC131" s="31" t="str">
        <f>IF(CB131=MAX($CB$3:$CB$202),B131,"")</f>
        <v/>
      </c>
      <c r="CD131" s="31" t="str">
        <f>IF(D131="","",IF(AP131=MAX($AP$3:$AP$202),AP131,""))</f>
        <v/>
      </c>
      <c r="CE131" s="31" t="str">
        <f>IF(CD131=MAX($CD$3:$CD$202),B131,"")</f>
        <v/>
      </c>
      <c r="CF131" s="31" t="str">
        <f>IF(D131="","",IF(T131=MAX($T$3:$T$202), T131,""))</f>
        <v/>
      </c>
      <c r="CG131" s="31" t="str">
        <f>IF(CF131=MAX($CF$3:$CF$202),B131,"")</f>
        <v/>
      </c>
      <c r="CH131" s="31" t="str">
        <f>IF(D131="","",IF(AO131=MAX($AO$3:$AO$202),AO131,""))</f>
        <v/>
      </c>
      <c r="CI131" s="31" t="str">
        <f>IF(CH131=MAX($CH$3:$CH$202),B131,"")</f>
        <v/>
      </c>
      <c r="CJ131" s="31" t="str">
        <f>IF(I131="AC",AZ131,"")</f>
        <v/>
      </c>
      <c r="CK131" s="31" t="str">
        <f>IF(CJ131="","",RANK(CJ131,$CJ$3:$CJ$202,1))</f>
        <v/>
      </c>
      <c r="CL131" s="31" t="str">
        <f>IF(CK131=1,B131,"")</f>
        <v/>
      </c>
      <c r="CM131" s="31" t="str">
        <f>IF(CK131=2,B131,"")</f>
        <v/>
      </c>
      <c r="CN131" s="31" t="str">
        <f>IF(CK131=3,B131,"")</f>
        <v/>
      </c>
      <c r="CO131" s="31" t="str">
        <f>IF(I131="MC",AZ131,"")</f>
        <v/>
      </c>
      <c r="CP131" s="31" t="str">
        <f>IF(CO131="","",RANK(CO131,$CO$3:$CO$202,1))</f>
        <v/>
      </c>
      <c r="CQ131" s="31" t="str">
        <f>IF(CP131=1,B131,"")</f>
        <v/>
      </c>
      <c r="CR131" s="31" t="str">
        <f>IF(CP131=2,B131,"")</f>
        <v/>
      </c>
      <c r="CS131" s="31" t="str">
        <f>IF(CP131=3,B131,"")</f>
        <v/>
      </c>
      <c r="CT131" s="31" t="str">
        <f>IF(BE131=0,BE131,"")</f>
        <v/>
      </c>
      <c r="CU131" s="31" t="str">
        <f>IF(BE131=1,1,"")</f>
        <v/>
      </c>
      <c r="CV131" s="31" t="str">
        <f>IF(BE131=2,2,"")</f>
        <v/>
      </c>
      <c r="CW131" s="31" t="str">
        <f>IF(BE131=3,3,"")</f>
        <v/>
      </c>
      <c r="CX131" s="31" t="str">
        <f>IF(BE131=4,4,"")</f>
        <v/>
      </c>
      <c r="CY131" s="31" t="str">
        <f>IF(BE131=5,5,"")</f>
        <v/>
      </c>
      <c r="CZ131" s="31" t="str">
        <f>IF(BH131=0,BH131,"")</f>
        <v/>
      </c>
      <c r="DA131" s="31" t="str">
        <f>IF(BH131=1,1,"")</f>
        <v/>
      </c>
      <c r="DB131" s="31" t="str">
        <f>IF(BH131=2,2,"")</f>
        <v/>
      </c>
      <c r="DC131" s="31" t="str">
        <f>IF(BH131=3,3,"")</f>
        <v/>
      </c>
      <c r="DD131" s="31" t="str">
        <f>IF(BH131=4,4,"")</f>
        <v/>
      </c>
      <c r="DE131" s="31" t="str">
        <f>IF(BH131=5,5,"")</f>
        <v/>
      </c>
      <c r="DF131" s="31" t="str">
        <f>IF(BK131=0,BK131,"")</f>
        <v/>
      </c>
      <c r="DG131" s="31" t="str">
        <f>IF(BK131=1,1,"")</f>
        <v/>
      </c>
      <c r="DH131" s="31" t="str">
        <f>IF(BK131=2,2,"")</f>
        <v/>
      </c>
      <c r="DI131" s="31" t="str">
        <f>IF(BK131=3,3,"")</f>
        <v/>
      </c>
      <c r="DJ131" s="31" t="str">
        <f>IF(BK131=4,4,"")</f>
        <v/>
      </c>
      <c r="DK131" s="31" t="str">
        <f>IF(BK131=5,5,"")</f>
        <v/>
      </c>
      <c r="DL131" s="31" t="str">
        <f>IF(BK131=6,6,"")</f>
        <v/>
      </c>
      <c r="DM131" s="31" t="str">
        <f>IF(BK131=7,7,"")</f>
        <v/>
      </c>
      <c r="DN131" s="31" t="str">
        <f>IF(BK131=8,8,"")</f>
        <v/>
      </c>
      <c r="DO131" s="31" t="str">
        <f>IF(BK131=9,9,"")</f>
        <v/>
      </c>
      <c r="DP131" s="31" t="str">
        <f>IF(BK131=10,10,"")</f>
        <v/>
      </c>
      <c r="DQ131" s="31" t="str">
        <f>IF(J131="Lund",AZ131,"")</f>
        <v/>
      </c>
      <c r="DR131" s="31" t="str">
        <f>IF(DQ131="","",RANK(DQ131,$DQ$3:$DQ$202,1))</f>
        <v/>
      </c>
      <c r="DS131" s="31" t="str">
        <f>IF(DR131=1,B131,"")</f>
        <v/>
      </c>
      <c r="DT131" s="31" t="str">
        <f>IF(I131="AT",B131,"")</f>
        <v/>
      </c>
      <c r="DU131" s="31" t="str">
        <f>IF(I131="MC",B131,"")</f>
        <v/>
      </c>
      <c r="DV131" s="31" t="str">
        <f>IF(I131="AC",B131,"")</f>
        <v/>
      </c>
      <c r="DW131" s="48" t="e">
        <f>IF(BK131=0,0,IF(D131="","",$D$203-AZ131+1)/$D$203*100)</f>
        <v>#VALUE!</v>
      </c>
      <c r="DX131" s="76" t="str">
        <f>IF(AS131 = 0,AV131 - AS131,"")</f>
        <v/>
      </c>
    </row>
    <row r="132" spans="1:128" ht="13.2" x14ac:dyDescent="0.25">
      <c r="A132" s="31" t="s">
        <v>318</v>
      </c>
      <c r="B132" s="76">
        <v>130</v>
      </c>
      <c r="C132" s="15"/>
      <c r="D132" s="15"/>
      <c r="E132" s="15"/>
      <c r="F132" s="15"/>
      <c r="G132" s="15"/>
      <c r="H132" s="47"/>
      <c r="I132" s="15"/>
      <c r="J132" s="47"/>
      <c r="K132" s="47"/>
      <c r="L132" s="47"/>
      <c r="M132" s="54"/>
      <c r="N132" s="54"/>
      <c r="O132" s="54"/>
      <c r="P132" s="54"/>
      <c r="Q132" s="54"/>
      <c r="R132" s="51"/>
      <c r="S132" s="51"/>
      <c r="T132" s="51"/>
      <c r="U132" s="51"/>
      <c r="V132" s="51"/>
      <c r="W132" s="51"/>
      <c r="X132" s="52" t="str">
        <f>IF(M132&gt;0,VLOOKUP(M132,$DY$8:$DZ$95,2)," ")</f>
        <v xml:space="preserve"> </v>
      </c>
      <c r="Y132" s="52" t="str">
        <f>IF(N132&gt;0,VLOOKUP(N132,$DY$8:$DZ$95,2)," ")</f>
        <v xml:space="preserve"> </v>
      </c>
      <c r="Z132" s="52" t="str">
        <f>IF(O132&gt;0,VLOOKUP(O132,$DY$8:$DZ$95,2)," ")</f>
        <v xml:space="preserve"> </v>
      </c>
      <c r="AA132" s="52" t="str">
        <f>IF(P132&gt;0,VLOOKUP(P132,$DY$8:$DZ$95,2)," ")</f>
        <v xml:space="preserve"> </v>
      </c>
      <c r="AB132" s="52" t="str">
        <f>IF(Q132&gt;0,VLOOKUP(Q132,$DY$8:$DZ$95,2)," ")</f>
        <v xml:space="preserve"> </v>
      </c>
      <c r="AC132" s="54"/>
      <c r="AD132" s="54"/>
      <c r="AE132" s="54"/>
      <c r="AF132" s="54"/>
      <c r="AG132" s="54"/>
      <c r="AH132" s="52" t="str">
        <f>IF(AC132&gt;0,VLOOKUP(AC132,$DY$8:$DZ$95,2)," ")</f>
        <v xml:space="preserve"> </v>
      </c>
      <c r="AI132" s="52" t="str">
        <f>IF(AD132&gt;0,VLOOKUP(AD132,$DY$8:$DZ$95,2)," ")</f>
        <v xml:space="preserve"> </v>
      </c>
      <c r="AJ132" s="52" t="str">
        <f>IF(AE132&gt;0,VLOOKUP(AE132,$DY$8:$DZ$95,2)," ")</f>
        <v xml:space="preserve"> </v>
      </c>
      <c r="AK132" s="52" t="str">
        <f>IF(AF132&gt;0,VLOOKUP(AF132,$DY$8:$DZ$95,2)," ")</f>
        <v xml:space="preserve"> </v>
      </c>
      <c r="AL132" s="52" t="str">
        <f>IF(AG132&gt;0,VLOOKUP(AG132,$DY$8:$DZ$95,2)," ")</f>
        <v xml:space="preserve"> </v>
      </c>
      <c r="AM132" s="53"/>
      <c r="AN132" s="53"/>
      <c r="AO132" s="53"/>
      <c r="AP132" s="53"/>
      <c r="AQ132" s="53"/>
      <c r="AR132" s="53"/>
      <c r="AS132" s="55" t="str">
        <f>IF(D132="","",SUM(X132:AB132))</f>
        <v/>
      </c>
      <c r="AT132" s="31" t="str">
        <f>IF(D132="","",RANK(AS132,$AS$3:$AS$202,0))</f>
        <v/>
      </c>
      <c r="AU132" s="57" t="str">
        <f>IF(D132="","",IF(LOOKUP(AT132,'Master 2012 Pay Sheet'!$A$5:$A$35,'Master 2012 Pay Sheet'!$B$5:$B$35)&gt;0,LOOKUP(AT132,'Master 2012 Pay Sheet'!$A$5:$A$35,'Master 2012 Pay Sheet'!$B$5:$B$35),0))</f>
        <v/>
      </c>
      <c r="AV132" s="56" t="str">
        <f>IF(D132="","",SUM(AH132:AL132))</f>
        <v/>
      </c>
      <c r="AW132" s="31" t="str">
        <f>IF(D132="","",RANK(AV132,$AV$3:$AV$202,0))</f>
        <v/>
      </c>
      <c r="AX132" s="57" t="str">
        <f>IF(D132="","",IF(LOOKUP(AW132,'Master 2012 Pay Sheet'!$C$5:$C$35,'Master 2012 Pay Sheet'!$D$5:$D$35)&gt;0,LOOKUP(AW132,'Master 2012 Pay Sheet'!$C$5:$C$35,'Master 2012 Pay Sheet'!$D$5:$D$35),0))</f>
        <v/>
      </c>
      <c r="AY132" s="56" t="str">
        <f>IF(D132="","",AS132+AV132)</f>
        <v/>
      </c>
      <c r="AZ132" s="31" t="str">
        <f>IF(D132="","",RANK(AY132,$AY$3:$AY$202,0))</f>
        <v/>
      </c>
      <c r="BA132" s="57" t="str">
        <f>IF(D132="","",IF(LOOKUP(AZ132,'Master 2012 Pay Sheet'!$E$5:$E$35,'Master 2012 Pay Sheet'!$F$5:$F$35)&gt;0,LOOKUP(AZ132,'Master 2012 Pay Sheet'!$E$5:$E$35,'Master 2012 Pay Sheet'!$F$5:$F$35),0))</f>
        <v/>
      </c>
      <c r="BB132" s="57" t="str">
        <f>IF(D132="","",SUM(AU132+AX132+BA132))</f>
        <v/>
      </c>
      <c r="BC132" s="31" t="str">
        <f>IF(D132="","",AT132-AZ132)</f>
        <v/>
      </c>
      <c r="BD132" s="31" t="str">
        <f>IF(D132="","",IF(BC132=MAX($BC$3:$BC$202),B132,""))</f>
        <v/>
      </c>
      <c r="BE132" s="31" t="str">
        <f>IF(D132="","",COUNT(M132:Q132))</f>
        <v/>
      </c>
      <c r="BF132" s="56" t="str">
        <f>IF(D132="","",MAX(X132:AB132))</f>
        <v/>
      </c>
      <c r="BG132" s="31" t="str">
        <f>IF(BF132=MAX($BF$3:$BF$202),B132,"")</f>
        <v/>
      </c>
      <c r="BH132" s="31" t="str">
        <f>IF(D132="","",COUNT(AC132:AG132))</f>
        <v/>
      </c>
      <c r="BI132" s="56" t="str">
        <f>IF(D132="","",MAX(AH132:AL132))</f>
        <v/>
      </c>
      <c r="BJ132" s="31" t="str">
        <f>IF(BI132=MAX($BI$3:$BI$202),B132,"")</f>
        <v/>
      </c>
      <c r="BK132" s="31" t="str">
        <f>IF(BE132="","",BE132+BH132)</f>
        <v/>
      </c>
      <c r="BL132" s="31" t="str">
        <f>IF(D132="","",IF(S132=MAX($S$3:$S$202),S132,""))</f>
        <v/>
      </c>
      <c r="BM132" s="31" t="str">
        <f>IF(BL132=MAX($BL$3:$BL$202),B132,"")</f>
        <v/>
      </c>
      <c r="BN132" s="31" t="str">
        <f>IF(D132="","",IF(AN132=MAX($AN$3:$AN$202),AN132,""))</f>
        <v/>
      </c>
      <c r="BO132" s="31" t="str">
        <f>IF(BN132=MAX($BN$3:$BN$202),B132,"")</f>
        <v/>
      </c>
      <c r="BP132" s="31" t="str">
        <f>IF(D132="","",IF(R132=MAX($R$3:$R$202),R132,""))</f>
        <v/>
      </c>
      <c r="BQ132" s="31" t="str">
        <f>IF(BP132=MAX($BP$3:$BP$202),B132,"")</f>
        <v/>
      </c>
      <c r="BR132" s="31" t="str">
        <f>IF(D132="","",IF(AM132=MAX($AM$3:$AM$202),AM132,""))</f>
        <v/>
      </c>
      <c r="BS132" s="31" t="str">
        <f>IF(BR132=MAX($BR$3:$BR$202),B132,"")</f>
        <v/>
      </c>
      <c r="BT132" s="31" t="str">
        <f>IF(D132="","",IF(V132=MAX($V$3:$V$202),V132,""))</f>
        <v/>
      </c>
      <c r="BU132" s="31" t="str">
        <f>IF(BT132=MAX($BT$3:$BT$202),B132,"")</f>
        <v/>
      </c>
      <c r="BV132" s="31" t="str">
        <f>IF(D132="","",IF(W132=MAX($W$3:$W$202), W132,""))</f>
        <v/>
      </c>
      <c r="BW132" s="31" t="str">
        <f>IF(BV132=MAX($BV$3:$BV$202),B132,"")</f>
        <v/>
      </c>
      <c r="BX132" s="31" t="str">
        <f>IF(D132="","",IF(AQ132=MAX($AQ$3:$AQ$202),AQ132,""))</f>
        <v/>
      </c>
      <c r="BY132" s="31" t="str">
        <f>IF(BX132=MAX($BX$3:$BX$202),B132,"")</f>
        <v/>
      </c>
      <c r="BZ132" s="31" t="str">
        <f>IF(D132="","",IF(AR132=MAX($AR$3:$AR$202), AR132,""))</f>
        <v/>
      </c>
      <c r="CA132" s="31" t="str">
        <f>IF(BZ132=MAX($BZ$3:$BZ$202),B132,"")</f>
        <v/>
      </c>
      <c r="CB132" s="31" t="str">
        <f>IF(D132="","",IF(U132=MAX($U$3:$U$202), U132,""))</f>
        <v/>
      </c>
      <c r="CC132" s="31" t="str">
        <f>IF(CB132=MAX($CB$3:$CB$202),B132,"")</f>
        <v/>
      </c>
      <c r="CD132" s="31" t="str">
        <f>IF(D132="","",IF(AP132=MAX($AP$3:$AP$202),AP132,""))</f>
        <v/>
      </c>
      <c r="CE132" s="31" t="str">
        <f>IF(CD132=MAX($CD$3:$CD$202),B132,"")</f>
        <v/>
      </c>
      <c r="CF132" s="31" t="str">
        <f>IF(D132="","",IF(T132=MAX($T$3:$T$202), T132,""))</f>
        <v/>
      </c>
      <c r="CG132" s="31" t="str">
        <f>IF(CF132=MAX($CF$3:$CF$202),B132,"")</f>
        <v/>
      </c>
      <c r="CH132" s="31" t="str">
        <f>IF(D132="","",IF(AO132=MAX($AO$3:$AO$202),AO132,""))</f>
        <v/>
      </c>
      <c r="CI132" s="31" t="str">
        <f>IF(CH132=MAX($CH$3:$CH$202),B132,"")</f>
        <v/>
      </c>
      <c r="CJ132" s="31" t="str">
        <f>IF(I132="AC",AZ132,"")</f>
        <v/>
      </c>
      <c r="CK132" s="31" t="str">
        <f>IF(CJ132="","",RANK(CJ132,$CJ$3:$CJ$202,1))</f>
        <v/>
      </c>
      <c r="CL132" s="31" t="str">
        <f>IF(CK132=1,B132,"")</f>
        <v/>
      </c>
      <c r="CM132" s="31" t="str">
        <f>IF(CK132=2,B132,"")</f>
        <v/>
      </c>
      <c r="CN132" s="31" t="str">
        <f>IF(CK132=3,B132,"")</f>
        <v/>
      </c>
      <c r="CO132" s="31" t="str">
        <f>IF(I132="MC",AZ132,"")</f>
        <v/>
      </c>
      <c r="CP132" s="31" t="str">
        <f>IF(CO132="","",RANK(CO132,$CO$3:$CO$202,1))</f>
        <v/>
      </c>
      <c r="CQ132" s="31" t="str">
        <f>IF(CP132=1,B132,"")</f>
        <v/>
      </c>
      <c r="CR132" s="31" t="str">
        <f>IF(CP132=2,B132,"")</f>
        <v/>
      </c>
      <c r="CS132" s="31" t="str">
        <f>IF(CP132=3,B132,"")</f>
        <v/>
      </c>
      <c r="CT132" s="31" t="str">
        <f>IF(BE132=0,BE132,"")</f>
        <v/>
      </c>
      <c r="CU132" s="31" t="str">
        <f>IF(BE132=1,1,"")</f>
        <v/>
      </c>
      <c r="CV132" s="31" t="str">
        <f>IF(BE132=2,2,"")</f>
        <v/>
      </c>
      <c r="CW132" s="31" t="str">
        <f>IF(BE132=3,3,"")</f>
        <v/>
      </c>
      <c r="CX132" s="31" t="str">
        <f>IF(BE132=4,4,"")</f>
        <v/>
      </c>
      <c r="CY132" s="31" t="str">
        <f>IF(BE132=5,5,"")</f>
        <v/>
      </c>
      <c r="CZ132" s="31" t="str">
        <f>IF(BH132=0,BH132,"")</f>
        <v/>
      </c>
      <c r="DA132" s="31" t="str">
        <f>IF(BH132=1,1,"")</f>
        <v/>
      </c>
      <c r="DB132" s="31" t="str">
        <f>IF(BH132=2,2,"")</f>
        <v/>
      </c>
      <c r="DC132" s="31" t="str">
        <f>IF(BH132=3,3,"")</f>
        <v/>
      </c>
      <c r="DD132" s="31" t="str">
        <f>IF(BH132=4,4,"")</f>
        <v/>
      </c>
      <c r="DE132" s="31" t="str">
        <f>IF(BH132=5,5,"")</f>
        <v/>
      </c>
      <c r="DF132" s="31" t="str">
        <f>IF(BK132=0,BK132,"")</f>
        <v/>
      </c>
      <c r="DG132" s="31" t="str">
        <f>IF(BK132=1,1,"")</f>
        <v/>
      </c>
      <c r="DH132" s="31" t="str">
        <f>IF(BK132=2,2,"")</f>
        <v/>
      </c>
      <c r="DI132" s="31" t="str">
        <f>IF(BK132=3,3,"")</f>
        <v/>
      </c>
      <c r="DJ132" s="31" t="str">
        <f>IF(BK132=4,4,"")</f>
        <v/>
      </c>
      <c r="DK132" s="31" t="str">
        <f>IF(BK132=5,5,"")</f>
        <v/>
      </c>
      <c r="DL132" s="31" t="str">
        <f>IF(BK132=6,6,"")</f>
        <v/>
      </c>
      <c r="DM132" s="31" t="str">
        <f>IF(BK132=7,7,"")</f>
        <v/>
      </c>
      <c r="DN132" s="31" t="str">
        <f>IF(BK132=8,8,"")</f>
        <v/>
      </c>
      <c r="DO132" s="31" t="str">
        <f>IF(BK132=9,9,"")</f>
        <v/>
      </c>
      <c r="DP132" s="31" t="str">
        <f>IF(BK132=10,10,"")</f>
        <v/>
      </c>
      <c r="DQ132" s="31" t="str">
        <f>IF(J132="Lund",AZ132,"")</f>
        <v/>
      </c>
      <c r="DR132" s="31" t="str">
        <f>IF(DQ132="","",RANK(DQ132,$DQ$3:$DQ$202,1))</f>
        <v/>
      </c>
      <c r="DS132" s="31" t="str">
        <f>IF(DR132=1,B132,"")</f>
        <v/>
      </c>
      <c r="DT132" s="31" t="str">
        <f>IF(I132="AT",B132,"")</f>
        <v/>
      </c>
      <c r="DU132" s="31" t="str">
        <f>IF(I132="MC",B132,"")</f>
        <v/>
      </c>
      <c r="DV132" s="31" t="str">
        <f>IF(I132="AC",B132,"")</f>
        <v/>
      </c>
      <c r="DW132" s="48" t="e">
        <f>IF(BK132=0,0,IF(D132="","",$D$203-AZ132+1)/$D$203*100)</f>
        <v>#VALUE!</v>
      </c>
      <c r="DX132" s="76" t="str">
        <f>IF(AS132 = 0,AV132 - AS132,"")</f>
        <v/>
      </c>
    </row>
    <row r="133" spans="1:128" ht="13.2" x14ac:dyDescent="0.25">
      <c r="A133" s="31" t="s">
        <v>318</v>
      </c>
      <c r="B133" s="76">
        <v>131</v>
      </c>
      <c r="C133" s="15"/>
      <c r="D133" s="15"/>
      <c r="E133" s="15"/>
      <c r="F133" s="15"/>
      <c r="G133" s="15"/>
      <c r="H133" s="47"/>
      <c r="I133" s="15"/>
      <c r="J133" s="47"/>
      <c r="K133" s="47"/>
      <c r="L133" s="47"/>
      <c r="M133" s="54"/>
      <c r="N133" s="54"/>
      <c r="O133" s="54"/>
      <c r="P133" s="54"/>
      <c r="Q133" s="54"/>
      <c r="R133" s="51"/>
      <c r="S133" s="51"/>
      <c r="T133" s="51"/>
      <c r="U133" s="51"/>
      <c r="V133" s="51"/>
      <c r="W133" s="51"/>
      <c r="X133" s="52" t="str">
        <f>IF(M133&gt;0,VLOOKUP(M133,$DY$8:$DZ$95,2)," ")</f>
        <v xml:space="preserve"> </v>
      </c>
      <c r="Y133" s="52" t="str">
        <f>IF(N133&gt;0,VLOOKUP(N133,$DY$8:$DZ$95,2)," ")</f>
        <v xml:space="preserve"> </v>
      </c>
      <c r="Z133" s="52" t="str">
        <f>IF(O133&gt;0,VLOOKUP(O133,$DY$8:$DZ$95,2)," ")</f>
        <v xml:space="preserve"> </v>
      </c>
      <c r="AA133" s="52" t="str">
        <f>IF(P133&gt;0,VLOOKUP(P133,$DY$8:$DZ$95,2)," ")</f>
        <v xml:space="preserve"> </v>
      </c>
      <c r="AB133" s="52" t="str">
        <f>IF(Q133&gt;0,VLOOKUP(Q133,$DY$8:$DZ$95,2)," ")</f>
        <v xml:space="preserve"> </v>
      </c>
      <c r="AC133" s="54"/>
      <c r="AD133" s="54"/>
      <c r="AE133" s="54"/>
      <c r="AF133" s="54"/>
      <c r="AG133" s="54"/>
      <c r="AH133" s="52" t="str">
        <f>IF(AC133&gt;0,VLOOKUP(AC133,$DY$8:$DZ$95,2)," ")</f>
        <v xml:space="preserve"> </v>
      </c>
      <c r="AI133" s="52" t="str">
        <f>IF(AD133&gt;0,VLOOKUP(AD133,$DY$8:$DZ$95,2)," ")</f>
        <v xml:space="preserve"> </v>
      </c>
      <c r="AJ133" s="52" t="str">
        <f>IF(AE133&gt;0,VLOOKUP(AE133,$DY$8:$DZ$95,2)," ")</f>
        <v xml:space="preserve"> </v>
      </c>
      <c r="AK133" s="52" t="str">
        <f>IF(AF133&gt;0,VLOOKUP(AF133,$DY$8:$DZ$95,2)," ")</f>
        <v xml:space="preserve"> </v>
      </c>
      <c r="AL133" s="52" t="str">
        <f>IF(AG133&gt;0,VLOOKUP(AG133,$DY$8:$DZ$95,2)," ")</f>
        <v xml:space="preserve"> </v>
      </c>
      <c r="AM133" s="53"/>
      <c r="AN133" s="53"/>
      <c r="AO133" s="53"/>
      <c r="AP133" s="53"/>
      <c r="AQ133" s="53"/>
      <c r="AR133" s="53"/>
      <c r="AS133" s="55" t="str">
        <f>IF(D133="","",SUM(X133:AB133))</f>
        <v/>
      </c>
      <c r="AT133" s="31" t="str">
        <f>IF(D133="","",RANK(AS133,$AS$3:$AS$202,0))</f>
        <v/>
      </c>
      <c r="AU133" s="57" t="str">
        <f>IF(D133="","",IF(LOOKUP(AT133,'Master 2012 Pay Sheet'!$A$5:$A$35,'Master 2012 Pay Sheet'!$B$5:$B$35)&gt;0,LOOKUP(AT133,'Master 2012 Pay Sheet'!$A$5:$A$35,'Master 2012 Pay Sheet'!$B$5:$B$35),0))</f>
        <v/>
      </c>
      <c r="AV133" s="56" t="str">
        <f>IF(D133="","",SUM(AH133:AL133))</f>
        <v/>
      </c>
      <c r="AW133" s="31" t="str">
        <f>IF(D133="","",RANK(AV133,$AV$3:$AV$202,0))</f>
        <v/>
      </c>
      <c r="AX133" s="57" t="str">
        <f>IF(D133="","",IF(LOOKUP(AW133,'Master 2012 Pay Sheet'!$C$5:$C$35,'Master 2012 Pay Sheet'!$D$5:$D$35)&gt;0,LOOKUP(AW133,'Master 2012 Pay Sheet'!$C$5:$C$35,'Master 2012 Pay Sheet'!$D$5:$D$35),0))</f>
        <v/>
      </c>
      <c r="AY133" s="56" t="str">
        <f>IF(D133="","",AS133+AV133)</f>
        <v/>
      </c>
      <c r="AZ133" s="31" t="str">
        <f>IF(D133="","",RANK(AY133,$AY$3:$AY$202,0))</f>
        <v/>
      </c>
      <c r="BA133" s="57" t="str">
        <f>IF(D133="","",IF(LOOKUP(AZ133,'Master 2012 Pay Sheet'!$E$5:$E$35,'Master 2012 Pay Sheet'!$F$5:$F$35)&gt;0,LOOKUP(AZ133,'Master 2012 Pay Sheet'!$E$5:$E$35,'Master 2012 Pay Sheet'!$F$5:$F$35),0))</f>
        <v/>
      </c>
      <c r="BB133" s="57" t="str">
        <f>IF(D133="","",SUM(AU133+AX133+BA133))</f>
        <v/>
      </c>
      <c r="BC133" s="31" t="str">
        <f>IF(D133="","",AT133-AZ133)</f>
        <v/>
      </c>
      <c r="BD133" s="31" t="str">
        <f>IF(D133="","",IF(BC133=MAX($BC$3:$BC$202),B133,""))</f>
        <v/>
      </c>
      <c r="BE133" s="31" t="str">
        <f>IF(D133="","",COUNT(M133:Q133))</f>
        <v/>
      </c>
      <c r="BF133" s="56" t="str">
        <f>IF(D133="","",MAX(X133:AB133))</f>
        <v/>
      </c>
      <c r="BG133" s="31" t="str">
        <f>IF(BF133=MAX($BF$3:$BF$202),B133,"")</f>
        <v/>
      </c>
      <c r="BH133" s="31" t="str">
        <f>IF(D133="","",COUNT(AC133:AG133))</f>
        <v/>
      </c>
      <c r="BI133" s="56" t="str">
        <f>IF(D133="","",MAX(AH133:AL133))</f>
        <v/>
      </c>
      <c r="BJ133" s="31" t="str">
        <f>IF(BI133=MAX($BI$3:$BI$202),B133,"")</f>
        <v/>
      </c>
      <c r="BK133" s="31" t="str">
        <f>IF(BE133="","",BE133+BH133)</f>
        <v/>
      </c>
      <c r="BL133" s="31" t="str">
        <f>IF(D133="","",IF(S133=MAX($S$3:$S$202),S133,""))</f>
        <v/>
      </c>
      <c r="BM133" s="31" t="str">
        <f>IF(BL133=MAX($BL$3:$BL$202),B133,"")</f>
        <v/>
      </c>
      <c r="BN133" s="31" t="str">
        <f>IF(D133="","",IF(AN133=MAX($AN$3:$AN$202),AN133,""))</f>
        <v/>
      </c>
      <c r="BO133" s="31" t="str">
        <f>IF(BN133=MAX($BN$3:$BN$202),B133,"")</f>
        <v/>
      </c>
      <c r="BP133" s="31" t="str">
        <f>IF(D133="","",IF(R133=MAX($R$3:$R$202),R133,""))</f>
        <v/>
      </c>
      <c r="BQ133" s="31" t="str">
        <f>IF(BP133=MAX($BP$3:$BP$202),B133,"")</f>
        <v/>
      </c>
      <c r="BR133" s="31" t="str">
        <f>IF(D133="","",IF(AM133=MAX($AM$3:$AM$202),AM133,""))</f>
        <v/>
      </c>
      <c r="BS133" s="31" t="str">
        <f>IF(BR133=MAX($BR$3:$BR$202),B133,"")</f>
        <v/>
      </c>
      <c r="BT133" s="31" t="str">
        <f>IF(D133="","",IF(V133=MAX($V$3:$V$202),V133,""))</f>
        <v/>
      </c>
      <c r="BU133" s="31" t="str">
        <f>IF(BT133=MAX($BT$3:$BT$202),B133,"")</f>
        <v/>
      </c>
      <c r="BV133" s="31" t="str">
        <f>IF(D133="","",IF(W133=MAX($W$3:$W$202), W133,""))</f>
        <v/>
      </c>
      <c r="BW133" s="31" t="str">
        <f>IF(BV133=MAX($BV$3:$BV$202),B133,"")</f>
        <v/>
      </c>
      <c r="BX133" s="31" t="str">
        <f>IF(D133="","",IF(AQ133=MAX($AQ$3:$AQ$202),AQ133,""))</f>
        <v/>
      </c>
      <c r="BY133" s="31" t="str">
        <f>IF(BX133=MAX($BX$3:$BX$202),B133,"")</f>
        <v/>
      </c>
      <c r="BZ133" s="31" t="str">
        <f>IF(D133="","",IF(AR133=MAX($AR$3:$AR$202), AR133,""))</f>
        <v/>
      </c>
      <c r="CA133" s="31" t="str">
        <f>IF(BZ133=MAX($BZ$3:$BZ$202),B133,"")</f>
        <v/>
      </c>
      <c r="CB133" s="31" t="str">
        <f>IF(D133="","",IF(U133=MAX($U$3:$U$202), U133,""))</f>
        <v/>
      </c>
      <c r="CC133" s="31" t="str">
        <f>IF(CB133=MAX($CB$3:$CB$202),B133,"")</f>
        <v/>
      </c>
      <c r="CD133" s="31" t="str">
        <f>IF(D133="","",IF(AP133=MAX($AP$3:$AP$202),AP133,""))</f>
        <v/>
      </c>
      <c r="CE133" s="31" t="str">
        <f>IF(CD133=MAX($CD$3:$CD$202),B133,"")</f>
        <v/>
      </c>
      <c r="CF133" s="31" t="str">
        <f>IF(D133="","",IF(T133=MAX($T$3:$T$202), T133,""))</f>
        <v/>
      </c>
      <c r="CG133" s="31" t="str">
        <f>IF(CF133=MAX($CF$3:$CF$202),B133,"")</f>
        <v/>
      </c>
      <c r="CH133" s="31" t="str">
        <f>IF(D133="","",IF(AO133=MAX($AO$3:$AO$202),AO133,""))</f>
        <v/>
      </c>
      <c r="CI133" s="31" t="str">
        <f>IF(CH133=MAX($CH$3:$CH$202),B133,"")</f>
        <v/>
      </c>
      <c r="CJ133" s="31" t="str">
        <f>IF(I133="AC",AZ133,"")</f>
        <v/>
      </c>
      <c r="CK133" s="31" t="str">
        <f>IF(CJ133="","",RANK(CJ133,$CJ$3:$CJ$202,1))</f>
        <v/>
      </c>
      <c r="CL133" s="31" t="str">
        <f>IF(CK133=1,B133,"")</f>
        <v/>
      </c>
      <c r="CM133" s="31" t="str">
        <f>IF(CK133=2,B133,"")</f>
        <v/>
      </c>
      <c r="CN133" s="31" t="str">
        <f>IF(CK133=3,B133,"")</f>
        <v/>
      </c>
      <c r="CO133" s="31" t="str">
        <f>IF(I133="MC",AZ133,"")</f>
        <v/>
      </c>
      <c r="CP133" s="31" t="str">
        <f>IF(CO133="","",RANK(CO133,$CO$3:$CO$202,1))</f>
        <v/>
      </c>
      <c r="CQ133" s="31" t="str">
        <f>IF(CP133=1,B133,"")</f>
        <v/>
      </c>
      <c r="CR133" s="31" t="str">
        <f>IF(CP133=2,B133,"")</f>
        <v/>
      </c>
      <c r="CS133" s="31" t="str">
        <f>IF(CP133=3,B133,"")</f>
        <v/>
      </c>
      <c r="CT133" s="31" t="str">
        <f>IF(BE133=0,BE133,"")</f>
        <v/>
      </c>
      <c r="CU133" s="31" t="str">
        <f>IF(BE133=1,1,"")</f>
        <v/>
      </c>
      <c r="CV133" s="31" t="str">
        <f>IF(BE133=2,2,"")</f>
        <v/>
      </c>
      <c r="CW133" s="31" t="str">
        <f>IF(BE133=3,3,"")</f>
        <v/>
      </c>
      <c r="CX133" s="31" t="str">
        <f>IF(BE133=4,4,"")</f>
        <v/>
      </c>
      <c r="CY133" s="31" t="str">
        <f>IF(BE133=5,5,"")</f>
        <v/>
      </c>
      <c r="CZ133" s="31" t="str">
        <f>IF(BH133=0,BH133,"")</f>
        <v/>
      </c>
      <c r="DA133" s="31" t="str">
        <f>IF(BH133=1,1,"")</f>
        <v/>
      </c>
      <c r="DB133" s="31" t="str">
        <f>IF(BH133=2,2,"")</f>
        <v/>
      </c>
      <c r="DC133" s="31" t="str">
        <f>IF(BH133=3,3,"")</f>
        <v/>
      </c>
      <c r="DD133" s="31" t="str">
        <f>IF(BH133=4,4,"")</f>
        <v/>
      </c>
      <c r="DE133" s="31" t="str">
        <f>IF(BH133=5,5,"")</f>
        <v/>
      </c>
      <c r="DF133" s="31" t="str">
        <f>IF(BK133=0,BK133,"")</f>
        <v/>
      </c>
      <c r="DG133" s="31" t="str">
        <f>IF(BK133=1,1,"")</f>
        <v/>
      </c>
      <c r="DH133" s="31" t="str">
        <f>IF(BK133=2,2,"")</f>
        <v/>
      </c>
      <c r="DI133" s="31" t="str">
        <f>IF(BK133=3,3,"")</f>
        <v/>
      </c>
      <c r="DJ133" s="31" t="str">
        <f>IF(BK133=4,4,"")</f>
        <v/>
      </c>
      <c r="DK133" s="31" t="str">
        <f>IF(BK133=5,5,"")</f>
        <v/>
      </c>
      <c r="DL133" s="31" t="str">
        <f>IF(BK133=6,6,"")</f>
        <v/>
      </c>
      <c r="DM133" s="31" t="str">
        <f>IF(BK133=7,7,"")</f>
        <v/>
      </c>
      <c r="DN133" s="31" t="str">
        <f>IF(BK133=8,8,"")</f>
        <v/>
      </c>
      <c r="DO133" s="31" t="str">
        <f>IF(BK133=9,9,"")</f>
        <v/>
      </c>
      <c r="DP133" s="31" t="str">
        <f>IF(BK133=10,10,"")</f>
        <v/>
      </c>
      <c r="DQ133" s="31" t="str">
        <f>IF(J133="Lund",AZ133,"")</f>
        <v/>
      </c>
      <c r="DR133" s="31" t="str">
        <f>IF(DQ133="","",RANK(DQ133,$DQ$3:$DQ$202,1))</f>
        <v/>
      </c>
      <c r="DS133" s="31" t="str">
        <f>IF(DR133=1,B133,"")</f>
        <v/>
      </c>
      <c r="DT133" s="31" t="str">
        <f>IF(I133="AT",B133,"")</f>
        <v/>
      </c>
      <c r="DU133" s="31" t="str">
        <f>IF(I133="MC",B133,"")</f>
        <v/>
      </c>
      <c r="DV133" s="31" t="str">
        <f>IF(I133="AC",B133,"")</f>
        <v/>
      </c>
      <c r="DW133" s="48" t="e">
        <f>IF(BK133=0,0,IF(D133="","",$D$203-AZ133+1)/$D$203*100)</f>
        <v>#VALUE!</v>
      </c>
      <c r="DX133" s="76" t="str">
        <f>IF(AS133 = 0,AV133 - AS133,"")</f>
        <v/>
      </c>
    </row>
    <row r="134" spans="1:128" ht="13.2" x14ac:dyDescent="0.25">
      <c r="A134" s="31" t="s">
        <v>318</v>
      </c>
      <c r="B134" s="76">
        <v>132</v>
      </c>
      <c r="C134" s="15"/>
      <c r="D134" s="15"/>
      <c r="E134" s="15"/>
      <c r="F134" s="15"/>
      <c r="G134" s="15"/>
      <c r="H134" s="47"/>
      <c r="I134" s="15"/>
      <c r="J134" s="47"/>
      <c r="K134" s="47"/>
      <c r="L134" s="47"/>
      <c r="M134" s="54"/>
      <c r="N134" s="54"/>
      <c r="O134" s="54"/>
      <c r="P134" s="54"/>
      <c r="Q134" s="54"/>
      <c r="R134" s="51"/>
      <c r="S134" s="51"/>
      <c r="T134" s="51"/>
      <c r="U134" s="51"/>
      <c r="V134" s="51"/>
      <c r="W134" s="51"/>
      <c r="X134" s="52" t="str">
        <f>IF(M134&gt;0,VLOOKUP(M134,$DY$8:$DZ$95,2)," ")</f>
        <v xml:space="preserve"> </v>
      </c>
      <c r="Y134" s="52" t="str">
        <f>IF(N134&gt;0,VLOOKUP(N134,$DY$8:$DZ$95,2)," ")</f>
        <v xml:space="preserve"> </v>
      </c>
      <c r="Z134" s="52" t="str">
        <f>IF(O134&gt;0,VLOOKUP(O134,$DY$8:$DZ$95,2)," ")</f>
        <v xml:space="preserve"> </v>
      </c>
      <c r="AA134" s="52" t="str">
        <f>IF(P134&gt;0,VLOOKUP(P134,$DY$8:$DZ$95,2)," ")</f>
        <v xml:space="preserve"> </v>
      </c>
      <c r="AB134" s="52" t="str">
        <f>IF(Q134&gt;0,VLOOKUP(Q134,$DY$8:$DZ$95,2)," ")</f>
        <v xml:space="preserve"> </v>
      </c>
      <c r="AC134" s="54"/>
      <c r="AD134" s="54"/>
      <c r="AE134" s="54"/>
      <c r="AF134" s="54"/>
      <c r="AG134" s="54"/>
      <c r="AH134" s="52" t="str">
        <f>IF(AC134&gt;0,VLOOKUP(AC134,$DY$8:$DZ$95,2)," ")</f>
        <v xml:space="preserve"> </v>
      </c>
      <c r="AI134" s="52" t="str">
        <f>IF(AD134&gt;0,VLOOKUP(AD134,$DY$8:$DZ$95,2)," ")</f>
        <v xml:space="preserve"> </v>
      </c>
      <c r="AJ134" s="52" t="str">
        <f>IF(AE134&gt;0,VLOOKUP(AE134,$DY$8:$DZ$95,2)," ")</f>
        <v xml:space="preserve"> </v>
      </c>
      <c r="AK134" s="52" t="str">
        <f>IF(AF134&gt;0,VLOOKUP(AF134,$DY$8:$DZ$95,2)," ")</f>
        <v xml:space="preserve"> </v>
      </c>
      <c r="AL134" s="52" t="str">
        <f>IF(AG134&gt;0,VLOOKUP(AG134,$DY$8:$DZ$95,2)," ")</f>
        <v xml:space="preserve"> </v>
      </c>
      <c r="AM134" s="53"/>
      <c r="AN134" s="53"/>
      <c r="AO134" s="53"/>
      <c r="AP134" s="53"/>
      <c r="AQ134" s="53"/>
      <c r="AR134" s="53"/>
      <c r="AS134" s="55" t="str">
        <f>IF(D134="","",SUM(X134:AB134))</f>
        <v/>
      </c>
      <c r="AT134" s="31" t="str">
        <f>IF(D134="","",RANK(AS134,$AS$3:$AS$202,0))</f>
        <v/>
      </c>
      <c r="AU134" s="57" t="str">
        <f>IF(D134="","",IF(LOOKUP(AT134,'Master 2012 Pay Sheet'!$A$5:$A$35,'Master 2012 Pay Sheet'!$B$5:$B$35)&gt;0,LOOKUP(AT134,'Master 2012 Pay Sheet'!$A$5:$A$35,'Master 2012 Pay Sheet'!$B$5:$B$35),0))</f>
        <v/>
      </c>
      <c r="AV134" s="56" t="str">
        <f>IF(D134="","",SUM(AH134:AL134))</f>
        <v/>
      </c>
      <c r="AW134" s="31" t="str">
        <f>IF(D134="","",RANK(AV134,$AV$3:$AV$202,0))</f>
        <v/>
      </c>
      <c r="AX134" s="57" t="str">
        <f>IF(D134="","",IF(LOOKUP(AW134,'Master 2012 Pay Sheet'!$C$5:$C$35,'Master 2012 Pay Sheet'!$D$5:$D$35)&gt;0,LOOKUP(AW134,'Master 2012 Pay Sheet'!$C$5:$C$35,'Master 2012 Pay Sheet'!$D$5:$D$35),0))</f>
        <v/>
      </c>
      <c r="AY134" s="56" t="str">
        <f>IF(D134="","",AS134+AV134)</f>
        <v/>
      </c>
      <c r="AZ134" s="31" t="str">
        <f>IF(D134="","",RANK(AY134,$AY$3:$AY$202,0))</f>
        <v/>
      </c>
      <c r="BA134" s="57" t="str">
        <f>IF(D134="","",IF(LOOKUP(AZ134,'Master 2012 Pay Sheet'!$E$5:$E$35,'Master 2012 Pay Sheet'!$F$5:$F$35)&gt;0,LOOKUP(AZ134,'Master 2012 Pay Sheet'!$E$5:$E$35,'Master 2012 Pay Sheet'!$F$5:$F$35),0))</f>
        <v/>
      </c>
      <c r="BB134" s="57" t="str">
        <f>IF(D134="","",SUM(AU134+AX134+BA134))</f>
        <v/>
      </c>
      <c r="BC134" s="31" t="str">
        <f>IF(D134="","",AT134-AZ134)</f>
        <v/>
      </c>
      <c r="BD134" s="31" t="str">
        <f>IF(D134="","",IF(BC134=MAX($BC$3:$BC$202),B134,""))</f>
        <v/>
      </c>
      <c r="BE134" s="31" t="str">
        <f>IF(D134="","",COUNT(M134:Q134))</f>
        <v/>
      </c>
      <c r="BF134" s="56" t="str">
        <f>IF(D134="","",MAX(X134:AB134))</f>
        <v/>
      </c>
      <c r="BG134" s="31" t="str">
        <f>IF(BF134=MAX($BF$3:$BF$202),B134,"")</f>
        <v/>
      </c>
      <c r="BH134" s="31" t="str">
        <f>IF(D134="","",COUNT(AC134:AG134))</f>
        <v/>
      </c>
      <c r="BI134" s="56" t="str">
        <f>IF(D134="","",MAX(AH134:AL134))</f>
        <v/>
      </c>
      <c r="BJ134" s="31" t="str">
        <f>IF(BI134=MAX($BI$3:$BI$202),B134,"")</f>
        <v/>
      </c>
      <c r="BK134" s="31" t="str">
        <f>IF(BE134="","",BE134+BH134)</f>
        <v/>
      </c>
      <c r="BL134" s="31" t="str">
        <f>IF(D134="","",IF(S134=MAX($S$3:$S$202),S134,""))</f>
        <v/>
      </c>
      <c r="BM134" s="31" t="str">
        <f>IF(BL134=MAX($BL$3:$BL$202),B134,"")</f>
        <v/>
      </c>
      <c r="BN134" s="31" t="str">
        <f>IF(D134="","",IF(AN134=MAX($AN$3:$AN$202),AN134,""))</f>
        <v/>
      </c>
      <c r="BO134" s="31" t="str">
        <f>IF(BN134=MAX($BN$3:$BN$202),B134,"")</f>
        <v/>
      </c>
      <c r="BP134" s="31" t="str">
        <f>IF(D134="","",IF(R134=MAX($R$3:$R$202),R134,""))</f>
        <v/>
      </c>
      <c r="BQ134" s="31" t="str">
        <f>IF(BP134=MAX($BP$3:$BP$202),B134,"")</f>
        <v/>
      </c>
      <c r="BR134" s="31" t="str">
        <f>IF(D134="","",IF(AM134=MAX($AM$3:$AM$202),AM134,""))</f>
        <v/>
      </c>
      <c r="BS134" s="31" t="str">
        <f>IF(BR134=MAX($BR$3:$BR$202),B134,"")</f>
        <v/>
      </c>
      <c r="BT134" s="31" t="str">
        <f>IF(D134="","",IF(V134=MAX($V$3:$V$202),V134,""))</f>
        <v/>
      </c>
      <c r="BU134" s="31" t="str">
        <f>IF(BT134=MAX($BT$3:$BT$202),B134,"")</f>
        <v/>
      </c>
      <c r="BV134" s="31" t="str">
        <f>IF(D134="","",IF(W134=MAX($W$3:$W$202), W134,""))</f>
        <v/>
      </c>
      <c r="BW134" s="31" t="str">
        <f>IF(BV134=MAX($BV$3:$BV$202),B134,"")</f>
        <v/>
      </c>
      <c r="BX134" s="31" t="str">
        <f>IF(D134="","",IF(AQ134=MAX($AQ$3:$AQ$202),AQ134,""))</f>
        <v/>
      </c>
      <c r="BY134" s="31" t="str">
        <f>IF(BX134=MAX($BX$3:$BX$202),B134,"")</f>
        <v/>
      </c>
      <c r="BZ134" s="31" t="str">
        <f>IF(D134="","",IF(AR134=MAX($AR$3:$AR$202), AR134,""))</f>
        <v/>
      </c>
      <c r="CA134" s="31" t="str">
        <f>IF(BZ134=MAX($BZ$3:$BZ$202),B134,"")</f>
        <v/>
      </c>
      <c r="CB134" s="31" t="str">
        <f>IF(D134="","",IF(U134=MAX($U$3:$U$202), U134,""))</f>
        <v/>
      </c>
      <c r="CC134" s="31" t="str">
        <f>IF(CB134=MAX($CB$3:$CB$202),B134,"")</f>
        <v/>
      </c>
      <c r="CD134" s="31" t="str">
        <f>IF(D134="","",IF(AP134=MAX($AP$3:$AP$202),AP134,""))</f>
        <v/>
      </c>
      <c r="CE134" s="31" t="str">
        <f>IF(CD134=MAX($CD$3:$CD$202),B134,"")</f>
        <v/>
      </c>
      <c r="CF134" s="31" t="str">
        <f>IF(D134="","",IF(T134=MAX($T$3:$T$202), T134,""))</f>
        <v/>
      </c>
      <c r="CG134" s="31" t="str">
        <f>IF(CF134=MAX($CF$3:$CF$202),B134,"")</f>
        <v/>
      </c>
      <c r="CH134" s="31" t="str">
        <f>IF(D134="","",IF(AO134=MAX($AO$3:$AO$202),AO134,""))</f>
        <v/>
      </c>
      <c r="CI134" s="31" t="str">
        <f>IF(CH134=MAX($CH$3:$CH$202),B134,"")</f>
        <v/>
      </c>
      <c r="CJ134" s="31" t="str">
        <f>IF(I134="AC",AZ134,"")</f>
        <v/>
      </c>
      <c r="CK134" s="31" t="str">
        <f>IF(CJ134="","",RANK(CJ134,$CJ$3:$CJ$202,1))</f>
        <v/>
      </c>
      <c r="CL134" s="31" t="str">
        <f>IF(CK134=1,B134,"")</f>
        <v/>
      </c>
      <c r="CM134" s="31" t="str">
        <f>IF(CK134=2,B134,"")</f>
        <v/>
      </c>
      <c r="CN134" s="31" t="str">
        <f>IF(CK134=3,B134,"")</f>
        <v/>
      </c>
      <c r="CO134" s="31" t="str">
        <f>IF(I134="MC",AZ134,"")</f>
        <v/>
      </c>
      <c r="CP134" s="31" t="str">
        <f>IF(CO134="","",RANK(CO134,$CO$3:$CO$202,1))</f>
        <v/>
      </c>
      <c r="CQ134" s="31" t="str">
        <f>IF(CP134=1,B134,"")</f>
        <v/>
      </c>
      <c r="CR134" s="31" t="str">
        <f>IF(CP134=2,B134,"")</f>
        <v/>
      </c>
      <c r="CS134" s="31" t="str">
        <f>IF(CP134=3,B134,"")</f>
        <v/>
      </c>
      <c r="CT134" s="31" t="str">
        <f>IF(BE134=0,BE134,"")</f>
        <v/>
      </c>
      <c r="CU134" s="31" t="str">
        <f>IF(BE134=1,1,"")</f>
        <v/>
      </c>
      <c r="CV134" s="31" t="str">
        <f>IF(BE134=2,2,"")</f>
        <v/>
      </c>
      <c r="CW134" s="31" t="str">
        <f>IF(BE134=3,3,"")</f>
        <v/>
      </c>
      <c r="CX134" s="31" t="str">
        <f>IF(BE134=4,4,"")</f>
        <v/>
      </c>
      <c r="CY134" s="31" t="str">
        <f>IF(BE134=5,5,"")</f>
        <v/>
      </c>
      <c r="CZ134" s="31" t="str">
        <f>IF(BH134=0,BH134,"")</f>
        <v/>
      </c>
      <c r="DA134" s="31" t="str">
        <f>IF(BH134=1,1,"")</f>
        <v/>
      </c>
      <c r="DB134" s="31" t="str">
        <f>IF(BH134=2,2,"")</f>
        <v/>
      </c>
      <c r="DC134" s="31" t="str">
        <f>IF(BH134=3,3,"")</f>
        <v/>
      </c>
      <c r="DD134" s="31" t="str">
        <f>IF(BH134=4,4,"")</f>
        <v/>
      </c>
      <c r="DE134" s="31" t="str">
        <f>IF(BH134=5,5,"")</f>
        <v/>
      </c>
      <c r="DF134" s="31" t="str">
        <f>IF(BK134=0,BK134,"")</f>
        <v/>
      </c>
      <c r="DG134" s="31" t="str">
        <f>IF(BK134=1,1,"")</f>
        <v/>
      </c>
      <c r="DH134" s="31" t="str">
        <f>IF(BK134=2,2,"")</f>
        <v/>
      </c>
      <c r="DI134" s="31" t="str">
        <f>IF(BK134=3,3,"")</f>
        <v/>
      </c>
      <c r="DJ134" s="31" t="str">
        <f>IF(BK134=4,4,"")</f>
        <v/>
      </c>
      <c r="DK134" s="31" t="str">
        <f>IF(BK134=5,5,"")</f>
        <v/>
      </c>
      <c r="DL134" s="31" t="str">
        <f>IF(BK134=6,6,"")</f>
        <v/>
      </c>
      <c r="DM134" s="31" t="str">
        <f>IF(BK134=7,7,"")</f>
        <v/>
      </c>
      <c r="DN134" s="31" t="str">
        <f>IF(BK134=8,8,"")</f>
        <v/>
      </c>
      <c r="DO134" s="31" t="str">
        <f>IF(BK134=9,9,"")</f>
        <v/>
      </c>
      <c r="DP134" s="31" t="str">
        <f>IF(BK134=10,10,"")</f>
        <v/>
      </c>
      <c r="DQ134" s="31" t="str">
        <f>IF(J134="Lund",AZ134,"")</f>
        <v/>
      </c>
      <c r="DR134" s="31" t="str">
        <f>IF(DQ134="","",RANK(DQ134,$DQ$3:$DQ$202,1))</f>
        <v/>
      </c>
      <c r="DS134" s="31" t="str">
        <f>IF(DR134=1,B134,"")</f>
        <v/>
      </c>
      <c r="DT134" s="31" t="str">
        <f>IF(I134="AT",B134,"")</f>
        <v/>
      </c>
      <c r="DU134" s="31" t="str">
        <f>IF(I134="MC",B134,"")</f>
        <v/>
      </c>
      <c r="DV134" s="31" t="str">
        <f>IF(I134="AC",B134,"")</f>
        <v/>
      </c>
      <c r="DW134" s="48" t="e">
        <f>IF(BK134=0,0,IF(D134="","",$D$203-AZ134+1)/$D$203*100)</f>
        <v>#VALUE!</v>
      </c>
      <c r="DX134" s="76" t="str">
        <f>IF(AS134 = 0,AV134 - AS134,"")</f>
        <v/>
      </c>
    </row>
    <row r="135" spans="1:128" ht="13.2" x14ac:dyDescent="0.25">
      <c r="A135" s="31" t="s">
        <v>318</v>
      </c>
      <c r="B135" s="76">
        <v>133</v>
      </c>
      <c r="C135" s="15"/>
      <c r="D135" s="15"/>
      <c r="E135" s="15"/>
      <c r="F135" s="15"/>
      <c r="G135" s="15"/>
      <c r="H135" s="47"/>
      <c r="I135" s="15"/>
      <c r="J135" s="47"/>
      <c r="K135" s="47"/>
      <c r="L135" s="47"/>
      <c r="M135" s="54"/>
      <c r="N135" s="54"/>
      <c r="O135" s="54"/>
      <c r="P135" s="54"/>
      <c r="Q135" s="54"/>
      <c r="R135" s="51"/>
      <c r="S135" s="51"/>
      <c r="T135" s="51"/>
      <c r="U135" s="51"/>
      <c r="V135" s="51"/>
      <c r="W135" s="51"/>
      <c r="X135" s="52" t="str">
        <f>IF(M135&gt;0,VLOOKUP(M135,$DY$8:$DZ$95,2)," ")</f>
        <v xml:space="preserve"> </v>
      </c>
      <c r="Y135" s="52" t="str">
        <f>IF(N135&gt;0,VLOOKUP(N135,$DY$8:$DZ$95,2)," ")</f>
        <v xml:space="preserve"> </v>
      </c>
      <c r="Z135" s="52" t="str">
        <f>IF(O135&gt;0,VLOOKUP(O135,$DY$8:$DZ$95,2)," ")</f>
        <v xml:space="preserve"> </v>
      </c>
      <c r="AA135" s="52" t="str">
        <f>IF(P135&gt;0,VLOOKUP(P135,$DY$8:$DZ$95,2)," ")</f>
        <v xml:space="preserve"> </v>
      </c>
      <c r="AB135" s="52" t="str">
        <f>IF(Q135&gt;0,VLOOKUP(Q135,$DY$8:$DZ$95,2)," ")</f>
        <v xml:space="preserve"> </v>
      </c>
      <c r="AC135" s="54"/>
      <c r="AD135" s="54"/>
      <c r="AE135" s="54"/>
      <c r="AF135" s="54"/>
      <c r="AG135" s="54"/>
      <c r="AH135" s="52" t="str">
        <f>IF(AC135&gt;0,VLOOKUP(AC135,$DY$8:$DZ$95,2)," ")</f>
        <v xml:space="preserve"> </v>
      </c>
      <c r="AI135" s="52" t="str">
        <f>IF(AD135&gt;0,VLOOKUP(AD135,$DY$8:$DZ$95,2)," ")</f>
        <v xml:space="preserve"> </v>
      </c>
      <c r="AJ135" s="52" t="str">
        <f>IF(AE135&gt;0,VLOOKUP(AE135,$DY$8:$DZ$95,2)," ")</f>
        <v xml:space="preserve"> </v>
      </c>
      <c r="AK135" s="52" t="str">
        <f>IF(AF135&gt;0,VLOOKUP(AF135,$DY$8:$DZ$95,2)," ")</f>
        <v xml:space="preserve"> </v>
      </c>
      <c r="AL135" s="52" t="str">
        <f>IF(AG135&gt;0,VLOOKUP(AG135,$DY$8:$DZ$95,2)," ")</f>
        <v xml:space="preserve"> </v>
      </c>
      <c r="AM135" s="53"/>
      <c r="AN135" s="53"/>
      <c r="AO135" s="53"/>
      <c r="AP135" s="53"/>
      <c r="AQ135" s="53"/>
      <c r="AR135" s="53"/>
      <c r="AS135" s="55" t="str">
        <f>IF(D135="","",SUM(X135:AB135))</f>
        <v/>
      </c>
      <c r="AT135" s="31" t="str">
        <f>IF(D135="","",RANK(AS135,$AS$3:$AS$202,0))</f>
        <v/>
      </c>
      <c r="AU135" s="57" t="str">
        <f>IF(D135="","",IF(LOOKUP(AT135,'Master 2012 Pay Sheet'!$A$5:$A$35,'Master 2012 Pay Sheet'!$B$5:$B$35)&gt;0,LOOKUP(AT135,'Master 2012 Pay Sheet'!$A$5:$A$35,'Master 2012 Pay Sheet'!$B$5:$B$35),0))</f>
        <v/>
      </c>
      <c r="AV135" s="56" t="str">
        <f>IF(D135="","",SUM(AH135:AL135))</f>
        <v/>
      </c>
      <c r="AW135" s="31" t="str">
        <f>IF(D135="","",RANK(AV135,$AV$3:$AV$202,0))</f>
        <v/>
      </c>
      <c r="AX135" s="57" t="str">
        <f>IF(D135="","",IF(LOOKUP(AW135,'Master 2012 Pay Sheet'!$C$5:$C$35,'Master 2012 Pay Sheet'!$D$5:$D$35)&gt;0,LOOKUP(AW135,'Master 2012 Pay Sheet'!$C$5:$C$35,'Master 2012 Pay Sheet'!$D$5:$D$35),0))</f>
        <v/>
      </c>
      <c r="AY135" s="56" t="str">
        <f>IF(D135="","",AS135+AV135)</f>
        <v/>
      </c>
      <c r="AZ135" s="31" t="str">
        <f>IF(D135="","",RANK(AY135,$AY$3:$AY$202,0))</f>
        <v/>
      </c>
      <c r="BA135" s="57" t="str">
        <f>IF(D135="","",IF(LOOKUP(AZ135,'Master 2012 Pay Sheet'!$E$5:$E$35,'Master 2012 Pay Sheet'!$F$5:$F$35)&gt;0,LOOKUP(AZ135,'Master 2012 Pay Sheet'!$E$5:$E$35,'Master 2012 Pay Sheet'!$F$5:$F$35),0))</f>
        <v/>
      </c>
      <c r="BB135" s="57" t="str">
        <f>IF(D135="","",SUM(AU135+AX135+BA135))</f>
        <v/>
      </c>
      <c r="BC135" s="31" t="str">
        <f>IF(D135="","",AT135-AZ135)</f>
        <v/>
      </c>
      <c r="BD135" s="31" t="str">
        <f>IF(D135="","",IF(BC135=MAX($BC$3:$BC$202),B135,""))</f>
        <v/>
      </c>
      <c r="BE135" s="31" t="str">
        <f>IF(D135="","",COUNT(M135:Q135))</f>
        <v/>
      </c>
      <c r="BF135" s="56" t="str">
        <f>IF(D135="","",MAX(X135:AB135))</f>
        <v/>
      </c>
      <c r="BG135" s="31" t="str">
        <f>IF(BF135=MAX($BF$3:$BF$202),B135,"")</f>
        <v/>
      </c>
      <c r="BH135" s="31" t="str">
        <f>IF(D135="","",COUNT(AC135:AG135))</f>
        <v/>
      </c>
      <c r="BI135" s="56" t="str">
        <f>IF(D135="","",MAX(AH135:AL135))</f>
        <v/>
      </c>
      <c r="BJ135" s="31" t="str">
        <f>IF(BI135=MAX($BI$3:$BI$202),B135,"")</f>
        <v/>
      </c>
      <c r="BK135" s="31" t="str">
        <f>IF(BE135="","",BE135+BH135)</f>
        <v/>
      </c>
      <c r="BL135" s="31" t="str">
        <f>IF(D135="","",IF(S135=MAX($S$3:$S$202),S135,""))</f>
        <v/>
      </c>
      <c r="BM135" s="31" t="str">
        <f>IF(BL135=MAX($BL$3:$BL$202),B135,"")</f>
        <v/>
      </c>
      <c r="BN135" s="31" t="str">
        <f>IF(D135="","",IF(AN135=MAX($AN$3:$AN$202),AN135,""))</f>
        <v/>
      </c>
      <c r="BO135" s="31" t="str">
        <f>IF(BN135=MAX($BN$3:$BN$202),B135,"")</f>
        <v/>
      </c>
      <c r="BP135" s="31" t="str">
        <f>IF(D135="","",IF(R135=MAX($R$3:$R$202),R135,""))</f>
        <v/>
      </c>
      <c r="BQ135" s="31" t="str">
        <f>IF(BP135=MAX($BP$3:$BP$202),B135,"")</f>
        <v/>
      </c>
      <c r="BR135" s="31" t="str">
        <f>IF(D135="","",IF(AM135=MAX($AM$3:$AM$202),AM135,""))</f>
        <v/>
      </c>
      <c r="BS135" s="31" t="str">
        <f>IF(BR135=MAX($BR$3:$BR$202),B135,"")</f>
        <v/>
      </c>
      <c r="BT135" s="31" t="str">
        <f>IF(D135="","",IF(V135=MAX($V$3:$V$202),V135,""))</f>
        <v/>
      </c>
      <c r="BU135" s="31" t="str">
        <f>IF(BT135=MAX($BT$3:$BT$202),B135,"")</f>
        <v/>
      </c>
      <c r="BV135" s="31" t="str">
        <f>IF(D135="","",IF(W135=MAX($W$3:$W$202), W135,""))</f>
        <v/>
      </c>
      <c r="BW135" s="31" t="str">
        <f>IF(BV135=MAX($BV$3:$BV$202),B135,"")</f>
        <v/>
      </c>
      <c r="BX135" s="31" t="str">
        <f>IF(D135="","",IF(AQ135=MAX($AQ$3:$AQ$202),AQ135,""))</f>
        <v/>
      </c>
      <c r="BY135" s="31" t="str">
        <f>IF(BX135=MAX($BX$3:$BX$202),B135,"")</f>
        <v/>
      </c>
      <c r="BZ135" s="31" t="str">
        <f>IF(D135="","",IF(AR135=MAX($AR$3:$AR$202), AR135,""))</f>
        <v/>
      </c>
      <c r="CA135" s="31" t="str">
        <f>IF(BZ135=MAX($BZ$3:$BZ$202),B135,"")</f>
        <v/>
      </c>
      <c r="CB135" s="31" t="str">
        <f>IF(D135="","",IF(U135=MAX($U$3:$U$202), U135,""))</f>
        <v/>
      </c>
      <c r="CC135" s="31" t="str">
        <f>IF(CB135=MAX($CB$3:$CB$202),B135,"")</f>
        <v/>
      </c>
      <c r="CD135" s="31" t="str">
        <f>IF(D135="","",IF(AP135=MAX($AP$3:$AP$202),AP135,""))</f>
        <v/>
      </c>
      <c r="CE135" s="31" t="str">
        <f>IF(CD135=MAX($CD$3:$CD$202),B135,"")</f>
        <v/>
      </c>
      <c r="CF135" s="31" t="str">
        <f>IF(D135="","",IF(T135=MAX($T$3:$T$202), T135,""))</f>
        <v/>
      </c>
      <c r="CG135" s="31" t="str">
        <f>IF(CF135=MAX($CF$3:$CF$202),B135,"")</f>
        <v/>
      </c>
      <c r="CH135" s="31" t="str">
        <f>IF(D135="","",IF(AO135=MAX($AO$3:$AO$202),AO135,""))</f>
        <v/>
      </c>
      <c r="CI135" s="31" t="str">
        <f>IF(CH135=MAX($CH$3:$CH$202),B135,"")</f>
        <v/>
      </c>
      <c r="CJ135" s="31" t="str">
        <f>IF(I135="AC",AZ135,"")</f>
        <v/>
      </c>
      <c r="CK135" s="31" t="str">
        <f>IF(CJ135="","",RANK(CJ135,$CJ$3:$CJ$202,1))</f>
        <v/>
      </c>
      <c r="CL135" s="31" t="str">
        <f>IF(CK135=1,B135,"")</f>
        <v/>
      </c>
      <c r="CM135" s="31" t="str">
        <f>IF(CK135=2,B135,"")</f>
        <v/>
      </c>
      <c r="CN135" s="31" t="str">
        <f>IF(CK135=3,B135,"")</f>
        <v/>
      </c>
      <c r="CO135" s="31" t="str">
        <f>IF(I135="MC",AZ135,"")</f>
        <v/>
      </c>
      <c r="CP135" s="31" t="str">
        <f>IF(CO135="","",RANK(CO135,$CO$3:$CO$202,1))</f>
        <v/>
      </c>
      <c r="CQ135" s="31" t="str">
        <f>IF(CP135=1,B135,"")</f>
        <v/>
      </c>
      <c r="CR135" s="31" t="str">
        <f>IF(CP135=2,B135,"")</f>
        <v/>
      </c>
      <c r="CS135" s="31" t="str">
        <f>IF(CP135=3,B135,"")</f>
        <v/>
      </c>
      <c r="CT135" s="31" t="str">
        <f>IF(BE135=0,BE135,"")</f>
        <v/>
      </c>
      <c r="CU135" s="31" t="str">
        <f>IF(BE135=1,1,"")</f>
        <v/>
      </c>
      <c r="CV135" s="31" t="str">
        <f>IF(BE135=2,2,"")</f>
        <v/>
      </c>
      <c r="CW135" s="31" t="str">
        <f>IF(BE135=3,3,"")</f>
        <v/>
      </c>
      <c r="CX135" s="31" t="str">
        <f>IF(BE135=4,4,"")</f>
        <v/>
      </c>
      <c r="CY135" s="31" t="str">
        <f>IF(BE135=5,5,"")</f>
        <v/>
      </c>
      <c r="CZ135" s="31" t="str">
        <f>IF(BH135=0,BH135,"")</f>
        <v/>
      </c>
      <c r="DA135" s="31" t="str">
        <f>IF(BH135=1,1,"")</f>
        <v/>
      </c>
      <c r="DB135" s="31" t="str">
        <f>IF(BH135=2,2,"")</f>
        <v/>
      </c>
      <c r="DC135" s="31" t="str">
        <f>IF(BH135=3,3,"")</f>
        <v/>
      </c>
      <c r="DD135" s="31" t="str">
        <f>IF(BH135=4,4,"")</f>
        <v/>
      </c>
      <c r="DE135" s="31" t="str">
        <f>IF(BH135=5,5,"")</f>
        <v/>
      </c>
      <c r="DF135" s="31" t="str">
        <f>IF(BK135=0,BK135,"")</f>
        <v/>
      </c>
      <c r="DG135" s="31" t="str">
        <f>IF(BK135=1,1,"")</f>
        <v/>
      </c>
      <c r="DH135" s="31" t="str">
        <f>IF(BK135=2,2,"")</f>
        <v/>
      </c>
      <c r="DI135" s="31" t="str">
        <f>IF(BK135=3,3,"")</f>
        <v/>
      </c>
      <c r="DJ135" s="31" t="str">
        <f>IF(BK135=4,4,"")</f>
        <v/>
      </c>
      <c r="DK135" s="31" t="str">
        <f>IF(BK135=5,5,"")</f>
        <v/>
      </c>
      <c r="DL135" s="31" t="str">
        <f>IF(BK135=6,6,"")</f>
        <v/>
      </c>
      <c r="DM135" s="31" t="str">
        <f>IF(BK135=7,7,"")</f>
        <v/>
      </c>
      <c r="DN135" s="31" t="str">
        <f>IF(BK135=8,8,"")</f>
        <v/>
      </c>
      <c r="DO135" s="31" t="str">
        <f>IF(BK135=9,9,"")</f>
        <v/>
      </c>
      <c r="DP135" s="31" t="str">
        <f>IF(BK135=10,10,"")</f>
        <v/>
      </c>
      <c r="DQ135" s="31" t="str">
        <f>IF(J135="Lund",AZ135,"")</f>
        <v/>
      </c>
      <c r="DR135" s="31" t="str">
        <f>IF(DQ135="","",RANK(DQ135,$DQ$3:$DQ$202,1))</f>
        <v/>
      </c>
      <c r="DS135" s="31" t="str">
        <f>IF(DR135=1,B135,"")</f>
        <v/>
      </c>
      <c r="DT135" s="31" t="str">
        <f>IF(I135="AT",B135,"")</f>
        <v/>
      </c>
      <c r="DU135" s="31" t="str">
        <f>IF(I135="MC",B135,"")</f>
        <v/>
      </c>
      <c r="DV135" s="31" t="str">
        <f>IF(I135="AC",B135,"")</f>
        <v/>
      </c>
      <c r="DW135" s="48" t="e">
        <f>IF(BK135=0,0,IF(D135="","",$D$203-AZ135+1)/$D$203*100)</f>
        <v>#VALUE!</v>
      </c>
      <c r="DX135" s="76" t="str">
        <f>IF(AS135 = 0,AV135 - AS135,"")</f>
        <v/>
      </c>
    </row>
    <row r="136" spans="1:128" ht="13.2" x14ac:dyDescent="0.25">
      <c r="A136" s="31" t="s">
        <v>318</v>
      </c>
      <c r="B136" s="76">
        <v>134</v>
      </c>
      <c r="C136" s="15"/>
      <c r="D136" s="15"/>
      <c r="E136" s="15"/>
      <c r="F136" s="15"/>
      <c r="G136" s="15"/>
      <c r="H136" s="47"/>
      <c r="I136" s="15"/>
      <c r="J136" s="47"/>
      <c r="K136" s="47"/>
      <c r="L136" s="47"/>
      <c r="M136" s="54"/>
      <c r="N136" s="54"/>
      <c r="O136" s="54"/>
      <c r="P136" s="54"/>
      <c r="Q136" s="54"/>
      <c r="R136" s="51"/>
      <c r="S136" s="51"/>
      <c r="T136" s="51"/>
      <c r="U136" s="51"/>
      <c r="V136" s="51"/>
      <c r="W136" s="51"/>
      <c r="X136" s="52" t="str">
        <f>IF(M136&gt;0,VLOOKUP(M136,$DY$8:$DZ$95,2)," ")</f>
        <v xml:space="preserve"> </v>
      </c>
      <c r="Y136" s="52" t="str">
        <f>IF(N136&gt;0,VLOOKUP(N136,$DY$8:$DZ$95,2)," ")</f>
        <v xml:space="preserve"> </v>
      </c>
      <c r="Z136" s="52" t="str">
        <f>IF(O136&gt;0,VLOOKUP(O136,$DY$8:$DZ$95,2)," ")</f>
        <v xml:space="preserve"> </v>
      </c>
      <c r="AA136" s="52" t="str">
        <f>IF(P136&gt;0,VLOOKUP(P136,$DY$8:$DZ$95,2)," ")</f>
        <v xml:space="preserve"> </v>
      </c>
      <c r="AB136" s="52" t="str">
        <f>IF(Q136&gt;0,VLOOKUP(Q136,$DY$8:$DZ$95,2)," ")</f>
        <v xml:space="preserve"> </v>
      </c>
      <c r="AC136" s="54"/>
      <c r="AD136" s="54"/>
      <c r="AE136" s="54"/>
      <c r="AF136" s="54"/>
      <c r="AG136" s="54"/>
      <c r="AH136" s="52" t="str">
        <f>IF(AC136&gt;0,VLOOKUP(AC136,$DY$8:$DZ$95,2)," ")</f>
        <v xml:space="preserve"> </v>
      </c>
      <c r="AI136" s="52" t="str">
        <f>IF(AD136&gt;0,VLOOKUP(AD136,$DY$8:$DZ$95,2)," ")</f>
        <v xml:space="preserve"> </v>
      </c>
      <c r="AJ136" s="52" t="str">
        <f>IF(AE136&gt;0,VLOOKUP(AE136,$DY$8:$DZ$95,2)," ")</f>
        <v xml:space="preserve"> </v>
      </c>
      <c r="AK136" s="52" t="str">
        <f>IF(AF136&gt;0,VLOOKUP(AF136,$DY$8:$DZ$95,2)," ")</f>
        <v xml:space="preserve"> </v>
      </c>
      <c r="AL136" s="52" t="str">
        <f>IF(AG136&gt;0,VLOOKUP(AG136,$DY$8:$DZ$95,2)," ")</f>
        <v xml:space="preserve"> </v>
      </c>
      <c r="AM136" s="53"/>
      <c r="AN136" s="53"/>
      <c r="AO136" s="53"/>
      <c r="AP136" s="53"/>
      <c r="AQ136" s="53"/>
      <c r="AR136" s="53"/>
      <c r="AS136" s="55" t="str">
        <f>IF(D136="","",SUM(X136:AB136))</f>
        <v/>
      </c>
      <c r="AT136" s="31" t="str">
        <f>IF(D136="","",RANK(AS136,$AS$3:$AS$202,0))</f>
        <v/>
      </c>
      <c r="AU136" s="57" t="str">
        <f>IF(D136="","",IF(LOOKUP(AT136,'Master 2012 Pay Sheet'!$A$5:$A$35,'Master 2012 Pay Sheet'!$B$5:$B$35)&gt;0,LOOKUP(AT136,'Master 2012 Pay Sheet'!$A$5:$A$35,'Master 2012 Pay Sheet'!$B$5:$B$35),0))</f>
        <v/>
      </c>
      <c r="AV136" s="56" t="str">
        <f>IF(D136="","",SUM(AH136:AL136))</f>
        <v/>
      </c>
      <c r="AW136" s="31" t="str">
        <f>IF(D136="","",RANK(AV136,$AV$3:$AV$202,0))</f>
        <v/>
      </c>
      <c r="AX136" s="57" t="str">
        <f>IF(D136="","",IF(LOOKUP(AW136,'Master 2012 Pay Sheet'!$C$5:$C$35,'Master 2012 Pay Sheet'!$D$5:$D$35)&gt;0,LOOKUP(AW136,'Master 2012 Pay Sheet'!$C$5:$C$35,'Master 2012 Pay Sheet'!$D$5:$D$35),0))</f>
        <v/>
      </c>
      <c r="AY136" s="56" t="str">
        <f>IF(D136="","",AS136+AV136)</f>
        <v/>
      </c>
      <c r="AZ136" s="31" t="str">
        <f>IF(D136="","",RANK(AY136,$AY$3:$AY$202,0))</f>
        <v/>
      </c>
      <c r="BA136" s="57" t="str">
        <f>IF(D136="","",IF(LOOKUP(AZ136,'Master 2012 Pay Sheet'!$E$5:$E$35,'Master 2012 Pay Sheet'!$F$5:$F$35)&gt;0,LOOKUP(AZ136,'Master 2012 Pay Sheet'!$E$5:$E$35,'Master 2012 Pay Sheet'!$F$5:$F$35),0))</f>
        <v/>
      </c>
      <c r="BB136" s="57" t="str">
        <f>IF(D136="","",SUM(AU136+AX136+BA136))</f>
        <v/>
      </c>
      <c r="BC136" s="31" t="str">
        <f>IF(D136="","",AT136-AZ136)</f>
        <v/>
      </c>
      <c r="BD136" s="31" t="str">
        <f>IF(D136="","",IF(BC136=MAX($BC$3:$BC$202),B136,""))</f>
        <v/>
      </c>
      <c r="BE136" s="31" t="str">
        <f>IF(D136="","",COUNT(M136:Q136))</f>
        <v/>
      </c>
      <c r="BF136" s="56" t="str">
        <f>IF(D136="","",MAX(X136:AB136))</f>
        <v/>
      </c>
      <c r="BG136" s="31" t="str">
        <f>IF(BF136=MAX($BF$3:$BF$202),B136,"")</f>
        <v/>
      </c>
      <c r="BH136" s="31" t="str">
        <f>IF(D136="","",COUNT(AC136:AG136))</f>
        <v/>
      </c>
      <c r="BI136" s="56" t="str">
        <f>IF(D136="","",MAX(AH136:AL136))</f>
        <v/>
      </c>
      <c r="BJ136" s="31" t="str">
        <f>IF(BI136=MAX($BI$3:$BI$202),B136,"")</f>
        <v/>
      </c>
      <c r="BK136" s="31" t="str">
        <f>IF(BE136="","",BE136+BH136)</f>
        <v/>
      </c>
      <c r="BL136" s="31" t="str">
        <f>IF(D136="","",IF(S136=MAX($S$3:$S$202),S136,""))</f>
        <v/>
      </c>
      <c r="BM136" s="31" t="str">
        <f>IF(BL136=MAX($BL$3:$BL$202),B136,"")</f>
        <v/>
      </c>
      <c r="BN136" s="31" t="str">
        <f>IF(D136="","",IF(AN136=MAX($AN$3:$AN$202),AN136,""))</f>
        <v/>
      </c>
      <c r="BO136" s="31" t="str">
        <f>IF(BN136=MAX($BN$3:$BN$202),B136,"")</f>
        <v/>
      </c>
      <c r="BP136" s="31" t="str">
        <f>IF(D136="","",IF(R136=MAX($R$3:$R$202),R136,""))</f>
        <v/>
      </c>
      <c r="BQ136" s="31" t="str">
        <f>IF(BP136=MAX($BP$3:$BP$202),B136,"")</f>
        <v/>
      </c>
      <c r="BR136" s="31" t="str">
        <f>IF(D136="","",IF(AM136=MAX($AM$3:$AM$202),AM136,""))</f>
        <v/>
      </c>
      <c r="BS136" s="31" t="str">
        <f>IF(BR136=MAX($BR$3:$BR$202),B136,"")</f>
        <v/>
      </c>
      <c r="BT136" s="31" t="str">
        <f>IF(D136="","",IF(V136=MAX($V$3:$V$202),V136,""))</f>
        <v/>
      </c>
      <c r="BU136" s="31" t="str">
        <f>IF(BT136=MAX($BT$3:$BT$202),B136,"")</f>
        <v/>
      </c>
      <c r="BV136" s="31" t="str">
        <f>IF(D136="","",IF(W136=MAX($W$3:$W$202), W136,""))</f>
        <v/>
      </c>
      <c r="BW136" s="31" t="str">
        <f>IF(BV136=MAX($BV$3:$BV$202),B136,"")</f>
        <v/>
      </c>
      <c r="BX136" s="31" t="str">
        <f>IF(D136="","",IF(AQ136=MAX($AQ$3:$AQ$202),AQ136,""))</f>
        <v/>
      </c>
      <c r="BY136" s="31" t="str">
        <f>IF(BX136=MAX($BX$3:$BX$202),B136,"")</f>
        <v/>
      </c>
      <c r="BZ136" s="31" t="str">
        <f>IF(D136="","",IF(AR136=MAX($AR$3:$AR$202), AR136,""))</f>
        <v/>
      </c>
      <c r="CA136" s="31" t="str">
        <f>IF(BZ136=MAX($BZ$3:$BZ$202),B136,"")</f>
        <v/>
      </c>
      <c r="CB136" s="31" t="str">
        <f>IF(D136="","",IF(U136=MAX($U$3:$U$202), U136,""))</f>
        <v/>
      </c>
      <c r="CC136" s="31" t="str">
        <f>IF(CB136=MAX($CB$3:$CB$202),B136,"")</f>
        <v/>
      </c>
      <c r="CD136" s="31" t="str">
        <f>IF(D136="","",IF(AP136=MAX($AP$3:$AP$202),AP136,""))</f>
        <v/>
      </c>
      <c r="CE136" s="31" t="str">
        <f>IF(CD136=MAX($CD$3:$CD$202),B136,"")</f>
        <v/>
      </c>
      <c r="CF136" s="31" t="str">
        <f>IF(D136="","",IF(T136=MAX($T$3:$T$202), T136,""))</f>
        <v/>
      </c>
      <c r="CG136" s="31" t="str">
        <f>IF(CF136=MAX($CF$3:$CF$202),B136,"")</f>
        <v/>
      </c>
      <c r="CH136" s="31" t="str">
        <f>IF(D136="","",IF(AO136=MAX($AO$3:$AO$202),AO136,""))</f>
        <v/>
      </c>
      <c r="CI136" s="31" t="str">
        <f>IF(CH136=MAX($CH$3:$CH$202),B136,"")</f>
        <v/>
      </c>
      <c r="CJ136" s="31" t="str">
        <f>IF(I136="AC",AZ136,"")</f>
        <v/>
      </c>
      <c r="CK136" s="31" t="str">
        <f>IF(CJ136="","",RANK(CJ136,$CJ$3:$CJ$202,1))</f>
        <v/>
      </c>
      <c r="CL136" s="31" t="str">
        <f>IF(CK136=1,B136,"")</f>
        <v/>
      </c>
      <c r="CM136" s="31" t="str">
        <f>IF(CK136=2,B136,"")</f>
        <v/>
      </c>
      <c r="CN136" s="31" t="str">
        <f>IF(CK136=3,B136,"")</f>
        <v/>
      </c>
      <c r="CO136" s="31" t="str">
        <f>IF(I136="MC",AZ136,"")</f>
        <v/>
      </c>
      <c r="CP136" s="31" t="str">
        <f>IF(CO136="","",RANK(CO136,$CO$3:$CO$202,1))</f>
        <v/>
      </c>
      <c r="CQ136" s="31" t="str">
        <f>IF(CP136=1,B136,"")</f>
        <v/>
      </c>
      <c r="CR136" s="31" t="str">
        <f>IF(CP136=2,B136,"")</f>
        <v/>
      </c>
      <c r="CS136" s="31" t="str">
        <f>IF(CP136=3,B136,"")</f>
        <v/>
      </c>
      <c r="CT136" s="31" t="str">
        <f>IF(BE136=0,BE136,"")</f>
        <v/>
      </c>
      <c r="CU136" s="31" t="str">
        <f>IF(BE136=1,1,"")</f>
        <v/>
      </c>
      <c r="CV136" s="31" t="str">
        <f>IF(BE136=2,2,"")</f>
        <v/>
      </c>
      <c r="CW136" s="31" t="str">
        <f>IF(BE136=3,3,"")</f>
        <v/>
      </c>
      <c r="CX136" s="31" t="str">
        <f>IF(BE136=4,4,"")</f>
        <v/>
      </c>
      <c r="CY136" s="31" t="str">
        <f>IF(BE136=5,5,"")</f>
        <v/>
      </c>
      <c r="CZ136" s="31" t="str">
        <f>IF(BH136=0,BH136,"")</f>
        <v/>
      </c>
      <c r="DA136" s="31" t="str">
        <f>IF(BH136=1,1,"")</f>
        <v/>
      </c>
      <c r="DB136" s="31" t="str">
        <f>IF(BH136=2,2,"")</f>
        <v/>
      </c>
      <c r="DC136" s="31" t="str">
        <f>IF(BH136=3,3,"")</f>
        <v/>
      </c>
      <c r="DD136" s="31" t="str">
        <f>IF(BH136=4,4,"")</f>
        <v/>
      </c>
      <c r="DE136" s="31" t="str">
        <f>IF(BH136=5,5,"")</f>
        <v/>
      </c>
      <c r="DF136" s="31" t="str">
        <f>IF(BK136=0,BK136,"")</f>
        <v/>
      </c>
      <c r="DG136" s="31" t="str">
        <f>IF(BK136=1,1,"")</f>
        <v/>
      </c>
      <c r="DH136" s="31" t="str">
        <f>IF(BK136=2,2,"")</f>
        <v/>
      </c>
      <c r="DI136" s="31" t="str">
        <f>IF(BK136=3,3,"")</f>
        <v/>
      </c>
      <c r="DJ136" s="31" t="str">
        <f>IF(BK136=4,4,"")</f>
        <v/>
      </c>
      <c r="DK136" s="31" t="str">
        <f>IF(BK136=5,5,"")</f>
        <v/>
      </c>
      <c r="DL136" s="31" t="str">
        <f>IF(BK136=6,6,"")</f>
        <v/>
      </c>
      <c r="DM136" s="31" t="str">
        <f>IF(BK136=7,7,"")</f>
        <v/>
      </c>
      <c r="DN136" s="31" t="str">
        <f>IF(BK136=8,8,"")</f>
        <v/>
      </c>
      <c r="DO136" s="31" t="str">
        <f>IF(BK136=9,9,"")</f>
        <v/>
      </c>
      <c r="DP136" s="31" t="str">
        <f>IF(BK136=10,10,"")</f>
        <v/>
      </c>
      <c r="DQ136" s="31" t="str">
        <f>IF(J136="Lund",AZ136,"")</f>
        <v/>
      </c>
      <c r="DR136" s="31" t="str">
        <f>IF(DQ136="","",RANK(DQ136,$DQ$3:$DQ$202,1))</f>
        <v/>
      </c>
      <c r="DS136" s="31" t="str">
        <f>IF(DR136=1,B136,"")</f>
        <v/>
      </c>
      <c r="DT136" s="31" t="str">
        <f>IF(I136="AT",B136,"")</f>
        <v/>
      </c>
      <c r="DU136" s="31" t="str">
        <f>IF(I136="MC",B136,"")</f>
        <v/>
      </c>
      <c r="DV136" s="31" t="str">
        <f>IF(I136="AC",B136,"")</f>
        <v/>
      </c>
      <c r="DW136" s="48" t="e">
        <f>IF(BK136=0,0,IF(D136="","",$D$203-AZ136+1)/$D$203*100)</f>
        <v>#VALUE!</v>
      </c>
      <c r="DX136" s="76" t="str">
        <f>IF(AS136 = 0,AV136 - AS136,"")</f>
        <v/>
      </c>
    </row>
    <row r="137" spans="1:128" ht="13.2" x14ac:dyDescent="0.25">
      <c r="A137" s="31" t="s">
        <v>318</v>
      </c>
      <c r="B137" s="76">
        <v>135</v>
      </c>
      <c r="C137" s="15"/>
      <c r="D137" s="15"/>
      <c r="E137" s="15"/>
      <c r="F137" s="15"/>
      <c r="G137" s="15"/>
      <c r="H137" s="47"/>
      <c r="I137" s="15"/>
      <c r="J137" s="47"/>
      <c r="K137" s="47"/>
      <c r="L137" s="47"/>
      <c r="M137" s="54"/>
      <c r="N137" s="54"/>
      <c r="O137" s="54"/>
      <c r="P137" s="54"/>
      <c r="Q137" s="54"/>
      <c r="R137" s="51"/>
      <c r="S137" s="51"/>
      <c r="T137" s="51"/>
      <c r="U137" s="51"/>
      <c r="V137" s="51"/>
      <c r="W137" s="51"/>
      <c r="X137" s="52" t="str">
        <f>IF(M137&gt;0,VLOOKUP(M137,$DY$8:$DZ$95,2)," ")</f>
        <v xml:space="preserve"> </v>
      </c>
      <c r="Y137" s="52" t="str">
        <f>IF(N137&gt;0,VLOOKUP(N137,$DY$8:$DZ$95,2)," ")</f>
        <v xml:space="preserve"> </v>
      </c>
      <c r="Z137" s="52" t="str">
        <f>IF(O137&gt;0,VLOOKUP(O137,$DY$8:$DZ$95,2)," ")</f>
        <v xml:space="preserve"> </v>
      </c>
      <c r="AA137" s="52" t="str">
        <f>IF(P137&gt;0,VLOOKUP(P137,$DY$8:$DZ$95,2)," ")</f>
        <v xml:space="preserve"> </v>
      </c>
      <c r="AB137" s="52" t="str">
        <f>IF(Q137&gt;0,VLOOKUP(Q137,$DY$8:$DZ$95,2)," ")</f>
        <v xml:space="preserve"> </v>
      </c>
      <c r="AC137" s="54"/>
      <c r="AD137" s="54"/>
      <c r="AE137" s="54"/>
      <c r="AF137" s="54"/>
      <c r="AG137" s="54"/>
      <c r="AH137" s="52" t="str">
        <f>IF(AC137&gt;0,VLOOKUP(AC137,$DY$8:$DZ$95,2)," ")</f>
        <v xml:space="preserve"> </v>
      </c>
      <c r="AI137" s="52" t="str">
        <f>IF(AD137&gt;0,VLOOKUP(AD137,$DY$8:$DZ$95,2)," ")</f>
        <v xml:space="preserve"> </v>
      </c>
      <c r="AJ137" s="52" t="str">
        <f>IF(AE137&gt;0,VLOOKUP(AE137,$DY$8:$DZ$95,2)," ")</f>
        <v xml:space="preserve"> </v>
      </c>
      <c r="AK137" s="52" t="str">
        <f>IF(AF137&gt;0,VLOOKUP(AF137,$DY$8:$DZ$95,2)," ")</f>
        <v xml:space="preserve"> </v>
      </c>
      <c r="AL137" s="52" t="str">
        <f>IF(AG137&gt;0,VLOOKUP(AG137,$DY$8:$DZ$95,2)," ")</f>
        <v xml:space="preserve"> </v>
      </c>
      <c r="AM137" s="53"/>
      <c r="AN137" s="53"/>
      <c r="AO137" s="53"/>
      <c r="AP137" s="53"/>
      <c r="AQ137" s="53"/>
      <c r="AR137" s="53"/>
      <c r="AS137" s="55" t="str">
        <f>IF(D137="","",SUM(X137:AB137))</f>
        <v/>
      </c>
      <c r="AT137" s="31" t="str">
        <f>IF(D137="","",RANK(AS137,$AS$3:$AS$202,0))</f>
        <v/>
      </c>
      <c r="AU137" s="57" t="str">
        <f>IF(D137="","",IF(LOOKUP(AT137,'Master 2012 Pay Sheet'!$A$5:$A$35,'Master 2012 Pay Sheet'!$B$5:$B$35)&gt;0,LOOKUP(AT137,'Master 2012 Pay Sheet'!$A$5:$A$35,'Master 2012 Pay Sheet'!$B$5:$B$35),0))</f>
        <v/>
      </c>
      <c r="AV137" s="56" t="str">
        <f>IF(D137="","",SUM(AH137:AL137))</f>
        <v/>
      </c>
      <c r="AW137" s="31" t="str">
        <f>IF(D137="","",RANK(AV137,$AV$3:$AV$202,0))</f>
        <v/>
      </c>
      <c r="AX137" s="57" t="str">
        <f>IF(D137="","",IF(LOOKUP(AW137,'Master 2012 Pay Sheet'!$C$5:$C$35,'Master 2012 Pay Sheet'!$D$5:$D$35)&gt;0,LOOKUP(AW137,'Master 2012 Pay Sheet'!$C$5:$C$35,'Master 2012 Pay Sheet'!$D$5:$D$35),0))</f>
        <v/>
      </c>
      <c r="AY137" s="56" t="str">
        <f>IF(D137="","",AS137+AV137)</f>
        <v/>
      </c>
      <c r="AZ137" s="31" t="str">
        <f>IF(D137="","",RANK(AY137,$AY$3:$AY$202,0))</f>
        <v/>
      </c>
      <c r="BA137" s="57" t="str">
        <f>IF(D137="","",IF(LOOKUP(AZ137,'Master 2012 Pay Sheet'!$E$5:$E$35,'Master 2012 Pay Sheet'!$F$5:$F$35)&gt;0,LOOKUP(AZ137,'Master 2012 Pay Sheet'!$E$5:$E$35,'Master 2012 Pay Sheet'!$F$5:$F$35),0))</f>
        <v/>
      </c>
      <c r="BB137" s="57" t="str">
        <f>IF(D137="","",SUM(AU137+AX137+BA137))</f>
        <v/>
      </c>
      <c r="BC137" s="31" t="str">
        <f>IF(D137="","",AT137-AZ137)</f>
        <v/>
      </c>
      <c r="BD137" s="31" t="str">
        <f>IF(D137="","",IF(BC137=MAX($BC$3:$BC$202),B137,""))</f>
        <v/>
      </c>
      <c r="BE137" s="31" t="str">
        <f>IF(D137="","",COUNT(M137:Q137))</f>
        <v/>
      </c>
      <c r="BF137" s="56" t="str">
        <f>IF(D137="","",MAX(X137:AB137))</f>
        <v/>
      </c>
      <c r="BG137" s="31" t="str">
        <f>IF(BF137=MAX($BF$3:$BF$202),B137,"")</f>
        <v/>
      </c>
      <c r="BH137" s="31" t="str">
        <f>IF(D137="","",COUNT(AC137:AG137))</f>
        <v/>
      </c>
      <c r="BI137" s="56" t="str">
        <f>IF(D137="","",MAX(AH137:AL137))</f>
        <v/>
      </c>
      <c r="BJ137" s="31" t="str">
        <f>IF(BI137=MAX($BI$3:$BI$202),B137,"")</f>
        <v/>
      </c>
      <c r="BK137" s="31" t="str">
        <f>IF(BE137="","",BE137+BH137)</f>
        <v/>
      </c>
      <c r="BL137" s="31" t="str">
        <f>IF(D137="","",IF(S137=MAX($S$3:$S$202),S137,""))</f>
        <v/>
      </c>
      <c r="BM137" s="31" t="str">
        <f>IF(BL137=MAX($BL$3:$BL$202),B137,"")</f>
        <v/>
      </c>
      <c r="BN137" s="31" t="str">
        <f>IF(D137="","",IF(AN137=MAX($AN$3:$AN$202),AN137,""))</f>
        <v/>
      </c>
      <c r="BO137" s="31" t="str">
        <f>IF(BN137=MAX($BN$3:$BN$202),B137,"")</f>
        <v/>
      </c>
      <c r="BP137" s="31" t="str">
        <f>IF(D137="","",IF(R137=MAX($R$3:$R$202),R137,""))</f>
        <v/>
      </c>
      <c r="BQ137" s="31" t="str">
        <f>IF(BP137=MAX($BP$3:$BP$202),B137,"")</f>
        <v/>
      </c>
      <c r="BR137" s="31" t="str">
        <f>IF(D137="","",IF(AM137=MAX($AM$3:$AM$202),AM137,""))</f>
        <v/>
      </c>
      <c r="BS137" s="31" t="str">
        <f>IF(BR137=MAX($BR$3:$BR$202),B137,"")</f>
        <v/>
      </c>
      <c r="BT137" s="31" t="str">
        <f>IF(D137="","",IF(V137=MAX($V$3:$V$202),V137,""))</f>
        <v/>
      </c>
      <c r="BU137" s="31" t="str">
        <f>IF(BT137=MAX($BT$3:$BT$202),B137,"")</f>
        <v/>
      </c>
      <c r="BV137" s="31" t="str">
        <f>IF(D137="","",IF(W137=MAX($W$3:$W$202), W137,""))</f>
        <v/>
      </c>
      <c r="BW137" s="31" t="str">
        <f>IF(BV137=MAX($BV$3:$BV$202),B137,"")</f>
        <v/>
      </c>
      <c r="BX137" s="31" t="str">
        <f>IF(D137="","",IF(AQ137=MAX($AQ$3:$AQ$202),AQ137,""))</f>
        <v/>
      </c>
      <c r="BY137" s="31" t="str">
        <f>IF(BX137=MAX($BX$3:$BX$202),B137,"")</f>
        <v/>
      </c>
      <c r="BZ137" s="31" t="str">
        <f>IF(D137="","",IF(AR137=MAX($AR$3:$AR$202), AR137,""))</f>
        <v/>
      </c>
      <c r="CA137" s="31" t="str">
        <f>IF(BZ137=MAX($BZ$3:$BZ$202),B137,"")</f>
        <v/>
      </c>
      <c r="CB137" s="31" t="str">
        <f>IF(D137="","",IF(U137=MAX($U$3:$U$202), U137,""))</f>
        <v/>
      </c>
      <c r="CC137" s="31" t="str">
        <f>IF(CB137=MAX($CB$3:$CB$202),B137,"")</f>
        <v/>
      </c>
      <c r="CD137" s="31" t="str">
        <f>IF(D137="","",IF(AP137=MAX($AP$3:$AP$202),AP137,""))</f>
        <v/>
      </c>
      <c r="CE137" s="31" t="str">
        <f>IF(CD137=MAX($CD$3:$CD$202),B137,"")</f>
        <v/>
      </c>
      <c r="CF137" s="31" t="str">
        <f>IF(D137="","",IF(T137=MAX($T$3:$T$202), T137,""))</f>
        <v/>
      </c>
      <c r="CG137" s="31" t="str">
        <f>IF(CF137=MAX($CF$3:$CF$202),B137,"")</f>
        <v/>
      </c>
      <c r="CH137" s="31" t="str">
        <f>IF(D137="","",IF(AO137=MAX($AO$3:$AO$202),AO137,""))</f>
        <v/>
      </c>
      <c r="CI137" s="31" t="str">
        <f>IF(CH137=MAX($CH$3:$CH$202),B137,"")</f>
        <v/>
      </c>
      <c r="CJ137" s="31" t="str">
        <f>IF(I137="AC",AZ137,"")</f>
        <v/>
      </c>
      <c r="CK137" s="31" t="str">
        <f>IF(CJ137="","",RANK(CJ137,$CJ$3:$CJ$202,1))</f>
        <v/>
      </c>
      <c r="CL137" s="31" t="str">
        <f>IF(CK137=1,B137,"")</f>
        <v/>
      </c>
      <c r="CM137" s="31" t="str">
        <f>IF(CK137=2,B137,"")</f>
        <v/>
      </c>
      <c r="CN137" s="31" t="str">
        <f>IF(CK137=3,B137,"")</f>
        <v/>
      </c>
      <c r="CO137" s="31" t="str">
        <f>IF(I137="MC",AZ137,"")</f>
        <v/>
      </c>
      <c r="CP137" s="31" t="str">
        <f>IF(CO137="","",RANK(CO137,$CO$3:$CO$202,1))</f>
        <v/>
      </c>
      <c r="CQ137" s="31" t="str">
        <f>IF(CP137=1,B137,"")</f>
        <v/>
      </c>
      <c r="CR137" s="31" t="str">
        <f>IF(CP137=2,B137,"")</f>
        <v/>
      </c>
      <c r="CS137" s="31" t="str">
        <f>IF(CP137=3,B137,"")</f>
        <v/>
      </c>
      <c r="CT137" s="31" t="str">
        <f>IF(BE137=0,BE137,"")</f>
        <v/>
      </c>
      <c r="CU137" s="31" t="str">
        <f>IF(BE137=1,1,"")</f>
        <v/>
      </c>
      <c r="CV137" s="31" t="str">
        <f>IF(BE137=2,2,"")</f>
        <v/>
      </c>
      <c r="CW137" s="31" t="str">
        <f>IF(BE137=3,3,"")</f>
        <v/>
      </c>
      <c r="CX137" s="31" t="str">
        <f>IF(BE137=4,4,"")</f>
        <v/>
      </c>
      <c r="CY137" s="31" t="str">
        <f>IF(BE137=5,5,"")</f>
        <v/>
      </c>
      <c r="CZ137" s="31" t="str">
        <f>IF(BH137=0,BH137,"")</f>
        <v/>
      </c>
      <c r="DA137" s="31" t="str">
        <f>IF(BH137=1,1,"")</f>
        <v/>
      </c>
      <c r="DB137" s="31" t="str">
        <f>IF(BH137=2,2,"")</f>
        <v/>
      </c>
      <c r="DC137" s="31" t="str">
        <f>IF(BH137=3,3,"")</f>
        <v/>
      </c>
      <c r="DD137" s="31" t="str">
        <f>IF(BH137=4,4,"")</f>
        <v/>
      </c>
      <c r="DE137" s="31" t="str">
        <f>IF(BH137=5,5,"")</f>
        <v/>
      </c>
      <c r="DF137" s="31" t="str">
        <f>IF(BK137=0,BK137,"")</f>
        <v/>
      </c>
      <c r="DG137" s="31" t="str">
        <f>IF(BK137=1,1,"")</f>
        <v/>
      </c>
      <c r="DH137" s="31" t="str">
        <f>IF(BK137=2,2,"")</f>
        <v/>
      </c>
      <c r="DI137" s="31" t="str">
        <f>IF(BK137=3,3,"")</f>
        <v/>
      </c>
      <c r="DJ137" s="31" t="str">
        <f>IF(BK137=4,4,"")</f>
        <v/>
      </c>
      <c r="DK137" s="31" t="str">
        <f>IF(BK137=5,5,"")</f>
        <v/>
      </c>
      <c r="DL137" s="31" t="str">
        <f>IF(BK137=6,6,"")</f>
        <v/>
      </c>
      <c r="DM137" s="31" t="str">
        <f>IF(BK137=7,7,"")</f>
        <v/>
      </c>
      <c r="DN137" s="31" t="str">
        <f>IF(BK137=8,8,"")</f>
        <v/>
      </c>
      <c r="DO137" s="31" t="str">
        <f>IF(BK137=9,9,"")</f>
        <v/>
      </c>
      <c r="DP137" s="31" t="str">
        <f>IF(BK137=10,10,"")</f>
        <v/>
      </c>
      <c r="DQ137" s="31" t="str">
        <f>IF(J137="Lund",AZ137,"")</f>
        <v/>
      </c>
      <c r="DR137" s="31" t="str">
        <f>IF(DQ137="","",RANK(DQ137,$DQ$3:$DQ$202,1))</f>
        <v/>
      </c>
      <c r="DS137" s="31" t="str">
        <f>IF(DR137=1,B137,"")</f>
        <v/>
      </c>
      <c r="DT137" s="31" t="str">
        <f>IF(I137="AT",B137,"")</f>
        <v/>
      </c>
      <c r="DU137" s="31" t="str">
        <f>IF(I137="MC",B137,"")</f>
        <v/>
      </c>
      <c r="DV137" s="31" t="str">
        <f>IF(I137="AC",B137,"")</f>
        <v/>
      </c>
      <c r="DW137" s="48" t="e">
        <f>IF(BK137=0,0,IF(D137="","",$D$203-AZ137+1)/$D$203*100)</f>
        <v>#VALUE!</v>
      </c>
      <c r="DX137" s="76" t="str">
        <f>IF(AS137 = 0,AV137 - AS137,"")</f>
        <v/>
      </c>
    </row>
    <row r="138" spans="1:128" ht="13.2" x14ac:dyDescent="0.25">
      <c r="A138" s="31" t="s">
        <v>318</v>
      </c>
      <c r="B138" s="76">
        <v>136</v>
      </c>
      <c r="C138" s="15"/>
      <c r="D138" s="15"/>
      <c r="E138" s="15"/>
      <c r="F138" s="15"/>
      <c r="G138" s="15"/>
      <c r="H138" s="47"/>
      <c r="I138" s="15"/>
      <c r="J138" s="47"/>
      <c r="K138" s="47"/>
      <c r="L138" s="47"/>
      <c r="M138" s="54"/>
      <c r="N138" s="54"/>
      <c r="O138" s="54"/>
      <c r="P138" s="54"/>
      <c r="Q138" s="54"/>
      <c r="R138" s="51"/>
      <c r="S138" s="51"/>
      <c r="T138" s="51"/>
      <c r="U138" s="51"/>
      <c r="V138" s="51"/>
      <c r="W138" s="51"/>
      <c r="X138" s="52" t="str">
        <f>IF(M138&gt;0,VLOOKUP(M138,$DY$8:$DZ$95,2)," ")</f>
        <v xml:space="preserve"> </v>
      </c>
      <c r="Y138" s="52" t="str">
        <f>IF(N138&gt;0,VLOOKUP(N138,$DY$8:$DZ$95,2)," ")</f>
        <v xml:space="preserve"> </v>
      </c>
      <c r="Z138" s="52" t="str">
        <f>IF(O138&gt;0,VLOOKUP(O138,$DY$8:$DZ$95,2)," ")</f>
        <v xml:space="preserve"> </v>
      </c>
      <c r="AA138" s="52" t="str">
        <f>IF(P138&gt;0,VLOOKUP(P138,$DY$8:$DZ$95,2)," ")</f>
        <v xml:space="preserve"> </v>
      </c>
      <c r="AB138" s="52" t="str">
        <f>IF(Q138&gt;0,VLOOKUP(Q138,$DY$8:$DZ$95,2)," ")</f>
        <v xml:space="preserve"> </v>
      </c>
      <c r="AC138" s="54"/>
      <c r="AD138" s="54"/>
      <c r="AE138" s="54"/>
      <c r="AF138" s="54"/>
      <c r="AG138" s="54"/>
      <c r="AH138" s="52" t="str">
        <f>IF(AC138&gt;0,VLOOKUP(AC138,$DY$8:$DZ$95,2)," ")</f>
        <v xml:space="preserve"> </v>
      </c>
      <c r="AI138" s="52" t="str">
        <f>IF(AD138&gt;0,VLOOKUP(AD138,$DY$8:$DZ$95,2)," ")</f>
        <v xml:space="preserve"> </v>
      </c>
      <c r="AJ138" s="52" t="str">
        <f>IF(AE138&gt;0,VLOOKUP(AE138,$DY$8:$DZ$95,2)," ")</f>
        <v xml:space="preserve"> </v>
      </c>
      <c r="AK138" s="52" t="str">
        <f>IF(AF138&gt;0,VLOOKUP(AF138,$DY$8:$DZ$95,2)," ")</f>
        <v xml:space="preserve"> </v>
      </c>
      <c r="AL138" s="52" t="str">
        <f>IF(AG138&gt;0,VLOOKUP(AG138,$DY$8:$DZ$95,2)," ")</f>
        <v xml:space="preserve"> </v>
      </c>
      <c r="AM138" s="53"/>
      <c r="AN138" s="53"/>
      <c r="AO138" s="53"/>
      <c r="AP138" s="53"/>
      <c r="AQ138" s="53"/>
      <c r="AR138" s="53"/>
      <c r="AS138" s="55" t="str">
        <f>IF(D138="","",SUM(X138:AB138))</f>
        <v/>
      </c>
      <c r="AT138" s="31" t="str">
        <f>IF(D138="","",RANK(AS138,$AS$3:$AS$202,0))</f>
        <v/>
      </c>
      <c r="AU138" s="57" t="str">
        <f>IF(D138="","",IF(LOOKUP(AT138,'Master 2012 Pay Sheet'!$A$5:$A$35,'Master 2012 Pay Sheet'!$B$5:$B$35)&gt;0,LOOKUP(AT138,'Master 2012 Pay Sheet'!$A$5:$A$35,'Master 2012 Pay Sheet'!$B$5:$B$35),0))</f>
        <v/>
      </c>
      <c r="AV138" s="56" t="str">
        <f>IF(D138="","",SUM(AH138:AL138))</f>
        <v/>
      </c>
      <c r="AW138" s="31" t="str">
        <f>IF(D138="","",RANK(AV138,$AV$3:$AV$202,0))</f>
        <v/>
      </c>
      <c r="AX138" s="57" t="str">
        <f>IF(D138="","",IF(LOOKUP(AW138,'Master 2012 Pay Sheet'!$C$5:$C$35,'Master 2012 Pay Sheet'!$D$5:$D$35)&gt;0,LOOKUP(AW138,'Master 2012 Pay Sheet'!$C$5:$C$35,'Master 2012 Pay Sheet'!$D$5:$D$35),0))</f>
        <v/>
      </c>
      <c r="AY138" s="56" t="str">
        <f>IF(D138="","",AS138+AV138)</f>
        <v/>
      </c>
      <c r="AZ138" s="31" t="str">
        <f>IF(D138="","",RANK(AY138,$AY$3:$AY$202,0))</f>
        <v/>
      </c>
      <c r="BA138" s="57" t="str">
        <f>IF(D138="","",IF(LOOKUP(AZ138,'Master 2012 Pay Sheet'!$E$5:$E$35,'Master 2012 Pay Sheet'!$F$5:$F$35)&gt;0,LOOKUP(AZ138,'Master 2012 Pay Sheet'!$E$5:$E$35,'Master 2012 Pay Sheet'!$F$5:$F$35),0))</f>
        <v/>
      </c>
      <c r="BB138" s="57" t="str">
        <f>IF(D138="","",SUM(AU138+AX138+BA138))</f>
        <v/>
      </c>
      <c r="BC138" s="31" t="str">
        <f>IF(D138="","",AT138-AZ138)</f>
        <v/>
      </c>
      <c r="BD138" s="31" t="str">
        <f>IF(D138="","",IF(BC138=MAX($BC$3:$BC$202),B138,""))</f>
        <v/>
      </c>
      <c r="BE138" s="31" t="str">
        <f>IF(D138="","",COUNT(M138:Q138))</f>
        <v/>
      </c>
      <c r="BF138" s="56" t="str">
        <f>IF(D138="","",MAX(X138:AB138))</f>
        <v/>
      </c>
      <c r="BG138" s="31" t="str">
        <f>IF(BF138=MAX($BF$3:$BF$202),B138,"")</f>
        <v/>
      </c>
      <c r="BH138" s="31" t="str">
        <f>IF(D138="","",COUNT(AC138:AG138))</f>
        <v/>
      </c>
      <c r="BI138" s="56" t="str">
        <f>IF(D138="","",MAX(AH138:AL138))</f>
        <v/>
      </c>
      <c r="BJ138" s="31" t="str">
        <f>IF(BI138=MAX($BI$3:$BI$202),B138,"")</f>
        <v/>
      </c>
      <c r="BK138" s="31" t="str">
        <f>IF(BE138="","",BE138+BH138)</f>
        <v/>
      </c>
      <c r="BL138" s="31" t="str">
        <f>IF(D138="","",IF(S138=MAX($S$3:$S$202),S138,""))</f>
        <v/>
      </c>
      <c r="BM138" s="31" t="str">
        <f>IF(BL138=MAX($BL$3:$BL$202),B138,"")</f>
        <v/>
      </c>
      <c r="BN138" s="31" t="str">
        <f>IF(D138="","",IF(AN138=MAX($AN$3:$AN$202),AN138,""))</f>
        <v/>
      </c>
      <c r="BO138" s="31" t="str">
        <f>IF(BN138=MAX($BN$3:$BN$202),B138,"")</f>
        <v/>
      </c>
      <c r="BP138" s="31" t="str">
        <f>IF(D138="","",IF(R138=MAX($R$3:$R$202),R138,""))</f>
        <v/>
      </c>
      <c r="BQ138" s="31" t="str">
        <f>IF(BP138=MAX($BP$3:$BP$202),B138,"")</f>
        <v/>
      </c>
      <c r="BR138" s="31" t="str">
        <f>IF(D138="","",IF(AM138=MAX($AM$3:$AM$202),AM138,""))</f>
        <v/>
      </c>
      <c r="BS138" s="31" t="str">
        <f>IF(BR138=MAX($BR$3:$BR$202),B138,"")</f>
        <v/>
      </c>
      <c r="BT138" s="31" t="str">
        <f>IF(D138="","",IF(V138=MAX($V$3:$V$202),V138,""))</f>
        <v/>
      </c>
      <c r="BU138" s="31" t="str">
        <f>IF(BT138=MAX($BT$3:$BT$202),B138,"")</f>
        <v/>
      </c>
      <c r="BV138" s="31" t="str">
        <f>IF(D138="","",IF(W138=MAX($W$3:$W$202), W138,""))</f>
        <v/>
      </c>
      <c r="BW138" s="31" t="str">
        <f>IF(BV138=MAX($BV$3:$BV$202),B138,"")</f>
        <v/>
      </c>
      <c r="BX138" s="31" t="str">
        <f>IF(D138="","",IF(AQ138=MAX($AQ$3:$AQ$202),AQ138,""))</f>
        <v/>
      </c>
      <c r="BY138" s="31" t="str">
        <f>IF(BX138=MAX($BX$3:$BX$202),B138,"")</f>
        <v/>
      </c>
      <c r="BZ138" s="31" t="str">
        <f>IF(D138="","",IF(AR138=MAX($AR$3:$AR$202), AR138,""))</f>
        <v/>
      </c>
      <c r="CA138" s="31" t="str">
        <f>IF(BZ138=MAX($BZ$3:$BZ$202),B138,"")</f>
        <v/>
      </c>
      <c r="CB138" s="31" t="str">
        <f>IF(D138="","",IF(U138=MAX($U$3:$U$202), U138,""))</f>
        <v/>
      </c>
      <c r="CC138" s="31" t="str">
        <f>IF(CB138=MAX($CB$3:$CB$202),B138,"")</f>
        <v/>
      </c>
      <c r="CD138" s="31" t="str">
        <f>IF(D138="","",IF(AP138=MAX($AP$3:$AP$202),AP138,""))</f>
        <v/>
      </c>
      <c r="CE138" s="31" t="str">
        <f>IF(CD138=MAX($CD$3:$CD$202),B138,"")</f>
        <v/>
      </c>
      <c r="CF138" s="31" t="str">
        <f>IF(D138="","",IF(T138=MAX($T$3:$T$202), T138,""))</f>
        <v/>
      </c>
      <c r="CG138" s="31" t="str">
        <f>IF(CF138=MAX($CF$3:$CF$202),B138,"")</f>
        <v/>
      </c>
      <c r="CH138" s="31" t="str">
        <f>IF(D138="","",IF(AO138=MAX($AO$3:$AO$202),AO138,""))</f>
        <v/>
      </c>
      <c r="CI138" s="31" t="str">
        <f>IF(CH138=MAX($CH$3:$CH$202),B138,"")</f>
        <v/>
      </c>
      <c r="CJ138" s="31" t="str">
        <f>IF(I138="AC",AZ138,"")</f>
        <v/>
      </c>
      <c r="CK138" s="31" t="str">
        <f>IF(CJ138="","",RANK(CJ138,$CJ$3:$CJ$202,1))</f>
        <v/>
      </c>
      <c r="CL138" s="31" t="str">
        <f>IF(CK138=1,B138,"")</f>
        <v/>
      </c>
      <c r="CM138" s="31" t="str">
        <f>IF(CK138=2,B138,"")</f>
        <v/>
      </c>
      <c r="CN138" s="31" t="str">
        <f>IF(CK138=3,B138,"")</f>
        <v/>
      </c>
      <c r="CO138" s="31" t="str">
        <f>IF(I138="MC",AZ138,"")</f>
        <v/>
      </c>
      <c r="CP138" s="31" t="str">
        <f>IF(CO138="","",RANK(CO138,$CO$3:$CO$202,1))</f>
        <v/>
      </c>
      <c r="CQ138" s="31" t="str">
        <f>IF(CP138=1,B138,"")</f>
        <v/>
      </c>
      <c r="CR138" s="31" t="str">
        <f>IF(CP138=2,B138,"")</f>
        <v/>
      </c>
      <c r="CS138" s="31" t="str">
        <f>IF(CP138=3,B138,"")</f>
        <v/>
      </c>
      <c r="CT138" s="31" t="str">
        <f>IF(BE138=0,BE138,"")</f>
        <v/>
      </c>
      <c r="CU138" s="31" t="str">
        <f>IF(BE138=1,1,"")</f>
        <v/>
      </c>
      <c r="CV138" s="31" t="str">
        <f>IF(BE138=2,2,"")</f>
        <v/>
      </c>
      <c r="CW138" s="31" t="str">
        <f>IF(BE138=3,3,"")</f>
        <v/>
      </c>
      <c r="CX138" s="31" t="str">
        <f>IF(BE138=4,4,"")</f>
        <v/>
      </c>
      <c r="CY138" s="31" t="str">
        <f>IF(BE138=5,5,"")</f>
        <v/>
      </c>
      <c r="CZ138" s="31" t="str">
        <f>IF(BH138=0,BH138,"")</f>
        <v/>
      </c>
      <c r="DA138" s="31" t="str">
        <f>IF(BH138=1,1,"")</f>
        <v/>
      </c>
      <c r="DB138" s="31" t="str">
        <f>IF(BH138=2,2,"")</f>
        <v/>
      </c>
      <c r="DC138" s="31" t="str">
        <f>IF(BH138=3,3,"")</f>
        <v/>
      </c>
      <c r="DD138" s="31" t="str">
        <f>IF(BH138=4,4,"")</f>
        <v/>
      </c>
      <c r="DE138" s="31" t="str">
        <f>IF(BH138=5,5,"")</f>
        <v/>
      </c>
      <c r="DF138" s="31" t="str">
        <f>IF(BK138=0,BK138,"")</f>
        <v/>
      </c>
      <c r="DG138" s="31" t="str">
        <f>IF(BK138=1,1,"")</f>
        <v/>
      </c>
      <c r="DH138" s="31" t="str">
        <f>IF(BK138=2,2,"")</f>
        <v/>
      </c>
      <c r="DI138" s="31" t="str">
        <f>IF(BK138=3,3,"")</f>
        <v/>
      </c>
      <c r="DJ138" s="31" t="str">
        <f>IF(BK138=4,4,"")</f>
        <v/>
      </c>
      <c r="DK138" s="31" t="str">
        <f>IF(BK138=5,5,"")</f>
        <v/>
      </c>
      <c r="DL138" s="31" t="str">
        <f>IF(BK138=6,6,"")</f>
        <v/>
      </c>
      <c r="DM138" s="31" t="str">
        <f>IF(BK138=7,7,"")</f>
        <v/>
      </c>
      <c r="DN138" s="31" t="str">
        <f>IF(BK138=8,8,"")</f>
        <v/>
      </c>
      <c r="DO138" s="31" t="str">
        <f>IF(BK138=9,9,"")</f>
        <v/>
      </c>
      <c r="DP138" s="31" t="str">
        <f>IF(BK138=10,10,"")</f>
        <v/>
      </c>
      <c r="DQ138" s="31" t="str">
        <f>IF(J138="Lund",AZ138,"")</f>
        <v/>
      </c>
      <c r="DR138" s="31" t="str">
        <f>IF(DQ138="","",RANK(DQ138,$DQ$3:$DQ$202,1))</f>
        <v/>
      </c>
      <c r="DS138" s="31" t="str">
        <f>IF(DR138=1,B138,"")</f>
        <v/>
      </c>
      <c r="DT138" s="31" t="str">
        <f>IF(I138="AT",B138,"")</f>
        <v/>
      </c>
      <c r="DU138" s="31" t="str">
        <f>IF(I138="MC",B138,"")</f>
        <v/>
      </c>
      <c r="DV138" s="31" t="str">
        <f>IF(I138="AC",B138,"")</f>
        <v/>
      </c>
      <c r="DW138" s="48" t="e">
        <f>IF(BK138=0,0,IF(D138="","",$D$203-AZ138+1)/$D$203*100)</f>
        <v>#VALUE!</v>
      </c>
      <c r="DX138" s="76" t="str">
        <f>IF(AS138 = 0,AV138 - AS138,"")</f>
        <v/>
      </c>
    </row>
    <row r="139" spans="1:128" ht="13.2" x14ac:dyDescent="0.25">
      <c r="A139" s="31" t="s">
        <v>318</v>
      </c>
      <c r="B139" s="76">
        <v>137</v>
      </c>
      <c r="C139" s="15"/>
      <c r="D139" s="15"/>
      <c r="E139" s="15"/>
      <c r="F139" s="15"/>
      <c r="G139" s="15"/>
      <c r="H139" s="47"/>
      <c r="I139" s="15"/>
      <c r="J139" s="47"/>
      <c r="K139" s="47"/>
      <c r="L139" s="47"/>
      <c r="M139" s="54"/>
      <c r="N139" s="54"/>
      <c r="O139" s="54"/>
      <c r="P139" s="54"/>
      <c r="Q139" s="54"/>
      <c r="R139" s="51"/>
      <c r="S139" s="51"/>
      <c r="T139" s="51"/>
      <c r="U139" s="51"/>
      <c r="V139" s="51"/>
      <c r="W139" s="51"/>
      <c r="X139" s="52" t="str">
        <f>IF(M139&gt;0,VLOOKUP(M139,$DY$8:$DZ$95,2)," ")</f>
        <v xml:space="preserve"> </v>
      </c>
      <c r="Y139" s="52" t="str">
        <f>IF(N139&gt;0,VLOOKUP(N139,$DY$8:$DZ$95,2)," ")</f>
        <v xml:space="preserve"> </v>
      </c>
      <c r="Z139" s="52" t="str">
        <f>IF(O139&gt;0,VLOOKUP(O139,$DY$8:$DZ$95,2)," ")</f>
        <v xml:space="preserve"> </v>
      </c>
      <c r="AA139" s="52" t="str">
        <f>IF(P139&gt;0,VLOOKUP(P139,$DY$8:$DZ$95,2)," ")</f>
        <v xml:space="preserve"> </v>
      </c>
      <c r="AB139" s="52" t="str">
        <f>IF(Q139&gt;0,VLOOKUP(Q139,$DY$8:$DZ$95,2)," ")</f>
        <v xml:space="preserve"> </v>
      </c>
      <c r="AC139" s="54"/>
      <c r="AD139" s="54"/>
      <c r="AE139" s="54"/>
      <c r="AF139" s="54"/>
      <c r="AG139" s="54"/>
      <c r="AH139" s="52" t="str">
        <f>IF(AC139&gt;0,VLOOKUP(AC139,$DY$8:$DZ$95,2)," ")</f>
        <v xml:space="preserve"> </v>
      </c>
      <c r="AI139" s="52" t="str">
        <f>IF(AD139&gt;0,VLOOKUP(AD139,$DY$8:$DZ$95,2)," ")</f>
        <v xml:space="preserve"> </v>
      </c>
      <c r="AJ139" s="52" t="str">
        <f>IF(AE139&gt;0,VLOOKUP(AE139,$DY$8:$DZ$95,2)," ")</f>
        <v xml:space="preserve"> </v>
      </c>
      <c r="AK139" s="52" t="str">
        <f>IF(AF139&gt;0,VLOOKUP(AF139,$DY$8:$DZ$95,2)," ")</f>
        <v xml:space="preserve"> </v>
      </c>
      <c r="AL139" s="52" t="str">
        <f>IF(AG139&gt;0,VLOOKUP(AG139,$DY$8:$DZ$95,2)," ")</f>
        <v xml:space="preserve"> </v>
      </c>
      <c r="AM139" s="53"/>
      <c r="AN139" s="53"/>
      <c r="AO139" s="53"/>
      <c r="AP139" s="53"/>
      <c r="AQ139" s="53"/>
      <c r="AR139" s="53"/>
      <c r="AS139" s="55" t="str">
        <f>IF(D139="","",SUM(X139:AB139))</f>
        <v/>
      </c>
      <c r="AT139" s="31" t="str">
        <f>IF(D139="","",RANK(AS139,$AS$3:$AS$202,0))</f>
        <v/>
      </c>
      <c r="AU139" s="57" t="str">
        <f>IF(D139="","",IF(LOOKUP(AT139,'Master 2012 Pay Sheet'!$A$5:$A$35,'Master 2012 Pay Sheet'!$B$5:$B$35)&gt;0,LOOKUP(AT139,'Master 2012 Pay Sheet'!$A$5:$A$35,'Master 2012 Pay Sheet'!$B$5:$B$35),0))</f>
        <v/>
      </c>
      <c r="AV139" s="56" t="str">
        <f>IF(D139="","",SUM(AH139:AL139))</f>
        <v/>
      </c>
      <c r="AW139" s="31" t="str">
        <f>IF(D139="","",RANK(AV139,$AV$3:$AV$202,0))</f>
        <v/>
      </c>
      <c r="AX139" s="57" t="str">
        <f>IF(D139="","",IF(LOOKUP(AW139,'Master 2012 Pay Sheet'!$C$5:$C$35,'Master 2012 Pay Sheet'!$D$5:$D$35)&gt;0,LOOKUP(AW139,'Master 2012 Pay Sheet'!$C$5:$C$35,'Master 2012 Pay Sheet'!$D$5:$D$35),0))</f>
        <v/>
      </c>
      <c r="AY139" s="56" t="str">
        <f>IF(D139="","",AS139+AV139)</f>
        <v/>
      </c>
      <c r="AZ139" s="31" t="str">
        <f>IF(D139="","",RANK(AY139,$AY$3:$AY$202,0))</f>
        <v/>
      </c>
      <c r="BA139" s="57" t="str">
        <f>IF(D139="","",IF(LOOKUP(AZ139,'Master 2012 Pay Sheet'!$E$5:$E$35,'Master 2012 Pay Sheet'!$F$5:$F$35)&gt;0,LOOKUP(AZ139,'Master 2012 Pay Sheet'!$E$5:$E$35,'Master 2012 Pay Sheet'!$F$5:$F$35),0))</f>
        <v/>
      </c>
      <c r="BB139" s="57" t="str">
        <f>IF(D139="","",SUM(AU139+AX139+BA139))</f>
        <v/>
      </c>
      <c r="BC139" s="31" t="str">
        <f>IF(D139="","",AT139-AZ139)</f>
        <v/>
      </c>
      <c r="BD139" s="31" t="str">
        <f>IF(D139="","",IF(BC139=MAX($BC$3:$BC$202),B139,""))</f>
        <v/>
      </c>
      <c r="BE139" s="31" t="str">
        <f>IF(D139="","",COUNT(M139:Q139))</f>
        <v/>
      </c>
      <c r="BF139" s="56" t="str">
        <f>IF(D139="","",MAX(X139:AB139))</f>
        <v/>
      </c>
      <c r="BG139" s="31" t="str">
        <f>IF(BF139=MAX($BF$3:$BF$202),B139,"")</f>
        <v/>
      </c>
      <c r="BH139" s="31" t="str">
        <f>IF(D139="","",COUNT(AC139:AG139))</f>
        <v/>
      </c>
      <c r="BI139" s="56" t="str">
        <f>IF(D139="","",MAX(AH139:AL139))</f>
        <v/>
      </c>
      <c r="BJ139" s="31" t="str">
        <f>IF(BI139=MAX($BI$3:$BI$202),B139,"")</f>
        <v/>
      </c>
      <c r="BK139" s="31" t="str">
        <f>IF(BE139="","",BE139+BH139)</f>
        <v/>
      </c>
      <c r="BL139" s="31" t="str">
        <f>IF(D139="","",IF(S139=MAX($S$3:$S$202),S139,""))</f>
        <v/>
      </c>
      <c r="BM139" s="31" t="str">
        <f>IF(BL139=MAX($BL$3:$BL$202),B139,"")</f>
        <v/>
      </c>
      <c r="BN139" s="31" t="str">
        <f>IF(D139="","",IF(AN139=MAX($AN$3:$AN$202),AN139,""))</f>
        <v/>
      </c>
      <c r="BO139" s="31" t="str">
        <f>IF(BN139=MAX($BN$3:$BN$202),B139,"")</f>
        <v/>
      </c>
      <c r="BP139" s="31" t="str">
        <f>IF(D139="","",IF(R139=MAX($R$3:$R$202),R139,""))</f>
        <v/>
      </c>
      <c r="BQ139" s="31" t="str">
        <f>IF(BP139=MAX($BP$3:$BP$202),B139,"")</f>
        <v/>
      </c>
      <c r="BR139" s="31" t="str">
        <f>IF(D139="","",IF(AM139=MAX($AM$3:$AM$202),AM139,""))</f>
        <v/>
      </c>
      <c r="BS139" s="31" t="str">
        <f>IF(BR139=MAX($BR$3:$BR$202),B139,"")</f>
        <v/>
      </c>
      <c r="BT139" s="31" t="str">
        <f>IF(D139="","",IF(V139=MAX($V$3:$V$202),V139,""))</f>
        <v/>
      </c>
      <c r="BU139" s="31" t="str">
        <f>IF(BT139=MAX($BT$3:$BT$202),B139,"")</f>
        <v/>
      </c>
      <c r="BV139" s="31" t="str">
        <f>IF(D139="","",IF(W139=MAX($W$3:$W$202), W139,""))</f>
        <v/>
      </c>
      <c r="BW139" s="31" t="str">
        <f>IF(BV139=MAX($BV$3:$BV$202),B139,"")</f>
        <v/>
      </c>
      <c r="BX139" s="31" t="str">
        <f>IF(D139="","",IF(AQ139=MAX($AQ$3:$AQ$202),AQ139,""))</f>
        <v/>
      </c>
      <c r="BY139" s="31" t="str">
        <f>IF(BX139=MAX($BX$3:$BX$202),B139,"")</f>
        <v/>
      </c>
      <c r="BZ139" s="31" t="str">
        <f>IF(D139="","",IF(AR139=MAX($AR$3:$AR$202), AR139,""))</f>
        <v/>
      </c>
      <c r="CA139" s="31" t="str">
        <f>IF(BZ139=MAX($BZ$3:$BZ$202),B139,"")</f>
        <v/>
      </c>
      <c r="CB139" s="31" t="str">
        <f>IF(D139="","",IF(U139=MAX($U$3:$U$202), U139,""))</f>
        <v/>
      </c>
      <c r="CC139" s="31" t="str">
        <f>IF(CB139=MAX($CB$3:$CB$202),B139,"")</f>
        <v/>
      </c>
      <c r="CD139" s="31" t="str">
        <f>IF(D139="","",IF(AP139=MAX($AP$3:$AP$202),AP139,""))</f>
        <v/>
      </c>
      <c r="CE139" s="31" t="str">
        <f>IF(CD139=MAX($CD$3:$CD$202),B139,"")</f>
        <v/>
      </c>
      <c r="CF139" s="31" t="str">
        <f>IF(D139="","",IF(T139=MAX($T$3:$T$202), T139,""))</f>
        <v/>
      </c>
      <c r="CG139" s="31" t="str">
        <f>IF(CF139=MAX($CF$3:$CF$202),B139,"")</f>
        <v/>
      </c>
      <c r="CH139" s="31" t="str">
        <f>IF(D139="","",IF(AO139=MAX($AO$3:$AO$202),AO139,""))</f>
        <v/>
      </c>
      <c r="CI139" s="31" t="str">
        <f>IF(CH139=MAX($CH$3:$CH$202),B139,"")</f>
        <v/>
      </c>
      <c r="CJ139" s="31" t="str">
        <f>IF(I139="AC",AZ139,"")</f>
        <v/>
      </c>
      <c r="CK139" s="31" t="str">
        <f>IF(CJ139="","",RANK(CJ139,$CJ$3:$CJ$202,1))</f>
        <v/>
      </c>
      <c r="CL139" s="31" t="str">
        <f>IF(CK139=1,B139,"")</f>
        <v/>
      </c>
      <c r="CM139" s="31" t="str">
        <f>IF(CK139=2,B139,"")</f>
        <v/>
      </c>
      <c r="CN139" s="31" t="str">
        <f>IF(CK139=3,B139,"")</f>
        <v/>
      </c>
      <c r="CO139" s="31" t="str">
        <f>IF(I139="MC",AZ139,"")</f>
        <v/>
      </c>
      <c r="CP139" s="31" t="str">
        <f>IF(CO139="","",RANK(CO139,$CO$3:$CO$202,1))</f>
        <v/>
      </c>
      <c r="CQ139" s="31" t="str">
        <f>IF(CP139=1,B139,"")</f>
        <v/>
      </c>
      <c r="CR139" s="31" t="str">
        <f>IF(CP139=2,B139,"")</f>
        <v/>
      </c>
      <c r="CS139" s="31" t="str">
        <f>IF(CP139=3,B139,"")</f>
        <v/>
      </c>
      <c r="CT139" s="31" t="str">
        <f>IF(BE139=0,BE139,"")</f>
        <v/>
      </c>
      <c r="CU139" s="31" t="str">
        <f>IF(BE139=1,1,"")</f>
        <v/>
      </c>
      <c r="CV139" s="31" t="str">
        <f>IF(BE139=2,2,"")</f>
        <v/>
      </c>
      <c r="CW139" s="31" t="str">
        <f>IF(BE139=3,3,"")</f>
        <v/>
      </c>
      <c r="CX139" s="31" t="str">
        <f>IF(BE139=4,4,"")</f>
        <v/>
      </c>
      <c r="CY139" s="31" t="str">
        <f>IF(BE139=5,5,"")</f>
        <v/>
      </c>
      <c r="CZ139" s="31" t="str">
        <f>IF(BH139=0,BH139,"")</f>
        <v/>
      </c>
      <c r="DA139" s="31" t="str">
        <f>IF(BH139=1,1,"")</f>
        <v/>
      </c>
      <c r="DB139" s="31" t="str">
        <f>IF(BH139=2,2,"")</f>
        <v/>
      </c>
      <c r="DC139" s="31" t="str">
        <f>IF(BH139=3,3,"")</f>
        <v/>
      </c>
      <c r="DD139" s="31" t="str">
        <f>IF(BH139=4,4,"")</f>
        <v/>
      </c>
      <c r="DE139" s="31" t="str">
        <f>IF(BH139=5,5,"")</f>
        <v/>
      </c>
      <c r="DF139" s="31" t="str">
        <f>IF(BK139=0,BK139,"")</f>
        <v/>
      </c>
      <c r="DG139" s="31" t="str">
        <f>IF(BK139=1,1,"")</f>
        <v/>
      </c>
      <c r="DH139" s="31" t="str">
        <f>IF(BK139=2,2,"")</f>
        <v/>
      </c>
      <c r="DI139" s="31" t="str">
        <f>IF(BK139=3,3,"")</f>
        <v/>
      </c>
      <c r="DJ139" s="31" t="str">
        <f>IF(BK139=4,4,"")</f>
        <v/>
      </c>
      <c r="DK139" s="31" t="str">
        <f>IF(BK139=5,5,"")</f>
        <v/>
      </c>
      <c r="DL139" s="31" t="str">
        <f>IF(BK139=6,6,"")</f>
        <v/>
      </c>
      <c r="DM139" s="31" t="str">
        <f>IF(BK139=7,7,"")</f>
        <v/>
      </c>
      <c r="DN139" s="31" t="str">
        <f>IF(BK139=8,8,"")</f>
        <v/>
      </c>
      <c r="DO139" s="31" t="str">
        <f>IF(BK139=9,9,"")</f>
        <v/>
      </c>
      <c r="DP139" s="31" t="str">
        <f>IF(BK139=10,10,"")</f>
        <v/>
      </c>
      <c r="DQ139" s="31" t="str">
        <f>IF(J139="Lund",AZ139,"")</f>
        <v/>
      </c>
      <c r="DR139" s="31" t="str">
        <f>IF(DQ139="","",RANK(DQ139,$DQ$3:$DQ$202,1))</f>
        <v/>
      </c>
      <c r="DS139" s="31" t="str">
        <f>IF(DR139=1,B139,"")</f>
        <v/>
      </c>
      <c r="DT139" s="31" t="str">
        <f>IF(I139="AT",B139,"")</f>
        <v/>
      </c>
      <c r="DU139" s="31" t="str">
        <f>IF(I139="MC",B139,"")</f>
        <v/>
      </c>
      <c r="DV139" s="31" t="str">
        <f>IF(I139="AC",B139,"")</f>
        <v/>
      </c>
      <c r="DW139" s="48" t="e">
        <f>IF(BK139=0,0,IF(D139="","",$D$203-AZ139+1)/$D$203*100)</f>
        <v>#VALUE!</v>
      </c>
      <c r="DX139" s="76" t="str">
        <f>IF(AS139 = 0,AV139 - AS139,"")</f>
        <v/>
      </c>
    </row>
    <row r="140" spans="1:128" ht="13.2" x14ac:dyDescent="0.25">
      <c r="A140" s="31" t="s">
        <v>318</v>
      </c>
      <c r="B140" s="76">
        <v>138</v>
      </c>
      <c r="C140" s="15"/>
      <c r="D140" s="15"/>
      <c r="E140" s="15"/>
      <c r="F140" s="15"/>
      <c r="G140" s="15"/>
      <c r="H140" s="47"/>
      <c r="I140" s="15"/>
      <c r="J140" s="47"/>
      <c r="K140" s="47"/>
      <c r="L140" s="47"/>
      <c r="M140" s="54"/>
      <c r="N140" s="54"/>
      <c r="O140" s="54"/>
      <c r="P140" s="54"/>
      <c r="Q140" s="54"/>
      <c r="R140" s="51"/>
      <c r="S140" s="51"/>
      <c r="T140" s="51"/>
      <c r="U140" s="51"/>
      <c r="V140" s="51"/>
      <c r="W140" s="51"/>
      <c r="X140" s="52" t="str">
        <f>IF(M140&gt;0,VLOOKUP(M140,$DY$8:$DZ$95,2)," ")</f>
        <v xml:space="preserve"> </v>
      </c>
      <c r="Y140" s="52" t="str">
        <f>IF(N140&gt;0,VLOOKUP(N140,$DY$8:$DZ$95,2)," ")</f>
        <v xml:space="preserve"> </v>
      </c>
      <c r="Z140" s="52" t="str">
        <f>IF(O140&gt;0,VLOOKUP(O140,$DY$8:$DZ$95,2)," ")</f>
        <v xml:space="preserve"> </v>
      </c>
      <c r="AA140" s="52" t="str">
        <f>IF(P140&gt;0,VLOOKUP(P140,$DY$8:$DZ$95,2)," ")</f>
        <v xml:space="preserve"> </v>
      </c>
      <c r="AB140" s="52" t="str">
        <f>IF(Q140&gt;0,VLOOKUP(Q140,$DY$8:$DZ$95,2)," ")</f>
        <v xml:space="preserve"> </v>
      </c>
      <c r="AC140" s="54"/>
      <c r="AD140" s="54"/>
      <c r="AE140" s="54"/>
      <c r="AF140" s="54"/>
      <c r="AG140" s="54"/>
      <c r="AH140" s="52" t="str">
        <f>IF(AC140&gt;0,VLOOKUP(AC140,$DY$8:$DZ$95,2)," ")</f>
        <v xml:space="preserve"> </v>
      </c>
      <c r="AI140" s="52" t="str">
        <f>IF(AD140&gt;0,VLOOKUP(AD140,$DY$8:$DZ$95,2)," ")</f>
        <v xml:space="preserve"> </v>
      </c>
      <c r="AJ140" s="52" t="str">
        <f>IF(AE140&gt;0,VLOOKUP(AE140,$DY$8:$DZ$95,2)," ")</f>
        <v xml:space="preserve"> </v>
      </c>
      <c r="AK140" s="52" t="str">
        <f>IF(AF140&gt;0,VLOOKUP(AF140,$DY$8:$DZ$95,2)," ")</f>
        <v xml:space="preserve"> </v>
      </c>
      <c r="AL140" s="52" t="str">
        <f>IF(AG140&gt;0,VLOOKUP(AG140,$DY$8:$DZ$95,2)," ")</f>
        <v xml:space="preserve"> </v>
      </c>
      <c r="AM140" s="53"/>
      <c r="AN140" s="53"/>
      <c r="AO140" s="53"/>
      <c r="AP140" s="53"/>
      <c r="AQ140" s="53"/>
      <c r="AR140" s="53"/>
      <c r="AS140" s="55" t="str">
        <f>IF(D140="","",SUM(X140:AB140))</f>
        <v/>
      </c>
      <c r="AT140" s="31" t="str">
        <f>IF(D140="","",RANK(AS140,$AS$3:$AS$202,0))</f>
        <v/>
      </c>
      <c r="AU140" s="57" t="str">
        <f>IF(D140="","",IF(LOOKUP(AT140,'Master 2012 Pay Sheet'!$A$5:$A$35,'Master 2012 Pay Sheet'!$B$5:$B$35)&gt;0,LOOKUP(AT140,'Master 2012 Pay Sheet'!$A$5:$A$35,'Master 2012 Pay Sheet'!$B$5:$B$35),0))</f>
        <v/>
      </c>
      <c r="AV140" s="56" t="str">
        <f>IF(D140="","",SUM(AH140:AL140))</f>
        <v/>
      </c>
      <c r="AW140" s="31" t="str">
        <f>IF(D140="","",RANK(AV140,$AV$3:$AV$202,0))</f>
        <v/>
      </c>
      <c r="AX140" s="57" t="str">
        <f>IF(D140="","",IF(LOOKUP(AW140,'Master 2012 Pay Sheet'!$C$5:$C$35,'Master 2012 Pay Sheet'!$D$5:$D$35)&gt;0,LOOKUP(AW140,'Master 2012 Pay Sheet'!$C$5:$C$35,'Master 2012 Pay Sheet'!$D$5:$D$35),0))</f>
        <v/>
      </c>
      <c r="AY140" s="56" t="str">
        <f>IF(D140="","",AS140+AV140)</f>
        <v/>
      </c>
      <c r="AZ140" s="31" t="str">
        <f>IF(D140="","",RANK(AY140,$AY$3:$AY$202,0))</f>
        <v/>
      </c>
      <c r="BA140" s="57" t="str">
        <f>IF(D140="","",IF(LOOKUP(AZ140,'Master 2012 Pay Sheet'!$E$5:$E$35,'Master 2012 Pay Sheet'!$F$5:$F$35)&gt;0,LOOKUP(AZ140,'Master 2012 Pay Sheet'!$E$5:$E$35,'Master 2012 Pay Sheet'!$F$5:$F$35),0))</f>
        <v/>
      </c>
      <c r="BB140" s="57" t="str">
        <f>IF(D140="","",SUM(AU140+AX140+BA140))</f>
        <v/>
      </c>
      <c r="BC140" s="31" t="str">
        <f>IF(D140="","",AT140-AZ140)</f>
        <v/>
      </c>
      <c r="BD140" s="31" t="str">
        <f>IF(D140="","",IF(BC140=MAX($BC$3:$BC$202),B140,""))</f>
        <v/>
      </c>
      <c r="BE140" s="31" t="str">
        <f>IF(D140="","",COUNT(M140:Q140))</f>
        <v/>
      </c>
      <c r="BF140" s="56" t="str">
        <f>IF(D140="","",MAX(X140:AB140))</f>
        <v/>
      </c>
      <c r="BG140" s="31" t="str">
        <f>IF(BF140=MAX($BF$3:$BF$202),B140,"")</f>
        <v/>
      </c>
      <c r="BH140" s="31" t="str">
        <f>IF(D140="","",COUNT(AC140:AG140))</f>
        <v/>
      </c>
      <c r="BI140" s="56" t="str">
        <f>IF(D140="","",MAX(AH140:AL140))</f>
        <v/>
      </c>
      <c r="BJ140" s="31" t="str">
        <f>IF(BI140=MAX($BI$3:$BI$202),B140,"")</f>
        <v/>
      </c>
      <c r="BK140" s="31" t="str">
        <f>IF(BE140="","",BE140+BH140)</f>
        <v/>
      </c>
      <c r="BL140" s="31" t="str">
        <f>IF(D140="","",IF(S140=MAX($S$3:$S$202),S140,""))</f>
        <v/>
      </c>
      <c r="BM140" s="31" t="str">
        <f>IF(BL140=MAX($BL$3:$BL$202),B140,"")</f>
        <v/>
      </c>
      <c r="BN140" s="31" t="str">
        <f>IF(D140="","",IF(AN140=MAX($AN$3:$AN$202),AN140,""))</f>
        <v/>
      </c>
      <c r="BO140" s="31" t="str">
        <f>IF(BN140=MAX($BN$3:$BN$202),B140,"")</f>
        <v/>
      </c>
      <c r="BP140" s="31" t="str">
        <f>IF(D140="","",IF(R140=MAX($R$3:$R$202),R140,""))</f>
        <v/>
      </c>
      <c r="BQ140" s="31" t="str">
        <f>IF(BP140=MAX($BP$3:$BP$202),B140,"")</f>
        <v/>
      </c>
      <c r="BR140" s="31" t="str">
        <f>IF(D140="","",IF(AM140=MAX($AM$3:$AM$202),AM140,""))</f>
        <v/>
      </c>
      <c r="BS140" s="31" t="str">
        <f>IF(BR140=MAX($BR$3:$BR$202),B140,"")</f>
        <v/>
      </c>
      <c r="BT140" s="31" t="str">
        <f>IF(D140="","",IF(V140=MAX($V$3:$V$202),V140,""))</f>
        <v/>
      </c>
      <c r="BU140" s="31" t="str">
        <f>IF(BT140=MAX($BT$3:$BT$202),B140,"")</f>
        <v/>
      </c>
      <c r="BV140" s="31" t="str">
        <f>IF(D140="","",IF(W140=MAX($W$3:$W$202), W140,""))</f>
        <v/>
      </c>
      <c r="BW140" s="31" t="str">
        <f>IF(BV140=MAX($BV$3:$BV$202),B140,"")</f>
        <v/>
      </c>
      <c r="BX140" s="31" t="str">
        <f>IF(D140="","",IF(AQ140=MAX($AQ$3:$AQ$202),AQ140,""))</f>
        <v/>
      </c>
      <c r="BY140" s="31" t="str">
        <f>IF(BX140=MAX($BX$3:$BX$202),B140,"")</f>
        <v/>
      </c>
      <c r="BZ140" s="31" t="str">
        <f>IF(D140="","",IF(AR140=MAX($AR$3:$AR$202), AR140,""))</f>
        <v/>
      </c>
      <c r="CA140" s="31" t="str">
        <f>IF(BZ140=MAX($BZ$3:$BZ$202),B140,"")</f>
        <v/>
      </c>
      <c r="CB140" s="31" t="str">
        <f>IF(D140="","",IF(U140=MAX($U$3:$U$202), U140,""))</f>
        <v/>
      </c>
      <c r="CC140" s="31" t="str">
        <f>IF(CB140=MAX($CB$3:$CB$202),B140,"")</f>
        <v/>
      </c>
      <c r="CD140" s="31" t="str">
        <f>IF(D140="","",IF(AP140=MAX($AP$3:$AP$202),AP140,""))</f>
        <v/>
      </c>
      <c r="CE140" s="31" t="str">
        <f>IF(CD140=MAX($CD$3:$CD$202),B140,"")</f>
        <v/>
      </c>
      <c r="CF140" s="31" t="str">
        <f>IF(D140="","",IF(T140=MAX($T$3:$T$202), T140,""))</f>
        <v/>
      </c>
      <c r="CG140" s="31" t="str">
        <f>IF(CF140=MAX($CF$3:$CF$202),B140,"")</f>
        <v/>
      </c>
      <c r="CH140" s="31" t="str">
        <f>IF(D140="","",IF(AO140=MAX($AO$3:$AO$202),AO140,""))</f>
        <v/>
      </c>
      <c r="CI140" s="31" t="str">
        <f>IF(CH140=MAX($CH$3:$CH$202),B140,"")</f>
        <v/>
      </c>
      <c r="CJ140" s="31" t="str">
        <f>IF(I140="AC",AZ140,"")</f>
        <v/>
      </c>
      <c r="CK140" s="31" t="str">
        <f>IF(CJ140="","",RANK(CJ140,$CJ$3:$CJ$202,1))</f>
        <v/>
      </c>
      <c r="CL140" s="31" t="str">
        <f>IF(CK140=1,B140,"")</f>
        <v/>
      </c>
      <c r="CM140" s="31" t="str">
        <f>IF(CK140=2,B140,"")</f>
        <v/>
      </c>
      <c r="CN140" s="31" t="str">
        <f>IF(CK140=3,B140,"")</f>
        <v/>
      </c>
      <c r="CO140" s="31" t="str">
        <f>IF(I140="MC",AZ140,"")</f>
        <v/>
      </c>
      <c r="CP140" s="31" t="str">
        <f>IF(CO140="","",RANK(CO140,$CO$3:$CO$202,1))</f>
        <v/>
      </c>
      <c r="CQ140" s="31" t="str">
        <f>IF(CP140=1,B140,"")</f>
        <v/>
      </c>
      <c r="CR140" s="31" t="str">
        <f>IF(CP140=2,B140,"")</f>
        <v/>
      </c>
      <c r="CS140" s="31" t="str">
        <f>IF(CP140=3,B140,"")</f>
        <v/>
      </c>
      <c r="CT140" s="31" t="str">
        <f>IF(BE140=0,BE140,"")</f>
        <v/>
      </c>
      <c r="CU140" s="31" t="str">
        <f>IF(BE140=1,1,"")</f>
        <v/>
      </c>
      <c r="CV140" s="31" t="str">
        <f>IF(BE140=2,2,"")</f>
        <v/>
      </c>
      <c r="CW140" s="31" t="str">
        <f>IF(BE140=3,3,"")</f>
        <v/>
      </c>
      <c r="CX140" s="31" t="str">
        <f>IF(BE140=4,4,"")</f>
        <v/>
      </c>
      <c r="CY140" s="31" t="str">
        <f>IF(BE140=5,5,"")</f>
        <v/>
      </c>
      <c r="CZ140" s="31" t="str">
        <f>IF(BH140=0,BH140,"")</f>
        <v/>
      </c>
      <c r="DA140" s="31" t="str">
        <f>IF(BH140=1,1,"")</f>
        <v/>
      </c>
      <c r="DB140" s="31" t="str">
        <f>IF(BH140=2,2,"")</f>
        <v/>
      </c>
      <c r="DC140" s="31" t="str">
        <f>IF(BH140=3,3,"")</f>
        <v/>
      </c>
      <c r="DD140" s="31" t="str">
        <f>IF(BH140=4,4,"")</f>
        <v/>
      </c>
      <c r="DE140" s="31" t="str">
        <f>IF(BH140=5,5,"")</f>
        <v/>
      </c>
      <c r="DF140" s="31" t="str">
        <f>IF(BK140=0,BK140,"")</f>
        <v/>
      </c>
      <c r="DG140" s="31" t="str">
        <f>IF(BK140=1,1,"")</f>
        <v/>
      </c>
      <c r="DH140" s="31" t="str">
        <f>IF(BK140=2,2,"")</f>
        <v/>
      </c>
      <c r="DI140" s="31" t="str">
        <f>IF(BK140=3,3,"")</f>
        <v/>
      </c>
      <c r="DJ140" s="31" t="str">
        <f>IF(BK140=4,4,"")</f>
        <v/>
      </c>
      <c r="DK140" s="31" t="str">
        <f>IF(BK140=5,5,"")</f>
        <v/>
      </c>
      <c r="DL140" s="31" t="str">
        <f>IF(BK140=6,6,"")</f>
        <v/>
      </c>
      <c r="DM140" s="31" t="str">
        <f>IF(BK140=7,7,"")</f>
        <v/>
      </c>
      <c r="DN140" s="31" t="str">
        <f>IF(BK140=8,8,"")</f>
        <v/>
      </c>
      <c r="DO140" s="31" t="str">
        <f>IF(BK140=9,9,"")</f>
        <v/>
      </c>
      <c r="DP140" s="31" t="str">
        <f>IF(BK140=10,10,"")</f>
        <v/>
      </c>
      <c r="DQ140" s="31" t="str">
        <f>IF(J140="Lund",AZ140,"")</f>
        <v/>
      </c>
      <c r="DR140" s="31" t="str">
        <f>IF(DQ140="","",RANK(DQ140,$DQ$3:$DQ$202,1))</f>
        <v/>
      </c>
      <c r="DS140" s="31" t="str">
        <f>IF(DR140=1,B140,"")</f>
        <v/>
      </c>
      <c r="DT140" s="31" t="str">
        <f>IF(I140="AT",B140,"")</f>
        <v/>
      </c>
      <c r="DU140" s="31" t="str">
        <f>IF(I140="MC",B140,"")</f>
        <v/>
      </c>
      <c r="DV140" s="31" t="str">
        <f>IF(I140="AC",B140,"")</f>
        <v/>
      </c>
      <c r="DW140" s="48" t="e">
        <f>IF(BK140=0,0,IF(D140="","",$D$203-AZ140+1)/$D$203*100)</f>
        <v>#VALUE!</v>
      </c>
      <c r="DX140" s="76" t="str">
        <f>IF(AS140 = 0,AV140 - AS140,"")</f>
        <v/>
      </c>
    </row>
    <row r="141" spans="1:128" ht="13.2" x14ac:dyDescent="0.25">
      <c r="A141" s="31" t="s">
        <v>318</v>
      </c>
      <c r="B141" s="76">
        <v>139</v>
      </c>
      <c r="C141" s="15"/>
      <c r="D141" s="15"/>
      <c r="E141" s="15"/>
      <c r="F141" s="15"/>
      <c r="G141" s="15"/>
      <c r="H141" s="47"/>
      <c r="I141" s="15"/>
      <c r="J141" s="47"/>
      <c r="K141" s="47"/>
      <c r="L141" s="47"/>
      <c r="M141" s="54"/>
      <c r="N141" s="54"/>
      <c r="O141" s="54"/>
      <c r="P141" s="54"/>
      <c r="Q141" s="54"/>
      <c r="R141" s="51"/>
      <c r="S141" s="51"/>
      <c r="T141" s="51"/>
      <c r="U141" s="51"/>
      <c r="V141" s="51"/>
      <c r="W141" s="51"/>
      <c r="X141" s="52" t="str">
        <f>IF(M141&gt;0,VLOOKUP(M141,$DY$8:$DZ$95,2)," ")</f>
        <v xml:space="preserve"> </v>
      </c>
      <c r="Y141" s="52" t="str">
        <f>IF(N141&gt;0,VLOOKUP(N141,$DY$8:$DZ$95,2)," ")</f>
        <v xml:space="preserve"> </v>
      </c>
      <c r="Z141" s="52" t="str">
        <f>IF(O141&gt;0,VLOOKUP(O141,$DY$8:$DZ$95,2)," ")</f>
        <v xml:space="preserve"> </v>
      </c>
      <c r="AA141" s="52" t="str">
        <f>IF(P141&gt;0,VLOOKUP(P141,$DY$8:$DZ$95,2)," ")</f>
        <v xml:space="preserve"> </v>
      </c>
      <c r="AB141" s="52" t="str">
        <f>IF(Q141&gt;0,VLOOKUP(Q141,$DY$8:$DZ$95,2)," ")</f>
        <v xml:space="preserve"> </v>
      </c>
      <c r="AC141" s="54"/>
      <c r="AD141" s="54"/>
      <c r="AE141" s="54"/>
      <c r="AF141" s="54"/>
      <c r="AG141" s="54"/>
      <c r="AH141" s="52" t="str">
        <f>IF(AC141&gt;0,VLOOKUP(AC141,$DY$8:$DZ$95,2)," ")</f>
        <v xml:space="preserve"> </v>
      </c>
      <c r="AI141" s="52" t="str">
        <f>IF(AD141&gt;0,VLOOKUP(AD141,$DY$8:$DZ$95,2)," ")</f>
        <v xml:space="preserve"> </v>
      </c>
      <c r="AJ141" s="52" t="str">
        <f>IF(AE141&gt;0,VLOOKUP(AE141,$DY$8:$DZ$95,2)," ")</f>
        <v xml:space="preserve"> </v>
      </c>
      <c r="AK141" s="52" t="str">
        <f>IF(AF141&gt;0,VLOOKUP(AF141,$DY$8:$DZ$95,2)," ")</f>
        <v xml:space="preserve"> </v>
      </c>
      <c r="AL141" s="52" t="str">
        <f>IF(AG141&gt;0,VLOOKUP(AG141,$DY$8:$DZ$95,2)," ")</f>
        <v xml:space="preserve"> </v>
      </c>
      <c r="AM141" s="53"/>
      <c r="AN141" s="53"/>
      <c r="AO141" s="53"/>
      <c r="AP141" s="53"/>
      <c r="AQ141" s="53"/>
      <c r="AR141" s="53"/>
      <c r="AS141" s="55" t="str">
        <f>IF(D141="","",SUM(X141:AB141))</f>
        <v/>
      </c>
      <c r="AT141" s="31" t="str">
        <f>IF(D141="","",RANK(AS141,$AS$3:$AS$202,0))</f>
        <v/>
      </c>
      <c r="AU141" s="57" t="str">
        <f>IF(D141="","",IF(LOOKUP(AT141,'Master 2012 Pay Sheet'!$A$5:$A$35,'Master 2012 Pay Sheet'!$B$5:$B$35)&gt;0,LOOKUP(AT141,'Master 2012 Pay Sheet'!$A$5:$A$35,'Master 2012 Pay Sheet'!$B$5:$B$35),0))</f>
        <v/>
      </c>
      <c r="AV141" s="56" t="str">
        <f>IF(D141="","",SUM(AH141:AL141))</f>
        <v/>
      </c>
      <c r="AW141" s="31" t="str">
        <f>IF(D141="","",RANK(AV141,$AV$3:$AV$202,0))</f>
        <v/>
      </c>
      <c r="AX141" s="57" t="str">
        <f>IF(D141="","",IF(LOOKUP(AW141,'Master 2012 Pay Sheet'!$C$5:$C$35,'Master 2012 Pay Sheet'!$D$5:$D$35)&gt;0,LOOKUP(AW141,'Master 2012 Pay Sheet'!$C$5:$C$35,'Master 2012 Pay Sheet'!$D$5:$D$35),0))</f>
        <v/>
      </c>
      <c r="AY141" s="56" t="str">
        <f>IF(D141="","",AS141+AV141)</f>
        <v/>
      </c>
      <c r="AZ141" s="31" t="str">
        <f>IF(D141="","",RANK(AY141,$AY$3:$AY$202,0))</f>
        <v/>
      </c>
      <c r="BA141" s="57" t="str">
        <f>IF(D141="","",IF(LOOKUP(AZ141,'Master 2012 Pay Sheet'!$E$5:$E$35,'Master 2012 Pay Sheet'!$F$5:$F$35)&gt;0,LOOKUP(AZ141,'Master 2012 Pay Sheet'!$E$5:$E$35,'Master 2012 Pay Sheet'!$F$5:$F$35),0))</f>
        <v/>
      </c>
      <c r="BB141" s="57" t="str">
        <f>IF(D141="","",SUM(AU141+AX141+BA141))</f>
        <v/>
      </c>
      <c r="BC141" s="31" t="str">
        <f>IF(D141="","",AT141-AZ141)</f>
        <v/>
      </c>
      <c r="BD141" s="31" t="str">
        <f>IF(D141="","",IF(BC141=MAX($BC$3:$BC$202),B141,""))</f>
        <v/>
      </c>
      <c r="BE141" s="31" t="str">
        <f>IF(D141="","",COUNT(M141:Q141))</f>
        <v/>
      </c>
      <c r="BF141" s="56" t="str">
        <f>IF(D141="","",MAX(X141:AB141))</f>
        <v/>
      </c>
      <c r="BG141" s="31" t="str">
        <f>IF(BF141=MAX($BF$3:$BF$202),B141,"")</f>
        <v/>
      </c>
      <c r="BH141" s="31" t="str">
        <f>IF(D141="","",COUNT(AC141:AG141))</f>
        <v/>
      </c>
      <c r="BI141" s="56" t="str">
        <f>IF(D141="","",MAX(AH141:AL141))</f>
        <v/>
      </c>
      <c r="BJ141" s="31" t="str">
        <f>IF(BI141=MAX($BI$3:$BI$202),B141,"")</f>
        <v/>
      </c>
      <c r="BK141" s="31" t="str">
        <f>IF(BE141="","",BE141+BH141)</f>
        <v/>
      </c>
      <c r="BL141" s="31" t="str">
        <f>IF(D141="","",IF(S141=MAX($S$3:$S$202),S141,""))</f>
        <v/>
      </c>
      <c r="BM141" s="31" t="str">
        <f>IF(BL141=MAX($BL$3:$BL$202),B141,"")</f>
        <v/>
      </c>
      <c r="BN141" s="31" t="str">
        <f>IF(D141="","",IF(AN141=MAX($AN$3:$AN$202),AN141,""))</f>
        <v/>
      </c>
      <c r="BO141" s="31" t="str">
        <f>IF(BN141=MAX($BN$3:$BN$202),B141,"")</f>
        <v/>
      </c>
      <c r="BP141" s="31" t="str">
        <f>IF(D141="","",IF(R141=MAX($R$3:$R$202),R141,""))</f>
        <v/>
      </c>
      <c r="BQ141" s="31" t="str">
        <f>IF(BP141=MAX($BP$3:$BP$202),B141,"")</f>
        <v/>
      </c>
      <c r="BR141" s="31" t="str">
        <f>IF(D141="","",IF(AM141=MAX($AM$3:$AM$202),AM141,""))</f>
        <v/>
      </c>
      <c r="BS141" s="31" t="str">
        <f>IF(BR141=MAX($BR$3:$BR$202),B141,"")</f>
        <v/>
      </c>
      <c r="BT141" s="31" t="str">
        <f>IF(D141="","",IF(V141=MAX($V$3:$V$202),V141,""))</f>
        <v/>
      </c>
      <c r="BU141" s="31" t="str">
        <f>IF(BT141=MAX($BT$3:$BT$202),B141,"")</f>
        <v/>
      </c>
      <c r="BV141" s="31" t="str">
        <f>IF(D141="","",IF(W141=MAX($W$3:$W$202), W141,""))</f>
        <v/>
      </c>
      <c r="BW141" s="31" t="str">
        <f>IF(BV141=MAX($BV$3:$BV$202),B141,"")</f>
        <v/>
      </c>
      <c r="BX141" s="31" t="str">
        <f>IF(D141="","",IF(AQ141=MAX($AQ$3:$AQ$202),AQ141,""))</f>
        <v/>
      </c>
      <c r="BY141" s="31" t="str">
        <f>IF(BX141=MAX($BX$3:$BX$202),B141,"")</f>
        <v/>
      </c>
      <c r="BZ141" s="31" t="str">
        <f>IF(D141="","",IF(AR141=MAX($AR$3:$AR$202), AR141,""))</f>
        <v/>
      </c>
      <c r="CA141" s="31" t="str">
        <f>IF(BZ141=MAX($BZ$3:$BZ$202),B141,"")</f>
        <v/>
      </c>
      <c r="CB141" s="31" t="str">
        <f>IF(D141="","",IF(U141=MAX($U$3:$U$202), U141,""))</f>
        <v/>
      </c>
      <c r="CC141" s="31" t="str">
        <f>IF(CB141=MAX($CB$3:$CB$202),B141,"")</f>
        <v/>
      </c>
      <c r="CD141" s="31" t="str">
        <f>IF(D141="","",IF(AP141=MAX($AP$3:$AP$202),AP141,""))</f>
        <v/>
      </c>
      <c r="CE141" s="31" t="str">
        <f>IF(CD141=MAX($CD$3:$CD$202),B141,"")</f>
        <v/>
      </c>
      <c r="CF141" s="31" t="str">
        <f>IF(D141="","",IF(T141=MAX($T$3:$T$202), T141,""))</f>
        <v/>
      </c>
      <c r="CG141" s="31" t="str">
        <f>IF(CF141=MAX($CF$3:$CF$202),B141,"")</f>
        <v/>
      </c>
      <c r="CH141" s="31" t="str">
        <f>IF(D141="","",IF(AO141=MAX($AO$3:$AO$202),AO141,""))</f>
        <v/>
      </c>
      <c r="CI141" s="31" t="str">
        <f>IF(CH141=MAX($CH$3:$CH$202),B141,"")</f>
        <v/>
      </c>
      <c r="CJ141" s="31" t="str">
        <f>IF(I141="AC",AZ141,"")</f>
        <v/>
      </c>
      <c r="CK141" s="31" t="str">
        <f>IF(CJ141="","",RANK(CJ141,$CJ$3:$CJ$202,1))</f>
        <v/>
      </c>
      <c r="CL141" s="31" t="str">
        <f>IF(CK141=1,B141,"")</f>
        <v/>
      </c>
      <c r="CM141" s="31" t="str">
        <f>IF(CK141=2,B141,"")</f>
        <v/>
      </c>
      <c r="CN141" s="31" t="str">
        <f>IF(CK141=3,B141,"")</f>
        <v/>
      </c>
      <c r="CO141" s="31" t="str">
        <f>IF(I141="MC",AZ141,"")</f>
        <v/>
      </c>
      <c r="CP141" s="31" t="str">
        <f>IF(CO141="","",RANK(CO141,$CO$3:$CO$202,1))</f>
        <v/>
      </c>
      <c r="CQ141" s="31" t="str">
        <f>IF(CP141=1,B141,"")</f>
        <v/>
      </c>
      <c r="CR141" s="31" t="str">
        <f>IF(CP141=2,B141,"")</f>
        <v/>
      </c>
      <c r="CS141" s="31" t="str">
        <f>IF(CP141=3,B141,"")</f>
        <v/>
      </c>
      <c r="CT141" s="31" t="str">
        <f>IF(BE141=0,BE141,"")</f>
        <v/>
      </c>
      <c r="CU141" s="31" t="str">
        <f>IF(BE141=1,1,"")</f>
        <v/>
      </c>
      <c r="CV141" s="31" t="str">
        <f>IF(BE141=2,2,"")</f>
        <v/>
      </c>
      <c r="CW141" s="31" t="str">
        <f>IF(BE141=3,3,"")</f>
        <v/>
      </c>
      <c r="CX141" s="31" t="str">
        <f>IF(BE141=4,4,"")</f>
        <v/>
      </c>
      <c r="CY141" s="31" t="str">
        <f>IF(BE141=5,5,"")</f>
        <v/>
      </c>
      <c r="CZ141" s="31" t="str">
        <f>IF(BH141=0,BH141,"")</f>
        <v/>
      </c>
      <c r="DA141" s="31" t="str">
        <f>IF(BH141=1,1,"")</f>
        <v/>
      </c>
      <c r="DB141" s="31" t="str">
        <f>IF(BH141=2,2,"")</f>
        <v/>
      </c>
      <c r="DC141" s="31" t="str">
        <f>IF(BH141=3,3,"")</f>
        <v/>
      </c>
      <c r="DD141" s="31" t="str">
        <f>IF(BH141=4,4,"")</f>
        <v/>
      </c>
      <c r="DE141" s="31" t="str">
        <f>IF(BH141=5,5,"")</f>
        <v/>
      </c>
      <c r="DF141" s="31" t="str">
        <f>IF(BK141=0,BK141,"")</f>
        <v/>
      </c>
      <c r="DG141" s="31" t="str">
        <f>IF(BK141=1,1,"")</f>
        <v/>
      </c>
      <c r="DH141" s="31" t="str">
        <f>IF(BK141=2,2,"")</f>
        <v/>
      </c>
      <c r="DI141" s="31" t="str">
        <f>IF(BK141=3,3,"")</f>
        <v/>
      </c>
      <c r="DJ141" s="31" t="str">
        <f>IF(BK141=4,4,"")</f>
        <v/>
      </c>
      <c r="DK141" s="31" t="str">
        <f>IF(BK141=5,5,"")</f>
        <v/>
      </c>
      <c r="DL141" s="31" t="str">
        <f>IF(BK141=6,6,"")</f>
        <v/>
      </c>
      <c r="DM141" s="31" t="str">
        <f>IF(BK141=7,7,"")</f>
        <v/>
      </c>
      <c r="DN141" s="31" t="str">
        <f>IF(BK141=8,8,"")</f>
        <v/>
      </c>
      <c r="DO141" s="31" t="str">
        <f>IF(BK141=9,9,"")</f>
        <v/>
      </c>
      <c r="DP141" s="31" t="str">
        <f>IF(BK141=10,10,"")</f>
        <v/>
      </c>
      <c r="DQ141" s="31" t="str">
        <f>IF(J141="Lund",AZ141,"")</f>
        <v/>
      </c>
      <c r="DR141" s="31" t="str">
        <f>IF(DQ141="","",RANK(DQ141,$DQ$3:$DQ$202,1))</f>
        <v/>
      </c>
      <c r="DS141" s="31" t="str">
        <f>IF(DR141=1,B141,"")</f>
        <v/>
      </c>
      <c r="DT141" s="31" t="str">
        <f>IF(I141="AT",B141,"")</f>
        <v/>
      </c>
      <c r="DU141" s="31" t="str">
        <f>IF(I141="MC",B141,"")</f>
        <v/>
      </c>
      <c r="DV141" s="31" t="str">
        <f>IF(I141="AC",B141,"")</f>
        <v/>
      </c>
      <c r="DW141" s="48" t="e">
        <f>IF(BK141=0,0,IF(D141="","",$D$203-AZ141+1)/$D$203*100)</f>
        <v>#VALUE!</v>
      </c>
      <c r="DX141" s="76" t="str">
        <f>IF(AS141 = 0,AV141 - AS141,"")</f>
        <v/>
      </c>
    </row>
    <row r="142" spans="1:128" ht="13.2" x14ac:dyDescent="0.25">
      <c r="A142" s="31" t="s">
        <v>318</v>
      </c>
      <c r="B142" s="76">
        <v>140</v>
      </c>
      <c r="C142" s="15"/>
      <c r="D142" s="15"/>
      <c r="E142" s="15"/>
      <c r="F142" s="15"/>
      <c r="G142" s="15"/>
      <c r="H142" s="47"/>
      <c r="I142" s="15"/>
      <c r="J142" s="47"/>
      <c r="K142" s="47"/>
      <c r="L142" s="47"/>
      <c r="M142" s="54"/>
      <c r="N142" s="54"/>
      <c r="O142" s="54"/>
      <c r="P142" s="54"/>
      <c r="Q142" s="54"/>
      <c r="R142" s="51"/>
      <c r="S142" s="51"/>
      <c r="T142" s="51"/>
      <c r="U142" s="51"/>
      <c r="V142" s="51"/>
      <c r="W142" s="51"/>
      <c r="X142" s="52" t="str">
        <f>IF(M142&gt;0,VLOOKUP(M142,$DY$8:$DZ$95,2)," ")</f>
        <v xml:space="preserve"> </v>
      </c>
      <c r="Y142" s="52" t="str">
        <f>IF(N142&gt;0,VLOOKUP(N142,$DY$8:$DZ$95,2)," ")</f>
        <v xml:space="preserve"> </v>
      </c>
      <c r="Z142" s="52" t="str">
        <f>IF(O142&gt;0,VLOOKUP(O142,$DY$8:$DZ$95,2)," ")</f>
        <v xml:space="preserve"> </v>
      </c>
      <c r="AA142" s="52" t="str">
        <f>IF(P142&gt;0,VLOOKUP(P142,$DY$8:$DZ$95,2)," ")</f>
        <v xml:space="preserve"> </v>
      </c>
      <c r="AB142" s="52" t="str">
        <f>IF(Q142&gt;0,VLOOKUP(Q142,$DY$8:$DZ$95,2)," ")</f>
        <v xml:space="preserve"> </v>
      </c>
      <c r="AC142" s="54"/>
      <c r="AD142" s="54"/>
      <c r="AE142" s="54"/>
      <c r="AF142" s="54"/>
      <c r="AG142" s="54"/>
      <c r="AH142" s="52" t="str">
        <f>IF(AC142&gt;0,VLOOKUP(AC142,$DY$8:$DZ$95,2)," ")</f>
        <v xml:space="preserve"> </v>
      </c>
      <c r="AI142" s="52" t="str">
        <f>IF(AD142&gt;0,VLOOKUP(AD142,$DY$8:$DZ$95,2)," ")</f>
        <v xml:space="preserve"> </v>
      </c>
      <c r="AJ142" s="52" t="str">
        <f>IF(AE142&gt;0,VLOOKUP(AE142,$DY$8:$DZ$95,2)," ")</f>
        <v xml:space="preserve"> </v>
      </c>
      <c r="AK142" s="52" t="str">
        <f>IF(AF142&gt;0,VLOOKUP(AF142,$DY$8:$DZ$95,2)," ")</f>
        <v xml:space="preserve"> </v>
      </c>
      <c r="AL142" s="52" t="str">
        <f>IF(AG142&gt;0,VLOOKUP(AG142,$DY$8:$DZ$95,2)," ")</f>
        <v xml:space="preserve"> </v>
      </c>
      <c r="AM142" s="53"/>
      <c r="AN142" s="53"/>
      <c r="AO142" s="53"/>
      <c r="AP142" s="53"/>
      <c r="AQ142" s="53"/>
      <c r="AR142" s="53"/>
      <c r="AS142" s="55" t="str">
        <f>IF(D142="","",SUM(X142:AB142))</f>
        <v/>
      </c>
      <c r="AT142" s="31" t="str">
        <f>IF(D142="","",RANK(AS142,$AS$3:$AS$202,0))</f>
        <v/>
      </c>
      <c r="AU142" s="57" t="str">
        <f>IF(D142="","",IF(LOOKUP(AT142,'Master 2012 Pay Sheet'!$A$5:$A$35,'Master 2012 Pay Sheet'!$B$5:$B$35)&gt;0,LOOKUP(AT142,'Master 2012 Pay Sheet'!$A$5:$A$35,'Master 2012 Pay Sheet'!$B$5:$B$35),0))</f>
        <v/>
      </c>
      <c r="AV142" s="56" t="str">
        <f>IF(D142="","",SUM(AH142:AL142))</f>
        <v/>
      </c>
      <c r="AW142" s="31" t="str">
        <f>IF(D142="","",RANK(AV142,$AV$3:$AV$202,0))</f>
        <v/>
      </c>
      <c r="AX142" s="57" t="str">
        <f>IF(D142="","",IF(LOOKUP(AW142,'Master 2012 Pay Sheet'!$C$5:$C$35,'Master 2012 Pay Sheet'!$D$5:$D$35)&gt;0,LOOKUP(AW142,'Master 2012 Pay Sheet'!$C$5:$C$35,'Master 2012 Pay Sheet'!$D$5:$D$35),0))</f>
        <v/>
      </c>
      <c r="AY142" s="56" t="str">
        <f>IF(D142="","",AS142+AV142)</f>
        <v/>
      </c>
      <c r="AZ142" s="31" t="str">
        <f>IF(D142="","",RANK(AY142,$AY$3:$AY$202,0))</f>
        <v/>
      </c>
      <c r="BA142" s="57" t="str">
        <f>IF(D142="","",IF(LOOKUP(AZ142,'Master 2012 Pay Sheet'!$E$5:$E$35,'Master 2012 Pay Sheet'!$F$5:$F$35)&gt;0,LOOKUP(AZ142,'Master 2012 Pay Sheet'!$E$5:$E$35,'Master 2012 Pay Sheet'!$F$5:$F$35),0))</f>
        <v/>
      </c>
      <c r="BB142" s="57" t="str">
        <f>IF(D142="","",SUM(AU142+AX142+BA142))</f>
        <v/>
      </c>
      <c r="BC142" s="31" t="str">
        <f>IF(D142="","",AT142-AZ142)</f>
        <v/>
      </c>
      <c r="BD142" s="31" t="str">
        <f>IF(D142="","",IF(BC142=MAX($BC$3:$BC$202),B142,""))</f>
        <v/>
      </c>
      <c r="BE142" s="31" t="str">
        <f>IF(D142="","",COUNT(M142:Q142))</f>
        <v/>
      </c>
      <c r="BF142" s="56" t="str">
        <f>IF(D142="","",MAX(X142:AB142))</f>
        <v/>
      </c>
      <c r="BG142" s="31" t="str">
        <f>IF(BF142=MAX($BF$3:$BF$202),B142,"")</f>
        <v/>
      </c>
      <c r="BH142" s="31" t="str">
        <f>IF(D142="","",COUNT(AC142:AG142))</f>
        <v/>
      </c>
      <c r="BI142" s="56" t="str">
        <f>IF(D142="","",MAX(AH142:AL142))</f>
        <v/>
      </c>
      <c r="BJ142" s="31" t="str">
        <f>IF(BI142=MAX($BI$3:$BI$202),B142,"")</f>
        <v/>
      </c>
      <c r="BK142" s="31" t="str">
        <f>IF(BE142="","",BE142+BH142)</f>
        <v/>
      </c>
      <c r="BL142" s="31" t="str">
        <f>IF(D142="","",IF(S142=MAX($S$3:$S$202),S142,""))</f>
        <v/>
      </c>
      <c r="BM142" s="31" t="str">
        <f>IF(BL142=MAX($BL$3:$BL$202),B142,"")</f>
        <v/>
      </c>
      <c r="BN142" s="31" t="str">
        <f>IF(D142="","",IF(AN142=MAX($AN$3:$AN$202),AN142,""))</f>
        <v/>
      </c>
      <c r="BO142" s="31" t="str">
        <f>IF(BN142=MAX($BN$3:$BN$202),B142,"")</f>
        <v/>
      </c>
      <c r="BP142" s="31" t="str">
        <f>IF(D142="","",IF(R142=MAX($R$3:$R$202),R142,""))</f>
        <v/>
      </c>
      <c r="BQ142" s="31" t="str">
        <f>IF(BP142=MAX($BP$3:$BP$202),B142,"")</f>
        <v/>
      </c>
      <c r="BR142" s="31" t="str">
        <f>IF(D142="","",IF(AM142=MAX($AM$3:$AM$202),AM142,""))</f>
        <v/>
      </c>
      <c r="BS142" s="31" t="str">
        <f>IF(BR142=MAX($BR$3:$BR$202),B142,"")</f>
        <v/>
      </c>
      <c r="BT142" s="31" t="str">
        <f>IF(D142="","",IF(V142=MAX($V$3:$V$202),V142,""))</f>
        <v/>
      </c>
      <c r="BU142" s="31" t="str">
        <f>IF(BT142=MAX($BT$3:$BT$202),B142,"")</f>
        <v/>
      </c>
      <c r="BV142" s="31" t="str">
        <f>IF(D142="","",IF(W142=MAX($W$3:$W$202), W142,""))</f>
        <v/>
      </c>
      <c r="BW142" s="31" t="str">
        <f>IF(BV142=MAX($BV$3:$BV$202),B142,"")</f>
        <v/>
      </c>
      <c r="BX142" s="31" t="str">
        <f>IF(D142="","",IF(AQ142=MAX($AQ$3:$AQ$202),AQ142,""))</f>
        <v/>
      </c>
      <c r="BY142" s="31" t="str">
        <f>IF(BX142=MAX($BX$3:$BX$202),B142,"")</f>
        <v/>
      </c>
      <c r="BZ142" s="31" t="str">
        <f>IF(D142="","",IF(AR142=MAX($AR$3:$AR$202), AR142,""))</f>
        <v/>
      </c>
      <c r="CA142" s="31" t="str">
        <f>IF(BZ142=MAX($BZ$3:$BZ$202),B142,"")</f>
        <v/>
      </c>
      <c r="CB142" s="31" t="str">
        <f>IF(D142="","",IF(U142=MAX($U$3:$U$202), U142,""))</f>
        <v/>
      </c>
      <c r="CC142" s="31" t="str">
        <f>IF(CB142=MAX($CB$3:$CB$202),B142,"")</f>
        <v/>
      </c>
      <c r="CD142" s="31" t="str">
        <f>IF(D142="","",IF(AP142=MAX($AP$3:$AP$202),AP142,""))</f>
        <v/>
      </c>
      <c r="CE142" s="31" t="str">
        <f>IF(CD142=MAX($CD$3:$CD$202),B142,"")</f>
        <v/>
      </c>
      <c r="CF142" s="31" t="str">
        <f>IF(D142="","",IF(T142=MAX($T$3:$T$202), T142,""))</f>
        <v/>
      </c>
      <c r="CG142" s="31" t="str">
        <f>IF(CF142=MAX($CF$3:$CF$202),B142,"")</f>
        <v/>
      </c>
      <c r="CH142" s="31" t="str">
        <f>IF(D142="","",IF(AO142=MAX($AO$3:$AO$202),AO142,""))</f>
        <v/>
      </c>
      <c r="CI142" s="31" t="str">
        <f>IF(CH142=MAX($CH$3:$CH$202),B142,"")</f>
        <v/>
      </c>
      <c r="CJ142" s="31" t="str">
        <f>IF(I142="AC",AZ142,"")</f>
        <v/>
      </c>
      <c r="CK142" s="31" t="str">
        <f>IF(CJ142="","",RANK(CJ142,$CJ$3:$CJ$202,1))</f>
        <v/>
      </c>
      <c r="CL142" s="31" t="str">
        <f>IF(CK142=1,B142,"")</f>
        <v/>
      </c>
      <c r="CM142" s="31" t="str">
        <f>IF(CK142=2,B142,"")</f>
        <v/>
      </c>
      <c r="CN142" s="31" t="str">
        <f>IF(CK142=3,B142,"")</f>
        <v/>
      </c>
      <c r="CO142" s="31" t="str">
        <f>IF(I142="MC",AZ142,"")</f>
        <v/>
      </c>
      <c r="CP142" s="31" t="str">
        <f>IF(CO142="","",RANK(CO142,$CO$3:$CO$202,1))</f>
        <v/>
      </c>
      <c r="CQ142" s="31" t="str">
        <f>IF(CP142=1,B142,"")</f>
        <v/>
      </c>
      <c r="CR142" s="31" t="str">
        <f>IF(CP142=2,B142,"")</f>
        <v/>
      </c>
      <c r="CS142" s="31" t="str">
        <f>IF(CP142=3,B142,"")</f>
        <v/>
      </c>
      <c r="CT142" s="31" t="str">
        <f>IF(BE142=0,BE142,"")</f>
        <v/>
      </c>
      <c r="CU142" s="31" t="str">
        <f>IF(BE142=1,1,"")</f>
        <v/>
      </c>
      <c r="CV142" s="31" t="str">
        <f>IF(BE142=2,2,"")</f>
        <v/>
      </c>
      <c r="CW142" s="31" t="str">
        <f>IF(BE142=3,3,"")</f>
        <v/>
      </c>
      <c r="CX142" s="31" t="str">
        <f>IF(BE142=4,4,"")</f>
        <v/>
      </c>
      <c r="CY142" s="31" t="str">
        <f>IF(BE142=5,5,"")</f>
        <v/>
      </c>
      <c r="CZ142" s="31" t="str">
        <f>IF(BH142=0,BH142,"")</f>
        <v/>
      </c>
      <c r="DA142" s="31" t="str">
        <f>IF(BH142=1,1,"")</f>
        <v/>
      </c>
      <c r="DB142" s="31" t="str">
        <f>IF(BH142=2,2,"")</f>
        <v/>
      </c>
      <c r="DC142" s="31" t="str">
        <f>IF(BH142=3,3,"")</f>
        <v/>
      </c>
      <c r="DD142" s="31" t="str">
        <f>IF(BH142=4,4,"")</f>
        <v/>
      </c>
      <c r="DE142" s="31" t="str">
        <f>IF(BH142=5,5,"")</f>
        <v/>
      </c>
      <c r="DF142" s="31" t="str">
        <f>IF(BK142=0,BK142,"")</f>
        <v/>
      </c>
      <c r="DG142" s="31" t="str">
        <f>IF(BK142=1,1,"")</f>
        <v/>
      </c>
      <c r="DH142" s="31" t="str">
        <f>IF(BK142=2,2,"")</f>
        <v/>
      </c>
      <c r="DI142" s="31" t="str">
        <f>IF(BK142=3,3,"")</f>
        <v/>
      </c>
      <c r="DJ142" s="31" t="str">
        <f>IF(BK142=4,4,"")</f>
        <v/>
      </c>
      <c r="DK142" s="31" t="str">
        <f>IF(BK142=5,5,"")</f>
        <v/>
      </c>
      <c r="DL142" s="31" t="str">
        <f>IF(BK142=6,6,"")</f>
        <v/>
      </c>
      <c r="DM142" s="31" t="str">
        <f>IF(BK142=7,7,"")</f>
        <v/>
      </c>
      <c r="DN142" s="31" t="str">
        <f>IF(BK142=8,8,"")</f>
        <v/>
      </c>
      <c r="DO142" s="31" t="str">
        <f>IF(BK142=9,9,"")</f>
        <v/>
      </c>
      <c r="DP142" s="31" t="str">
        <f>IF(BK142=10,10,"")</f>
        <v/>
      </c>
      <c r="DQ142" s="31" t="str">
        <f>IF(J142="Lund",AZ142,"")</f>
        <v/>
      </c>
      <c r="DR142" s="31" t="str">
        <f>IF(DQ142="","",RANK(DQ142,$DQ$3:$DQ$202,1))</f>
        <v/>
      </c>
      <c r="DS142" s="31" t="str">
        <f>IF(DR142=1,B142,"")</f>
        <v/>
      </c>
      <c r="DT142" s="31" t="str">
        <f>IF(I142="AT",B142,"")</f>
        <v/>
      </c>
      <c r="DU142" s="31" t="str">
        <f>IF(I142="MC",B142,"")</f>
        <v/>
      </c>
      <c r="DV142" s="31" t="str">
        <f>IF(I142="AC",B142,"")</f>
        <v/>
      </c>
      <c r="DW142" s="48" t="e">
        <f>IF(BK142=0,0,IF(D142="","",$D$203-AZ142+1)/$D$203*100)</f>
        <v>#VALUE!</v>
      </c>
      <c r="DX142" s="76" t="str">
        <f>IF(AS142 = 0,AV142 - AS142,"")</f>
        <v/>
      </c>
    </row>
    <row r="143" spans="1:128" ht="13.2" x14ac:dyDescent="0.25">
      <c r="A143" s="31" t="s">
        <v>318</v>
      </c>
      <c r="B143" s="76">
        <v>141</v>
      </c>
      <c r="C143" s="15"/>
      <c r="D143" s="15"/>
      <c r="E143" s="15"/>
      <c r="F143" s="15"/>
      <c r="G143" s="15"/>
      <c r="H143" s="47"/>
      <c r="I143" s="15"/>
      <c r="J143" s="47"/>
      <c r="K143" s="47"/>
      <c r="L143" s="47"/>
      <c r="M143" s="54"/>
      <c r="N143" s="54"/>
      <c r="O143" s="54"/>
      <c r="P143" s="54"/>
      <c r="Q143" s="54"/>
      <c r="R143" s="51"/>
      <c r="S143" s="51"/>
      <c r="T143" s="51"/>
      <c r="U143" s="51"/>
      <c r="V143" s="51"/>
      <c r="W143" s="51"/>
      <c r="X143" s="52" t="str">
        <f>IF(M143&gt;0,VLOOKUP(M143,$DY$8:$DZ$95,2)," ")</f>
        <v xml:space="preserve"> </v>
      </c>
      <c r="Y143" s="52" t="str">
        <f>IF(N143&gt;0,VLOOKUP(N143,$DY$8:$DZ$95,2)," ")</f>
        <v xml:space="preserve"> </v>
      </c>
      <c r="Z143" s="52" t="str">
        <f>IF(O143&gt;0,VLOOKUP(O143,$DY$8:$DZ$95,2)," ")</f>
        <v xml:space="preserve"> </v>
      </c>
      <c r="AA143" s="52" t="str">
        <f>IF(P143&gt;0,VLOOKUP(P143,$DY$8:$DZ$95,2)," ")</f>
        <v xml:space="preserve"> </v>
      </c>
      <c r="AB143" s="52" t="str">
        <f>IF(Q143&gt;0,VLOOKUP(Q143,$DY$8:$DZ$95,2)," ")</f>
        <v xml:space="preserve"> </v>
      </c>
      <c r="AC143" s="54"/>
      <c r="AD143" s="54"/>
      <c r="AE143" s="54"/>
      <c r="AF143" s="54"/>
      <c r="AG143" s="54"/>
      <c r="AH143" s="52" t="str">
        <f>IF(AC143&gt;0,VLOOKUP(AC143,$DY$8:$DZ$95,2)," ")</f>
        <v xml:space="preserve"> </v>
      </c>
      <c r="AI143" s="52" t="str">
        <f>IF(AD143&gt;0,VLOOKUP(AD143,$DY$8:$DZ$95,2)," ")</f>
        <v xml:space="preserve"> </v>
      </c>
      <c r="AJ143" s="52" t="str">
        <f>IF(AE143&gt;0,VLOOKUP(AE143,$DY$8:$DZ$95,2)," ")</f>
        <v xml:space="preserve"> </v>
      </c>
      <c r="AK143" s="52" t="str">
        <f>IF(AF143&gt;0,VLOOKUP(AF143,$DY$8:$DZ$95,2)," ")</f>
        <v xml:space="preserve"> </v>
      </c>
      <c r="AL143" s="52" t="str">
        <f>IF(AG143&gt;0,VLOOKUP(AG143,$DY$8:$DZ$95,2)," ")</f>
        <v xml:space="preserve"> </v>
      </c>
      <c r="AM143" s="53"/>
      <c r="AN143" s="53"/>
      <c r="AO143" s="53"/>
      <c r="AP143" s="53"/>
      <c r="AQ143" s="53"/>
      <c r="AR143" s="53"/>
      <c r="AS143" s="55" t="str">
        <f>IF(D143="","",SUM(X143:AB143))</f>
        <v/>
      </c>
      <c r="AT143" s="31" t="str">
        <f>IF(D143="","",RANK(AS143,$AS$3:$AS$202,0))</f>
        <v/>
      </c>
      <c r="AU143" s="57" t="str">
        <f>IF(D143="","",IF(LOOKUP(AT143,'Master 2012 Pay Sheet'!$A$5:$A$35,'Master 2012 Pay Sheet'!$B$5:$B$35)&gt;0,LOOKUP(AT143,'Master 2012 Pay Sheet'!$A$5:$A$35,'Master 2012 Pay Sheet'!$B$5:$B$35),0))</f>
        <v/>
      </c>
      <c r="AV143" s="56" t="str">
        <f>IF(D143="","",SUM(AH143:AL143))</f>
        <v/>
      </c>
      <c r="AW143" s="31" t="str">
        <f>IF(D143="","",RANK(AV143,$AV$3:$AV$202,0))</f>
        <v/>
      </c>
      <c r="AX143" s="57" t="str">
        <f>IF(D143="","",IF(LOOKUP(AW143,'Master 2012 Pay Sheet'!$C$5:$C$35,'Master 2012 Pay Sheet'!$D$5:$D$35)&gt;0,LOOKUP(AW143,'Master 2012 Pay Sheet'!$C$5:$C$35,'Master 2012 Pay Sheet'!$D$5:$D$35),0))</f>
        <v/>
      </c>
      <c r="AY143" s="56" t="str">
        <f>IF(D143="","",AS143+AV143)</f>
        <v/>
      </c>
      <c r="AZ143" s="31" t="str">
        <f>IF(D143="","",RANK(AY143,$AY$3:$AY$202,0))</f>
        <v/>
      </c>
      <c r="BA143" s="57" t="str">
        <f>IF(D143="","",IF(LOOKUP(AZ143,'Master 2012 Pay Sheet'!$E$5:$E$35,'Master 2012 Pay Sheet'!$F$5:$F$35)&gt;0,LOOKUP(AZ143,'Master 2012 Pay Sheet'!$E$5:$E$35,'Master 2012 Pay Sheet'!$F$5:$F$35),0))</f>
        <v/>
      </c>
      <c r="BB143" s="57" t="str">
        <f>IF(D143="","",SUM(AU143+AX143+BA143))</f>
        <v/>
      </c>
      <c r="BC143" s="31" t="str">
        <f>IF(D143="","",AT143-AZ143)</f>
        <v/>
      </c>
      <c r="BD143" s="31" t="str">
        <f>IF(D143="","",IF(BC143=MAX($BC$3:$BC$202),B143,""))</f>
        <v/>
      </c>
      <c r="BE143" s="31" t="str">
        <f>IF(D143="","",COUNT(M143:Q143))</f>
        <v/>
      </c>
      <c r="BF143" s="56" t="str">
        <f>IF(D143="","",MAX(X143:AB143))</f>
        <v/>
      </c>
      <c r="BG143" s="31" t="str">
        <f>IF(BF143=MAX($BF$3:$BF$202),B143,"")</f>
        <v/>
      </c>
      <c r="BH143" s="31" t="str">
        <f>IF(D143="","",COUNT(AC143:AG143))</f>
        <v/>
      </c>
      <c r="BI143" s="56" t="str">
        <f>IF(D143="","",MAX(AH143:AL143))</f>
        <v/>
      </c>
      <c r="BJ143" s="31" t="str">
        <f>IF(BI143=MAX($BI$3:$BI$202),B143,"")</f>
        <v/>
      </c>
      <c r="BK143" s="31" t="str">
        <f>IF(BE143="","",BE143+BH143)</f>
        <v/>
      </c>
      <c r="BL143" s="31" t="str">
        <f>IF(D143="","",IF(S143=MAX($S$3:$S$202),S143,""))</f>
        <v/>
      </c>
      <c r="BM143" s="31" t="str">
        <f>IF(BL143=MAX($BL$3:$BL$202),B143,"")</f>
        <v/>
      </c>
      <c r="BN143" s="31" t="str">
        <f>IF(D143="","",IF(AN143=MAX($AN$3:$AN$202),AN143,""))</f>
        <v/>
      </c>
      <c r="BO143" s="31" t="str">
        <f>IF(BN143=MAX($BN$3:$BN$202),B143,"")</f>
        <v/>
      </c>
      <c r="BP143" s="31" t="str">
        <f>IF(D143="","",IF(R143=MAX($R$3:$R$202),R143,""))</f>
        <v/>
      </c>
      <c r="BQ143" s="31" t="str">
        <f>IF(BP143=MAX($BP$3:$BP$202),B143,"")</f>
        <v/>
      </c>
      <c r="BR143" s="31" t="str">
        <f>IF(D143="","",IF(AM143=MAX($AM$3:$AM$202),AM143,""))</f>
        <v/>
      </c>
      <c r="BS143" s="31" t="str">
        <f>IF(BR143=MAX($BR$3:$BR$202),B143,"")</f>
        <v/>
      </c>
      <c r="BT143" s="31" t="str">
        <f>IF(D143="","",IF(V143=MAX($V$3:$V$202),V143,""))</f>
        <v/>
      </c>
      <c r="BU143" s="31" t="str">
        <f>IF(BT143=MAX($BT$3:$BT$202),B143,"")</f>
        <v/>
      </c>
      <c r="BV143" s="31" t="str">
        <f>IF(D143="","",IF(W143=MAX($W$3:$W$202), W143,""))</f>
        <v/>
      </c>
      <c r="BW143" s="31" t="str">
        <f>IF(BV143=MAX($BV$3:$BV$202),B143,"")</f>
        <v/>
      </c>
      <c r="BX143" s="31" t="str">
        <f>IF(D143="","",IF(AQ143=MAX($AQ$3:$AQ$202),AQ143,""))</f>
        <v/>
      </c>
      <c r="BY143" s="31" t="str">
        <f>IF(BX143=MAX($BX$3:$BX$202),B143,"")</f>
        <v/>
      </c>
      <c r="BZ143" s="31" t="str">
        <f>IF(D143="","",IF(AR143=MAX($AR$3:$AR$202), AR143,""))</f>
        <v/>
      </c>
      <c r="CA143" s="31" t="str">
        <f>IF(BZ143=MAX($BZ$3:$BZ$202),B143,"")</f>
        <v/>
      </c>
      <c r="CB143" s="31" t="str">
        <f>IF(D143="","",IF(U143=MAX($U$3:$U$202), U143,""))</f>
        <v/>
      </c>
      <c r="CC143" s="31" t="str">
        <f>IF(CB143=MAX($CB$3:$CB$202),B143,"")</f>
        <v/>
      </c>
      <c r="CD143" s="31" t="str">
        <f>IF(D143="","",IF(AP143=MAX($AP$3:$AP$202),AP143,""))</f>
        <v/>
      </c>
      <c r="CE143" s="31" t="str">
        <f>IF(CD143=MAX($CD$3:$CD$202),B143,"")</f>
        <v/>
      </c>
      <c r="CF143" s="31" t="str">
        <f>IF(D143="","",IF(T143=MAX($T$3:$T$202), T143,""))</f>
        <v/>
      </c>
      <c r="CG143" s="31" t="str">
        <f>IF(CF143=MAX($CF$3:$CF$202),B143,"")</f>
        <v/>
      </c>
      <c r="CH143" s="31" t="str">
        <f>IF(D143="","",IF(AO143=MAX($AO$3:$AO$202),AO143,""))</f>
        <v/>
      </c>
      <c r="CI143" s="31" t="str">
        <f>IF(CH143=MAX($CH$3:$CH$202),B143,"")</f>
        <v/>
      </c>
      <c r="CJ143" s="31" t="str">
        <f>IF(I143="AC",AZ143,"")</f>
        <v/>
      </c>
      <c r="CK143" s="31" t="str">
        <f>IF(CJ143="","",RANK(CJ143,$CJ$3:$CJ$202,1))</f>
        <v/>
      </c>
      <c r="CL143" s="31" t="str">
        <f>IF(CK143=1,B143,"")</f>
        <v/>
      </c>
      <c r="CM143" s="31" t="str">
        <f>IF(CK143=2,B143,"")</f>
        <v/>
      </c>
      <c r="CN143" s="31" t="str">
        <f>IF(CK143=3,B143,"")</f>
        <v/>
      </c>
      <c r="CO143" s="31" t="str">
        <f>IF(I143="MC",AZ143,"")</f>
        <v/>
      </c>
      <c r="CP143" s="31" t="str">
        <f>IF(CO143="","",RANK(CO143,$CO$3:$CO$202,1))</f>
        <v/>
      </c>
      <c r="CQ143" s="31" t="str">
        <f>IF(CP143=1,B143,"")</f>
        <v/>
      </c>
      <c r="CR143" s="31" t="str">
        <f>IF(CP143=2,B143,"")</f>
        <v/>
      </c>
      <c r="CS143" s="31" t="str">
        <f>IF(CP143=3,B143,"")</f>
        <v/>
      </c>
      <c r="CT143" s="31" t="str">
        <f>IF(BE143=0,BE143,"")</f>
        <v/>
      </c>
      <c r="CU143" s="31" t="str">
        <f>IF(BE143=1,1,"")</f>
        <v/>
      </c>
      <c r="CV143" s="31" t="str">
        <f>IF(BE143=2,2,"")</f>
        <v/>
      </c>
      <c r="CW143" s="31" t="str">
        <f>IF(BE143=3,3,"")</f>
        <v/>
      </c>
      <c r="CX143" s="31" t="str">
        <f>IF(BE143=4,4,"")</f>
        <v/>
      </c>
      <c r="CY143" s="31" t="str">
        <f>IF(BE143=5,5,"")</f>
        <v/>
      </c>
      <c r="CZ143" s="31" t="str">
        <f>IF(BH143=0,BH143,"")</f>
        <v/>
      </c>
      <c r="DA143" s="31" t="str">
        <f>IF(BH143=1,1,"")</f>
        <v/>
      </c>
      <c r="DB143" s="31" t="str">
        <f>IF(BH143=2,2,"")</f>
        <v/>
      </c>
      <c r="DC143" s="31" t="str">
        <f>IF(BH143=3,3,"")</f>
        <v/>
      </c>
      <c r="DD143" s="31" t="str">
        <f>IF(BH143=4,4,"")</f>
        <v/>
      </c>
      <c r="DE143" s="31" t="str">
        <f>IF(BH143=5,5,"")</f>
        <v/>
      </c>
      <c r="DF143" s="31" t="str">
        <f>IF(BK143=0,BK143,"")</f>
        <v/>
      </c>
      <c r="DG143" s="31" t="str">
        <f>IF(BK143=1,1,"")</f>
        <v/>
      </c>
      <c r="DH143" s="31" t="str">
        <f>IF(BK143=2,2,"")</f>
        <v/>
      </c>
      <c r="DI143" s="31" t="str">
        <f>IF(BK143=3,3,"")</f>
        <v/>
      </c>
      <c r="DJ143" s="31" t="str">
        <f>IF(BK143=4,4,"")</f>
        <v/>
      </c>
      <c r="DK143" s="31" t="str">
        <f>IF(BK143=5,5,"")</f>
        <v/>
      </c>
      <c r="DL143" s="31" t="str">
        <f>IF(BK143=6,6,"")</f>
        <v/>
      </c>
      <c r="DM143" s="31" t="str">
        <f>IF(BK143=7,7,"")</f>
        <v/>
      </c>
      <c r="DN143" s="31" t="str">
        <f>IF(BK143=8,8,"")</f>
        <v/>
      </c>
      <c r="DO143" s="31" t="str">
        <f>IF(BK143=9,9,"")</f>
        <v/>
      </c>
      <c r="DP143" s="31" t="str">
        <f>IF(BK143=10,10,"")</f>
        <v/>
      </c>
      <c r="DQ143" s="31" t="str">
        <f>IF(J143="Lund",AZ143,"")</f>
        <v/>
      </c>
      <c r="DR143" s="31" t="str">
        <f>IF(DQ143="","",RANK(DQ143,$DQ$3:$DQ$202,1))</f>
        <v/>
      </c>
      <c r="DS143" s="31" t="str">
        <f>IF(DR143=1,B143,"")</f>
        <v/>
      </c>
      <c r="DT143" s="31" t="str">
        <f>IF(I143="AT",B143,"")</f>
        <v/>
      </c>
      <c r="DU143" s="31" t="str">
        <f>IF(I143="MC",B143,"")</f>
        <v/>
      </c>
      <c r="DV143" s="31" t="str">
        <f>IF(I143="AC",B143,"")</f>
        <v/>
      </c>
      <c r="DW143" s="48" t="e">
        <f>IF(BK143=0,0,IF(D143="","",$D$203-AZ143+1)/$D$203*100)</f>
        <v>#VALUE!</v>
      </c>
      <c r="DX143" s="76" t="str">
        <f>IF(AS143 = 0,AV143 - AS143,"")</f>
        <v/>
      </c>
    </row>
    <row r="144" spans="1:128" ht="13.2" x14ac:dyDescent="0.25">
      <c r="A144" s="31" t="s">
        <v>318</v>
      </c>
      <c r="B144" s="76">
        <v>142</v>
      </c>
      <c r="C144" s="15"/>
      <c r="D144" s="15"/>
      <c r="E144" s="15"/>
      <c r="F144" s="15"/>
      <c r="G144" s="15"/>
      <c r="H144" s="47"/>
      <c r="I144" s="15"/>
      <c r="J144" s="47"/>
      <c r="K144" s="47"/>
      <c r="L144" s="47"/>
      <c r="M144" s="54"/>
      <c r="N144" s="54"/>
      <c r="O144" s="54"/>
      <c r="P144" s="54"/>
      <c r="Q144" s="54"/>
      <c r="R144" s="51"/>
      <c r="S144" s="51"/>
      <c r="T144" s="51"/>
      <c r="U144" s="51"/>
      <c r="V144" s="51"/>
      <c r="W144" s="51"/>
      <c r="X144" s="52" t="str">
        <f>IF(M144&gt;0,VLOOKUP(M144,$DY$8:$DZ$95,2)," ")</f>
        <v xml:space="preserve"> </v>
      </c>
      <c r="Y144" s="52" t="str">
        <f>IF(N144&gt;0,VLOOKUP(N144,$DY$8:$DZ$95,2)," ")</f>
        <v xml:space="preserve"> </v>
      </c>
      <c r="Z144" s="52" t="str">
        <f>IF(O144&gt;0,VLOOKUP(O144,$DY$8:$DZ$95,2)," ")</f>
        <v xml:space="preserve"> </v>
      </c>
      <c r="AA144" s="52" t="str">
        <f>IF(P144&gt;0,VLOOKUP(P144,$DY$8:$DZ$95,2)," ")</f>
        <v xml:space="preserve"> </v>
      </c>
      <c r="AB144" s="52" t="str">
        <f>IF(Q144&gt;0,VLOOKUP(Q144,$DY$8:$DZ$95,2)," ")</f>
        <v xml:space="preserve"> </v>
      </c>
      <c r="AC144" s="54"/>
      <c r="AD144" s="54"/>
      <c r="AE144" s="54"/>
      <c r="AF144" s="54"/>
      <c r="AG144" s="54"/>
      <c r="AH144" s="52" t="str">
        <f>IF(AC144&gt;0,VLOOKUP(AC144,$DY$8:$DZ$95,2)," ")</f>
        <v xml:space="preserve"> </v>
      </c>
      <c r="AI144" s="52" t="str">
        <f>IF(AD144&gt;0,VLOOKUP(AD144,$DY$8:$DZ$95,2)," ")</f>
        <v xml:space="preserve"> </v>
      </c>
      <c r="AJ144" s="52" t="str">
        <f>IF(AE144&gt;0,VLOOKUP(AE144,$DY$8:$DZ$95,2)," ")</f>
        <v xml:space="preserve"> </v>
      </c>
      <c r="AK144" s="52" t="str">
        <f>IF(AF144&gt;0,VLOOKUP(AF144,$DY$8:$DZ$95,2)," ")</f>
        <v xml:space="preserve"> </v>
      </c>
      <c r="AL144" s="52" t="str">
        <f>IF(AG144&gt;0,VLOOKUP(AG144,$DY$8:$DZ$95,2)," ")</f>
        <v xml:space="preserve"> </v>
      </c>
      <c r="AM144" s="53"/>
      <c r="AN144" s="53"/>
      <c r="AO144" s="53"/>
      <c r="AP144" s="53"/>
      <c r="AQ144" s="53"/>
      <c r="AR144" s="53"/>
      <c r="AS144" s="55" t="str">
        <f>IF(D144="","",SUM(X144:AB144))</f>
        <v/>
      </c>
      <c r="AT144" s="31" t="str">
        <f>IF(D144="","",RANK(AS144,$AS$3:$AS$202,0))</f>
        <v/>
      </c>
      <c r="AU144" s="57" t="str">
        <f>IF(D144="","",IF(LOOKUP(AT144,'Master 2012 Pay Sheet'!$A$5:$A$35,'Master 2012 Pay Sheet'!$B$5:$B$35)&gt;0,LOOKUP(AT144,'Master 2012 Pay Sheet'!$A$5:$A$35,'Master 2012 Pay Sheet'!$B$5:$B$35),0))</f>
        <v/>
      </c>
      <c r="AV144" s="56" t="str">
        <f>IF(D144="","",SUM(AH144:AL144))</f>
        <v/>
      </c>
      <c r="AW144" s="31" t="str">
        <f>IF(D144="","",RANK(AV144,$AV$3:$AV$202,0))</f>
        <v/>
      </c>
      <c r="AX144" s="57" t="str">
        <f>IF(D144="","",IF(LOOKUP(AW144,'Master 2012 Pay Sheet'!$C$5:$C$35,'Master 2012 Pay Sheet'!$D$5:$D$35)&gt;0,LOOKUP(AW144,'Master 2012 Pay Sheet'!$C$5:$C$35,'Master 2012 Pay Sheet'!$D$5:$D$35),0))</f>
        <v/>
      </c>
      <c r="AY144" s="56" t="str">
        <f>IF(D144="","",AS144+AV144)</f>
        <v/>
      </c>
      <c r="AZ144" s="31" t="str">
        <f>IF(D144="","",RANK(AY144,$AY$3:$AY$202,0))</f>
        <v/>
      </c>
      <c r="BA144" s="57" t="str">
        <f>IF(D144="","",IF(LOOKUP(AZ144,'Master 2012 Pay Sheet'!$E$5:$E$35,'Master 2012 Pay Sheet'!$F$5:$F$35)&gt;0,LOOKUP(AZ144,'Master 2012 Pay Sheet'!$E$5:$E$35,'Master 2012 Pay Sheet'!$F$5:$F$35),0))</f>
        <v/>
      </c>
      <c r="BB144" s="57" t="str">
        <f>IF(D144="","",SUM(AU144+AX144+BA144))</f>
        <v/>
      </c>
      <c r="BC144" s="31" t="str">
        <f>IF(D144="","",AT144-AZ144)</f>
        <v/>
      </c>
      <c r="BD144" s="31" t="str">
        <f>IF(D144="","",IF(BC144=MAX($BC$3:$BC$202),B144,""))</f>
        <v/>
      </c>
      <c r="BE144" s="31" t="str">
        <f>IF(D144="","",COUNT(M144:Q144))</f>
        <v/>
      </c>
      <c r="BF144" s="56" t="str">
        <f>IF(D144="","",MAX(X144:AB144))</f>
        <v/>
      </c>
      <c r="BG144" s="31" t="str">
        <f>IF(BF144=MAX($BF$3:$BF$202),B144,"")</f>
        <v/>
      </c>
      <c r="BH144" s="31" t="str">
        <f>IF(D144="","",COUNT(AC144:AG144))</f>
        <v/>
      </c>
      <c r="BI144" s="56" t="str">
        <f>IF(D144="","",MAX(AH144:AL144))</f>
        <v/>
      </c>
      <c r="BJ144" s="31" t="str">
        <f>IF(BI144=MAX($BI$3:$BI$202),B144,"")</f>
        <v/>
      </c>
      <c r="BK144" s="31" t="str">
        <f>IF(BE144="","",BE144+BH144)</f>
        <v/>
      </c>
      <c r="BL144" s="31" t="str">
        <f>IF(D144="","",IF(S144=MAX($S$3:$S$202),S144,""))</f>
        <v/>
      </c>
      <c r="BM144" s="31" t="str">
        <f>IF(BL144=MAX($BL$3:$BL$202),B144,"")</f>
        <v/>
      </c>
      <c r="BN144" s="31" t="str">
        <f>IF(D144="","",IF(AN144=MAX($AN$3:$AN$202),AN144,""))</f>
        <v/>
      </c>
      <c r="BO144" s="31" t="str">
        <f>IF(BN144=MAX($BN$3:$BN$202),B144,"")</f>
        <v/>
      </c>
      <c r="BP144" s="31" t="str">
        <f>IF(D144="","",IF(R144=MAX($R$3:$R$202),R144,""))</f>
        <v/>
      </c>
      <c r="BQ144" s="31" t="str">
        <f>IF(BP144=MAX($BP$3:$BP$202),B144,"")</f>
        <v/>
      </c>
      <c r="BR144" s="31" t="str">
        <f>IF(D144="","",IF(AM144=MAX($AM$3:$AM$202),AM144,""))</f>
        <v/>
      </c>
      <c r="BS144" s="31" t="str">
        <f>IF(BR144=MAX($BR$3:$BR$202),B144,"")</f>
        <v/>
      </c>
      <c r="BT144" s="31" t="str">
        <f>IF(D144="","",IF(V144=MAX($V$3:$V$202),V144,""))</f>
        <v/>
      </c>
      <c r="BU144" s="31" t="str">
        <f>IF(BT144=MAX($BT$3:$BT$202),B144,"")</f>
        <v/>
      </c>
      <c r="BV144" s="31" t="str">
        <f>IF(D144="","",IF(W144=MAX($W$3:$W$202), W144,""))</f>
        <v/>
      </c>
      <c r="BW144" s="31" t="str">
        <f>IF(BV144=MAX($BV$3:$BV$202),B144,"")</f>
        <v/>
      </c>
      <c r="BX144" s="31" t="str">
        <f>IF(D144="","",IF(AQ144=MAX($AQ$3:$AQ$202),AQ144,""))</f>
        <v/>
      </c>
      <c r="BY144" s="31" t="str">
        <f>IF(BX144=MAX($BX$3:$BX$202),B144,"")</f>
        <v/>
      </c>
      <c r="BZ144" s="31" t="str">
        <f>IF(D144="","",IF(AR144=MAX($AR$3:$AR$202), AR144,""))</f>
        <v/>
      </c>
      <c r="CA144" s="31" t="str">
        <f>IF(BZ144=MAX($BZ$3:$BZ$202),B144,"")</f>
        <v/>
      </c>
      <c r="CB144" s="31" t="str">
        <f>IF(D144="","",IF(U144=MAX($U$3:$U$202), U144,""))</f>
        <v/>
      </c>
      <c r="CC144" s="31" t="str">
        <f>IF(CB144=MAX($CB$3:$CB$202),B144,"")</f>
        <v/>
      </c>
      <c r="CD144" s="31" t="str">
        <f>IF(D144="","",IF(AP144=MAX($AP$3:$AP$202),AP144,""))</f>
        <v/>
      </c>
      <c r="CE144" s="31" t="str">
        <f>IF(CD144=MAX($CD$3:$CD$202),B144,"")</f>
        <v/>
      </c>
      <c r="CF144" s="31" t="str">
        <f>IF(D144="","",IF(T144=MAX($T$3:$T$202), T144,""))</f>
        <v/>
      </c>
      <c r="CG144" s="31" t="str">
        <f>IF(CF144=MAX($CF$3:$CF$202),B144,"")</f>
        <v/>
      </c>
      <c r="CH144" s="31" t="str">
        <f>IF(D144="","",IF(AO144=MAX($AO$3:$AO$202),AO144,""))</f>
        <v/>
      </c>
      <c r="CI144" s="31" t="str">
        <f>IF(CH144=MAX($CH$3:$CH$202),B144,"")</f>
        <v/>
      </c>
      <c r="CJ144" s="31" t="str">
        <f>IF(I144="AC",AZ144,"")</f>
        <v/>
      </c>
      <c r="CK144" s="31" t="str">
        <f>IF(CJ144="","",RANK(CJ144,$CJ$3:$CJ$202,1))</f>
        <v/>
      </c>
      <c r="CL144" s="31" t="str">
        <f>IF(CK144=1,B144,"")</f>
        <v/>
      </c>
      <c r="CM144" s="31" t="str">
        <f>IF(CK144=2,B144,"")</f>
        <v/>
      </c>
      <c r="CN144" s="31" t="str">
        <f>IF(CK144=3,B144,"")</f>
        <v/>
      </c>
      <c r="CO144" s="31" t="str">
        <f>IF(I144="MC",AZ144,"")</f>
        <v/>
      </c>
      <c r="CP144" s="31" t="str">
        <f>IF(CO144="","",RANK(CO144,$CO$3:$CO$202,1))</f>
        <v/>
      </c>
      <c r="CQ144" s="31" t="str">
        <f>IF(CP144=1,B144,"")</f>
        <v/>
      </c>
      <c r="CR144" s="31" t="str">
        <f>IF(CP144=2,B144,"")</f>
        <v/>
      </c>
      <c r="CS144" s="31" t="str">
        <f>IF(CP144=3,B144,"")</f>
        <v/>
      </c>
      <c r="CT144" s="31" t="str">
        <f>IF(BE144=0,BE144,"")</f>
        <v/>
      </c>
      <c r="CU144" s="31" t="str">
        <f>IF(BE144=1,1,"")</f>
        <v/>
      </c>
      <c r="CV144" s="31" t="str">
        <f>IF(BE144=2,2,"")</f>
        <v/>
      </c>
      <c r="CW144" s="31" t="str">
        <f>IF(BE144=3,3,"")</f>
        <v/>
      </c>
      <c r="CX144" s="31" t="str">
        <f>IF(BE144=4,4,"")</f>
        <v/>
      </c>
      <c r="CY144" s="31" t="str">
        <f>IF(BE144=5,5,"")</f>
        <v/>
      </c>
      <c r="CZ144" s="31" t="str">
        <f>IF(BH144=0,BH144,"")</f>
        <v/>
      </c>
      <c r="DA144" s="31" t="str">
        <f>IF(BH144=1,1,"")</f>
        <v/>
      </c>
      <c r="DB144" s="31" t="str">
        <f>IF(BH144=2,2,"")</f>
        <v/>
      </c>
      <c r="DC144" s="31" t="str">
        <f>IF(BH144=3,3,"")</f>
        <v/>
      </c>
      <c r="DD144" s="31" t="str">
        <f>IF(BH144=4,4,"")</f>
        <v/>
      </c>
      <c r="DE144" s="31" t="str">
        <f>IF(BH144=5,5,"")</f>
        <v/>
      </c>
      <c r="DF144" s="31" t="str">
        <f>IF(BK144=0,BK144,"")</f>
        <v/>
      </c>
      <c r="DG144" s="31" t="str">
        <f>IF(BK144=1,1,"")</f>
        <v/>
      </c>
      <c r="DH144" s="31" t="str">
        <f>IF(BK144=2,2,"")</f>
        <v/>
      </c>
      <c r="DI144" s="31" t="str">
        <f>IF(BK144=3,3,"")</f>
        <v/>
      </c>
      <c r="DJ144" s="31" t="str">
        <f>IF(BK144=4,4,"")</f>
        <v/>
      </c>
      <c r="DK144" s="31" t="str">
        <f>IF(BK144=5,5,"")</f>
        <v/>
      </c>
      <c r="DL144" s="31" t="str">
        <f>IF(BK144=6,6,"")</f>
        <v/>
      </c>
      <c r="DM144" s="31" t="str">
        <f>IF(BK144=7,7,"")</f>
        <v/>
      </c>
      <c r="DN144" s="31" t="str">
        <f>IF(BK144=8,8,"")</f>
        <v/>
      </c>
      <c r="DO144" s="31" t="str">
        <f>IF(BK144=9,9,"")</f>
        <v/>
      </c>
      <c r="DP144" s="31" t="str">
        <f>IF(BK144=10,10,"")</f>
        <v/>
      </c>
      <c r="DQ144" s="31" t="str">
        <f>IF(J144="Lund",AZ144,"")</f>
        <v/>
      </c>
      <c r="DR144" s="31" t="str">
        <f>IF(DQ144="","",RANK(DQ144,$DQ$3:$DQ$202,1))</f>
        <v/>
      </c>
      <c r="DS144" s="31" t="str">
        <f>IF(DR144=1,B144,"")</f>
        <v/>
      </c>
      <c r="DT144" s="31" t="str">
        <f>IF(I144="AT",B144,"")</f>
        <v/>
      </c>
      <c r="DU144" s="31" t="str">
        <f>IF(I144="MC",B144,"")</f>
        <v/>
      </c>
      <c r="DV144" s="31" t="str">
        <f>IF(I144="AC",B144,"")</f>
        <v/>
      </c>
      <c r="DW144" s="48" t="e">
        <f>IF(BK144=0,0,IF(D144="","",$D$203-AZ144+1)/$D$203*100)</f>
        <v>#VALUE!</v>
      </c>
      <c r="DX144" s="76" t="str">
        <f>IF(AS144 = 0,AV144 - AS144,"")</f>
        <v/>
      </c>
    </row>
    <row r="145" spans="1:128" ht="13.2" x14ac:dyDescent="0.25">
      <c r="A145" s="31" t="s">
        <v>318</v>
      </c>
      <c r="B145" s="76">
        <v>143</v>
      </c>
      <c r="C145" s="15"/>
      <c r="D145" s="15"/>
      <c r="E145" s="15"/>
      <c r="F145" s="15"/>
      <c r="G145" s="15"/>
      <c r="H145" s="47"/>
      <c r="I145" s="15"/>
      <c r="J145" s="47"/>
      <c r="K145" s="47"/>
      <c r="L145" s="47"/>
      <c r="M145" s="54"/>
      <c r="N145" s="54"/>
      <c r="O145" s="54"/>
      <c r="P145" s="54"/>
      <c r="Q145" s="54"/>
      <c r="R145" s="51"/>
      <c r="S145" s="51"/>
      <c r="T145" s="51"/>
      <c r="U145" s="51"/>
      <c r="V145" s="51"/>
      <c r="W145" s="51"/>
      <c r="X145" s="52" t="str">
        <f>IF(M145&gt;0,VLOOKUP(M145,$DY$8:$DZ$95,2)," ")</f>
        <v xml:space="preserve"> </v>
      </c>
      <c r="Y145" s="52" t="str">
        <f>IF(N145&gt;0,VLOOKUP(N145,$DY$8:$DZ$95,2)," ")</f>
        <v xml:space="preserve"> </v>
      </c>
      <c r="Z145" s="52" t="str">
        <f>IF(O145&gt;0,VLOOKUP(O145,$DY$8:$DZ$95,2)," ")</f>
        <v xml:space="preserve"> </v>
      </c>
      <c r="AA145" s="52" t="str">
        <f>IF(P145&gt;0,VLOOKUP(P145,$DY$8:$DZ$95,2)," ")</f>
        <v xml:space="preserve"> </v>
      </c>
      <c r="AB145" s="52" t="str">
        <f>IF(Q145&gt;0,VLOOKUP(Q145,$DY$8:$DZ$95,2)," ")</f>
        <v xml:space="preserve"> </v>
      </c>
      <c r="AC145" s="54"/>
      <c r="AD145" s="54"/>
      <c r="AE145" s="54"/>
      <c r="AF145" s="54"/>
      <c r="AG145" s="54"/>
      <c r="AH145" s="52" t="str">
        <f>IF(AC145&gt;0,VLOOKUP(AC145,$DY$8:$DZ$95,2)," ")</f>
        <v xml:space="preserve"> </v>
      </c>
      <c r="AI145" s="52" t="str">
        <f>IF(AD145&gt;0,VLOOKUP(AD145,$DY$8:$DZ$95,2)," ")</f>
        <v xml:space="preserve"> </v>
      </c>
      <c r="AJ145" s="52" t="str">
        <f>IF(AE145&gt;0,VLOOKUP(AE145,$DY$8:$DZ$95,2)," ")</f>
        <v xml:space="preserve"> </v>
      </c>
      <c r="AK145" s="52" t="str">
        <f>IF(AF145&gt;0,VLOOKUP(AF145,$DY$8:$DZ$95,2)," ")</f>
        <v xml:space="preserve"> </v>
      </c>
      <c r="AL145" s="52" t="str">
        <f>IF(AG145&gt;0,VLOOKUP(AG145,$DY$8:$DZ$95,2)," ")</f>
        <v xml:space="preserve"> </v>
      </c>
      <c r="AM145" s="53"/>
      <c r="AN145" s="53"/>
      <c r="AO145" s="53"/>
      <c r="AP145" s="53"/>
      <c r="AQ145" s="53"/>
      <c r="AR145" s="53"/>
      <c r="AS145" s="55" t="str">
        <f>IF(D145="","",SUM(X145:AB145))</f>
        <v/>
      </c>
      <c r="AT145" s="31" t="str">
        <f>IF(D145="","",RANK(AS145,$AS$3:$AS$202,0))</f>
        <v/>
      </c>
      <c r="AU145" s="57" t="str">
        <f>IF(D145="","",IF(LOOKUP(AT145,'Master 2012 Pay Sheet'!$A$5:$A$35,'Master 2012 Pay Sheet'!$B$5:$B$35)&gt;0,LOOKUP(AT145,'Master 2012 Pay Sheet'!$A$5:$A$35,'Master 2012 Pay Sheet'!$B$5:$B$35),0))</f>
        <v/>
      </c>
      <c r="AV145" s="56" t="str">
        <f>IF(D145="","",SUM(AH145:AL145))</f>
        <v/>
      </c>
      <c r="AW145" s="31" t="str">
        <f>IF(D145="","",RANK(AV145,$AV$3:$AV$202,0))</f>
        <v/>
      </c>
      <c r="AX145" s="57" t="str">
        <f>IF(D145="","",IF(LOOKUP(AW145,'Master 2012 Pay Sheet'!$C$5:$C$35,'Master 2012 Pay Sheet'!$D$5:$D$35)&gt;0,LOOKUP(AW145,'Master 2012 Pay Sheet'!$C$5:$C$35,'Master 2012 Pay Sheet'!$D$5:$D$35),0))</f>
        <v/>
      </c>
      <c r="AY145" s="56" t="str">
        <f>IF(D145="","",AS145+AV145)</f>
        <v/>
      </c>
      <c r="AZ145" s="31" t="str">
        <f>IF(D145="","",RANK(AY145,$AY$3:$AY$202,0))</f>
        <v/>
      </c>
      <c r="BA145" s="57" t="str">
        <f>IF(D145="","",IF(LOOKUP(AZ145,'Master 2012 Pay Sheet'!$E$5:$E$35,'Master 2012 Pay Sheet'!$F$5:$F$35)&gt;0,LOOKUP(AZ145,'Master 2012 Pay Sheet'!$E$5:$E$35,'Master 2012 Pay Sheet'!$F$5:$F$35),0))</f>
        <v/>
      </c>
      <c r="BB145" s="57" t="str">
        <f>IF(D145="","",SUM(AU145+AX145+BA145))</f>
        <v/>
      </c>
      <c r="BC145" s="31" t="str">
        <f>IF(D145="","",AT145-AZ145)</f>
        <v/>
      </c>
      <c r="BD145" s="31" t="str">
        <f>IF(D145="","",IF(BC145=MAX($BC$3:$BC$202),B145,""))</f>
        <v/>
      </c>
      <c r="BE145" s="31" t="str">
        <f>IF(D145="","",COUNT(M145:Q145))</f>
        <v/>
      </c>
      <c r="BF145" s="56" t="str">
        <f>IF(D145="","",MAX(X145:AB145))</f>
        <v/>
      </c>
      <c r="BG145" s="31" t="str">
        <f>IF(BF145=MAX($BF$3:$BF$202),B145,"")</f>
        <v/>
      </c>
      <c r="BH145" s="31" t="str">
        <f>IF(D145="","",COUNT(AC145:AG145))</f>
        <v/>
      </c>
      <c r="BI145" s="56" t="str">
        <f>IF(D145="","",MAX(AH145:AL145))</f>
        <v/>
      </c>
      <c r="BJ145" s="31" t="str">
        <f>IF(BI145=MAX($BI$3:$BI$202),B145,"")</f>
        <v/>
      </c>
      <c r="BK145" s="31" t="str">
        <f>IF(BE145="","",BE145+BH145)</f>
        <v/>
      </c>
      <c r="BL145" s="31" t="str">
        <f>IF(D145="","",IF(S145=MAX($S$3:$S$202),S145,""))</f>
        <v/>
      </c>
      <c r="BM145" s="31" t="str">
        <f>IF(BL145=MAX($BL$3:$BL$202),B145,"")</f>
        <v/>
      </c>
      <c r="BN145" s="31" t="str">
        <f>IF(D145="","",IF(AN145=MAX($AN$3:$AN$202),AN145,""))</f>
        <v/>
      </c>
      <c r="BO145" s="31" t="str">
        <f>IF(BN145=MAX($BN$3:$BN$202),B145,"")</f>
        <v/>
      </c>
      <c r="BP145" s="31" t="str">
        <f>IF(D145="","",IF(R145=MAX($R$3:$R$202),R145,""))</f>
        <v/>
      </c>
      <c r="BQ145" s="31" t="str">
        <f>IF(BP145=MAX($BP$3:$BP$202),B145,"")</f>
        <v/>
      </c>
      <c r="BR145" s="31" t="str">
        <f>IF(D145="","",IF(AM145=MAX($AM$3:$AM$202),AM145,""))</f>
        <v/>
      </c>
      <c r="BS145" s="31" t="str">
        <f>IF(BR145=MAX($BR$3:$BR$202),B145,"")</f>
        <v/>
      </c>
      <c r="BT145" s="31" t="str">
        <f>IF(D145="","",IF(V145=MAX($V$3:$V$202),V145,""))</f>
        <v/>
      </c>
      <c r="BU145" s="31" t="str">
        <f>IF(BT145=MAX($BT$3:$BT$202),B145,"")</f>
        <v/>
      </c>
      <c r="BV145" s="31" t="str">
        <f>IF(D145="","",IF(W145=MAX($W$3:$W$202), W145,""))</f>
        <v/>
      </c>
      <c r="BW145" s="31" t="str">
        <f>IF(BV145=MAX($BV$3:$BV$202),B145,"")</f>
        <v/>
      </c>
      <c r="BX145" s="31" t="str">
        <f>IF(D145="","",IF(AQ145=MAX($AQ$3:$AQ$202),AQ145,""))</f>
        <v/>
      </c>
      <c r="BY145" s="31" t="str">
        <f>IF(BX145=MAX($BX$3:$BX$202),B145,"")</f>
        <v/>
      </c>
      <c r="BZ145" s="31" t="str">
        <f>IF(D145="","",IF(AR145=MAX($AR$3:$AR$202), AR145,""))</f>
        <v/>
      </c>
      <c r="CA145" s="31" t="str">
        <f>IF(BZ145=MAX($BZ$3:$BZ$202),B145,"")</f>
        <v/>
      </c>
      <c r="CB145" s="31" t="str">
        <f>IF(D145="","",IF(U145=MAX($U$3:$U$202), U145,""))</f>
        <v/>
      </c>
      <c r="CC145" s="31" t="str">
        <f>IF(CB145=MAX($CB$3:$CB$202),B145,"")</f>
        <v/>
      </c>
      <c r="CD145" s="31" t="str">
        <f>IF(D145="","",IF(AP145=MAX($AP$3:$AP$202),AP145,""))</f>
        <v/>
      </c>
      <c r="CE145" s="31" t="str">
        <f>IF(CD145=MAX($CD$3:$CD$202),B145,"")</f>
        <v/>
      </c>
      <c r="CF145" s="31" t="str">
        <f>IF(D145="","",IF(T145=MAX($T$3:$T$202), T145,""))</f>
        <v/>
      </c>
      <c r="CG145" s="31" t="str">
        <f>IF(CF145=MAX($CF$3:$CF$202),B145,"")</f>
        <v/>
      </c>
      <c r="CH145" s="31" t="str">
        <f>IF(D145="","",IF(AO145=MAX($AO$3:$AO$202),AO145,""))</f>
        <v/>
      </c>
      <c r="CI145" s="31" t="str">
        <f>IF(CH145=MAX($CH$3:$CH$202),B145,"")</f>
        <v/>
      </c>
      <c r="CJ145" s="31" t="str">
        <f>IF(I145="AC",AZ145,"")</f>
        <v/>
      </c>
      <c r="CK145" s="31" t="str">
        <f>IF(CJ145="","",RANK(CJ145,$CJ$3:$CJ$202,1))</f>
        <v/>
      </c>
      <c r="CL145" s="31" t="str">
        <f>IF(CK145=1,B145,"")</f>
        <v/>
      </c>
      <c r="CM145" s="31" t="str">
        <f>IF(CK145=2,B145,"")</f>
        <v/>
      </c>
      <c r="CN145" s="31" t="str">
        <f>IF(CK145=3,B145,"")</f>
        <v/>
      </c>
      <c r="CO145" s="31" t="str">
        <f>IF(I145="MC",AZ145,"")</f>
        <v/>
      </c>
      <c r="CP145" s="31" t="str">
        <f>IF(CO145="","",RANK(CO145,$CO$3:$CO$202,1))</f>
        <v/>
      </c>
      <c r="CQ145" s="31" t="str">
        <f>IF(CP145=1,B145,"")</f>
        <v/>
      </c>
      <c r="CR145" s="31" t="str">
        <f>IF(CP145=2,B145,"")</f>
        <v/>
      </c>
      <c r="CS145" s="31" t="str">
        <f>IF(CP145=3,B145,"")</f>
        <v/>
      </c>
      <c r="CT145" s="31" t="str">
        <f>IF(BE145=0,BE145,"")</f>
        <v/>
      </c>
      <c r="CU145" s="31" t="str">
        <f>IF(BE145=1,1,"")</f>
        <v/>
      </c>
      <c r="CV145" s="31" t="str">
        <f>IF(BE145=2,2,"")</f>
        <v/>
      </c>
      <c r="CW145" s="31" t="str">
        <f>IF(BE145=3,3,"")</f>
        <v/>
      </c>
      <c r="CX145" s="31" t="str">
        <f>IF(BE145=4,4,"")</f>
        <v/>
      </c>
      <c r="CY145" s="31" t="str">
        <f>IF(BE145=5,5,"")</f>
        <v/>
      </c>
      <c r="CZ145" s="31" t="str">
        <f>IF(BH145=0,BH145,"")</f>
        <v/>
      </c>
      <c r="DA145" s="31" t="str">
        <f>IF(BH145=1,1,"")</f>
        <v/>
      </c>
      <c r="DB145" s="31" t="str">
        <f>IF(BH145=2,2,"")</f>
        <v/>
      </c>
      <c r="DC145" s="31" t="str">
        <f>IF(BH145=3,3,"")</f>
        <v/>
      </c>
      <c r="DD145" s="31" t="str">
        <f>IF(BH145=4,4,"")</f>
        <v/>
      </c>
      <c r="DE145" s="31" t="str">
        <f>IF(BH145=5,5,"")</f>
        <v/>
      </c>
      <c r="DF145" s="31" t="str">
        <f>IF(BK145=0,BK145,"")</f>
        <v/>
      </c>
      <c r="DG145" s="31" t="str">
        <f>IF(BK145=1,1,"")</f>
        <v/>
      </c>
      <c r="DH145" s="31" t="str">
        <f>IF(BK145=2,2,"")</f>
        <v/>
      </c>
      <c r="DI145" s="31" t="str">
        <f>IF(BK145=3,3,"")</f>
        <v/>
      </c>
      <c r="DJ145" s="31" t="str">
        <f>IF(BK145=4,4,"")</f>
        <v/>
      </c>
      <c r="DK145" s="31" t="str">
        <f>IF(BK145=5,5,"")</f>
        <v/>
      </c>
      <c r="DL145" s="31" t="str">
        <f>IF(BK145=6,6,"")</f>
        <v/>
      </c>
      <c r="DM145" s="31" t="str">
        <f>IF(BK145=7,7,"")</f>
        <v/>
      </c>
      <c r="DN145" s="31" t="str">
        <f>IF(BK145=8,8,"")</f>
        <v/>
      </c>
      <c r="DO145" s="31" t="str">
        <f>IF(BK145=9,9,"")</f>
        <v/>
      </c>
      <c r="DP145" s="31" t="str">
        <f>IF(BK145=10,10,"")</f>
        <v/>
      </c>
      <c r="DQ145" s="31" t="str">
        <f>IF(J145="Lund",AZ145,"")</f>
        <v/>
      </c>
      <c r="DR145" s="31" t="str">
        <f>IF(DQ145="","",RANK(DQ145,$DQ$3:$DQ$202,1))</f>
        <v/>
      </c>
      <c r="DS145" s="31" t="str">
        <f>IF(DR145=1,B145,"")</f>
        <v/>
      </c>
      <c r="DT145" s="31" t="str">
        <f>IF(I145="AT",B145,"")</f>
        <v/>
      </c>
      <c r="DU145" s="31" t="str">
        <f>IF(I145="MC",B145,"")</f>
        <v/>
      </c>
      <c r="DV145" s="31" t="str">
        <f>IF(I145="AC",B145,"")</f>
        <v/>
      </c>
      <c r="DW145" s="48" t="e">
        <f>IF(BK145=0,0,IF(D145="","",$D$203-AZ145+1)/$D$203*100)</f>
        <v>#VALUE!</v>
      </c>
      <c r="DX145" s="76" t="str">
        <f>IF(AS145 = 0,AV145 - AS145,"")</f>
        <v/>
      </c>
    </row>
    <row r="146" spans="1:128" ht="13.2" x14ac:dyDescent="0.25">
      <c r="A146" s="31" t="s">
        <v>318</v>
      </c>
      <c r="B146" s="76">
        <v>144</v>
      </c>
      <c r="C146" s="15"/>
      <c r="D146" s="15"/>
      <c r="E146" s="15"/>
      <c r="F146" s="15"/>
      <c r="G146" s="15"/>
      <c r="H146" s="47"/>
      <c r="I146" s="15"/>
      <c r="J146" s="47"/>
      <c r="K146" s="47"/>
      <c r="L146" s="47"/>
      <c r="M146" s="54"/>
      <c r="N146" s="54"/>
      <c r="O146" s="54"/>
      <c r="P146" s="54"/>
      <c r="Q146" s="54"/>
      <c r="R146" s="51"/>
      <c r="S146" s="51"/>
      <c r="T146" s="51"/>
      <c r="U146" s="51"/>
      <c r="V146" s="51"/>
      <c r="W146" s="51"/>
      <c r="X146" s="52" t="str">
        <f>IF(M146&gt;0,VLOOKUP(M146,$DY$8:$DZ$95,2)," ")</f>
        <v xml:space="preserve"> </v>
      </c>
      <c r="Y146" s="52" t="str">
        <f>IF(N146&gt;0,VLOOKUP(N146,$DY$8:$DZ$95,2)," ")</f>
        <v xml:space="preserve"> </v>
      </c>
      <c r="Z146" s="52" t="str">
        <f>IF(O146&gt;0,VLOOKUP(O146,$DY$8:$DZ$95,2)," ")</f>
        <v xml:space="preserve"> </v>
      </c>
      <c r="AA146" s="52" t="str">
        <f>IF(P146&gt;0,VLOOKUP(P146,$DY$8:$DZ$95,2)," ")</f>
        <v xml:space="preserve"> </v>
      </c>
      <c r="AB146" s="52" t="str">
        <f>IF(Q146&gt;0,VLOOKUP(Q146,$DY$8:$DZ$95,2)," ")</f>
        <v xml:space="preserve"> </v>
      </c>
      <c r="AC146" s="54"/>
      <c r="AD146" s="54"/>
      <c r="AE146" s="54"/>
      <c r="AF146" s="54"/>
      <c r="AG146" s="54"/>
      <c r="AH146" s="52" t="str">
        <f>IF(AC146&gt;0,VLOOKUP(AC146,$DY$8:$DZ$95,2)," ")</f>
        <v xml:space="preserve"> </v>
      </c>
      <c r="AI146" s="52" t="str">
        <f>IF(AD146&gt;0,VLOOKUP(AD146,$DY$8:$DZ$95,2)," ")</f>
        <v xml:space="preserve"> </v>
      </c>
      <c r="AJ146" s="52" t="str">
        <f>IF(AE146&gt;0,VLOOKUP(AE146,$DY$8:$DZ$95,2)," ")</f>
        <v xml:space="preserve"> </v>
      </c>
      <c r="AK146" s="52" t="str">
        <f>IF(AF146&gt;0,VLOOKUP(AF146,$DY$8:$DZ$95,2)," ")</f>
        <v xml:space="preserve"> </v>
      </c>
      <c r="AL146" s="52" t="str">
        <f>IF(AG146&gt;0,VLOOKUP(AG146,$DY$8:$DZ$95,2)," ")</f>
        <v xml:space="preserve"> </v>
      </c>
      <c r="AM146" s="53"/>
      <c r="AN146" s="53"/>
      <c r="AO146" s="53"/>
      <c r="AP146" s="53"/>
      <c r="AQ146" s="53"/>
      <c r="AR146" s="53"/>
      <c r="AS146" s="55" t="str">
        <f>IF(D146="","",SUM(X146:AB146))</f>
        <v/>
      </c>
      <c r="AT146" s="31" t="str">
        <f>IF(D146="","",RANK(AS146,$AS$3:$AS$202,0))</f>
        <v/>
      </c>
      <c r="AU146" s="57" t="str">
        <f>IF(D146="","",IF(LOOKUP(AT146,'Master 2012 Pay Sheet'!$A$5:$A$35,'Master 2012 Pay Sheet'!$B$5:$B$35)&gt;0,LOOKUP(AT146,'Master 2012 Pay Sheet'!$A$5:$A$35,'Master 2012 Pay Sheet'!$B$5:$B$35),0))</f>
        <v/>
      </c>
      <c r="AV146" s="56" t="str">
        <f>IF(D146="","",SUM(AH146:AL146))</f>
        <v/>
      </c>
      <c r="AW146" s="31" t="str">
        <f>IF(D146="","",RANK(AV146,$AV$3:$AV$202,0))</f>
        <v/>
      </c>
      <c r="AX146" s="57" t="str">
        <f>IF(D146="","",IF(LOOKUP(AW146,'Master 2012 Pay Sheet'!$C$5:$C$35,'Master 2012 Pay Sheet'!$D$5:$D$35)&gt;0,LOOKUP(AW146,'Master 2012 Pay Sheet'!$C$5:$C$35,'Master 2012 Pay Sheet'!$D$5:$D$35),0))</f>
        <v/>
      </c>
      <c r="AY146" s="56" t="str">
        <f>IF(D146="","",AS146+AV146)</f>
        <v/>
      </c>
      <c r="AZ146" s="31" t="str">
        <f>IF(D146="","",RANK(AY146,$AY$3:$AY$202,0))</f>
        <v/>
      </c>
      <c r="BA146" s="57" t="str">
        <f>IF(D146="","",IF(LOOKUP(AZ146,'Master 2012 Pay Sheet'!$E$5:$E$35,'Master 2012 Pay Sheet'!$F$5:$F$35)&gt;0,LOOKUP(AZ146,'Master 2012 Pay Sheet'!$E$5:$E$35,'Master 2012 Pay Sheet'!$F$5:$F$35),0))</f>
        <v/>
      </c>
      <c r="BB146" s="57" t="str">
        <f>IF(D146="","",SUM(AU146+AX146+BA146))</f>
        <v/>
      </c>
      <c r="BC146" s="31" t="str">
        <f>IF(D146="","",AT146-AZ146)</f>
        <v/>
      </c>
      <c r="BD146" s="31" t="str">
        <f>IF(D146="","",IF(BC146=MAX($BC$3:$BC$202),B146,""))</f>
        <v/>
      </c>
      <c r="BE146" s="31" t="str">
        <f>IF(D146="","",COUNT(M146:Q146))</f>
        <v/>
      </c>
      <c r="BF146" s="56" t="str">
        <f>IF(D146="","",MAX(X146:AB146))</f>
        <v/>
      </c>
      <c r="BG146" s="31" t="str">
        <f>IF(BF146=MAX($BF$3:$BF$202),B146,"")</f>
        <v/>
      </c>
      <c r="BH146" s="31" t="str">
        <f>IF(D146="","",COUNT(AC146:AG146))</f>
        <v/>
      </c>
      <c r="BI146" s="56" t="str">
        <f>IF(D146="","",MAX(AH146:AL146))</f>
        <v/>
      </c>
      <c r="BJ146" s="31" t="str">
        <f>IF(BI146=MAX($BI$3:$BI$202),B146,"")</f>
        <v/>
      </c>
      <c r="BK146" s="31" t="str">
        <f>IF(BE146="","",BE146+BH146)</f>
        <v/>
      </c>
      <c r="BL146" s="31" t="str">
        <f>IF(D146="","",IF(S146=MAX($S$3:$S$202),S146,""))</f>
        <v/>
      </c>
      <c r="BM146" s="31" t="str">
        <f>IF(BL146=MAX($BL$3:$BL$202),B146,"")</f>
        <v/>
      </c>
      <c r="BN146" s="31" t="str">
        <f>IF(D146="","",IF(AN146=MAX($AN$3:$AN$202),AN146,""))</f>
        <v/>
      </c>
      <c r="BO146" s="31" t="str">
        <f>IF(BN146=MAX($BN$3:$BN$202),B146,"")</f>
        <v/>
      </c>
      <c r="BP146" s="31" t="str">
        <f>IF(D146="","",IF(R146=MAX($R$3:$R$202),R146,""))</f>
        <v/>
      </c>
      <c r="BQ146" s="31" t="str">
        <f>IF(BP146=MAX($BP$3:$BP$202),B146,"")</f>
        <v/>
      </c>
      <c r="BR146" s="31" t="str">
        <f>IF(D146="","",IF(AM146=MAX($AM$3:$AM$202),AM146,""))</f>
        <v/>
      </c>
      <c r="BS146" s="31" t="str">
        <f>IF(BR146=MAX($BR$3:$BR$202),B146,"")</f>
        <v/>
      </c>
      <c r="BT146" s="31" t="str">
        <f>IF(D146="","",IF(V146=MAX($V$3:$V$202),V146,""))</f>
        <v/>
      </c>
      <c r="BU146" s="31" t="str">
        <f>IF(BT146=MAX($BT$3:$BT$202),B146,"")</f>
        <v/>
      </c>
      <c r="BV146" s="31" t="str">
        <f>IF(D146="","",IF(W146=MAX($W$3:$W$202), W146,""))</f>
        <v/>
      </c>
      <c r="BW146" s="31" t="str">
        <f>IF(BV146=MAX($BV$3:$BV$202),B146,"")</f>
        <v/>
      </c>
      <c r="BX146" s="31" t="str">
        <f>IF(D146="","",IF(AQ146=MAX($AQ$3:$AQ$202),AQ146,""))</f>
        <v/>
      </c>
      <c r="BY146" s="31" t="str">
        <f>IF(BX146=MAX($BX$3:$BX$202),B146,"")</f>
        <v/>
      </c>
      <c r="BZ146" s="31" t="str">
        <f>IF(D146="","",IF(AR146=MAX($AR$3:$AR$202), AR146,""))</f>
        <v/>
      </c>
      <c r="CA146" s="31" t="str">
        <f>IF(BZ146=MAX($BZ$3:$BZ$202),B146,"")</f>
        <v/>
      </c>
      <c r="CB146" s="31" t="str">
        <f>IF(D146="","",IF(U146=MAX($U$3:$U$202), U146,""))</f>
        <v/>
      </c>
      <c r="CC146" s="31" t="str">
        <f>IF(CB146=MAX($CB$3:$CB$202),B146,"")</f>
        <v/>
      </c>
      <c r="CD146" s="31" t="str">
        <f>IF(D146="","",IF(AP146=MAX($AP$3:$AP$202),AP146,""))</f>
        <v/>
      </c>
      <c r="CE146" s="31" t="str">
        <f>IF(CD146=MAX($CD$3:$CD$202),B146,"")</f>
        <v/>
      </c>
      <c r="CF146" s="31" t="str">
        <f>IF(D146="","",IF(T146=MAX($T$3:$T$202), T146,""))</f>
        <v/>
      </c>
      <c r="CG146" s="31" t="str">
        <f>IF(CF146=MAX($CF$3:$CF$202),B146,"")</f>
        <v/>
      </c>
      <c r="CH146" s="31" t="str">
        <f>IF(D146="","",IF(AO146=MAX($AO$3:$AO$202),AO146,""))</f>
        <v/>
      </c>
      <c r="CI146" s="31" t="str">
        <f>IF(CH146=MAX($CH$3:$CH$202),B146,"")</f>
        <v/>
      </c>
      <c r="CJ146" s="31" t="str">
        <f>IF(I146="AC",AZ146,"")</f>
        <v/>
      </c>
      <c r="CK146" s="31" t="str">
        <f>IF(CJ146="","",RANK(CJ146,$CJ$3:$CJ$202,1))</f>
        <v/>
      </c>
      <c r="CL146" s="31" t="str">
        <f>IF(CK146=1,B146,"")</f>
        <v/>
      </c>
      <c r="CM146" s="31" t="str">
        <f>IF(CK146=2,B146,"")</f>
        <v/>
      </c>
      <c r="CN146" s="31" t="str">
        <f>IF(CK146=3,B146,"")</f>
        <v/>
      </c>
      <c r="CO146" s="31" t="str">
        <f>IF(I146="MC",AZ146,"")</f>
        <v/>
      </c>
      <c r="CP146" s="31" t="str">
        <f>IF(CO146="","",RANK(CO146,$CO$3:$CO$202,1))</f>
        <v/>
      </c>
      <c r="CQ146" s="31" t="str">
        <f>IF(CP146=1,B146,"")</f>
        <v/>
      </c>
      <c r="CR146" s="31" t="str">
        <f>IF(CP146=2,B146,"")</f>
        <v/>
      </c>
      <c r="CS146" s="31" t="str">
        <f>IF(CP146=3,B146,"")</f>
        <v/>
      </c>
      <c r="CT146" s="31" t="str">
        <f>IF(BE146=0,BE146,"")</f>
        <v/>
      </c>
      <c r="CU146" s="31" t="str">
        <f>IF(BE146=1,1,"")</f>
        <v/>
      </c>
      <c r="CV146" s="31" t="str">
        <f>IF(BE146=2,2,"")</f>
        <v/>
      </c>
      <c r="CW146" s="31" t="str">
        <f>IF(BE146=3,3,"")</f>
        <v/>
      </c>
      <c r="CX146" s="31" t="str">
        <f>IF(BE146=4,4,"")</f>
        <v/>
      </c>
      <c r="CY146" s="31" t="str">
        <f>IF(BE146=5,5,"")</f>
        <v/>
      </c>
      <c r="CZ146" s="31" t="str">
        <f>IF(BH146=0,BH146,"")</f>
        <v/>
      </c>
      <c r="DA146" s="31" t="str">
        <f>IF(BH146=1,1,"")</f>
        <v/>
      </c>
      <c r="DB146" s="31" t="str">
        <f>IF(BH146=2,2,"")</f>
        <v/>
      </c>
      <c r="DC146" s="31" t="str">
        <f>IF(BH146=3,3,"")</f>
        <v/>
      </c>
      <c r="DD146" s="31" t="str">
        <f>IF(BH146=4,4,"")</f>
        <v/>
      </c>
      <c r="DE146" s="31" t="str">
        <f>IF(BH146=5,5,"")</f>
        <v/>
      </c>
      <c r="DF146" s="31" t="str">
        <f>IF(BK146=0,BK146,"")</f>
        <v/>
      </c>
      <c r="DG146" s="31" t="str">
        <f>IF(BK146=1,1,"")</f>
        <v/>
      </c>
      <c r="DH146" s="31" t="str">
        <f>IF(BK146=2,2,"")</f>
        <v/>
      </c>
      <c r="DI146" s="31" t="str">
        <f>IF(BK146=3,3,"")</f>
        <v/>
      </c>
      <c r="DJ146" s="31" t="str">
        <f>IF(BK146=4,4,"")</f>
        <v/>
      </c>
      <c r="DK146" s="31" t="str">
        <f>IF(BK146=5,5,"")</f>
        <v/>
      </c>
      <c r="DL146" s="31" t="str">
        <f>IF(BK146=6,6,"")</f>
        <v/>
      </c>
      <c r="DM146" s="31" t="str">
        <f>IF(BK146=7,7,"")</f>
        <v/>
      </c>
      <c r="DN146" s="31" t="str">
        <f>IF(BK146=8,8,"")</f>
        <v/>
      </c>
      <c r="DO146" s="31" t="str">
        <f>IF(BK146=9,9,"")</f>
        <v/>
      </c>
      <c r="DP146" s="31" t="str">
        <f>IF(BK146=10,10,"")</f>
        <v/>
      </c>
      <c r="DQ146" s="31" t="str">
        <f>IF(J146="Lund",AZ146,"")</f>
        <v/>
      </c>
      <c r="DR146" s="31" t="str">
        <f>IF(DQ146="","",RANK(DQ146,$DQ$3:$DQ$202,1))</f>
        <v/>
      </c>
      <c r="DS146" s="31" t="str">
        <f>IF(DR146=1,B146,"")</f>
        <v/>
      </c>
      <c r="DT146" s="31" t="str">
        <f>IF(I146="AT",B146,"")</f>
        <v/>
      </c>
      <c r="DU146" s="31" t="str">
        <f>IF(I146="MC",B146,"")</f>
        <v/>
      </c>
      <c r="DV146" s="31" t="str">
        <f>IF(I146="AC",B146,"")</f>
        <v/>
      </c>
      <c r="DW146" s="48" t="e">
        <f>IF(BK146=0,0,IF(D146="","",$D$203-AZ146+1)/$D$203*100)</f>
        <v>#VALUE!</v>
      </c>
      <c r="DX146" s="76" t="str">
        <f>IF(AS146 = 0,AV146 - AS146,"")</f>
        <v/>
      </c>
    </row>
    <row r="147" spans="1:128" ht="13.2" x14ac:dyDescent="0.25">
      <c r="A147" s="31" t="s">
        <v>318</v>
      </c>
      <c r="B147" s="76">
        <v>145</v>
      </c>
      <c r="C147" s="15"/>
      <c r="D147" s="15"/>
      <c r="E147" s="15"/>
      <c r="F147" s="15"/>
      <c r="G147" s="15"/>
      <c r="H147" s="47"/>
      <c r="I147" s="15"/>
      <c r="J147" s="47"/>
      <c r="K147" s="47"/>
      <c r="L147" s="47"/>
      <c r="M147" s="54"/>
      <c r="N147" s="54"/>
      <c r="O147" s="54"/>
      <c r="P147" s="54"/>
      <c r="Q147" s="54"/>
      <c r="R147" s="51"/>
      <c r="S147" s="51"/>
      <c r="T147" s="51"/>
      <c r="U147" s="51"/>
      <c r="V147" s="51"/>
      <c r="W147" s="51"/>
      <c r="X147" s="52" t="str">
        <f>IF(M147&gt;0,VLOOKUP(M147,$DY$8:$DZ$95,2)," ")</f>
        <v xml:space="preserve"> </v>
      </c>
      <c r="Y147" s="52" t="str">
        <f>IF(N147&gt;0,VLOOKUP(N147,$DY$8:$DZ$95,2)," ")</f>
        <v xml:space="preserve"> </v>
      </c>
      <c r="Z147" s="52" t="str">
        <f>IF(O147&gt;0,VLOOKUP(O147,$DY$8:$DZ$95,2)," ")</f>
        <v xml:space="preserve"> </v>
      </c>
      <c r="AA147" s="52" t="str">
        <f>IF(P147&gt;0,VLOOKUP(P147,$DY$8:$DZ$95,2)," ")</f>
        <v xml:space="preserve"> </v>
      </c>
      <c r="AB147" s="52" t="str">
        <f>IF(Q147&gt;0,VLOOKUP(Q147,$DY$8:$DZ$95,2)," ")</f>
        <v xml:space="preserve"> </v>
      </c>
      <c r="AC147" s="54"/>
      <c r="AD147" s="54"/>
      <c r="AE147" s="54"/>
      <c r="AF147" s="54"/>
      <c r="AG147" s="54"/>
      <c r="AH147" s="52" t="str">
        <f>IF(AC147&gt;0,VLOOKUP(AC147,$DY$8:$DZ$95,2)," ")</f>
        <v xml:space="preserve"> </v>
      </c>
      <c r="AI147" s="52" t="str">
        <f>IF(AD147&gt;0,VLOOKUP(AD147,$DY$8:$DZ$95,2)," ")</f>
        <v xml:space="preserve"> </v>
      </c>
      <c r="AJ147" s="52" t="str">
        <f>IF(AE147&gt;0,VLOOKUP(AE147,$DY$8:$DZ$95,2)," ")</f>
        <v xml:space="preserve"> </v>
      </c>
      <c r="AK147" s="52" t="str">
        <f>IF(AF147&gt;0,VLOOKUP(AF147,$DY$8:$DZ$95,2)," ")</f>
        <v xml:space="preserve"> </v>
      </c>
      <c r="AL147" s="52" t="str">
        <f>IF(AG147&gt;0,VLOOKUP(AG147,$DY$8:$DZ$95,2)," ")</f>
        <v xml:space="preserve"> </v>
      </c>
      <c r="AM147" s="53"/>
      <c r="AN147" s="53"/>
      <c r="AO147" s="53"/>
      <c r="AP147" s="53"/>
      <c r="AQ147" s="53"/>
      <c r="AR147" s="53"/>
      <c r="AS147" s="55" t="str">
        <f>IF(D147="","",SUM(X147:AB147))</f>
        <v/>
      </c>
      <c r="AT147" s="31" t="str">
        <f>IF(D147="","",RANK(AS147,$AS$3:$AS$202,0))</f>
        <v/>
      </c>
      <c r="AU147" s="57" t="str">
        <f>IF(D147="","",IF(LOOKUP(AT147,'Master 2012 Pay Sheet'!$A$5:$A$35,'Master 2012 Pay Sheet'!$B$5:$B$35)&gt;0,LOOKUP(AT147,'Master 2012 Pay Sheet'!$A$5:$A$35,'Master 2012 Pay Sheet'!$B$5:$B$35),0))</f>
        <v/>
      </c>
      <c r="AV147" s="56" t="str">
        <f>IF(D147="","",SUM(AH147:AL147))</f>
        <v/>
      </c>
      <c r="AW147" s="31" t="str">
        <f>IF(D147="","",RANK(AV147,$AV$3:$AV$202,0))</f>
        <v/>
      </c>
      <c r="AX147" s="57" t="str">
        <f>IF(D147="","",IF(LOOKUP(AW147,'Master 2012 Pay Sheet'!$C$5:$C$35,'Master 2012 Pay Sheet'!$D$5:$D$35)&gt;0,LOOKUP(AW147,'Master 2012 Pay Sheet'!$C$5:$C$35,'Master 2012 Pay Sheet'!$D$5:$D$35),0))</f>
        <v/>
      </c>
      <c r="AY147" s="56" t="str">
        <f>IF(D147="","",AS147+AV147)</f>
        <v/>
      </c>
      <c r="AZ147" s="31" t="str">
        <f>IF(D147="","",RANK(AY147,$AY$3:$AY$202,0))</f>
        <v/>
      </c>
      <c r="BA147" s="57" t="str">
        <f>IF(D147="","",IF(LOOKUP(AZ147,'Master 2012 Pay Sheet'!$E$5:$E$35,'Master 2012 Pay Sheet'!$F$5:$F$35)&gt;0,LOOKUP(AZ147,'Master 2012 Pay Sheet'!$E$5:$E$35,'Master 2012 Pay Sheet'!$F$5:$F$35),0))</f>
        <v/>
      </c>
      <c r="BB147" s="57" t="str">
        <f>IF(D147="","",SUM(AU147+AX147+BA147))</f>
        <v/>
      </c>
      <c r="BC147" s="31" t="str">
        <f>IF(D147="","",AT147-AZ147)</f>
        <v/>
      </c>
      <c r="BD147" s="31" t="str">
        <f>IF(D147="","",IF(BC147=MAX($BC$3:$BC$202),B147,""))</f>
        <v/>
      </c>
      <c r="BE147" s="31" t="str">
        <f>IF(D147="","",COUNT(M147:Q147))</f>
        <v/>
      </c>
      <c r="BF147" s="56" t="str">
        <f>IF(D147="","",MAX(X147:AB147))</f>
        <v/>
      </c>
      <c r="BG147" s="31" t="str">
        <f>IF(BF147=MAX($BF$3:$BF$202),B147,"")</f>
        <v/>
      </c>
      <c r="BH147" s="31" t="str">
        <f>IF(D147="","",COUNT(AC147:AG147))</f>
        <v/>
      </c>
      <c r="BI147" s="56" t="str">
        <f>IF(D147="","",MAX(AH147:AL147))</f>
        <v/>
      </c>
      <c r="BJ147" s="31" t="str">
        <f>IF(BI147=MAX($BI$3:$BI$202),B147,"")</f>
        <v/>
      </c>
      <c r="BK147" s="31" t="str">
        <f>IF(BE147="","",BE147+BH147)</f>
        <v/>
      </c>
      <c r="BL147" s="31" t="str">
        <f>IF(D147="","",IF(S147=MAX($S$3:$S$202),S147,""))</f>
        <v/>
      </c>
      <c r="BM147" s="31" t="str">
        <f>IF(BL147=MAX($BL$3:$BL$202),B147,"")</f>
        <v/>
      </c>
      <c r="BN147" s="31" t="str">
        <f>IF(D147="","",IF(AN147=MAX($AN$3:$AN$202),AN147,""))</f>
        <v/>
      </c>
      <c r="BO147" s="31" t="str">
        <f>IF(BN147=MAX($BN$3:$BN$202),B147,"")</f>
        <v/>
      </c>
      <c r="BP147" s="31" t="str">
        <f>IF(D147="","",IF(R147=MAX($R$3:$R$202),R147,""))</f>
        <v/>
      </c>
      <c r="BQ147" s="31" t="str">
        <f>IF(BP147=MAX($BP$3:$BP$202),B147,"")</f>
        <v/>
      </c>
      <c r="BR147" s="31" t="str">
        <f>IF(D147="","",IF(AM147=MAX($AM$3:$AM$202),AM147,""))</f>
        <v/>
      </c>
      <c r="BS147" s="31" t="str">
        <f>IF(BR147=MAX($BR$3:$BR$202),B147,"")</f>
        <v/>
      </c>
      <c r="BT147" s="31" t="str">
        <f>IF(D147="","",IF(V147=MAX($V$3:$V$202),V147,""))</f>
        <v/>
      </c>
      <c r="BU147" s="31" t="str">
        <f>IF(BT147=MAX($BT$3:$BT$202),B147,"")</f>
        <v/>
      </c>
      <c r="BV147" s="31" t="str">
        <f>IF(D147="","",IF(W147=MAX($W$3:$W$202), W147,""))</f>
        <v/>
      </c>
      <c r="BW147" s="31" t="str">
        <f>IF(BV147=MAX($BV$3:$BV$202),B147,"")</f>
        <v/>
      </c>
      <c r="BX147" s="31" t="str">
        <f>IF(D147="","",IF(AQ147=MAX($AQ$3:$AQ$202),AQ147,""))</f>
        <v/>
      </c>
      <c r="BY147" s="31" t="str">
        <f>IF(BX147=MAX($BX$3:$BX$202),B147,"")</f>
        <v/>
      </c>
      <c r="BZ147" s="31" t="str">
        <f>IF(D147="","",IF(AR147=MAX($AR$3:$AR$202), AR147,""))</f>
        <v/>
      </c>
      <c r="CA147" s="31" t="str">
        <f>IF(BZ147=MAX($BZ$3:$BZ$202),B147,"")</f>
        <v/>
      </c>
      <c r="CB147" s="31" t="str">
        <f>IF(D147="","",IF(U147=MAX($U$3:$U$202), U147,""))</f>
        <v/>
      </c>
      <c r="CC147" s="31" t="str">
        <f>IF(CB147=MAX($CB$3:$CB$202),B147,"")</f>
        <v/>
      </c>
      <c r="CD147" s="31" t="str">
        <f>IF(D147="","",IF(AP147=MAX($AP$3:$AP$202),AP147,""))</f>
        <v/>
      </c>
      <c r="CE147" s="31" t="str">
        <f>IF(CD147=MAX($CD$3:$CD$202),B147,"")</f>
        <v/>
      </c>
      <c r="CF147" s="31" t="str">
        <f>IF(D147="","",IF(T147=MAX($T$3:$T$202), T147,""))</f>
        <v/>
      </c>
      <c r="CG147" s="31" t="str">
        <f>IF(CF147=MAX($CF$3:$CF$202),B147,"")</f>
        <v/>
      </c>
      <c r="CH147" s="31" t="str">
        <f>IF(D147="","",IF(AO147=MAX($AO$3:$AO$202),AO147,""))</f>
        <v/>
      </c>
      <c r="CI147" s="31" t="str">
        <f>IF(CH147=MAX($CH$3:$CH$202),B147,"")</f>
        <v/>
      </c>
      <c r="CJ147" s="31" t="str">
        <f>IF(I147="AC",AZ147,"")</f>
        <v/>
      </c>
      <c r="CK147" s="31" t="str">
        <f>IF(CJ147="","",RANK(CJ147,$CJ$3:$CJ$202,1))</f>
        <v/>
      </c>
      <c r="CL147" s="31" t="str">
        <f>IF(CK147=1,B147,"")</f>
        <v/>
      </c>
      <c r="CM147" s="31" t="str">
        <f>IF(CK147=2,B147,"")</f>
        <v/>
      </c>
      <c r="CN147" s="31" t="str">
        <f>IF(CK147=3,B147,"")</f>
        <v/>
      </c>
      <c r="CO147" s="31" t="str">
        <f>IF(I147="MC",AZ147,"")</f>
        <v/>
      </c>
      <c r="CP147" s="31" t="str">
        <f>IF(CO147="","",RANK(CO147,$CO$3:$CO$202,1))</f>
        <v/>
      </c>
      <c r="CQ147" s="31" t="str">
        <f>IF(CP147=1,B147,"")</f>
        <v/>
      </c>
      <c r="CR147" s="31" t="str">
        <f>IF(CP147=2,B147,"")</f>
        <v/>
      </c>
      <c r="CS147" s="31" t="str">
        <f>IF(CP147=3,B147,"")</f>
        <v/>
      </c>
      <c r="CT147" s="31" t="str">
        <f>IF(BE147=0,BE147,"")</f>
        <v/>
      </c>
      <c r="CU147" s="31" t="str">
        <f>IF(BE147=1,1,"")</f>
        <v/>
      </c>
      <c r="CV147" s="31" t="str">
        <f>IF(BE147=2,2,"")</f>
        <v/>
      </c>
      <c r="CW147" s="31" t="str">
        <f>IF(BE147=3,3,"")</f>
        <v/>
      </c>
      <c r="CX147" s="31" t="str">
        <f>IF(BE147=4,4,"")</f>
        <v/>
      </c>
      <c r="CY147" s="31" t="str">
        <f>IF(BE147=5,5,"")</f>
        <v/>
      </c>
      <c r="CZ147" s="31" t="str">
        <f>IF(BH147=0,BH147,"")</f>
        <v/>
      </c>
      <c r="DA147" s="31" t="str">
        <f>IF(BH147=1,1,"")</f>
        <v/>
      </c>
      <c r="DB147" s="31" t="str">
        <f>IF(BH147=2,2,"")</f>
        <v/>
      </c>
      <c r="DC147" s="31" t="str">
        <f>IF(BH147=3,3,"")</f>
        <v/>
      </c>
      <c r="DD147" s="31" t="str">
        <f>IF(BH147=4,4,"")</f>
        <v/>
      </c>
      <c r="DE147" s="31" t="str">
        <f>IF(BH147=5,5,"")</f>
        <v/>
      </c>
      <c r="DF147" s="31" t="str">
        <f>IF(BK147=0,BK147,"")</f>
        <v/>
      </c>
      <c r="DG147" s="31" t="str">
        <f>IF(BK147=1,1,"")</f>
        <v/>
      </c>
      <c r="DH147" s="31" t="str">
        <f>IF(BK147=2,2,"")</f>
        <v/>
      </c>
      <c r="DI147" s="31" t="str">
        <f>IF(BK147=3,3,"")</f>
        <v/>
      </c>
      <c r="DJ147" s="31" t="str">
        <f>IF(BK147=4,4,"")</f>
        <v/>
      </c>
      <c r="DK147" s="31" t="str">
        <f>IF(BK147=5,5,"")</f>
        <v/>
      </c>
      <c r="DL147" s="31" t="str">
        <f>IF(BK147=6,6,"")</f>
        <v/>
      </c>
      <c r="DM147" s="31" t="str">
        <f>IF(BK147=7,7,"")</f>
        <v/>
      </c>
      <c r="DN147" s="31" t="str">
        <f>IF(BK147=8,8,"")</f>
        <v/>
      </c>
      <c r="DO147" s="31" t="str">
        <f>IF(BK147=9,9,"")</f>
        <v/>
      </c>
      <c r="DP147" s="31" t="str">
        <f>IF(BK147=10,10,"")</f>
        <v/>
      </c>
      <c r="DQ147" s="31" t="str">
        <f>IF(J147="Lund",AZ147,"")</f>
        <v/>
      </c>
      <c r="DR147" s="31" t="str">
        <f>IF(DQ147="","",RANK(DQ147,$DQ$3:$DQ$202,1))</f>
        <v/>
      </c>
      <c r="DS147" s="31" t="str">
        <f>IF(DR147=1,B147,"")</f>
        <v/>
      </c>
      <c r="DT147" s="31" t="str">
        <f>IF(I147="AT",B147,"")</f>
        <v/>
      </c>
      <c r="DU147" s="31" t="str">
        <f>IF(I147="MC",B147,"")</f>
        <v/>
      </c>
      <c r="DV147" s="31" t="str">
        <f>IF(I147="AC",B147,"")</f>
        <v/>
      </c>
      <c r="DW147" s="48" t="e">
        <f>IF(BK147=0,0,IF(D147="","",$D$203-AZ147+1)/$D$203*100)</f>
        <v>#VALUE!</v>
      </c>
      <c r="DX147" s="76" t="str">
        <f>IF(AS147 = 0,AV147 - AS147,"")</f>
        <v/>
      </c>
    </row>
    <row r="148" spans="1:128" ht="13.2" x14ac:dyDescent="0.25">
      <c r="A148" s="31" t="s">
        <v>318</v>
      </c>
      <c r="B148" s="76">
        <v>146</v>
      </c>
      <c r="C148" s="15"/>
      <c r="D148" s="15"/>
      <c r="E148" s="15"/>
      <c r="F148" s="15"/>
      <c r="G148" s="15"/>
      <c r="H148" s="47"/>
      <c r="I148" s="15"/>
      <c r="J148" s="47"/>
      <c r="K148" s="47"/>
      <c r="L148" s="47"/>
      <c r="M148" s="54"/>
      <c r="N148" s="54"/>
      <c r="O148" s="54"/>
      <c r="P148" s="54"/>
      <c r="Q148" s="54"/>
      <c r="R148" s="51"/>
      <c r="S148" s="51"/>
      <c r="T148" s="51"/>
      <c r="U148" s="51"/>
      <c r="V148" s="51"/>
      <c r="W148" s="51"/>
      <c r="X148" s="52" t="str">
        <f>IF(M148&gt;0,VLOOKUP(M148,$DY$8:$DZ$95,2)," ")</f>
        <v xml:space="preserve"> </v>
      </c>
      <c r="Y148" s="52" t="str">
        <f>IF(N148&gt;0,VLOOKUP(N148,$DY$8:$DZ$95,2)," ")</f>
        <v xml:space="preserve"> </v>
      </c>
      <c r="Z148" s="52" t="str">
        <f>IF(O148&gt;0,VLOOKUP(O148,$DY$8:$DZ$95,2)," ")</f>
        <v xml:space="preserve"> </v>
      </c>
      <c r="AA148" s="52" t="str">
        <f>IF(P148&gt;0,VLOOKUP(P148,$DY$8:$DZ$95,2)," ")</f>
        <v xml:space="preserve"> </v>
      </c>
      <c r="AB148" s="52" t="str">
        <f>IF(Q148&gt;0,VLOOKUP(Q148,$DY$8:$DZ$95,2)," ")</f>
        <v xml:space="preserve"> </v>
      </c>
      <c r="AC148" s="54"/>
      <c r="AD148" s="54"/>
      <c r="AE148" s="54"/>
      <c r="AF148" s="54"/>
      <c r="AG148" s="54"/>
      <c r="AH148" s="52" t="str">
        <f>IF(AC148&gt;0,VLOOKUP(AC148,$DY$8:$DZ$95,2)," ")</f>
        <v xml:space="preserve"> </v>
      </c>
      <c r="AI148" s="52" t="str">
        <f>IF(AD148&gt;0,VLOOKUP(AD148,$DY$8:$DZ$95,2)," ")</f>
        <v xml:space="preserve"> </v>
      </c>
      <c r="AJ148" s="52" t="str">
        <f>IF(AE148&gt;0,VLOOKUP(AE148,$DY$8:$DZ$95,2)," ")</f>
        <v xml:space="preserve"> </v>
      </c>
      <c r="AK148" s="52" t="str">
        <f>IF(AF148&gt;0,VLOOKUP(AF148,$DY$8:$DZ$95,2)," ")</f>
        <v xml:space="preserve"> </v>
      </c>
      <c r="AL148" s="52" t="str">
        <f>IF(AG148&gt;0,VLOOKUP(AG148,$DY$8:$DZ$95,2)," ")</f>
        <v xml:space="preserve"> </v>
      </c>
      <c r="AM148" s="53"/>
      <c r="AN148" s="53"/>
      <c r="AO148" s="53"/>
      <c r="AP148" s="53"/>
      <c r="AQ148" s="53"/>
      <c r="AR148" s="53"/>
      <c r="AS148" s="55" t="str">
        <f>IF(D148="","",SUM(X148:AB148))</f>
        <v/>
      </c>
      <c r="AT148" s="31" t="str">
        <f>IF(D148="","",RANK(AS148,$AS$3:$AS$202,0))</f>
        <v/>
      </c>
      <c r="AU148" s="57" t="str">
        <f>IF(D148="","",IF(LOOKUP(AT148,'Master 2012 Pay Sheet'!$A$5:$A$35,'Master 2012 Pay Sheet'!$B$5:$B$35)&gt;0,LOOKUP(AT148,'Master 2012 Pay Sheet'!$A$5:$A$35,'Master 2012 Pay Sheet'!$B$5:$B$35),0))</f>
        <v/>
      </c>
      <c r="AV148" s="56" t="str">
        <f>IF(D148="","",SUM(AH148:AL148))</f>
        <v/>
      </c>
      <c r="AW148" s="31" t="str">
        <f>IF(D148="","",RANK(AV148,$AV$3:$AV$202,0))</f>
        <v/>
      </c>
      <c r="AX148" s="57" t="str">
        <f>IF(D148="","",IF(LOOKUP(AW148,'Master 2012 Pay Sheet'!$C$5:$C$35,'Master 2012 Pay Sheet'!$D$5:$D$35)&gt;0,LOOKUP(AW148,'Master 2012 Pay Sheet'!$C$5:$C$35,'Master 2012 Pay Sheet'!$D$5:$D$35),0))</f>
        <v/>
      </c>
      <c r="AY148" s="56" t="str">
        <f>IF(D148="","",AS148+AV148)</f>
        <v/>
      </c>
      <c r="AZ148" s="31" t="str">
        <f>IF(D148="","",RANK(AY148,$AY$3:$AY$202,0))</f>
        <v/>
      </c>
      <c r="BA148" s="57" t="str">
        <f>IF(D148="","",IF(LOOKUP(AZ148,'Master 2012 Pay Sheet'!$E$5:$E$35,'Master 2012 Pay Sheet'!$F$5:$F$35)&gt;0,LOOKUP(AZ148,'Master 2012 Pay Sheet'!$E$5:$E$35,'Master 2012 Pay Sheet'!$F$5:$F$35),0))</f>
        <v/>
      </c>
      <c r="BB148" s="57" t="str">
        <f>IF(D148="","",SUM(AU148+AX148+BA148))</f>
        <v/>
      </c>
      <c r="BC148" s="31" t="str">
        <f>IF(D148="","",AT148-AZ148)</f>
        <v/>
      </c>
      <c r="BD148" s="31" t="str">
        <f>IF(D148="","",IF(BC148=MAX($BC$3:$BC$202),B148,""))</f>
        <v/>
      </c>
      <c r="BE148" s="31" t="str">
        <f>IF(D148="","",COUNT(M148:Q148))</f>
        <v/>
      </c>
      <c r="BF148" s="56" t="str">
        <f>IF(D148="","",MAX(X148:AB148))</f>
        <v/>
      </c>
      <c r="BG148" s="31" t="str">
        <f>IF(BF148=MAX($BF$3:$BF$202),B148,"")</f>
        <v/>
      </c>
      <c r="BH148" s="31" t="str">
        <f>IF(D148="","",COUNT(AC148:AG148))</f>
        <v/>
      </c>
      <c r="BI148" s="56" t="str">
        <f>IF(D148="","",MAX(AH148:AL148))</f>
        <v/>
      </c>
      <c r="BJ148" s="31" t="str">
        <f>IF(BI148=MAX($BI$3:$BI$202),B148,"")</f>
        <v/>
      </c>
      <c r="BK148" s="31" t="str">
        <f>IF(BE148="","",BE148+BH148)</f>
        <v/>
      </c>
      <c r="BL148" s="31" t="str">
        <f>IF(D148="","",IF(S148=MAX($S$3:$S$202),S148,""))</f>
        <v/>
      </c>
      <c r="BM148" s="31" t="str">
        <f>IF(BL148=MAX($BL$3:$BL$202),B148,"")</f>
        <v/>
      </c>
      <c r="BN148" s="31" t="str">
        <f>IF(D148="","",IF(AN148=MAX($AN$3:$AN$202),AN148,""))</f>
        <v/>
      </c>
      <c r="BO148" s="31" t="str">
        <f>IF(BN148=MAX($BN$3:$BN$202),B148,"")</f>
        <v/>
      </c>
      <c r="BP148" s="31" t="str">
        <f>IF(D148="","",IF(R148=MAX($R$3:$R$202),R148,""))</f>
        <v/>
      </c>
      <c r="BQ148" s="31" t="str">
        <f>IF(BP148=MAX($BP$3:$BP$202),B148,"")</f>
        <v/>
      </c>
      <c r="BR148" s="31" t="str">
        <f>IF(D148="","",IF(AM148=MAX($AM$3:$AM$202),AM148,""))</f>
        <v/>
      </c>
      <c r="BS148" s="31" t="str">
        <f>IF(BR148=MAX($BR$3:$BR$202),B148,"")</f>
        <v/>
      </c>
      <c r="BT148" s="31" t="str">
        <f>IF(D148="","",IF(V148=MAX($V$3:$V$202),V148,""))</f>
        <v/>
      </c>
      <c r="BU148" s="31" t="str">
        <f>IF(BT148=MAX($BT$3:$BT$202),B148,"")</f>
        <v/>
      </c>
      <c r="BV148" s="31" t="str">
        <f>IF(D148="","",IF(W148=MAX($W$3:$W$202), W148,""))</f>
        <v/>
      </c>
      <c r="BW148" s="31" t="str">
        <f>IF(BV148=MAX($BV$3:$BV$202),B148,"")</f>
        <v/>
      </c>
      <c r="BX148" s="31" t="str">
        <f>IF(D148="","",IF(AQ148=MAX($AQ$3:$AQ$202),AQ148,""))</f>
        <v/>
      </c>
      <c r="BY148" s="31" t="str">
        <f>IF(BX148=MAX($BX$3:$BX$202),B148,"")</f>
        <v/>
      </c>
      <c r="BZ148" s="31" t="str">
        <f>IF(D148="","",IF(AR148=MAX($AR$3:$AR$202), AR148,""))</f>
        <v/>
      </c>
      <c r="CA148" s="31" t="str">
        <f>IF(BZ148=MAX($BZ$3:$BZ$202),B148,"")</f>
        <v/>
      </c>
      <c r="CB148" s="31" t="str">
        <f>IF(D148="","",IF(U148=MAX($U$3:$U$202), U148,""))</f>
        <v/>
      </c>
      <c r="CC148" s="31" t="str">
        <f>IF(CB148=MAX($CB$3:$CB$202),B148,"")</f>
        <v/>
      </c>
      <c r="CD148" s="31" t="str">
        <f>IF(D148="","",IF(AP148=MAX($AP$3:$AP$202),AP148,""))</f>
        <v/>
      </c>
      <c r="CE148" s="31" t="str">
        <f>IF(CD148=MAX($CD$3:$CD$202),B148,"")</f>
        <v/>
      </c>
      <c r="CF148" s="31" t="str">
        <f>IF(D148="","",IF(T148=MAX($T$3:$T$202), T148,""))</f>
        <v/>
      </c>
      <c r="CG148" s="31" t="str">
        <f>IF(CF148=MAX($CF$3:$CF$202),B148,"")</f>
        <v/>
      </c>
      <c r="CH148" s="31" t="str">
        <f>IF(D148="","",IF(AO148=MAX($AO$3:$AO$202),AO148,""))</f>
        <v/>
      </c>
      <c r="CI148" s="31" t="str">
        <f>IF(CH148=MAX($CH$3:$CH$202),B148,"")</f>
        <v/>
      </c>
      <c r="CJ148" s="31" t="str">
        <f>IF(I148="AC",AZ148,"")</f>
        <v/>
      </c>
      <c r="CK148" s="31" t="str">
        <f>IF(CJ148="","",RANK(CJ148,$CJ$3:$CJ$202,1))</f>
        <v/>
      </c>
      <c r="CL148" s="31" t="str">
        <f>IF(CK148=1,B148,"")</f>
        <v/>
      </c>
      <c r="CM148" s="31" t="str">
        <f>IF(CK148=2,B148,"")</f>
        <v/>
      </c>
      <c r="CN148" s="31" t="str">
        <f>IF(CK148=3,B148,"")</f>
        <v/>
      </c>
      <c r="CO148" s="31" t="str">
        <f>IF(I148="MC",AZ148,"")</f>
        <v/>
      </c>
      <c r="CP148" s="31" t="str">
        <f>IF(CO148="","",RANK(CO148,$CO$3:$CO$202,1))</f>
        <v/>
      </c>
      <c r="CQ148" s="31" t="str">
        <f>IF(CP148=1,B148,"")</f>
        <v/>
      </c>
      <c r="CR148" s="31" t="str">
        <f>IF(CP148=2,B148,"")</f>
        <v/>
      </c>
      <c r="CS148" s="31" t="str">
        <f>IF(CP148=3,B148,"")</f>
        <v/>
      </c>
      <c r="CT148" s="31" t="str">
        <f>IF(BE148=0,BE148,"")</f>
        <v/>
      </c>
      <c r="CU148" s="31" t="str">
        <f>IF(BE148=1,1,"")</f>
        <v/>
      </c>
      <c r="CV148" s="31" t="str">
        <f>IF(BE148=2,2,"")</f>
        <v/>
      </c>
      <c r="CW148" s="31" t="str">
        <f>IF(BE148=3,3,"")</f>
        <v/>
      </c>
      <c r="CX148" s="31" t="str">
        <f>IF(BE148=4,4,"")</f>
        <v/>
      </c>
      <c r="CY148" s="31" t="str">
        <f>IF(BE148=5,5,"")</f>
        <v/>
      </c>
      <c r="CZ148" s="31" t="str">
        <f>IF(BH148=0,BH148,"")</f>
        <v/>
      </c>
      <c r="DA148" s="31" t="str">
        <f>IF(BH148=1,1,"")</f>
        <v/>
      </c>
      <c r="DB148" s="31" t="str">
        <f>IF(BH148=2,2,"")</f>
        <v/>
      </c>
      <c r="DC148" s="31" t="str">
        <f>IF(BH148=3,3,"")</f>
        <v/>
      </c>
      <c r="DD148" s="31" t="str">
        <f>IF(BH148=4,4,"")</f>
        <v/>
      </c>
      <c r="DE148" s="31" t="str">
        <f>IF(BH148=5,5,"")</f>
        <v/>
      </c>
      <c r="DF148" s="31" t="str">
        <f>IF(BK148=0,BK148,"")</f>
        <v/>
      </c>
      <c r="DG148" s="31" t="str">
        <f>IF(BK148=1,1,"")</f>
        <v/>
      </c>
      <c r="DH148" s="31" t="str">
        <f>IF(BK148=2,2,"")</f>
        <v/>
      </c>
      <c r="DI148" s="31" t="str">
        <f>IF(BK148=3,3,"")</f>
        <v/>
      </c>
      <c r="DJ148" s="31" t="str">
        <f>IF(BK148=4,4,"")</f>
        <v/>
      </c>
      <c r="DK148" s="31" t="str">
        <f>IF(BK148=5,5,"")</f>
        <v/>
      </c>
      <c r="DL148" s="31" t="str">
        <f>IF(BK148=6,6,"")</f>
        <v/>
      </c>
      <c r="DM148" s="31" t="str">
        <f>IF(BK148=7,7,"")</f>
        <v/>
      </c>
      <c r="DN148" s="31" t="str">
        <f>IF(BK148=8,8,"")</f>
        <v/>
      </c>
      <c r="DO148" s="31" t="str">
        <f>IF(BK148=9,9,"")</f>
        <v/>
      </c>
      <c r="DP148" s="31" t="str">
        <f>IF(BK148=10,10,"")</f>
        <v/>
      </c>
      <c r="DQ148" s="31" t="str">
        <f>IF(J148="Lund",AZ148,"")</f>
        <v/>
      </c>
      <c r="DR148" s="31" t="str">
        <f>IF(DQ148="","",RANK(DQ148,$DQ$3:$DQ$202,1))</f>
        <v/>
      </c>
      <c r="DS148" s="31" t="str">
        <f>IF(DR148=1,B148,"")</f>
        <v/>
      </c>
      <c r="DT148" s="31" t="str">
        <f>IF(I148="AT",B148,"")</f>
        <v/>
      </c>
      <c r="DU148" s="31" t="str">
        <f>IF(I148="MC",B148,"")</f>
        <v/>
      </c>
      <c r="DV148" s="31" t="str">
        <f>IF(I148="AC",B148,"")</f>
        <v/>
      </c>
      <c r="DW148" s="48" t="e">
        <f>IF(BK148=0,0,IF(D148="","",$D$203-AZ148+1)/$D$203*100)</f>
        <v>#VALUE!</v>
      </c>
      <c r="DX148" s="76" t="str">
        <f>IF(AS148 = 0,AV148 - AS148,"")</f>
        <v/>
      </c>
    </row>
    <row r="149" spans="1:128" ht="13.2" x14ac:dyDescent="0.25">
      <c r="A149" s="31" t="s">
        <v>318</v>
      </c>
      <c r="B149" s="76">
        <v>147</v>
      </c>
      <c r="C149" s="15"/>
      <c r="D149" s="15"/>
      <c r="E149" s="15"/>
      <c r="F149" s="15"/>
      <c r="G149" s="15"/>
      <c r="H149" s="47"/>
      <c r="I149" s="15"/>
      <c r="J149" s="47"/>
      <c r="K149" s="47"/>
      <c r="L149" s="47"/>
      <c r="M149" s="54"/>
      <c r="N149" s="54"/>
      <c r="O149" s="54"/>
      <c r="P149" s="54"/>
      <c r="Q149" s="54"/>
      <c r="R149" s="51"/>
      <c r="S149" s="51"/>
      <c r="T149" s="51"/>
      <c r="U149" s="51"/>
      <c r="V149" s="51"/>
      <c r="W149" s="51"/>
      <c r="X149" s="52" t="str">
        <f>IF(M149&gt;0,VLOOKUP(M149,$DY$8:$DZ$95,2)," ")</f>
        <v xml:space="preserve"> </v>
      </c>
      <c r="Y149" s="52" t="str">
        <f>IF(N149&gt;0,VLOOKUP(N149,$DY$8:$DZ$95,2)," ")</f>
        <v xml:space="preserve"> </v>
      </c>
      <c r="Z149" s="52" t="str">
        <f>IF(O149&gt;0,VLOOKUP(O149,$DY$8:$DZ$95,2)," ")</f>
        <v xml:space="preserve"> </v>
      </c>
      <c r="AA149" s="52" t="str">
        <f>IF(P149&gt;0,VLOOKUP(P149,$DY$8:$DZ$95,2)," ")</f>
        <v xml:space="preserve"> </v>
      </c>
      <c r="AB149" s="52" t="str">
        <f>IF(Q149&gt;0,VLOOKUP(Q149,$DY$8:$DZ$95,2)," ")</f>
        <v xml:space="preserve"> </v>
      </c>
      <c r="AC149" s="54"/>
      <c r="AD149" s="54"/>
      <c r="AE149" s="54"/>
      <c r="AF149" s="54"/>
      <c r="AG149" s="54"/>
      <c r="AH149" s="52" t="str">
        <f>IF(AC149&gt;0,VLOOKUP(AC149,$DY$8:$DZ$95,2)," ")</f>
        <v xml:space="preserve"> </v>
      </c>
      <c r="AI149" s="52" t="str">
        <f>IF(AD149&gt;0,VLOOKUP(AD149,$DY$8:$DZ$95,2)," ")</f>
        <v xml:space="preserve"> </v>
      </c>
      <c r="AJ149" s="52" t="str">
        <f>IF(AE149&gt;0,VLOOKUP(AE149,$DY$8:$DZ$95,2)," ")</f>
        <v xml:space="preserve"> </v>
      </c>
      <c r="AK149" s="52" t="str">
        <f>IF(AF149&gt;0,VLOOKUP(AF149,$DY$8:$DZ$95,2)," ")</f>
        <v xml:space="preserve"> </v>
      </c>
      <c r="AL149" s="52" t="str">
        <f>IF(AG149&gt;0,VLOOKUP(AG149,$DY$8:$DZ$95,2)," ")</f>
        <v xml:space="preserve"> </v>
      </c>
      <c r="AM149" s="53"/>
      <c r="AN149" s="53"/>
      <c r="AO149" s="53"/>
      <c r="AP149" s="53"/>
      <c r="AQ149" s="53"/>
      <c r="AR149" s="53"/>
      <c r="AS149" s="55" t="str">
        <f>IF(D149="","",SUM(X149:AB149))</f>
        <v/>
      </c>
      <c r="AT149" s="31" t="str">
        <f>IF(D149="","",RANK(AS149,$AS$3:$AS$202,0))</f>
        <v/>
      </c>
      <c r="AU149" s="57" t="str">
        <f>IF(D149="","",IF(LOOKUP(AT149,'Master 2012 Pay Sheet'!$A$5:$A$35,'Master 2012 Pay Sheet'!$B$5:$B$35)&gt;0,LOOKUP(AT149,'Master 2012 Pay Sheet'!$A$5:$A$35,'Master 2012 Pay Sheet'!$B$5:$B$35),0))</f>
        <v/>
      </c>
      <c r="AV149" s="56" t="str">
        <f>IF(D149="","",SUM(AH149:AL149))</f>
        <v/>
      </c>
      <c r="AW149" s="31" t="str">
        <f>IF(D149="","",RANK(AV149,$AV$3:$AV$202,0))</f>
        <v/>
      </c>
      <c r="AX149" s="57" t="str">
        <f>IF(D149="","",IF(LOOKUP(AW149,'Master 2012 Pay Sheet'!$C$5:$C$35,'Master 2012 Pay Sheet'!$D$5:$D$35)&gt;0,LOOKUP(AW149,'Master 2012 Pay Sheet'!$C$5:$C$35,'Master 2012 Pay Sheet'!$D$5:$D$35),0))</f>
        <v/>
      </c>
      <c r="AY149" s="56" t="str">
        <f>IF(D149="","",AS149+AV149)</f>
        <v/>
      </c>
      <c r="AZ149" s="31" t="str">
        <f>IF(D149="","",RANK(AY149,$AY$3:$AY$202,0))</f>
        <v/>
      </c>
      <c r="BA149" s="57" t="str">
        <f>IF(D149="","",IF(LOOKUP(AZ149,'Master 2012 Pay Sheet'!$E$5:$E$35,'Master 2012 Pay Sheet'!$F$5:$F$35)&gt;0,LOOKUP(AZ149,'Master 2012 Pay Sheet'!$E$5:$E$35,'Master 2012 Pay Sheet'!$F$5:$F$35),0))</f>
        <v/>
      </c>
      <c r="BB149" s="57" t="str">
        <f>IF(D149="","",SUM(AU149+AX149+BA149))</f>
        <v/>
      </c>
      <c r="BC149" s="31" t="str">
        <f>IF(D149="","",AT149-AZ149)</f>
        <v/>
      </c>
      <c r="BD149" s="31" t="str">
        <f>IF(D149="","",IF(BC149=MAX($BC$3:$BC$202),B149,""))</f>
        <v/>
      </c>
      <c r="BE149" s="31" t="str">
        <f>IF(D149="","",COUNT(M149:Q149))</f>
        <v/>
      </c>
      <c r="BF149" s="56" t="str">
        <f>IF(D149="","",MAX(X149:AB149))</f>
        <v/>
      </c>
      <c r="BG149" s="31" t="str">
        <f>IF(BF149=MAX($BF$3:$BF$202),B149,"")</f>
        <v/>
      </c>
      <c r="BH149" s="31" t="str">
        <f>IF(D149="","",COUNT(AC149:AG149))</f>
        <v/>
      </c>
      <c r="BI149" s="56" t="str">
        <f>IF(D149="","",MAX(AH149:AL149))</f>
        <v/>
      </c>
      <c r="BJ149" s="31" t="str">
        <f>IF(BI149=MAX($BI$3:$BI$202),B149,"")</f>
        <v/>
      </c>
      <c r="BK149" s="31" t="str">
        <f>IF(BE149="","",BE149+BH149)</f>
        <v/>
      </c>
      <c r="BL149" s="31" t="str">
        <f>IF(D149="","",IF(S149=MAX($S$3:$S$202),S149,""))</f>
        <v/>
      </c>
      <c r="BM149" s="31" t="str">
        <f>IF(BL149=MAX($BL$3:$BL$202),B149,"")</f>
        <v/>
      </c>
      <c r="BN149" s="31" t="str">
        <f>IF(D149="","",IF(AN149=MAX($AN$3:$AN$202),AN149,""))</f>
        <v/>
      </c>
      <c r="BO149" s="31" t="str">
        <f>IF(BN149=MAX($BN$3:$BN$202),B149,"")</f>
        <v/>
      </c>
      <c r="BP149" s="31" t="str">
        <f>IF(D149="","",IF(R149=MAX($R$3:$R$202),R149,""))</f>
        <v/>
      </c>
      <c r="BQ149" s="31" t="str">
        <f>IF(BP149=MAX($BP$3:$BP$202),B149,"")</f>
        <v/>
      </c>
      <c r="BR149" s="31" t="str">
        <f>IF(D149="","",IF(AM149=MAX($AM$3:$AM$202),AM149,""))</f>
        <v/>
      </c>
      <c r="BS149" s="31" t="str">
        <f>IF(BR149=MAX($BR$3:$BR$202),B149,"")</f>
        <v/>
      </c>
      <c r="BT149" s="31" t="str">
        <f>IF(D149="","",IF(V149=MAX($V$3:$V$202),V149,""))</f>
        <v/>
      </c>
      <c r="BU149" s="31" t="str">
        <f>IF(BT149=MAX($BT$3:$BT$202),B149,"")</f>
        <v/>
      </c>
      <c r="BV149" s="31" t="str">
        <f>IF(D149="","",IF(W149=MAX($W$3:$W$202), W149,""))</f>
        <v/>
      </c>
      <c r="BW149" s="31" t="str">
        <f>IF(BV149=MAX($BV$3:$BV$202),B149,"")</f>
        <v/>
      </c>
      <c r="BX149" s="31" t="str">
        <f>IF(D149="","",IF(AQ149=MAX($AQ$3:$AQ$202),AQ149,""))</f>
        <v/>
      </c>
      <c r="BY149" s="31" t="str">
        <f>IF(BX149=MAX($BX$3:$BX$202),B149,"")</f>
        <v/>
      </c>
      <c r="BZ149" s="31" t="str">
        <f>IF(D149="","",IF(AR149=MAX($AR$3:$AR$202), AR149,""))</f>
        <v/>
      </c>
      <c r="CA149" s="31" t="str">
        <f>IF(BZ149=MAX($BZ$3:$BZ$202),B149,"")</f>
        <v/>
      </c>
      <c r="CB149" s="31" t="str">
        <f>IF(D149="","",IF(U149=MAX($U$3:$U$202), U149,""))</f>
        <v/>
      </c>
      <c r="CC149" s="31" t="str">
        <f>IF(CB149=MAX($CB$3:$CB$202),B149,"")</f>
        <v/>
      </c>
      <c r="CD149" s="31" t="str">
        <f>IF(D149="","",IF(AP149=MAX($AP$3:$AP$202),AP149,""))</f>
        <v/>
      </c>
      <c r="CE149" s="31" t="str">
        <f>IF(CD149=MAX($CD$3:$CD$202),B149,"")</f>
        <v/>
      </c>
      <c r="CF149" s="31" t="str">
        <f>IF(D149="","",IF(T149=MAX($T$3:$T$202), T149,""))</f>
        <v/>
      </c>
      <c r="CG149" s="31" t="str">
        <f>IF(CF149=MAX($CF$3:$CF$202),B149,"")</f>
        <v/>
      </c>
      <c r="CH149" s="31" t="str">
        <f>IF(D149="","",IF(AO149=MAX($AO$3:$AO$202),AO149,""))</f>
        <v/>
      </c>
      <c r="CI149" s="31" t="str">
        <f>IF(CH149=MAX($CH$3:$CH$202),B149,"")</f>
        <v/>
      </c>
      <c r="CJ149" s="31" t="str">
        <f>IF(I149="AC",AZ149,"")</f>
        <v/>
      </c>
      <c r="CK149" s="31" t="str">
        <f>IF(CJ149="","",RANK(CJ149,$CJ$3:$CJ$202,1))</f>
        <v/>
      </c>
      <c r="CL149" s="31" t="str">
        <f>IF(CK149=1,B149,"")</f>
        <v/>
      </c>
      <c r="CM149" s="31" t="str">
        <f>IF(CK149=2,B149,"")</f>
        <v/>
      </c>
      <c r="CN149" s="31" t="str">
        <f>IF(CK149=3,B149,"")</f>
        <v/>
      </c>
      <c r="CO149" s="31" t="str">
        <f>IF(I149="MC",AZ149,"")</f>
        <v/>
      </c>
      <c r="CP149" s="31" t="str">
        <f>IF(CO149="","",RANK(CO149,$CO$3:$CO$202,1))</f>
        <v/>
      </c>
      <c r="CQ149" s="31" t="str">
        <f>IF(CP149=1,B149,"")</f>
        <v/>
      </c>
      <c r="CR149" s="31" t="str">
        <f>IF(CP149=2,B149,"")</f>
        <v/>
      </c>
      <c r="CS149" s="31" t="str">
        <f>IF(CP149=3,B149,"")</f>
        <v/>
      </c>
      <c r="CT149" s="31" t="str">
        <f>IF(BE149=0,BE149,"")</f>
        <v/>
      </c>
      <c r="CU149" s="31" t="str">
        <f>IF(BE149=1,1,"")</f>
        <v/>
      </c>
      <c r="CV149" s="31" t="str">
        <f>IF(BE149=2,2,"")</f>
        <v/>
      </c>
      <c r="CW149" s="31" t="str">
        <f>IF(BE149=3,3,"")</f>
        <v/>
      </c>
      <c r="CX149" s="31" t="str">
        <f>IF(BE149=4,4,"")</f>
        <v/>
      </c>
      <c r="CY149" s="31" t="str">
        <f>IF(BE149=5,5,"")</f>
        <v/>
      </c>
      <c r="CZ149" s="31" t="str">
        <f>IF(BH149=0,BH149,"")</f>
        <v/>
      </c>
      <c r="DA149" s="31" t="str">
        <f>IF(BH149=1,1,"")</f>
        <v/>
      </c>
      <c r="DB149" s="31" t="str">
        <f>IF(BH149=2,2,"")</f>
        <v/>
      </c>
      <c r="DC149" s="31" t="str">
        <f>IF(BH149=3,3,"")</f>
        <v/>
      </c>
      <c r="DD149" s="31" t="str">
        <f>IF(BH149=4,4,"")</f>
        <v/>
      </c>
      <c r="DE149" s="31" t="str">
        <f>IF(BH149=5,5,"")</f>
        <v/>
      </c>
      <c r="DF149" s="31" t="str">
        <f>IF(BK149=0,BK149,"")</f>
        <v/>
      </c>
      <c r="DG149" s="31" t="str">
        <f>IF(BK149=1,1,"")</f>
        <v/>
      </c>
      <c r="DH149" s="31" t="str">
        <f>IF(BK149=2,2,"")</f>
        <v/>
      </c>
      <c r="DI149" s="31" t="str">
        <f>IF(BK149=3,3,"")</f>
        <v/>
      </c>
      <c r="DJ149" s="31" t="str">
        <f>IF(BK149=4,4,"")</f>
        <v/>
      </c>
      <c r="DK149" s="31" t="str">
        <f>IF(BK149=5,5,"")</f>
        <v/>
      </c>
      <c r="DL149" s="31" t="str">
        <f>IF(BK149=6,6,"")</f>
        <v/>
      </c>
      <c r="DM149" s="31" t="str">
        <f>IF(BK149=7,7,"")</f>
        <v/>
      </c>
      <c r="DN149" s="31" t="str">
        <f>IF(BK149=8,8,"")</f>
        <v/>
      </c>
      <c r="DO149" s="31" t="str">
        <f>IF(BK149=9,9,"")</f>
        <v/>
      </c>
      <c r="DP149" s="31" t="str">
        <f>IF(BK149=10,10,"")</f>
        <v/>
      </c>
      <c r="DQ149" s="31" t="str">
        <f>IF(J149="Lund",AZ149,"")</f>
        <v/>
      </c>
      <c r="DR149" s="31" t="str">
        <f>IF(DQ149="","",RANK(DQ149,$DQ$3:$DQ$202,1))</f>
        <v/>
      </c>
      <c r="DS149" s="31" t="str">
        <f>IF(DR149=1,B149,"")</f>
        <v/>
      </c>
      <c r="DT149" s="31" t="str">
        <f>IF(I149="AT",B149,"")</f>
        <v/>
      </c>
      <c r="DU149" s="31" t="str">
        <f>IF(I149="MC",B149,"")</f>
        <v/>
      </c>
      <c r="DV149" s="31" t="str">
        <f>IF(I149="AC",B149,"")</f>
        <v/>
      </c>
      <c r="DW149" s="48" t="e">
        <f>IF(BK149=0,0,IF(D149="","",$D$203-AZ149+1)/$D$203*100)</f>
        <v>#VALUE!</v>
      </c>
      <c r="DX149" s="76" t="str">
        <f>IF(AS149 = 0,AV149 - AS149,"")</f>
        <v/>
      </c>
    </row>
    <row r="150" spans="1:128" ht="13.2" x14ac:dyDescent="0.25">
      <c r="A150" s="31" t="s">
        <v>318</v>
      </c>
      <c r="B150" s="76">
        <v>148</v>
      </c>
      <c r="C150" s="15"/>
      <c r="D150" s="15"/>
      <c r="E150" s="15"/>
      <c r="F150" s="15"/>
      <c r="G150" s="15"/>
      <c r="H150" s="47"/>
      <c r="I150" s="15"/>
      <c r="J150" s="47"/>
      <c r="K150" s="47"/>
      <c r="L150" s="47"/>
      <c r="M150" s="54"/>
      <c r="N150" s="54"/>
      <c r="O150" s="54"/>
      <c r="P150" s="54"/>
      <c r="Q150" s="54"/>
      <c r="R150" s="51"/>
      <c r="S150" s="51"/>
      <c r="T150" s="51"/>
      <c r="U150" s="51"/>
      <c r="V150" s="51"/>
      <c r="W150" s="51"/>
      <c r="X150" s="52" t="str">
        <f>IF(M150&gt;0,VLOOKUP(M150,$DY$8:$DZ$95,2)," ")</f>
        <v xml:space="preserve"> </v>
      </c>
      <c r="Y150" s="52" t="str">
        <f>IF(N150&gt;0,VLOOKUP(N150,$DY$8:$DZ$95,2)," ")</f>
        <v xml:space="preserve"> </v>
      </c>
      <c r="Z150" s="52" t="str">
        <f>IF(O150&gt;0,VLOOKUP(O150,$DY$8:$DZ$95,2)," ")</f>
        <v xml:space="preserve"> </v>
      </c>
      <c r="AA150" s="52" t="str">
        <f>IF(P150&gt;0,VLOOKUP(P150,$DY$8:$DZ$95,2)," ")</f>
        <v xml:space="preserve"> </v>
      </c>
      <c r="AB150" s="52" t="str">
        <f>IF(Q150&gt;0,VLOOKUP(Q150,$DY$8:$DZ$95,2)," ")</f>
        <v xml:space="preserve"> </v>
      </c>
      <c r="AC150" s="54"/>
      <c r="AD150" s="54"/>
      <c r="AE150" s="54"/>
      <c r="AF150" s="54"/>
      <c r="AG150" s="54"/>
      <c r="AH150" s="52" t="str">
        <f>IF(AC150&gt;0,VLOOKUP(AC150,$DY$8:$DZ$95,2)," ")</f>
        <v xml:space="preserve"> </v>
      </c>
      <c r="AI150" s="52" t="str">
        <f>IF(AD150&gt;0,VLOOKUP(AD150,$DY$8:$DZ$95,2)," ")</f>
        <v xml:space="preserve"> </v>
      </c>
      <c r="AJ150" s="52" t="str">
        <f>IF(AE150&gt;0,VLOOKUP(AE150,$DY$8:$DZ$95,2)," ")</f>
        <v xml:space="preserve"> </v>
      </c>
      <c r="AK150" s="52" t="str">
        <f>IF(AF150&gt;0,VLOOKUP(AF150,$DY$8:$DZ$95,2)," ")</f>
        <v xml:space="preserve"> </v>
      </c>
      <c r="AL150" s="52" t="str">
        <f>IF(AG150&gt;0,VLOOKUP(AG150,$DY$8:$DZ$95,2)," ")</f>
        <v xml:space="preserve"> </v>
      </c>
      <c r="AM150" s="53"/>
      <c r="AN150" s="53"/>
      <c r="AO150" s="53"/>
      <c r="AP150" s="53"/>
      <c r="AQ150" s="53"/>
      <c r="AR150" s="53"/>
      <c r="AS150" s="55" t="str">
        <f>IF(D150="","",SUM(X150:AB150))</f>
        <v/>
      </c>
      <c r="AT150" s="31" t="str">
        <f>IF(D150="","",RANK(AS150,$AS$3:$AS$202,0))</f>
        <v/>
      </c>
      <c r="AU150" s="57" t="str">
        <f>IF(D150="","",IF(LOOKUP(AT150,'Master 2012 Pay Sheet'!$A$5:$A$35,'Master 2012 Pay Sheet'!$B$5:$B$35)&gt;0,LOOKUP(AT150,'Master 2012 Pay Sheet'!$A$5:$A$35,'Master 2012 Pay Sheet'!$B$5:$B$35),0))</f>
        <v/>
      </c>
      <c r="AV150" s="56" t="str">
        <f>IF(D150="","",SUM(AH150:AL150))</f>
        <v/>
      </c>
      <c r="AW150" s="31" t="str">
        <f>IF(D150="","",RANK(AV150,$AV$3:$AV$202,0))</f>
        <v/>
      </c>
      <c r="AX150" s="57" t="str">
        <f>IF(D150="","",IF(LOOKUP(AW150,'Master 2012 Pay Sheet'!$C$5:$C$35,'Master 2012 Pay Sheet'!$D$5:$D$35)&gt;0,LOOKUP(AW150,'Master 2012 Pay Sheet'!$C$5:$C$35,'Master 2012 Pay Sheet'!$D$5:$D$35),0))</f>
        <v/>
      </c>
      <c r="AY150" s="56" t="str">
        <f>IF(D150="","",AS150+AV150)</f>
        <v/>
      </c>
      <c r="AZ150" s="31" t="str">
        <f>IF(D150="","",RANK(AY150,$AY$3:$AY$202,0))</f>
        <v/>
      </c>
      <c r="BA150" s="57" t="str">
        <f>IF(D150="","",IF(LOOKUP(AZ150,'Master 2012 Pay Sheet'!$E$5:$E$35,'Master 2012 Pay Sheet'!$F$5:$F$35)&gt;0,LOOKUP(AZ150,'Master 2012 Pay Sheet'!$E$5:$E$35,'Master 2012 Pay Sheet'!$F$5:$F$35),0))</f>
        <v/>
      </c>
      <c r="BB150" s="57" t="str">
        <f>IF(D150="","",SUM(AU150+AX150+BA150))</f>
        <v/>
      </c>
      <c r="BC150" s="31" t="str">
        <f>IF(D150="","",AT150-AZ150)</f>
        <v/>
      </c>
      <c r="BD150" s="31" t="str">
        <f>IF(D150="","",IF(BC150=MAX($BC$3:$BC$202),B150,""))</f>
        <v/>
      </c>
      <c r="BE150" s="31" t="str">
        <f>IF(D150="","",COUNT(M150:Q150))</f>
        <v/>
      </c>
      <c r="BF150" s="56" t="str">
        <f>IF(D150="","",MAX(X150:AB150))</f>
        <v/>
      </c>
      <c r="BG150" s="31" t="str">
        <f>IF(BF150=MAX($BF$3:$BF$202),B150,"")</f>
        <v/>
      </c>
      <c r="BH150" s="31" t="str">
        <f>IF(D150="","",COUNT(AC150:AG150))</f>
        <v/>
      </c>
      <c r="BI150" s="56" t="str">
        <f>IF(D150="","",MAX(AH150:AL150))</f>
        <v/>
      </c>
      <c r="BJ150" s="31" t="str">
        <f>IF(BI150=MAX($BI$3:$BI$202),B150,"")</f>
        <v/>
      </c>
      <c r="BK150" s="31" t="str">
        <f>IF(BE150="","",BE150+BH150)</f>
        <v/>
      </c>
      <c r="BL150" s="31" t="str">
        <f>IF(D150="","",IF(S150=MAX($S$3:$S$202),S150,""))</f>
        <v/>
      </c>
      <c r="BM150" s="31" t="str">
        <f>IF(BL150=MAX($BL$3:$BL$202),B150,"")</f>
        <v/>
      </c>
      <c r="BN150" s="31" t="str">
        <f>IF(D150="","",IF(AN150=MAX($AN$3:$AN$202),AN150,""))</f>
        <v/>
      </c>
      <c r="BO150" s="31" t="str">
        <f>IF(BN150=MAX($BN$3:$BN$202),B150,"")</f>
        <v/>
      </c>
      <c r="BP150" s="31" t="str">
        <f>IF(D150="","",IF(R150=MAX($R$3:$R$202),R150,""))</f>
        <v/>
      </c>
      <c r="BQ150" s="31" t="str">
        <f>IF(BP150=MAX($BP$3:$BP$202),B150,"")</f>
        <v/>
      </c>
      <c r="BR150" s="31" t="str">
        <f>IF(D150="","",IF(AM150=MAX($AM$3:$AM$202),AM150,""))</f>
        <v/>
      </c>
      <c r="BS150" s="31" t="str">
        <f>IF(BR150=MAX($BR$3:$BR$202),B150,"")</f>
        <v/>
      </c>
      <c r="BT150" s="31" t="str">
        <f>IF(D150="","",IF(V150=MAX($V$3:$V$202),V150,""))</f>
        <v/>
      </c>
      <c r="BU150" s="31" t="str">
        <f>IF(BT150=MAX($BT$3:$BT$202),B150,"")</f>
        <v/>
      </c>
      <c r="BV150" s="31" t="str">
        <f>IF(D150="","",IF(W150=MAX($W$3:$W$202), W150,""))</f>
        <v/>
      </c>
      <c r="BW150" s="31" t="str">
        <f>IF(BV150=MAX($BV$3:$BV$202),B150,"")</f>
        <v/>
      </c>
      <c r="BX150" s="31" t="str">
        <f>IF(D150="","",IF(AQ150=MAX($AQ$3:$AQ$202),AQ150,""))</f>
        <v/>
      </c>
      <c r="BY150" s="31" t="str">
        <f>IF(BX150=MAX($BX$3:$BX$202),B150,"")</f>
        <v/>
      </c>
      <c r="BZ150" s="31" t="str">
        <f>IF(D150="","",IF(AR150=MAX($AR$3:$AR$202), AR150,""))</f>
        <v/>
      </c>
      <c r="CA150" s="31" t="str">
        <f>IF(BZ150=MAX($BZ$3:$BZ$202),B150,"")</f>
        <v/>
      </c>
      <c r="CB150" s="31" t="str">
        <f>IF(D150="","",IF(U150=MAX($U$3:$U$202), U150,""))</f>
        <v/>
      </c>
      <c r="CC150" s="31" t="str">
        <f>IF(CB150=MAX($CB$3:$CB$202),B150,"")</f>
        <v/>
      </c>
      <c r="CD150" s="31" t="str">
        <f>IF(D150="","",IF(AP150=MAX($AP$3:$AP$202),AP150,""))</f>
        <v/>
      </c>
      <c r="CE150" s="31" t="str">
        <f>IF(CD150=MAX($CD$3:$CD$202),B150,"")</f>
        <v/>
      </c>
      <c r="CF150" s="31" t="str">
        <f>IF(D150="","",IF(T150=MAX($T$3:$T$202), T150,""))</f>
        <v/>
      </c>
      <c r="CG150" s="31" t="str">
        <f>IF(CF150=MAX($CF$3:$CF$202),B150,"")</f>
        <v/>
      </c>
      <c r="CH150" s="31" t="str">
        <f>IF(D150="","",IF(AO150=MAX($AO$3:$AO$202),AO150,""))</f>
        <v/>
      </c>
      <c r="CI150" s="31" t="str">
        <f>IF(CH150=MAX($CH$3:$CH$202),B150,"")</f>
        <v/>
      </c>
      <c r="CJ150" s="31" t="str">
        <f>IF(I150="AC",AZ150,"")</f>
        <v/>
      </c>
      <c r="CK150" s="31" t="str">
        <f>IF(CJ150="","",RANK(CJ150,$CJ$3:$CJ$202,1))</f>
        <v/>
      </c>
      <c r="CL150" s="31" t="str">
        <f>IF(CK150=1,B150,"")</f>
        <v/>
      </c>
      <c r="CM150" s="31" t="str">
        <f>IF(CK150=2,B150,"")</f>
        <v/>
      </c>
      <c r="CN150" s="31" t="str">
        <f>IF(CK150=3,B150,"")</f>
        <v/>
      </c>
      <c r="CO150" s="31" t="str">
        <f>IF(I150="MC",AZ150,"")</f>
        <v/>
      </c>
      <c r="CP150" s="31" t="str">
        <f>IF(CO150="","",RANK(CO150,$CO$3:$CO$202,1))</f>
        <v/>
      </c>
      <c r="CQ150" s="31" t="str">
        <f>IF(CP150=1,B150,"")</f>
        <v/>
      </c>
      <c r="CR150" s="31" t="str">
        <f>IF(CP150=2,B150,"")</f>
        <v/>
      </c>
      <c r="CS150" s="31" t="str">
        <f>IF(CP150=3,B150,"")</f>
        <v/>
      </c>
      <c r="CT150" s="31" t="str">
        <f>IF(BE150=0,BE150,"")</f>
        <v/>
      </c>
      <c r="CU150" s="31" t="str">
        <f>IF(BE150=1,1,"")</f>
        <v/>
      </c>
      <c r="CV150" s="31" t="str">
        <f>IF(BE150=2,2,"")</f>
        <v/>
      </c>
      <c r="CW150" s="31" t="str">
        <f>IF(BE150=3,3,"")</f>
        <v/>
      </c>
      <c r="CX150" s="31" t="str">
        <f>IF(BE150=4,4,"")</f>
        <v/>
      </c>
      <c r="CY150" s="31" t="str">
        <f>IF(BE150=5,5,"")</f>
        <v/>
      </c>
      <c r="CZ150" s="31" t="str">
        <f>IF(BH150=0,BH150,"")</f>
        <v/>
      </c>
      <c r="DA150" s="31" t="str">
        <f>IF(BH150=1,1,"")</f>
        <v/>
      </c>
      <c r="DB150" s="31" t="str">
        <f>IF(BH150=2,2,"")</f>
        <v/>
      </c>
      <c r="DC150" s="31" t="str">
        <f>IF(BH150=3,3,"")</f>
        <v/>
      </c>
      <c r="DD150" s="31" t="str">
        <f>IF(BH150=4,4,"")</f>
        <v/>
      </c>
      <c r="DE150" s="31" t="str">
        <f>IF(BH150=5,5,"")</f>
        <v/>
      </c>
      <c r="DF150" s="31" t="str">
        <f>IF(BK150=0,BK150,"")</f>
        <v/>
      </c>
      <c r="DG150" s="31" t="str">
        <f>IF(BK150=1,1,"")</f>
        <v/>
      </c>
      <c r="DH150" s="31" t="str">
        <f>IF(BK150=2,2,"")</f>
        <v/>
      </c>
      <c r="DI150" s="31" t="str">
        <f>IF(BK150=3,3,"")</f>
        <v/>
      </c>
      <c r="DJ150" s="31" t="str">
        <f>IF(BK150=4,4,"")</f>
        <v/>
      </c>
      <c r="DK150" s="31" t="str">
        <f>IF(BK150=5,5,"")</f>
        <v/>
      </c>
      <c r="DL150" s="31" t="str">
        <f>IF(BK150=6,6,"")</f>
        <v/>
      </c>
      <c r="DM150" s="31" t="str">
        <f>IF(BK150=7,7,"")</f>
        <v/>
      </c>
      <c r="DN150" s="31" t="str">
        <f>IF(BK150=8,8,"")</f>
        <v/>
      </c>
      <c r="DO150" s="31" t="str">
        <f>IF(BK150=9,9,"")</f>
        <v/>
      </c>
      <c r="DP150" s="31" t="str">
        <f>IF(BK150=10,10,"")</f>
        <v/>
      </c>
      <c r="DQ150" s="31" t="str">
        <f>IF(J150="Lund",AZ150,"")</f>
        <v/>
      </c>
      <c r="DR150" s="31" t="str">
        <f>IF(DQ150="","",RANK(DQ150,$DQ$3:$DQ$202,1))</f>
        <v/>
      </c>
      <c r="DS150" s="31" t="str">
        <f>IF(DR150=1,B150,"")</f>
        <v/>
      </c>
      <c r="DT150" s="31" t="str">
        <f>IF(I150="AT",B150,"")</f>
        <v/>
      </c>
      <c r="DU150" s="31" t="str">
        <f>IF(I150="MC",B150,"")</f>
        <v/>
      </c>
      <c r="DV150" s="31" t="str">
        <f>IF(I150="AC",B150,"")</f>
        <v/>
      </c>
      <c r="DW150" s="48" t="e">
        <f>IF(BK150=0,0,IF(D150="","",$D$203-AZ150+1)/$D$203*100)</f>
        <v>#VALUE!</v>
      </c>
      <c r="DX150" s="76" t="str">
        <f>IF(AS150 = 0,AV150 - AS150,"")</f>
        <v/>
      </c>
    </row>
    <row r="151" spans="1:128" ht="13.2" x14ac:dyDescent="0.25">
      <c r="A151" s="31" t="s">
        <v>318</v>
      </c>
      <c r="B151" s="76">
        <v>149</v>
      </c>
      <c r="C151" s="15"/>
      <c r="D151" s="15"/>
      <c r="E151" s="15"/>
      <c r="F151" s="15"/>
      <c r="G151" s="15"/>
      <c r="H151" s="47"/>
      <c r="I151" s="15"/>
      <c r="J151" s="47"/>
      <c r="K151" s="47"/>
      <c r="L151" s="47"/>
      <c r="M151" s="54"/>
      <c r="N151" s="54"/>
      <c r="O151" s="54"/>
      <c r="P151" s="54"/>
      <c r="Q151" s="54"/>
      <c r="R151" s="51"/>
      <c r="S151" s="51"/>
      <c r="T151" s="51"/>
      <c r="U151" s="51"/>
      <c r="V151" s="51"/>
      <c r="W151" s="51"/>
      <c r="X151" s="52" t="str">
        <f>IF(M151&gt;0,VLOOKUP(M151,$DY$8:$DZ$95,2)," ")</f>
        <v xml:space="preserve"> </v>
      </c>
      <c r="Y151" s="52" t="str">
        <f>IF(N151&gt;0,VLOOKUP(N151,$DY$8:$DZ$95,2)," ")</f>
        <v xml:space="preserve"> </v>
      </c>
      <c r="Z151" s="52" t="str">
        <f>IF(O151&gt;0,VLOOKUP(O151,$DY$8:$DZ$95,2)," ")</f>
        <v xml:space="preserve"> </v>
      </c>
      <c r="AA151" s="52" t="str">
        <f>IF(P151&gt;0,VLOOKUP(P151,$DY$8:$DZ$95,2)," ")</f>
        <v xml:space="preserve"> </v>
      </c>
      <c r="AB151" s="52" t="str">
        <f>IF(Q151&gt;0,VLOOKUP(Q151,$DY$8:$DZ$95,2)," ")</f>
        <v xml:space="preserve"> </v>
      </c>
      <c r="AC151" s="54"/>
      <c r="AD151" s="54"/>
      <c r="AE151" s="54"/>
      <c r="AF151" s="54"/>
      <c r="AG151" s="54"/>
      <c r="AH151" s="52" t="str">
        <f>IF(AC151&gt;0,VLOOKUP(AC151,$DY$8:$DZ$95,2)," ")</f>
        <v xml:space="preserve"> </v>
      </c>
      <c r="AI151" s="52" t="str">
        <f>IF(AD151&gt;0,VLOOKUP(AD151,$DY$8:$DZ$95,2)," ")</f>
        <v xml:space="preserve"> </v>
      </c>
      <c r="AJ151" s="52" t="str">
        <f>IF(AE151&gt;0,VLOOKUP(AE151,$DY$8:$DZ$95,2)," ")</f>
        <v xml:space="preserve"> </v>
      </c>
      <c r="AK151" s="52" t="str">
        <f>IF(AF151&gt;0,VLOOKUP(AF151,$DY$8:$DZ$95,2)," ")</f>
        <v xml:space="preserve"> </v>
      </c>
      <c r="AL151" s="52" t="str">
        <f>IF(AG151&gt;0,VLOOKUP(AG151,$DY$8:$DZ$95,2)," ")</f>
        <v xml:space="preserve"> </v>
      </c>
      <c r="AM151" s="53"/>
      <c r="AN151" s="53"/>
      <c r="AO151" s="53"/>
      <c r="AP151" s="53"/>
      <c r="AQ151" s="53"/>
      <c r="AR151" s="53"/>
      <c r="AS151" s="55" t="str">
        <f>IF(D151="","",SUM(X151:AB151))</f>
        <v/>
      </c>
      <c r="AT151" s="31" t="str">
        <f>IF(D151="","",RANK(AS151,$AS$3:$AS$202,0))</f>
        <v/>
      </c>
      <c r="AU151" s="57" t="str">
        <f>IF(D151="","",IF(LOOKUP(AT151,'Master 2012 Pay Sheet'!$A$5:$A$35,'Master 2012 Pay Sheet'!$B$5:$B$35)&gt;0,LOOKUP(AT151,'Master 2012 Pay Sheet'!$A$5:$A$35,'Master 2012 Pay Sheet'!$B$5:$B$35),0))</f>
        <v/>
      </c>
      <c r="AV151" s="56" t="str">
        <f>IF(D151="","",SUM(AH151:AL151))</f>
        <v/>
      </c>
      <c r="AW151" s="31" t="str">
        <f>IF(D151="","",RANK(AV151,$AV$3:$AV$202,0))</f>
        <v/>
      </c>
      <c r="AX151" s="57" t="str">
        <f>IF(D151="","",IF(LOOKUP(AW151,'Master 2012 Pay Sheet'!$C$5:$C$35,'Master 2012 Pay Sheet'!$D$5:$D$35)&gt;0,LOOKUP(AW151,'Master 2012 Pay Sheet'!$C$5:$C$35,'Master 2012 Pay Sheet'!$D$5:$D$35),0))</f>
        <v/>
      </c>
      <c r="AY151" s="56" t="str">
        <f>IF(D151="","",AS151+AV151)</f>
        <v/>
      </c>
      <c r="AZ151" s="31" t="str">
        <f>IF(D151="","",RANK(AY151,$AY$3:$AY$202,0))</f>
        <v/>
      </c>
      <c r="BA151" s="57" t="str">
        <f>IF(D151="","",IF(LOOKUP(AZ151,'Master 2012 Pay Sheet'!$E$5:$E$35,'Master 2012 Pay Sheet'!$F$5:$F$35)&gt;0,LOOKUP(AZ151,'Master 2012 Pay Sheet'!$E$5:$E$35,'Master 2012 Pay Sheet'!$F$5:$F$35),0))</f>
        <v/>
      </c>
      <c r="BB151" s="57" t="str">
        <f>IF(D151="","",SUM(AU151+AX151+BA151))</f>
        <v/>
      </c>
      <c r="BC151" s="31" t="str">
        <f>IF(D151="","",AT151-AZ151)</f>
        <v/>
      </c>
      <c r="BD151" s="31" t="str">
        <f>IF(D151="","",IF(BC151=MAX($BC$3:$BC$202),B151,""))</f>
        <v/>
      </c>
      <c r="BE151" s="31" t="str">
        <f>IF(D151="","",COUNT(M151:Q151))</f>
        <v/>
      </c>
      <c r="BF151" s="56" t="str">
        <f>IF(D151="","",MAX(X151:AB151))</f>
        <v/>
      </c>
      <c r="BG151" s="31" t="str">
        <f>IF(BF151=MAX($BF$3:$BF$202),B151,"")</f>
        <v/>
      </c>
      <c r="BH151" s="31" t="str">
        <f>IF(D151="","",COUNT(AC151:AG151))</f>
        <v/>
      </c>
      <c r="BI151" s="56" t="str">
        <f>IF(D151="","",MAX(AH151:AL151))</f>
        <v/>
      </c>
      <c r="BJ151" s="31" t="str">
        <f>IF(BI151=MAX($BI$3:$BI$202),B151,"")</f>
        <v/>
      </c>
      <c r="BK151" s="31" t="str">
        <f>IF(BE151="","",BE151+BH151)</f>
        <v/>
      </c>
      <c r="BL151" s="31" t="str">
        <f>IF(D151="","",IF(S151=MAX($S$3:$S$202),S151,""))</f>
        <v/>
      </c>
      <c r="BM151" s="31" t="str">
        <f>IF(BL151=MAX($BL$3:$BL$202),B151,"")</f>
        <v/>
      </c>
      <c r="BN151" s="31" t="str">
        <f>IF(D151="","",IF(AN151=MAX($AN$3:$AN$202),AN151,""))</f>
        <v/>
      </c>
      <c r="BO151" s="31" t="str">
        <f>IF(BN151=MAX($BN$3:$BN$202),B151,"")</f>
        <v/>
      </c>
      <c r="BP151" s="31" t="str">
        <f>IF(D151="","",IF(R151=MAX($R$3:$R$202),R151,""))</f>
        <v/>
      </c>
      <c r="BQ151" s="31" t="str">
        <f>IF(BP151=MAX($BP$3:$BP$202),B151,"")</f>
        <v/>
      </c>
      <c r="BR151" s="31" t="str">
        <f>IF(D151="","",IF(AM151=MAX($AM$3:$AM$202),AM151,""))</f>
        <v/>
      </c>
      <c r="BS151" s="31" t="str">
        <f>IF(BR151=MAX($BR$3:$BR$202),B151,"")</f>
        <v/>
      </c>
      <c r="BT151" s="31" t="str">
        <f>IF(D151="","",IF(V151=MAX($V$3:$V$202),V151,""))</f>
        <v/>
      </c>
      <c r="BU151" s="31" t="str">
        <f>IF(BT151=MAX($BT$3:$BT$202),B151,"")</f>
        <v/>
      </c>
      <c r="BV151" s="31" t="str">
        <f>IF(D151="","",IF(W151=MAX($W$3:$W$202), W151,""))</f>
        <v/>
      </c>
      <c r="BW151" s="31" t="str">
        <f>IF(BV151=MAX($BV$3:$BV$202),B151,"")</f>
        <v/>
      </c>
      <c r="BX151" s="31" t="str">
        <f>IF(D151="","",IF(AQ151=MAX($AQ$3:$AQ$202),AQ151,""))</f>
        <v/>
      </c>
      <c r="BY151" s="31" t="str">
        <f>IF(BX151=MAX($BX$3:$BX$202),B151,"")</f>
        <v/>
      </c>
      <c r="BZ151" s="31" t="str">
        <f>IF(D151="","",IF(AR151=MAX($AR$3:$AR$202), AR151,""))</f>
        <v/>
      </c>
      <c r="CA151" s="31" t="str">
        <f>IF(BZ151=MAX($BZ$3:$BZ$202),B151,"")</f>
        <v/>
      </c>
      <c r="CB151" s="31" t="str">
        <f>IF(D151="","",IF(U151=MAX($U$3:$U$202), U151,""))</f>
        <v/>
      </c>
      <c r="CC151" s="31" t="str">
        <f>IF(CB151=MAX($CB$3:$CB$202),B151,"")</f>
        <v/>
      </c>
      <c r="CD151" s="31" t="str">
        <f>IF(D151="","",IF(AP151=MAX($AP$3:$AP$202),AP151,""))</f>
        <v/>
      </c>
      <c r="CE151" s="31" t="str">
        <f>IF(CD151=MAX($CD$3:$CD$202),B151,"")</f>
        <v/>
      </c>
      <c r="CF151" s="31" t="str">
        <f>IF(D151="","",IF(T151=MAX($T$3:$T$202), T151,""))</f>
        <v/>
      </c>
      <c r="CG151" s="31" t="str">
        <f>IF(CF151=MAX($CF$3:$CF$202),B151,"")</f>
        <v/>
      </c>
      <c r="CH151" s="31" t="str">
        <f>IF(D151="","",IF(AO151=MAX($AO$3:$AO$202),AO151,""))</f>
        <v/>
      </c>
      <c r="CI151" s="31" t="str">
        <f>IF(CH151=MAX($CH$3:$CH$202),B151,"")</f>
        <v/>
      </c>
      <c r="CJ151" s="31" t="str">
        <f>IF(I151="AC",AZ151,"")</f>
        <v/>
      </c>
      <c r="CK151" s="31" t="str">
        <f>IF(CJ151="","",RANK(CJ151,$CJ$3:$CJ$202,1))</f>
        <v/>
      </c>
      <c r="CL151" s="31" t="str">
        <f>IF(CK151=1,B151,"")</f>
        <v/>
      </c>
      <c r="CM151" s="31" t="str">
        <f>IF(CK151=2,B151,"")</f>
        <v/>
      </c>
      <c r="CN151" s="31" t="str">
        <f>IF(CK151=3,B151,"")</f>
        <v/>
      </c>
      <c r="CO151" s="31" t="str">
        <f>IF(I151="MC",AZ151,"")</f>
        <v/>
      </c>
      <c r="CP151" s="31" t="str">
        <f>IF(CO151="","",RANK(CO151,$CO$3:$CO$202,1))</f>
        <v/>
      </c>
      <c r="CQ151" s="31" t="str">
        <f>IF(CP151=1,B151,"")</f>
        <v/>
      </c>
      <c r="CR151" s="31" t="str">
        <f>IF(CP151=2,B151,"")</f>
        <v/>
      </c>
      <c r="CS151" s="31" t="str">
        <f>IF(CP151=3,B151,"")</f>
        <v/>
      </c>
      <c r="CT151" s="31" t="str">
        <f>IF(BE151=0,BE151,"")</f>
        <v/>
      </c>
      <c r="CU151" s="31" t="str">
        <f>IF(BE151=1,1,"")</f>
        <v/>
      </c>
      <c r="CV151" s="31" t="str">
        <f>IF(BE151=2,2,"")</f>
        <v/>
      </c>
      <c r="CW151" s="31" t="str">
        <f>IF(BE151=3,3,"")</f>
        <v/>
      </c>
      <c r="CX151" s="31" t="str">
        <f>IF(BE151=4,4,"")</f>
        <v/>
      </c>
      <c r="CY151" s="31" t="str">
        <f>IF(BE151=5,5,"")</f>
        <v/>
      </c>
      <c r="CZ151" s="31" t="str">
        <f>IF(BH151=0,BH151,"")</f>
        <v/>
      </c>
      <c r="DA151" s="31" t="str">
        <f>IF(BH151=1,1,"")</f>
        <v/>
      </c>
      <c r="DB151" s="31" t="str">
        <f>IF(BH151=2,2,"")</f>
        <v/>
      </c>
      <c r="DC151" s="31" t="str">
        <f>IF(BH151=3,3,"")</f>
        <v/>
      </c>
      <c r="DD151" s="31" t="str">
        <f>IF(BH151=4,4,"")</f>
        <v/>
      </c>
      <c r="DE151" s="31" t="str">
        <f>IF(BH151=5,5,"")</f>
        <v/>
      </c>
      <c r="DF151" s="31" t="str">
        <f>IF(BK151=0,BK151,"")</f>
        <v/>
      </c>
      <c r="DG151" s="31" t="str">
        <f>IF(BK151=1,1,"")</f>
        <v/>
      </c>
      <c r="DH151" s="31" t="str">
        <f>IF(BK151=2,2,"")</f>
        <v/>
      </c>
      <c r="DI151" s="31" t="str">
        <f>IF(BK151=3,3,"")</f>
        <v/>
      </c>
      <c r="DJ151" s="31" t="str">
        <f>IF(BK151=4,4,"")</f>
        <v/>
      </c>
      <c r="DK151" s="31" t="str">
        <f>IF(BK151=5,5,"")</f>
        <v/>
      </c>
      <c r="DL151" s="31" t="str">
        <f>IF(BK151=6,6,"")</f>
        <v/>
      </c>
      <c r="DM151" s="31" t="str">
        <f>IF(BK151=7,7,"")</f>
        <v/>
      </c>
      <c r="DN151" s="31" t="str">
        <f>IF(BK151=8,8,"")</f>
        <v/>
      </c>
      <c r="DO151" s="31" t="str">
        <f>IF(BK151=9,9,"")</f>
        <v/>
      </c>
      <c r="DP151" s="31" t="str">
        <f>IF(BK151=10,10,"")</f>
        <v/>
      </c>
      <c r="DQ151" s="31" t="str">
        <f>IF(J151="Lund",AZ151,"")</f>
        <v/>
      </c>
      <c r="DR151" s="31" t="str">
        <f>IF(DQ151="","",RANK(DQ151,$DQ$3:$DQ$202,1))</f>
        <v/>
      </c>
      <c r="DS151" s="31" t="str">
        <f>IF(DR151=1,B151,"")</f>
        <v/>
      </c>
      <c r="DT151" s="31" t="str">
        <f>IF(I151="AT",B151,"")</f>
        <v/>
      </c>
      <c r="DU151" s="31" t="str">
        <f>IF(I151="MC",B151,"")</f>
        <v/>
      </c>
      <c r="DV151" s="31" t="str">
        <f>IF(I151="AC",B151,"")</f>
        <v/>
      </c>
      <c r="DW151" s="48" t="e">
        <f>IF(BK151=0,0,IF(D151="","",$D$203-AZ151+1)/$D$203*100)</f>
        <v>#VALUE!</v>
      </c>
      <c r="DX151" s="76" t="str">
        <f>IF(AS151 = 0,AV151 - AS151,"")</f>
        <v/>
      </c>
    </row>
    <row r="152" spans="1:128" ht="13.2" x14ac:dyDescent="0.25">
      <c r="A152" s="31" t="s">
        <v>318</v>
      </c>
      <c r="B152" s="76">
        <v>150</v>
      </c>
      <c r="C152" s="15"/>
      <c r="D152" s="15"/>
      <c r="E152" s="15"/>
      <c r="F152" s="15"/>
      <c r="G152" s="15"/>
      <c r="H152" s="47"/>
      <c r="I152" s="15"/>
      <c r="J152" s="47"/>
      <c r="K152" s="47"/>
      <c r="L152" s="47"/>
      <c r="M152" s="54"/>
      <c r="N152" s="54"/>
      <c r="O152" s="54"/>
      <c r="P152" s="54"/>
      <c r="Q152" s="54"/>
      <c r="R152" s="51"/>
      <c r="S152" s="51"/>
      <c r="T152" s="51"/>
      <c r="U152" s="51"/>
      <c r="V152" s="51"/>
      <c r="W152" s="51"/>
      <c r="X152" s="52" t="str">
        <f>IF(M152&gt;0,VLOOKUP(M152,$DY$8:$DZ$95,2)," ")</f>
        <v xml:space="preserve"> </v>
      </c>
      <c r="Y152" s="52" t="str">
        <f>IF(N152&gt;0,VLOOKUP(N152,$DY$8:$DZ$95,2)," ")</f>
        <v xml:space="preserve"> </v>
      </c>
      <c r="Z152" s="52" t="str">
        <f>IF(O152&gt;0,VLOOKUP(O152,$DY$8:$DZ$95,2)," ")</f>
        <v xml:space="preserve"> </v>
      </c>
      <c r="AA152" s="52" t="str">
        <f>IF(P152&gt;0,VLOOKUP(P152,$DY$8:$DZ$95,2)," ")</f>
        <v xml:space="preserve"> </v>
      </c>
      <c r="AB152" s="52" t="str">
        <f>IF(Q152&gt;0,VLOOKUP(Q152,$DY$8:$DZ$95,2)," ")</f>
        <v xml:space="preserve"> </v>
      </c>
      <c r="AC152" s="54"/>
      <c r="AD152" s="54"/>
      <c r="AE152" s="54"/>
      <c r="AF152" s="54"/>
      <c r="AG152" s="54"/>
      <c r="AH152" s="52" t="str">
        <f>IF(AC152&gt;0,VLOOKUP(AC152,$DY$8:$DZ$95,2)," ")</f>
        <v xml:space="preserve"> </v>
      </c>
      <c r="AI152" s="52" t="str">
        <f>IF(AD152&gt;0,VLOOKUP(AD152,$DY$8:$DZ$95,2)," ")</f>
        <v xml:space="preserve"> </v>
      </c>
      <c r="AJ152" s="52" t="str">
        <f>IF(AE152&gt;0,VLOOKUP(AE152,$DY$8:$DZ$95,2)," ")</f>
        <v xml:space="preserve"> </v>
      </c>
      <c r="AK152" s="52" t="str">
        <f>IF(AF152&gt;0,VLOOKUP(AF152,$DY$8:$DZ$95,2)," ")</f>
        <v xml:space="preserve"> </v>
      </c>
      <c r="AL152" s="52" t="str">
        <f>IF(AG152&gt;0,VLOOKUP(AG152,$DY$8:$DZ$95,2)," ")</f>
        <v xml:space="preserve"> </v>
      </c>
      <c r="AM152" s="53"/>
      <c r="AN152" s="53"/>
      <c r="AO152" s="53"/>
      <c r="AP152" s="53"/>
      <c r="AQ152" s="53"/>
      <c r="AR152" s="53"/>
      <c r="AS152" s="55" t="str">
        <f>IF(D152="","",SUM(X152:AB152))</f>
        <v/>
      </c>
      <c r="AT152" s="31" t="str">
        <f>IF(D152="","",RANK(AS152,$AS$3:$AS$202,0))</f>
        <v/>
      </c>
      <c r="AU152" s="57" t="str">
        <f>IF(D152="","",IF(LOOKUP(AT152,'Master 2012 Pay Sheet'!$A$5:$A$35,'Master 2012 Pay Sheet'!$B$5:$B$35)&gt;0,LOOKUP(AT152,'Master 2012 Pay Sheet'!$A$5:$A$35,'Master 2012 Pay Sheet'!$B$5:$B$35),0))</f>
        <v/>
      </c>
      <c r="AV152" s="56" t="str">
        <f>IF(D152="","",SUM(AH152:AL152))</f>
        <v/>
      </c>
      <c r="AW152" s="31" t="str">
        <f>IF(D152="","",RANK(AV152,$AV$3:$AV$202,0))</f>
        <v/>
      </c>
      <c r="AX152" s="57" t="str">
        <f>IF(D152="","",IF(LOOKUP(AW152,'Master 2012 Pay Sheet'!$C$5:$C$35,'Master 2012 Pay Sheet'!$D$5:$D$35)&gt;0,LOOKUP(AW152,'Master 2012 Pay Sheet'!$C$5:$C$35,'Master 2012 Pay Sheet'!$D$5:$D$35),0))</f>
        <v/>
      </c>
      <c r="AY152" s="56" t="str">
        <f>IF(D152="","",AS152+AV152)</f>
        <v/>
      </c>
      <c r="AZ152" s="31" t="str">
        <f>IF(D152="","",RANK(AY152,$AY$3:$AY$202,0))</f>
        <v/>
      </c>
      <c r="BA152" s="57" t="str">
        <f>IF(D152="","",IF(LOOKUP(AZ152,'Master 2012 Pay Sheet'!$E$5:$E$35,'Master 2012 Pay Sheet'!$F$5:$F$35)&gt;0,LOOKUP(AZ152,'Master 2012 Pay Sheet'!$E$5:$E$35,'Master 2012 Pay Sheet'!$F$5:$F$35),0))</f>
        <v/>
      </c>
      <c r="BB152" s="57" t="str">
        <f>IF(D152="","",SUM(AU152+AX152+BA152))</f>
        <v/>
      </c>
      <c r="BC152" s="31" t="str">
        <f>IF(D152="","",AT152-AZ152)</f>
        <v/>
      </c>
      <c r="BD152" s="31" t="str">
        <f>IF(D152="","",IF(BC152=MAX($BC$3:$BC$202),B152,""))</f>
        <v/>
      </c>
      <c r="BE152" s="31" t="str">
        <f>IF(D152="","",COUNT(M152:Q152))</f>
        <v/>
      </c>
      <c r="BF152" s="56" t="str">
        <f>IF(D152="","",MAX(X152:AB152))</f>
        <v/>
      </c>
      <c r="BG152" s="31" t="str">
        <f>IF(BF152=MAX($BF$3:$BF$202),B152,"")</f>
        <v/>
      </c>
      <c r="BH152" s="31" t="str">
        <f>IF(D152="","",COUNT(AC152:AG152))</f>
        <v/>
      </c>
      <c r="BI152" s="56" t="str">
        <f>IF(D152="","",MAX(AH152:AL152))</f>
        <v/>
      </c>
      <c r="BJ152" s="31" t="str">
        <f>IF(BI152=MAX($BI$3:$BI$202),B152,"")</f>
        <v/>
      </c>
      <c r="BK152" s="31" t="str">
        <f>IF(BE152="","",BE152+BH152)</f>
        <v/>
      </c>
      <c r="BL152" s="31" t="str">
        <f>IF(D152="","",IF(S152=MAX($S$3:$S$202),S152,""))</f>
        <v/>
      </c>
      <c r="BM152" s="31" t="str">
        <f>IF(BL152=MAX($BL$3:$BL$202),B152,"")</f>
        <v/>
      </c>
      <c r="BN152" s="31" t="str">
        <f>IF(D152="","",IF(AN152=MAX($AN$3:$AN$202),AN152,""))</f>
        <v/>
      </c>
      <c r="BO152" s="31" t="str">
        <f>IF(BN152=MAX($BN$3:$BN$202),B152,"")</f>
        <v/>
      </c>
      <c r="BP152" s="31" t="str">
        <f>IF(D152="","",IF(R152=MAX($R$3:$R$202),R152,""))</f>
        <v/>
      </c>
      <c r="BQ152" s="31" t="str">
        <f>IF(BP152=MAX($BP$3:$BP$202),B152,"")</f>
        <v/>
      </c>
      <c r="BR152" s="31" t="str">
        <f>IF(D152="","",IF(AM152=MAX($AM$3:$AM$202),AM152,""))</f>
        <v/>
      </c>
      <c r="BS152" s="31" t="str">
        <f>IF(BR152=MAX($BR$3:$BR$202),B152,"")</f>
        <v/>
      </c>
      <c r="BT152" s="31" t="str">
        <f>IF(D152="","",IF(V152=MAX($V$3:$V$202),V152,""))</f>
        <v/>
      </c>
      <c r="BU152" s="31" t="str">
        <f>IF(BT152=MAX($BT$3:$BT$202),B152,"")</f>
        <v/>
      </c>
      <c r="BV152" s="31" t="str">
        <f>IF(D152="","",IF(W152=MAX($W$3:$W$202), W152,""))</f>
        <v/>
      </c>
      <c r="BW152" s="31" t="str">
        <f>IF(BV152=MAX($BV$3:$BV$202),B152,"")</f>
        <v/>
      </c>
      <c r="BX152" s="31" t="str">
        <f>IF(D152="","",IF(AQ152=MAX($AQ$3:$AQ$202),AQ152,""))</f>
        <v/>
      </c>
      <c r="BY152" s="31" t="str">
        <f>IF(BX152=MAX($BX$3:$BX$202),B152,"")</f>
        <v/>
      </c>
      <c r="BZ152" s="31" t="str">
        <f>IF(D152="","",IF(AR152=MAX($AR$3:$AR$202), AR152,""))</f>
        <v/>
      </c>
      <c r="CA152" s="31" t="str">
        <f>IF(BZ152=MAX($BZ$3:$BZ$202),B152,"")</f>
        <v/>
      </c>
      <c r="CB152" s="31" t="str">
        <f>IF(D152="","",IF(U152=MAX($U$3:$U$202), U152,""))</f>
        <v/>
      </c>
      <c r="CC152" s="31" t="str">
        <f>IF(CB152=MAX($CB$3:$CB$202),B152,"")</f>
        <v/>
      </c>
      <c r="CD152" s="31" t="str">
        <f>IF(D152="","",IF(AP152=MAX($AP$3:$AP$202),AP152,""))</f>
        <v/>
      </c>
      <c r="CE152" s="31" t="str">
        <f>IF(CD152=MAX($CD$3:$CD$202),B152,"")</f>
        <v/>
      </c>
      <c r="CF152" s="31" t="str">
        <f>IF(D152="","",IF(T152=MAX($T$3:$T$202), T152,""))</f>
        <v/>
      </c>
      <c r="CG152" s="31" t="str">
        <f>IF(CF152=MAX($CF$3:$CF$202),B152,"")</f>
        <v/>
      </c>
      <c r="CH152" s="31" t="str">
        <f>IF(D152="","",IF(AO152=MAX($AO$3:$AO$202),AO152,""))</f>
        <v/>
      </c>
      <c r="CI152" s="31" t="str">
        <f>IF(CH152=MAX($CH$3:$CH$202),B152,"")</f>
        <v/>
      </c>
      <c r="CJ152" s="31" t="str">
        <f>IF(I152="AC",AZ152,"")</f>
        <v/>
      </c>
      <c r="CK152" s="31" t="str">
        <f>IF(CJ152="","",RANK(CJ152,$CJ$3:$CJ$202,1))</f>
        <v/>
      </c>
      <c r="CL152" s="31" t="str">
        <f>IF(CK152=1,B152,"")</f>
        <v/>
      </c>
      <c r="CM152" s="31" t="str">
        <f>IF(CK152=2,B152,"")</f>
        <v/>
      </c>
      <c r="CN152" s="31" t="str">
        <f>IF(CK152=3,B152,"")</f>
        <v/>
      </c>
      <c r="CO152" s="31" t="str">
        <f>IF(I152="MC",AZ152,"")</f>
        <v/>
      </c>
      <c r="CP152" s="31" t="str">
        <f>IF(CO152="","",RANK(CO152,$CO$3:$CO$202,1))</f>
        <v/>
      </c>
      <c r="CQ152" s="31" t="str">
        <f>IF(CP152=1,B152,"")</f>
        <v/>
      </c>
      <c r="CR152" s="31" t="str">
        <f>IF(CP152=2,B152,"")</f>
        <v/>
      </c>
      <c r="CS152" s="31" t="str">
        <f>IF(CP152=3,B152,"")</f>
        <v/>
      </c>
      <c r="CT152" s="31" t="str">
        <f>IF(BE152=0,BE152,"")</f>
        <v/>
      </c>
      <c r="CU152" s="31" t="str">
        <f>IF(BE152=1,1,"")</f>
        <v/>
      </c>
      <c r="CV152" s="31" t="str">
        <f>IF(BE152=2,2,"")</f>
        <v/>
      </c>
      <c r="CW152" s="31" t="str">
        <f>IF(BE152=3,3,"")</f>
        <v/>
      </c>
      <c r="CX152" s="31" t="str">
        <f>IF(BE152=4,4,"")</f>
        <v/>
      </c>
      <c r="CY152" s="31" t="str">
        <f>IF(BE152=5,5,"")</f>
        <v/>
      </c>
      <c r="CZ152" s="31" t="str">
        <f>IF(BH152=0,BH152,"")</f>
        <v/>
      </c>
      <c r="DA152" s="31" t="str">
        <f>IF(BH152=1,1,"")</f>
        <v/>
      </c>
      <c r="DB152" s="31" t="str">
        <f>IF(BH152=2,2,"")</f>
        <v/>
      </c>
      <c r="DC152" s="31" t="str">
        <f>IF(BH152=3,3,"")</f>
        <v/>
      </c>
      <c r="DD152" s="31" t="str">
        <f>IF(BH152=4,4,"")</f>
        <v/>
      </c>
      <c r="DE152" s="31" t="str">
        <f>IF(BH152=5,5,"")</f>
        <v/>
      </c>
      <c r="DF152" s="31" t="str">
        <f>IF(BK152=0,BK152,"")</f>
        <v/>
      </c>
      <c r="DG152" s="31" t="str">
        <f>IF(BK152=1,1,"")</f>
        <v/>
      </c>
      <c r="DH152" s="31" t="str">
        <f>IF(BK152=2,2,"")</f>
        <v/>
      </c>
      <c r="DI152" s="31" t="str">
        <f>IF(BK152=3,3,"")</f>
        <v/>
      </c>
      <c r="DJ152" s="31" t="str">
        <f>IF(BK152=4,4,"")</f>
        <v/>
      </c>
      <c r="DK152" s="31" t="str">
        <f>IF(BK152=5,5,"")</f>
        <v/>
      </c>
      <c r="DL152" s="31" t="str">
        <f>IF(BK152=6,6,"")</f>
        <v/>
      </c>
      <c r="DM152" s="31" t="str">
        <f>IF(BK152=7,7,"")</f>
        <v/>
      </c>
      <c r="DN152" s="31" t="str">
        <f>IF(BK152=8,8,"")</f>
        <v/>
      </c>
      <c r="DO152" s="31" t="str">
        <f>IF(BK152=9,9,"")</f>
        <v/>
      </c>
      <c r="DP152" s="31" t="str">
        <f>IF(BK152=10,10,"")</f>
        <v/>
      </c>
      <c r="DQ152" s="31" t="str">
        <f>IF(J152="Lund",AZ152,"")</f>
        <v/>
      </c>
      <c r="DR152" s="31" t="str">
        <f>IF(DQ152="","",RANK(DQ152,$DQ$3:$DQ$202,1))</f>
        <v/>
      </c>
      <c r="DS152" s="31" t="str">
        <f>IF(DR152=1,B152,"")</f>
        <v/>
      </c>
      <c r="DT152" s="31" t="str">
        <f>IF(I152="AT",B152,"")</f>
        <v/>
      </c>
      <c r="DU152" s="31" t="str">
        <f>IF(I152="MC",B152,"")</f>
        <v/>
      </c>
      <c r="DV152" s="31" t="str">
        <f>IF(I152="AC",B152,"")</f>
        <v/>
      </c>
      <c r="DW152" s="48" t="e">
        <f>IF(BK152=0,0,IF(D152="","",$D$203-AZ152+1)/$D$203*100)</f>
        <v>#VALUE!</v>
      </c>
      <c r="DX152" s="76" t="str">
        <f>IF(AS152 = 0,AV152 - AS152,"")</f>
        <v/>
      </c>
    </row>
    <row r="153" spans="1:128" ht="13.2" x14ac:dyDescent="0.25">
      <c r="A153" s="31" t="s">
        <v>318</v>
      </c>
      <c r="B153" s="76">
        <v>151</v>
      </c>
      <c r="C153" s="15"/>
      <c r="D153" s="15"/>
      <c r="E153" s="15"/>
      <c r="F153" s="15"/>
      <c r="G153" s="15"/>
      <c r="H153" s="47"/>
      <c r="I153" s="15"/>
      <c r="J153" s="47"/>
      <c r="K153" s="47"/>
      <c r="L153" s="47"/>
      <c r="M153" s="54"/>
      <c r="N153" s="54"/>
      <c r="O153" s="54"/>
      <c r="P153" s="54"/>
      <c r="Q153" s="54"/>
      <c r="R153" s="51"/>
      <c r="S153" s="51"/>
      <c r="T153" s="51"/>
      <c r="U153" s="51"/>
      <c r="V153" s="51"/>
      <c r="W153" s="51"/>
      <c r="X153" s="52" t="str">
        <f>IF(M153&gt;0,VLOOKUP(M153,$DY$8:$DZ$95,2)," ")</f>
        <v xml:space="preserve"> </v>
      </c>
      <c r="Y153" s="52" t="str">
        <f>IF(N153&gt;0,VLOOKUP(N153,$DY$8:$DZ$95,2)," ")</f>
        <v xml:space="preserve"> </v>
      </c>
      <c r="Z153" s="52" t="str">
        <f>IF(O153&gt;0,VLOOKUP(O153,$DY$8:$DZ$95,2)," ")</f>
        <v xml:space="preserve"> </v>
      </c>
      <c r="AA153" s="52" t="str">
        <f>IF(P153&gt;0,VLOOKUP(P153,$DY$8:$DZ$95,2)," ")</f>
        <v xml:space="preserve"> </v>
      </c>
      <c r="AB153" s="52" t="str">
        <f>IF(Q153&gt;0,VLOOKUP(Q153,$DY$8:$DZ$95,2)," ")</f>
        <v xml:space="preserve"> </v>
      </c>
      <c r="AC153" s="54"/>
      <c r="AD153" s="54"/>
      <c r="AE153" s="54"/>
      <c r="AF153" s="54"/>
      <c r="AG153" s="54"/>
      <c r="AH153" s="52" t="str">
        <f>IF(AC153&gt;0,VLOOKUP(AC153,$DY$8:$DZ$95,2)," ")</f>
        <v xml:space="preserve"> </v>
      </c>
      <c r="AI153" s="52" t="str">
        <f>IF(AD153&gt;0,VLOOKUP(AD153,$DY$8:$DZ$95,2)," ")</f>
        <v xml:space="preserve"> </v>
      </c>
      <c r="AJ153" s="52" t="str">
        <f>IF(AE153&gt;0,VLOOKUP(AE153,$DY$8:$DZ$95,2)," ")</f>
        <v xml:space="preserve"> </v>
      </c>
      <c r="AK153" s="52" t="str">
        <f>IF(AF153&gt;0,VLOOKUP(AF153,$DY$8:$DZ$95,2)," ")</f>
        <v xml:space="preserve"> </v>
      </c>
      <c r="AL153" s="52" t="str">
        <f>IF(AG153&gt;0,VLOOKUP(AG153,$DY$8:$DZ$95,2)," ")</f>
        <v xml:space="preserve"> </v>
      </c>
      <c r="AM153" s="53"/>
      <c r="AN153" s="53"/>
      <c r="AO153" s="53"/>
      <c r="AP153" s="53"/>
      <c r="AQ153" s="53"/>
      <c r="AR153" s="53"/>
      <c r="AS153" s="55" t="str">
        <f>IF(D153="","",SUM(X153:AB153))</f>
        <v/>
      </c>
      <c r="AT153" s="31" t="str">
        <f>IF(D153="","",RANK(AS153,$AS$3:$AS$202,0))</f>
        <v/>
      </c>
      <c r="AU153" s="57" t="str">
        <f>IF(D153="","",IF(LOOKUP(AT153,'Master 2012 Pay Sheet'!$A$5:$A$35,'Master 2012 Pay Sheet'!$B$5:$B$35)&gt;0,LOOKUP(AT153,'Master 2012 Pay Sheet'!$A$5:$A$35,'Master 2012 Pay Sheet'!$B$5:$B$35),0))</f>
        <v/>
      </c>
      <c r="AV153" s="56" t="str">
        <f>IF(D153="","",SUM(AH153:AL153))</f>
        <v/>
      </c>
      <c r="AW153" s="31" t="str">
        <f>IF(D153="","",RANK(AV153,$AV$3:$AV$202,0))</f>
        <v/>
      </c>
      <c r="AX153" s="57" t="str">
        <f>IF(D153="","",IF(LOOKUP(AW153,'Master 2012 Pay Sheet'!$C$5:$C$35,'Master 2012 Pay Sheet'!$D$5:$D$35)&gt;0,LOOKUP(AW153,'Master 2012 Pay Sheet'!$C$5:$C$35,'Master 2012 Pay Sheet'!$D$5:$D$35),0))</f>
        <v/>
      </c>
      <c r="AY153" s="56" t="str">
        <f>IF(D153="","",AS153+AV153)</f>
        <v/>
      </c>
      <c r="AZ153" s="31" t="str">
        <f>IF(D153="","",RANK(AY153,$AY$3:$AY$202,0))</f>
        <v/>
      </c>
      <c r="BA153" s="57" t="str">
        <f>IF(D153="","",IF(LOOKUP(AZ153,'Master 2012 Pay Sheet'!$E$5:$E$35,'Master 2012 Pay Sheet'!$F$5:$F$35)&gt;0,LOOKUP(AZ153,'Master 2012 Pay Sheet'!$E$5:$E$35,'Master 2012 Pay Sheet'!$F$5:$F$35),0))</f>
        <v/>
      </c>
      <c r="BB153" s="57" t="str">
        <f>IF(D153="","",SUM(AU153+AX153+BA153))</f>
        <v/>
      </c>
      <c r="BC153" s="31" t="str">
        <f>IF(D153="","",AT153-AZ153)</f>
        <v/>
      </c>
      <c r="BD153" s="31" t="str">
        <f>IF(D153="","",IF(BC153=MAX($BC$3:$BC$202),B153,""))</f>
        <v/>
      </c>
      <c r="BE153" s="31" t="str">
        <f>IF(D153="","",COUNT(M153:Q153))</f>
        <v/>
      </c>
      <c r="BF153" s="56" t="str">
        <f>IF(D153="","",MAX(X153:AB153))</f>
        <v/>
      </c>
      <c r="BG153" s="31" t="str">
        <f>IF(BF153=MAX($BF$3:$BF$202),B153,"")</f>
        <v/>
      </c>
      <c r="BH153" s="31" t="str">
        <f>IF(D153="","",COUNT(AC153:AG153))</f>
        <v/>
      </c>
      <c r="BI153" s="56" t="str">
        <f>IF(D153="","",MAX(AH153:AL153))</f>
        <v/>
      </c>
      <c r="BJ153" s="31" t="str">
        <f>IF(BI153=MAX($BI$3:$BI$202),B153,"")</f>
        <v/>
      </c>
      <c r="BK153" s="31" t="str">
        <f>IF(BE153="","",BE153+BH153)</f>
        <v/>
      </c>
      <c r="BL153" s="31" t="str">
        <f>IF(D153="","",IF(S153=MAX($S$3:$S$202),S153,""))</f>
        <v/>
      </c>
      <c r="BM153" s="31" t="str">
        <f>IF(BL153=MAX($BL$3:$BL$202),B153,"")</f>
        <v/>
      </c>
      <c r="BN153" s="31" t="str">
        <f>IF(D153="","",IF(AN153=MAX($AN$3:$AN$202),AN153,""))</f>
        <v/>
      </c>
      <c r="BO153" s="31" t="str">
        <f>IF(BN153=MAX($BN$3:$BN$202),B153,"")</f>
        <v/>
      </c>
      <c r="BP153" s="31" t="str">
        <f>IF(D153="","",IF(R153=MAX($R$3:$R$202),R153,""))</f>
        <v/>
      </c>
      <c r="BQ153" s="31" t="str">
        <f>IF(BP153=MAX($BP$3:$BP$202),B153,"")</f>
        <v/>
      </c>
      <c r="BR153" s="31" t="str">
        <f>IF(D153="","",IF(AM153=MAX($AM$3:$AM$202),AM153,""))</f>
        <v/>
      </c>
      <c r="BS153" s="31" t="str">
        <f>IF(BR153=MAX($BR$3:$BR$202),B153,"")</f>
        <v/>
      </c>
      <c r="BT153" s="31" t="str">
        <f>IF(D153="","",IF(V153=MAX($V$3:$V$202),V153,""))</f>
        <v/>
      </c>
      <c r="BU153" s="31" t="str">
        <f>IF(BT153=MAX($BT$3:$BT$202),B153,"")</f>
        <v/>
      </c>
      <c r="BV153" s="31" t="str">
        <f>IF(D153="","",IF(W153=MAX($W$3:$W$202), W153,""))</f>
        <v/>
      </c>
      <c r="BW153" s="31" t="str">
        <f>IF(BV153=MAX($BV$3:$BV$202),B153,"")</f>
        <v/>
      </c>
      <c r="BX153" s="31" t="str">
        <f>IF(D153="","",IF(AQ153=MAX($AQ$3:$AQ$202),AQ153,""))</f>
        <v/>
      </c>
      <c r="BY153" s="31" t="str">
        <f>IF(BX153=MAX($BX$3:$BX$202),B153,"")</f>
        <v/>
      </c>
      <c r="BZ153" s="31" t="str">
        <f>IF(D153="","",IF(AR153=MAX($AR$3:$AR$202), AR153,""))</f>
        <v/>
      </c>
      <c r="CA153" s="31" t="str">
        <f>IF(BZ153=MAX($BZ$3:$BZ$202),B153,"")</f>
        <v/>
      </c>
      <c r="CB153" s="31" t="str">
        <f>IF(D153="","",IF(U153=MAX($U$3:$U$202), U153,""))</f>
        <v/>
      </c>
      <c r="CC153" s="31" t="str">
        <f>IF(CB153=MAX($CB$3:$CB$202),B153,"")</f>
        <v/>
      </c>
      <c r="CD153" s="31" t="str">
        <f>IF(D153="","",IF(AP153=MAX($AP$3:$AP$202),AP153,""))</f>
        <v/>
      </c>
      <c r="CE153" s="31" t="str">
        <f>IF(CD153=MAX($CD$3:$CD$202),B153,"")</f>
        <v/>
      </c>
      <c r="CF153" s="31" t="str">
        <f>IF(D153="","",IF(T153=MAX($T$3:$T$202), T153,""))</f>
        <v/>
      </c>
      <c r="CG153" s="31" t="str">
        <f>IF(CF153=MAX($CF$3:$CF$202),B153,"")</f>
        <v/>
      </c>
      <c r="CH153" s="31" t="str">
        <f>IF(D153="","",IF(AO153=MAX($AO$3:$AO$202),AO153,""))</f>
        <v/>
      </c>
      <c r="CI153" s="31" t="str">
        <f>IF(CH153=MAX($CH$3:$CH$202),B153,"")</f>
        <v/>
      </c>
      <c r="CJ153" s="31" t="str">
        <f>IF(I153="AC",AZ153,"")</f>
        <v/>
      </c>
      <c r="CK153" s="31" t="str">
        <f>IF(CJ153="","",RANK(CJ153,$CJ$3:$CJ$202,1))</f>
        <v/>
      </c>
      <c r="CL153" s="31" t="str">
        <f>IF(CK153=1,B153,"")</f>
        <v/>
      </c>
      <c r="CM153" s="31" t="str">
        <f>IF(CK153=2,B153,"")</f>
        <v/>
      </c>
      <c r="CN153" s="31" t="str">
        <f>IF(CK153=3,B153,"")</f>
        <v/>
      </c>
      <c r="CO153" s="31" t="str">
        <f>IF(I153="MC",AZ153,"")</f>
        <v/>
      </c>
      <c r="CP153" s="31" t="str">
        <f>IF(CO153="","",RANK(CO153,$CO$3:$CO$202,1))</f>
        <v/>
      </c>
      <c r="CQ153" s="31" t="str">
        <f>IF(CP153=1,B153,"")</f>
        <v/>
      </c>
      <c r="CR153" s="31" t="str">
        <f>IF(CP153=2,B153,"")</f>
        <v/>
      </c>
      <c r="CS153" s="31" t="str">
        <f>IF(CP153=3,B153,"")</f>
        <v/>
      </c>
      <c r="CT153" s="31" t="str">
        <f>IF(BE153=0,BE153,"")</f>
        <v/>
      </c>
      <c r="CU153" s="31" t="str">
        <f>IF(BE153=1,1,"")</f>
        <v/>
      </c>
      <c r="CV153" s="31" t="str">
        <f>IF(BE153=2,2,"")</f>
        <v/>
      </c>
      <c r="CW153" s="31" t="str">
        <f>IF(BE153=3,3,"")</f>
        <v/>
      </c>
      <c r="CX153" s="31" t="str">
        <f>IF(BE153=4,4,"")</f>
        <v/>
      </c>
      <c r="CY153" s="31" t="str">
        <f>IF(BE153=5,5,"")</f>
        <v/>
      </c>
      <c r="CZ153" s="31" t="str">
        <f>IF(BH153=0,BH153,"")</f>
        <v/>
      </c>
      <c r="DA153" s="31" t="str">
        <f>IF(BH153=1,1,"")</f>
        <v/>
      </c>
      <c r="DB153" s="31" t="str">
        <f>IF(BH153=2,2,"")</f>
        <v/>
      </c>
      <c r="DC153" s="31" t="str">
        <f>IF(BH153=3,3,"")</f>
        <v/>
      </c>
      <c r="DD153" s="31" t="str">
        <f>IF(BH153=4,4,"")</f>
        <v/>
      </c>
      <c r="DE153" s="31" t="str">
        <f>IF(BH153=5,5,"")</f>
        <v/>
      </c>
      <c r="DF153" s="31" t="str">
        <f>IF(BK153=0,BK153,"")</f>
        <v/>
      </c>
      <c r="DG153" s="31" t="str">
        <f>IF(BK153=1,1,"")</f>
        <v/>
      </c>
      <c r="DH153" s="31" t="str">
        <f>IF(BK153=2,2,"")</f>
        <v/>
      </c>
      <c r="DI153" s="31" t="str">
        <f>IF(BK153=3,3,"")</f>
        <v/>
      </c>
      <c r="DJ153" s="31" t="str">
        <f>IF(BK153=4,4,"")</f>
        <v/>
      </c>
      <c r="DK153" s="31" t="str">
        <f>IF(BK153=5,5,"")</f>
        <v/>
      </c>
      <c r="DL153" s="31" t="str">
        <f>IF(BK153=6,6,"")</f>
        <v/>
      </c>
      <c r="DM153" s="31" t="str">
        <f>IF(BK153=7,7,"")</f>
        <v/>
      </c>
      <c r="DN153" s="31" t="str">
        <f>IF(BK153=8,8,"")</f>
        <v/>
      </c>
      <c r="DO153" s="31" t="str">
        <f>IF(BK153=9,9,"")</f>
        <v/>
      </c>
      <c r="DP153" s="31" t="str">
        <f>IF(BK153=10,10,"")</f>
        <v/>
      </c>
      <c r="DQ153" s="31" t="str">
        <f>IF(J153="Lund",AZ153,"")</f>
        <v/>
      </c>
      <c r="DR153" s="31" t="str">
        <f>IF(DQ153="","",RANK(DQ153,$DQ$3:$DQ$202,1))</f>
        <v/>
      </c>
      <c r="DS153" s="31" t="str">
        <f>IF(DR153=1,B153,"")</f>
        <v/>
      </c>
      <c r="DT153" s="31" t="str">
        <f>IF(I153="AT",B153,"")</f>
        <v/>
      </c>
      <c r="DU153" s="31" t="str">
        <f>IF(I153="MC",B153,"")</f>
        <v/>
      </c>
      <c r="DV153" s="31" t="str">
        <f>IF(I153="AC",B153,"")</f>
        <v/>
      </c>
      <c r="DW153" s="48" t="e">
        <f>IF(BK153=0,0,IF(D153="","",$D$203-AZ153+1)/$D$203*100)</f>
        <v>#VALUE!</v>
      </c>
      <c r="DX153" s="76" t="str">
        <f>IF(AS153 = 0,AV153 - AS153,"")</f>
        <v/>
      </c>
    </row>
    <row r="154" spans="1:128" ht="13.2" x14ac:dyDescent="0.25">
      <c r="A154" s="31" t="s">
        <v>318</v>
      </c>
      <c r="B154" s="76">
        <v>152</v>
      </c>
      <c r="C154" s="15"/>
      <c r="D154" s="15"/>
      <c r="E154" s="15"/>
      <c r="F154" s="15"/>
      <c r="G154" s="15"/>
      <c r="H154" s="47"/>
      <c r="I154" s="15"/>
      <c r="J154" s="47"/>
      <c r="K154" s="47"/>
      <c r="L154" s="47"/>
      <c r="M154" s="54"/>
      <c r="N154" s="54"/>
      <c r="O154" s="54"/>
      <c r="P154" s="54"/>
      <c r="Q154" s="54"/>
      <c r="R154" s="51"/>
      <c r="S154" s="51"/>
      <c r="T154" s="51"/>
      <c r="U154" s="51"/>
      <c r="V154" s="51"/>
      <c r="W154" s="51"/>
      <c r="X154" s="52" t="str">
        <f>IF(M154&gt;0,VLOOKUP(M154,$DY$8:$DZ$95,2)," ")</f>
        <v xml:space="preserve"> </v>
      </c>
      <c r="Y154" s="52" t="str">
        <f>IF(N154&gt;0,VLOOKUP(N154,$DY$8:$DZ$95,2)," ")</f>
        <v xml:space="preserve"> </v>
      </c>
      <c r="Z154" s="52" t="str">
        <f>IF(O154&gt;0,VLOOKUP(O154,$DY$8:$DZ$95,2)," ")</f>
        <v xml:space="preserve"> </v>
      </c>
      <c r="AA154" s="52" t="str">
        <f>IF(P154&gt;0,VLOOKUP(P154,$DY$8:$DZ$95,2)," ")</f>
        <v xml:space="preserve"> </v>
      </c>
      <c r="AB154" s="52" t="str">
        <f>IF(Q154&gt;0,VLOOKUP(Q154,$DY$8:$DZ$95,2)," ")</f>
        <v xml:space="preserve"> </v>
      </c>
      <c r="AC154" s="54"/>
      <c r="AD154" s="54"/>
      <c r="AE154" s="54"/>
      <c r="AF154" s="54"/>
      <c r="AG154" s="54"/>
      <c r="AH154" s="52" t="str">
        <f>IF(AC154&gt;0,VLOOKUP(AC154,$DY$8:$DZ$95,2)," ")</f>
        <v xml:space="preserve"> </v>
      </c>
      <c r="AI154" s="52" t="str">
        <f>IF(AD154&gt;0,VLOOKUP(AD154,$DY$8:$DZ$95,2)," ")</f>
        <v xml:space="preserve"> </v>
      </c>
      <c r="AJ154" s="52" t="str">
        <f>IF(AE154&gt;0,VLOOKUP(AE154,$DY$8:$DZ$95,2)," ")</f>
        <v xml:space="preserve"> </v>
      </c>
      <c r="AK154" s="52" t="str">
        <f>IF(AF154&gt;0,VLOOKUP(AF154,$DY$8:$DZ$95,2)," ")</f>
        <v xml:space="preserve"> </v>
      </c>
      <c r="AL154" s="52" t="str">
        <f>IF(AG154&gt;0,VLOOKUP(AG154,$DY$8:$DZ$95,2)," ")</f>
        <v xml:space="preserve"> </v>
      </c>
      <c r="AM154" s="53"/>
      <c r="AN154" s="53"/>
      <c r="AO154" s="53"/>
      <c r="AP154" s="53"/>
      <c r="AQ154" s="53"/>
      <c r="AR154" s="53"/>
      <c r="AS154" s="55" t="str">
        <f>IF(D154="","",SUM(X154:AB154))</f>
        <v/>
      </c>
      <c r="AT154" s="31" t="str">
        <f>IF(D154="","",RANK(AS154,$AS$3:$AS$202,0))</f>
        <v/>
      </c>
      <c r="AU154" s="57" t="str">
        <f>IF(D154="","",IF(LOOKUP(AT154,'Master 2012 Pay Sheet'!$A$5:$A$35,'Master 2012 Pay Sheet'!$B$5:$B$35)&gt;0,LOOKUP(AT154,'Master 2012 Pay Sheet'!$A$5:$A$35,'Master 2012 Pay Sheet'!$B$5:$B$35),0))</f>
        <v/>
      </c>
      <c r="AV154" s="56" t="str">
        <f>IF(D154="","",SUM(AH154:AL154))</f>
        <v/>
      </c>
      <c r="AW154" s="31" t="str">
        <f>IF(D154="","",RANK(AV154,$AV$3:$AV$202,0))</f>
        <v/>
      </c>
      <c r="AX154" s="57" t="str">
        <f>IF(D154="","",IF(LOOKUP(AW154,'Master 2012 Pay Sheet'!$C$5:$C$35,'Master 2012 Pay Sheet'!$D$5:$D$35)&gt;0,LOOKUP(AW154,'Master 2012 Pay Sheet'!$C$5:$C$35,'Master 2012 Pay Sheet'!$D$5:$D$35),0))</f>
        <v/>
      </c>
      <c r="AY154" s="56" t="str">
        <f>IF(D154="","",AS154+AV154)</f>
        <v/>
      </c>
      <c r="AZ154" s="31" t="str">
        <f>IF(D154="","",RANK(AY154,$AY$3:$AY$202,0))</f>
        <v/>
      </c>
      <c r="BA154" s="57" t="str">
        <f>IF(D154="","",IF(LOOKUP(AZ154,'Master 2012 Pay Sheet'!$E$5:$E$35,'Master 2012 Pay Sheet'!$F$5:$F$35)&gt;0,LOOKUP(AZ154,'Master 2012 Pay Sheet'!$E$5:$E$35,'Master 2012 Pay Sheet'!$F$5:$F$35),0))</f>
        <v/>
      </c>
      <c r="BB154" s="57" t="str">
        <f>IF(D154="","",SUM(AU154+AX154+BA154))</f>
        <v/>
      </c>
      <c r="BC154" s="31" t="str">
        <f>IF(D154="","",AT154-AZ154)</f>
        <v/>
      </c>
      <c r="BD154" s="31" t="str">
        <f>IF(D154="","",IF(BC154=MAX($BC$3:$BC$202),B154,""))</f>
        <v/>
      </c>
      <c r="BE154" s="31" t="str">
        <f>IF(D154="","",COUNT(M154:Q154))</f>
        <v/>
      </c>
      <c r="BF154" s="56" t="str">
        <f>IF(D154="","",MAX(X154:AB154))</f>
        <v/>
      </c>
      <c r="BG154" s="31" t="str">
        <f>IF(BF154=MAX($BF$3:$BF$202),B154,"")</f>
        <v/>
      </c>
      <c r="BH154" s="31" t="str">
        <f>IF(D154="","",COUNT(AC154:AG154))</f>
        <v/>
      </c>
      <c r="BI154" s="56" t="str">
        <f>IF(D154="","",MAX(AH154:AL154))</f>
        <v/>
      </c>
      <c r="BJ154" s="31" t="str">
        <f>IF(BI154=MAX($BI$3:$BI$202),B154,"")</f>
        <v/>
      </c>
      <c r="BK154" s="31" t="str">
        <f>IF(BE154="","",BE154+BH154)</f>
        <v/>
      </c>
      <c r="BL154" s="31" t="str">
        <f>IF(D154="","",IF(S154=MAX($S$3:$S$202),S154,""))</f>
        <v/>
      </c>
      <c r="BM154" s="31" t="str">
        <f>IF(BL154=MAX($BL$3:$BL$202),B154,"")</f>
        <v/>
      </c>
      <c r="BN154" s="31" t="str">
        <f>IF(D154="","",IF(AN154=MAX($AN$3:$AN$202),AN154,""))</f>
        <v/>
      </c>
      <c r="BO154" s="31" t="str">
        <f>IF(BN154=MAX($BN$3:$BN$202),B154,"")</f>
        <v/>
      </c>
      <c r="BP154" s="31" t="str">
        <f>IF(D154="","",IF(R154=MAX($R$3:$R$202),R154,""))</f>
        <v/>
      </c>
      <c r="BQ154" s="31" t="str">
        <f>IF(BP154=MAX($BP$3:$BP$202),B154,"")</f>
        <v/>
      </c>
      <c r="BR154" s="31" t="str">
        <f>IF(D154="","",IF(AM154=MAX($AM$3:$AM$202),AM154,""))</f>
        <v/>
      </c>
      <c r="BS154" s="31" t="str">
        <f>IF(BR154=MAX($BR$3:$BR$202),B154,"")</f>
        <v/>
      </c>
      <c r="BT154" s="31" t="str">
        <f>IF(D154="","",IF(V154=MAX($V$3:$V$202),V154,""))</f>
        <v/>
      </c>
      <c r="BU154" s="31" t="str">
        <f>IF(BT154=MAX($BT$3:$BT$202),B154,"")</f>
        <v/>
      </c>
      <c r="BV154" s="31" t="str">
        <f>IF(D154="","",IF(W154=MAX($W$3:$W$202), W154,""))</f>
        <v/>
      </c>
      <c r="BW154" s="31" t="str">
        <f>IF(BV154=MAX($BV$3:$BV$202),B154,"")</f>
        <v/>
      </c>
      <c r="BX154" s="31" t="str">
        <f>IF(D154="","",IF(AQ154=MAX($AQ$3:$AQ$202),AQ154,""))</f>
        <v/>
      </c>
      <c r="BY154" s="31" t="str">
        <f>IF(BX154=MAX($BX$3:$BX$202),B154,"")</f>
        <v/>
      </c>
      <c r="BZ154" s="31" t="str">
        <f>IF(D154="","",IF(AR154=MAX($AR$3:$AR$202), AR154,""))</f>
        <v/>
      </c>
      <c r="CA154" s="31" t="str">
        <f>IF(BZ154=MAX($BZ$3:$BZ$202),B154,"")</f>
        <v/>
      </c>
      <c r="CB154" s="31" t="str">
        <f>IF(D154="","",IF(U154=MAX($U$3:$U$202), U154,""))</f>
        <v/>
      </c>
      <c r="CC154" s="31" t="str">
        <f>IF(CB154=MAX($CB$3:$CB$202),B154,"")</f>
        <v/>
      </c>
      <c r="CD154" s="31" t="str">
        <f>IF(D154="","",IF(AP154=MAX($AP$3:$AP$202),AP154,""))</f>
        <v/>
      </c>
      <c r="CE154" s="31" t="str">
        <f>IF(CD154=MAX($CD$3:$CD$202),B154,"")</f>
        <v/>
      </c>
      <c r="CF154" s="31" t="str">
        <f>IF(D154="","",IF(T154=MAX($T$3:$T$202), T154,""))</f>
        <v/>
      </c>
      <c r="CG154" s="31" t="str">
        <f>IF(CF154=MAX($CF$3:$CF$202),B154,"")</f>
        <v/>
      </c>
      <c r="CH154" s="31" t="str">
        <f>IF(D154="","",IF(AO154=MAX($AO$3:$AO$202),AO154,""))</f>
        <v/>
      </c>
      <c r="CI154" s="31" t="str">
        <f>IF(CH154=MAX($CH$3:$CH$202),B154,"")</f>
        <v/>
      </c>
      <c r="CJ154" s="31" t="str">
        <f>IF(I154="AC",AZ154,"")</f>
        <v/>
      </c>
      <c r="CK154" s="31" t="str">
        <f>IF(CJ154="","",RANK(CJ154,$CJ$3:$CJ$202,1))</f>
        <v/>
      </c>
      <c r="CL154" s="31" t="str">
        <f>IF(CK154=1,B154,"")</f>
        <v/>
      </c>
      <c r="CM154" s="31" t="str">
        <f>IF(CK154=2,B154,"")</f>
        <v/>
      </c>
      <c r="CN154" s="31" t="str">
        <f>IF(CK154=3,B154,"")</f>
        <v/>
      </c>
      <c r="CO154" s="31" t="str">
        <f>IF(I154="MC",AZ154,"")</f>
        <v/>
      </c>
      <c r="CP154" s="31" t="str">
        <f>IF(CO154="","",RANK(CO154,$CO$3:$CO$202,1))</f>
        <v/>
      </c>
      <c r="CQ154" s="31" t="str">
        <f>IF(CP154=1,B154,"")</f>
        <v/>
      </c>
      <c r="CR154" s="31" t="str">
        <f>IF(CP154=2,B154,"")</f>
        <v/>
      </c>
      <c r="CS154" s="31" t="str">
        <f>IF(CP154=3,B154,"")</f>
        <v/>
      </c>
      <c r="CT154" s="31" t="str">
        <f>IF(BE154=0,BE154,"")</f>
        <v/>
      </c>
      <c r="CU154" s="31" t="str">
        <f>IF(BE154=1,1,"")</f>
        <v/>
      </c>
      <c r="CV154" s="31" t="str">
        <f>IF(BE154=2,2,"")</f>
        <v/>
      </c>
      <c r="CW154" s="31" t="str">
        <f>IF(BE154=3,3,"")</f>
        <v/>
      </c>
      <c r="CX154" s="31" t="str">
        <f>IF(BE154=4,4,"")</f>
        <v/>
      </c>
      <c r="CY154" s="31" t="str">
        <f>IF(BE154=5,5,"")</f>
        <v/>
      </c>
      <c r="CZ154" s="31" t="str">
        <f>IF(BH154=0,BH154,"")</f>
        <v/>
      </c>
      <c r="DA154" s="31" t="str">
        <f>IF(BH154=1,1,"")</f>
        <v/>
      </c>
      <c r="DB154" s="31" t="str">
        <f>IF(BH154=2,2,"")</f>
        <v/>
      </c>
      <c r="DC154" s="31" t="str">
        <f>IF(BH154=3,3,"")</f>
        <v/>
      </c>
      <c r="DD154" s="31" t="str">
        <f>IF(BH154=4,4,"")</f>
        <v/>
      </c>
      <c r="DE154" s="31" t="str">
        <f>IF(BH154=5,5,"")</f>
        <v/>
      </c>
      <c r="DF154" s="31" t="str">
        <f>IF(BK154=0,BK154,"")</f>
        <v/>
      </c>
      <c r="DG154" s="31" t="str">
        <f>IF(BK154=1,1,"")</f>
        <v/>
      </c>
      <c r="DH154" s="31" t="str">
        <f>IF(BK154=2,2,"")</f>
        <v/>
      </c>
      <c r="DI154" s="31" t="str">
        <f>IF(BK154=3,3,"")</f>
        <v/>
      </c>
      <c r="DJ154" s="31" t="str">
        <f>IF(BK154=4,4,"")</f>
        <v/>
      </c>
      <c r="DK154" s="31" t="str">
        <f>IF(BK154=5,5,"")</f>
        <v/>
      </c>
      <c r="DL154" s="31" t="str">
        <f>IF(BK154=6,6,"")</f>
        <v/>
      </c>
      <c r="DM154" s="31" t="str">
        <f>IF(BK154=7,7,"")</f>
        <v/>
      </c>
      <c r="DN154" s="31" t="str">
        <f>IF(BK154=8,8,"")</f>
        <v/>
      </c>
      <c r="DO154" s="31" t="str">
        <f>IF(BK154=9,9,"")</f>
        <v/>
      </c>
      <c r="DP154" s="31" t="str">
        <f>IF(BK154=10,10,"")</f>
        <v/>
      </c>
      <c r="DQ154" s="31" t="str">
        <f>IF(J154="Lund",AZ154,"")</f>
        <v/>
      </c>
      <c r="DR154" s="31" t="str">
        <f>IF(DQ154="","",RANK(DQ154,$DQ$3:$DQ$202,1))</f>
        <v/>
      </c>
      <c r="DS154" s="31" t="str">
        <f>IF(DR154=1,B154,"")</f>
        <v/>
      </c>
      <c r="DT154" s="31" t="str">
        <f>IF(I154="AT",B154,"")</f>
        <v/>
      </c>
      <c r="DU154" s="31" t="str">
        <f>IF(I154="MC",B154,"")</f>
        <v/>
      </c>
      <c r="DV154" s="31" t="str">
        <f>IF(I154="AC",B154,"")</f>
        <v/>
      </c>
      <c r="DW154" s="48" t="e">
        <f>IF(BK154=0,0,IF(D154="","",$D$203-AZ154+1)/$D$203*100)</f>
        <v>#VALUE!</v>
      </c>
      <c r="DX154" s="76" t="str">
        <f>IF(AS154 = 0,AV154 - AS154,"")</f>
        <v/>
      </c>
    </row>
    <row r="155" spans="1:128" ht="13.2" x14ac:dyDescent="0.25">
      <c r="A155" s="31" t="s">
        <v>318</v>
      </c>
      <c r="B155" s="76">
        <v>153</v>
      </c>
      <c r="C155" s="15"/>
      <c r="D155" s="15"/>
      <c r="E155" s="15"/>
      <c r="F155" s="15"/>
      <c r="G155" s="15"/>
      <c r="H155" s="47"/>
      <c r="I155" s="15"/>
      <c r="J155" s="47"/>
      <c r="K155" s="47"/>
      <c r="L155" s="47"/>
      <c r="M155" s="54"/>
      <c r="N155" s="54"/>
      <c r="O155" s="54"/>
      <c r="P155" s="54"/>
      <c r="Q155" s="54"/>
      <c r="R155" s="51"/>
      <c r="S155" s="51"/>
      <c r="T155" s="51"/>
      <c r="U155" s="51"/>
      <c r="V155" s="51"/>
      <c r="W155" s="51"/>
      <c r="X155" s="52" t="str">
        <f>IF(M155&gt;0,VLOOKUP(M155,$DY$8:$DZ$95,2)," ")</f>
        <v xml:space="preserve"> </v>
      </c>
      <c r="Y155" s="52" t="str">
        <f>IF(N155&gt;0,VLOOKUP(N155,$DY$8:$DZ$95,2)," ")</f>
        <v xml:space="preserve"> </v>
      </c>
      <c r="Z155" s="52" t="str">
        <f>IF(O155&gt;0,VLOOKUP(O155,$DY$8:$DZ$95,2)," ")</f>
        <v xml:space="preserve"> </v>
      </c>
      <c r="AA155" s="52" t="str">
        <f>IF(P155&gt;0,VLOOKUP(P155,$DY$8:$DZ$95,2)," ")</f>
        <v xml:space="preserve"> </v>
      </c>
      <c r="AB155" s="52" t="str">
        <f>IF(Q155&gt;0,VLOOKUP(Q155,$DY$8:$DZ$95,2)," ")</f>
        <v xml:space="preserve"> </v>
      </c>
      <c r="AC155" s="54"/>
      <c r="AD155" s="54"/>
      <c r="AE155" s="54"/>
      <c r="AF155" s="54"/>
      <c r="AG155" s="54"/>
      <c r="AH155" s="52" t="str">
        <f>IF(AC155&gt;0,VLOOKUP(AC155,$DY$8:$DZ$95,2)," ")</f>
        <v xml:space="preserve"> </v>
      </c>
      <c r="AI155" s="52" t="str">
        <f>IF(AD155&gt;0,VLOOKUP(AD155,$DY$8:$DZ$95,2)," ")</f>
        <v xml:space="preserve"> </v>
      </c>
      <c r="AJ155" s="52" t="str">
        <f>IF(AE155&gt;0,VLOOKUP(AE155,$DY$8:$DZ$95,2)," ")</f>
        <v xml:space="preserve"> </v>
      </c>
      <c r="AK155" s="52" t="str">
        <f>IF(AF155&gt;0,VLOOKUP(AF155,$DY$8:$DZ$95,2)," ")</f>
        <v xml:space="preserve"> </v>
      </c>
      <c r="AL155" s="52" t="str">
        <f>IF(AG155&gt;0,VLOOKUP(AG155,$DY$8:$DZ$95,2)," ")</f>
        <v xml:space="preserve"> </v>
      </c>
      <c r="AM155" s="53"/>
      <c r="AN155" s="53"/>
      <c r="AO155" s="53"/>
      <c r="AP155" s="53"/>
      <c r="AQ155" s="53"/>
      <c r="AR155" s="53"/>
      <c r="AS155" s="55" t="str">
        <f>IF(D155="","",SUM(X155:AB155))</f>
        <v/>
      </c>
      <c r="AT155" s="31" t="str">
        <f>IF(D155="","",RANK(AS155,$AS$3:$AS$202,0))</f>
        <v/>
      </c>
      <c r="AU155" s="57" t="str">
        <f>IF(D155="","",IF(LOOKUP(AT155,'Master 2012 Pay Sheet'!$A$5:$A$35,'Master 2012 Pay Sheet'!$B$5:$B$35)&gt;0,LOOKUP(AT155,'Master 2012 Pay Sheet'!$A$5:$A$35,'Master 2012 Pay Sheet'!$B$5:$B$35),0))</f>
        <v/>
      </c>
      <c r="AV155" s="56" t="str">
        <f>IF(D155="","",SUM(AH155:AL155))</f>
        <v/>
      </c>
      <c r="AW155" s="31" t="str">
        <f>IF(D155="","",RANK(AV155,$AV$3:$AV$202,0))</f>
        <v/>
      </c>
      <c r="AX155" s="57" t="str">
        <f>IF(D155="","",IF(LOOKUP(AW155,'Master 2012 Pay Sheet'!$C$5:$C$35,'Master 2012 Pay Sheet'!$D$5:$D$35)&gt;0,LOOKUP(AW155,'Master 2012 Pay Sheet'!$C$5:$C$35,'Master 2012 Pay Sheet'!$D$5:$D$35),0))</f>
        <v/>
      </c>
      <c r="AY155" s="56" t="str">
        <f>IF(D155="","",AS155+AV155)</f>
        <v/>
      </c>
      <c r="AZ155" s="31" t="str">
        <f>IF(D155="","",RANK(AY155,$AY$3:$AY$202,0))</f>
        <v/>
      </c>
      <c r="BA155" s="57" t="str">
        <f>IF(D155="","",IF(LOOKUP(AZ155,'Master 2012 Pay Sheet'!$E$5:$E$35,'Master 2012 Pay Sheet'!$F$5:$F$35)&gt;0,LOOKUP(AZ155,'Master 2012 Pay Sheet'!$E$5:$E$35,'Master 2012 Pay Sheet'!$F$5:$F$35),0))</f>
        <v/>
      </c>
      <c r="BB155" s="57" t="str">
        <f>IF(D155="","",SUM(AU155+AX155+BA155))</f>
        <v/>
      </c>
      <c r="BC155" s="31" t="str">
        <f>IF(D155="","",AT155-AZ155)</f>
        <v/>
      </c>
      <c r="BD155" s="31" t="str">
        <f>IF(D155="","",IF(BC155=MAX($BC$3:$BC$202),B155,""))</f>
        <v/>
      </c>
      <c r="BE155" s="31" t="str">
        <f>IF(D155="","",COUNT(M155:Q155))</f>
        <v/>
      </c>
      <c r="BF155" s="56" t="str">
        <f>IF(D155="","",MAX(X155:AB155))</f>
        <v/>
      </c>
      <c r="BG155" s="31" t="str">
        <f>IF(BF155=MAX($BF$3:$BF$202),B155,"")</f>
        <v/>
      </c>
      <c r="BH155" s="31" t="str">
        <f>IF(D155="","",COUNT(AC155:AG155))</f>
        <v/>
      </c>
      <c r="BI155" s="56" t="str">
        <f>IF(D155="","",MAX(AH155:AL155))</f>
        <v/>
      </c>
      <c r="BJ155" s="31" t="str">
        <f>IF(BI155=MAX($BI$3:$BI$202),B155,"")</f>
        <v/>
      </c>
      <c r="BK155" s="31" t="str">
        <f>IF(BE155="","",BE155+BH155)</f>
        <v/>
      </c>
      <c r="BL155" s="31" t="str">
        <f>IF(D155="","",IF(S155=MAX($S$3:$S$202),S155,""))</f>
        <v/>
      </c>
      <c r="BM155" s="31" t="str">
        <f>IF(BL155=MAX($BL$3:$BL$202),B155,"")</f>
        <v/>
      </c>
      <c r="BN155" s="31" t="str">
        <f>IF(D155="","",IF(AN155=MAX($AN$3:$AN$202),AN155,""))</f>
        <v/>
      </c>
      <c r="BO155" s="31" t="str">
        <f>IF(BN155=MAX($BN$3:$BN$202),B155,"")</f>
        <v/>
      </c>
      <c r="BP155" s="31" t="str">
        <f>IF(D155="","",IF(R155=MAX($R$3:$R$202),R155,""))</f>
        <v/>
      </c>
      <c r="BQ155" s="31" t="str">
        <f>IF(BP155=MAX($BP$3:$BP$202),B155,"")</f>
        <v/>
      </c>
      <c r="BR155" s="31" t="str">
        <f>IF(D155="","",IF(AM155=MAX($AM$3:$AM$202),AM155,""))</f>
        <v/>
      </c>
      <c r="BS155" s="31" t="str">
        <f>IF(BR155=MAX($BR$3:$BR$202),B155,"")</f>
        <v/>
      </c>
      <c r="BT155" s="31" t="str">
        <f>IF(D155="","",IF(V155=MAX($V$3:$V$202),V155,""))</f>
        <v/>
      </c>
      <c r="BU155" s="31" t="str">
        <f>IF(BT155=MAX($BT$3:$BT$202),B155,"")</f>
        <v/>
      </c>
      <c r="BV155" s="31" t="str">
        <f>IF(D155="","",IF(W155=MAX($W$3:$W$202), W155,""))</f>
        <v/>
      </c>
      <c r="BW155" s="31" t="str">
        <f>IF(BV155=MAX($BV$3:$BV$202),B155,"")</f>
        <v/>
      </c>
      <c r="BX155" s="31" t="str">
        <f>IF(D155="","",IF(AQ155=MAX($AQ$3:$AQ$202),AQ155,""))</f>
        <v/>
      </c>
      <c r="BY155" s="31" t="str">
        <f>IF(BX155=MAX($BX$3:$BX$202),B155,"")</f>
        <v/>
      </c>
      <c r="BZ155" s="31" t="str">
        <f>IF(D155="","",IF(AR155=MAX($AR$3:$AR$202), AR155,""))</f>
        <v/>
      </c>
      <c r="CA155" s="31" t="str">
        <f>IF(BZ155=MAX($BZ$3:$BZ$202),B155,"")</f>
        <v/>
      </c>
      <c r="CB155" s="31" t="str">
        <f>IF(D155="","",IF(U155=MAX($U$3:$U$202), U155,""))</f>
        <v/>
      </c>
      <c r="CC155" s="31" t="str">
        <f>IF(CB155=MAX($CB$3:$CB$202),B155,"")</f>
        <v/>
      </c>
      <c r="CD155" s="31" t="str">
        <f>IF(D155="","",IF(AP155=MAX($AP$3:$AP$202),AP155,""))</f>
        <v/>
      </c>
      <c r="CE155" s="31" t="str">
        <f>IF(CD155=MAX($CD$3:$CD$202),B155,"")</f>
        <v/>
      </c>
      <c r="CF155" s="31" t="str">
        <f>IF(D155="","",IF(T155=MAX($T$3:$T$202), T155,""))</f>
        <v/>
      </c>
      <c r="CG155" s="31" t="str">
        <f>IF(CF155=MAX($CF$3:$CF$202),B155,"")</f>
        <v/>
      </c>
      <c r="CH155" s="31" t="str">
        <f>IF(D155="","",IF(AO155=MAX($AO$3:$AO$202),AO155,""))</f>
        <v/>
      </c>
      <c r="CI155" s="31" t="str">
        <f>IF(CH155=MAX($CH$3:$CH$202),B155,"")</f>
        <v/>
      </c>
      <c r="CJ155" s="31" t="str">
        <f>IF(I155="AC",AZ155,"")</f>
        <v/>
      </c>
      <c r="CK155" s="31" t="str">
        <f>IF(CJ155="","",RANK(CJ155,$CJ$3:$CJ$202,1))</f>
        <v/>
      </c>
      <c r="CL155" s="31" t="str">
        <f>IF(CK155=1,B155,"")</f>
        <v/>
      </c>
      <c r="CM155" s="31" t="str">
        <f>IF(CK155=2,B155,"")</f>
        <v/>
      </c>
      <c r="CN155" s="31" t="str">
        <f>IF(CK155=3,B155,"")</f>
        <v/>
      </c>
      <c r="CO155" s="31" t="str">
        <f>IF(I155="MC",AZ155,"")</f>
        <v/>
      </c>
      <c r="CP155" s="31" t="str">
        <f>IF(CO155="","",RANK(CO155,$CO$3:$CO$202,1))</f>
        <v/>
      </c>
      <c r="CQ155" s="31" t="str">
        <f>IF(CP155=1,B155,"")</f>
        <v/>
      </c>
      <c r="CR155" s="31" t="str">
        <f>IF(CP155=2,B155,"")</f>
        <v/>
      </c>
      <c r="CS155" s="31" t="str">
        <f>IF(CP155=3,B155,"")</f>
        <v/>
      </c>
      <c r="CT155" s="31" t="str">
        <f>IF(BE155=0,BE155,"")</f>
        <v/>
      </c>
      <c r="CU155" s="31" t="str">
        <f>IF(BE155=1,1,"")</f>
        <v/>
      </c>
      <c r="CV155" s="31" t="str">
        <f>IF(BE155=2,2,"")</f>
        <v/>
      </c>
      <c r="CW155" s="31" t="str">
        <f>IF(BE155=3,3,"")</f>
        <v/>
      </c>
      <c r="CX155" s="31" t="str">
        <f>IF(BE155=4,4,"")</f>
        <v/>
      </c>
      <c r="CY155" s="31" t="str">
        <f>IF(BE155=5,5,"")</f>
        <v/>
      </c>
      <c r="CZ155" s="31" t="str">
        <f>IF(BH155=0,BH155,"")</f>
        <v/>
      </c>
      <c r="DA155" s="31" t="str">
        <f>IF(BH155=1,1,"")</f>
        <v/>
      </c>
      <c r="DB155" s="31" t="str">
        <f>IF(BH155=2,2,"")</f>
        <v/>
      </c>
      <c r="DC155" s="31" t="str">
        <f>IF(BH155=3,3,"")</f>
        <v/>
      </c>
      <c r="DD155" s="31" t="str">
        <f>IF(BH155=4,4,"")</f>
        <v/>
      </c>
      <c r="DE155" s="31" t="str">
        <f>IF(BH155=5,5,"")</f>
        <v/>
      </c>
      <c r="DF155" s="31" t="str">
        <f>IF(BK155=0,BK155,"")</f>
        <v/>
      </c>
      <c r="DG155" s="31" t="str">
        <f>IF(BK155=1,1,"")</f>
        <v/>
      </c>
      <c r="DH155" s="31" t="str">
        <f>IF(BK155=2,2,"")</f>
        <v/>
      </c>
      <c r="DI155" s="31" t="str">
        <f>IF(BK155=3,3,"")</f>
        <v/>
      </c>
      <c r="DJ155" s="31" t="str">
        <f>IF(BK155=4,4,"")</f>
        <v/>
      </c>
      <c r="DK155" s="31" t="str">
        <f>IF(BK155=5,5,"")</f>
        <v/>
      </c>
      <c r="DL155" s="31" t="str">
        <f>IF(BK155=6,6,"")</f>
        <v/>
      </c>
      <c r="DM155" s="31" t="str">
        <f>IF(BK155=7,7,"")</f>
        <v/>
      </c>
      <c r="DN155" s="31" t="str">
        <f>IF(BK155=8,8,"")</f>
        <v/>
      </c>
      <c r="DO155" s="31" t="str">
        <f>IF(BK155=9,9,"")</f>
        <v/>
      </c>
      <c r="DP155" s="31" t="str">
        <f>IF(BK155=10,10,"")</f>
        <v/>
      </c>
      <c r="DQ155" s="31" t="str">
        <f>IF(J155="Lund",AZ155,"")</f>
        <v/>
      </c>
      <c r="DR155" s="31" t="str">
        <f>IF(DQ155="","",RANK(DQ155,$DQ$3:$DQ$202,1))</f>
        <v/>
      </c>
      <c r="DS155" s="31" t="str">
        <f>IF(DR155=1,B155,"")</f>
        <v/>
      </c>
      <c r="DT155" s="31" t="str">
        <f>IF(I155="AT",B155,"")</f>
        <v/>
      </c>
      <c r="DU155" s="31" t="str">
        <f>IF(I155="MC",B155,"")</f>
        <v/>
      </c>
      <c r="DV155" s="31" t="str">
        <f>IF(I155="AC",B155,"")</f>
        <v/>
      </c>
      <c r="DW155" s="48" t="e">
        <f>IF(BK155=0,0,IF(D155="","",$D$203-AZ155+1)/$D$203*100)</f>
        <v>#VALUE!</v>
      </c>
      <c r="DX155" s="76" t="str">
        <f>IF(AS155 = 0,AV155 - AS155,"")</f>
        <v/>
      </c>
    </row>
    <row r="156" spans="1:128" ht="13.2" x14ac:dyDescent="0.25">
      <c r="A156" s="31" t="s">
        <v>318</v>
      </c>
      <c r="B156" s="76">
        <v>154</v>
      </c>
      <c r="C156" s="15"/>
      <c r="D156" s="15"/>
      <c r="E156" s="15"/>
      <c r="F156" s="15"/>
      <c r="G156" s="15"/>
      <c r="H156" s="47"/>
      <c r="I156" s="15"/>
      <c r="J156" s="47"/>
      <c r="K156" s="47"/>
      <c r="L156" s="47"/>
      <c r="M156" s="54"/>
      <c r="N156" s="54"/>
      <c r="O156" s="54"/>
      <c r="P156" s="54"/>
      <c r="Q156" s="54"/>
      <c r="R156" s="51"/>
      <c r="S156" s="51"/>
      <c r="T156" s="51"/>
      <c r="U156" s="51"/>
      <c r="V156" s="51"/>
      <c r="W156" s="51"/>
      <c r="X156" s="52" t="str">
        <f>IF(M156&gt;0,VLOOKUP(M156,$DY$8:$DZ$95,2)," ")</f>
        <v xml:space="preserve"> </v>
      </c>
      <c r="Y156" s="52" t="str">
        <f>IF(N156&gt;0,VLOOKUP(N156,$DY$8:$DZ$95,2)," ")</f>
        <v xml:space="preserve"> </v>
      </c>
      <c r="Z156" s="52" t="str">
        <f>IF(O156&gt;0,VLOOKUP(O156,$DY$8:$DZ$95,2)," ")</f>
        <v xml:space="preserve"> </v>
      </c>
      <c r="AA156" s="52" t="str">
        <f>IF(P156&gt;0,VLOOKUP(P156,$DY$8:$DZ$95,2)," ")</f>
        <v xml:space="preserve"> </v>
      </c>
      <c r="AB156" s="52" t="str">
        <f>IF(Q156&gt;0,VLOOKUP(Q156,$DY$8:$DZ$95,2)," ")</f>
        <v xml:space="preserve"> </v>
      </c>
      <c r="AC156" s="54"/>
      <c r="AD156" s="54"/>
      <c r="AE156" s="54"/>
      <c r="AF156" s="54"/>
      <c r="AG156" s="54"/>
      <c r="AH156" s="52" t="str">
        <f>IF(AC156&gt;0,VLOOKUP(AC156,$DY$8:$DZ$95,2)," ")</f>
        <v xml:space="preserve"> </v>
      </c>
      <c r="AI156" s="52" t="str">
        <f>IF(AD156&gt;0,VLOOKUP(AD156,$DY$8:$DZ$95,2)," ")</f>
        <v xml:space="preserve"> </v>
      </c>
      <c r="AJ156" s="52" t="str">
        <f>IF(AE156&gt;0,VLOOKUP(AE156,$DY$8:$DZ$95,2)," ")</f>
        <v xml:space="preserve"> </v>
      </c>
      <c r="AK156" s="52" t="str">
        <f>IF(AF156&gt;0,VLOOKUP(AF156,$DY$8:$DZ$95,2)," ")</f>
        <v xml:space="preserve"> </v>
      </c>
      <c r="AL156" s="52" t="str">
        <f>IF(AG156&gt;0,VLOOKUP(AG156,$DY$8:$DZ$95,2)," ")</f>
        <v xml:space="preserve"> </v>
      </c>
      <c r="AM156" s="53"/>
      <c r="AN156" s="53"/>
      <c r="AO156" s="53"/>
      <c r="AP156" s="53"/>
      <c r="AQ156" s="53"/>
      <c r="AR156" s="53"/>
      <c r="AS156" s="55" t="str">
        <f>IF(D156="","",SUM(X156:AB156))</f>
        <v/>
      </c>
      <c r="AT156" s="31" t="str">
        <f>IF(D156="","",RANK(AS156,$AS$3:$AS$202,0))</f>
        <v/>
      </c>
      <c r="AU156" s="57" t="str">
        <f>IF(D156="","",IF(LOOKUP(AT156,'Master 2012 Pay Sheet'!$A$5:$A$35,'Master 2012 Pay Sheet'!$B$5:$B$35)&gt;0,LOOKUP(AT156,'Master 2012 Pay Sheet'!$A$5:$A$35,'Master 2012 Pay Sheet'!$B$5:$B$35),0))</f>
        <v/>
      </c>
      <c r="AV156" s="56" t="str">
        <f>IF(D156="","",SUM(AH156:AL156))</f>
        <v/>
      </c>
      <c r="AW156" s="31" t="str">
        <f>IF(D156="","",RANK(AV156,$AV$3:$AV$202,0))</f>
        <v/>
      </c>
      <c r="AX156" s="57" t="str">
        <f>IF(D156="","",IF(LOOKUP(AW156,'Master 2012 Pay Sheet'!$C$5:$C$35,'Master 2012 Pay Sheet'!$D$5:$D$35)&gt;0,LOOKUP(AW156,'Master 2012 Pay Sheet'!$C$5:$C$35,'Master 2012 Pay Sheet'!$D$5:$D$35),0))</f>
        <v/>
      </c>
      <c r="AY156" s="56" t="str">
        <f>IF(D156="","",AS156+AV156)</f>
        <v/>
      </c>
      <c r="AZ156" s="31" t="str">
        <f>IF(D156="","",RANK(AY156,$AY$3:$AY$202,0))</f>
        <v/>
      </c>
      <c r="BA156" s="57" t="str">
        <f>IF(D156="","",IF(LOOKUP(AZ156,'Master 2012 Pay Sheet'!$E$5:$E$35,'Master 2012 Pay Sheet'!$F$5:$F$35)&gt;0,LOOKUP(AZ156,'Master 2012 Pay Sheet'!$E$5:$E$35,'Master 2012 Pay Sheet'!$F$5:$F$35),0))</f>
        <v/>
      </c>
      <c r="BB156" s="57" t="str">
        <f>IF(D156="","",SUM(AU156+AX156+BA156))</f>
        <v/>
      </c>
      <c r="BC156" s="31" t="str">
        <f>IF(D156="","",AT156-AZ156)</f>
        <v/>
      </c>
      <c r="BD156" s="31" t="str">
        <f>IF(D156="","",IF(BC156=MAX($BC$3:$BC$202),B156,""))</f>
        <v/>
      </c>
      <c r="BE156" s="31" t="str">
        <f>IF(D156="","",COUNT(M156:Q156))</f>
        <v/>
      </c>
      <c r="BF156" s="56" t="str">
        <f>IF(D156="","",MAX(X156:AB156))</f>
        <v/>
      </c>
      <c r="BG156" s="31" t="str">
        <f>IF(BF156=MAX($BF$3:$BF$202),B156,"")</f>
        <v/>
      </c>
      <c r="BH156" s="31" t="str">
        <f>IF(D156="","",COUNT(AC156:AG156))</f>
        <v/>
      </c>
      <c r="BI156" s="56" t="str">
        <f>IF(D156="","",MAX(AH156:AL156))</f>
        <v/>
      </c>
      <c r="BJ156" s="31" t="str">
        <f>IF(BI156=MAX($BI$3:$BI$202),B156,"")</f>
        <v/>
      </c>
      <c r="BK156" s="31" t="str">
        <f>IF(BE156="","",BE156+BH156)</f>
        <v/>
      </c>
      <c r="BL156" s="31" t="str">
        <f>IF(D156="","",IF(S156=MAX($S$3:$S$202),S156,""))</f>
        <v/>
      </c>
      <c r="BM156" s="31" t="str">
        <f>IF(BL156=MAX($BL$3:$BL$202),B156,"")</f>
        <v/>
      </c>
      <c r="BN156" s="31" t="str">
        <f>IF(D156="","",IF(AN156=MAX($AN$3:$AN$202),AN156,""))</f>
        <v/>
      </c>
      <c r="BO156" s="31" t="str">
        <f>IF(BN156=MAX($BN$3:$BN$202),B156,"")</f>
        <v/>
      </c>
      <c r="BP156" s="31" t="str">
        <f>IF(D156="","",IF(R156=MAX($R$3:$R$202),R156,""))</f>
        <v/>
      </c>
      <c r="BQ156" s="31" t="str">
        <f>IF(BP156=MAX($BP$3:$BP$202),B156,"")</f>
        <v/>
      </c>
      <c r="BR156" s="31" t="str">
        <f>IF(D156="","",IF(AM156=MAX($AM$3:$AM$202),AM156,""))</f>
        <v/>
      </c>
      <c r="BS156" s="31" t="str">
        <f>IF(BR156=MAX($BR$3:$BR$202),B156,"")</f>
        <v/>
      </c>
      <c r="BT156" s="31" t="str">
        <f>IF(D156="","",IF(V156=MAX($V$3:$V$202),V156,""))</f>
        <v/>
      </c>
      <c r="BU156" s="31" t="str">
        <f>IF(BT156=MAX($BT$3:$BT$202),B156,"")</f>
        <v/>
      </c>
      <c r="BV156" s="31" t="str">
        <f>IF(D156="","",IF(W156=MAX($W$3:$W$202), W156,""))</f>
        <v/>
      </c>
      <c r="BW156" s="31" t="str">
        <f>IF(BV156=MAX($BV$3:$BV$202),B156,"")</f>
        <v/>
      </c>
      <c r="BX156" s="31" t="str">
        <f>IF(D156="","",IF(AQ156=MAX($AQ$3:$AQ$202),AQ156,""))</f>
        <v/>
      </c>
      <c r="BY156" s="31" t="str">
        <f>IF(BX156=MAX($BX$3:$BX$202),B156,"")</f>
        <v/>
      </c>
      <c r="BZ156" s="31" t="str">
        <f>IF(D156="","",IF(AR156=MAX($AR$3:$AR$202), AR156,""))</f>
        <v/>
      </c>
      <c r="CA156" s="31" t="str">
        <f>IF(BZ156=MAX($BZ$3:$BZ$202),B156,"")</f>
        <v/>
      </c>
      <c r="CB156" s="31" t="str">
        <f>IF(D156="","",IF(U156=MAX($U$3:$U$202), U156,""))</f>
        <v/>
      </c>
      <c r="CC156" s="31" t="str">
        <f>IF(CB156=MAX($CB$3:$CB$202),B156,"")</f>
        <v/>
      </c>
      <c r="CD156" s="31" t="str">
        <f>IF(D156="","",IF(AP156=MAX($AP$3:$AP$202),AP156,""))</f>
        <v/>
      </c>
      <c r="CE156" s="31" t="str">
        <f>IF(CD156=MAX($CD$3:$CD$202),B156,"")</f>
        <v/>
      </c>
      <c r="CF156" s="31" t="str">
        <f>IF(D156="","",IF(T156=MAX($T$3:$T$202), T156,""))</f>
        <v/>
      </c>
      <c r="CG156" s="31" t="str">
        <f>IF(CF156=MAX($CF$3:$CF$202),B156,"")</f>
        <v/>
      </c>
      <c r="CH156" s="31" t="str">
        <f>IF(D156="","",IF(AO156=MAX($AO$3:$AO$202),AO156,""))</f>
        <v/>
      </c>
      <c r="CI156" s="31" t="str">
        <f>IF(CH156=MAX($CH$3:$CH$202),B156,"")</f>
        <v/>
      </c>
      <c r="CJ156" s="31" t="str">
        <f>IF(I156="AC",AZ156,"")</f>
        <v/>
      </c>
      <c r="CK156" s="31" t="str">
        <f>IF(CJ156="","",RANK(CJ156,$CJ$3:$CJ$202,1))</f>
        <v/>
      </c>
      <c r="CL156" s="31" t="str">
        <f>IF(CK156=1,B156,"")</f>
        <v/>
      </c>
      <c r="CM156" s="31" t="str">
        <f>IF(CK156=2,B156,"")</f>
        <v/>
      </c>
      <c r="CN156" s="31" t="str">
        <f>IF(CK156=3,B156,"")</f>
        <v/>
      </c>
      <c r="CO156" s="31" t="str">
        <f>IF(I156="MC",AZ156,"")</f>
        <v/>
      </c>
      <c r="CP156" s="31" t="str">
        <f>IF(CO156="","",RANK(CO156,$CO$3:$CO$202,1))</f>
        <v/>
      </c>
      <c r="CQ156" s="31" t="str">
        <f>IF(CP156=1,B156,"")</f>
        <v/>
      </c>
      <c r="CR156" s="31" t="str">
        <f>IF(CP156=2,B156,"")</f>
        <v/>
      </c>
      <c r="CS156" s="31" t="str">
        <f>IF(CP156=3,B156,"")</f>
        <v/>
      </c>
      <c r="CT156" s="31" t="str">
        <f>IF(BE156=0,BE156,"")</f>
        <v/>
      </c>
      <c r="CU156" s="31" t="str">
        <f>IF(BE156=1,1,"")</f>
        <v/>
      </c>
      <c r="CV156" s="31" t="str">
        <f>IF(BE156=2,2,"")</f>
        <v/>
      </c>
      <c r="CW156" s="31" t="str">
        <f>IF(BE156=3,3,"")</f>
        <v/>
      </c>
      <c r="CX156" s="31" t="str">
        <f>IF(BE156=4,4,"")</f>
        <v/>
      </c>
      <c r="CY156" s="31" t="str">
        <f>IF(BE156=5,5,"")</f>
        <v/>
      </c>
      <c r="CZ156" s="31" t="str">
        <f>IF(BH156=0,BH156,"")</f>
        <v/>
      </c>
      <c r="DA156" s="31" t="str">
        <f>IF(BH156=1,1,"")</f>
        <v/>
      </c>
      <c r="DB156" s="31" t="str">
        <f>IF(BH156=2,2,"")</f>
        <v/>
      </c>
      <c r="DC156" s="31" t="str">
        <f>IF(BH156=3,3,"")</f>
        <v/>
      </c>
      <c r="DD156" s="31" t="str">
        <f>IF(BH156=4,4,"")</f>
        <v/>
      </c>
      <c r="DE156" s="31" t="str">
        <f>IF(BH156=5,5,"")</f>
        <v/>
      </c>
      <c r="DF156" s="31" t="str">
        <f>IF(BK156=0,BK156,"")</f>
        <v/>
      </c>
      <c r="DG156" s="31" t="str">
        <f>IF(BK156=1,1,"")</f>
        <v/>
      </c>
      <c r="DH156" s="31" t="str">
        <f>IF(BK156=2,2,"")</f>
        <v/>
      </c>
      <c r="DI156" s="31" t="str">
        <f>IF(BK156=3,3,"")</f>
        <v/>
      </c>
      <c r="DJ156" s="31" t="str">
        <f>IF(BK156=4,4,"")</f>
        <v/>
      </c>
      <c r="DK156" s="31" t="str">
        <f>IF(BK156=5,5,"")</f>
        <v/>
      </c>
      <c r="DL156" s="31" t="str">
        <f>IF(BK156=6,6,"")</f>
        <v/>
      </c>
      <c r="DM156" s="31" t="str">
        <f>IF(BK156=7,7,"")</f>
        <v/>
      </c>
      <c r="DN156" s="31" t="str">
        <f>IF(BK156=8,8,"")</f>
        <v/>
      </c>
      <c r="DO156" s="31" t="str">
        <f>IF(BK156=9,9,"")</f>
        <v/>
      </c>
      <c r="DP156" s="31" t="str">
        <f>IF(BK156=10,10,"")</f>
        <v/>
      </c>
      <c r="DQ156" s="31" t="str">
        <f>IF(J156="Lund",AZ156,"")</f>
        <v/>
      </c>
      <c r="DR156" s="31" t="str">
        <f>IF(DQ156="","",RANK(DQ156,$DQ$3:$DQ$202,1))</f>
        <v/>
      </c>
      <c r="DS156" s="31" t="str">
        <f>IF(DR156=1,B156,"")</f>
        <v/>
      </c>
      <c r="DT156" s="31" t="str">
        <f>IF(I156="AT",B156,"")</f>
        <v/>
      </c>
      <c r="DU156" s="31" t="str">
        <f>IF(I156="MC",B156,"")</f>
        <v/>
      </c>
      <c r="DV156" s="31" t="str">
        <f>IF(I156="AC",B156,"")</f>
        <v/>
      </c>
      <c r="DW156" s="48" t="e">
        <f>IF(BK156=0,0,IF(D156="","",$D$203-AZ156+1)/$D$203*100)</f>
        <v>#VALUE!</v>
      </c>
      <c r="DX156" s="76" t="str">
        <f>IF(AS156 = 0,AV156 - AS156,"")</f>
        <v/>
      </c>
    </row>
    <row r="157" spans="1:128" ht="13.2" x14ac:dyDescent="0.25">
      <c r="A157" s="31" t="s">
        <v>318</v>
      </c>
      <c r="B157" s="76">
        <v>155</v>
      </c>
      <c r="C157" s="15"/>
      <c r="D157" s="15"/>
      <c r="E157" s="15"/>
      <c r="F157" s="15"/>
      <c r="G157" s="15"/>
      <c r="H157" s="47"/>
      <c r="I157" s="15"/>
      <c r="J157" s="47"/>
      <c r="K157" s="47"/>
      <c r="L157" s="47"/>
      <c r="M157" s="54"/>
      <c r="N157" s="54"/>
      <c r="O157" s="54"/>
      <c r="P157" s="54"/>
      <c r="Q157" s="54"/>
      <c r="R157" s="51"/>
      <c r="S157" s="51"/>
      <c r="T157" s="51"/>
      <c r="U157" s="51"/>
      <c r="V157" s="51"/>
      <c r="W157" s="51"/>
      <c r="X157" s="52" t="str">
        <f>IF(M157&gt;0,VLOOKUP(M157,$DY$8:$DZ$95,2)," ")</f>
        <v xml:space="preserve"> </v>
      </c>
      <c r="Y157" s="52" t="str">
        <f>IF(N157&gt;0,VLOOKUP(N157,$DY$8:$DZ$95,2)," ")</f>
        <v xml:space="preserve"> </v>
      </c>
      <c r="Z157" s="52" t="str">
        <f>IF(O157&gt;0,VLOOKUP(O157,$DY$8:$DZ$95,2)," ")</f>
        <v xml:space="preserve"> </v>
      </c>
      <c r="AA157" s="52" t="str">
        <f>IF(P157&gt;0,VLOOKUP(P157,$DY$8:$DZ$95,2)," ")</f>
        <v xml:space="preserve"> </v>
      </c>
      <c r="AB157" s="52" t="str">
        <f>IF(Q157&gt;0,VLOOKUP(Q157,$DY$8:$DZ$95,2)," ")</f>
        <v xml:space="preserve"> </v>
      </c>
      <c r="AC157" s="54"/>
      <c r="AD157" s="54"/>
      <c r="AE157" s="54"/>
      <c r="AF157" s="54"/>
      <c r="AG157" s="54"/>
      <c r="AH157" s="52" t="str">
        <f>IF(AC157&gt;0,VLOOKUP(AC157,$DY$8:$DZ$95,2)," ")</f>
        <v xml:space="preserve"> </v>
      </c>
      <c r="AI157" s="52" t="str">
        <f>IF(AD157&gt;0,VLOOKUP(AD157,$DY$8:$DZ$95,2)," ")</f>
        <v xml:space="preserve"> </v>
      </c>
      <c r="AJ157" s="52" t="str">
        <f>IF(AE157&gt;0,VLOOKUP(AE157,$DY$8:$DZ$95,2)," ")</f>
        <v xml:space="preserve"> </v>
      </c>
      <c r="AK157" s="52" t="str">
        <f>IF(AF157&gt;0,VLOOKUP(AF157,$DY$8:$DZ$95,2)," ")</f>
        <v xml:space="preserve"> </v>
      </c>
      <c r="AL157" s="52" t="str">
        <f>IF(AG157&gt;0,VLOOKUP(AG157,$DY$8:$DZ$95,2)," ")</f>
        <v xml:space="preserve"> </v>
      </c>
      <c r="AM157" s="53"/>
      <c r="AN157" s="53"/>
      <c r="AO157" s="53"/>
      <c r="AP157" s="53"/>
      <c r="AQ157" s="53"/>
      <c r="AR157" s="53"/>
      <c r="AS157" s="55" t="str">
        <f>IF(D157="","",SUM(X157:AB157))</f>
        <v/>
      </c>
      <c r="AT157" s="31" t="str">
        <f>IF(D157="","",RANK(AS157,$AS$3:$AS$202,0))</f>
        <v/>
      </c>
      <c r="AU157" s="57" t="str">
        <f>IF(D157="","",IF(LOOKUP(AT157,'Master 2012 Pay Sheet'!$A$5:$A$35,'Master 2012 Pay Sheet'!$B$5:$B$35)&gt;0,LOOKUP(AT157,'Master 2012 Pay Sheet'!$A$5:$A$35,'Master 2012 Pay Sheet'!$B$5:$B$35),0))</f>
        <v/>
      </c>
      <c r="AV157" s="56" t="str">
        <f>IF(D157="","",SUM(AH157:AL157))</f>
        <v/>
      </c>
      <c r="AW157" s="31" t="str">
        <f>IF(D157="","",RANK(AV157,$AV$3:$AV$202,0))</f>
        <v/>
      </c>
      <c r="AX157" s="57" t="str">
        <f>IF(D157="","",IF(LOOKUP(AW157,'Master 2012 Pay Sheet'!$C$5:$C$35,'Master 2012 Pay Sheet'!$D$5:$D$35)&gt;0,LOOKUP(AW157,'Master 2012 Pay Sheet'!$C$5:$C$35,'Master 2012 Pay Sheet'!$D$5:$D$35),0))</f>
        <v/>
      </c>
      <c r="AY157" s="56" t="str">
        <f>IF(D157="","",AS157+AV157)</f>
        <v/>
      </c>
      <c r="AZ157" s="31" t="str">
        <f>IF(D157="","",RANK(AY157,$AY$3:$AY$202,0))</f>
        <v/>
      </c>
      <c r="BA157" s="57" t="str">
        <f>IF(D157="","",IF(LOOKUP(AZ157,'Master 2012 Pay Sheet'!$E$5:$E$35,'Master 2012 Pay Sheet'!$F$5:$F$35)&gt;0,LOOKUP(AZ157,'Master 2012 Pay Sheet'!$E$5:$E$35,'Master 2012 Pay Sheet'!$F$5:$F$35),0))</f>
        <v/>
      </c>
      <c r="BB157" s="57" t="str">
        <f>IF(D157="","",SUM(AU157+AX157+BA157))</f>
        <v/>
      </c>
      <c r="BC157" s="31" t="str">
        <f>IF(D157="","",AT157-AZ157)</f>
        <v/>
      </c>
      <c r="BD157" s="31" t="str">
        <f>IF(D157="","",IF(BC157=MAX($BC$3:$BC$202),B157,""))</f>
        <v/>
      </c>
      <c r="BE157" s="31" t="str">
        <f>IF(D157="","",COUNT(M157:Q157))</f>
        <v/>
      </c>
      <c r="BF157" s="56" t="str">
        <f>IF(D157="","",MAX(X157:AB157))</f>
        <v/>
      </c>
      <c r="BG157" s="31" t="str">
        <f>IF(BF157=MAX($BF$3:$BF$202),B157,"")</f>
        <v/>
      </c>
      <c r="BH157" s="31" t="str">
        <f>IF(D157="","",COUNT(AC157:AG157))</f>
        <v/>
      </c>
      <c r="BI157" s="56" t="str">
        <f>IF(D157="","",MAX(AH157:AL157))</f>
        <v/>
      </c>
      <c r="BJ157" s="31" t="str">
        <f>IF(BI157=MAX($BI$3:$BI$202),B157,"")</f>
        <v/>
      </c>
      <c r="BK157" s="31" t="str">
        <f>IF(BE157="","",BE157+BH157)</f>
        <v/>
      </c>
      <c r="BL157" s="31" t="str">
        <f>IF(D157="","",IF(S157=MAX($S$3:$S$202),S157,""))</f>
        <v/>
      </c>
      <c r="BM157" s="31" t="str">
        <f>IF(BL157=MAX($BL$3:$BL$202),B157,"")</f>
        <v/>
      </c>
      <c r="BN157" s="31" t="str">
        <f>IF(D157="","",IF(AN157=MAX($AN$3:$AN$202),AN157,""))</f>
        <v/>
      </c>
      <c r="BO157" s="31" t="str">
        <f>IF(BN157=MAX($BN$3:$BN$202),B157,"")</f>
        <v/>
      </c>
      <c r="BP157" s="31" t="str">
        <f>IF(D157="","",IF(R157=MAX($R$3:$R$202),R157,""))</f>
        <v/>
      </c>
      <c r="BQ157" s="31" t="str">
        <f>IF(BP157=MAX($BP$3:$BP$202),B157,"")</f>
        <v/>
      </c>
      <c r="BR157" s="31" t="str">
        <f>IF(D157="","",IF(AM157=MAX($AM$3:$AM$202),AM157,""))</f>
        <v/>
      </c>
      <c r="BS157" s="31" t="str">
        <f>IF(BR157=MAX($BR$3:$BR$202),B157,"")</f>
        <v/>
      </c>
      <c r="BT157" s="31" t="str">
        <f>IF(D157="","",IF(V157=MAX($V$3:$V$202),V157,""))</f>
        <v/>
      </c>
      <c r="BU157" s="31" t="str">
        <f>IF(BT157=MAX($BT$3:$BT$202),B157,"")</f>
        <v/>
      </c>
      <c r="BV157" s="31" t="str">
        <f>IF(D157="","",IF(W157=MAX($W$3:$W$202), W157,""))</f>
        <v/>
      </c>
      <c r="BW157" s="31" t="str">
        <f>IF(BV157=MAX($BV$3:$BV$202),B157,"")</f>
        <v/>
      </c>
      <c r="BX157" s="31" t="str">
        <f>IF(D157="","",IF(AQ157=MAX($AQ$3:$AQ$202),AQ157,""))</f>
        <v/>
      </c>
      <c r="BY157" s="31" t="str">
        <f>IF(BX157=MAX($BX$3:$BX$202),B157,"")</f>
        <v/>
      </c>
      <c r="BZ157" s="31" t="str">
        <f>IF(D157="","",IF(AR157=MAX($AR$3:$AR$202), AR157,""))</f>
        <v/>
      </c>
      <c r="CA157" s="31" t="str">
        <f>IF(BZ157=MAX($BZ$3:$BZ$202),B157,"")</f>
        <v/>
      </c>
      <c r="CB157" s="31" t="str">
        <f>IF(D157="","",IF(U157=MAX($U$3:$U$202), U157,""))</f>
        <v/>
      </c>
      <c r="CC157" s="31" t="str">
        <f>IF(CB157=MAX($CB$3:$CB$202),B157,"")</f>
        <v/>
      </c>
      <c r="CD157" s="31" t="str">
        <f>IF(D157="","",IF(AP157=MAX($AP$3:$AP$202),AP157,""))</f>
        <v/>
      </c>
      <c r="CE157" s="31" t="str">
        <f>IF(CD157=MAX($CD$3:$CD$202),B157,"")</f>
        <v/>
      </c>
      <c r="CF157" s="31" t="str">
        <f>IF(D157="","",IF(T157=MAX($T$3:$T$202), T157,""))</f>
        <v/>
      </c>
      <c r="CG157" s="31" t="str">
        <f>IF(CF157=MAX($CF$3:$CF$202),B157,"")</f>
        <v/>
      </c>
      <c r="CH157" s="31" t="str">
        <f>IF(D157="","",IF(AO157=MAX($AO$3:$AO$202),AO157,""))</f>
        <v/>
      </c>
      <c r="CI157" s="31" t="str">
        <f>IF(CH157=MAX($CH$3:$CH$202),B157,"")</f>
        <v/>
      </c>
      <c r="CJ157" s="31" t="str">
        <f>IF(I157="AC",AZ157,"")</f>
        <v/>
      </c>
      <c r="CK157" s="31" t="str">
        <f>IF(CJ157="","",RANK(CJ157,$CJ$3:$CJ$202,1))</f>
        <v/>
      </c>
      <c r="CL157" s="31" t="str">
        <f>IF(CK157=1,B157,"")</f>
        <v/>
      </c>
      <c r="CM157" s="31" t="str">
        <f>IF(CK157=2,B157,"")</f>
        <v/>
      </c>
      <c r="CN157" s="31" t="str">
        <f>IF(CK157=3,B157,"")</f>
        <v/>
      </c>
      <c r="CO157" s="31" t="str">
        <f>IF(I157="MC",AZ157,"")</f>
        <v/>
      </c>
      <c r="CP157" s="31" t="str">
        <f>IF(CO157="","",RANK(CO157,$CO$3:$CO$202,1))</f>
        <v/>
      </c>
      <c r="CQ157" s="31" t="str">
        <f>IF(CP157=1,B157,"")</f>
        <v/>
      </c>
      <c r="CR157" s="31" t="str">
        <f>IF(CP157=2,B157,"")</f>
        <v/>
      </c>
      <c r="CS157" s="31" t="str">
        <f>IF(CP157=3,B157,"")</f>
        <v/>
      </c>
      <c r="CT157" s="31" t="str">
        <f>IF(BE157=0,BE157,"")</f>
        <v/>
      </c>
      <c r="CU157" s="31" t="str">
        <f>IF(BE157=1,1,"")</f>
        <v/>
      </c>
      <c r="CV157" s="31" t="str">
        <f>IF(BE157=2,2,"")</f>
        <v/>
      </c>
      <c r="CW157" s="31" t="str">
        <f>IF(BE157=3,3,"")</f>
        <v/>
      </c>
      <c r="CX157" s="31" t="str">
        <f>IF(BE157=4,4,"")</f>
        <v/>
      </c>
      <c r="CY157" s="31" t="str">
        <f>IF(BE157=5,5,"")</f>
        <v/>
      </c>
      <c r="CZ157" s="31" t="str">
        <f>IF(BH157=0,BH157,"")</f>
        <v/>
      </c>
      <c r="DA157" s="31" t="str">
        <f>IF(BH157=1,1,"")</f>
        <v/>
      </c>
      <c r="DB157" s="31" t="str">
        <f>IF(BH157=2,2,"")</f>
        <v/>
      </c>
      <c r="DC157" s="31" t="str">
        <f>IF(BH157=3,3,"")</f>
        <v/>
      </c>
      <c r="DD157" s="31" t="str">
        <f>IF(BH157=4,4,"")</f>
        <v/>
      </c>
      <c r="DE157" s="31" t="str">
        <f>IF(BH157=5,5,"")</f>
        <v/>
      </c>
      <c r="DF157" s="31" t="str">
        <f>IF(BK157=0,BK157,"")</f>
        <v/>
      </c>
      <c r="DG157" s="31" t="str">
        <f>IF(BK157=1,1,"")</f>
        <v/>
      </c>
      <c r="DH157" s="31" t="str">
        <f>IF(BK157=2,2,"")</f>
        <v/>
      </c>
      <c r="DI157" s="31" t="str">
        <f>IF(BK157=3,3,"")</f>
        <v/>
      </c>
      <c r="DJ157" s="31" t="str">
        <f>IF(BK157=4,4,"")</f>
        <v/>
      </c>
      <c r="DK157" s="31" t="str">
        <f>IF(BK157=5,5,"")</f>
        <v/>
      </c>
      <c r="DL157" s="31" t="str">
        <f>IF(BK157=6,6,"")</f>
        <v/>
      </c>
      <c r="DM157" s="31" t="str">
        <f>IF(BK157=7,7,"")</f>
        <v/>
      </c>
      <c r="DN157" s="31" t="str">
        <f>IF(BK157=8,8,"")</f>
        <v/>
      </c>
      <c r="DO157" s="31" t="str">
        <f>IF(BK157=9,9,"")</f>
        <v/>
      </c>
      <c r="DP157" s="31" t="str">
        <f>IF(BK157=10,10,"")</f>
        <v/>
      </c>
      <c r="DQ157" s="31" t="str">
        <f>IF(J157="Lund",AZ157,"")</f>
        <v/>
      </c>
      <c r="DR157" s="31" t="str">
        <f>IF(DQ157="","",RANK(DQ157,$DQ$3:$DQ$202,1))</f>
        <v/>
      </c>
      <c r="DS157" s="31" t="str">
        <f>IF(DR157=1,B157,"")</f>
        <v/>
      </c>
      <c r="DT157" s="31" t="str">
        <f>IF(I157="AT",B157,"")</f>
        <v/>
      </c>
      <c r="DU157" s="31" t="str">
        <f>IF(I157="MC",B157,"")</f>
        <v/>
      </c>
      <c r="DV157" s="31" t="str">
        <f>IF(I157="AC",B157,"")</f>
        <v/>
      </c>
      <c r="DW157" s="48" t="e">
        <f>IF(BK157=0,0,IF(D157="","",$D$203-AZ157+1)/$D$203*100)</f>
        <v>#VALUE!</v>
      </c>
      <c r="DX157" s="76" t="str">
        <f>IF(AS157 = 0,AV157 - AS157,"")</f>
        <v/>
      </c>
    </row>
    <row r="158" spans="1:128" ht="13.2" x14ac:dyDescent="0.25">
      <c r="A158" s="31" t="s">
        <v>318</v>
      </c>
      <c r="B158" s="76">
        <v>156</v>
      </c>
      <c r="C158" s="15"/>
      <c r="D158" s="15"/>
      <c r="E158" s="15"/>
      <c r="F158" s="15"/>
      <c r="G158" s="15"/>
      <c r="H158" s="47"/>
      <c r="I158" s="15"/>
      <c r="J158" s="47"/>
      <c r="K158" s="47"/>
      <c r="L158" s="47"/>
      <c r="M158" s="54"/>
      <c r="N158" s="54"/>
      <c r="O158" s="54"/>
      <c r="P158" s="54"/>
      <c r="Q158" s="54"/>
      <c r="R158" s="51"/>
      <c r="S158" s="51"/>
      <c r="T158" s="51"/>
      <c r="U158" s="51"/>
      <c r="V158" s="51"/>
      <c r="W158" s="51"/>
      <c r="X158" s="52" t="str">
        <f>IF(M158&gt;0,VLOOKUP(M158,$DY$8:$DZ$95,2)," ")</f>
        <v xml:space="preserve"> </v>
      </c>
      <c r="Y158" s="52" t="str">
        <f>IF(N158&gt;0,VLOOKUP(N158,$DY$8:$DZ$95,2)," ")</f>
        <v xml:space="preserve"> </v>
      </c>
      <c r="Z158" s="52" t="str">
        <f>IF(O158&gt;0,VLOOKUP(O158,$DY$8:$DZ$95,2)," ")</f>
        <v xml:space="preserve"> </v>
      </c>
      <c r="AA158" s="52" t="str">
        <f>IF(P158&gt;0,VLOOKUP(P158,$DY$8:$DZ$95,2)," ")</f>
        <v xml:space="preserve"> </v>
      </c>
      <c r="AB158" s="52" t="str">
        <f>IF(Q158&gt;0,VLOOKUP(Q158,$DY$8:$DZ$95,2)," ")</f>
        <v xml:space="preserve"> </v>
      </c>
      <c r="AC158" s="54"/>
      <c r="AD158" s="54"/>
      <c r="AE158" s="54"/>
      <c r="AF158" s="54"/>
      <c r="AG158" s="54"/>
      <c r="AH158" s="52" t="str">
        <f>IF(AC158&gt;0,VLOOKUP(AC158,$DY$8:$DZ$95,2)," ")</f>
        <v xml:space="preserve"> </v>
      </c>
      <c r="AI158" s="52" t="str">
        <f>IF(AD158&gt;0,VLOOKUP(AD158,$DY$8:$DZ$95,2)," ")</f>
        <v xml:space="preserve"> </v>
      </c>
      <c r="AJ158" s="52" t="str">
        <f>IF(AE158&gt;0,VLOOKUP(AE158,$DY$8:$DZ$95,2)," ")</f>
        <v xml:space="preserve"> </v>
      </c>
      <c r="AK158" s="52" t="str">
        <f>IF(AF158&gt;0,VLOOKUP(AF158,$DY$8:$DZ$95,2)," ")</f>
        <v xml:space="preserve"> </v>
      </c>
      <c r="AL158" s="52" t="str">
        <f>IF(AG158&gt;0,VLOOKUP(AG158,$DY$8:$DZ$95,2)," ")</f>
        <v xml:space="preserve"> </v>
      </c>
      <c r="AM158" s="53"/>
      <c r="AN158" s="53"/>
      <c r="AO158" s="53"/>
      <c r="AP158" s="53"/>
      <c r="AQ158" s="53"/>
      <c r="AR158" s="53"/>
      <c r="AS158" s="55" t="str">
        <f>IF(D158="","",SUM(X158:AB158))</f>
        <v/>
      </c>
      <c r="AT158" s="31" t="str">
        <f>IF(D158="","",RANK(AS158,$AS$3:$AS$202,0))</f>
        <v/>
      </c>
      <c r="AU158" s="57" t="str">
        <f>IF(D158="","",IF(LOOKUP(AT158,'Master 2012 Pay Sheet'!$A$5:$A$35,'Master 2012 Pay Sheet'!$B$5:$B$35)&gt;0,LOOKUP(AT158,'Master 2012 Pay Sheet'!$A$5:$A$35,'Master 2012 Pay Sheet'!$B$5:$B$35),0))</f>
        <v/>
      </c>
      <c r="AV158" s="56" t="str">
        <f>IF(D158="","",SUM(AH158:AL158))</f>
        <v/>
      </c>
      <c r="AW158" s="31" t="str">
        <f>IF(D158="","",RANK(AV158,$AV$3:$AV$202,0))</f>
        <v/>
      </c>
      <c r="AX158" s="57" t="str">
        <f>IF(D158="","",IF(LOOKUP(AW158,'Master 2012 Pay Sheet'!$C$5:$C$35,'Master 2012 Pay Sheet'!$D$5:$D$35)&gt;0,LOOKUP(AW158,'Master 2012 Pay Sheet'!$C$5:$C$35,'Master 2012 Pay Sheet'!$D$5:$D$35),0))</f>
        <v/>
      </c>
      <c r="AY158" s="56" t="str">
        <f>IF(D158="","",AS158+AV158)</f>
        <v/>
      </c>
      <c r="AZ158" s="31" t="str">
        <f>IF(D158="","",RANK(AY158,$AY$3:$AY$202,0))</f>
        <v/>
      </c>
      <c r="BA158" s="57" t="str">
        <f>IF(D158="","",IF(LOOKUP(AZ158,'Master 2012 Pay Sheet'!$E$5:$E$35,'Master 2012 Pay Sheet'!$F$5:$F$35)&gt;0,LOOKUP(AZ158,'Master 2012 Pay Sheet'!$E$5:$E$35,'Master 2012 Pay Sheet'!$F$5:$F$35),0))</f>
        <v/>
      </c>
      <c r="BB158" s="57" t="str">
        <f>IF(D158="","",SUM(AU158+AX158+BA158))</f>
        <v/>
      </c>
      <c r="BC158" s="31" t="str">
        <f>IF(D158="","",AT158-AZ158)</f>
        <v/>
      </c>
      <c r="BD158" s="31" t="str">
        <f>IF(D158="","",IF(BC158=MAX($BC$3:$BC$202),B158,""))</f>
        <v/>
      </c>
      <c r="BE158" s="31" t="str">
        <f>IF(D158="","",COUNT(M158:Q158))</f>
        <v/>
      </c>
      <c r="BF158" s="56" t="str">
        <f>IF(D158="","",MAX(X158:AB158))</f>
        <v/>
      </c>
      <c r="BG158" s="31" t="str">
        <f>IF(BF158=MAX($BF$3:$BF$202),B158,"")</f>
        <v/>
      </c>
      <c r="BH158" s="31" t="str">
        <f>IF(D158="","",COUNT(AC158:AG158))</f>
        <v/>
      </c>
      <c r="BI158" s="56" t="str">
        <f>IF(D158="","",MAX(AH158:AL158))</f>
        <v/>
      </c>
      <c r="BJ158" s="31" t="str">
        <f>IF(BI158=MAX($BI$3:$BI$202),B158,"")</f>
        <v/>
      </c>
      <c r="BK158" s="31" t="str">
        <f>IF(BE158="","",BE158+BH158)</f>
        <v/>
      </c>
      <c r="BL158" s="31" t="str">
        <f>IF(D158="","",IF(S158=MAX($S$3:$S$202),S158,""))</f>
        <v/>
      </c>
      <c r="BM158" s="31" t="str">
        <f>IF(BL158=MAX($BL$3:$BL$202),B158,"")</f>
        <v/>
      </c>
      <c r="BN158" s="31" t="str">
        <f>IF(D158="","",IF(AN158=MAX($AN$3:$AN$202),AN158,""))</f>
        <v/>
      </c>
      <c r="BO158" s="31" t="str">
        <f>IF(BN158=MAX($BN$3:$BN$202),B158,"")</f>
        <v/>
      </c>
      <c r="BP158" s="31" t="str">
        <f>IF(D158="","",IF(R158=MAX($R$3:$R$202),R158,""))</f>
        <v/>
      </c>
      <c r="BQ158" s="31" t="str">
        <f>IF(BP158=MAX($BP$3:$BP$202),B158,"")</f>
        <v/>
      </c>
      <c r="BR158" s="31" t="str">
        <f>IF(D158="","",IF(AM158=MAX($AM$3:$AM$202),AM158,""))</f>
        <v/>
      </c>
      <c r="BS158" s="31" t="str">
        <f>IF(BR158=MAX($BR$3:$BR$202),B158,"")</f>
        <v/>
      </c>
      <c r="BT158" s="31" t="str">
        <f>IF(D158="","",IF(V158=MAX($V$3:$V$202),V158,""))</f>
        <v/>
      </c>
      <c r="BU158" s="31" t="str">
        <f>IF(BT158=MAX($BT$3:$BT$202),B158,"")</f>
        <v/>
      </c>
      <c r="BV158" s="31" t="str">
        <f>IF(D158="","",IF(W158=MAX($W$3:$W$202), W158,""))</f>
        <v/>
      </c>
      <c r="BW158" s="31" t="str">
        <f>IF(BV158=MAX($BV$3:$BV$202),B158,"")</f>
        <v/>
      </c>
      <c r="BX158" s="31" t="str">
        <f>IF(D158="","",IF(AQ158=MAX($AQ$3:$AQ$202),AQ158,""))</f>
        <v/>
      </c>
      <c r="BY158" s="31" t="str">
        <f>IF(BX158=MAX($BX$3:$BX$202),B158,"")</f>
        <v/>
      </c>
      <c r="BZ158" s="31" t="str">
        <f>IF(D158="","",IF(AR158=MAX($AR$3:$AR$202), AR158,""))</f>
        <v/>
      </c>
      <c r="CA158" s="31" t="str">
        <f>IF(BZ158=MAX($BZ$3:$BZ$202),B158,"")</f>
        <v/>
      </c>
      <c r="CB158" s="31" t="str">
        <f>IF(D158="","",IF(U158=MAX($U$3:$U$202), U158,""))</f>
        <v/>
      </c>
      <c r="CC158" s="31" t="str">
        <f>IF(CB158=MAX($CB$3:$CB$202),B158,"")</f>
        <v/>
      </c>
      <c r="CD158" s="31" t="str">
        <f>IF(D158="","",IF(AP158=MAX($AP$3:$AP$202),AP158,""))</f>
        <v/>
      </c>
      <c r="CE158" s="31" t="str">
        <f>IF(CD158=MAX($CD$3:$CD$202),B158,"")</f>
        <v/>
      </c>
      <c r="CF158" s="31" t="str">
        <f>IF(D158="","",IF(T158=MAX($T$3:$T$202), T158,""))</f>
        <v/>
      </c>
      <c r="CG158" s="31" t="str">
        <f>IF(CF158=MAX($CF$3:$CF$202),B158,"")</f>
        <v/>
      </c>
      <c r="CH158" s="31" t="str">
        <f>IF(D158="","",IF(AO158=MAX($AO$3:$AO$202),AO158,""))</f>
        <v/>
      </c>
      <c r="CI158" s="31" t="str">
        <f>IF(CH158=MAX($CH$3:$CH$202),B158,"")</f>
        <v/>
      </c>
      <c r="CJ158" s="31" t="str">
        <f>IF(I158="AC",AZ158,"")</f>
        <v/>
      </c>
      <c r="CK158" s="31" t="str">
        <f>IF(CJ158="","",RANK(CJ158,$CJ$3:$CJ$202,1))</f>
        <v/>
      </c>
      <c r="CL158" s="31" t="str">
        <f>IF(CK158=1,B158,"")</f>
        <v/>
      </c>
      <c r="CM158" s="31" t="str">
        <f>IF(CK158=2,B158,"")</f>
        <v/>
      </c>
      <c r="CN158" s="31" t="str">
        <f>IF(CK158=3,B158,"")</f>
        <v/>
      </c>
      <c r="CO158" s="31" t="str">
        <f>IF(I158="MC",AZ158,"")</f>
        <v/>
      </c>
      <c r="CP158" s="31" t="str">
        <f>IF(CO158="","",RANK(CO158,$CO$3:$CO$202,1))</f>
        <v/>
      </c>
      <c r="CQ158" s="31" t="str">
        <f>IF(CP158=1,B158,"")</f>
        <v/>
      </c>
      <c r="CR158" s="31" t="str">
        <f>IF(CP158=2,B158,"")</f>
        <v/>
      </c>
      <c r="CS158" s="31" t="str">
        <f>IF(CP158=3,B158,"")</f>
        <v/>
      </c>
      <c r="CT158" s="31" t="str">
        <f>IF(BE158=0,BE158,"")</f>
        <v/>
      </c>
      <c r="CU158" s="31" t="str">
        <f>IF(BE158=1,1,"")</f>
        <v/>
      </c>
      <c r="CV158" s="31" t="str">
        <f>IF(BE158=2,2,"")</f>
        <v/>
      </c>
      <c r="CW158" s="31" t="str">
        <f>IF(BE158=3,3,"")</f>
        <v/>
      </c>
      <c r="CX158" s="31" t="str">
        <f>IF(BE158=4,4,"")</f>
        <v/>
      </c>
      <c r="CY158" s="31" t="str">
        <f>IF(BE158=5,5,"")</f>
        <v/>
      </c>
      <c r="CZ158" s="31" t="str">
        <f>IF(BH158=0,BH158,"")</f>
        <v/>
      </c>
      <c r="DA158" s="31" t="str">
        <f>IF(BH158=1,1,"")</f>
        <v/>
      </c>
      <c r="DB158" s="31" t="str">
        <f>IF(BH158=2,2,"")</f>
        <v/>
      </c>
      <c r="DC158" s="31" t="str">
        <f>IF(BH158=3,3,"")</f>
        <v/>
      </c>
      <c r="DD158" s="31" t="str">
        <f>IF(BH158=4,4,"")</f>
        <v/>
      </c>
      <c r="DE158" s="31" t="str">
        <f>IF(BH158=5,5,"")</f>
        <v/>
      </c>
      <c r="DF158" s="31" t="str">
        <f>IF(BK158=0,BK158,"")</f>
        <v/>
      </c>
      <c r="DG158" s="31" t="str">
        <f>IF(BK158=1,1,"")</f>
        <v/>
      </c>
      <c r="DH158" s="31" t="str">
        <f>IF(BK158=2,2,"")</f>
        <v/>
      </c>
      <c r="DI158" s="31" t="str">
        <f>IF(BK158=3,3,"")</f>
        <v/>
      </c>
      <c r="DJ158" s="31" t="str">
        <f>IF(BK158=4,4,"")</f>
        <v/>
      </c>
      <c r="DK158" s="31" t="str">
        <f>IF(BK158=5,5,"")</f>
        <v/>
      </c>
      <c r="DL158" s="31" t="str">
        <f>IF(BK158=6,6,"")</f>
        <v/>
      </c>
      <c r="DM158" s="31" t="str">
        <f>IF(BK158=7,7,"")</f>
        <v/>
      </c>
      <c r="DN158" s="31" t="str">
        <f>IF(BK158=8,8,"")</f>
        <v/>
      </c>
      <c r="DO158" s="31" t="str">
        <f>IF(BK158=9,9,"")</f>
        <v/>
      </c>
      <c r="DP158" s="31" t="str">
        <f>IF(BK158=10,10,"")</f>
        <v/>
      </c>
      <c r="DQ158" s="31" t="str">
        <f>IF(J158="Lund",AZ158,"")</f>
        <v/>
      </c>
      <c r="DR158" s="31" t="str">
        <f>IF(DQ158="","",RANK(DQ158,$DQ$3:$DQ$202,1))</f>
        <v/>
      </c>
      <c r="DS158" s="31" t="str">
        <f>IF(DR158=1,B158,"")</f>
        <v/>
      </c>
      <c r="DT158" s="31" t="str">
        <f>IF(I158="AT",B158,"")</f>
        <v/>
      </c>
      <c r="DU158" s="31" t="str">
        <f>IF(I158="MC",B158,"")</f>
        <v/>
      </c>
      <c r="DV158" s="31" t="str">
        <f>IF(I158="AC",B158,"")</f>
        <v/>
      </c>
      <c r="DW158" s="48" t="e">
        <f>IF(BK158=0,0,IF(D158="","",$D$203-AZ158+1)/$D$203*100)</f>
        <v>#VALUE!</v>
      </c>
      <c r="DX158" s="76" t="str">
        <f>IF(AS158 = 0,AV158 - AS158,"")</f>
        <v/>
      </c>
    </row>
    <row r="159" spans="1:128" ht="13.2" x14ac:dyDescent="0.25">
      <c r="A159" s="31" t="s">
        <v>318</v>
      </c>
      <c r="B159" s="76">
        <v>157</v>
      </c>
      <c r="C159" s="15"/>
      <c r="D159" s="15"/>
      <c r="E159" s="15"/>
      <c r="F159" s="15"/>
      <c r="G159" s="15"/>
      <c r="H159" s="47"/>
      <c r="I159" s="15"/>
      <c r="J159" s="47"/>
      <c r="K159" s="47"/>
      <c r="L159" s="47"/>
      <c r="M159" s="54"/>
      <c r="N159" s="54"/>
      <c r="O159" s="54"/>
      <c r="P159" s="54"/>
      <c r="Q159" s="54"/>
      <c r="R159" s="51"/>
      <c r="S159" s="51"/>
      <c r="T159" s="51"/>
      <c r="U159" s="51"/>
      <c r="V159" s="51"/>
      <c r="W159" s="51"/>
      <c r="X159" s="52" t="str">
        <f>IF(M159&gt;0,VLOOKUP(M159,$DY$8:$DZ$95,2)," ")</f>
        <v xml:space="preserve"> </v>
      </c>
      <c r="Y159" s="52" t="str">
        <f>IF(N159&gt;0,VLOOKUP(N159,$DY$8:$DZ$95,2)," ")</f>
        <v xml:space="preserve"> </v>
      </c>
      <c r="Z159" s="52" t="str">
        <f>IF(O159&gt;0,VLOOKUP(O159,$DY$8:$DZ$95,2)," ")</f>
        <v xml:space="preserve"> </v>
      </c>
      <c r="AA159" s="52" t="str">
        <f>IF(P159&gt;0,VLOOKUP(P159,$DY$8:$DZ$95,2)," ")</f>
        <v xml:space="preserve"> </v>
      </c>
      <c r="AB159" s="52" t="str">
        <f>IF(Q159&gt;0,VLOOKUP(Q159,$DY$8:$DZ$95,2)," ")</f>
        <v xml:space="preserve"> </v>
      </c>
      <c r="AC159" s="54"/>
      <c r="AD159" s="54"/>
      <c r="AE159" s="54"/>
      <c r="AF159" s="54"/>
      <c r="AG159" s="54"/>
      <c r="AH159" s="52" t="str">
        <f>IF(AC159&gt;0,VLOOKUP(AC159,$DY$8:$DZ$95,2)," ")</f>
        <v xml:space="preserve"> </v>
      </c>
      <c r="AI159" s="52" t="str">
        <f>IF(AD159&gt;0,VLOOKUP(AD159,$DY$8:$DZ$95,2)," ")</f>
        <v xml:space="preserve"> </v>
      </c>
      <c r="AJ159" s="52" t="str">
        <f>IF(AE159&gt;0,VLOOKUP(AE159,$DY$8:$DZ$95,2)," ")</f>
        <v xml:space="preserve"> </v>
      </c>
      <c r="AK159" s="52" t="str">
        <f>IF(AF159&gt;0,VLOOKUP(AF159,$DY$8:$DZ$95,2)," ")</f>
        <v xml:space="preserve"> </v>
      </c>
      <c r="AL159" s="52" t="str">
        <f>IF(AG159&gt;0,VLOOKUP(AG159,$DY$8:$DZ$95,2)," ")</f>
        <v xml:space="preserve"> </v>
      </c>
      <c r="AM159" s="53"/>
      <c r="AN159" s="53"/>
      <c r="AO159" s="53"/>
      <c r="AP159" s="53"/>
      <c r="AQ159" s="53"/>
      <c r="AR159" s="53"/>
      <c r="AS159" s="55" t="str">
        <f>IF(D159="","",SUM(X159:AB159))</f>
        <v/>
      </c>
      <c r="AT159" s="31" t="str">
        <f>IF(D159="","",RANK(AS159,$AS$3:$AS$202,0))</f>
        <v/>
      </c>
      <c r="AU159" s="57" t="str">
        <f>IF(D159="","",IF(LOOKUP(AT159,'Master 2012 Pay Sheet'!$A$5:$A$35,'Master 2012 Pay Sheet'!$B$5:$B$35)&gt;0,LOOKUP(AT159,'Master 2012 Pay Sheet'!$A$5:$A$35,'Master 2012 Pay Sheet'!$B$5:$B$35),0))</f>
        <v/>
      </c>
      <c r="AV159" s="56" t="str">
        <f>IF(D159="","",SUM(AH159:AL159))</f>
        <v/>
      </c>
      <c r="AW159" s="31" t="str">
        <f>IF(D159="","",RANK(AV159,$AV$3:$AV$202,0))</f>
        <v/>
      </c>
      <c r="AX159" s="57" t="str">
        <f>IF(D159="","",IF(LOOKUP(AW159,'Master 2012 Pay Sheet'!$C$5:$C$35,'Master 2012 Pay Sheet'!$D$5:$D$35)&gt;0,LOOKUP(AW159,'Master 2012 Pay Sheet'!$C$5:$C$35,'Master 2012 Pay Sheet'!$D$5:$D$35),0))</f>
        <v/>
      </c>
      <c r="AY159" s="56" t="str">
        <f>IF(D159="","",AS159+AV159)</f>
        <v/>
      </c>
      <c r="AZ159" s="31" t="str">
        <f>IF(D159="","",RANK(AY159,$AY$3:$AY$202,0))</f>
        <v/>
      </c>
      <c r="BA159" s="57" t="str">
        <f>IF(D159="","",IF(LOOKUP(AZ159,'Master 2012 Pay Sheet'!$E$5:$E$35,'Master 2012 Pay Sheet'!$F$5:$F$35)&gt;0,LOOKUP(AZ159,'Master 2012 Pay Sheet'!$E$5:$E$35,'Master 2012 Pay Sheet'!$F$5:$F$35),0))</f>
        <v/>
      </c>
      <c r="BB159" s="57" t="str">
        <f>IF(D159="","",SUM(AU159+AX159+BA159))</f>
        <v/>
      </c>
      <c r="BC159" s="31" t="str">
        <f>IF(D159="","",AT159-AZ159)</f>
        <v/>
      </c>
      <c r="BD159" s="31" t="str">
        <f>IF(D159="","",IF(BC159=MAX($BC$3:$BC$202),B159,""))</f>
        <v/>
      </c>
      <c r="BE159" s="31" t="str">
        <f>IF(D159="","",COUNT(M159:Q159))</f>
        <v/>
      </c>
      <c r="BF159" s="56" t="str">
        <f>IF(D159="","",MAX(X159:AB159))</f>
        <v/>
      </c>
      <c r="BG159" s="31" t="str">
        <f>IF(BF159=MAX($BF$3:$BF$202),B159,"")</f>
        <v/>
      </c>
      <c r="BH159" s="31" t="str">
        <f>IF(D159="","",COUNT(AC159:AG159))</f>
        <v/>
      </c>
      <c r="BI159" s="56" t="str">
        <f>IF(D159="","",MAX(AH159:AL159))</f>
        <v/>
      </c>
      <c r="BJ159" s="31" t="str">
        <f>IF(BI159=MAX($BI$3:$BI$202),B159,"")</f>
        <v/>
      </c>
      <c r="BK159" s="31" t="str">
        <f>IF(BE159="","",BE159+BH159)</f>
        <v/>
      </c>
      <c r="BL159" s="31" t="str">
        <f>IF(D159="","",IF(S159=MAX($S$3:$S$202),S159,""))</f>
        <v/>
      </c>
      <c r="BM159" s="31" t="str">
        <f>IF(BL159=MAX($BL$3:$BL$202),B159,"")</f>
        <v/>
      </c>
      <c r="BN159" s="31" t="str">
        <f>IF(D159="","",IF(AN159=MAX($AN$3:$AN$202),AN159,""))</f>
        <v/>
      </c>
      <c r="BO159" s="31" t="str">
        <f>IF(BN159=MAX($BN$3:$BN$202),B159,"")</f>
        <v/>
      </c>
      <c r="BP159" s="31" t="str">
        <f>IF(D159="","",IF(R159=MAX($R$3:$R$202),R159,""))</f>
        <v/>
      </c>
      <c r="BQ159" s="31" t="str">
        <f>IF(BP159=MAX($BP$3:$BP$202),B159,"")</f>
        <v/>
      </c>
      <c r="BR159" s="31" t="str">
        <f>IF(D159="","",IF(AM159=MAX($AM$3:$AM$202),AM159,""))</f>
        <v/>
      </c>
      <c r="BS159" s="31" t="str">
        <f>IF(BR159=MAX($BR$3:$BR$202),B159,"")</f>
        <v/>
      </c>
      <c r="BT159" s="31" t="str">
        <f>IF(D159="","",IF(V159=MAX($V$3:$V$202),V159,""))</f>
        <v/>
      </c>
      <c r="BU159" s="31" t="str">
        <f>IF(BT159=MAX($BT$3:$BT$202),B159,"")</f>
        <v/>
      </c>
      <c r="BV159" s="31" t="str">
        <f>IF(D159="","",IF(W159=MAX($W$3:$W$202), W159,""))</f>
        <v/>
      </c>
      <c r="BW159" s="31" t="str">
        <f>IF(BV159=MAX($BV$3:$BV$202),B159,"")</f>
        <v/>
      </c>
      <c r="BX159" s="31" t="str">
        <f>IF(D159="","",IF(AQ159=MAX($AQ$3:$AQ$202),AQ159,""))</f>
        <v/>
      </c>
      <c r="BY159" s="31" t="str">
        <f>IF(BX159=MAX($BX$3:$BX$202),B159,"")</f>
        <v/>
      </c>
      <c r="BZ159" s="31" t="str">
        <f>IF(D159="","",IF(AR159=MAX($AR$3:$AR$202), AR159,""))</f>
        <v/>
      </c>
      <c r="CA159" s="31" t="str">
        <f>IF(BZ159=MAX($BZ$3:$BZ$202),B159,"")</f>
        <v/>
      </c>
      <c r="CB159" s="31" t="str">
        <f>IF(D159="","",IF(U159=MAX($U$3:$U$202), U159,""))</f>
        <v/>
      </c>
      <c r="CC159" s="31" t="str">
        <f>IF(CB159=MAX($CB$3:$CB$202),B159,"")</f>
        <v/>
      </c>
      <c r="CD159" s="31" t="str">
        <f>IF(D159="","",IF(AP159=MAX($AP$3:$AP$202),AP159,""))</f>
        <v/>
      </c>
      <c r="CE159" s="31" t="str">
        <f>IF(CD159=MAX($CD$3:$CD$202),B159,"")</f>
        <v/>
      </c>
      <c r="CF159" s="31" t="str">
        <f>IF(D159="","",IF(T159=MAX($T$3:$T$202), T159,""))</f>
        <v/>
      </c>
      <c r="CG159" s="31" t="str">
        <f>IF(CF159=MAX($CF$3:$CF$202),B159,"")</f>
        <v/>
      </c>
      <c r="CH159" s="31" t="str">
        <f>IF(D159="","",IF(AO159=MAX($AO$3:$AO$202),AO159,""))</f>
        <v/>
      </c>
      <c r="CI159" s="31" t="str">
        <f>IF(CH159=MAX($CH$3:$CH$202),B159,"")</f>
        <v/>
      </c>
      <c r="CJ159" s="31" t="str">
        <f>IF(I159="AC",AZ159,"")</f>
        <v/>
      </c>
      <c r="CK159" s="31" t="str">
        <f>IF(CJ159="","",RANK(CJ159,$CJ$3:$CJ$202,1))</f>
        <v/>
      </c>
      <c r="CL159" s="31" t="str">
        <f>IF(CK159=1,B159,"")</f>
        <v/>
      </c>
      <c r="CM159" s="31" t="str">
        <f>IF(CK159=2,B159,"")</f>
        <v/>
      </c>
      <c r="CN159" s="31" t="str">
        <f>IF(CK159=3,B159,"")</f>
        <v/>
      </c>
      <c r="CO159" s="31" t="str">
        <f>IF(I159="MC",AZ159,"")</f>
        <v/>
      </c>
      <c r="CP159" s="31" t="str">
        <f>IF(CO159="","",RANK(CO159,$CO$3:$CO$202,1))</f>
        <v/>
      </c>
      <c r="CQ159" s="31" t="str">
        <f>IF(CP159=1,B159,"")</f>
        <v/>
      </c>
      <c r="CR159" s="31" t="str">
        <f>IF(CP159=2,B159,"")</f>
        <v/>
      </c>
      <c r="CS159" s="31" t="str">
        <f>IF(CP159=3,B159,"")</f>
        <v/>
      </c>
      <c r="CT159" s="31" t="str">
        <f>IF(BE159=0,BE159,"")</f>
        <v/>
      </c>
      <c r="CU159" s="31" t="str">
        <f>IF(BE159=1,1,"")</f>
        <v/>
      </c>
      <c r="CV159" s="31" t="str">
        <f>IF(BE159=2,2,"")</f>
        <v/>
      </c>
      <c r="CW159" s="31" t="str">
        <f>IF(BE159=3,3,"")</f>
        <v/>
      </c>
      <c r="CX159" s="31" t="str">
        <f>IF(BE159=4,4,"")</f>
        <v/>
      </c>
      <c r="CY159" s="31" t="str">
        <f>IF(BE159=5,5,"")</f>
        <v/>
      </c>
      <c r="CZ159" s="31" t="str">
        <f>IF(BH159=0,BH159,"")</f>
        <v/>
      </c>
      <c r="DA159" s="31" t="str">
        <f>IF(BH159=1,1,"")</f>
        <v/>
      </c>
      <c r="DB159" s="31" t="str">
        <f>IF(BH159=2,2,"")</f>
        <v/>
      </c>
      <c r="DC159" s="31" t="str">
        <f>IF(BH159=3,3,"")</f>
        <v/>
      </c>
      <c r="DD159" s="31" t="str">
        <f>IF(BH159=4,4,"")</f>
        <v/>
      </c>
      <c r="DE159" s="31" t="str">
        <f>IF(BH159=5,5,"")</f>
        <v/>
      </c>
      <c r="DF159" s="31" t="str">
        <f>IF(BK159=0,BK159,"")</f>
        <v/>
      </c>
      <c r="DG159" s="31" t="str">
        <f>IF(BK159=1,1,"")</f>
        <v/>
      </c>
      <c r="DH159" s="31" t="str">
        <f>IF(BK159=2,2,"")</f>
        <v/>
      </c>
      <c r="DI159" s="31" t="str">
        <f>IF(BK159=3,3,"")</f>
        <v/>
      </c>
      <c r="DJ159" s="31" t="str">
        <f>IF(BK159=4,4,"")</f>
        <v/>
      </c>
      <c r="DK159" s="31" t="str">
        <f>IF(BK159=5,5,"")</f>
        <v/>
      </c>
      <c r="DL159" s="31" t="str">
        <f>IF(BK159=6,6,"")</f>
        <v/>
      </c>
      <c r="DM159" s="31" t="str">
        <f>IF(BK159=7,7,"")</f>
        <v/>
      </c>
      <c r="DN159" s="31" t="str">
        <f>IF(BK159=8,8,"")</f>
        <v/>
      </c>
      <c r="DO159" s="31" t="str">
        <f>IF(BK159=9,9,"")</f>
        <v/>
      </c>
      <c r="DP159" s="31" t="str">
        <f>IF(BK159=10,10,"")</f>
        <v/>
      </c>
      <c r="DQ159" s="31" t="str">
        <f>IF(J159="Lund",AZ159,"")</f>
        <v/>
      </c>
      <c r="DR159" s="31" t="str">
        <f>IF(DQ159="","",RANK(DQ159,$DQ$3:$DQ$202,1))</f>
        <v/>
      </c>
      <c r="DS159" s="31" t="str">
        <f>IF(DR159=1,B159,"")</f>
        <v/>
      </c>
      <c r="DT159" s="31" t="str">
        <f>IF(I159="AT",B159,"")</f>
        <v/>
      </c>
      <c r="DU159" s="31" t="str">
        <f>IF(I159="MC",B159,"")</f>
        <v/>
      </c>
      <c r="DV159" s="31" t="str">
        <f>IF(I159="AC",B159,"")</f>
        <v/>
      </c>
      <c r="DW159" s="48" t="e">
        <f>IF(BK159=0,0,IF(D159="","",$D$203-AZ159+1)/$D$203*100)</f>
        <v>#VALUE!</v>
      </c>
      <c r="DX159" s="76" t="str">
        <f>IF(AS159 = 0,AV159 - AS159,"")</f>
        <v/>
      </c>
    </row>
    <row r="160" spans="1:128" ht="13.2" x14ac:dyDescent="0.25">
      <c r="A160" s="31" t="s">
        <v>318</v>
      </c>
      <c r="B160" s="76">
        <v>158</v>
      </c>
      <c r="C160" s="15"/>
      <c r="D160" s="15"/>
      <c r="E160" s="15"/>
      <c r="F160" s="15"/>
      <c r="G160" s="15"/>
      <c r="H160" s="47"/>
      <c r="I160" s="15"/>
      <c r="J160" s="47"/>
      <c r="K160" s="47"/>
      <c r="L160" s="47"/>
      <c r="M160" s="54"/>
      <c r="N160" s="54"/>
      <c r="O160" s="54"/>
      <c r="P160" s="54"/>
      <c r="Q160" s="54"/>
      <c r="R160" s="51"/>
      <c r="S160" s="51"/>
      <c r="T160" s="51"/>
      <c r="U160" s="51"/>
      <c r="V160" s="51"/>
      <c r="W160" s="51"/>
      <c r="X160" s="52" t="str">
        <f>IF(M160&gt;0,VLOOKUP(M160,$DY$8:$DZ$95,2)," ")</f>
        <v xml:space="preserve"> </v>
      </c>
      <c r="Y160" s="52" t="str">
        <f>IF(N160&gt;0,VLOOKUP(N160,$DY$8:$DZ$95,2)," ")</f>
        <v xml:space="preserve"> </v>
      </c>
      <c r="Z160" s="52" t="str">
        <f>IF(O160&gt;0,VLOOKUP(O160,$DY$8:$DZ$95,2)," ")</f>
        <v xml:space="preserve"> </v>
      </c>
      <c r="AA160" s="52" t="str">
        <f>IF(P160&gt;0,VLOOKUP(P160,$DY$8:$DZ$95,2)," ")</f>
        <v xml:space="preserve"> </v>
      </c>
      <c r="AB160" s="52" t="str">
        <f>IF(Q160&gt;0,VLOOKUP(Q160,$DY$8:$DZ$95,2)," ")</f>
        <v xml:space="preserve"> </v>
      </c>
      <c r="AC160" s="54"/>
      <c r="AD160" s="54"/>
      <c r="AE160" s="54"/>
      <c r="AF160" s="54"/>
      <c r="AG160" s="54"/>
      <c r="AH160" s="52" t="str">
        <f>IF(AC160&gt;0,VLOOKUP(AC160,$DY$8:$DZ$95,2)," ")</f>
        <v xml:space="preserve"> </v>
      </c>
      <c r="AI160" s="52" t="str">
        <f>IF(AD160&gt;0,VLOOKUP(AD160,$DY$8:$DZ$95,2)," ")</f>
        <v xml:space="preserve"> </v>
      </c>
      <c r="AJ160" s="52" t="str">
        <f>IF(AE160&gt;0,VLOOKUP(AE160,$DY$8:$DZ$95,2)," ")</f>
        <v xml:space="preserve"> </v>
      </c>
      <c r="AK160" s="52" t="str">
        <f>IF(AF160&gt;0,VLOOKUP(AF160,$DY$8:$DZ$95,2)," ")</f>
        <v xml:space="preserve"> </v>
      </c>
      <c r="AL160" s="52" t="str">
        <f>IF(AG160&gt;0,VLOOKUP(AG160,$DY$8:$DZ$95,2)," ")</f>
        <v xml:space="preserve"> </v>
      </c>
      <c r="AM160" s="53"/>
      <c r="AN160" s="53"/>
      <c r="AO160" s="53"/>
      <c r="AP160" s="53"/>
      <c r="AQ160" s="53"/>
      <c r="AR160" s="53"/>
      <c r="AS160" s="55" t="str">
        <f>IF(D160="","",SUM(X160:AB160))</f>
        <v/>
      </c>
      <c r="AT160" s="31" t="str">
        <f>IF(D160="","",RANK(AS160,$AS$3:$AS$202,0))</f>
        <v/>
      </c>
      <c r="AU160" s="57" t="str">
        <f>IF(D160="","",IF(LOOKUP(AT160,'Master 2012 Pay Sheet'!$A$5:$A$35,'Master 2012 Pay Sheet'!$B$5:$B$35)&gt;0,LOOKUP(AT160,'Master 2012 Pay Sheet'!$A$5:$A$35,'Master 2012 Pay Sheet'!$B$5:$B$35),0))</f>
        <v/>
      </c>
      <c r="AV160" s="56" t="str">
        <f>IF(D160="","",SUM(AH160:AL160))</f>
        <v/>
      </c>
      <c r="AW160" s="31" t="str">
        <f>IF(D160="","",RANK(AV160,$AV$3:$AV$202,0))</f>
        <v/>
      </c>
      <c r="AX160" s="57" t="str">
        <f>IF(D160="","",IF(LOOKUP(AW160,'Master 2012 Pay Sheet'!$C$5:$C$35,'Master 2012 Pay Sheet'!$D$5:$D$35)&gt;0,LOOKUP(AW160,'Master 2012 Pay Sheet'!$C$5:$C$35,'Master 2012 Pay Sheet'!$D$5:$D$35),0))</f>
        <v/>
      </c>
      <c r="AY160" s="56" t="str">
        <f>IF(D160="","",AS160+AV160)</f>
        <v/>
      </c>
      <c r="AZ160" s="31" t="str">
        <f>IF(D160="","",RANK(AY160,$AY$3:$AY$202,0))</f>
        <v/>
      </c>
      <c r="BA160" s="57" t="str">
        <f>IF(D160="","",IF(LOOKUP(AZ160,'Master 2012 Pay Sheet'!$E$5:$E$35,'Master 2012 Pay Sheet'!$F$5:$F$35)&gt;0,LOOKUP(AZ160,'Master 2012 Pay Sheet'!$E$5:$E$35,'Master 2012 Pay Sheet'!$F$5:$F$35),0))</f>
        <v/>
      </c>
      <c r="BB160" s="57" t="str">
        <f>IF(D160="","",SUM(AU160+AX160+BA160))</f>
        <v/>
      </c>
      <c r="BC160" s="31" t="str">
        <f>IF(D160="","",AT160-AZ160)</f>
        <v/>
      </c>
      <c r="BD160" s="31" t="str">
        <f>IF(D160="","",IF(BC160=MAX($BC$3:$BC$202),B160,""))</f>
        <v/>
      </c>
      <c r="BE160" s="31" t="str">
        <f>IF(D160="","",COUNT(M160:Q160))</f>
        <v/>
      </c>
      <c r="BF160" s="56" t="str">
        <f>IF(D160="","",MAX(X160:AB160))</f>
        <v/>
      </c>
      <c r="BG160" s="31" t="str">
        <f>IF(BF160=MAX($BF$3:$BF$202),B160,"")</f>
        <v/>
      </c>
      <c r="BH160" s="31" t="str">
        <f>IF(D160="","",COUNT(AC160:AG160))</f>
        <v/>
      </c>
      <c r="BI160" s="56" t="str">
        <f>IF(D160="","",MAX(AH160:AL160))</f>
        <v/>
      </c>
      <c r="BJ160" s="31" t="str">
        <f>IF(BI160=MAX($BI$3:$BI$202),B160,"")</f>
        <v/>
      </c>
      <c r="BK160" s="31" t="str">
        <f>IF(BE160="","",BE160+BH160)</f>
        <v/>
      </c>
      <c r="BL160" s="31" t="str">
        <f>IF(D160="","",IF(S160=MAX($S$3:$S$202),S160,""))</f>
        <v/>
      </c>
      <c r="BM160" s="31" t="str">
        <f>IF(BL160=MAX($BL$3:$BL$202),B160,"")</f>
        <v/>
      </c>
      <c r="BN160" s="31" t="str">
        <f>IF(D160="","",IF(AN160=MAX($AN$3:$AN$202),AN160,""))</f>
        <v/>
      </c>
      <c r="BO160" s="31" t="str">
        <f>IF(BN160=MAX($BN$3:$BN$202),B160,"")</f>
        <v/>
      </c>
      <c r="BP160" s="31" t="str">
        <f>IF(D160="","",IF(R160=MAX($R$3:$R$202),R160,""))</f>
        <v/>
      </c>
      <c r="BQ160" s="31" t="str">
        <f>IF(BP160=MAX($BP$3:$BP$202),B160,"")</f>
        <v/>
      </c>
      <c r="BR160" s="31" t="str">
        <f>IF(D160="","",IF(AM160=MAX($AM$3:$AM$202),AM160,""))</f>
        <v/>
      </c>
      <c r="BS160" s="31" t="str">
        <f>IF(BR160=MAX($BR$3:$BR$202),B160,"")</f>
        <v/>
      </c>
      <c r="BT160" s="31" t="str">
        <f>IF(D160="","",IF(V160=MAX($V$3:$V$202),V160,""))</f>
        <v/>
      </c>
      <c r="BU160" s="31" t="str">
        <f>IF(BT160=MAX($BT$3:$BT$202),B160,"")</f>
        <v/>
      </c>
      <c r="BV160" s="31" t="str">
        <f>IF(D160="","",IF(W160=MAX($W$3:$W$202), W160,""))</f>
        <v/>
      </c>
      <c r="BW160" s="31" t="str">
        <f>IF(BV160=MAX($BV$3:$BV$202),B160,"")</f>
        <v/>
      </c>
      <c r="BX160" s="31" t="str">
        <f>IF(D160="","",IF(AQ160=MAX($AQ$3:$AQ$202),AQ160,""))</f>
        <v/>
      </c>
      <c r="BY160" s="31" t="str">
        <f>IF(BX160=MAX($BX$3:$BX$202),B160,"")</f>
        <v/>
      </c>
      <c r="BZ160" s="31" t="str">
        <f>IF(D160="","",IF(AR160=MAX($AR$3:$AR$202), AR160,""))</f>
        <v/>
      </c>
      <c r="CA160" s="31" t="str">
        <f>IF(BZ160=MAX($BZ$3:$BZ$202),B160,"")</f>
        <v/>
      </c>
      <c r="CB160" s="31" t="str">
        <f>IF(D160="","",IF(U160=MAX($U$3:$U$202), U160,""))</f>
        <v/>
      </c>
      <c r="CC160" s="31" t="str">
        <f>IF(CB160=MAX($CB$3:$CB$202),B160,"")</f>
        <v/>
      </c>
      <c r="CD160" s="31" t="str">
        <f>IF(D160="","",IF(AP160=MAX($AP$3:$AP$202),AP160,""))</f>
        <v/>
      </c>
      <c r="CE160" s="31" t="str">
        <f>IF(CD160=MAX($CD$3:$CD$202),B160,"")</f>
        <v/>
      </c>
      <c r="CF160" s="31" t="str">
        <f>IF(D160="","",IF(T160=MAX($T$3:$T$202), T160,""))</f>
        <v/>
      </c>
      <c r="CG160" s="31" t="str">
        <f>IF(CF160=MAX($CF$3:$CF$202),B160,"")</f>
        <v/>
      </c>
      <c r="CH160" s="31" t="str">
        <f>IF(D160="","",IF(AO160=MAX($AO$3:$AO$202),AO160,""))</f>
        <v/>
      </c>
      <c r="CI160" s="31" t="str">
        <f>IF(CH160=MAX($CH$3:$CH$202),B160,"")</f>
        <v/>
      </c>
      <c r="CJ160" s="31" t="str">
        <f>IF(I160="AC",AZ160,"")</f>
        <v/>
      </c>
      <c r="CK160" s="31" t="str">
        <f>IF(CJ160="","",RANK(CJ160,$CJ$3:$CJ$202,1))</f>
        <v/>
      </c>
      <c r="CL160" s="31" t="str">
        <f>IF(CK160=1,B160,"")</f>
        <v/>
      </c>
      <c r="CM160" s="31" t="str">
        <f>IF(CK160=2,B160,"")</f>
        <v/>
      </c>
      <c r="CN160" s="31" t="str">
        <f>IF(CK160=3,B160,"")</f>
        <v/>
      </c>
      <c r="CO160" s="31" t="str">
        <f>IF(I160="MC",AZ160,"")</f>
        <v/>
      </c>
      <c r="CP160" s="31" t="str">
        <f>IF(CO160="","",RANK(CO160,$CO$3:$CO$202,1))</f>
        <v/>
      </c>
      <c r="CQ160" s="31" t="str">
        <f>IF(CP160=1,B160,"")</f>
        <v/>
      </c>
      <c r="CR160" s="31" t="str">
        <f>IF(CP160=2,B160,"")</f>
        <v/>
      </c>
      <c r="CS160" s="31" t="str">
        <f>IF(CP160=3,B160,"")</f>
        <v/>
      </c>
      <c r="CT160" s="31" t="str">
        <f>IF(BE160=0,BE160,"")</f>
        <v/>
      </c>
      <c r="CU160" s="31" t="str">
        <f>IF(BE160=1,1,"")</f>
        <v/>
      </c>
      <c r="CV160" s="31" t="str">
        <f>IF(BE160=2,2,"")</f>
        <v/>
      </c>
      <c r="CW160" s="31" t="str">
        <f>IF(BE160=3,3,"")</f>
        <v/>
      </c>
      <c r="CX160" s="31" t="str">
        <f>IF(BE160=4,4,"")</f>
        <v/>
      </c>
      <c r="CY160" s="31" t="str">
        <f>IF(BE160=5,5,"")</f>
        <v/>
      </c>
      <c r="CZ160" s="31" t="str">
        <f>IF(BH160=0,BH160,"")</f>
        <v/>
      </c>
      <c r="DA160" s="31" t="str">
        <f>IF(BH160=1,1,"")</f>
        <v/>
      </c>
      <c r="DB160" s="31" t="str">
        <f>IF(BH160=2,2,"")</f>
        <v/>
      </c>
      <c r="DC160" s="31" t="str">
        <f>IF(BH160=3,3,"")</f>
        <v/>
      </c>
      <c r="DD160" s="31" t="str">
        <f>IF(BH160=4,4,"")</f>
        <v/>
      </c>
      <c r="DE160" s="31" t="str">
        <f>IF(BH160=5,5,"")</f>
        <v/>
      </c>
      <c r="DF160" s="31" t="str">
        <f>IF(BK160=0,BK160,"")</f>
        <v/>
      </c>
      <c r="DG160" s="31" t="str">
        <f>IF(BK160=1,1,"")</f>
        <v/>
      </c>
      <c r="DH160" s="31" t="str">
        <f>IF(BK160=2,2,"")</f>
        <v/>
      </c>
      <c r="DI160" s="31" t="str">
        <f>IF(BK160=3,3,"")</f>
        <v/>
      </c>
      <c r="DJ160" s="31" t="str">
        <f>IF(BK160=4,4,"")</f>
        <v/>
      </c>
      <c r="DK160" s="31" t="str">
        <f>IF(BK160=5,5,"")</f>
        <v/>
      </c>
      <c r="DL160" s="31" t="str">
        <f>IF(BK160=6,6,"")</f>
        <v/>
      </c>
      <c r="DM160" s="31" t="str">
        <f>IF(BK160=7,7,"")</f>
        <v/>
      </c>
      <c r="DN160" s="31" t="str">
        <f>IF(BK160=8,8,"")</f>
        <v/>
      </c>
      <c r="DO160" s="31" t="str">
        <f>IF(BK160=9,9,"")</f>
        <v/>
      </c>
      <c r="DP160" s="31" t="str">
        <f>IF(BK160=10,10,"")</f>
        <v/>
      </c>
      <c r="DQ160" s="31" t="str">
        <f>IF(J160="Lund",AZ160,"")</f>
        <v/>
      </c>
      <c r="DR160" s="31" t="str">
        <f>IF(DQ160="","",RANK(DQ160,$DQ$3:$DQ$202,1))</f>
        <v/>
      </c>
      <c r="DS160" s="31" t="str">
        <f>IF(DR160=1,B160,"")</f>
        <v/>
      </c>
      <c r="DT160" s="31" t="str">
        <f>IF(I160="AT",B160,"")</f>
        <v/>
      </c>
      <c r="DU160" s="31" t="str">
        <f>IF(I160="MC",B160,"")</f>
        <v/>
      </c>
      <c r="DV160" s="31" t="str">
        <f>IF(I160="AC",B160,"")</f>
        <v/>
      </c>
      <c r="DW160" s="48" t="e">
        <f>IF(BK160=0,0,IF(D160="","",$D$203-AZ160+1)/$D$203*100)</f>
        <v>#VALUE!</v>
      </c>
      <c r="DX160" s="76" t="str">
        <f>IF(AS160 = 0,AV160 - AS160,"")</f>
        <v/>
      </c>
    </row>
    <row r="161" spans="1:128" ht="13.2" x14ac:dyDescent="0.25">
      <c r="A161" s="31" t="s">
        <v>318</v>
      </c>
      <c r="B161" s="76">
        <v>159</v>
      </c>
      <c r="C161" s="15"/>
      <c r="D161" s="15"/>
      <c r="E161" s="15"/>
      <c r="F161" s="15"/>
      <c r="G161" s="15"/>
      <c r="H161" s="47"/>
      <c r="I161" s="15"/>
      <c r="J161" s="47"/>
      <c r="K161" s="47"/>
      <c r="L161" s="47"/>
      <c r="M161" s="54"/>
      <c r="N161" s="54"/>
      <c r="O161" s="54"/>
      <c r="P161" s="54"/>
      <c r="Q161" s="54"/>
      <c r="R161" s="51"/>
      <c r="S161" s="51"/>
      <c r="T161" s="51"/>
      <c r="U161" s="51"/>
      <c r="V161" s="51"/>
      <c r="W161" s="51"/>
      <c r="X161" s="52" t="str">
        <f>IF(M161&gt;0,VLOOKUP(M161,$DY$8:$DZ$95,2)," ")</f>
        <v xml:space="preserve"> </v>
      </c>
      <c r="Y161" s="52" t="str">
        <f>IF(N161&gt;0,VLOOKUP(N161,$DY$8:$DZ$95,2)," ")</f>
        <v xml:space="preserve"> </v>
      </c>
      <c r="Z161" s="52" t="str">
        <f>IF(O161&gt;0,VLOOKUP(O161,$DY$8:$DZ$95,2)," ")</f>
        <v xml:space="preserve"> </v>
      </c>
      <c r="AA161" s="52" t="str">
        <f>IF(P161&gt;0,VLOOKUP(P161,$DY$8:$DZ$95,2)," ")</f>
        <v xml:space="preserve"> </v>
      </c>
      <c r="AB161" s="52" t="str">
        <f>IF(Q161&gt;0,VLOOKUP(Q161,$DY$8:$DZ$95,2)," ")</f>
        <v xml:space="preserve"> </v>
      </c>
      <c r="AC161" s="54"/>
      <c r="AD161" s="54"/>
      <c r="AE161" s="54"/>
      <c r="AF161" s="54"/>
      <c r="AG161" s="54"/>
      <c r="AH161" s="52" t="str">
        <f>IF(AC161&gt;0,VLOOKUP(AC161,$DY$8:$DZ$95,2)," ")</f>
        <v xml:space="preserve"> </v>
      </c>
      <c r="AI161" s="52" t="str">
        <f>IF(AD161&gt;0,VLOOKUP(AD161,$DY$8:$DZ$95,2)," ")</f>
        <v xml:space="preserve"> </v>
      </c>
      <c r="AJ161" s="52" t="str">
        <f>IF(AE161&gt;0,VLOOKUP(AE161,$DY$8:$DZ$95,2)," ")</f>
        <v xml:space="preserve"> </v>
      </c>
      <c r="AK161" s="52" t="str">
        <f>IF(AF161&gt;0,VLOOKUP(AF161,$DY$8:$DZ$95,2)," ")</f>
        <v xml:space="preserve"> </v>
      </c>
      <c r="AL161" s="52" t="str">
        <f>IF(AG161&gt;0,VLOOKUP(AG161,$DY$8:$DZ$95,2)," ")</f>
        <v xml:space="preserve"> </v>
      </c>
      <c r="AM161" s="53"/>
      <c r="AN161" s="53"/>
      <c r="AO161" s="53"/>
      <c r="AP161" s="53"/>
      <c r="AQ161" s="53"/>
      <c r="AR161" s="53"/>
      <c r="AS161" s="55" t="str">
        <f>IF(D161="","",SUM(X161:AB161))</f>
        <v/>
      </c>
      <c r="AT161" s="31" t="str">
        <f>IF(D161="","",RANK(AS161,$AS$3:$AS$202,0))</f>
        <v/>
      </c>
      <c r="AU161" s="57" t="str">
        <f>IF(D161="","",IF(LOOKUP(AT161,'Master 2012 Pay Sheet'!$A$5:$A$35,'Master 2012 Pay Sheet'!$B$5:$B$35)&gt;0,LOOKUP(AT161,'Master 2012 Pay Sheet'!$A$5:$A$35,'Master 2012 Pay Sheet'!$B$5:$B$35),0))</f>
        <v/>
      </c>
      <c r="AV161" s="56" t="str">
        <f>IF(D161="","",SUM(AH161:AL161))</f>
        <v/>
      </c>
      <c r="AW161" s="31" t="str">
        <f>IF(D161="","",RANK(AV161,$AV$3:$AV$202,0))</f>
        <v/>
      </c>
      <c r="AX161" s="57" t="str">
        <f>IF(D161="","",IF(LOOKUP(AW161,'Master 2012 Pay Sheet'!$C$5:$C$35,'Master 2012 Pay Sheet'!$D$5:$D$35)&gt;0,LOOKUP(AW161,'Master 2012 Pay Sheet'!$C$5:$C$35,'Master 2012 Pay Sheet'!$D$5:$D$35),0))</f>
        <v/>
      </c>
      <c r="AY161" s="56" t="str">
        <f>IF(D161="","",AS161+AV161)</f>
        <v/>
      </c>
      <c r="AZ161" s="31" t="str">
        <f>IF(D161="","",RANK(AY161,$AY$3:$AY$202,0))</f>
        <v/>
      </c>
      <c r="BA161" s="57" t="str">
        <f>IF(D161="","",IF(LOOKUP(AZ161,'Master 2012 Pay Sheet'!$E$5:$E$35,'Master 2012 Pay Sheet'!$F$5:$F$35)&gt;0,LOOKUP(AZ161,'Master 2012 Pay Sheet'!$E$5:$E$35,'Master 2012 Pay Sheet'!$F$5:$F$35),0))</f>
        <v/>
      </c>
      <c r="BB161" s="57" t="str">
        <f>IF(D161="","",SUM(AU161+AX161+BA161))</f>
        <v/>
      </c>
      <c r="BC161" s="31" t="str">
        <f>IF(D161="","",AT161-AZ161)</f>
        <v/>
      </c>
      <c r="BD161" s="31" t="str">
        <f>IF(D161="","",IF(BC161=MAX($BC$3:$BC$202),B161,""))</f>
        <v/>
      </c>
      <c r="BE161" s="31" t="str">
        <f>IF(D161="","",COUNT(M161:Q161))</f>
        <v/>
      </c>
      <c r="BF161" s="56" t="str">
        <f>IF(D161="","",MAX(X161:AB161))</f>
        <v/>
      </c>
      <c r="BG161" s="31" t="str">
        <f>IF(BF161=MAX($BF$3:$BF$202),B161,"")</f>
        <v/>
      </c>
      <c r="BH161" s="31" t="str">
        <f>IF(D161="","",COUNT(AC161:AG161))</f>
        <v/>
      </c>
      <c r="BI161" s="56" t="str">
        <f>IF(D161="","",MAX(AH161:AL161))</f>
        <v/>
      </c>
      <c r="BJ161" s="31" t="str">
        <f>IF(BI161=MAX($BI$3:$BI$202),B161,"")</f>
        <v/>
      </c>
      <c r="BK161" s="31" t="str">
        <f>IF(BE161="","",BE161+BH161)</f>
        <v/>
      </c>
      <c r="BL161" s="31" t="str">
        <f>IF(D161="","",IF(S161=MAX($S$3:$S$202),S161,""))</f>
        <v/>
      </c>
      <c r="BM161" s="31" t="str">
        <f>IF(BL161=MAX($BL$3:$BL$202),B161,"")</f>
        <v/>
      </c>
      <c r="BN161" s="31" t="str">
        <f>IF(D161="","",IF(AN161=MAX($AN$3:$AN$202),AN161,""))</f>
        <v/>
      </c>
      <c r="BO161" s="31" t="str">
        <f>IF(BN161=MAX($BN$3:$BN$202),B161,"")</f>
        <v/>
      </c>
      <c r="BP161" s="31" t="str">
        <f>IF(D161="","",IF(R161=MAX($R$3:$R$202),R161,""))</f>
        <v/>
      </c>
      <c r="BQ161" s="31" t="str">
        <f>IF(BP161=MAX($BP$3:$BP$202),B161,"")</f>
        <v/>
      </c>
      <c r="BR161" s="31" t="str">
        <f>IF(D161="","",IF(AM161=MAX($AM$3:$AM$202),AM161,""))</f>
        <v/>
      </c>
      <c r="BS161" s="31" t="str">
        <f>IF(BR161=MAX($BR$3:$BR$202),B161,"")</f>
        <v/>
      </c>
      <c r="BT161" s="31" t="str">
        <f>IF(D161="","",IF(V161=MAX($V$3:$V$202),V161,""))</f>
        <v/>
      </c>
      <c r="BU161" s="31" t="str">
        <f>IF(BT161=MAX($BT$3:$BT$202),B161,"")</f>
        <v/>
      </c>
      <c r="BV161" s="31" t="str">
        <f>IF(D161="","",IF(W161=MAX($W$3:$W$202), W161,""))</f>
        <v/>
      </c>
      <c r="BW161" s="31" t="str">
        <f>IF(BV161=MAX($BV$3:$BV$202),B161,"")</f>
        <v/>
      </c>
      <c r="BX161" s="31" t="str">
        <f>IF(D161="","",IF(AQ161=MAX($AQ$3:$AQ$202),AQ161,""))</f>
        <v/>
      </c>
      <c r="BY161" s="31" t="str">
        <f>IF(BX161=MAX($BX$3:$BX$202),B161,"")</f>
        <v/>
      </c>
      <c r="BZ161" s="31" t="str">
        <f>IF(D161="","",IF(AR161=MAX($AR$3:$AR$202), AR161,""))</f>
        <v/>
      </c>
      <c r="CA161" s="31" t="str">
        <f>IF(BZ161=MAX($BZ$3:$BZ$202),B161,"")</f>
        <v/>
      </c>
      <c r="CB161" s="31" t="str">
        <f>IF(D161="","",IF(U161=MAX($U$3:$U$202), U161,""))</f>
        <v/>
      </c>
      <c r="CC161" s="31" t="str">
        <f>IF(CB161=MAX($CB$3:$CB$202),B161,"")</f>
        <v/>
      </c>
      <c r="CD161" s="31" t="str">
        <f>IF(D161="","",IF(AP161=MAX($AP$3:$AP$202),AP161,""))</f>
        <v/>
      </c>
      <c r="CE161" s="31" t="str">
        <f>IF(CD161=MAX($CD$3:$CD$202),B161,"")</f>
        <v/>
      </c>
      <c r="CF161" s="31" t="str">
        <f>IF(D161="","",IF(T161=MAX($T$3:$T$202), T161,""))</f>
        <v/>
      </c>
      <c r="CG161" s="31" t="str">
        <f>IF(CF161=MAX($CF$3:$CF$202),B161,"")</f>
        <v/>
      </c>
      <c r="CH161" s="31" t="str">
        <f>IF(D161="","",IF(AO161=MAX($AO$3:$AO$202),AO161,""))</f>
        <v/>
      </c>
      <c r="CI161" s="31" t="str">
        <f>IF(CH161=MAX($CH$3:$CH$202),B161,"")</f>
        <v/>
      </c>
      <c r="CJ161" s="31" t="str">
        <f>IF(I161="AC",AZ161,"")</f>
        <v/>
      </c>
      <c r="CK161" s="31" t="str">
        <f>IF(CJ161="","",RANK(CJ161,$CJ$3:$CJ$202,1))</f>
        <v/>
      </c>
      <c r="CL161" s="31" t="str">
        <f>IF(CK161=1,B161,"")</f>
        <v/>
      </c>
      <c r="CM161" s="31" t="str">
        <f>IF(CK161=2,B161,"")</f>
        <v/>
      </c>
      <c r="CN161" s="31" t="str">
        <f>IF(CK161=3,B161,"")</f>
        <v/>
      </c>
      <c r="CO161" s="31" t="str">
        <f>IF(I161="MC",AZ161,"")</f>
        <v/>
      </c>
      <c r="CP161" s="31" t="str">
        <f>IF(CO161="","",RANK(CO161,$CO$3:$CO$202,1))</f>
        <v/>
      </c>
      <c r="CQ161" s="31" t="str">
        <f>IF(CP161=1,B161,"")</f>
        <v/>
      </c>
      <c r="CR161" s="31" t="str">
        <f>IF(CP161=2,B161,"")</f>
        <v/>
      </c>
      <c r="CS161" s="31" t="str">
        <f>IF(CP161=3,B161,"")</f>
        <v/>
      </c>
      <c r="CT161" s="31" t="str">
        <f>IF(BE161=0,BE161,"")</f>
        <v/>
      </c>
      <c r="CU161" s="31" t="str">
        <f>IF(BE161=1,1,"")</f>
        <v/>
      </c>
      <c r="CV161" s="31" t="str">
        <f>IF(BE161=2,2,"")</f>
        <v/>
      </c>
      <c r="CW161" s="31" t="str">
        <f>IF(BE161=3,3,"")</f>
        <v/>
      </c>
      <c r="CX161" s="31" t="str">
        <f>IF(BE161=4,4,"")</f>
        <v/>
      </c>
      <c r="CY161" s="31" t="str">
        <f>IF(BE161=5,5,"")</f>
        <v/>
      </c>
      <c r="CZ161" s="31" t="str">
        <f>IF(BH161=0,BH161,"")</f>
        <v/>
      </c>
      <c r="DA161" s="31" t="str">
        <f>IF(BH161=1,1,"")</f>
        <v/>
      </c>
      <c r="DB161" s="31" t="str">
        <f>IF(BH161=2,2,"")</f>
        <v/>
      </c>
      <c r="DC161" s="31" t="str">
        <f>IF(BH161=3,3,"")</f>
        <v/>
      </c>
      <c r="DD161" s="31" t="str">
        <f>IF(BH161=4,4,"")</f>
        <v/>
      </c>
      <c r="DE161" s="31" t="str">
        <f>IF(BH161=5,5,"")</f>
        <v/>
      </c>
      <c r="DF161" s="31" t="str">
        <f>IF(BK161=0,BK161,"")</f>
        <v/>
      </c>
      <c r="DG161" s="31" t="str">
        <f>IF(BK161=1,1,"")</f>
        <v/>
      </c>
      <c r="DH161" s="31" t="str">
        <f>IF(BK161=2,2,"")</f>
        <v/>
      </c>
      <c r="DI161" s="31" t="str">
        <f>IF(BK161=3,3,"")</f>
        <v/>
      </c>
      <c r="DJ161" s="31" t="str">
        <f>IF(BK161=4,4,"")</f>
        <v/>
      </c>
      <c r="DK161" s="31" t="str">
        <f>IF(BK161=5,5,"")</f>
        <v/>
      </c>
      <c r="DL161" s="31" t="str">
        <f>IF(BK161=6,6,"")</f>
        <v/>
      </c>
      <c r="DM161" s="31" t="str">
        <f>IF(BK161=7,7,"")</f>
        <v/>
      </c>
      <c r="DN161" s="31" t="str">
        <f>IF(BK161=8,8,"")</f>
        <v/>
      </c>
      <c r="DO161" s="31" t="str">
        <f>IF(BK161=9,9,"")</f>
        <v/>
      </c>
      <c r="DP161" s="31" t="str">
        <f>IF(BK161=10,10,"")</f>
        <v/>
      </c>
      <c r="DQ161" s="31" t="str">
        <f>IF(J161="Lund",AZ161,"")</f>
        <v/>
      </c>
      <c r="DR161" s="31" t="str">
        <f>IF(DQ161="","",RANK(DQ161,$DQ$3:$DQ$202,1))</f>
        <v/>
      </c>
      <c r="DS161" s="31" t="str">
        <f>IF(DR161=1,B161,"")</f>
        <v/>
      </c>
      <c r="DT161" s="31" t="str">
        <f>IF(I161="AT",B161,"")</f>
        <v/>
      </c>
      <c r="DU161" s="31" t="str">
        <f>IF(I161="MC",B161,"")</f>
        <v/>
      </c>
      <c r="DV161" s="31" t="str">
        <f>IF(I161="AC",B161,"")</f>
        <v/>
      </c>
      <c r="DW161" s="48" t="e">
        <f>IF(BK161=0,0,IF(D161="","",$D$203-AZ161+1)/$D$203*100)</f>
        <v>#VALUE!</v>
      </c>
      <c r="DX161" s="76" t="str">
        <f>IF(AS161 = 0,AV161 - AS161,"")</f>
        <v/>
      </c>
    </row>
    <row r="162" spans="1:128" ht="13.2" x14ac:dyDescent="0.25">
      <c r="A162" s="31" t="s">
        <v>318</v>
      </c>
      <c r="B162" s="76">
        <v>160</v>
      </c>
      <c r="C162" s="15"/>
      <c r="D162" s="15"/>
      <c r="E162" s="15"/>
      <c r="F162" s="15"/>
      <c r="G162" s="15"/>
      <c r="H162" s="47"/>
      <c r="I162" s="15"/>
      <c r="J162" s="47"/>
      <c r="K162" s="47"/>
      <c r="L162" s="47"/>
      <c r="M162" s="54"/>
      <c r="N162" s="54"/>
      <c r="O162" s="54"/>
      <c r="P162" s="54"/>
      <c r="Q162" s="54"/>
      <c r="R162" s="51"/>
      <c r="S162" s="51"/>
      <c r="T162" s="51"/>
      <c r="U162" s="51"/>
      <c r="V162" s="51"/>
      <c r="W162" s="51"/>
      <c r="X162" s="52" t="str">
        <f>IF(M162&gt;0,VLOOKUP(M162,$DY$8:$DZ$95,2)," ")</f>
        <v xml:space="preserve"> </v>
      </c>
      <c r="Y162" s="52" t="str">
        <f>IF(N162&gt;0,VLOOKUP(N162,$DY$8:$DZ$95,2)," ")</f>
        <v xml:space="preserve"> </v>
      </c>
      <c r="Z162" s="52" t="str">
        <f>IF(O162&gt;0,VLOOKUP(O162,$DY$8:$DZ$95,2)," ")</f>
        <v xml:space="preserve"> </v>
      </c>
      <c r="AA162" s="52" t="str">
        <f>IF(P162&gt;0,VLOOKUP(P162,$DY$8:$DZ$95,2)," ")</f>
        <v xml:space="preserve"> </v>
      </c>
      <c r="AB162" s="52" t="str">
        <f>IF(Q162&gt;0,VLOOKUP(Q162,$DY$8:$DZ$95,2)," ")</f>
        <v xml:space="preserve"> </v>
      </c>
      <c r="AC162" s="54"/>
      <c r="AD162" s="54"/>
      <c r="AE162" s="54"/>
      <c r="AF162" s="54"/>
      <c r="AG162" s="54"/>
      <c r="AH162" s="52" t="str">
        <f>IF(AC162&gt;0,VLOOKUP(AC162,$DY$8:$DZ$95,2)," ")</f>
        <v xml:space="preserve"> </v>
      </c>
      <c r="AI162" s="52" t="str">
        <f>IF(AD162&gt;0,VLOOKUP(AD162,$DY$8:$DZ$95,2)," ")</f>
        <v xml:space="preserve"> </v>
      </c>
      <c r="AJ162" s="52" t="str">
        <f>IF(AE162&gt;0,VLOOKUP(AE162,$DY$8:$DZ$95,2)," ")</f>
        <v xml:space="preserve"> </v>
      </c>
      <c r="AK162" s="52" t="str">
        <f>IF(AF162&gt;0,VLOOKUP(AF162,$DY$8:$DZ$95,2)," ")</f>
        <v xml:space="preserve"> </v>
      </c>
      <c r="AL162" s="52" t="str">
        <f>IF(AG162&gt;0,VLOOKUP(AG162,$DY$8:$DZ$95,2)," ")</f>
        <v xml:space="preserve"> </v>
      </c>
      <c r="AM162" s="53"/>
      <c r="AN162" s="53"/>
      <c r="AO162" s="53"/>
      <c r="AP162" s="53"/>
      <c r="AQ162" s="53"/>
      <c r="AR162" s="53"/>
      <c r="AS162" s="55" t="str">
        <f>IF(D162="","",SUM(X162:AB162))</f>
        <v/>
      </c>
      <c r="AT162" s="31" t="str">
        <f>IF(D162="","",RANK(AS162,$AS$3:$AS$202,0))</f>
        <v/>
      </c>
      <c r="AU162" s="57" t="str">
        <f>IF(D162="","",IF(LOOKUP(AT162,'Master 2012 Pay Sheet'!$A$5:$A$35,'Master 2012 Pay Sheet'!$B$5:$B$35)&gt;0,LOOKUP(AT162,'Master 2012 Pay Sheet'!$A$5:$A$35,'Master 2012 Pay Sheet'!$B$5:$B$35),0))</f>
        <v/>
      </c>
      <c r="AV162" s="56" t="str">
        <f>IF(D162="","",SUM(AH162:AL162))</f>
        <v/>
      </c>
      <c r="AW162" s="31" t="str">
        <f>IF(D162="","",RANK(AV162,$AV$3:$AV$202,0))</f>
        <v/>
      </c>
      <c r="AX162" s="57" t="str">
        <f>IF(D162="","",IF(LOOKUP(AW162,'Master 2012 Pay Sheet'!$C$5:$C$35,'Master 2012 Pay Sheet'!$D$5:$D$35)&gt;0,LOOKUP(AW162,'Master 2012 Pay Sheet'!$C$5:$C$35,'Master 2012 Pay Sheet'!$D$5:$D$35),0))</f>
        <v/>
      </c>
      <c r="AY162" s="56" t="str">
        <f>IF(D162="","",AS162+AV162)</f>
        <v/>
      </c>
      <c r="AZ162" s="31" t="str">
        <f>IF(D162="","",RANK(AY162,$AY$3:$AY$202,0))</f>
        <v/>
      </c>
      <c r="BA162" s="57" t="str">
        <f>IF(D162="","",IF(LOOKUP(AZ162,'Master 2012 Pay Sheet'!$E$5:$E$35,'Master 2012 Pay Sheet'!$F$5:$F$35)&gt;0,LOOKUP(AZ162,'Master 2012 Pay Sheet'!$E$5:$E$35,'Master 2012 Pay Sheet'!$F$5:$F$35),0))</f>
        <v/>
      </c>
      <c r="BB162" s="57" t="str">
        <f>IF(D162="","",SUM(AU162+AX162+BA162))</f>
        <v/>
      </c>
      <c r="BC162" s="31" t="str">
        <f>IF(D162="","",AT162-AZ162)</f>
        <v/>
      </c>
      <c r="BD162" s="31" t="str">
        <f>IF(D162="","",IF(BC162=MAX($BC$3:$BC$202),B162,""))</f>
        <v/>
      </c>
      <c r="BE162" s="31" t="str">
        <f>IF(D162="","",COUNT(M162:Q162))</f>
        <v/>
      </c>
      <c r="BF162" s="56" t="str">
        <f>IF(D162="","",MAX(X162:AB162))</f>
        <v/>
      </c>
      <c r="BG162" s="31" t="str">
        <f>IF(BF162=MAX($BF$3:$BF$202),B162,"")</f>
        <v/>
      </c>
      <c r="BH162" s="31" t="str">
        <f>IF(D162="","",COUNT(AC162:AG162))</f>
        <v/>
      </c>
      <c r="BI162" s="56" t="str">
        <f>IF(D162="","",MAX(AH162:AL162))</f>
        <v/>
      </c>
      <c r="BJ162" s="31" t="str">
        <f>IF(BI162=MAX($BI$3:$BI$202),B162,"")</f>
        <v/>
      </c>
      <c r="BK162" s="31" t="str">
        <f>IF(BE162="","",BE162+BH162)</f>
        <v/>
      </c>
      <c r="BL162" s="31" t="str">
        <f>IF(D162="","",IF(S162=MAX($S$3:$S$202),S162,""))</f>
        <v/>
      </c>
      <c r="BM162" s="31" t="str">
        <f>IF(BL162=MAX($BL$3:$BL$202),B162,"")</f>
        <v/>
      </c>
      <c r="BN162" s="31" t="str">
        <f>IF(D162="","",IF(AN162=MAX($AN$3:$AN$202),AN162,""))</f>
        <v/>
      </c>
      <c r="BO162" s="31" t="str">
        <f>IF(BN162=MAX($BN$3:$BN$202),B162,"")</f>
        <v/>
      </c>
      <c r="BP162" s="31" t="str">
        <f>IF(D162="","",IF(R162=MAX($R$3:$R$202),R162,""))</f>
        <v/>
      </c>
      <c r="BQ162" s="31" t="str">
        <f>IF(BP162=MAX($BP$3:$BP$202),B162,"")</f>
        <v/>
      </c>
      <c r="BR162" s="31" t="str">
        <f>IF(D162="","",IF(AM162=MAX($AM$3:$AM$202),AM162,""))</f>
        <v/>
      </c>
      <c r="BS162" s="31" t="str">
        <f>IF(BR162=MAX($BR$3:$BR$202),B162,"")</f>
        <v/>
      </c>
      <c r="BT162" s="31" t="str">
        <f>IF(D162="","",IF(V162=MAX($V$3:$V$202),V162,""))</f>
        <v/>
      </c>
      <c r="BU162" s="31" t="str">
        <f>IF(BT162=MAX($BT$3:$BT$202),B162,"")</f>
        <v/>
      </c>
      <c r="BV162" s="31" t="str">
        <f>IF(D162="","",IF(W162=MAX($W$3:$W$202), W162,""))</f>
        <v/>
      </c>
      <c r="BW162" s="31" t="str">
        <f>IF(BV162=MAX($BV$3:$BV$202),B162,"")</f>
        <v/>
      </c>
      <c r="BX162" s="31" t="str">
        <f>IF(D162="","",IF(AQ162=MAX($AQ$3:$AQ$202),AQ162,""))</f>
        <v/>
      </c>
      <c r="BY162" s="31" t="str">
        <f>IF(BX162=MAX($BX$3:$BX$202),B162,"")</f>
        <v/>
      </c>
      <c r="BZ162" s="31" t="str">
        <f>IF(D162="","",IF(AR162=MAX($AR$3:$AR$202), AR162,""))</f>
        <v/>
      </c>
      <c r="CA162" s="31" t="str">
        <f>IF(BZ162=MAX($BZ$3:$BZ$202),B162,"")</f>
        <v/>
      </c>
      <c r="CB162" s="31" t="str">
        <f>IF(D162="","",IF(U162=MAX($U$3:$U$202), U162,""))</f>
        <v/>
      </c>
      <c r="CC162" s="31" t="str">
        <f>IF(CB162=MAX($CB$3:$CB$202),B162,"")</f>
        <v/>
      </c>
      <c r="CD162" s="31" t="str">
        <f>IF(D162="","",IF(AP162=MAX($AP$3:$AP$202),AP162,""))</f>
        <v/>
      </c>
      <c r="CE162" s="31" t="str">
        <f>IF(CD162=MAX($CD$3:$CD$202),B162,"")</f>
        <v/>
      </c>
      <c r="CF162" s="31" t="str">
        <f>IF(D162="","",IF(T162=MAX($T$3:$T$202), T162,""))</f>
        <v/>
      </c>
      <c r="CG162" s="31" t="str">
        <f>IF(CF162=MAX($CF$3:$CF$202),B162,"")</f>
        <v/>
      </c>
      <c r="CH162" s="31" t="str">
        <f>IF(D162="","",IF(AO162=MAX($AO$3:$AO$202),AO162,""))</f>
        <v/>
      </c>
      <c r="CI162" s="31" t="str">
        <f>IF(CH162=MAX($CH$3:$CH$202),B162,"")</f>
        <v/>
      </c>
      <c r="CJ162" s="31" t="str">
        <f>IF(I162="AC",AZ162,"")</f>
        <v/>
      </c>
      <c r="CK162" s="31" t="str">
        <f>IF(CJ162="","",RANK(CJ162,$CJ$3:$CJ$202,1))</f>
        <v/>
      </c>
      <c r="CL162" s="31" t="str">
        <f>IF(CK162=1,B162,"")</f>
        <v/>
      </c>
      <c r="CM162" s="31" t="str">
        <f>IF(CK162=2,B162,"")</f>
        <v/>
      </c>
      <c r="CN162" s="31" t="str">
        <f>IF(CK162=3,B162,"")</f>
        <v/>
      </c>
      <c r="CO162" s="31" t="str">
        <f>IF(I162="MC",AZ162,"")</f>
        <v/>
      </c>
      <c r="CP162" s="31" t="str">
        <f>IF(CO162="","",RANK(CO162,$CO$3:$CO$202,1))</f>
        <v/>
      </c>
      <c r="CQ162" s="31" t="str">
        <f>IF(CP162=1,B162,"")</f>
        <v/>
      </c>
      <c r="CR162" s="31" t="str">
        <f>IF(CP162=2,B162,"")</f>
        <v/>
      </c>
      <c r="CS162" s="31" t="str">
        <f>IF(CP162=3,B162,"")</f>
        <v/>
      </c>
      <c r="CT162" s="31" t="str">
        <f>IF(BE162=0,BE162,"")</f>
        <v/>
      </c>
      <c r="CU162" s="31" t="str">
        <f>IF(BE162=1,1,"")</f>
        <v/>
      </c>
      <c r="CV162" s="31" t="str">
        <f>IF(BE162=2,2,"")</f>
        <v/>
      </c>
      <c r="CW162" s="31" t="str">
        <f>IF(BE162=3,3,"")</f>
        <v/>
      </c>
      <c r="CX162" s="31" t="str">
        <f>IF(BE162=4,4,"")</f>
        <v/>
      </c>
      <c r="CY162" s="31" t="str">
        <f>IF(BE162=5,5,"")</f>
        <v/>
      </c>
      <c r="CZ162" s="31" t="str">
        <f>IF(BH162=0,BH162,"")</f>
        <v/>
      </c>
      <c r="DA162" s="31" t="str">
        <f>IF(BH162=1,1,"")</f>
        <v/>
      </c>
      <c r="DB162" s="31" t="str">
        <f>IF(BH162=2,2,"")</f>
        <v/>
      </c>
      <c r="DC162" s="31" t="str">
        <f>IF(BH162=3,3,"")</f>
        <v/>
      </c>
      <c r="DD162" s="31" t="str">
        <f>IF(BH162=4,4,"")</f>
        <v/>
      </c>
      <c r="DE162" s="31" t="str">
        <f>IF(BH162=5,5,"")</f>
        <v/>
      </c>
      <c r="DF162" s="31" t="str">
        <f>IF(BK162=0,BK162,"")</f>
        <v/>
      </c>
      <c r="DG162" s="31" t="str">
        <f>IF(BK162=1,1,"")</f>
        <v/>
      </c>
      <c r="DH162" s="31" t="str">
        <f>IF(BK162=2,2,"")</f>
        <v/>
      </c>
      <c r="DI162" s="31" t="str">
        <f>IF(BK162=3,3,"")</f>
        <v/>
      </c>
      <c r="DJ162" s="31" t="str">
        <f>IF(BK162=4,4,"")</f>
        <v/>
      </c>
      <c r="DK162" s="31" t="str">
        <f>IF(BK162=5,5,"")</f>
        <v/>
      </c>
      <c r="DL162" s="31" t="str">
        <f>IF(BK162=6,6,"")</f>
        <v/>
      </c>
      <c r="DM162" s="31" t="str">
        <f>IF(BK162=7,7,"")</f>
        <v/>
      </c>
      <c r="DN162" s="31" t="str">
        <f>IF(BK162=8,8,"")</f>
        <v/>
      </c>
      <c r="DO162" s="31" t="str">
        <f>IF(BK162=9,9,"")</f>
        <v/>
      </c>
      <c r="DP162" s="31" t="str">
        <f>IF(BK162=10,10,"")</f>
        <v/>
      </c>
      <c r="DQ162" s="31" t="str">
        <f>IF(J162="Lund",AZ162,"")</f>
        <v/>
      </c>
      <c r="DR162" s="31" t="str">
        <f>IF(DQ162="","",RANK(DQ162,$DQ$3:$DQ$202,1))</f>
        <v/>
      </c>
      <c r="DS162" s="31" t="str">
        <f>IF(DR162=1,B162,"")</f>
        <v/>
      </c>
      <c r="DT162" s="31" t="str">
        <f>IF(I162="AT",B162,"")</f>
        <v/>
      </c>
      <c r="DU162" s="31" t="str">
        <f>IF(I162="MC",B162,"")</f>
        <v/>
      </c>
      <c r="DV162" s="31" t="str">
        <f>IF(I162="AC",B162,"")</f>
        <v/>
      </c>
      <c r="DW162" s="48" t="e">
        <f>IF(BK162=0,0,IF(D162="","",$D$203-AZ162+1)/$D$203*100)</f>
        <v>#VALUE!</v>
      </c>
      <c r="DX162" s="76" t="str">
        <f>IF(AS162 = 0,AV162 - AS162,"")</f>
        <v/>
      </c>
    </row>
    <row r="163" spans="1:128" ht="13.2" x14ac:dyDescent="0.25">
      <c r="A163" s="31" t="s">
        <v>318</v>
      </c>
      <c r="B163" s="76">
        <v>161</v>
      </c>
      <c r="C163" s="15"/>
      <c r="D163" s="15"/>
      <c r="E163" s="15"/>
      <c r="F163" s="15"/>
      <c r="G163" s="15"/>
      <c r="H163" s="47"/>
      <c r="I163" s="15"/>
      <c r="J163" s="47"/>
      <c r="K163" s="47"/>
      <c r="L163" s="47"/>
      <c r="M163" s="54"/>
      <c r="N163" s="54"/>
      <c r="O163" s="54"/>
      <c r="P163" s="54"/>
      <c r="Q163" s="54"/>
      <c r="R163" s="51"/>
      <c r="S163" s="51"/>
      <c r="T163" s="51"/>
      <c r="U163" s="51"/>
      <c r="V163" s="51"/>
      <c r="W163" s="51"/>
      <c r="X163" s="52" t="str">
        <f>IF(M163&gt;0,VLOOKUP(M163,$DY$8:$DZ$95,2)," ")</f>
        <v xml:space="preserve"> </v>
      </c>
      <c r="Y163" s="52" t="str">
        <f>IF(N163&gt;0,VLOOKUP(N163,$DY$8:$DZ$95,2)," ")</f>
        <v xml:space="preserve"> </v>
      </c>
      <c r="Z163" s="52" t="str">
        <f>IF(O163&gt;0,VLOOKUP(O163,$DY$8:$DZ$95,2)," ")</f>
        <v xml:space="preserve"> </v>
      </c>
      <c r="AA163" s="52" t="str">
        <f>IF(P163&gt;0,VLOOKUP(P163,$DY$8:$DZ$95,2)," ")</f>
        <v xml:space="preserve"> </v>
      </c>
      <c r="AB163" s="52" t="str">
        <f>IF(Q163&gt;0,VLOOKUP(Q163,$DY$8:$DZ$95,2)," ")</f>
        <v xml:space="preserve"> </v>
      </c>
      <c r="AC163" s="54"/>
      <c r="AD163" s="54"/>
      <c r="AE163" s="54"/>
      <c r="AF163" s="54"/>
      <c r="AG163" s="54"/>
      <c r="AH163" s="52" t="str">
        <f>IF(AC163&gt;0,VLOOKUP(AC163,$DY$8:$DZ$95,2)," ")</f>
        <v xml:space="preserve"> </v>
      </c>
      <c r="AI163" s="52" t="str">
        <f>IF(AD163&gt;0,VLOOKUP(AD163,$DY$8:$DZ$95,2)," ")</f>
        <v xml:space="preserve"> </v>
      </c>
      <c r="AJ163" s="52" t="str">
        <f>IF(AE163&gt;0,VLOOKUP(AE163,$DY$8:$DZ$95,2)," ")</f>
        <v xml:space="preserve"> </v>
      </c>
      <c r="AK163" s="52" t="str">
        <f>IF(AF163&gt;0,VLOOKUP(AF163,$DY$8:$DZ$95,2)," ")</f>
        <v xml:space="preserve"> </v>
      </c>
      <c r="AL163" s="52" t="str">
        <f>IF(AG163&gt;0,VLOOKUP(AG163,$DY$8:$DZ$95,2)," ")</f>
        <v xml:space="preserve"> </v>
      </c>
      <c r="AM163" s="53"/>
      <c r="AN163" s="53"/>
      <c r="AO163" s="53"/>
      <c r="AP163" s="53"/>
      <c r="AQ163" s="53"/>
      <c r="AR163" s="53"/>
      <c r="AS163" s="55" t="str">
        <f>IF(D163="","",SUM(X163:AB163))</f>
        <v/>
      </c>
      <c r="AT163" s="31" t="str">
        <f>IF(D163="","",RANK(AS163,$AS$3:$AS$202,0))</f>
        <v/>
      </c>
      <c r="AU163" s="57" t="str">
        <f>IF(D163="","",IF(LOOKUP(AT163,'Master 2012 Pay Sheet'!$A$5:$A$35,'Master 2012 Pay Sheet'!$B$5:$B$35)&gt;0,LOOKUP(AT163,'Master 2012 Pay Sheet'!$A$5:$A$35,'Master 2012 Pay Sheet'!$B$5:$B$35),0))</f>
        <v/>
      </c>
      <c r="AV163" s="56" t="str">
        <f>IF(D163="","",SUM(AH163:AL163))</f>
        <v/>
      </c>
      <c r="AW163" s="31" t="str">
        <f>IF(D163="","",RANK(AV163,$AV$3:$AV$202,0))</f>
        <v/>
      </c>
      <c r="AX163" s="57" t="str">
        <f>IF(D163="","",IF(LOOKUP(AW163,'Master 2012 Pay Sheet'!$C$5:$C$35,'Master 2012 Pay Sheet'!$D$5:$D$35)&gt;0,LOOKUP(AW163,'Master 2012 Pay Sheet'!$C$5:$C$35,'Master 2012 Pay Sheet'!$D$5:$D$35),0))</f>
        <v/>
      </c>
      <c r="AY163" s="56" t="str">
        <f>IF(D163="","",AS163+AV163)</f>
        <v/>
      </c>
      <c r="AZ163" s="31" t="str">
        <f>IF(D163="","",RANK(AY163,$AY$3:$AY$202,0))</f>
        <v/>
      </c>
      <c r="BA163" s="57" t="str">
        <f>IF(D163="","",IF(LOOKUP(AZ163,'Master 2012 Pay Sheet'!$E$5:$E$35,'Master 2012 Pay Sheet'!$F$5:$F$35)&gt;0,LOOKUP(AZ163,'Master 2012 Pay Sheet'!$E$5:$E$35,'Master 2012 Pay Sheet'!$F$5:$F$35),0))</f>
        <v/>
      </c>
      <c r="BB163" s="57" t="str">
        <f>IF(D163="","",SUM(AU163+AX163+BA163))</f>
        <v/>
      </c>
      <c r="BC163" s="31" t="str">
        <f>IF(D163="","",AT163-AZ163)</f>
        <v/>
      </c>
      <c r="BD163" s="31" t="str">
        <f>IF(D163="","",IF(BC163=MAX($BC$3:$BC$202),B163,""))</f>
        <v/>
      </c>
      <c r="BE163" s="31" t="str">
        <f>IF(D163="","",COUNT(M163:Q163))</f>
        <v/>
      </c>
      <c r="BF163" s="56" t="str">
        <f>IF(D163="","",MAX(X163:AB163))</f>
        <v/>
      </c>
      <c r="BG163" s="31" t="str">
        <f>IF(BF163=MAX($BF$3:$BF$202),B163,"")</f>
        <v/>
      </c>
      <c r="BH163" s="31" t="str">
        <f>IF(D163="","",COUNT(AC163:AG163))</f>
        <v/>
      </c>
      <c r="BI163" s="56" t="str">
        <f>IF(D163="","",MAX(AH163:AL163))</f>
        <v/>
      </c>
      <c r="BJ163" s="31" t="str">
        <f>IF(BI163=MAX($BI$3:$BI$202),B163,"")</f>
        <v/>
      </c>
      <c r="BK163" s="31" t="str">
        <f>IF(BE163="","",BE163+BH163)</f>
        <v/>
      </c>
      <c r="BL163" s="31" t="str">
        <f>IF(D163="","",IF(S163=MAX($S$3:$S$202),S163,""))</f>
        <v/>
      </c>
      <c r="BM163" s="31" t="str">
        <f>IF(BL163=MAX($BL$3:$BL$202),B163,"")</f>
        <v/>
      </c>
      <c r="BN163" s="31" t="str">
        <f>IF(D163="","",IF(AN163=MAX($AN$3:$AN$202),AN163,""))</f>
        <v/>
      </c>
      <c r="BO163" s="31" t="str">
        <f>IF(BN163=MAX($BN$3:$BN$202),B163,"")</f>
        <v/>
      </c>
      <c r="BP163" s="31" t="str">
        <f>IF(D163="","",IF(R163=MAX($R$3:$R$202),R163,""))</f>
        <v/>
      </c>
      <c r="BQ163" s="31" t="str">
        <f>IF(BP163=MAX($BP$3:$BP$202),B163,"")</f>
        <v/>
      </c>
      <c r="BR163" s="31" t="str">
        <f>IF(D163="","",IF(AM163=MAX($AM$3:$AM$202),AM163,""))</f>
        <v/>
      </c>
      <c r="BS163" s="31" t="str">
        <f>IF(BR163=MAX($BR$3:$BR$202),B163,"")</f>
        <v/>
      </c>
      <c r="BT163" s="31" t="str">
        <f>IF(D163="","",IF(V163=MAX($V$3:$V$202),V163,""))</f>
        <v/>
      </c>
      <c r="BU163" s="31" t="str">
        <f>IF(BT163=MAX($BT$3:$BT$202),B163,"")</f>
        <v/>
      </c>
      <c r="BV163" s="31" t="str">
        <f>IF(D163="","",IF(W163=MAX($W$3:$W$202), W163,""))</f>
        <v/>
      </c>
      <c r="BW163" s="31" t="str">
        <f>IF(BV163=MAX($BV$3:$BV$202),B163,"")</f>
        <v/>
      </c>
      <c r="BX163" s="31" t="str">
        <f>IF(D163="","",IF(AQ163=MAX($AQ$3:$AQ$202),AQ163,""))</f>
        <v/>
      </c>
      <c r="BY163" s="31" t="str">
        <f>IF(BX163=MAX($BX$3:$BX$202),B163,"")</f>
        <v/>
      </c>
      <c r="BZ163" s="31" t="str">
        <f>IF(D163="","",IF(AR163=MAX($AR$3:$AR$202), AR163,""))</f>
        <v/>
      </c>
      <c r="CA163" s="31" t="str">
        <f>IF(BZ163=MAX($BZ$3:$BZ$202),B163,"")</f>
        <v/>
      </c>
      <c r="CB163" s="31" t="str">
        <f>IF(D163="","",IF(U163=MAX($U$3:$U$202), U163,""))</f>
        <v/>
      </c>
      <c r="CC163" s="31" t="str">
        <f>IF(CB163=MAX($CB$3:$CB$202),B163,"")</f>
        <v/>
      </c>
      <c r="CD163" s="31" t="str">
        <f>IF(D163="","",IF(AP163=MAX($AP$3:$AP$202),AP163,""))</f>
        <v/>
      </c>
      <c r="CE163" s="31" t="str">
        <f>IF(CD163=MAX($CD$3:$CD$202),B163,"")</f>
        <v/>
      </c>
      <c r="CF163" s="31" t="str">
        <f>IF(D163="","",IF(T163=MAX($T$3:$T$202), T163,""))</f>
        <v/>
      </c>
      <c r="CG163" s="31" t="str">
        <f>IF(CF163=MAX($CF$3:$CF$202),B163,"")</f>
        <v/>
      </c>
      <c r="CH163" s="31" t="str">
        <f>IF(D163="","",IF(AO163=MAX($AO$3:$AO$202),AO163,""))</f>
        <v/>
      </c>
      <c r="CI163" s="31" t="str">
        <f>IF(CH163=MAX($CH$3:$CH$202),B163,"")</f>
        <v/>
      </c>
      <c r="CJ163" s="31" t="str">
        <f>IF(I163="AC",AZ163,"")</f>
        <v/>
      </c>
      <c r="CK163" s="31" t="str">
        <f>IF(CJ163="","",RANK(CJ163,$CJ$3:$CJ$202,1))</f>
        <v/>
      </c>
      <c r="CL163" s="31" t="str">
        <f>IF(CK163=1,B163,"")</f>
        <v/>
      </c>
      <c r="CM163" s="31" t="str">
        <f>IF(CK163=2,B163,"")</f>
        <v/>
      </c>
      <c r="CN163" s="31" t="str">
        <f>IF(CK163=3,B163,"")</f>
        <v/>
      </c>
      <c r="CO163" s="31" t="str">
        <f>IF(I163="MC",AZ163,"")</f>
        <v/>
      </c>
      <c r="CP163" s="31" t="str">
        <f>IF(CO163="","",RANK(CO163,$CO$3:$CO$202,1))</f>
        <v/>
      </c>
      <c r="CQ163" s="31" t="str">
        <f>IF(CP163=1,B163,"")</f>
        <v/>
      </c>
      <c r="CR163" s="31" t="str">
        <f>IF(CP163=2,B163,"")</f>
        <v/>
      </c>
      <c r="CS163" s="31" t="str">
        <f>IF(CP163=3,B163,"")</f>
        <v/>
      </c>
      <c r="CT163" s="31" t="str">
        <f>IF(BE163=0,BE163,"")</f>
        <v/>
      </c>
      <c r="CU163" s="31" t="str">
        <f>IF(BE163=1,1,"")</f>
        <v/>
      </c>
      <c r="CV163" s="31" t="str">
        <f>IF(BE163=2,2,"")</f>
        <v/>
      </c>
      <c r="CW163" s="31" t="str">
        <f>IF(BE163=3,3,"")</f>
        <v/>
      </c>
      <c r="CX163" s="31" t="str">
        <f>IF(BE163=4,4,"")</f>
        <v/>
      </c>
      <c r="CY163" s="31" t="str">
        <f>IF(BE163=5,5,"")</f>
        <v/>
      </c>
      <c r="CZ163" s="31" t="str">
        <f>IF(BH163=0,BH163,"")</f>
        <v/>
      </c>
      <c r="DA163" s="31" t="str">
        <f>IF(BH163=1,1,"")</f>
        <v/>
      </c>
      <c r="DB163" s="31" t="str">
        <f>IF(BH163=2,2,"")</f>
        <v/>
      </c>
      <c r="DC163" s="31" t="str">
        <f>IF(BH163=3,3,"")</f>
        <v/>
      </c>
      <c r="DD163" s="31" t="str">
        <f>IF(BH163=4,4,"")</f>
        <v/>
      </c>
      <c r="DE163" s="31" t="str">
        <f>IF(BH163=5,5,"")</f>
        <v/>
      </c>
      <c r="DF163" s="31" t="str">
        <f>IF(BK163=0,BK163,"")</f>
        <v/>
      </c>
      <c r="DG163" s="31" t="str">
        <f>IF(BK163=1,1,"")</f>
        <v/>
      </c>
      <c r="DH163" s="31" t="str">
        <f>IF(BK163=2,2,"")</f>
        <v/>
      </c>
      <c r="DI163" s="31" t="str">
        <f>IF(BK163=3,3,"")</f>
        <v/>
      </c>
      <c r="DJ163" s="31" t="str">
        <f>IF(BK163=4,4,"")</f>
        <v/>
      </c>
      <c r="DK163" s="31" t="str">
        <f>IF(BK163=5,5,"")</f>
        <v/>
      </c>
      <c r="DL163" s="31" t="str">
        <f>IF(BK163=6,6,"")</f>
        <v/>
      </c>
      <c r="DM163" s="31" t="str">
        <f>IF(BK163=7,7,"")</f>
        <v/>
      </c>
      <c r="DN163" s="31" t="str">
        <f>IF(BK163=8,8,"")</f>
        <v/>
      </c>
      <c r="DO163" s="31" t="str">
        <f>IF(BK163=9,9,"")</f>
        <v/>
      </c>
      <c r="DP163" s="31" t="str">
        <f>IF(BK163=10,10,"")</f>
        <v/>
      </c>
      <c r="DQ163" s="31" t="str">
        <f>IF(J163="Lund",AZ163,"")</f>
        <v/>
      </c>
      <c r="DR163" s="31" t="str">
        <f>IF(DQ163="","",RANK(DQ163,$DQ$3:$DQ$202,1))</f>
        <v/>
      </c>
      <c r="DS163" s="31" t="str">
        <f>IF(DR163=1,B163,"")</f>
        <v/>
      </c>
      <c r="DT163" s="31" t="str">
        <f>IF(I163="AT",B163,"")</f>
        <v/>
      </c>
      <c r="DU163" s="31" t="str">
        <f>IF(I163="MC",B163,"")</f>
        <v/>
      </c>
      <c r="DV163" s="31" t="str">
        <f>IF(I163="AC",B163,"")</f>
        <v/>
      </c>
      <c r="DW163" s="48" t="e">
        <f>IF(BK163=0,0,IF(D163="","",$D$203-AZ163+1)/$D$203*100)</f>
        <v>#VALUE!</v>
      </c>
      <c r="DX163" s="76" t="str">
        <f>IF(AS163 = 0,AV163 - AS163,"")</f>
        <v/>
      </c>
    </row>
    <row r="164" spans="1:128" ht="13.2" x14ac:dyDescent="0.25">
      <c r="A164" s="31" t="s">
        <v>318</v>
      </c>
      <c r="B164" s="76">
        <v>162</v>
      </c>
      <c r="C164" s="15"/>
      <c r="D164" s="15"/>
      <c r="E164" s="15"/>
      <c r="F164" s="15"/>
      <c r="G164" s="15"/>
      <c r="H164" s="47"/>
      <c r="I164" s="15"/>
      <c r="J164" s="47"/>
      <c r="K164" s="47"/>
      <c r="L164" s="47"/>
      <c r="M164" s="54"/>
      <c r="N164" s="54"/>
      <c r="O164" s="54"/>
      <c r="P164" s="54"/>
      <c r="Q164" s="54"/>
      <c r="R164" s="51"/>
      <c r="S164" s="51"/>
      <c r="T164" s="51"/>
      <c r="U164" s="51"/>
      <c r="V164" s="51"/>
      <c r="W164" s="51"/>
      <c r="X164" s="52" t="str">
        <f>IF(M164&gt;0,VLOOKUP(M164,$DY$8:$DZ$95,2)," ")</f>
        <v xml:space="preserve"> </v>
      </c>
      <c r="Y164" s="52" t="str">
        <f>IF(N164&gt;0,VLOOKUP(N164,$DY$8:$DZ$95,2)," ")</f>
        <v xml:space="preserve"> </v>
      </c>
      <c r="Z164" s="52" t="str">
        <f>IF(O164&gt;0,VLOOKUP(O164,$DY$8:$DZ$95,2)," ")</f>
        <v xml:space="preserve"> </v>
      </c>
      <c r="AA164" s="52" t="str">
        <f>IF(P164&gt;0,VLOOKUP(P164,$DY$8:$DZ$95,2)," ")</f>
        <v xml:space="preserve"> </v>
      </c>
      <c r="AB164" s="52" t="str">
        <f>IF(Q164&gt;0,VLOOKUP(Q164,$DY$8:$DZ$95,2)," ")</f>
        <v xml:space="preserve"> </v>
      </c>
      <c r="AC164" s="54"/>
      <c r="AD164" s="54"/>
      <c r="AE164" s="54"/>
      <c r="AF164" s="54"/>
      <c r="AG164" s="54"/>
      <c r="AH164" s="52" t="str">
        <f>IF(AC164&gt;0,VLOOKUP(AC164,$DY$8:$DZ$95,2)," ")</f>
        <v xml:space="preserve"> </v>
      </c>
      <c r="AI164" s="52" t="str">
        <f>IF(AD164&gt;0,VLOOKUP(AD164,$DY$8:$DZ$95,2)," ")</f>
        <v xml:space="preserve"> </v>
      </c>
      <c r="AJ164" s="52" t="str">
        <f>IF(AE164&gt;0,VLOOKUP(AE164,$DY$8:$DZ$95,2)," ")</f>
        <v xml:space="preserve"> </v>
      </c>
      <c r="AK164" s="52" t="str">
        <f>IF(AF164&gt;0,VLOOKUP(AF164,$DY$8:$DZ$95,2)," ")</f>
        <v xml:space="preserve"> </v>
      </c>
      <c r="AL164" s="52" t="str">
        <f>IF(AG164&gt;0,VLOOKUP(AG164,$DY$8:$DZ$95,2)," ")</f>
        <v xml:space="preserve"> </v>
      </c>
      <c r="AM164" s="53"/>
      <c r="AN164" s="53"/>
      <c r="AO164" s="53"/>
      <c r="AP164" s="53"/>
      <c r="AQ164" s="53"/>
      <c r="AR164" s="53"/>
      <c r="AS164" s="55" t="str">
        <f>IF(D164="","",SUM(X164:AB164))</f>
        <v/>
      </c>
      <c r="AT164" s="31" t="str">
        <f>IF(D164="","",RANK(AS164,$AS$3:$AS$202,0))</f>
        <v/>
      </c>
      <c r="AU164" s="57" t="str">
        <f>IF(D164="","",IF(LOOKUP(AT164,'Master 2012 Pay Sheet'!$A$5:$A$35,'Master 2012 Pay Sheet'!$B$5:$B$35)&gt;0,LOOKUP(AT164,'Master 2012 Pay Sheet'!$A$5:$A$35,'Master 2012 Pay Sheet'!$B$5:$B$35),0))</f>
        <v/>
      </c>
      <c r="AV164" s="56" t="str">
        <f>IF(D164="","",SUM(AH164:AL164))</f>
        <v/>
      </c>
      <c r="AW164" s="31" t="str">
        <f>IF(D164="","",RANK(AV164,$AV$3:$AV$202,0))</f>
        <v/>
      </c>
      <c r="AX164" s="57" t="str">
        <f>IF(D164="","",IF(LOOKUP(AW164,'Master 2012 Pay Sheet'!$C$5:$C$35,'Master 2012 Pay Sheet'!$D$5:$D$35)&gt;0,LOOKUP(AW164,'Master 2012 Pay Sheet'!$C$5:$C$35,'Master 2012 Pay Sheet'!$D$5:$D$35),0))</f>
        <v/>
      </c>
      <c r="AY164" s="56" t="str">
        <f>IF(D164="","",AS164+AV164)</f>
        <v/>
      </c>
      <c r="AZ164" s="31" t="str">
        <f>IF(D164="","",RANK(AY164,$AY$3:$AY$202,0))</f>
        <v/>
      </c>
      <c r="BA164" s="57" t="str">
        <f>IF(D164="","",IF(LOOKUP(AZ164,'Master 2012 Pay Sheet'!$E$5:$E$35,'Master 2012 Pay Sheet'!$F$5:$F$35)&gt;0,LOOKUP(AZ164,'Master 2012 Pay Sheet'!$E$5:$E$35,'Master 2012 Pay Sheet'!$F$5:$F$35),0))</f>
        <v/>
      </c>
      <c r="BB164" s="57" t="str">
        <f>IF(D164="","",SUM(AU164+AX164+BA164))</f>
        <v/>
      </c>
      <c r="BC164" s="31" t="str">
        <f>IF(D164="","",AT164-AZ164)</f>
        <v/>
      </c>
      <c r="BD164" s="31" t="str">
        <f>IF(D164="","",IF(BC164=MAX($BC$3:$BC$202),B164,""))</f>
        <v/>
      </c>
      <c r="BE164" s="31" t="str">
        <f>IF(D164="","",COUNT(M164:Q164))</f>
        <v/>
      </c>
      <c r="BF164" s="56" t="str">
        <f>IF(D164="","",MAX(X164:AB164))</f>
        <v/>
      </c>
      <c r="BG164" s="31" t="str">
        <f>IF(BF164=MAX($BF$3:$BF$202),B164,"")</f>
        <v/>
      </c>
      <c r="BH164" s="31" t="str">
        <f>IF(D164="","",COUNT(AC164:AG164))</f>
        <v/>
      </c>
      <c r="BI164" s="56" t="str">
        <f>IF(D164="","",MAX(AH164:AL164))</f>
        <v/>
      </c>
      <c r="BJ164" s="31" t="str">
        <f>IF(BI164=MAX($BI$3:$BI$202),B164,"")</f>
        <v/>
      </c>
      <c r="BK164" s="31" t="str">
        <f>IF(BE164="","",BE164+BH164)</f>
        <v/>
      </c>
      <c r="BL164" s="31" t="str">
        <f>IF(D164="","",IF(S164=MAX($S$3:$S$202),S164,""))</f>
        <v/>
      </c>
      <c r="BM164" s="31" t="str">
        <f>IF(BL164=MAX($BL$3:$BL$202),B164,"")</f>
        <v/>
      </c>
      <c r="BN164" s="31" t="str">
        <f>IF(D164="","",IF(AN164=MAX($AN$3:$AN$202),AN164,""))</f>
        <v/>
      </c>
      <c r="BO164" s="31" t="str">
        <f>IF(BN164=MAX($BN$3:$BN$202),B164,"")</f>
        <v/>
      </c>
      <c r="BP164" s="31" t="str">
        <f>IF(D164="","",IF(R164=MAX($R$3:$R$202),R164,""))</f>
        <v/>
      </c>
      <c r="BQ164" s="31" t="str">
        <f>IF(BP164=MAX($BP$3:$BP$202),B164,"")</f>
        <v/>
      </c>
      <c r="BR164" s="31" t="str">
        <f>IF(D164="","",IF(AM164=MAX($AM$3:$AM$202),AM164,""))</f>
        <v/>
      </c>
      <c r="BS164" s="31" t="str">
        <f>IF(BR164=MAX($BR$3:$BR$202),B164,"")</f>
        <v/>
      </c>
      <c r="BT164" s="31" t="str">
        <f>IF(D164="","",IF(V164=MAX($V$3:$V$202),V164,""))</f>
        <v/>
      </c>
      <c r="BU164" s="31" t="str">
        <f>IF(BT164=MAX($BT$3:$BT$202),B164,"")</f>
        <v/>
      </c>
      <c r="BV164" s="31" t="str">
        <f>IF(D164="","",IF(W164=MAX($W$3:$W$202), W164,""))</f>
        <v/>
      </c>
      <c r="BW164" s="31" t="str">
        <f>IF(BV164=MAX($BV$3:$BV$202),B164,"")</f>
        <v/>
      </c>
      <c r="BX164" s="31" t="str">
        <f>IF(D164="","",IF(AQ164=MAX($AQ$3:$AQ$202),AQ164,""))</f>
        <v/>
      </c>
      <c r="BY164" s="31" t="str">
        <f>IF(BX164=MAX($BX$3:$BX$202),B164,"")</f>
        <v/>
      </c>
      <c r="BZ164" s="31" t="str">
        <f>IF(D164="","",IF(AR164=MAX($AR$3:$AR$202), AR164,""))</f>
        <v/>
      </c>
      <c r="CA164" s="31" t="str">
        <f>IF(BZ164=MAX($BZ$3:$BZ$202),B164,"")</f>
        <v/>
      </c>
      <c r="CB164" s="31" t="str">
        <f>IF(D164="","",IF(U164=MAX($U$3:$U$202), U164,""))</f>
        <v/>
      </c>
      <c r="CC164" s="31" t="str">
        <f>IF(CB164=MAX($CB$3:$CB$202),B164,"")</f>
        <v/>
      </c>
      <c r="CD164" s="31" t="str">
        <f>IF(D164="","",IF(AP164=MAX($AP$3:$AP$202),AP164,""))</f>
        <v/>
      </c>
      <c r="CE164" s="31" t="str">
        <f>IF(CD164=MAX($CD$3:$CD$202),B164,"")</f>
        <v/>
      </c>
      <c r="CF164" s="31" t="str">
        <f>IF(D164="","",IF(T164=MAX($T$3:$T$202), T164,""))</f>
        <v/>
      </c>
      <c r="CG164" s="31" t="str">
        <f>IF(CF164=MAX($CF$3:$CF$202),B164,"")</f>
        <v/>
      </c>
      <c r="CH164" s="31" t="str">
        <f>IF(D164="","",IF(AO164=MAX($AO$3:$AO$202),AO164,""))</f>
        <v/>
      </c>
      <c r="CI164" s="31" t="str">
        <f>IF(CH164=MAX($CH$3:$CH$202),B164,"")</f>
        <v/>
      </c>
      <c r="CJ164" s="31" t="str">
        <f>IF(I164="AC",AZ164,"")</f>
        <v/>
      </c>
      <c r="CK164" s="31" t="str">
        <f>IF(CJ164="","",RANK(CJ164,$CJ$3:$CJ$202,1))</f>
        <v/>
      </c>
      <c r="CL164" s="31" t="str">
        <f>IF(CK164=1,B164,"")</f>
        <v/>
      </c>
      <c r="CM164" s="31" t="str">
        <f>IF(CK164=2,B164,"")</f>
        <v/>
      </c>
      <c r="CN164" s="31" t="str">
        <f>IF(CK164=3,B164,"")</f>
        <v/>
      </c>
      <c r="CO164" s="31" t="str">
        <f>IF(I164="MC",AZ164,"")</f>
        <v/>
      </c>
      <c r="CP164" s="31" t="str">
        <f>IF(CO164="","",RANK(CO164,$CO$3:$CO$202,1))</f>
        <v/>
      </c>
      <c r="CQ164" s="31" t="str">
        <f>IF(CP164=1,B164,"")</f>
        <v/>
      </c>
      <c r="CR164" s="31" t="str">
        <f>IF(CP164=2,B164,"")</f>
        <v/>
      </c>
      <c r="CS164" s="31" t="str">
        <f>IF(CP164=3,B164,"")</f>
        <v/>
      </c>
      <c r="CT164" s="31" t="str">
        <f>IF(BE164=0,BE164,"")</f>
        <v/>
      </c>
      <c r="CU164" s="31" t="str">
        <f>IF(BE164=1,1,"")</f>
        <v/>
      </c>
      <c r="CV164" s="31" t="str">
        <f>IF(BE164=2,2,"")</f>
        <v/>
      </c>
      <c r="CW164" s="31" t="str">
        <f>IF(BE164=3,3,"")</f>
        <v/>
      </c>
      <c r="CX164" s="31" t="str">
        <f>IF(BE164=4,4,"")</f>
        <v/>
      </c>
      <c r="CY164" s="31" t="str">
        <f>IF(BE164=5,5,"")</f>
        <v/>
      </c>
      <c r="CZ164" s="31" t="str">
        <f>IF(BH164=0,BH164,"")</f>
        <v/>
      </c>
      <c r="DA164" s="31" t="str">
        <f>IF(BH164=1,1,"")</f>
        <v/>
      </c>
      <c r="DB164" s="31" t="str">
        <f>IF(BH164=2,2,"")</f>
        <v/>
      </c>
      <c r="DC164" s="31" t="str">
        <f>IF(BH164=3,3,"")</f>
        <v/>
      </c>
      <c r="DD164" s="31" t="str">
        <f>IF(BH164=4,4,"")</f>
        <v/>
      </c>
      <c r="DE164" s="31" t="str">
        <f>IF(BH164=5,5,"")</f>
        <v/>
      </c>
      <c r="DF164" s="31" t="str">
        <f>IF(BK164=0,BK164,"")</f>
        <v/>
      </c>
      <c r="DG164" s="31" t="str">
        <f>IF(BK164=1,1,"")</f>
        <v/>
      </c>
      <c r="DH164" s="31" t="str">
        <f>IF(BK164=2,2,"")</f>
        <v/>
      </c>
      <c r="DI164" s="31" t="str">
        <f>IF(BK164=3,3,"")</f>
        <v/>
      </c>
      <c r="DJ164" s="31" t="str">
        <f>IF(BK164=4,4,"")</f>
        <v/>
      </c>
      <c r="DK164" s="31" t="str">
        <f>IF(BK164=5,5,"")</f>
        <v/>
      </c>
      <c r="DL164" s="31" t="str">
        <f>IF(BK164=6,6,"")</f>
        <v/>
      </c>
      <c r="DM164" s="31" t="str">
        <f>IF(BK164=7,7,"")</f>
        <v/>
      </c>
      <c r="DN164" s="31" t="str">
        <f>IF(BK164=8,8,"")</f>
        <v/>
      </c>
      <c r="DO164" s="31" t="str">
        <f>IF(BK164=9,9,"")</f>
        <v/>
      </c>
      <c r="DP164" s="31" t="str">
        <f>IF(BK164=10,10,"")</f>
        <v/>
      </c>
      <c r="DQ164" s="31" t="str">
        <f>IF(J164="Lund",AZ164,"")</f>
        <v/>
      </c>
      <c r="DR164" s="31" t="str">
        <f>IF(DQ164="","",RANK(DQ164,$DQ$3:$DQ$202,1))</f>
        <v/>
      </c>
      <c r="DS164" s="31" t="str">
        <f>IF(DR164=1,B164,"")</f>
        <v/>
      </c>
      <c r="DT164" s="31" t="str">
        <f>IF(I164="AT",B164,"")</f>
        <v/>
      </c>
      <c r="DU164" s="31" t="str">
        <f>IF(I164="MC",B164,"")</f>
        <v/>
      </c>
      <c r="DV164" s="31" t="str">
        <f>IF(I164="AC",B164,"")</f>
        <v/>
      </c>
      <c r="DW164" s="48" t="e">
        <f>IF(BK164=0,0,IF(D164="","",$D$203-AZ164+1)/$D$203*100)</f>
        <v>#VALUE!</v>
      </c>
      <c r="DX164" s="76" t="str">
        <f>IF(AS164 = 0,AV164 - AS164,"")</f>
        <v/>
      </c>
    </row>
    <row r="165" spans="1:128" ht="13.2" x14ac:dyDescent="0.25">
      <c r="A165" s="31" t="s">
        <v>318</v>
      </c>
      <c r="B165" s="76">
        <v>163</v>
      </c>
      <c r="C165" s="15"/>
      <c r="D165" s="15"/>
      <c r="E165" s="15"/>
      <c r="F165" s="15"/>
      <c r="G165" s="15"/>
      <c r="H165" s="47"/>
      <c r="I165" s="15"/>
      <c r="J165" s="47"/>
      <c r="K165" s="47"/>
      <c r="L165" s="47"/>
      <c r="M165" s="54"/>
      <c r="N165" s="54"/>
      <c r="O165" s="54"/>
      <c r="P165" s="54"/>
      <c r="Q165" s="54"/>
      <c r="R165" s="51"/>
      <c r="S165" s="51"/>
      <c r="T165" s="51"/>
      <c r="U165" s="51"/>
      <c r="V165" s="51"/>
      <c r="W165" s="51"/>
      <c r="X165" s="52" t="str">
        <f>IF(M165&gt;0,VLOOKUP(M165,$DY$8:$DZ$95,2)," ")</f>
        <v xml:space="preserve"> </v>
      </c>
      <c r="Y165" s="52" t="str">
        <f>IF(N165&gt;0,VLOOKUP(N165,$DY$8:$DZ$95,2)," ")</f>
        <v xml:space="preserve"> </v>
      </c>
      <c r="Z165" s="52" t="str">
        <f>IF(O165&gt;0,VLOOKUP(O165,$DY$8:$DZ$95,2)," ")</f>
        <v xml:space="preserve"> </v>
      </c>
      <c r="AA165" s="52" t="str">
        <f>IF(P165&gt;0,VLOOKUP(P165,$DY$8:$DZ$95,2)," ")</f>
        <v xml:space="preserve"> </v>
      </c>
      <c r="AB165" s="52" t="str">
        <f>IF(Q165&gt;0,VLOOKUP(Q165,$DY$8:$DZ$95,2)," ")</f>
        <v xml:space="preserve"> </v>
      </c>
      <c r="AC165" s="54"/>
      <c r="AD165" s="54"/>
      <c r="AE165" s="54"/>
      <c r="AF165" s="54"/>
      <c r="AG165" s="54"/>
      <c r="AH165" s="52" t="str">
        <f>IF(AC165&gt;0,VLOOKUP(AC165,$DY$8:$DZ$95,2)," ")</f>
        <v xml:space="preserve"> </v>
      </c>
      <c r="AI165" s="52" t="str">
        <f>IF(AD165&gt;0,VLOOKUP(AD165,$DY$8:$DZ$95,2)," ")</f>
        <v xml:space="preserve"> </v>
      </c>
      <c r="AJ165" s="52" t="str">
        <f>IF(AE165&gt;0,VLOOKUP(AE165,$DY$8:$DZ$95,2)," ")</f>
        <v xml:space="preserve"> </v>
      </c>
      <c r="AK165" s="52" t="str">
        <f>IF(AF165&gt;0,VLOOKUP(AF165,$DY$8:$DZ$95,2)," ")</f>
        <v xml:space="preserve"> </v>
      </c>
      <c r="AL165" s="52" t="str">
        <f>IF(AG165&gt;0,VLOOKUP(AG165,$DY$8:$DZ$95,2)," ")</f>
        <v xml:space="preserve"> </v>
      </c>
      <c r="AM165" s="53"/>
      <c r="AN165" s="53"/>
      <c r="AO165" s="53"/>
      <c r="AP165" s="53"/>
      <c r="AQ165" s="53"/>
      <c r="AR165" s="53"/>
      <c r="AS165" s="55" t="str">
        <f>IF(D165="","",SUM(X165:AB165))</f>
        <v/>
      </c>
      <c r="AT165" s="31" t="str">
        <f>IF(D165="","",RANK(AS165,$AS$3:$AS$202,0))</f>
        <v/>
      </c>
      <c r="AU165" s="57" t="str">
        <f>IF(D165="","",IF(LOOKUP(AT165,'Master 2012 Pay Sheet'!$A$5:$A$35,'Master 2012 Pay Sheet'!$B$5:$B$35)&gt;0,LOOKUP(AT165,'Master 2012 Pay Sheet'!$A$5:$A$35,'Master 2012 Pay Sheet'!$B$5:$B$35),0))</f>
        <v/>
      </c>
      <c r="AV165" s="56" t="str">
        <f>IF(D165="","",SUM(AH165:AL165))</f>
        <v/>
      </c>
      <c r="AW165" s="31" t="str">
        <f>IF(D165="","",RANK(AV165,$AV$3:$AV$202,0))</f>
        <v/>
      </c>
      <c r="AX165" s="57" t="str">
        <f>IF(D165="","",IF(LOOKUP(AW165,'Master 2012 Pay Sheet'!$C$5:$C$35,'Master 2012 Pay Sheet'!$D$5:$D$35)&gt;0,LOOKUP(AW165,'Master 2012 Pay Sheet'!$C$5:$C$35,'Master 2012 Pay Sheet'!$D$5:$D$35),0))</f>
        <v/>
      </c>
      <c r="AY165" s="56" t="str">
        <f>IF(D165="","",AS165+AV165)</f>
        <v/>
      </c>
      <c r="AZ165" s="31" t="str">
        <f>IF(D165="","",RANK(AY165,$AY$3:$AY$202,0))</f>
        <v/>
      </c>
      <c r="BA165" s="57" t="str">
        <f>IF(D165="","",IF(LOOKUP(AZ165,'Master 2012 Pay Sheet'!$E$5:$E$35,'Master 2012 Pay Sheet'!$F$5:$F$35)&gt;0,LOOKUP(AZ165,'Master 2012 Pay Sheet'!$E$5:$E$35,'Master 2012 Pay Sheet'!$F$5:$F$35),0))</f>
        <v/>
      </c>
      <c r="BB165" s="57" t="str">
        <f>IF(D165="","",SUM(AU165+AX165+BA165))</f>
        <v/>
      </c>
      <c r="BC165" s="31" t="str">
        <f>IF(D165="","",AT165-AZ165)</f>
        <v/>
      </c>
      <c r="BD165" s="31" t="str">
        <f>IF(D165="","",IF(BC165=MAX($BC$3:$BC$202),B165,""))</f>
        <v/>
      </c>
      <c r="BE165" s="31" t="str">
        <f>IF(D165="","",COUNT(M165:Q165))</f>
        <v/>
      </c>
      <c r="BF165" s="56" t="str">
        <f>IF(D165="","",MAX(X165:AB165))</f>
        <v/>
      </c>
      <c r="BG165" s="31" t="str">
        <f>IF(BF165=MAX($BF$3:$BF$202),B165,"")</f>
        <v/>
      </c>
      <c r="BH165" s="31" t="str">
        <f>IF(D165="","",COUNT(AC165:AG165))</f>
        <v/>
      </c>
      <c r="BI165" s="56" t="str">
        <f>IF(D165="","",MAX(AH165:AL165))</f>
        <v/>
      </c>
      <c r="BJ165" s="31" t="str">
        <f>IF(BI165=MAX($BI$3:$BI$202),B165,"")</f>
        <v/>
      </c>
      <c r="BK165" s="31" t="str">
        <f>IF(BE165="","",BE165+BH165)</f>
        <v/>
      </c>
      <c r="BL165" s="31" t="str">
        <f>IF(D165="","",IF(S165=MAX($S$3:$S$202),S165,""))</f>
        <v/>
      </c>
      <c r="BM165" s="31" t="str">
        <f>IF(BL165=MAX($BL$3:$BL$202),B165,"")</f>
        <v/>
      </c>
      <c r="BN165" s="31" t="str">
        <f>IF(D165="","",IF(AN165=MAX($AN$3:$AN$202),AN165,""))</f>
        <v/>
      </c>
      <c r="BO165" s="31" t="str">
        <f>IF(BN165=MAX($BN$3:$BN$202),B165,"")</f>
        <v/>
      </c>
      <c r="BP165" s="31" t="str">
        <f>IF(D165="","",IF(R165=MAX($R$3:$R$202),R165,""))</f>
        <v/>
      </c>
      <c r="BQ165" s="31" t="str">
        <f>IF(BP165=MAX($BP$3:$BP$202),B165,"")</f>
        <v/>
      </c>
      <c r="BR165" s="31" t="str">
        <f>IF(D165="","",IF(AM165=MAX($AM$3:$AM$202),AM165,""))</f>
        <v/>
      </c>
      <c r="BS165" s="31" t="str">
        <f>IF(BR165=MAX($BR$3:$BR$202),B165,"")</f>
        <v/>
      </c>
      <c r="BT165" s="31" t="str">
        <f>IF(D165="","",IF(V165=MAX($V$3:$V$202),V165,""))</f>
        <v/>
      </c>
      <c r="BU165" s="31" t="str">
        <f>IF(BT165=MAX($BT$3:$BT$202),B165,"")</f>
        <v/>
      </c>
      <c r="BV165" s="31" t="str">
        <f>IF(D165="","",IF(W165=MAX($W$3:$W$202), W165,""))</f>
        <v/>
      </c>
      <c r="BW165" s="31" t="str">
        <f>IF(BV165=MAX($BV$3:$BV$202),B165,"")</f>
        <v/>
      </c>
      <c r="BX165" s="31" t="str">
        <f>IF(D165="","",IF(AQ165=MAX($AQ$3:$AQ$202),AQ165,""))</f>
        <v/>
      </c>
      <c r="BY165" s="31" t="str">
        <f>IF(BX165=MAX($BX$3:$BX$202),B165,"")</f>
        <v/>
      </c>
      <c r="BZ165" s="31" t="str">
        <f>IF(D165="","",IF(AR165=MAX($AR$3:$AR$202), AR165,""))</f>
        <v/>
      </c>
      <c r="CA165" s="31" t="str">
        <f>IF(BZ165=MAX($BZ$3:$BZ$202),B165,"")</f>
        <v/>
      </c>
      <c r="CB165" s="31" t="str">
        <f>IF(D165="","",IF(U165=MAX($U$3:$U$202), U165,""))</f>
        <v/>
      </c>
      <c r="CC165" s="31" t="str">
        <f>IF(CB165=MAX($CB$3:$CB$202),B165,"")</f>
        <v/>
      </c>
      <c r="CD165" s="31" t="str">
        <f>IF(D165="","",IF(AP165=MAX($AP$3:$AP$202),AP165,""))</f>
        <v/>
      </c>
      <c r="CE165" s="31" t="str">
        <f>IF(CD165=MAX($CD$3:$CD$202),B165,"")</f>
        <v/>
      </c>
      <c r="CF165" s="31" t="str">
        <f>IF(D165="","",IF(T165=MAX($T$3:$T$202), T165,""))</f>
        <v/>
      </c>
      <c r="CG165" s="31" t="str">
        <f>IF(CF165=MAX($CF$3:$CF$202),B165,"")</f>
        <v/>
      </c>
      <c r="CH165" s="31" t="str">
        <f>IF(D165="","",IF(AO165=MAX($AO$3:$AO$202),AO165,""))</f>
        <v/>
      </c>
      <c r="CI165" s="31" t="str">
        <f>IF(CH165=MAX($CH$3:$CH$202),B165,"")</f>
        <v/>
      </c>
      <c r="CJ165" s="31" t="str">
        <f>IF(I165="AC",AZ165,"")</f>
        <v/>
      </c>
      <c r="CK165" s="31" t="str">
        <f>IF(CJ165="","",RANK(CJ165,$CJ$3:$CJ$202,1))</f>
        <v/>
      </c>
      <c r="CL165" s="31" t="str">
        <f>IF(CK165=1,B165,"")</f>
        <v/>
      </c>
      <c r="CM165" s="31" t="str">
        <f>IF(CK165=2,B165,"")</f>
        <v/>
      </c>
      <c r="CN165" s="31" t="str">
        <f>IF(CK165=3,B165,"")</f>
        <v/>
      </c>
      <c r="CO165" s="31" t="str">
        <f>IF(I165="MC",AZ165,"")</f>
        <v/>
      </c>
      <c r="CP165" s="31" t="str">
        <f>IF(CO165="","",RANK(CO165,$CO$3:$CO$202,1))</f>
        <v/>
      </c>
      <c r="CQ165" s="31" t="str">
        <f>IF(CP165=1,B165,"")</f>
        <v/>
      </c>
      <c r="CR165" s="31" t="str">
        <f>IF(CP165=2,B165,"")</f>
        <v/>
      </c>
      <c r="CS165" s="31" t="str">
        <f>IF(CP165=3,B165,"")</f>
        <v/>
      </c>
      <c r="CT165" s="31" t="str">
        <f>IF(BE165=0,BE165,"")</f>
        <v/>
      </c>
      <c r="CU165" s="31" t="str">
        <f>IF(BE165=1,1,"")</f>
        <v/>
      </c>
      <c r="CV165" s="31" t="str">
        <f>IF(BE165=2,2,"")</f>
        <v/>
      </c>
      <c r="CW165" s="31" t="str">
        <f>IF(BE165=3,3,"")</f>
        <v/>
      </c>
      <c r="CX165" s="31" t="str">
        <f>IF(BE165=4,4,"")</f>
        <v/>
      </c>
      <c r="CY165" s="31" t="str">
        <f>IF(BE165=5,5,"")</f>
        <v/>
      </c>
      <c r="CZ165" s="31" t="str">
        <f>IF(BH165=0,BH165,"")</f>
        <v/>
      </c>
      <c r="DA165" s="31" t="str">
        <f>IF(BH165=1,1,"")</f>
        <v/>
      </c>
      <c r="DB165" s="31" t="str">
        <f>IF(BH165=2,2,"")</f>
        <v/>
      </c>
      <c r="DC165" s="31" t="str">
        <f>IF(BH165=3,3,"")</f>
        <v/>
      </c>
      <c r="DD165" s="31" t="str">
        <f>IF(BH165=4,4,"")</f>
        <v/>
      </c>
      <c r="DE165" s="31" t="str">
        <f>IF(BH165=5,5,"")</f>
        <v/>
      </c>
      <c r="DF165" s="31" t="str">
        <f>IF(BK165=0,BK165,"")</f>
        <v/>
      </c>
      <c r="DG165" s="31" t="str">
        <f>IF(BK165=1,1,"")</f>
        <v/>
      </c>
      <c r="DH165" s="31" t="str">
        <f>IF(BK165=2,2,"")</f>
        <v/>
      </c>
      <c r="DI165" s="31" t="str">
        <f>IF(BK165=3,3,"")</f>
        <v/>
      </c>
      <c r="DJ165" s="31" t="str">
        <f>IF(BK165=4,4,"")</f>
        <v/>
      </c>
      <c r="DK165" s="31" t="str">
        <f>IF(BK165=5,5,"")</f>
        <v/>
      </c>
      <c r="DL165" s="31" t="str">
        <f>IF(BK165=6,6,"")</f>
        <v/>
      </c>
      <c r="DM165" s="31" t="str">
        <f>IF(BK165=7,7,"")</f>
        <v/>
      </c>
      <c r="DN165" s="31" t="str">
        <f>IF(BK165=8,8,"")</f>
        <v/>
      </c>
      <c r="DO165" s="31" t="str">
        <f>IF(BK165=9,9,"")</f>
        <v/>
      </c>
      <c r="DP165" s="31" t="str">
        <f>IF(BK165=10,10,"")</f>
        <v/>
      </c>
      <c r="DQ165" s="31" t="str">
        <f>IF(J165="Lund",AZ165,"")</f>
        <v/>
      </c>
      <c r="DR165" s="31" t="str">
        <f>IF(DQ165="","",RANK(DQ165,$DQ$3:$DQ$202,1))</f>
        <v/>
      </c>
      <c r="DS165" s="31" t="str">
        <f>IF(DR165=1,B165,"")</f>
        <v/>
      </c>
      <c r="DT165" s="31" t="str">
        <f>IF(I165="AT",B165,"")</f>
        <v/>
      </c>
      <c r="DU165" s="31" t="str">
        <f>IF(I165="MC",B165,"")</f>
        <v/>
      </c>
      <c r="DV165" s="31" t="str">
        <f>IF(I165="AC",B165,"")</f>
        <v/>
      </c>
      <c r="DW165" s="48" t="e">
        <f>IF(BK165=0,0,IF(D165="","",$D$203-AZ165+1)/$D$203*100)</f>
        <v>#VALUE!</v>
      </c>
      <c r="DX165" s="76" t="str">
        <f>IF(AS165 = 0,AV165 - AS165,"")</f>
        <v/>
      </c>
    </row>
    <row r="166" spans="1:128" ht="13.2" x14ac:dyDescent="0.25">
      <c r="A166" s="31" t="s">
        <v>318</v>
      </c>
      <c r="B166" s="76">
        <v>164</v>
      </c>
      <c r="C166" s="15"/>
      <c r="D166" s="15"/>
      <c r="E166" s="15"/>
      <c r="F166" s="15"/>
      <c r="G166" s="15"/>
      <c r="H166" s="47"/>
      <c r="I166" s="15"/>
      <c r="J166" s="47"/>
      <c r="K166" s="47"/>
      <c r="L166" s="47"/>
      <c r="M166" s="54"/>
      <c r="N166" s="54"/>
      <c r="O166" s="54"/>
      <c r="P166" s="54"/>
      <c r="Q166" s="54"/>
      <c r="R166" s="51"/>
      <c r="S166" s="51"/>
      <c r="T166" s="51"/>
      <c r="U166" s="51"/>
      <c r="V166" s="51"/>
      <c r="W166" s="51"/>
      <c r="X166" s="52" t="str">
        <f>IF(M166&gt;0,VLOOKUP(M166,$DY$8:$DZ$95,2)," ")</f>
        <v xml:space="preserve"> </v>
      </c>
      <c r="Y166" s="52" t="str">
        <f>IF(N166&gt;0,VLOOKUP(N166,$DY$8:$DZ$95,2)," ")</f>
        <v xml:space="preserve"> </v>
      </c>
      <c r="Z166" s="52" t="str">
        <f>IF(O166&gt;0,VLOOKUP(O166,$DY$8:$DZ$95,2)," ")</f>
        <v xml:space="preserve"> </v>
      </c>
      <c r="AA166" s="52" t="str">
        <f>IF(P166&gt;0,VLOOKUP(P166,$DY$8:$DZ$95,2)," ")</f>
        <v xml:space="preserve"> </v>
      </c>
      <c r="AB166" s="52" t="str">
        <f>IF(Q166&gt;0,VLOOKUP(Q166,$DY$8:$DZ$95,2)," ")</f>
        <v xml:space="preserve"> </v>
      </c>
      <c r="AC166" s="54"/>
      <c r="AD166" s="54"/>
      <c r="AE166" s="54"/>
      <c r="AF166" s="54"/>
      <c r="AG166" s="54"/>
      <c r="AH166" s="52" t="str">
        <f>IF(AC166&gt;0,VLOOKUP(AC166,$DY$8:$DZ$95,2)," ")</f>
        <v xml:space="preserve"> </v>
      </c>
      <c r="AI166" s="52" t="str">
        <f>IF(AD166&gt;0,VLOOKUP(AD166,$DY$8:$DZ$95,2)," ")</f>
        <v xml:space="preserve"> </v>
      </c>
      <c r="AJ166" s="52" t="str">
        <f>IF(AE166&gt;0,VLOOKUP(AE166,$DY$8:$DZ$95,2)," ")</f>
        <v xml:space="preserve"> </v>
      </c>
      <c r="AK166" s="52" t="str">
        <f>IF(AF166&gt;0,VLOOKUP(AF166,$DY$8:$DZ$95,2)," ")</f>
        <v xml:space="preserve"> </v>
      </c>
      <c r="AL166" s="52" t="str">
        <f>IF(AG166&gt;0,VLOOKUP(AG166,$DY$8:$DZ$95,2)," ")</f>
        <v xml:space="preserve"> </v>
      </c>
      <c r="AM166" s="53"/>
      <c r="AN166" s="53"/>
      <c r="AO166" s="53"/>
      <c r="AP166" s="53"/>
      <c r="AQ166" s="53"/>
      <c r="AR166" s="53"/>
      <c r="AS166" s="55" t="str">
        <f>IF(D166="","",SUM(X166:AB166))</f>
        <v/>
      </c>
      <c r="AT166" s="31" t="str">
        <f>IF(D166="","",RANK(AS166,$AS$3:$AS$202,0))</f>
        <v/>
      </c>
      <c r="AU166" s="57" t="str">
        <f>IF(D166="","",IF(LOOKUP(AT166,'Master 2012 Pay Sheet'!$A$5:$A$35,'Master 2012 Pay Sheet'!$B$5:$B$35)&gt;0,LOOKUP(AT166,'Master 2012 Pay Sheet'!$A$5:$A$35,'Master 2012 Pay Sheet'!$B$5:$B$35),0))</f>
        <v/>
      </c>
      <c r="AV166" s="56" t="str">
        <f>IF(D166="","",SUM(AH166:AL166))</f>
        <v/>
      </c>
      <c r="AW166" s="31" t="str">
        <f>IF(D166="","",RANK(AV166,$AV$3:$AV$202,0))</f>
        <v/>
      </c>
      <c r="AX166" s="57" t="str">
        <f>IF(D166="","",IF(LOOKUP(AW166,'Master 2012 Pay Sheet'!$C$5:$C$35,'Master 2012 Pay Sheet'!$D$5:$D$35)&gt;0,LOOKUP(AW166,'Master 2012 Pay Sheet'!$C$5:$C$35,'Master 2012 Pay Sheet'!$D$5:$D$35),0))</f>
        <v/>
      </c>
      <c r="AY166" s="56" t="str">
        <f>IF(D166="","",AS166+AV166)</f>
        <v/>
      </c>
      <c r="AZ166" s="31" t="str">
        <f>IF(D166="","",RANK(AY166,$AY$3:$AY$202,0))</f>
        <v/>
      </c>
      <c r="BA166" s="57" t="str">
        <f>IF(D166="","",IF(LOOKUP(AZ166,'Master 2012 Pay Sheet'!$E$5:$E$35,'Master 2012 Pay Sheet'!$F$5:$F$35)&gt;0,LOOKUP(AZ166,'Master 2012 Pay Sheet'!$E$5:$E$35,'Master 2012 Pay Sheet'!$F$5:$F$35),0))</f>
        <v/>
      </c>
      <c r="BB166" s="57" t="str">
        <f>IF(D166="","",SUM(AU166+AX166+BA166))</f>
        <v/>
      </c>
      <c r="BC166" s="31" t="str">
        <f>IF(D166="","",AT166-AZ166)</f>
        <v/>
      </c>
      <c r="BD166" s="31" t="str">
        <f>IF(D166="","",IF(BC166=MAX($BC$3:$BC$202),B166,""))</f>
        <v/>
      </c>
      <c r="BE166" s="31" t="str">
        <f>IF(D166="","",COUNT(M166:Q166))</f>
        <v/>
      </c>
      <c r="BF166" s="56" t="str">
        <f>IF(D166="","",MAX(X166:AB166))</f>
        <v/>
      </c>
      <c r="BG166" s="31" t="str">
        <f>IF(BF166=MAX($BF$3:$BF$202),B166,"")</f>
        <v/>
      </c>
      <c r="BH166" s="31" t="str">
        <f>IF(D166="","",COUNT(AC166:AG166))</f>
        <v/>
      </c>
      <c r="BI166" s="56" t="str">
        <f>IF(D166="","",MAX(AH166:AL166))</f>
        <v/>
      </c>
      <c r="BJ166" s="31" t="str">
        <f>IF(BI166=MAX($BI$3:$BI$202),B166,"")</f>
        <v/>
      </c>
      <c r="BK166" s="31" t="str">
        <f>IF(BE166="","",BE166+BH166)</f>
        <v/>
      </c>
      <c r="BL166" s="31" t="str">
        <f>IF(D166="","",IF(S166=MAX($S$3:$S$202),S166,""))</f>
        <v/>
      </c>
      <c r="BM166" s="31" t="str">
        <f>IF(BL166=MAX($BL$3:$BL$202),B166,"")</f>
        <v/>
      </c>
      <c r="BN166" s="31" t="str">
        <f>IF(D166="","",IF(AN166=MAX($AN$3:$AN$202),AN166,""))</f>
        <v/>
      </c>
      <c r="BO166" s="31" t="str">
        <f>IF(BN166=MAX($BN$3:$BN$202),B166,"")</f>
        <v/>
      </c>
      <c r="BP166" s="31" t="str">
        <f>IF(D166="","",IF(R166=MAX($R$3:$R$202),R166,""))</f>
        <v/>
      </c>
      <c r="BQ166" s="31" t="str">
        <f>IF(BP166=MAX($BP$3:$BP$202),B166,"")</f>
        <v/>
      </c>
      <c r="BR166" s="31" t="str">
        <f>IF(D166="","",IF(AM166=MAX($AM$3:$AM$202),AM166,""))</f>
        <v/>
      </c>
      <c r="BS166" s="31" t="str">
        <f>IF(BR166=MAX($BR$3:$BR$202),B166,"")</f>
        <v/>
      </c>
      <c r="BT166" s="31" t="str">
        <f>IF(D166="","",IF(V166=MAX($V$3:$V$202),V166,""))</f>
        <v/>
      </c>
      <c r="BU166" s="31" t="str">
        <f>IF(BT166=MAX($BT$3:$BT$202),B166,"")</f>
        <v/>
      </c>
      <c r="BV166" s="31" t="str">
        <f>IF(D166="","",IF(W166=MAX($W$3:$W$202), W166,""))</f>
        <v/>
      </c>
      <c r="BW166" s="31" t="str">
        <f>IF(BV166=MAX($BV$3:$BV$202),B166,"")</f>
        <v/>
      </c>
      <c r="BX166" s="31" t="str">
        <f>IF(D166="","",IF(AQ166=MAX($AQ$3:$AQ$202),AQ166,""))</f>
        <v/>
      </c>
      <c r="BY166" s="31" t="str">
        <f>IF(BX166=MAX($BX$3:$BX$202),B166,"")</f>
        <v/>
      </c>
      <c r="BZ166" s="31" t="str">
        <f>IF(D166="","",IF(AR166=MAX($AR$3:$AR$202), AR166,""))</f>
        <v/>
      </c>
      <c r="CA166" s="31" t="str">
        <f>IF(BZ166=MAX($BZ$3:$BZ$202),B166,"")</f>
        <v/>
      </c>
      <c r="CB166" s="31" t="str">
        <f>IF(D166="","",IF(U166=MAX($U$3:$U$202), U166,""))</f>
        <v/>
      </c>
      <c r="CC166" s="31" t="str">
        <f>IF(CB166=MAX($CB$3:$CB$202),B166,"")</f>
        <v/>
      </c>
      <c r="CD166" s="31" t="str">
        <f>IF(D166="","",IF(AP166=MAX($AP$3:$AP$202),AP166,""))</f>
        <v/>
      </c>
      <c r="CE166" s="31" t="str">
        <f>IF(CD166=MAX($CD$3:$CD$202),B166,"")</f>
        <v/>
      </c>
      <c r="CF166" s="31" t="str">
        <f>IF(D166="","",IF(T166=MAX($T$3:$T$202), T166,""))</f>
        <v/>
      </c>
      <c r="CG166" s="31" t="str">
        <f>IF(CF166=MAX($CF$3:$CF$202),B166,"")</f>
        <v/>
      </c>
      <c r="CH166" s="31" t="str">
        <f>IF(D166="","",IF(AO166=MAX($AO$3:$AO$202),AO166,""))</f>
        <v/>
      </c>
      <c r="CI166" s="31" t="str">
        <f>IF(CH166=MAX($CH$3:$CH$202),B166,"")</f>
        <v/>
      </c>
      <c r="CJ166" s="31" t="str">
        <f>IF(I166="AC",AZ166,"")</f>
        <v/>
      </c>
      <c r="CK166" s="31" t="str">
        <f>IF(CJ166="","",RANK(CJ166,$CJ$3:$CJ$202,1))</f>
        <v/>
      </c>
      <c r="CL166" s="31" t="str">
        <f>IF(CK166=1,B166,"")</f>
        <v/>
      </c>
      <c r="CM166" s="31" t="str">
        <f>IF(CK166=2,B166,"")</f>
        <v/>
      </c>
      <c r="CN166" s="31" t="str">
        <f>IF(CK166=3,B166,"")</f>
        <v/>
      </c>
      <c r="CO166" s="31" t="str">
        <f>IF(I166="MC",AZ166,"")</f>
        <v/>
      </c>
      <c r="CP166" s="31" t="str">
        <f>IF(CO166="","",RANK(CO166,$CO$3:$CO$202,1))</f>
        <v/>
      </c>
      <c r="CQ166" s="31" t="str">
        <f>IF(CP166=1,B166,"")</f>
        <v/>
      </c>
      <c r="CR166" s="31" t="str">
        <f>IF(CP166=2,B166,"")</f>
        <v/>
      </c>
      <c r="CS166" s="31" t="str">
        <f>IF(CP166=3,B166,"")</f>
        <v/>
      </c>
      <c r="CT166" s="31" t="str">
        <f>IF(BE166=0,BE166,"")</f>
        <v/>
      </c>
      <c r="CU166" s="31" t="str">
        <f>IF(BE166=1,1,"")</f>
        <v/>
      </c>
      <c r="CV166" s="31" t="str">
        <f>IF(BE166=2,2,"")</f>
        <v/>
      </c>
      <c r="CW166" s="31" t="str">
        <f>IF(BE166=3,3,"")</f>
        <v/>
      </c>
      <c r="CX166" s="31" t="str">
        <f>IF(BE166=4,4,"")</f>
        <v/>
      </c>
      <c r="CY166" s="31" t="str">
        <f>IF(BE166=5,5,"")</f>
        <v/>
      </c>
      <c r="CZ166" s="31" t="str">
        <f>IF(BH166=0,BH166,"")</f>
        <v/>
      </c>
      <c r="DA166" s="31" t="str">
        <f>IF(BH166=1,1,"")</f>
        <v/>
      </c>
      <c r="DB166" s="31" t="str">
        <f>IF(BH166=2,2,"")</f>
        <v/>
      </c>
      <c r="DC166" s="31" t="str">
        <f>IF(BH166=3,3,"")</f>
        <v/>
      </c>
      <c r="DD166" s="31" t="str">
        <f>IF(BH166=4,4,"")</f>
        <v/>
      </c>
      <c r="DE166" s="31" t="str">
        <f>IF(BH166=5,5,"")</f>
        <v/>
      </c>
      <c r="DF166" s="31" t="str">
        <f>IF(BK166=0,BK166,"")</f>
        <v/>
      </c>
      <c r="DG166" s="31" t="str">
        <f>IF(BK166=1,1,"")</f>
        <v/>
      </c>
      <c r="DH166" s="31" t="str">
        <f>IF(BK166=2,2,"")</f>
        <v/>
      </c>
      <c r="DI166" s="31" t="str">
        <f>IF(BK166=3,3,"")</f>
        <v/>
      </c>
      <c r="DJ166" s="31" t="str">
        <f>IF(BK166=4,4,"")</f>
        <v/>
      </c>
      <c r="DK166" s="31" t="str">
        <f>IF(BK166=5,5,"")</f>
        <v/>
      </c>
      <c r="DL166" s="31" t="str">
        <f>IF(BK166=6,6,"")</f>
        <v/>
      </c>
      <c r="DM166" s="31" t="str">
        <f>IF(BK166=7,7,"")</f>
        <v/>
      </c>
      <c r="DN166" s="31" t="str">
        <f>IF(BK166=8,8,"")</f>
        <v/>
      </c>
      <c r="DO166" s="31" t="str">
        <f>IF(BK166=9,9,"")</f>
        <v/>
      </c>
      <c r="DP166" s="31" t="str">
        <f>IF(BK166=10,10,"")</f>
        <v/>
      </c>
      <c r="DQ166" s="31" t="str">
        <f>IF(J166="Lund",AZ166,"")</f>
        <v/>
      </c>
      <c r="DR166" s="31" t="str">
        <f>IF(DQ166="","",RANK(DQ166,$DQ$3:$DQ$202,1))</f>
        <v/>
      </c>
      <c r="DS166" s="31" t="str">
        <f>IF(DR166=1,B166,"")</f>
        <v/>
      </c>
      <c r="DT166" s="31" t="str">
        <f>IF(I166="AT",B166,"")</f>
        <v/>
      </c>
      <c r="DU166" s="31" t="str">
        <f>IF(I166="MC",B166,"")</f>
        <v/>
      </c>
      <c r="DV166" s="31" t="str">
        <f>IF(I166="AC",B166,"")</f>
        <v/>
      </c>
      <c r="DW166" s="48" t="e">
        <f>IF(BK166=0,0,IF(D166="","",$D$203-AZ166+1)/$D$203*100)</f>
        <v>#VALUE!</v>
      </c>
      <c r="DX166" s="76" t="str">
        <f>IF(AS166 = 0,AV166 - AS166,"")</f>
        <v/>
      </c>
    </row>
    <row r="167" spans="1:128" ht="13.2" x14ac:dyDescent="0.25">
      <c r="A167" s="31" t="s">
        <v>318</v>
      </c>
      <c r="B167" s="76">
        <v>165</v>
      </c>
      <c r="C167" s="15"/>
      <c r="D167" s="15"/>
      <c r="E167" s="15"/>
      <c r="F167" s="15"/>
      <c r="G167" s="15"/>
      <c r="H167" s="47"/>
      <c r="I167" s="15"/>
      <c r="J167" s="47"/>
      <c r="K167" s="47"/>
      <c r="L167" s="47"/>
      <c r="M167" s="54"/>
      <c r="N167" s="54"/>
      <c r="O167" s="54"/>
      <c r="P167" s="54"/>
      <c r="Q167" s="54"/>
      <c r="R167" s="51"/>
      <c r="S167" s="51"/>
      <c r="T167" s="51"/>
      <c r="U167" s="51"/>
      <c r="V167" s="51"/>
      <c r="W167" s="51"/>
      <c r="X167" s="52" t="str">
        <f>IF(M167&gt;0,VLOOKUP(M167,$DY$8:$DZ$95,2)," ")</f>
        <v xml:space="preserve"> </v>
      </c>
      <c r="Y167" s="52" t="str">
        <f>IF(N167&gt;0,VLOOKUP(N167,$DY$8:$DZ$95,2)," ")</f>
        <v xml:space="preserve"> </v>
      </c>
      <c r="Z167" s="52" t="str">
        <f>IF(O167&gt;0,VLOOKUP(O167,$DY$8:$DZ$95,2)," ")</f>
        <v xml:space="preserve"> </v>
      </c>
      <c r="AA167" s="52" t="str">
        <f>IF(P167&gt;0,VLOOKUP(P167,$DY$8:$DZ$95,2)," ")</f>
        <v xml:space="preserve"> </v>
      </c>
      <c r="AB167" s="52" t="str">
        <f>IF(Q167&gt;0,VLOOKUP(Q167,$DY$8:$DZ$95,2)," ")</f>
        <v xml:space="preserve"> </v>
      </c>
      <c r="AC167" s="54"/>
      <c r="AD167" s="54"/>
      <c r="AE167" s="54"/>
      <c r="AF167" s="54"/>
      <c r="AG167" s="54"/>
      <c r="AH167" s="52" t="str">
        <f>IF(AC167&gt;0,VLOOKUP(AC167,$DY$8:$DZ$95,2)," ")</f>
        <v xml:space="preserve"> </v>
      </c>
      <c r="AI167" s="52" t="str">
        <f>IF(AD167&gt;0,VLOOKUP(AD167,$DY$8:$DZ$95,2)," ")</f>
        <v xml:space="preserve"> </v>
      </c>
      <c r="AJ167" s="52" t="str">
        <f>IF(AE167&gt;0,VLOOKUP(AE167,$DY$8:$DZ$95,2)," ")</f>
        <v xml:space="preserve"> </v>
      </c>
      <c r="AK167" s="52" t="str">
        <f>IF(AF167&gt;0,VLOOKUP(AF167,$DY$8:$DZ$95,2)," ")</f>
        <v xml:space="preserve"> </v>
      </c>
      <c r="AL167" s="52" t="str">
        <f>IF(AG167&gt;0,VLOOKUP(AG167,$DY$8:$DZ$95,2)," ")</f>
        <v xml:space="preserve"> </v>
      </c>
      <c r="AM167" s="53"/>
      <c r="AN167" s="53"/>
      <c r="AO167" s="53"/>
      <c r="AP167" s="53"/>
      <c r="AQ167" s="53"/>
      <c r="AR167" s="53"/>
      <c r="AS167" s="55" t="str">
        <f>IF(D167="","",SUM(X167:AB167))</f>
        <v/>
      </c>
      <c r="AT167" s="31" t="str">
        <f>IF(D167="","",RANK(AS167,$AS$3:$AS$202,0))</f>
        <v/>
      </c>
      <c r="AU167" s="57" t="str">
        <f>IF(D167="","",IF(LOOKUP(AT167,'Master 2012 Pay Sheet'!$A$5:$A$35,'Master 2012 Pay Sheet'!$B$5:$B$35)&gt;0,LOOKUP(AT167,'Master 2012 Pay Sheet'!$A$5:$A$35,'Master 2012 Pay Sheet'!$B$5:$B$35),0))</f>
        <v/>
      </c>
      <c r="AV167" s="56" t="str">
        <f>IF(D167="","",SUM(AH167:AL167))</f>
        <v/>
      </c>
      <c r="AW167" s="31" t="str">
        <f>IF(D167="","",RANK(AV167,$AV$3:$AV$202,0))</f>
        <v/>
      </c>
      <c r="AX167" s="57" t="str">
        <f>IF(D167="","",IF(LOOKUP(AW167,'Master 2012 Pay Sheet'!$C$5:$C$35,'Master 2012 Pay Sheet'!$D$5:$D$35)&gt;0,LOOKUP(AW167,'Master 2012 Pay Sheet'!$C$5:$C$35,'Master 2012 Pay Sheet'!$D$5:$D$35),0))</f>
        <v/>
      </c>
      <c r="AY167" s="56" t="str">
        <f>IF(D167="","",AS167+AV167)</f>
        <v/>
      </c>
      <c r="AZ167" s="31" t="str">
        <f>IF(D167="","",RANK(AY167,$AY$3:$AY$202,0))</f>
        <v/>
      </c>
      <c r="BA167" s="57" t="str">
        <f>IF(D167="","",IF(LOOKUP(AZ167,'Master 2012 Pay Sheet'!$E$5:$E$35,'Master 2012 Pay Sheet'!$F$5:$F$35)&gt;0,LOOKUP(AZ167,'Master 2012 Pay Sheet'!$E$5:$E$35,'Master 2012 Pay Sheet'!$F$5:$F$35),0))</f>
        <v/>
      </c>
      <c r="BB167" s="57" t="str">
        <f>IF(D167="","",SUM(AU167+AX167+BA167))</f>
        <v/>
      </c>
      <c r="BC167" s="31" t="str">
        <f>IF(D167="","",AT167-AZ167)</f>
        <v/>
      </c>
      <c r="BD167" s="31" t="str">
        <f>IF(D167="","",IF(BC167=MAX($BC$3:$BC$202),B167,""))</f>
        <v/>
      </c>
      <c r="BE167" s="31" t="str">
        <f>IF(D167="","",COUNT(M167:Q167))</f>
        <v/>
      </c>
      <c r="BF167" s="56" t="str">
        <f>IF(D167="","",MAX(X167:AB167))</f>
        <v/>
      </c>
      <c r="BG167" s="31" t="str">
        <f>IF(BF167=MAX($BF$3:$BF$202),B167,"")</f>
        <v/>
      </c>
      <c r="BH167" s="31" t="str">
        <f>IF(D167="","",COUNT(AC167:AG167))</f>
        <v/>
      </c>
      <c r="BI167" s="56" t="str">
        <f>IF(D167="","",MAX(AH167:AL167))</f>
        <v/>
      </c>
      <c r="BJ167" s="31" t="str">
        <f>IF(BI167=MAX($BI$3:$BI$202),B167,"")</f>
        <v/>
      </c>
      <c r="BK167" s="31" t="str">
        <f>IF(BE167="","",BE167+BH167)</f>
        <v/>
      </c>
      <c r="BL167" s="31" t="str">
        <f>IF(D167="","",IF(S167=MAX($S$3:$S$202),S167,""))</f>
        <v/>
      </c>
      <c r="BM167" s="31" t="str">
        <f>IF(BL167=MAX($BL$3:$BL$202),B167,"")</f>
        <v/>
      </c>
      <c r="BN167" s="31" t="str">
        <f>IF(D167="","",IF(AN167=MAX($AN$3:$AN$202),AN167,""))</f>
        <v/>
      </c>
      <c r="BO167" s="31" t="str">
        <f>IF(BN167=MAX($BN$3:$BN$202),B167,"")</f>
        <v/>
      </c>
      <c r="BP167" s="31" t="str">
        <f>IF(D167="","",IF(R167=MAX($R$3:$R$202),R167,""))</f>
        <v/>
      </c>
      <c r="BQ167" s="31" t="str">
        <f>IF(BP167=MAX($BP$3:$BP$202),B167,"")</f>
        <v/>
      </c>
      <c r="BR167" s="31" t="str">
        <f>IF(D167="","",IF(AM167=MAX($AM$3:$AM$202),AM167,""))</f>
        <v/>
      </c>
      <c r="BS167" s="31" t="str">
        <f>IF(BR167=MAX($BR$3:$BR$202),B167,"")</f>
        <v/>
      </c>
      <c r="BT167" s="31" t="str">
        <f>IF(D167="","",IF(V167=MAX($V$3:$V$202),V167,""))</f>
        <v/>
      </c>
      <c r="BU167" s="31" t="str">
        <f>IF(BT167=MAX($BT$3:$BT$202),B167,"")</f>
        <v/>
      </c>
      <c r="BV167" s="31" t="str">
        <f>IF(D167="","",IF(W167=MAX($W$3:$W$202), W167,""))</f>
        <v/>
      </c>
      <c r="BW167" s="31" t="str">
        <f>IF(BV167=MAX($BV$3:$BV$202),B167,"")</f>
        <v/>
      </c>
      <c r="BX167" s="31" t="str">
        <f>IF(D167="","",IF(AQ167=MAX($AQ$3:$AQ$202),AQ167,""))</f>
        <v/>
      </c>
      <c r="BY167" s="31" t="str">
        <f>IF(BX167=MAX($BX$3:$BX$202),B167,"")</f>
        <v/>
      </c>
      <c r="BZ167" s="31" t="str">
        <f>IF(D167="","",IF(AR167=MAX($AR$3:$AR$202), AR167,""))</f>
        <v/>
      </c>
      <c r="CA167" s="31" t="str">
        <f>IF(BZ167=MAX($BZ$3:$BZ$202),B167,"")</f>
        <v/>
      </c>
      <c r="CB167" s="31" t="str">
        <f>IF(D167="","",IF(U167=MAX($U$3:$U$202), U167,""))</f>
        <v/>
      </c>
      <c r="CC167" s="31" t="str">
        <f>IF(CB167=MAX($CB$3:$CB$202),B167,"")</f>
        <v/>
      </c>
      <c r="CD167" s="31" t="str">
        <f>IF(D167="","",IF(AP167=MAX($AP$3:$AP$202),AP167,""))</f>
        <v/>
      </c>
      <c r="CE167" s="31" t="str">
        <f>IF(CD167=MAX($CD$3:$CD$202),B167,"")</f>
        <v/>
      </c>
      <c r="CF167" s="31" t="str">
        <f>IF(D167="","",IF(T167=MAX($T$3:$T$202), T167,""))</f>
        <v/>
      </c>
      <c r="CG167" s="31" t="str">
        <f>IF(CF167=MAX($CF$3:$CF$202),B167,"")</f>
        <v/>
      </c>
      <c r="CH167" s="31" t="str">
        <f>IF(D167="","",IF(AO167=MAX($AO$3:$AO$202),AO167,""))</f>
        <v/>
      </c>
      <c r="CI167" s="31" t="str">
        <f>IF(CH167=MAX($CH$3:$CH$202),B167,"")</f>
        <v/>
      </c>
      <c r="CJ167" s="31" t="str">
        <f>IF(I167="AC",AZ167,"")</f>
        <v/>
      </c>
      <c r="CK167" s="31" t="str">
        <f>IF(CJ167="","",RANK(CJ167,$CJ$3:$CJ$202,1))</f>
        <v/>
      </c>
      <c r="CL167" s="31" t="str">
        <f>IF(CK167=1,B167,"")</f>
        <v/>
      </c>
      <c r="CM167" s="31" t="str">
        <f>IF(CK167=2,B167,"")</f>
        <v/>
      </c>
      <c r="CN167" s="31" t="str">
        <f>IF(CK167=3,B167,"")</f>
        <v/>
      </c>
      <c r="CO167" s="31" t="str">
        <f>IF(I167="MC",AZ167,"")</f>
        <v/>
      </c>
      <c r="CP167" s="31" t="str">
        <f>IF(CO167="","",RANK(CO167,$CO$3:$CO$202,1))</f>
        <v/>
      </c>
      <c r="CQ167" s="31" t="str">
        <f>IF(CP167=1,B167,"")</f>
        <v/>
      </c>
      <c r="CR167" s="31" t="str">
        <f>IF(CP167=2,B167,"")</f>
        <v/>
      </c>
      <c r="CS167" s="31" t="str">
        <f>IF(CP167=3,B167,"")</f>
        <v/>
      </c>
      <c r="CT167" s="31" t="str">
        <f>IF(BE167=0,BE167,"")</f>
        <v/>
      </c>
      <c r="CU167" s="31" t="str">
        <f>IF(BE167=1,1,"")</f>
        <v/>
      </c>
      <c r="CV167" s="31" t="str">
        <f>IF(BE167=2,2,"")</f>
        <v/>
      </c>
      <c r="CW167" s="31" t="str">
        <f>IF(BE167=3,3,"")</f>
        <v/>
      </c>
      <c r="CX167" s="31" t="str">
        <f>IF(BE167=4,4,"")</f>
        <v/>
      </c>
      <c r="CY167" s="31" t="str">
        <f>IF(BE167=5,5,"")</f>
        <v/>
      </c>
      <c r="CZ167" s="31" t="str">
        <f>IF(BH167=0,BH167,"")</f>
        <v/>
      </c>
      <c r="DA167" s="31" t="str">
        <f>IF(BH167=1,1,"")</f>
        <v/>
      </c>
      <c r="DB167" s="31" t="str">
        <f>IF(BH167=2,2,"")</f>
        <v/>
      </c>
      <c r="DC167" s="31" t="str">
        <f>IF(BH167=3,3,"")</f>
        <v/>
      </c>
      <c r="DD167" s="31" t="str">
        <f>IF(BH167=4,4,"")</f>
        <v/>
      </c>
      <c r="DE167" s="31" t="str">
        <f>IF(BH167=5,5,"")</f>
        <v/>
      </c>
      <c r="DF167" s="31" t="str">
        <f>IF(BK167=0,BK167,"")</f>
        <v/>
      </c>
      <c r="DG167" s="31" t="str">
        <f>IF(BK167=1,1,"")</f>
        <v/>
      </c>
      <c r="DH167" s="31" t="str">
        <f>IF(BK167=2,2,"")</f>
        <v/>
      </c>
      <c r="DI167" s="31" t="str">
        <f>IF(BK167=3,3,"")</f>
        <v/>
      </c>
      <c r="DJ167" s="31" t="str">
        <f>IF(BK167=4,4,"")</f>
        <v/>
      </c>
      <c r="DK167" s="31" t="str">
        <f>IF(BK167=5,5,"")</f>
        <v/>
      </c>
      <c r="DL167" s="31" t="str">
        <f>IF(BK167=6,6,"")</f>
        <v/>
      </c>
      <c r="DM167" s="31" t="str">
        <f>IF(BK167=7,7,"")</f>
        <v/>
      </c>
      <c r="DN167" s="31" t="str">
        <f>IF(BK167=8,8,"")</f>
        <v/>
      </c>
      <c r="DO167" s="31" t="str">
        <f>IF(BK167=9,9,"")</f>
        <v/>
      </c>
      <c r="DP167" s="31" t="str">
        <f>IF(BK167=10,10,"")</f>
        <v/>
      </c>
      <c r="DQ167" s="31" t="str">
        <f>IF(J167="Lund",AZ167,"")</f>
        <v/>
      </c>
      <c r="DR167" s="31" t="str">
        <f>IF(DQ167="","",RANK(DQ167,$DQ$3:$DQ$202,1))</f>
        <v/>
      </c>
      <c r="DS167" s="31" t="str">
        <f>IF(DR167=1,B167,"")</f>
        <v/>
      </c>
      <c r="DT167" s="31" t="str">
        <f>IF(I167="AT",B167,"")</f>
        <v/>
      </c>
      <c r="DU167" s="31" t="str">
        <f>IF(I167="MC",B167,"")</f>
        <v/>
      </c>
      <c r="DV167" s="31" t="str">
        <f>IF(I167="AC",B167,"")</f>
        <v/>
      </c>
      <c r="DW167" s="48" t="e">
        <f>IF(BK167=0,0,IF(D167="","",$D$203-AZ167+1)/$D$203*100)</f>
        <v>#VALUE!</v>
      </c>
      <c r="DX167" s="76" t="str">
        <f>IF(AS167 = 0,AV167 - AS167,"")</f>
        <v/>
      </c>
    </row>
    <row r="168" spans="1:128" ht="13.2" x14ac:dyDescent="0.25">
      <c r="A168" s="31" t="s">
        <v>318</v>
      </c>
      <c r="B168" s="76">
        <v>166</v>
      </c>
      <c r="C168" s="15"/>
      <c r="D168" s="15"/>
      <c r="E168" s="15"/>
      <c r="F168" s="15"/>
      <c r="G168" s="15"/>
      <c r="H168" s="47"/>
      <c r="I168" s="15"/>
      <c r="J168" s="47"/>
      <c r="K168" s="47"/>
      <c r="L168" s="47"/>
      <c r="M168" s="54"/>
      <c r="N168" s="54"/>
      <c r="O168" s="54"/>
      <c r="P168" s="54"/>
      <c r="Q168" s="54"/>
      <c r="R168" s="51"/>
      <c r="S168" s="51"/>
      <c r="T168" s="51"/>
      <c r="U168" s="51"/>
      <c r="V168" s="51"/>
      <c r="W168" s="51"/>
      <c r="X168" s="52" t="str">
        <f>IF(M168&gt;0,VLOOKUP(M168,$DY$8:$DZ$95,2)," ")</f>
        <v xml:space="preserve"> </v>
      </c>
      <c r="Y168" s="52" t="str">
        <f>IF(N168&gt;0,VLOOKUP(N168,$DY$8:$DZ$95,2)," ")</f>
        <v xml:space="preserve"> </v>
      </c>
      <c r="Z168" s="52" t="str">
        <f>IF(O168&gt;0,VLOOKUP(O168,$DY$8:$DZ$95,2)," ")</f>
        <v xml:space="preserve"> </v>
      </c>
      <c r="AA168" s="52" t="str">
        <f>IF(P168&gt;0,VLOOKUP(P168,$DY$8:$DZ$95,2)," ")</f>
        <v xml:space="preserve"> </v>
      </c>
      <c r="AB168" s="52" t="str">
        <f>IF(Q168&gt;0,VLOOKUP(Q168,$DY$8:$DZ$95,2)," ")</f>
        <v xml:space="preserve"> </v>
      </c>
      <c r="AC168" s="54"/>
      <c r="AD168" s="54"/>
      <c r="AE168" s="54"/>
      <c r="AF168" s="54"/>
      <c r="AG168" s="54"/>
      <c r="AH168" s="52" t="str">
        <f>IF(AC168&gt;0,VLOOKUP(AC168,$DY$8:$DZ$95,2)," ")</f>
        <v xml:space="preserve"> </v>
      </c>
      <c r="AI168" s="52" t="str">
        <f>IF(AD168&gt;0,VLOOKUP(AD168,$DY$8:$DZ$95,2)," ")</f>
        <v xml:space="preserve"> </v>
      </c>
      <c r="AJ168" s="52" t="str">
        <f>IF(AE168&gt;0,VLOOKUP(AE168,$DY$8:$DZ$95,2)," ")</f>
        <v xml:space="preserve"> </v>
      </c>
      <c r="AK168" s="52" t="str">
        <f>IF(AF168&gt;0,VLOOKUP(AF168,$DY$8:$DZ$95,2)," ")</f>
        <v xml:space="preserve"> </v>
      </c>
      <c r="AL168" s="52" t="str">
        <f>IF(AG168&gt;0,VLOOKUP(AG168,$DY$8:$DZ$95,2)," ")</f>
        <v xml:space="preserve"> </v>
      </c>
      <c r="AM168" s="53"/>
      <c r="AN168" s="53"/>
      <c r="AO168" s="53"/>
      <c r="AP168" s="53"/>
      <c r="AQ168" s="53"/>
      <c r="AR168" s="53"/>
      <c r="AS168" s="55" t="str">
        <f>IF(D168="","",SUM(X168:AB168))</f>
        <v/>
      </c>
      <c r="AT168" s="31" t="str">
        <f>IF(D168="","",RANK(AS168,$AS$3:$AS$202,0))</f>
        <v/>
      </c>
      <c r="AU168" s="57" t="str">
        <f>IF(D168="","",IF(LOOKUP(AT168,'Master 2012 Pay Sheet'!$A$5:$A$35,'Master 2012 Pay Sheet'!$B$5:$B$35)&gt;0,LOOKUP(AT168,'Master 2012 Pay Sheet'!$A$5:$A$35,'Master 2012 Pay Sheet'!$B$5:$B$35),0))</f>
        <v/>
      </c>
      <c r="AV168" s="56" t="str">
        <f>IF(D168="","",SUM(AH168:AL168))</f>
        <v/>
      </c>
      <c r="AW168" s="31" t="str">
        <f>IF(D168="","",RANK(AV168,$AV$3:$AV$202,0))</f>
        <v/>
      </c>
      <c r="AX168" s="57" t="str">
        <f>IF(D168="","",IF(LOOKUP(AW168,'Master 2012 Pay Sheet'!$C$5:$C$35,'Master 2012 Pay Sheet'!$D$5:$D$35)&gt;0,LOOKUP(AW168,'Master 2012 Pay Sheet'!$C$5:$C$35,'Master 2012 Pay Sheet'!$D$5:$D$35),0))</f>
        <v/>
      </c>
      <c r="AY168" s="56" t="str">
        <f>IF(D168="","",AS168+AV168)</f>
        <v/>
      </c>
      <c r="AZ168" s="31" t="str">
        <f>IF(D168="","",RANK(AY168,$AY$3:$AY$202,0))</f>
        <v/>
      </c>
      <c r="BA168" s="57" t="str">
        <f>IF(D168="","",IF(LOOKUP(AZ168,'Master 2012 Pay Sheet'!$E$5:$E$35,'Master 2012 Pay Sheet'!$F$5:$F$35)&gt;0,LOOKUP(AZ168,'Master 2012 Pay Sheet'!$E$5:$E$35,'Master 2012 Pay Sheet'!$F$5:$F$35),0))</f>
        <v/>
      </c>
      <c r="BB168" s="57" t="str">
        <f>IF(D168="","",SUM(AU168+AX168+BA168))</f>
        <v/>
      </c>
      <c r="BC168" s="31" t="str">
        <f>IF(D168="","",AT168-AZ168)</f>
        <v/>
      </c>
      <c r="BD168" s="31" t="str">
        <f>IF(D168="","",IF(BC168=MAX($BC$3:$BC$202),B168,""))</f>
        <v/>
      </c>
      <c r="BE168" s="31" t="str">
        <f>IF(D168="","",COUNT(M168:Q168))</f>
        <v/>
      </c>
      <c r="BF168" s="56" t="str">
        <f>IF(D168="","",MAX(X168:AB168))</f>
        <v/>
      </c>
      <c r="BG168" s="31" t="str">
        <f>IF(BF168=MAX($BF$3:$BF$202),B168,"")</f>
        <v/>
      </c>
      <c r="BH168" s="31" t="str">
        <f>IF(D168="","",COUNT(AC168:AG168))</f>
        <v/>
      </c>
      <c r="BI168" s="56" t="str">
        <f>IF(D168="","",MAX(AH168:AL168))</f>
        <v/>
      </c>
      <c r="BJ168" s="31" t="str">
        <f>IF(BI168=MAX($BI$3:$BI$202),B168,"")</f>
        <v/>
      </c>
      <c r="BK168" s="31" t="str">
        <f>IF(BE168="","",BE168+BH168)</f>
        <v/>
      </c>
      <c r="BL168" s="31" t="str">
        <f>IF(D168="","",IF(S168=MAX($S$3:$S$202),S168,""))</f>
        <v/>
      </c>
      <c r="BM168" s="31" t="str">
        <f>IF(BL168=MAX($BL$3:$BL$202),B168,"")</f>
        <v/>
      </c>
      <c r="BN168" s="31" t="str">
        <f>IF(D168="","",IF(AN168=MAX($AN$3:$AN$202),AN168,""))</f>
        <v/>
      </c>
      <c r="BO168" s="31" t="str">
        <f>IF(BN168=MAX($BN$3:$BN$202),B168,"")</f>
        <v/>
      </c>
      <c r="BP168" s="31" t="str">
        <f>IF(D168="","",IF(R168=MAX($R$3:$R$202),R168,""))</f>
        <v/>
      </c>
      <c r="BQ168" s="31" t="str">
        <f>IF(BP168=MAX($BP$3:$BP$202),B168,"")</f>
        <v/>
      </c>
      <c r="BR168" s="31" t="str">
        <f>IF(D168="","",IF(AM168=MAX($AM$3:$AM$202),AM168,""))</f>
        <v/>
      </c>
      <c r="BS168" s="31" t="str">
        <f>IF(BR168=MAX($BR$3:$BR$202),B168,"")</f>
        <v/>
      </c>
      <c r="BT168" s="31" t="str">
        <f>IF(D168="","",IF(V168=MAX($V$3:$V$202),V168,""))</f>
        <v/>
      </c>
      <c r="BU168" s="31" t="str">
        <f>IF(BT168=MAX($BT$3:$BT$202),B168,"")</f>
        <v/>
      </c>
      <c r="BV168" s="31" t="str">
        <f>IF(D168="","",IF(W168=MAX($W$3:$W$202), W168,""))</f>
        <v/>
      </c>
      <c r="BW168" s="31" t="str">
        <f>IF(BV168=MAX($BV$3:$BV$202),B168,"")</f>
        <v/>
      </c>
      <c r="BX168" s="31" t="str">
        <f>IF(D168="","",IF(AQ168=MAX($AQ$3:$AQ$202),AQ168,""))</f>
        <v/>
      </c>
      <c r="BY168" s="31" t="str">
        <f>IF(BX168=MAX($BX$3:$BX$202),B168,"")</f>
        <v/>
      </c>
      <c r="BZ168" s="31" t="str">
        <f>IF(D168="","",IF(AR168=MAX($AR$3:$AR$202), AR168,""))</f>
        <v/>
      </c>
      <c r="CA168" s="31" t="str">
        <f>IF(BZ168=MAX($BZ$3:$BZ$202),B168,"")</f>
        <v/>
      </c>
      <c r="CB168" s="31" t="str">
        <f>IF(D168="","",IF(U168=MAX($U$3:$U$202), U168,""))</f>
        <v/>
      </c>
      <c r="CC168" s="31" t="str">
        <f>IF(CB168=MAX($CB$3:$CB$202),B168,"")</f>
        <v/>
      </c>
      <c r="CD168" s="31" t="str">
        <f>IF(D168="","",IF(AP168=MAX($AP$3:$AP$202),AP168,""))</f>
        <v/>
      </c>
      <c r="CE168" s="31" t="str">
        <f>IF(CD168=MAX($CD$3:$CD$202),B168,"")</f>
        <v/>
      </c>
      <c r="CF168" s="31" t="str">
        <f>IF(D168="","",IF(T168=MAX($T$3:$T$202), T168,""))</f>
        <v/>
      </c>
      <c r="CG168" s="31" t="str">
        <f>IF(CF168=MAX($CF$3:$CF$202),B168,"")</f>
        <v/>
      </c>
      <c r="CH168" s="31" t="str">
        <f>IF(D168="","",IF(AO168=MAX($AO$3:$AO$202),AO168,""))</f>
        <v/>
      </c>
      <c r="CI168" s="31" t="str">
        <f>IF(CH168=MAX($CH$3:$CH$202),B168,"")</f>
        <v/>
      </c>
      <c r="CJ168" s="31" t="str">
        <f>IF(I168="AC",AZ168,"")</f>
        <v/>
      </c>
      <c r="CK168" s="31" t="str">
        <f>IF(CJ168="","",RANK(CJ168,$CJ$3:$CJ$202,1))</f>
        <v/>
      </c>
      <c r="CL168" s="31" t="str">
        <f>IF(CK168=1,B168,"")</f>
        <v/>
      </c>
      <c r="CM168" s="31" t="str">
        <f>IF(CK168=2,B168,"")</f>
        <v/>
      </c>
      <c r="CN168" s="31" t="str">
        <f>IF(CK168=3,B168,"")</f>
        <v/>
      </c>
      <c r="CO168" s="31" t="str">
        <f>IF(I168="MC",AZ168,"")</f>
        <v/>
      </c>
      <c r="CP168" s="31" t="str">
        <f>IF(CO168="","",RANK(CO168,$CO$3:$CO$202,1))</f>
        <v/>
      </c>
      <c r="CQ168" s="31" t="str">
        <f>IF(CP168=1,B168,"")</f>
        <v/>
      </c>
      <c r="CR168" s="31" t="str">
        <f>IF(CP168=2,B168,"")</f>
        <v/>
      </c>
      <c r="CS168" s="31" t="str">
        <f>IF(CP168=3,B168,"")</f>
        <v/>
      </c>
      <c r="CT168" s="31" t="str">
        <f>IF(BE168=0,BE168,"")</f>
        <v/>
      </c>
      <c r="CU168" s="31" t="str">
        <f>IF(BE168=1,1,"")</f>
        <v/>
      </c>
      <c r="CV168" s="31" t="str">
        <f>IF(BE168=2,2,"")</f>
        <v/>
      </c>
      <c r="CW168" s="31" t="str">
        <f>IF(BE168=3,3,"")</f>
        <v/>
      </c>
      <c r="CX168" s="31" t="str">
        <f>IF(BE168=4,4,"")</f>
        <v/>
      </c>
      <c r="CY168" s="31" t="str">
        <f>IF(BE168=5,5,"")</f>
        <v/>
      </c>
      <c r="CZ168" s="31" t="str">
        <f>IF(BH168=0,BH168,"")</f>
        <v/>
      </c>
      <c r="DA168" s="31" t="str">
        <f>IF(BH168=1,1,"")</f>
        <v/>
      </c>
      <c r="DB168" s="31" t="str">
        <f>IF(BH168=2,2,"")</f>
        <v/>
      </c>
      <c r="DC168" s="31" t="str">
        <f>IF(BH168=3,3,"")</f>
        <v/>
      </c>
      <c r="DD168" s="31" t="str">
        <f>IF(BH168=4,4,"")</f>
        <v/>
      </c>
      <c r="DE168" s="31" t="str">
        <f>IF(BH168=5,5,"")</f>
        <v/>
      </c>
      <c r="DF168" s="31" t="str">
        <f>IF(BK168=0,BK168,"")</f>
        <v/>
      </c>
      <c r="DG168" s="31" t="str">
        <f>IF(BK168=1,1,"")</f>
        <v/>
      </c>
      <c r="DH168" s="31" t="str">
        <f>IF(BK168=2,2,"")</f>
        <v/>
      </c>
      <c r="DI168" s="31" t="str">
        <f>IF(BK168=3,3,"")</f>
        <v/>
      </c>
      <c r="DJ168" s="31" t="str">
        <f>IF(BK168=4,4,"")</f>
        <v/>
      </c>
      <c r="DK168" s="31" t="str">
        <f>IF(BK168=5,5,"")</f>
        <v/>
      </c>
      <c r="DL168" s="31" t="str">
        <f>IF(BK168=6,6,"")</f>
        <v/>
      </c>
      <c r="DM168" s="31" t="str">
        <f>IF(BK168=7,7,"")</f>
        <v/>
      </c>
      <c r="DN168" s="31" t="str">
        <f>IF(BK168=8,8,"")</f>
        <v/>
      </c>
      <c r="DO168" s="31" t="str">
        <f>IF(BK168=9,9,"")</f>
        <v/>
      </c>
      <c r="DP168" s="31" t="str">
        <f>IF(BK168=10,10,"")</f>
        <v/>
      </c>
      <c r="DQ168" s="31" t="str">
        <f>IF(J168="Lund",AZ168,"")</f>
        <v/>
      </c>
      <c r="DR168" s="31" t="str">
        <f>IF(DQ168="","",RANK(DQ168,$DQ$3:$DQ$202,1))</f>
        <v/>
      </c>
      <c r="DS168" s="31" t="str">
        <f>IF(DR168=1,B168,"")</f>
        <v/>
      </c>
      <c r="DT168" s="31" t="str">
        <f>IF(I168="AT",B168,"")</f>
        <v/>
      </c>
      <c r="DU168" s="31" t="str">
        <f>IF(I168="MC",B168,"")</f>
        <v/>
      </c>
      <c r="DV168" s="31" t="str">
        <f>IF(I168="AC",B168,"")</f>
        <v/>
      </c>
      <c r="DW168" s="48" t="e">
        <f>IF(BK168=0,0,IF(D168="","",$D$203-AZ168+1)/$D$203*100)</f>
        <v>#VALUE!</v>
      </c>
      <c r="DX168" s="76" t="str">
        <f>IF(AS168 = 0,AV168 - AS168,"")</f>
        <v/>
      </c>
    </row>
    <row r="169" spans="1:128" ht="13.2" x14ac:dyDescent="0.25">
      <c r="A169" s="31" t="s">
        <v>318</v>
      </c>
      <c r="B169" s="76">
        <v>167</v>
      </c>
      <c r="C169" s="15"/>
      <c r="D169" s="15"/>
      <c r="E169" s="15"/>
      <c r="F169" s="15"/>
      <c r="G169" s="15"/>
      <c r="H169" s="47"/>
      <c r="I169" s="15"/>
      <c r="J169" s="47"/>
      <c r="K169" s="47"/>
      <c r="L169" s="47"/>
      <c r="M169" s="54"/>
      <c r="N169" s="54"/>
      <c r="O169" s="54"/>
      <c r="P169" s="54"/>
      <c r="Q169" s="54"/>
      <c r="R169" s="51"/>
      <c r="S169" s="51"/>
      <c r="T169" s="51"/>
      <c r="U169" s="51"/>
      <c r="V169" s="51"/>
      <c r="W169" s="51"/>
      <c r="X169" s="52" t="str">
        <f>IF(M169&gt;0,VLOOKUP(M169,$DY$8:$DZ$95,2)," ")</f>
        <v xml:space="preserve"> </v>
      </c>
      <c r="Y169" s="52" t="str">
        <f>IF(N169&gt;0,VLOOKUP(N169,$DY$8:$DZ$95,2)," ")</f>
        <v xml:space="preserve"> </v>
      </c>
      <c r="Z169" s="52" t="str">
        <f>IF(O169&gt;0,VLOOKUP(O169,$DY$8:$DZ$95,2)," ")</f>
        <v xml:space="preserve"> </v>
      </c>
      <c r="AA169" s="52" t="str">
        <f>IF(P169&gt;0,VLOOKUP(P169,$DY$8:$DZ$95,2)," ")</f>
        <v xml:space="preserve"> </v>
      </c>
      <c r="AB169" s="52" t="str">
        <f>IF(Q169&gt;0,VLOOKUP(Q169,$DY$8:$DZ$95,2)," ")</f>
        <v xml:space="preserve"> </v>
      </c>
      <c r="AC169" s="54"/>
      <c r="AD169" s="54"/>
      <c r="AE169" s="54"/>
      <c r="AF169" s="54"/>
      <c r="AG169" s="54"/>
      <c r="AH169" s="52" t="str">
        <f>IF(AC169&gt;0,VLOOKUP(AC169,$DY$8:$DZ$95,2)," ")</f>
        <v xml:space="preserve"> </v>
      </c>
      <c r="AI169" s="52" t="str">
        <f>IF(AD169&gt;0,VLOOKUP(AD169,$DY$8:$DZ$95,2)," ")</f>
        <v xml:space="preserve"> </v>
      </c>
      <c r="AJ169" s="52" t="str">
        <f>IF(AE169&gt;0,VLOOKUP(AE169,$DY$8:$DZ$95,2)," ")</f>
        <v xml:space="preserve"> </v>
      </c>
      <c r="AK169" s="52" t="str">
        <f>IF(AF169&gt;0,VLOOKUP(AF169,$DY$8:$DZ$95,2)," ")</f>
        <v xml:space="preserve"> </v>
      </c>
      <c r="AL169" s="52" t="str">
        <f>IF(AG169&gt;0,VLOOKUP(AG169,$DY$8:$DZ$95,2)," ")</f>
        <v xml:space="preserve"> </v>
      </c>
      <c r="AM169" s="53"/>
      <c r="AN169" s="53"/>
      <c r="AO169" s="53"/>
      <c r="AP169" s="53"/>
      <c r="AQ169" s="53"/>
      <c r="AR169" s="53"/>
      <c r="AS169" s="55" t="str">
        <f>IF(D169="","",SUM(X169:AB169))</f>
        <v/>
      </c>
      <c r="AT169" s="31" t="str">
        <f>IF(D169="","",RANK(AS169,$AS$3:$AS$202,0))</f>
        <v/>
      </c>
      <c r="AU169" s="57" t="str">
        <f>IF(D169="","",IF(LOOKUP(AT169,'Master 2012 Pay Sheet'!$A$5:$A$35,'Master 2012 Pay Sheet'!$B$5:$B$35)&gt;0,LOOKUP(AT169,'Master 2012 Pay Sheet'!$A$5:$A$35,'Master 2012 Pay Sheet'!$B$5:$B$35),0))</f>
        <v/>
      </c>
      <c r="AV169" s="56" t="str">
        <f>IF(D169="","",SUM(AH169:AL169))</f>
        <v/>
      </c>
      <c r="AW169" s="31" t="str">
        <f>IF(D169="","",RANK(AV169,$AV$3:$AV$202,0))</f>
        <v/>
      </c>
      <c r="AX169" s="57" t="str">
        <f>IF(D169="","",IF(LOOKUP(AW169,'Master 2012 Pay Sheet'!$C$5:$C$35,'Master 2012 Pay Sheet'!$D$5:$D$35)&gt;0,LOOKUP(AW169,'Master 2012 Pay Sheet'!$C$5:$C$35,'Master 2012 Pay Sheet'!$D$5:$D$35),0))</f>
        <v/>
      </c>
      <c r="AY169" s="56" t="str">
        <f>IF(D169="","",AS169+AV169)</f>
        <v/>
      </c>
      <c r="AZ169" s="31" t="str">
        <f>IF(D169="","",RANK(AY169,$AY$3:$AY$202,0))</f>
        <v/>
      </c>
      <c r="BA169" s="57" t="str">
        <f>IF(D169="","",IF(LOOKUP(AZ169,'Master 2012 Pay Sheet'!$E$5:$E$35,'Master 2012 Pay Sheet'!$F$5:$F$35)&gt;0,LOOKUP(AZ169,'Master 2012 Pay Sheet'!$E$5:$E$35,'Master 2012 Pay Sheet'!$F$5:$F$35),0))</f>
        <v/>
      </c>
      <c r="BB169" s="57" t="str">
        <f>IF(D169="","",SUM(AU169+AX169+BA169))</f>
        <v/>
      </c>
      <c r="BC169" s="31" t="str">
        <f>IF(D169="","",AT169-AZ169)</f>
        <v/>
      </c>
      <c r="BD169" s="31" t="str">
        <f>IF(D169="","",IF(BC169=MAX($BC$3:$BC$202),B169,""))</f>
        <v/>
      </c>
      <c r="BE169" s="31" t="str">
        <f>IF(D169="","",COUNT(M169:Q169))</f>
        <v/>
      </c>
      <c r="BF169" s="56" t="str">
        <f>IF(D169="","",MAX(X169:AB169))</f>
        <v/>
      </c>
      <c r="BG169" s="31" t="str">
        <f>IF(BF169=MAX($BF$3:$BF$202),B169,"")</f>
        <v/>
      </c>
      <c r="BH169" s="31" t="str">
        <f>IF(D169="","",COUNT(AC169:AG169))</f>
        <v/>
      </c>
      <c r="BI169" s="56" t="str">
        <f>IF(D169="","",MAX(AH169:AL169))</f>
        <v/>
      </c>
      <c r="BJ169" s="31" t="str">
        <f>IF(BI169=MAX($BI$3:$BI$202),B169,"")</f>
        <v/>
      </c>
      <c r="BK169" s="31" t="str">
        <f>IF(BE169="","",BE169+BH169)</f>
        <v/>
      </c>
      <c r="BL169" s="31" t="str">
        <f>IF(D169="","",IF(S169=MAX($S$3:$S$202),S169,""))</f>
        <v/>
      </c>
      <c r="BM169" s="31" t="str">
        <f>IF(BL169=MAX($BL$3:$BL$202),B169,"")</f>
        <v/>
      </c>
      <c r="BN169" s="31" t="str">
        <f>IF(D169="","",IF(AN169=MAX($AN$3:$AN$202),AN169,""))</f>
        <v/>
      </c>
      <c r="BO169" s="31" t="str">
        <f>IF(BN169=MAX($BN$3:$BN$202),B169,"")</f>
        <v/>
      </c>
      <c r="BP169" s="31" t="str">
        <f>IF(D169="","",IF(R169=MAX($R$3:$R$202),R169,""))</f>
        <v/>
      </c>
      <c r="BQ169" s="31" t="str">
        <f>IF(BP169=MAX($BP$3:$BP$202),B169,"")</f>
        <v/>
      </c>
      <c r="BR169" s="31" t="str">
        <f>IF(D169="","",IF(AM169=MAX($AM$3:$AM$202),AM169,""))</f>
        <v/>
      </c>
      <c r="BS169" s="31" t="str">
        <f>IF(BR169=MAX($BR$3:$BR$202),B169,"")</f>
        <v/>
      </c>
      <c r="BT169" s="31" t="str">
        <f>IF(D169="","",IF(V169=MAX($V$3:$V$202),V169,""))</f>
        <v/>
      </c>
      <c r="BU169" s="31" t="str">
        <f>IF(BT169=MAX($BT$3:$BT$202),B169,"")</f>
        <v/>
      </c>
      <c r="BV169" s="31" t="str">
        <f>IF(D169="","",IF(W169=MAX($W$3:$W$202), W169,""))</f>
        <v/>
      </c>
      <c r="BW169" s="31" t="str">
        <f>IF(BV169=MAX($BV$3:$BV$202),B169,"")</f>
        <v/>
      </c>
      <c r="BX169" s="31" t="str">
        <f>IF(D169="","",IF(AQ169=MAX($AQ$3:$AQ$202),AQ169,""))</f>
        <v/>
      </c>
      <c r="BY169" s="31" t="str">
        <f>IF(BX169=MAX($BX$3:$BX$202),B169,"")</f>
        <v/>
      </c>
      <c r="BZ169" s="31" t="str">
        <f>IF(D169="","",IF(AR169=MAX($AR$3:$AR$202), AR169,""))</f>
        <v/>
      </c>
      <c r="CA169" s="31" t="str">
        <f>IF(BZ169=MAX($BZ$3:$BZ$202),B169,"")</f>
        <v/>
      </c>
      <c r="CB169" s="31" t="str">
        <f>IF(D169="","",IF(U169=MAX($U$3:$U$202), U169,""))</f>
        <v/>
      </c>
      <c r="CC169" s="31" t="str">
        <f>IF(CB169=MAX($CB$3:$CB$202),B169,"")</f>
        <v/>
      </c>
      <c r="CD169" s="31" t="str">
        <f>IF(D169="","",IF(AP169=MAX($AP$3:$AP$202),AP169,""))</f>
        <v/>
      </c>
      <c r="CE169" s="31" t="str">
        <f>IF(CD169=MAX($CD$3:$CD$202),B169,"")</f>
        <v/>
      </c>
      <c r="CF169" s="31" t="str">
        <f>IF(D169="","",IF(T169=MAX($T$3:$T$202), T169,""))</f>
        <v/>
      </c>
      <c r="CG169" s="31" t="str">
        <f>IF(CF169=MAX($CF$3:$CF$202),B169,"")</f>
        <v/>
      </c>
      <c r="CH169" s="31" t="str">
        <f>IF(D169="","",IF(AO169=MAX($AO$3:$AO$202),AO169,""))</f>
        <v/>
      </c>
      <c r="CI169" s="31" t="str">
        <f>IF(CH169=MAX($CH$3:$CH$202),B169,"")</f>
        <v/>
      </c>
      <c r="CJ169" s="31" t="str">
        <f>IF(I169="AC",AZ169,"")</f>
        <v/>
      </c>
      <c r="CK169" s="31" t="str">
        <f>IF(CJ169="","",RANK(CJ169,$CJ$3:$CJ$202,1))</f>
        <v/>
      </c>
      <c r="CL169" s="31" t="str">
        <f>IF(CK169=1,B169,"")</f>
        <v/>
      </c>
      <c r="CM169" s="31" t="str">
        <f>IF(CK169=2,B169,"")</f>
        <v/>
      </c>
      <c r="CN169" s="31" t="str">
        <f>IF(CK169=3,B169,"")</f>
        <v/>
      </c>
      <c r="CO169" s="31" t="str">
        <f>IF(I169="MC",AZ169,"")</f>
        <v/>
      </c>
      <c r="CP169" s="31" t="str">
        <f>IF(CO169="","",RANK(CO169,$CO$3:$CO$202,1))</f>
        <v/>
      </c>
      <c r="CQ169" s="31" t="str">
        <f>IF(CP169=1,B169,"")</f>
        <v/>
      </c>
      <c r="CR169" s="31" t="str">
        <f>IF(CP169=2,B169,"")</f>
        <v/>
      </c>
      <c r="CS169" s="31" t="str">
        <f>IF(CP169=3,B169,"")</f>
        <v/>
      </c>
      <c r="CT169" s="31" t="str">
        <f>IF(BE169=0,BE169,"")</f>
        <v/>
      </c>
      <c r="CU169" s="31" t="str">
        <f>IF(BE169=1,1,"")</f>
        <v/>
      </c>
      <c r="CV169" s="31" t="str">
        <f>IF(BE169=2,2,"")</f>
        <v/>
      </c>
      <c r="CW169" s="31" t="str">
        <f>IF(BE169=3,3,"")</f>
        <v/>
      </c>
      <c r="CX169" s="31" t="str">
        <f>IF(BE169=4,4,"")</f>
        <v/>
      </c>
      <c r="CY169" s="31" t="str">
        <f>IF(BE169=5,5,"")</f>
        <v/>
      </c>
      <c r="CZ169" s="31" t="str">
        <f>IF(BH169=0,BH169,"")</f>
        <v/>
      </c>
      <c r="DA169" s="31" t="str">
        <f>IF(BH169=1,1,"")</f>
        <v/>
      </c>
      <c r="DB169" s="31" t="str">
        <f>IF(BH169=2,2,"")</f>
        <v/>
      </c>
      <c r="DC169" s="31" t="str">
        <f>IF(BH169=3,3,"")</f>
        <v/>
      </c>
      <c r="DD169" s="31" t="str">
        <f>IF(BH169=4,4,"")</f>
        <v/>
      </c>
      <c r="DE169" s="31" t="str">
        <f>IF(BH169=5,5,"")</f>
        <v/>
      </c>
      <c r="DF169" s="31" t="str">
        <f>IF(BK169=0,BK169,"")</f>
        <v/>
      </c>
      <c r="DG169" s="31" t="str">
        <f>IF(BK169=1,1,"")</f>
        <v/>
      </c>
      <c r="DH169" s="31" t="str">
        <f>IF(BK169=2,2,"")</f>
        <v/>
      </c>
      <c r="DI169" s="31" t="str">
        <f>IF(BK169=3,3,"")</f>
        <v/>
      </c>
      <c r="DJ169" s="31" t="str">
        <f>IF(BK169=4,4,"")</f>
        <v/>
      </c>
      <c r="DK169" s="31" t="str">
        <f>IF(BK169=5,5,"")</f>
        <v/>
      </c>
      <c r="DL169" s="31" t="str">
        <f>IF(BK169=6,6,"")</f>
        <v/>
      </c>
      <c r="DM169" s="31" t="str">
        <f>IF(BK169=7,7,"")</f>
        <v/>
      </c>
      <c r="DN169" s="31" t="str">
        <f>IF(BK169=8,8,"")</f>
        <v/>
      </c>
      <c r="DO169" s="31" t="str">
        <f>IF(BK169=9,9,"")</f>
        <v/>
      </c>
      <c r="DP169" s="31" t="str">
        <f>IF(BK169=10,10,"")</f>
        <v/>
      </c>
      <c r="DQ169" s="31" t="str">
        <f>IF(J169="Lund",AZ169,"")</f>
        <v/>
      </c>
      <c r="DR169" s="31" t="str">
        <f>IF(DQ169="","",RANK(DQ169,$DQ$3:$DQ$202,1))</f>
        <v/>
      </c>
      <c r="DS169" s="31" t="str">
        <f>IF(DR169=1,B169,"")</f>
        <v/>
      </c>
      <c r="DT169" s="31" t="str">
        <f>IF(I169="AT",B169,"")</f>
        <v/>
      </c>
      <c r="DU169" s="31" t="str">
        <f>IF(I169="MC",B169,"")</f>
        <v/>
      </c>
      <c r="DV169" s="31" t="str">
        <f>IF(I169="AC",B169,"")</f>
        <v/>
      </c>
      <c r="DW169" s="48" t="e">
        <f>IF(BK169=0,0,IF(D169="","",$D$203-AZ169+1)/$D$203*100)</f>
        <v>#VALUE!</v>
      </c>
      <c r="DX169" s="76" t="str">
        <f>IF(AS169 = 0,AV169 - AS169,"")</f>
        <v/>
      </c>
    </row>
    <row r="170" spans="1:128" ht="13.2" x14ac:dyDescent="0.25">
      <c r="A170" s="31" t="s">
        <v>318</v>
      </c>
      <c r="B170" s="76">
        <v>168</v>
      </c>
      <c r="C170" s="15"/>
      <c r="D170" s="15"/>
      <c r="E170" s="15"/>
      <c r="F170" s="15"/>
      <c r="G170" s="15"/>
      <c r="H170" s="47"/>
      <c r="I170" s="15"/>
      <c r="J170" s="47"/>
      <c r="K170" s="47"/>
      <c r="L170" s="47"/>
      <c r="M170" s="54"/>
      <c r="N170" s="54"/>
      <c r="O170" s="54"/>
      <c r="P170" s="54"/>
      <c r="Q170" s="54"/>
      <c r="R170" s="51"/>
      <c r="S170" s="51"/>
      <c r="T170" s="51"/>
      <c r="U170" s="51"/>
      <c r="V170" s="51"/>
      <c r="W170" s="51"/>
      <c r="X170" s="52" t="str">
        <f>IF(M170&gt;0,VLOOKUP(M170,$DY$8:$DZ$95,2)," ")</f>
        <v xml:space="preserve"> </v>
      </c>
      <c r="Y170" s="52" t="str">
        <f>IF(N170&gt;0,VLOOKUP(N170,$DY$8:$DZ$95,2)," ")</f>
        <v xml:space="preserve"> </v>
      </c>
      <c r="Z170" s="52" t="str">
        <f>IF(O170&gt;0,VLOOKUP(O170,$DY$8:$DZ$95,2)," ")</f>
        <v xml:space="preserve"> </v>
      </c>
      <c r="AA170" s="52" t="str">
        <f>IF(P170&gt;0,VLOOKUP(P170,$DY$8:$DZ$95,2)," ")</f>
        <v xml:space="preserve"> </v>
      </c>
      <c r="AB170" s="52" t="str">
        <f>IF(Q170&gt;0,VLOOKUP(Q170,$DY$8:$DZ$95,2)," ")</f>
        <v xml:space="preserve"> </v>
      </c>
      <c r="AC170" s="54"/>
      <c r="AD170" s="54"/>
      <c r="AE170" s="54"/>
      <c r="AF170" s="54"/>
      <c r="AG170" s="54"/>
      <c r="AH170" s="52" t="str">
        <f>IF(AC170&gt;0,VLOOKUP(AC170,$DY$8:$DZ$95,2)," ")</f>
        <v xml:space="preserve"> </v>
      </c>
      <c r="AI170" s="52" t="str">
        <f>IF(AD170&gt;0,VLOOKUP(AD170,$DY$8:$DZ$95,2)," ")</f>
        <v xml:space="preserve"> </v>
      </c>
      <c r="AJ170" s="52" t="str">
        <f>IF(AE170&gt;0,VLOOKUP(AE170,$DY$8:$DZ$95,2)," ")</f>
        <v xml:space="preserve"> </v>
      </c>
      <c r="AK170" s="52" t="str">
        <f>IF(AF170&gt;0,VLOOKUP(AF170,$DY$8:$DZ$95,2)," ")</f>
        <v xml:space="preserve"> </v>
      </c>
      <c r="AL170" s="52" t="str">
        <f>IF(AG170&gt;0,VLOOKUP(AG170,$DY$8:$DZ$95,2)," ")</f>
        <v xml:space="preserve"> </v>
      </c>
      <c r="AM170" s="53"/>
      <c r="AN170" s="53"/>
      <c r="AO170" s="53"/>
      <c r="AP170" s="53"/>
      <c r="AQ170" s="53"/>
      <c r="AR170" s="53"/>
      <c r="AS170" s="55" t="str">
        <f>IF(D170="","",SUM(X170:AB170))</f>
        <v/>
      </c>
      <c r="AT170" s="31" t="str">
        <f>IF(D170="","",RANK(AS170,$AS$3:$AS$202,0))</f>
        <v/>
      </c>
      <c r="AU170" s="57" t="str">
        <f>IF(D170="","",IF(LOOKUP(AT170,'Master 2012 Pay Sheet'!$A$5:$A$35,'Master 2012 Pay Sheet'!$B$5:$B$35)&gt;0,LOOKUP(AT170,'Master 2012 Pay Sheet'!$A$5:$A$35,'Master 2012 Pay Sheet'!$B$5:$B$35),0))</f>
        <v/>
      </c>
      <c r="AV170" s="56" t="str">
        <f>IF(D170="","",SUM(AH170:AL170))</f>
        <v/>
      </c>
      <c r="AW170" s="31" t="str">
        <f>IF(D170="","",RANK(AV170,$AV$3:$AV$202,0))</f>
        <v/>
      </c>
      <c r="AX170" s="57" t="str">
        <f>IF(D170="","",IF(LOOKUP(AW170,'Master 2012 Pay Sheet'!$C$5:$C$35,'Master 2012 Pay Sheet'!$D$5:$D$35)&gt;0,LOOKUP(AW170,'Master 2012 Pay Sheet'!$C$5:$C$35,'Master 2012 Pay Sheet'!$D$5:$D$35),0))</f>
        <v/>
      </c>
      <c r="AY170" s="56" t="str">
        <f>IF(D170="","",AS170+AV170)</f>
        <v/>
      </c>
      <c r="AZ170" s="31" t="str">
        <f>IF(D170="","",RANK(AY170,$AY$3:$AY$202,0))</f>
        <v/>
      </c>
      <c r="BA170" s="57" t="str">
        <f>IF(D170="","",IF(LOOKUP(AZ170,'Master 2012 Pay Sheet'!$E$5:$E$35,'Master 2012 Pay Sheet'!$F$5:$F$35)&gt;0,LOOKUP(AZ170,'Master 2012 Pay Sheet'!$E$5:$E$35,'Master 2012 Pay Sheet'!$F$5:$F$35),0))</f>
        <v/>
      </c>
      <c r="BB170" s="57" t="str">
        <f>IF(D170="","",SUM(AU170+AX170+BA170))</f>
        <v/>
      </c>
      <c r="BC170" s="31" t="str">
        <f>IF(D170="","",AT170-AZ170)</f>
        <v/>
      </c>
      <c r="BD170" s="31" t="str">
        <f>IF(D170="","",IF(BC170=MAX($BC$3:$BC$202),B170,""))</f>
        <v/>
      </c>
      <c r="BE170" s="31" t="str">
        <f>IF(D170="","",COUNT(M170:Q170))</f>
        <v/>
      </c>
      <c r="BF170" s="56" t="str">
        <f>IF(D170="","",MAX(X170:AB170))</f>
        <v/>
      </c>
      <c r="BG170" s="31" t="str">
        <f>IF(BF170=MAX($BF$3:$BF$202),B170,"")</f>
        <v/>
      </c>
      <c r="BH170" s="31" t="str">
        <f>IF(D170="","",COUNT(AC170:AG170))</f>
        <v/>
      </c>
      <c r="BI170" s="56" t="str">
        <f>IF(D170="","",MAX(AH170:AL170))</f>
        <v/>
      </c>
      <c r="BJ170" s="31" t="str">
        <f>IF(BI170=MAX($BI$3:$BI$202),B170,"")</f>
        <v/>
      </c>
      <c r="BK170" s="31" t="str">
        <f>IF(BE170="","",BE170+BH170)</f>
        <v/>
      </c>
      <c r="BL170" s="31" t="str">
        <f>IF(D170="","",IF(S170=MAX($S$3:$S$202),S170,""))</f>
        <v/>
      </c>
      <c r="BM170" s="31" t="str">
        <f>IF(BL170=MAX($BL$3:$BL$202),B170,"")</f>
        <v/>
      </c>
      <c r="BN170" s="31" t="str">
        <f>IF(D170="","",IF(AN170=MAX($AN$3:$AN$202),AN170,""))</f>
        <v/>
      </c>
      <c r="BO170" s="31" t="str">
        <f>IF(BN170=MAX($BN$3:$BN$202),B170,"")</f>
        <v/>
      </c>
      <c r="BP170" s="31" t="str">
        <f>IF(D170="","",IF(R170=MAX($R$3:$R$202),R170,""))</f>
        <v/>
      </c>
      <c r="BQ170" s="31" t="str">
        <f>IF(BP170=MAX($BP$3:$BP$202),B170,"")</f>
        <v/>
      </c>
      <c r="BR170" s="31" t="str">
        <f>IF(D170="","",IF(AM170=MAX($AM$3:$AM$202),AM170,""))</f>
        <v/>
      </c>
      <c r="BS170" s="31" t="str">
        <f>IF(BR170=MAX($BR$3:$BR$202),B170,"")</f>
        <v/>
      </c>
      <c r="BT170" s="31" t="str">
        <f>IF(D170="","",IF(V170=MAX($V$3:$V$202),V170,""))</f>
        <v/>
      </c>
      <c r="BU170" s="31" t="str">
        <f>IF(BT170=MAX($BT$3:$BT$202),B170,"")</f>
        <v/>
      </c>
      <c r="BV170" s="31" t="str">
        <f>IF(D170="","",IF(W170=MAX($W$3:$W$202), W170,""))</f>
        <v/>
      </c>
      <c r="BW170" s="31" t="str">
        <f>IF(BV170=MAX($BV$3:$BV$202),B170,"")</f>
        <v/>
      </c>
      <c r="BX170" s="31" t="str">
        <f>IF(D170="","",IF(AQ170=MAX($AQ$3:$AQ$202),AQ170,""))</f>
        <v/>
      </c>
      <c r="BY170" s="31" t="str">
        <f>IF(BX170=MAX($BX$3:$BX$202),B170,"")</f>
        <v/>
      </c>
      <c r="BZ170" s="31" t="str">
        <f>IF(D170="","",IF(AR170=MAX($AR$3:$AR$202), AR170,""))</f>
        <v/>
      </c>
      <c r="CA170" s="31" t="str">
        <f>IF(BZ170=MAX($BZ$3:$BZ$202),B170,"")</f>
        <v/>
      </c>
      <c r="CB170" s="31" t="str">
        <f>IF(D170="","",IF(U170=MAX($U$3:$U$202), U170,""))</f>
        <v/>
      </c>
      <c r="CC170" s="31" t="str">
        <f>IF(CB170=MAX($CB$3:$CB$202),B170,"")</f>
        <v/>
      </c>
      <c r="CD170" s="31" t="str">
        <f>IF(D170="","",IF(AP170=MAX($AP$3:$AP$202),AP170,""))</f>
        <v/>
      </c>
      <c r="CE170" s="31" t="str">
        <f>IF(CD170=MAX($CD$3:$CD$202),B170,"")</f>
        <v/>
      </c>
      <c r="CF170" s="31" t="str">
        <f>IF(D170="","",IF(T170=MAX($T$3:$T$202), T170,""))</f>
        <v/>
      </c>
      <c r="CG170" s="31" t="str">
        <f>IF(CF170=MAX($CF$3:$CF$202),B170,"")</f>
        <v/>
      </c>
      <c r="CH170" s="31" t="str">
        <f>IF(D170="","",IF(AO170=MAX($AO$3:$AO$202),AO170,""))</f>
        <v/>
      </c>
      <c r="CI170" s="31" t="str">
        <f>IF(CH170=MAX($CH$3:$CH$202),B170,"")</f>
        <v/>
      </c>
      <c r="CJ170" s="31" t="str">
        <f>IF(I170="AC",AZ170,"")</f>
        <v/>
      </c>
      <c r="CK170" s="31" t="str">
        <f>IF(CJ170="","",RANK(CJ170,$CJ$3:$CJ$202,1))</f>
        <v/>
      </c>
      <c r="CL170" s="31" t="str">
        <f>IF(CK170=1,B170,"")</f>
        <v/>
      </c>
      <c r="CM170" s="31" t="str">
        <f>IF(CK170=2,B170,"")</f>
        <v/>
      </c>
      <c r="CN170" s="31" t="str">
        <f>IF(CK170=3,B170,"")</f>
        <v/>
      </c>
      <c r="CO170" s="31" t="str">
        <f>IF(I170="MC",AZ170,"")</f>
        <v/>
      </c>
      <c r="CP170" s="31" t="str">
        <f>IF(CO170="","",RANK(CO170,$CO$3:$CO$202,1))</f>
        <v/>
      </c>
      <c r="CQ170" s="31" t="str">
        <f>IF(CP170=1,B170,"")</f>
        <v/>
      </c>
      <c r="CR170" s="31" t="str">
        <f>IF(CP170=2,B170,"")</f>
        <v/>
      </c>
      <c r="CS170" s="31" t="str">
        <f>IF(CP170=3,B170,"")</f>
        <v/>
      </c>
      <c r="CT170" s="31" t="str">
        <f>IF(BE170=0,BE170,"")</f>
        <v/>
      </c>
      <c r="CU170" s="31" t="str">
        <f>IF(BE170=1,1,"")</f>
        <v/>
      </c>
      <c r="CV170" s="31" t="str">
        <f>IF(BE170=2,2,"")</f>
        <v/>
      </c>
      <c r="CW170" s="31" t="str">
        <f>IF(BE170=3,3,"")</f>
        <v/>
      </c>
      <c r="CX170" s="31" t="str">
        <f>IF(BE170=4,4,"")</f>
        <v/>
      </c>
      <c r="CY170" s="31" t="str">
        <f>IF(BE170=5,5,"")</f>
        <v/>
      </c>
      <c r="CZ170" s="31" t="str">
        <f>IF(BH170=0,BH170,"")</f>
        <v/>
      </c>
      <c r="DA170" s="31" t="str">
        <f>IF(BH170=1,1,"")</f>
        <v/>
      </c>
      <c r="DB170" s="31" t="str">
        <f>IF(BH170=2,2,"")</f>
        <v/>
      </c>
      <c r="DC170" s="31" t="str">
        <f>IF(BH170=3,3,"")</f>
        <v/>
      </c>
      <c r="DD170" s="31" t="str">
        <f>IF(BH170=4,4,"")</f>
        <v/>
      </c>
      <c r="DE170" s="31" t="str">
        <f>IF(BH170=5,5,"")</f>
        <v/>
      </c>
      <c r="DF170" s="31" t="str">
        <f>IF(BK170=0,BK170,"")</f>
        <v/>
      </c>
      <c r="DG170" s="31" t="str">
        <f>IF(BK170=1,1,"")</f>
        <v/>
      </c>
      <c r="DH170" s="31" t="str">
        <f>IF(BK170=2,2,"")</f>
        <v/>
      </c>
      <c r="DI170" s="31" t="str">
        <f>IF(BK170=3,3,"")</f>
        <v/>
      </c>
      <c r="DJ170" s="31" t="str">
        <f>IF(BK170=4,4,"")</f>
        <v/>
      </c>
      <c r="DK170" s="31" t="str">
        <f>IF(BK170=5,5,"")</f>
        <v/>
      </c>
      <c r="DL170" s="31" t="str">
        <f>IF(BK170=6,6,"")</f>
        <v/>
      </c>
      <c r="DM170" s="31" t="str">
        <f>IF(BK170=7,7,"")</f>
        <v/>
      </c>
      <c r="DN170" s="31" t="str">
        <f>IF(BK170=8,8,"")</f>
        <v/>
      </c>
      <c r="DO170" s="31" t="str">
        <f>IF(BK170=9,9,"")</f>
        <v/>
      </c>
      <c r="DP170" s="31" t="str">
        <f>IF(BK170=10,10,"")</f>
        <v/>
      </c>
      <c r="DQ170" s="31" t="str">
        <f>IF(J170="Lund",AZ170,"")</f>
        <v/>
      </c>
      <c r="DR170" s="31" t="str">
        <f>IF(DQ170="","",RANK(DQ170,$DQ$3:$DQ$202,1))</f>
        <v/>
      </c>
      <c r="DS170" s="31" t="str">
        <f>IF(DR170=1,B170,"")</f>
        <v/>
      </c>
      <c r="DT170" s="31" t="str">
        <f>IF(I170="AT",B170,"")</f>
        <v/>
      </c>
      <c r="DU170" s="31" t="str">
        <f>IF(I170="MC",B170,"")</f>
        <v/>
      </c>
      <c r="DV170" s="31" t="str">
        <f>IF(I170="AC",B170,"")</f>
        <v/>
      </c>
      <c r="DW170" s="48" t="e">
        <f>IF(BK170=0,0,IF(D170="","",$D$203-AZ170+1)/$D$203*100)</f>
        <v>#VALUE!</v>
      </c>
      <c r="DX170" s="76" t="str">
        <f>IF(AS170 = 0,AV170 - AS170,"")</f>
        <v/>
      </c>
    </row>
    <row r="171" spans="1:128" ht="13.2" x14ac:dyDescent="0.25">
      <c r="A171" s="31" t="s">
        <v>318</v>
      </c>
      <c r="B171" s="76">
        <v>169</v>
      </c>
      <c r="C171" s="15"/>
      <c r="D171" s="15"/>
      <c r="E171" s="15"/>
      <c r="F171" s="15"/>
      <c r="G171" s="15"/>
      <c r="H171" s="47"/>
      <c r="I171" s="15"/>
      <c r="J171" s="47"/>
      <c r="K171" s="47"/>
      <c r="L171" s="47"/>
      <c r="M171" s="54"/>
      <c r="N171" s="54"/>
      <c r="O171" s="54"/>
      <c r="P171" s="54"/>
      <c r="Q171" s="54"/>
      <c r="R171" s="51"/>
      <c r="S171" s="51"/>
      <c r="T171" s="51"/>
      <c r="U171" s="51"/>
      <c r="V171" s="51"/>
      <c r="W171" s="51"/>
      <c r="X171" s="52" t="str">
        <f>IF(M171&gt;0,VLOOKUP(M171,$DY$8:$DZ$95,2)," ")</f>
        <v xml:space="preserve"> </v>
      </c>
      <c r="Y171" s="52" t="str">
        <f>IF(N171&gt;0,VLOOKUP(N171,$DY$8:$DZ$95,2)," ")</f>
        <v xml:space="preserve"> </v>
      </c>
      <c r="Z171" s="52" t="str">
        <f>IF(O171&gt;0,VLOOKUP(O171,$DY$8:$DZ$95,2)," ")</f>
        <v xml:space="preserve"> </v>
      </c>
      <c r="AA171" s="52" t="str">
        <f>IF(P171&gt;0,VLOOKUP(P171,$DY$8:$DZ$95,2)," ")</f>
        <v xml:space="preserve"> </v>
      </c>
      <c r="AB171" s="52" t="str">
        <f>IF(Q171&gt;0,VLOOKUP(Q171,$DY$8:$DZ$95,2)," ")</f>
        <v xml:space="preserve"> </v>
      </c>
      <c r="AC171" s="54"/>
      <c r="AD171" s="54"/>
      <c r="AE171" s="54"/>
      <c r="AF171" s="54"/>
      <c r="AG171" s="54"/>
      <c r="AH171" s="52" t="str">
        <f>IF(AC171&gt;0,VLOOKUP(AC171,$DY$8:$DZ$95,2)," ")</f>
        <v xml:space="preserve"> </v>
      </c>
      <c r="AI171" s="52" t="str">
        <f>IF(AD171&gt;0,VLOOKUP(AD171,$DY$8:$DZ$95,2)," ")</f>
        <v xml:space="preserve"> </v>
      </c>
      <c r="AJ171" s="52" t="str">
        <f>IF(AE171&gt;0,VLOOKUP(AE171,$DY$8:$DZ$95,2)," ")</f>
        <v xml:space="preserve"> </v>
      </c>
      <c r="AK171" s="52" t="str">
        <f>IF(AF171&gt;0,VLOOKUP(AF171,$DY$8:$DZ$95,2)," ")</f>
        <v xml:space="preserve"> </v>
      </c>
      <c r="AL171" s="52" t="str">
        <f>IF(AG171&gt;0,VLOOKUP(AG171,$DY$8:$DZ$95,2)," ")</f>
        <v xml:space="preserve"> </v>
      </c>
      <c r="AM171" s="53"/>
      <c r="AN171" s="53"/>
      <c r="AO171" s="53"/>
      <c r="AP171" s="53"/>
      <c r="AQ171" s="53"/>
      <c r="AR171" s="53"/>
      <c r="AS171" s="55" t="str">
        <f>IF(D171="","",SUM(X171:AB171))</f>
        <v/>
      </c>
      <c r="AT171" s="31" t="str">
        <f>IF(D171="","",RANK(AS171,$AS$3:$AS$202,0))</f>
        <v/>
      </c>
      <c r="AU171" s="57" t="str">
        <f>IF(D171="","",IF(LOOKUP(AT171,'Master 2012 Pay Sheet'!$A$5:$A$35,'Master 2012 Pay Sheet'!$B$5:$B$35)&gt;0,LOOKUP(AT171,'Master 2012 Pay Sheet'!$A$5:$A$35,'Master 2012 Pay Sheet'!$B$5:$B$35),0))</f>
        <v/>
      </c>
      <c r="AV171" s="56" t="str">
        <f>IF(D171="","",SUM(AH171:AL171))</f>
        <v/>
      </c>
      <c r="AW171" s="31" t="str">
        <f>IF(D171="","",RANK(AV171,$AV$3:$AV$202,0))</f>
        <v/>
      </c>
      <c r="AX171" s="57" t="str">
        <f>IF(D171="","",IF(LOOKUP(AW171,'Master 2012 Pay Sheet'!$C$5:$C$35,'Master 2012 Pay Sheet'!$D$5:$D$35)&gt;0,LOOKUP(AW171,'Master 2012 Pay Sheet'!$C$5:$C$35,'Master 2012 Pay Sheet'!$D$5:$D$35),0))</f>
        <v/>
      </c>
      <c r="AY171" s="56" t="str">
        <f>IF(D171="","",AS171+AV171)</f>
        <v/>
      </c>
      <c r="AZ171" s="31" t="str">
        <f>IF(D171="","",RANK(AY171,$AY$3:$AY$202,0))</f>
        <v/>
      </c>
      <c r="BA171" s="57" t="str">
        <f>IF(D171="","",IF(LOOKUP(AZ171,'Master 2012 Pay Sheet'!$E$5:$E$35,'Master 2012 Pay Sheet'!$F$5:$F$35)&gt;0,LOOKUP(AZ171,'Master 2012 Pay Sheet'!$E$5:$E$35,'Master 2012 Pay Sheet'!$F$5:$F$35),0))</f>
        <v/>
      </c>
      <c r="BB171" s="57" t="str">
        <f>IF(D171="","",SUM(AU171+AX171+BA171))</f>
        <v/>
      </c>
      <c r="BC171" s="31" t="str">
        <f>IF(D171="","",AT171-AZ171)</f>
        <v/>
      </c>
      <c r="BD171" s="31" t="str">
        <f>IF(D171="","",IF(BC171=MAX($BC$3:$BC$202),B171,""))</f>
        <v/>
      </c>
      <c r="BE171" s="31" t="str">
        <f>IF(D171="","",COUNT(M171:Q171))</f>
        <v/>
      </c>
      <c r="BF171" s="56" t="str">
        <f>IF(D171="","",MAX(X171:AB171))</f>
        <v/>
      </c>
      <c r="BG171" s="31" t="str">
        <f>IF(BF171=MAX($BF$3:$BF$202),B171,"")</f>
        <v/>
      </c>
      <c r="BH171" s="31" t="str">
        <f>IF(D171="","",COUNT(AC171:AG171))</f>
        <v/>
      </c>
      <c r="BI171" s="56" t="str">
        <f>IF(D171="","",MAX(AH171:AL171))</f>
        <v/>
      </c>
      <c r="BJ171" s="31" t="str">
        <f>IF(BI171=MAX($BI$3:$BI$202),B171,"")</f>
        <v/>
      </c>
      <c r="BK171" s="31" t="str">
        <f>IF(BE171="","",BE171+BH171)</f>
        <v/>
      </c>
      <c r="BL171" s="31" t="str">
        <f>IF(D171="","",IF(S171=MAX($S$3:$S$202),S171,""))</f>
        <v/>
      </c>
      <c r="BM171" s="31" t="str">
        <f>IF(BL171=MAX($BL$3:$BL$202),B171,"")</f>
        <v/>
      </c>
      <c r="BN171" s="31" t="str">
        <f>IF(D171="","",IF(AN171=MAX($AN$3:$AN$202),AN171,""))</f>
        <v/>
      </c>
      <c r="BO171" s="31" t="str">
        <f>IF(BN171=MAX($BN$3:$BN$202),B171,"")</f>
        <v/>
      </c>
      <c r="BP171" s="31" t="str">
        <f>IF(D171="","",IF(R171=MAX($R$3:$R$202),R171,""))</f>
        <v/>
      </c>
      <c r="BQ171" s="31" t="str">
        <f>IF(BP171=MAX($BP$3:$BP$202),B171,"")</f>
        <v/>
      </c>
      <c r="BR171" s="31" t="str">
        <f>IF(D171="","",IF(AM171=MAX($AM$3:$AM$202),AM171,""))</f>
        <v/>
      </c>
      <c r="BS171" s="31" t="str">
        <f>IF(BR171=MAX($BR$3:$BR$202),B171,"")</f>
        <v/>
      </c>
      <c r="BT171" s="31" t="str">
        <f>IF(D171="","",IF(V171=MAX($V$3:$V$202),V171,""))</f>
        <v/>
      </c>
      <c r="BU171" s="31" t="str">
        <f>IF(BT171=MAX($BT$3:$BT$202),B171,"")</f>
        <v/>
      </c>
      <c r="BV171" s="31" t="str">
        <f>IF(D171="","",IF(W171=MAX($W$3:$W$202), W171,""))</f>
        <v/>
      </c>
      <c r="BW171" s="31" t="str">
        <f>IF(BV171=MAX($BV$3:$BV$202),B171,"")</f>
        <v/>
      </c>
      <c r="BX171" s="31" t="str">
        <f>IF(D171="","",IF(AQ171=MAX($AQ$3:$AQ$202),AQ171,""))</f>
        <v/>
      </c>
      <c r="BY171" s="31" t="str">
        <f>IF(BX171=MAX($BX$3:$BX$202),B171,"")</f>
        <v/>
      </c>
      <c r="BZ171" s="31" t="str">
        <f>IF(D171="","",IF(AR171=MAX($AR$3:$AR$202), AR171,""))</f>
        <v/>
      </c>
      <c r="CA171" s="31" t="str">
        <f>IF(BZ171=MAX($BZ$3:$BZ$202),B171,"")</f>
        <v/>
      </c>
      <c r="CB171" s="31" t="str">
        <f>IF(D171="","",IF(U171=MAX($U$3:$U$202), U171,""))</f>
        <v/>
      </c>
      <c r="CC171" s="31" t="str">
        <f>IF(CB171=MAX($CB$3:$CB$202),B171,"")</f>
        <v/>
      </c>
      <c r="CD171" s="31" t="str">
        <f>IF(D171="","",IF(AP171=MAX($AP$3:$AP$202),AP171,""))</f>
        <v/>
      </c>
      <c r="CE171" s="31" t="str">
        <f>IF(CD171=MAX($CD$3:$CD$202),B171,"")</f>
        <v/>
      </c>
      <c r="CF171" s="31" t="str">
        <f>IF(D171="","",IF(T171=MAX($T$3:$T$202), T171,""))</f>
        <v/>
      </c>
      <c r="CG171" s="31" t="str">
        <f>IF(CF171=MAX($CF$3:$CF$202),B171,"")</f>
        <v/>
      </c>
      <c r="CH171" s="31" t="str">
        <f>IF(D171="","",IF(AO171=MAX($AO$3:$AO$202),AO171,""))</f>
        <v/>
      </c>
      <c r="CI171" s="31" t="str">
        <f>IF(CH171=MAX($CH$3:$CH$202),B171,"")</f>
        <v/>
      </c>
      <c r="CJ171" s="31" t="str">
        <f>IF(I171="AC",AZ171,"")</f>
        <v/>
      </c>
      <c r="CK171" s="31" t="str">
        <f>IF(CJ171="","",RANK(CJ171,$CJ$3:$CJ$202,1))</f>
        <v/>
      </c>
      <c r="CL171" s="31" t="str">
        <f>IF(CK171=1,B171,"")</f>
        <v/>
      </c>
      <c r="CM171" s="31" t="str">
        <f>IF(CK171=2,B171,"")</f>
        <v/>
      </c>
      <c r="CN171" s="31" t="str">
        <f>IF(CK171=3,B171,"")</f>
        <v/>
      </c>
      <c r="CO171" s="31" t="str">
        <f>IF(I171="MC",AZ171,"")</f>
        <v/>
      </c>
      <c r="CP171" s="31" t="str">
        <f>IF(CO171="","",RANK(CO171,$CO$3:$CO$202,1))</f>
        <v/>
      </c>
      <c r="CQ171" s="31" t="str">
        <f>IF(CP171=1,B171,"")</f>
        <v/>
      </c>
      <c r="CR171" s="31" t="str">
        <f>IF(CP171=2,B171,"")</f>
        <v/>
      </c>
      <c r="CS171" s="31" t="str">
        <f>IF(CP171=3,B171,"")</f>
        <v/>
      </c>
      <c r="CT171" s="31" t="str">
        <f>IF(BE171=0,BE171,"")</f>
        <v/>
      </c>
      <c r="CU171" s="31" t="str">
        <f>IF(BE171=1,1,"")</f>
        <v/>
      </c>
      <c r="CV171" s="31" t="str">
        <f>IF(BE171=2,2,"")</f>
        <v/>
      </c>
      <c r="CW171" s="31" t="str">
        <f>IF(BE171=3,3,"")</f>
        <v/>
      </c>
      <c r="CX171" s="31" t="str">
        <f>IF(BE171=4,4,"")</f>
        <v/>
      </c>
      <c r="CY171" s="31" t="str">
        <f>IF(BE171=5,5,"")</f>
        <v/>
      </c>
      <c r="CZ171" s="31" t="str">
        <f>IF(BH171=0,BH171,"")</f>
        <v/>
      </c>
      <c r="DA171" s="31" t="str">
        <f>IF(BH171=1,1,"")</f>
        <v/>
      </c>
      <c r="DB171" s="31" t="str">
        <f>IF(BH171=2,2,"")</f>
        <v/>
      </c>
      <c r="DC171" s="31" t="str">
        <f>IF(BH171=3,3,"")</f>
        <v/>
      </c>
      <c r="DD171" s="31" t="str">
        <f>IF(BH171=4,4,"")</f>
        <v/>
      </c>
      <c r="DE171" s="31" t="str">
        <f>IF(BH171=5,5,"")</f>
        <v/>
      </c>
      <c r="DF171" s="31" t="str">
        <f>IF(BK171=0,BK171,"")</f>
        <v/>
      </c>
      <c r="DG171" s="31" t="str">
        <f>IF(BK171=1,1,"")</f>
        <v/>
      </c>
      <c r="DH171" s="31" t="str">
        <f>IF(BK171=2,2,"")</f>
        <v/>
      </c>
      <c r="DI171" s="31" t="str">
        <f>IF(BK171=3,3,"")</f>
        <v/>
      </c>
      <c r="DJ171" s="31" t="str">
        <f>IF(BK171=4,4,"")</f>
        <v/>
      </c>
      <c r="DK171" s="31" t="str">
        <f>IF(BK171=5,5,"")</f>
        <v/>
      </c>
      <c r="DL171" s="31" t="str">
        <f>IF(BK171=6,6,"")</f>
        <v/>
      </c>
      <c r="DM171" s="31" t="str">
        <f>IF(BK171=7,7,"")</f>
        <v/>
      </c>
      <c r="DN171" s="31" t="str">
        <f>IF(BK171=8,8,"")</f>
        <v/>
      </c>
      <c r="DO171" s="31" t="str">
        <f>IF(BK171=9,9,"")</f>
        <v/>
      </c>
      <c r="DP171" s="31" t="str">
        <f>IF(BK171=10,10,"")</f>
        <v/>
      </c>
      <c r="DQ171" s="31" t="str">
        <f>IF(J171="Lund",AZ171,"")</f>
        <v/>
      </c>
      <c r="DR171" s="31" t="str">
        <f>IF(DQ171="","",RANK(DQ171,$DQ$3:$DQ$202,1))</f>
        <v/>
      </c>
      <c r="DS171" s="31" t="str">
        <f>IF(DR171=1,B171,"")</f>
        <v/>
      </c>
      <c r="DT171" s="31" t="str">
        <f>IF(I171="AT",B171,"")</f>
        <v/>
      </c>
      <c r="DU171" s="31" t="str">
        <f>IF(I171="MC",B171,"")</f>
        <v/>
      </c>
      <c r="DV171" s="31" t="str">
        <f>IF(I171="AC",B171,"")</f>
        <v/>
      </c>
      <c r="DW171" s="48" t="e">
        <f>IF(BK171=0,0,IF(D171="","",$D$203-AZ171+1)/$D$203*100)</f>
        <v>#VALUE!</v>
      </c>
      <c r="DX171" s="76" t="str">
        <f>IF(AS171 = 0,AV171 - AS171,"")</f>
        <v/>
      </c>
    </row>
    <row r="172" spans="1:128" ht="13.2" x14ac:dyDescent="0.25">
      <c r="A172" s="31" t="s">
        <v>318</v>
      </c>
      <c r="B172" s="76">
        <v>170</v>
      </c>
      <c r="C172" s="15"/>
      <c r="D172" s="15"/>
      <c r="E172" s="15"/>
      <c r="F172" s="15"/>
      <c r="G172" s="15"/>
      <c r="H172" s="47"/>
      <c r="I172" s="15"/>
      <c r="J172" s="47"/>
      <c r="K172" s="47"/>
      <c r="L172" s="47"/>
      <c r="M172" s="54"/>
      <c r="N172" s="54"/>
      <c r="O172" s="54"/>
      <c r="P172" s="54"/>
      <c r="Q172" s="54"/>
      <c r="R172" s="51"/>
      <c r="S172" s="51"/>
      <c r="T172" s="51"/>
      <c r="U172" s="51"/>
      <c r="V172" s="51"/>
      <c r="W172" s="51"/>
      <c r="X172" s="52" t="str">
        <f>IF(M172&gt;0,VLOOKUP(M172,$DY$8:$DZ$95,2)," ")</f>
        <v xml:space="preserve"> </v>
      </c>
      <c r="Y172" s="52" t="str">
        <f>IF(N172&gt;0,VLOOKUP(N172,$DY$8:$DZ$95,2)," ")</f>
        <v xml:space="preserve"> </v>
      </c>
      <c r="Z172" s="52" t="str">
        <f>IF(O172&gt;0,VLOOKUP(O172,$DY$8:$DZ$95,2)," ")</f>
        <v xml:space="preserve"> </v>
      </c>
      <c r="AA172" s="52" t="str">
        <f>IF(P172&gt;0,VLOOKUP(P172,$DY$8:$DZ$95,2)," ")</f>
        <v xml:space="preserve"> </v>
      </c>
      <c r="AB172" s="52" t="str">
        <f>IF(Q172&gt;0,VLOOKUP(Q172,$DY$8:$DZ$95,2)," ")</f>
        <v xml:space="preserve"> </v>
      </c>
      <c r="AC172" s="54"/>
      <c r="AD172" s="54"/>
      <c r="AE172" s="54"/>
      <c r="AF172" s="54"/>
      <c r="AG172" s="54"/>
      <c r="AH172" s="52" t="str">
        <f>IF(AC172&gt;0,VLOOKUP(AC172,$DY$8:$DZ$95,2)," ")</f>
        <v xml:space="preserve"> </v>
      </c>
      <c r="AI172" s="52" t="str">
        <f>IF(AD172&gt;0,VLOOKUP(AD172,$DY$8:$DZ$95,2)," ")</f>
        <v xml:space="preserve"> </v>
      </c>
      <c r="AJ172" s="52" t="str">
        <f>IF(AE172&gt;0,VLOOKUP(AE172,$DY$8:$DZ$95,2)," ")</f>
        <v xml:space="preserve"> </v>
      </c>
      <c r="AK172" s="52" t="str">
        <f>IF(AF172&gt;0,VLOOKUP(AF172,$DY$8:$DZ$95,2)," ")</f>
        <v xml:space="preserve"> </v>
      </c>
      <c r="AL172" s="52" t="str">
        <f>IF(AG172&gt;0,VLOOKUP(AG172,$DY$8:$DZ$95,2)," ")</f>
        <v xml:space="preserve"> </v>
      </c>
      <c r="AM172" s="53"/>
      <c r="AN172" s="53"/>
      <c r="AO172" s="53"/>
      <c r="AP172" s="53"/>
      <c r="AQ172" s="53"/>
      <c r="AR172" s="53"/>
      <c r="AS172" s="55" t="str">
        <f>IF(D172="","",SUM(X172:AB172))</f>
        <v/>
      </c>
      <c r="AT172" s="31" t="str">
        <f>IF(D172="","",RANK(AS172,$AS$3:$AS$202,0))</f>
        <v/>
      </c>
      <c r="AU172" s="57" t="str">
        <f>IF(D172="","",IF(LOOKUP(AT172,'Master 2012 Pay Sheet'!$A$5:$A$35,'Master 2012 Pay Sheet'!$B$5:$B$35)&gt;0,LOOKUP(AT172,'Master 2012 Pay Sheet'!$A$5:$A$35,'Master 2012 Pay Sheet'!$B$5:$B$35),0))</f>
        <v/>
      </c>
      <c r="AV172" s="56" t="str">
        <f>IF(D172="","",SUM(AH172:AL172))</f>
        <v/>
      </c>
      <c r="AW172" s="31" t="str">
        <f>IF(D172="","",RANK(AV172,$AV$3:$AV$202,0))</f>
        <v/>
      </c>
      <c r="AX172" s="57" t="str">
        <f>IF(D172="","",IF(LOOKUP(AW172,'Master 2012 Pay Sheet'!$C$5:$C$35,'Master 2012 Pay Sheet'!$D$5:$D$35)&gt;0,LOOKUP(AW172,'Master 2012 Pay Sheet'!$C$5:$C$35,'Master 2012 Pay Sheet'!$D$5:$D$35),0))</f>
        <v/>
      </c>
      <c r="AY172" s="56" t="str">
        <f>IF(D172="","",AS172+AV172)</f>
        <v/>
      </c>
      <c r="AZ172" s="31" t="str">
        <f>IF(D172="","",RANK(AY172,$AY$3:$AY$202,0))</f>
        <v/>
      </c>
      <c r="BA172" s="57" t="str">
        <f>IF(D172="","",IF(LOOKUP(AZ172,'Master 2012 Pay Sheet'!$E$5:$E$35,'Master 2012 Pay Sheet'!$F$5:$F$35)&gt;0,LOOKUP(AZ172,'Master 2012 Pay Sheet'!$E$5:$E$35,'Master 2012 Pay Sheet'!$F$5:$F$35),0))</f>
        <v/>
      </c>
      <c r="BB172" s="57" t="str">
        <f>IF(D172="","",SUM(AU172+AX172+BA172))</f>
        <v/>
      </c>
      <c r="BC172" s="31" t="str">
        <f>IF(D172="","",AT172-AZ172)</f>
        <v/>
      </c>
      <c r="BD172" s="31" t="str">
        <f>IF(D172="","",IF(BC172=MAX($BC$3:$BC$202),B172,""))</f>
        <v/>
      </c>
      <c r="BE172" s="31" t="str">
        <f>IF(D172="","",COUNT(M172:Q172))</f>
        <v/>
      </c>
      <c r="BF172" s="56" t="str">
        <f>IF(D172="","",MAX(X172:AB172))</f>
        <v/>
      </c>
      <c r="BG172" s="31" t="str">
        <f>IF(BF172=MAX($BF$3:$BF$202),B172,"")</f>
        <v/>
      </c>
      <c r="BH172" s="31" t="str">
        <f>IF(D172="","",COUNT(AC172:AG172))</f>
        <v/>
      </c>
      <c r="BI172" s="56" t="str">
        <f>IF(D172="","",MAX(AH172:AL172))</f>
        <v/>
      </c>
      <c r="BJ172" s="31" t="str">
        <f>IF(BI172=MAX($BI$3:$BI$202),B172,"")</f>
        <v/>
      </c>
      <c r="BK172" s="31" t="str">
        <f>IF(BE172="","",BE172+BH172)</f>
        <v/>
      </c>
      <c r="BL172" s="31" t="str">
        <f>IF(D172="","",IF(S172=MAX($S$3:$S$202),S172,""))</f>
        <v/>
      </c>
      <c r="BM172" s="31" t="str">
        <f>IF(BL172=MAX($BL$3:$BL$202),B172,"")</f>
        <v/>
      </c>
      <c r="BN172" s="31" t="str">
        <f>IF(D172="","",IF(AN172=MAX($AN$3:$AN$202),AN172,""))</f>
        <v/>
      </c>
      <c r="BO172" s="31" t="str">
        <f>IF(BN172=MAX($BN$3:$BN$202),B172,"")</f>
        <v/>
      </c>
      <c r="BP172" s="31" t="str">
        <f>IF(D172="","",IF(R172=MAX($R$3:$R$202),R172,""))</f>
        <v/>
      </c>
      <c r="BQ172" s="31" t="str">
        <f>IF(BP172=MAX($BP$3:$BP$202),B172,"")</f>
        <v/>
      </c>
      <c r="BR172" s="31" t="str">
        <f>IF(D172="","",IF(AM172=MAX($AM$3:$AM$202),AM172,""))</f>
        <v/>
      </c>
      <c r="BS172" s="31" t="str">
        <f>IF(BR172=MAX($BR$3:$BR$202),B172,"")</f>
        <v/>
      </c>
      <c r="BT172" s="31" t="str">
        <f>IF(D172="","",IF(V172=MAX($V$3:$V$202),V172,""))</f>
        <v/>
      </c>
      <c r="BU172" s="31" t="str">
        <f>IF(BT172=MAX($BT$3:$BT$202),B172,"")</f>
        <v/>
      </c>
      <c r="BV172" s="31" t="str">
        <f>IF(D172="","",IF(W172=MAX($W$3:$W$202), W172,""))</f>
        <v/>
      </c>
      <c r="BW172" s="31" t="str">
        <f>IF(BV172=MAX($BV$3:$BV$202),B172,"")</f>
        <v/>
      </c>
      <c r="BX172" s="31" t="str">
        <f>IF(D172="","",IF(AQ172=MAX($AQ$3:$AQ$202),AQ172,""))</f>
        <v/>
      </c>
      <c r="BY172" s="31" t="str">
        <f>IF(BX172=MAX($BX$3:$BX$202),B172,"")</f>
        <v/>
      </c>
      <c r="BZ172" s="31" t="str">
        <f>IF(D172="","",IF(AR172=MAX($AR$3:$AR$202), AR172,""))</f>
        <v/>
      </c>
      <c r="CA172" s="31" t="str">
        <f>IF(BZ172=MAX($BZ$3:$BZ$202),B172,"")</f>
        <v/>
      </c>
      <c r="CB172" s="31" t="str">
        <f>IF(D172="","",IF(U172=MAX($U$3:$U$202), U172,""))</f>
        <v/>
      </c>
      <c r="CC172" s="31" t="str">
        <f>IF(CB172=MAX($CB$3:$CB$202),B172,"")</f>
        <v/>
      </c>
      <c r="CD172" s="31" t="str">
        <f>IF(D172="","",IF(AP172=MAX($AP$3:$AP$202),AP172,""))</f>
        <v/>
      </c>
      <c r="CE172" s="31" t="str">
        <f>IF(CD172=MAX($CD$3:$CD$202),B172,"")</f>
        <v/>
      </c>
      <c r="CF172" s="31" t="str">
        <f>IF(D172="","",IF(T172=MAX($T$3:$T$202), T172,""))</f>
        <v/>
      </c>
      <c r="CG172" s="31" t="str">
        <f>IF(CF172=MAX($CF$3:$CF$202),B172,"")</f>
        <v/>
      </c>
      <c r="CH172" s="31" t="str">
        <f>IF(D172="","",IF(AO172=MAX($AO$3:$AO$202),AO172,""))</f>
        <v/>
      </c>
      <c r="CI172" s="31" t="str">
        <f>IF(CH172=MAX($CH$3:$CH$202),B172,"")</f>
        <v/>
      </c>
      <c r="CJ172" s="31" t="str">
        <f>IF(I172="AC",AZ172,"")</f>
        <v/>
      </c>
      <c r="CK172" s="31" t="str">
        <f>IF(CJ172="","",RANK(CJ172,$CJ$3:$CJ$202,1))</f>
        <v/>
      </c>
      <c r="CL172" s="31" t="str">
        <f>IF(CK172=1,B172,"")</f>
        <v/>
      </c>
      <c r="CM172" s="31" t="str">
        <f>IF(CK172=2,B172,"")</f>
        <v/>
      </c>
      <c r="CN172" s="31" t="str">
        <f>IF(CK172=3,B172,"")</f>
        <v/>
      </c>
      <c r="CO172" s="31" t="str">
        <f>IF(I172="MC",AZ172,"")</f>
        <v/>
      </c>
      <c r="CP172" s="31" t="str">
        <f>IF(CO172="","",RANK(CO172,$CO$3:$CO$202,1))</f>
        <v/>
      </c>
      <c r="CQ172" s="31" t="str">
        <f>IF(CP172=1,B172,"")</f>
        <v/>
      </c>
      <c r="CR172" s="31" t="str">
        <f>IF(CP172=2,B172,"")</f>
        <v/>
      </c>
      <c r="CS172" s="31" t="str">
        <f>IF(CP172=3,B172,"")</f>
        <v/>
      </c>
      <c r="CT172" s="31" t="str">
        <f>IF(BE172=0,BE172,"")</f>
        <v/>
      </c>
      <c r="CU172" s="31" t="str">
        <f>IF(BE172=1,1,"")</f>
        <v/>
      </c>
      <c r="CV172" s="31" t="str">
        <f>IF(BE172=2,2,"")</f>
        <v/>
      </c>
      <c r="CW172" s="31" t="str">
        <f>IF(BE172=3,3,"")</f>
        <v/>
      </c>
      <c r="CX172" s="31" t="str">
        <f>IF(BE172=4,4,"")</f>
        <v/>
      </c>
      <c r="CY172" s="31" t="str">
        <f>IF(BE172=5,5,"")</f>
        <v/>
      </c>
      <c r="CZ172" s="31" t="str">
        <f>IF(BH172=0,BH172,"")</f>
        <v/>
      </c>
      <c r="DA172" s="31" t="str">
        <f>IF(BH172=1,1,"")</f>
        <v/>
      </c>
      <c r="DB172" s="31" t="str">
        <f>IF(BH172=2,2,"")</f>
        <v/>
      </c>
      <c r="DC172" s="31" t="str">
        <f>IF(BH172=3,3,"")</f>
        <v/>
      </c>
      <c r="DD172" s="31" t="str">
        <f>IF(BH172=4,4,"")</f>
        <v/>
      </c>
      <c r="DE172" s="31" t="str">
        <f>IF(BH172=5,5,"")</f>
        <v/>
      </c>
      <c r="DF172" s="31" t="str">
        <f>IF(BK172=0,BK172,"")</f>
        <v/>
      </c>
      <c r="DG172" s="31" t="str">
        <f>IF(BK172=1,1,"")</f>
        <v/>
      </c>
      <c r="DH172" s="31" t="str">
        <f>IF(BK172=2,2,"")</f>
        <v/>
      </c>
      <c r="DI172" s="31" t="str">
        <f>IF(BK172=3,3,"")</f>
        <v/>
      </c>
      <c r="DJ172" s="31" t="str">
        <f>IF(BK172=4,4,"")</f>
        <v/>
      </c>
      <c r="DK172" s="31" t="str">
        <f>IF(BK172=5,5,"")</f>
        <v/>
      </c>
      <c r="DL172" s="31" t="str">
        <f>IF(BK172=6,6,"")</f>
        <v/>
      </c>
      <c r="DM172" s="31" t="str">
        <f>IF(BK172=7,7,"")</f>
        <v/>
      </c>
      <c r="DN172" s="31" t="str">
        <f>IF(BK172=8,8,"")</f>
        <v/>
      </c>
      <c r="DO172" s="31" t="str">
        <f>IF(BK172=9,9,"")</f>
        <v/>
      </c>
      <c r="DP172" s="31" t="str">
        <f>IF(BK172=10,10,"")</f>
        <v/>
      </c>
      <c r="DQ172" s="31" t="str">
        <f>IF(J172="Lund",AZ172,"")</f>
        <v/>
      </c>
      <c r="DR172" s="31" t="str">
        <f>IF(DQ172="","",RANK(DQ172,$DQ$3:$DQ$202,1))</f>
        <v/>
      </c>
      <c r="DS172" s="31" t="str">
        <f>IF(DR172=1,B172,"")</f>
        <v/>
      </c>
      <c r="DT172" s="31" t="str">
        <f>IF(I172="AT",B172,"")</f>
        <v/>
      </c>
      <c r="DU172" s="31" t="str">
        <f>IF(I172="MC",B172,"")</f>
        <v/>
      </c>
      <c r="DV172" s="31" t="str">
        <f>IF(I172="AC",B172,"")</f>
        <v/>
      </c>
      <c r="DW172" s="48" t="e">
        <f>IF(BK172=0,0,IF(D172="","",$D$203-AZ172+1)/$D$203*100)</f>
        <v>#VALUE!</v>
      </c>
      <c r="DX172" s="76" t="str">
        <f>IF(AS172 = 0,AV172 - AS172,"")</f>
        <v/>
      </c>
    </row>
    <row r="173" spans="1:128" ht="13.2" x14ac:dyDescent="0.25">
      <c r="A173" s="31" t="s">
        <v>318</v>
      </c>
      <c r="B173" s="76">
        <v>171</v>
      </c>
      <c r="C173" s="15"/>
      <c r="D173" s="15"/>
      <c r="E173" s="15"/>
      <c r="F173" s="15"/>
      <c r="G173" s="15"/>
      <c r="H173" s="47"/>
      <c r="I173" s="15"/>
      <c r="J173" s="47"/>
      <c r="K173" s="47"/>
      <c r="L173" s="47"/>
      <c r="M173" s="54"/>
      <c r="N173" s="54"/>
      <c r="O173" s="54"/>
      <c r="P173" s="54"/>
      <c r="Q173" s="54"/>
      <c r="R173" s="51"/>
      <c r="S173" s="51"/>
      <c r="T173" s="51"/>
      <c r="U173" s="51"/>
      <c r="V173" s="51"/>
      <c r="W173" s="51"/>
      <c r="X173" s="52" t="str">
        <f>IF(M173&gt;0,VLOOKUP(M173,$DY$8:$DZ$95,2)," ")</f>
        <v xml:space="preserve"> </v>
      </c>
      <c r="Y173" s="52" t="str">
        <f>IF(N173&gt;0,VLOOKUP(N173,$DY$8:$DZ$95,2)," ")</f>
        <v xml:space="preserve"> </v>
      </c>
      <c r="Z173" s="52" t="str">
        <f>IF(O173&gt;0,VLOOKUP(O173,$DY$8:$DZ$95,2)," ")</f>
        <v xml:space="preserve"> </v>
      </c>
      <c r="AA173" s="52" t="str">
        <f>IF(P173&gt;0,VLOOKUP(P173,$DY$8:$DZ$95,2)," ")</f>
        <v xml:space="preserve"> </v>
      </c>
      <c r="AB173" s="52" t="str">
        <f>IF(Q173&gt;0,VLOOKUP(Q173,$DY$8:$DZ$95,2)," ")</f>
        <v xml:space="preserve"> </v>
      </c>
      <c r="AC173" s="54"/>
      <c r="AD173" s="54"/>
      <c r="AE173" s="54"/>
      <c r="AF173" s="54"/>
      <c r="AG173" s="54"/>
      <c r="AH173" s="52" t="str">
        <f>IF(AC173&gt;0,VLOOKUP(AC173,$DY$8:$DZ$95,2)," ")</f>
        <v xml:space="preserve"> </v>
      </c>
      <c r="AI173" s="52" t="str">
        <f>IF(AD173&gt;0,VLOOKUP(AD173,$DY$8:$DZ$95,2)," ")</f>
        <v xml:space="preserve"> </v>
      </c>
      <c r="AJ173" s="52" t="str">
        <f>IF(AE173&gt;0,VLOOKUP(AE173,$DY$8:$DZ$95,2)," ")</f>
        <v xml:space="preserve"> </v>
      </c>
      <c r="AK173" s="52" t="str">
        <f>IF(AF173&gt;0,VLOOKUP(AF173,$DY$8:$DZ$95,2)," ")</f>
        <v xml:space="preserve"> </v>
      </c>
      <c r="AL173" s="52" t="str">
        <f>IF(AG173&gt;0,VLOOKUP(AG173,$DY$8:$DZ$95,2)," ")</f>
        <v xml:space="preserve"> </v>
      </c>
      <c r="AM173" s="53"/>
      <c r="AN173" s="53"/>
      <c r="AO173" s="53"/>
      <c r="AP173" s="53"/>
      <c r="AQ173" s="53"/>
      <c r="AR173" s="53"/>
      <c r="AS173" s="55" t="str">
        <f>IF(D173="","",SUM(X173:AB173))</f>
        <v/>
      </c>
      <c r="AT173" s="31" t="str">
        <f>IF(D173="","",RANK(AS173,$AS$3:$AS$202,0))</f>
        <v/>
      </c>
      <c r="AU173" s="57" t="str">
        <f>IF(D173="","",IF(LOOKUP(AT173,'Master 2012 Pay Sheet'!$A$5:$A$35,'Master 2012 Pay Sheet'!$B$5:$B$35)&gt;0,LOOKUP(AT173,'Master 2012 Pay Sheet'!$A$5:$A$35,'Master 2012 Pay Sheet'!$B$5:$B$35),0))</f>
        <v/>
      </c>
      <c r="AV173" s="56" t="str">
        <f>IF(D173="","",SUM(AH173:AL173))</f>
        <v/>
      </c>
      <c r="AW173" s="31" t="str">
        <f>IF(D173="","",RANK(AV173,$AV$3:$AV$202,0))</f>
        <v/>
      </c>
      <c r="AX173" s="57" t="str">
        <f>IF(D173="","",IF(LOOKUP(AW173,'Master 2012 Pay Sheet'!$C$5:$C$35,'Master 2012 Pay Sheet'!$D$5:$D$35)&gt;0,LOOKUP(AW173,'Master 2012 Pay Sheet'!$C$5:$C$35,'Master 2012 Pay Sheet'!$D$5:$D$35),0))</f>
        <v/>
      </c>
      <c r="AY173" s="56" t="str">
        <f>IF(D173="","",AS173+AV173)</f>
        <v/>
      </c>
      <c r="AZ173" s="31" t="str">
        <f>IF(D173="","",RANK(AY173,$AY$3:$AY$202,0))</f>
        <v/>
      </c>
      <c r="BA173" s="57" t="str">
        <f>IF(D173="","",IF(LOOKUP(AZ173,'Master 2012 Pay Sheet'!$E$5:$E$35,'Master 2012 Pay Sheet'!$F$5:$F$35)&gt;0,LOOKUP(AZ173,'Master 2012 Pay Sheet'!$E$5:$E$35,'Master 2012 Pay Sheet'!$F$5:$F$35),0))</f>
        <v/>
      </c>
      <c r="BB173" s="57" t="str">
        <f>IF(D173="","",SUM(AU173+AX173+BA173))</f>
        <v/>
      </c>
      <c r="BC173" s="31" t="str">
        <f>IF(D173="","",AT173-AZ173)</f>
        <v/>
      </c>
      <c r="BD173" s="31" t="str">
        <f>IF(D173="","",IF(BC173=MAX($BC$3:$BC$202),B173,""))</f>
        <v/>
      </c>
      <c r="BE173" s="31" t="str">
        <f>IF(D173="","",COUNT(M173:Q173))</f>
        <v/>
      </c>
      <c r="BF173" s="56" t="str">
        <f>IF(D173="","",MAX(X173:AB173))</f>
        <v/>
      </c>
      <c r="BG173" s="31" t="str">
        <f>IF(BF173=MAX($BF$3:$BF$202),B173,"")</f>
        <v/>
      </c>
      <c r="BH173" s="31" t="str">
        <f>IF(D173="","",COUNT(AC173:AG173))</f>
        <v/>
      </c>
      <c r="BI173" s="56" t="str">
        <f>IF(D173="","",MAX(AH173:AL173))</f>
        <v/>
      </c>
      <c r="BJ173" s="31" t="str">
        <f>IF(BI173=MAX($BI$3:$BI$202),B173,"")</f>
        <v/>
      </c>
      <c r="BK173" s="31" t="str">
        <f>IF(BE173="","",BE173+BH173)</f>
        <v/>
      </c>
      <c r="BL173" s="31" t="str">
        <f>IF(D173="","",IF(S173=MAX($S$3:$S$202),S173,""))</f>
        <v/>
      </c>
      <c r="BM173" s="31" t="str">
        <f>IF(BL173=MAX($BL$3:$BL$202),B173,"")</f>
        <v/>
      </c>
      <c r="BN173" s="31" t="str">
        <f>IF(D173="","",IF(AN173=MAX($AN$3:$AN$202),AN173,""))</f>
        <v/>
      </c>
      <c r="BO173" s="31" t="str">
        <f>IF(BN173=MAX($BN$3:$BN$202),B173,"")</f>
        <v/>
      </c>
      <c r="BP173" s="31" t="str">
        <f>IF(D173="","",IF(R173=MAX($R$3:$R$202),R173,""))</f>
        <v/>
      </c>
      <c r="BQ173" s="31" t="str">
        <f>IF(BP173=MAX($BP$3:$BP$202),B173,"")</f>
        <v/>
      </c>
      <c r="BR173" s="31" t="str">
        <f>IF(D173="","",IF(AM173=MAX($AM$3:$AM$202),AM173,""))</f>
        <v/>
      </c>
      <c r="BS173" s="31" t="str">
        <f>IF(BR173=MAX($BR$3:$BR$202),B173,"")</f>
        <v/>
      </c>
      <c r="BT173" s="31" t="str">
        <f>IF(D173="","",IF(V173=MAX($V$3:$V$202),V173,""))</f>
        <v/>
      </c>
      <c r="BU173" s="31" t="str">
        <f>IF(BT173=MAX($BT$3:$BT$202),B173,"")</f>
        <v/>
      </c>
      <c r="BV173" s="31" t="str">
        <f>IF(D173="","",IF(W173=MAX($W$3:$W$202), W173,""))</f>
        <v/>
      </c>
      <c r="BW173" s="31" t="str">
        <f>IF(BV173=MAX($BV$3:$BV$202),B173,"")</f>
        <v/>
      </c>
      <c r="BX173" s="31" t="str">
        <f>IF(D173="","",IF(AQ173=MAX($AQ$3:$AQ$202),AQ173,""))</f>
        <v/>
      </c>
      <c r="BY173" s="31" t="str">
        <f>IF(BX173=MAX($BX$3:$BX$202),B173,"")</f>
        <v/>
      </c>
      <c r="BZ173" s="31" t="str">
        <f>IF(D173="","",IF(AR173=MAX($AR$3:$AR$202), AR173,""))</f>
        <v/>
      </c>
      <c r="CA173" s="31" t="str">
        <f>IF(BZ173=MAX($BZ$3:$BZ$202),B173,"")</f>
        <v/>
      </c>
      <c r="CB173" s="31" t="str">
        <f>IF(D173="","",IF(U173=MAX($U$3:$U$202), U173,""))</f>
        <v/>
      </c>
      <c r="CC173" s="31" t="str">
        <f>IF(CB173=MAX($CB$3:$CB$202),B173,"")</f>
        <v/>
      </c>
      <c r="CD173" s="31" t="str">
        <f>IF(D173="","",IF(AP173=MAX($AP$3:$AP$202),AP173,""))</f>
        <v/>
      </c>
      <c r="CE173" s="31" t="str">
        <f>IF(CD173=MAX($CD$3:$CD$202),B173,"")</f>
        <v/>
      </c>
      <c r="CF173" s="31" t="str">
        <f>IF(D173="","",IF(T173=MAX($T$3:$T$202), T173,""))</f>
        <v/>
      </c>
      <c r="CG173" s="31" t="str">
        <f>IF(CF173=MAX($CF$3:$CF$202),B173,"")</f>
        <v/>
      </c>
      <c r="CH173" s="31" t="str">
        <f>IF(D173="","",IF(AO173=MAX($AO$3:$AO$202),AO173,""))</f>
        <v/>
      </c>
      <c r="CI173" s="31" t="str">
        <f>IF(CH173=MAX($CH$3:$CH$202),B173,"")</f>
        <v/>
      </c>
      <c r="CJ173" s="31" t="str">
        <f>IF(I173="AC",AZ173,"")</f>
        <v/>
      </c>
      <c r="CK173" s="31" t="str">
        <f>IF(CJ173="","",RANK(CJ173,$CJ$3:$CJ$202,1))</f>
        <v/>
      </c>
      <c r="CL173" s="31" t="str">
        <f>IF(CK173=1,B173,"")</f>
        <v/>
      </c>
      <c r="CM173" s="31" t="str">
        <f>IF(CK173=2,B173,"")</f>
        <v/>
      </c>
      <c r="CN173" s="31" t="str">
        <f>IF(CK173=3,B173,"")</f>
        <v/>
      </c>
      <c r="CO173" s="31" t="str">
        <f>IF(I173="MC",AZ173,"")</f>
        <v/>
      </c>
      <c r="CP173" s="31" t="str">
        <f>IF(CO173="","",RANK(CO173,$CO$3:$CO$202,1))</f>
        <v/>
      </c>
      <c r="CQ173" s="31" t="str">
        <f>IF(CP173=1,B173,"")</f>
        <v/>
      </c>
      <c r="CR173" s="31" t="str">
        <f>IF(CP173=2,B173,"")</f>
        <v/>
      </c>
      <c r="CS173" s="31" t="str">
        <f>IF(CP173=3,B173,"")</f>
        <v/>
      </c>
      <c r="CT173" s="31" t="str">
        <f>IF(BE173=0,BE173,"")</f>
        <v/>
      </c>
      <c r="CU173" s="31" t="str">
        <f>IF(BE173=1,1,"")</f>
        <v/>
      </c>
      <c r="CV173" s="31" t="str">
        <f>IF(BE173=2,2,"")</f>
        <v/>
      </c>
      <c r="CW173" s="31" t="str">
        <f>IF(BE173=3,3,"")</f>
        <v/>
      </c>
      <c r="CX173" s="31" t="str">
        <f>IF(BE173=4,4,"")</f>
        <v/>
      </c>
      <c r="CY173" s="31" t="str">
        <f>IF(BE173=5,5,"")</f>
        <v/>
      </c>
      <c r="CZ173" s="31" t="str">
        <f>IF(BH173=0,BH173,"")</f>
        <v/>
      </c>
      <c r="DA173" s="31" t="str">
        <f>IF(BH173=1,1,"")</f>
        <v/>
      </c>
      <c r="DB173" s="31" t="str">
        <f>IF(BH173=2,2,"")</f>
        <v/>
      </c>
      <c r="DC173" s="31" t="str">
        <f>IF(BH173=3,3,"")</f>
        <v/>
      </c>
      <c r="DD173" s="31" t="str">
        <f>IF(BH173=4,4,"")</f>
        <v/>
      </c>
      <c r="DE173" s="31" t="str">
        <f>IF(BH173=5,5,"")</f>
        <v/>
      </c>
      <c r="DF173" s="31" t="str">
        <f>IF(BK173=0,BK173,"")</f>
        <v/>
      </c>
      <c r="DG173" s="31" t="str">
        <f>IF(BK173=1,1,"")</f>
        <v/>
      </c>
      <c r="DH173" s="31" t="str">
        <f>IF(BK173=2,2,"")</f>
        <v/>
      </c>
      <c r="DI173" s="31" t="str">
        <f>IF(BK173=3,3,"")</f>
        <v/>
      </c>
      <c r="DJ173" s="31" t="str">
        <f>IF(BK173=4,4,"")</f>
        <v/>
      </c>
      <c r="DK173" s="31" t="str">
        <f>IF(BK173=5,5,"")</f>
        <v/>
      </c>
      <c r="DL173" s="31" t="str">
        <f>IF(BK173=6,6,"")</f>
        <v/>
      </c>
      <c r="DM173" s="31" t="str">
        <f>IF(BK173=7,7,"")</f>
        <v/>
      </c>
      <c r="DN173" s="31" t="str">
        <f>IF(BK173=8,8,"")</f>
        <v/>
      </c>
      <c r="DO173" s="31" t="str">
        <f>IF(BK173=9,9,"")</f>
        <v/>
      </c>
      <c r="DP173" s="31" t="str">
        <f>IF(BK173=10,10,"")</f>
        <v/>
      </c>
      <c r="DQ173" s="31" t="str">
        <f>IF(J173="Lund",AZ173,"")</f>
        <v/>
      </c>
      <c r="DR173" s="31" t="str">
        <f>IF(DQ173="","",RANK(DQ173,$DQ$3:$DQ$202,1))</f>
        <v/>
      </c>
      <c r="DS173" s="31" t="str">
        <f>IF(DR173=1,B173,"")</f>
        <v/>
      </c>
      <c r="DT173" s="31" t="str">
        <f>IF(I173="AT",B173,"")</f>
        <v/>
      </c>
      <c r="DU173" s="31" t="str">
        <f>IF(I173="MC",B173,"")</f>
        <v/>
      </c>
      <c r="DV173" s="31" t="str">
        <f>IF(I173="AC",B173,"")</f>
        <v/>
      </c>
      <c r="DW173" s="48" t="e">
        <f>IF(BK173=0,0,IF(D173="","",$D$203-AZ173+1)/$D$203*100)</f>
        <v>#VALUE!</v>
      </c>
      <c r="DX173" s="76" t="str">
        <f>IF(AS173 = 0,AV173 - AS173,"")</f>
        <v/>
      </c>
    </row>
    <row r="174" spans="1:128" ht="13.2" x14ac:dyDescent="0.25">
      <c r="A174" s="31" t="s">
        <v>318</v>
      </c>
      <c r="B174" s="76">
        <v>172</v>
      </c>
      <c r="C174" s="15"/>
      <c r="D174" s="15"/>
      <c r="E174" s="15"/>
      <c r="F174" s="15"/>
      <c r="G174" s="15"/>
      <c r="H174" s="47"/>
      <c r="I174" s="15"/>
      <c r="J174" s="47"/>
      <c r="K174" s="47"/>
      <c r="L174" s="47"/>
      <c r="M174" s="54"/>
      <c r="N174" s="54"/>
      <c r="O174" s="54"/>
      <c r="P174" s="54"/>
      <c r="Q174" s="54"/>
      <c r="R174" s="51"/>
      <c r="S174" s="51"/>
      <c r="T174" s="51"/>
      <c r="U174" s="51"/>
      <c r="V174" s="51"/>
      <c r="W174" s="51"/>
      <c r="X174" s="52" t="str">
        <f>IF(M174&gt;0,VLOOKUP(M174,$DY$8:$DZ$95,2)," ")</f>
        <v xml:space="preserve"> </v>
      </c>
      <c r="Y174" s="52" t="str">
        <f>IF(N174&gt;0,VLOOKUP(N174,$DY$8:$DZ$95,2)," ")</f>
        <v xml:space="preserve"> </v>
      </c>
      <c r="Z174" s="52" t="str">
        <f>IF(O174&gt;0,VLOOKUP(O174,$DY$8:$DZ$95,2)," ")</f>
        <v xml:space="preserve"> </v>
      </c>
      <c r="AA174" s="52" t="str">
        <f>IF(P174&gt;0,VLOOKUP(P174,$DY$8:$DZ$95,2)," ")</f>
        <v xml:space="preserve"> </v>
      </c>
      <c r="AB174" s="52" t="str">
        <f>IF(Q174&gt;0,VLOOKUP(Q174,$DY$8:$DZ$95,2)," ")</f>
        <v xml:space="preserve"> </v>
      </c>
      <c r="AC174" s="54"/>
      <c r="AD174" s="54"/>
      <c r="AE174" s="54"/>
      <c r="AF174" s="54"/>
      <c r="AG174" s="54"/>
      <c r="AH174" s="52" t="str">
        <f>IF(AC174&gt;0,VLOOKUP(AC174,$DY$8:$DZ$95,2)," ")</f>
        <v xml:space="preserve"> </v>
      </c>
      <c r="AI174" s="52" t="str">
        <f>IF(AD174&gt;0,VLOOKUP(AD174,$DY$8:$DZ$95,2)," ")</f>
        <v xml:space="preserve"> </v>
      </c>
      <c r="AJ174" s="52" t="str">
        <f>IF(AE174&gt;0,VLOOKUP(AE174,$DY$8:$DZ$95,2)," ")</f>
        <v xml:space="preserve"> </v>
      </c>
      <c r="AK174" s="52" t="str">
        <f>IF(AF174&gt;0,VLOOKUP(AF174,$DY$8:$DZ$95,2)," ")</f>
        <v xml:space="preserve"> </v>
      </c>
      <c r="AL174" s="52" t="str">
        <f>IF(AG174&gt;0,VLOOKUP(AG174,$DY$8:$DZ$95,2)," ")</f>
        <v xml:space="preserve"> </v>
      </c>
      <c r="AM174" s="53"/>
      <c r="AN174" s="53"/>
      <c r="AO174" s="53"/>
      <c r="AP174" s="53"/>
      <c r="AQ174" s="53"/>
      <c r="AR174" s="53"/>
      <c r="AS174" s="55" t="str">
        <f>IF(D174="","",SUM(X174:AB174))</f>
        <v/>
      </c>
      <c r="AT174" s="31" t="str">
        <f>IF(D174="","",RANK(AS174,$AS$3:$AS$202,0))</f>
        <v/>
      </c>
      <c r="AU174" s="57" t="str">
        <f>IF(D174="","",IF(LOOKUP(AT174,'Master 2012 Pay Sheet'!$A$5:$A$35,'Master 2012 Pay Sheet'!$B$5:$B$35)&gt;0,LOOKUP(AT174,'Master 2012 Pay Sheet'!$A$5:$A$35,'Master 2012 Pay Sheet'!$B$5:$B$35),0))</f>
        <v/>
      </c>
      <c r="AV174" s="56" t="str">
        <f>IF(D174="","",SUM(AH174:AL174))</f>
        <v/>
      </c>
      <c r="AW174" s="31" t="str">
        <f>IF(D174="","",RANK(AV174,$AV$3:$AV$202,0))</f>
        <v/>
      </c>
      <c r="AX174" s="57" t="str">
        <f>IF(D174="","",IF(LOOKUP(AW174,'Master 2012 Pay Sheet'!$C$5:$C$35,'Master 2012 Pay Sheet'!$D$5:$D$35)&gt;0,LOOKUP(AW174,'Master 2012 Pay Sheet'!$C$5:$C$35,'Master 2012 Pay Sheet'!$D$5:$D$35),0))</f>
        <v/>
      </c>
      <c r="AY174" s="56" t="str">
        <f>IF(D174="","",AS174+AV174)</f>
        <v/>
      </c>
      <c r="AZ174" s="31" t="str">
        <f>IF(D174="","",RANK(AY174,$AY$3:$AY$202,0))</f>
        <v/>
      </c>
      <c r="BA174" s="57" t="str">
        <f>IF(D174="","",IF(LOOKUP(AZ174,'Master 2012 Pay Sheet'!$E$5:$E$35,'Master 2012 Pay Sheet'!$F$5:$F$35)&gt;0,LOOKUP(AZ174,'Master 2012 Pay Sheet'!$E$5:$E$35,'Master 2012 Pay Sheet'!$F$5:$F$35),0))</f>
        <v/>
      </c>
      <c r="BB174" s="57" t="str">
        <f>IF(D174="","",SUM(AU174+AX174+BA174))</f>
        <v/>
      </c>
      <c r="BC174" s="31" t="str">
        <f>IF(D174="","",AT174-AZ174)</f>
        <v/>
      </c>
      <c r="BD174" s="31" t="str">
        <f>IF(D174="","",IF(BC174=MAX($BC$3:$BC$202),B174,""))</f>
        <v/>
      </c>
      <c r="BE174" s="31" t="str">
        <f>IF(D174="","",COUNT(M174:Q174))</f>
        <v/>
      </c>
      <c r="BF174" s="56" t="str">
        <f>IF(D174="","",MAX(X174:AB174))</f>
        <v/>
      </c>
      <c r="BG174" s="31" t="str">
        <f>IF(BF174=MAX($BF$3:$BF$202),B174,"")</f>
        <v/>
      </c>
      <c r="BH174" s="31" t="str">
        <f>IF(D174="","",COUNT(AC174:AG174))</f>
        <v/>
      </c>
      <c r="BI174" s="56" t="str">
        <f>IF(D174="","",MAX(AH174:AL174))</f>
        <v/>
      </c>
      <c r="BJ174" s="31" t="str">
        <f>IF(BI174=MAX($BI$3:$BI$202),B174,"")</f>
        <v/>
      </c>
      <c r="BK174" s="31" t="str">
        <f>IF(BE174="","",BE174+BH174)</f>
        <v/>
      </c>
      <c r="BL174" s="31" t="str">
        <f>IF(D174="","",IF(S174=MAX($S$3:$S$202),S174,""))</f>
        <v/>
      </c>
      <c r="BM174" s="31" t="str">
        <f>IF(BL174=MAX($BL$3:$BL$202),B174,"")</f>
        <v/>
      </c>
      <c r="BN174" s="31" t="str">
        <f>IF(D174="","",IF(AN174=MAX($AN$3:$AN$202),AN174,""))</f>
        <v/>
      </c>
      <c r="BO174" s="31" t="str">
        <f>IF(BN174=MAX($BN$3:$BN$202),B174,"")</f>
        <v/>
      </c>
      <c r="BP174" s="31" t="str">
        <f>IF(D174="","",IF(R174=MAX($R$3:$R$202),R174,""))</f>
        <v/>
      </c>
      <c r="BQ174" s="31" t="str">
        <f>IF(BP174=MAX($BP$3:$BP$202),B174,"")</f>
        <v/>
      </c>
      <c r="BR174" s="31" t="str">
        <f>IF(D174="","",IF(AM174=MAX($AM$3:$AM$202),AM174,""))</f>
        <v/>
      </c>
      <c r="BS174" s="31" t="str">
        <f>IF(BR174=MAX($BR$3:$BR$202),B174,"")</f>
        <v/>
      </c>
      <c r="BT174" s="31" t="str">
        <f>IF(D174="","",IF(V174=MAX($V$3:$V$202),V174,""))</f>
        <v/>
      </c>
      <c r="BU174" s="31" t="str">
        <f>IF(BT174=MAX($BT$3:$BT$202),B174,"")</f>
        <v/>
      </c>
      <c r="BV174" s="31" t="str">
        <f>IF(D174="","",IF(W174=MAX($W$3:$W$202), W174,""))</f>
        <v/>
      </c>
      <c r="BW174" s="31" t="str">
        <f>IF(BV174=MAX($BV$3:$BV$202),B174,"")</f>
        <v/>
      </c>
      <c r="BX174" s="31" t="str">
        <f>IF(D174="","",IF(AQ174=MAX($AQ$3:$AQ$202),AQ174,""))</f>
        <v/>
      </c>
      <c r="BY174" s="31" t="str">
        <f>IF(BX174=MAX($BX$3:$BX$202),B174,"")</f>
        <v/>
      </c>
      <c r="BZ174" s="31" t="str">
        <f>IF(D174="","",IF(AR174=MAX($AR$3:$AR$202), AR174,""))</f>
        <v/>
      </c>
      <c r="CA174" s="31" t="str">
        <f>IF(BZ174=MAX($BZ$3:$BZ$202),B174,"")</f>
        <v/>
      </c>
      <c r="CB174" s="31" t="str">
        <f>IF(D174="","",IF(U174=MAX($U$3:$U$202), U174,""))</f>
        <v/>
      </c>
      <c r="CC174" s="31" t="str">
        <f>IF(CB174=MAX($CB$3:$CB$202),B174,"")</f>
        <v/>
      </c>
      <c r="CD174" s="31" t="str">
        <f>IF(D174="","",IF(AP174=MAX($AP$3:$AP$202),AP174,""))</f>
        <v/>
      </c>
      <c r="CE174" s="31" t="str">
        <f>IF(CD174=MAX($CD$3:$CD$202),B174,"")</f>
        <v/>
      </c>
      <c r="CF174" s="31" t="str">
        <f>IF(D174="","",IF(T174=MAX($T$3:$T$202), T174,""))</f>
        <v/>
      </c>
      <c r="CG174" s="31" t="str">
        <f>IF(CF174=MAX($CF$3:$CF$202),B174,"")</f>
        <v/>
      </c>
      <c r="CH174" s="31" t="str">
        <f>IF(D174="","",IF(AO174=MAX($AO$3:$AO$202),AO174,""))</f>
        <v/>
      </c>
      <c r="CI174" s="31" t="str">
        <f>IF(CH174=MAX($CH$3:$CH$202),B174,"")</f>
        <v/>
      </c>
      <c r="CJ174" s="31" t="str">
        <f>IF(I174="AC",AZ174,"")</f>
        <v/>
      </c>
      <c r="CK174" s="31" t="str">
        <f>IF(CJ174="","",RANK(CJ174,$CJ$3:$CJ$202,1))</f>
        <v/>
      </c>
      <c r="CL174" s="31" t="str">
        <f>IF(CK174=1,B174,"")</f>
        <v/>
      </c>
      <c r="CM174" s="31" t="str">
        <f>IF(CK174=2,B174,"")</f>
        <v/>
      </c>
      <c r="CN174" s="31" t="str">
        <f>IF(CK174=3,B174,"")</f>
        <v/>
      </c>
      <c r="CO174" s="31" t="str">
        <f>IF(I174="MC",AZ174,"")</f>
        <v/>
      </c>
      <c r="CP174" s="31" t="str">
        <f>IF(CO174="","",RANK(CO174,$CO$3:$CO$202,1))</f>
        <v/>
      </c>
      <c r="CQ174" s="31" t="str">
        <f>IF(CP174=1,B174,"")</f>
        <v/>
      </c>
      <c r="CR174" s="31" t="str">
        <f>IF(CP174=2,B174,"")</f>
        <v/>
      </c>
      <c r="CS174" s="31" t="str">
        <f>IF(CP174=3,B174,"")</f>
        <v/>
      </c>
      <c r="CT174" s="31" t="str">
        <f>IF(BE174=0,BE174,"")</f>
        <v/>
      </c>
      <c r="CU174" s="31" t="str">
        <f>IF(BE174=1,1,"")</f>
        <v/>
      </c>
      <c r="CV174" s="31" t="str">
        <f>IF(BE174=2,2,"")</f>
        <v/>
      </c>
      <c r="CW174" s="31" t="str">
        <f>IF(BE174=3,3,"")</f>
        <v/>
      </c>
      <c r="CX174" s="31" t="str">
        <f>IF(BE174=4,4,"")</f>
        <v/>
      </c>
      <c r="CY174" s="31" t="str">
        <f>IF(BE174=5,5,"")</f>
        <v/>
      </c>
      <c r="CZ174" s="31" t="str">
        <f>IF(BH174=0,BH174,"")</f>
        <v/>
      </c>
      <c r="DA174" s="31" t="str">
        <f>IF(BH174=1,1,"")</f>
        <v/>
      </c>
      <c r="DB174" s="31" t="str">
        <f>IF(BH174=2,2,"")</f>
        <v/>
      </c>
      <c r="DC174" s="31" t="str">
        <f>IF(BH174=3,3,"")</f>
        <v/>
      </c>
      <c r="DD174" s="31" t="str">
        <f>IF(BH174=4,4,"")</f>
        <v/>
      </c>
      <c r="DE174" s="31" t="str">
        <f>IF(BH174=5,5,"")</f>
        <v/>
      </c>
      <c r="DF174" s="31" t="str">
        <f>IF(BK174=0,BK174,"")</f>
        <v/>
      </c>
      <c r="DG174" s="31" t="str">
        <f>IF(BK174=1,1,"")</f>
        <v/>
      </c>
      <c r="DH174" s="31" t="str">
        <f>IF(BK174=2,2,"")</f>
        <v/>
      </c>
      <c r="DI174" s="31" t="str">
        <f>IF(BK174=3,3,"")</f>
        <v/>
      </c>
      <c r="DJ174" s="31" t="str">
        <f>IF(BK174=4,4,"")</f>
        <v/>
      </c>
      <c r="DK174" s="31" t="str">
        <f>IF(BK174=5,5,"")</f>
        <v/>
      </c>
      <c r="DL174" s="31" t="str">
        <f>IF(BK174=6,6,"")</f>
        <v/>
      </c>
      <c r="DM174" s="31" t="str">
        <f>IF(BK174=7,7,"")</f>
        <v/>
      </c>
      <c r="DN174" s="31" t="str">
        <f>IF(BK174=8,8,"")</f>
        <v/>
      </c>
      <c r="DO174" s="31" t="str">
        <f>IF(BK174=9,9,"")</f>
        <v/>
      </c>
      <c r="DP174" s="31" t="str">
        <f>IF(BK174=10,10,"")</f>
        <v/>
      </c>
      <c r="DQ174" s="31" t="str">
        <f>IF(J174="Lund",AZ174,"")</f>
        <v/>
      </c>
      <c r="DR174" s="31" t="str">
        <f>IF(DQ174="","",RANK(DQ174,$DQ$3:$DQ$202,1))</f>
        <v/>
      </c>
      <c r="DS174" s="31" t="str">
        <f>IF(DR174=1,B174,"")</f>
        <v/>
      </c>
      <c r="DT174" s="31" t="str">
        <f>IF(I174="AT",B174,"")</f>
        <v/>
      </c>
      <c r="DU174" s="31" t="str">
        <f>IF(I174="MC",B174,"")</f>
        <v/>
      </c>
      <c r="DV174" s="31" t="str">
        <f>IF(I174="AC",B174,"")</f>
        <v/>
      </c>
      <c r="DW174" s="48" t="e">
        <f>IF(BK174=0,0,IF(D174="","",$D$203-AZ174+1)/$D$203*100)</f>
        <v>#VALUE!</v>
      </c>
      <c r="DX174" s="76" t="str">
        <f>IF(AS174 = 0,AV174 - AS174,"")</f>
        <v/>
      </c>
    </row>
    <row r="175" spans="1:128" ht="13.2" x14ac:dyDescent="0.25">
      <c r="A175" s="31" t="s">
        <v>318</v>
      </c>
      <c r="B175" s="76">
        <v>173</v>
      </c>
      <c r="C175" s="15"/>
      <c r="D175" s="15"/>
      <c r="E175" s="15"/>
      <c r="F175" s="15"/>
      <c r="G175" s="15"/>
      <c r="H175" s="47"/>
      <c r="I175" s="15"/>
      <c r="J175" s="47"/>
      <c r="K175" s="47"/>
      <c r="L175" s="47"/>
      <c r="M175" s="54"/>
      <c r="N175" s="54"/>
      <c r="O175" s="54"/>
      <c r="P175" s="54"/>
      <c r="Q175" s="54"/>
      <c r="R175" s="51"/>
      <c r="S175" s="51"/>
      <c r="T175" s="51"/>
      <c r="U175" s="51"/>
      <c r="V175" s="51"/>
      <c r="W175" s="51"/>
      <c r="X175" s="52" t="str">
        <f>IF(M175&gt;0,VLOOKUP(M175,$DY$8:$DZ$95,2)," ")</f>
        <v xml:space="preserve"> </v>
      </c>
      <c r="Y175" s="52" t="str">
        <f>IF(N175&gt;0,VLOOKUP(N175,$DY$8:$DZ$95,2)," ")</f>
        <v xml:space="preserve"> </v>
      </c>
      <c r="Z175" s="52" t="str">
        <f>IF(O175&gt;0,VLOOKUP(O175,$DY$8:$DZ$95,2)," ")</f>
        <v xml:space="preserve"> </v>
      </c>
      <c r="AA175" s="52" t="str">
        <f>IF(P175&gt;0,VLOOKUP(P175,$DY$8:$DZ$95,2)," ")</f>
        <v xml:space="preserve"> </v>
      </c>
      <c r="AB175" s="52" t="str">
        <f>IF(Q175&gt;0,VLOOKUP(Q175,$DY$8:$DZ$95,2)," ")</f>
        <v xml:space="preserve"> </v>
      </c>
      <c r="AC175" s="54"/>
      <c r="AD175" s="54"/>
      <c r="AE175" s="54"/>
      <c r="AF175" s="54"/>
      <c r="AG175" s="54"/>
      <c r="AH175" s="52" t="str">
        <f>IF(AC175&gt;0,VLOOKUP(AC175,$DY$8:$DZ$95,2)," ")</f>
        <v xml:space="preserve"> </v>
      </c>
      <c r="AI175" s="52" t="str">
        <f>IF(AD175&gt;0,VLOOKUP(AD175,$DY$8:$DZ$95,2)," ")</f>
        <v xml:space="preserve"> </v>
      </c>
      <c r="AJ175" s="52" t="str">
        <f>IF(AE175&gt;0,VLOOKUP(AE175,$DY$8:$DZ$95,2)," ")</f>
        <v xml:space="preserve"> </v>
      </c>
      <c r="AK175" s="52" t="str">
        <f>IF(AF175&gt;0,VLOOKUP(AF175,$DY$8:$DZ$95,2)," ")</f>
        <v xml:space="preserve"> </v>
      </c>
      <c r="AL175" s="52" t="str">
        <f>IF(AG175&gt;0,VLOOKUP(AG175,$DY$8:$DZ$95,2)," ")</f>
        <v xml:space="preserve"> </v>
      </c>
      <c r="AM175" s="53"/>
      <c r="AN175" s="53"/>
      <c r="AO175" s="53"/>
      <c r="AP175" s="53"/>
      <c r="AQ175" s="53"/>
      <c r="AR175" s="53"/>
      <c r="AS175" s="55" t="str">
        <f>IF(D175="","",SUM(X175:AB175))</f>
        <v/>
      </c>
      <c r="AT175" s="31" t="str">
        <f>IF(D175="","",RANK(AS175,$AS$3:$AS$202,0))</f>
        <v/>
      </c>
      <c r="AU175" s="57" t="str">
        <f>IF(D175="","",IF(LOOKUP(AT175,'Master 2012 Pay Sheet'!$A$5:$A$35,'Master 2012 Pay Sheet'!$B$5:$B$35)&gt;0,LOOKUP(AT175,'Master 2012 Pay Sheet'!$A$5:$A$35,'Master 2012 Pay Sheet'!$B$5:$B$35),0))</f>
        <v/>
      </c>
      <c r="AV175" s="56" t="str">
        <f>IF(D175="","",SUM(AH175:AL175))</f>
        <v/>
      </c>
      <c r="AW175" s="31" t="str">
        <f>IF(D175="","",RANK(AV175,$AV$3:$AV$202,0))</f>
        <v/>
      </c>
      <c r="AX175" s="57" t="str">
        <f>IF(D175="","",IF(LOOKUP(AW175,'Master 2012 Pay Sheet'!$C$5:$C$35,'Master 2012 Pay Sheet'!$D$5:$D$35)&gt;0,LOOKUP(AW175,'Master 2012 Pay Sheet'!$C$5:$C$35,'Master 2012 Pay Sheet'!$D$5:$D$35),0))</f>
        <v/>
      </c>
      <c r="AY175" s="56" t="str">
        <f>IF(D175="","",AS175+AV175)</f>
        <v/>
      </c>
      <c r="AZ175" s="31" t="str">
        <f>IF(D175="","",RANK(AY175,$AY$3:$AY$202,0))</f>
        <v/>
      </c>
      <c r="BA175" s="57" t="str">
        <f>IF(D175="","",IF(LOOKUP(AZ175,'Master 2012 Pay Sheet'!$E$5:$E$35,'Master 2012 Pay Sheet'!$F$5:$F$35)&gt;0,LOOKUP(AZ175,'Master 2012 Pay Sheet'!$E$5:$E$35,'Master 2012 Pay Sheet'!$F$5:$F$35),0))</f>
        <v/>
      </c>
      <c r="BB175" s="57" t="str">
        <f>IF(D175="","",SUM(AU175+AX175+BA175))</f>
        <v/>
      </c>
      <c r="BC175" s="31" t="str">
        <f>IF(D175="","",AT175-AZ175)</f>
        <v/>
      </c>
      <c r="BD175" s="31" t="str">
        <f>IF(D175="","",IF(BC175=MAX($BC$3:$BC$202),B175,""))</f>
        <v/>
      </c>
      <c r="BE175" s="31" t="str">
        <f>IF(D175="","",COUNT(M175:Q175))</f>
        <v/>
      </c>
      <c r="BF175" s="56" t="str">
        <f>IF(D175="","",MAX(X175:AB175))</f>
        <v/>
      </c>
      <c r="BG175" s="31" t="str">
        <f>IF(BF175=MAX($BF$3:$BF$202),B175,"")</f>
        <v/>
      </c>
      <c r="BH175" s="31" t="str">
        <f>IF(D175="","",COUNT(AC175:AG175))</f>
        <v/>
      </c>
      <c r="BI175" s="56" t="str">
        <f>IF(D175="","",MAX(AH175:AL175))</f>
        <v/>
      </c>
      <c r="BJ175" s="31" t="str">
        <f>IF(BI175=MAX($BI$3:$BI$202),B175,"")</f>
        <v/>
      </c>
      <c r="BK175" s="31" t="str">
        <f>IF(BE175="","",BE175+BH175)</f>
        <v/>
      </c>
      <c r="BL175" s="31" t="str">
        <f>IF(D175="","",IF(S175=MAX($S$3:$S$202),S175,""))</f>
        <v/>
      </c>
      <c r="BM175" s="31" t="str">
        <f>IF(BL175=MAX($BL$3:$BL$202),B175,"")</f>
        <v/>
      </c>
      <c r="BN175" s="31" t="str">
        <f>IF(D175="","",IF(AN175=MAX($AN$3:$AN$202),AN175,""))</f>
        <v/>
      </c>
      <c r="BO175" s="31" t="str">
        <f>IF(BN175=MAX($BN$3:$BN$202),B175,"")</f>
        <v/>
      </c>
      <c r="BP175" s="31" t="str">
        <f>IF(D175="","",IF(R175=MAX($R$3:$R$202),R175,""))</f>
        <v/>
      </c>
      <c r="BQ175" s="31" t="str">
        <f>IF(BP175=MAX($BP$3:$BP$202),B175,"")</f>
        <v/>
      </c>
      <c r="BR175" s="31" t="str">
        <f>IF(D175="","",IF(AM175=MAX($AM$3:$AM$202),AM175,""))</f>
        <v/>
      </c>
      <c r="BS175" s="31" t="str">
        <f>IF(BR175=MAX($BR$3:$BR$202),B175,"")</f>
        <v/>
      </c>
      <c r="BT175" s="31" t="str">
        <f>IF(D175="","",IF(V175=MAX($V$3:$V$202),V175,""))</f>
        <v/>
      </c>
      <c r="BU175" s="31" t="str">
        <f>IF(BT175=MAX($BT$3:$BT$202),B175,"")</f>
        <v/>
      </c>
      <c r="BV175" s="31" t="str">
        <f>IF(D175="","",IF(W175=MAX($W$3:$W$202), W175,""))</f>
        <v/>
      </c>
      <c r="BW175" s="31" t="str">
        <f>IF(BV175=MAX($BV$3:$BV$202),B175,"")</f>
        <v/>
      </c>
      <c r="BX175" s="31" t="str">
        <f>IF(D175="","",IF(AQ175=MAX($AQ$3:$AQ$202),AQ175,""))</f>
        <v/>
      </c>
      <c r="BY175" s="31" t="str">
        <f>IF(BX175=MAX($BX$3:$BX$202),B175,"")</f>
        <v/>
      </c>
      <c r="BZ175" s="31" t="str">
        <f>IF(D175="","",IF(AR175=MAX($AR$3:$AR$202), AR175,""))</f>
        <v/>
      </c>
      <c r="CA175" s="31" t="str">
        <f>IF(BZ175=MAX($BZ$3:$BZ$202),B175,"")</f>
        <v/>
      </c>
      <c r="CB175" s="31" t="str">
        <f>IF(D175="","",IF(U175=MAX($U$3:$U$202), U175,""))</f>
        <v/>
      </c>
      <c r="CC175" s="31" t="str">
        <f>IF(CB175=MAX($CB$3:$CB$202),B175,"")</f>
        <v/>
      </c>
      <c r="CD175" s="31" t="str">
        <f>IF(D175="","",IF(AP175=MAX($AP$3:$AP$202),AP175,""))</f>
        <v/>
      </c>
      <c r="CE175" s="31" t="str">
        <f>IF(CD175=MAX($CD$3:$CD$202),B175,"")</f>
        <v/>
      </c>
      <c r="CF175" s="31" t="str">
        <f>IF(D175="","",IF(T175=MAX($T$3:$T$202), T175,""))</f>
        <v/>
      </c>
      <c r="CG175" s="31" t="str">
        <f>IF(CF175=MAX($CF$3:$CF$202),B175,"")</f>
        <v/>
      </c>
      <c r="CH175" s="31" t="str">
        <f>IF(D175="","",IF(AO175=MAX($AO$3:$AO$202),AO175,""))</f>
        <v/>
      </c>
      <c r="CI175" s="31" t="str">
        <f>IF(CH175=MAX($CH$3:$CH$202),B175,"")</f>
        <v/>
      </c>
      <c r="CJ175" s="31" t="str">
        <f>IF(I175="AC",AZ175,"")</f>
        <v/>
      </c>
      <c r="CK175" s="31" t="str">
        <f>IF(CJ175="","",RANK(CJ175,$CJ$3:$CJ$202,1))</f>
        <v/>
      </c>
      <c r="CL175" s="31" t="str">
        <f>IF(CK175=1,B175,"")</f>
        <v/>
      </c>
      <c r="CM175" s="31" t="str">
        <f>IF(CK175=2,B175,"")</f>
        <v/>
      </c>
      <c r="CN175" s="31" t="str">
        <f>IF(CK175=3,B175,"")</f>
        <v/>
      </c>
      <c r="CO175" s="31" t="str">
        <f>IF(I175="MC",AZ175,"")</f>
        <v/>
      </c>
      <c r="CP175" s="31" t="str">
        <f>IF(CO175="","",RANK(CO175,$CO$3:$CO$202,1))</f>
        <v/>
      </c>
      <c r="CQ175" s="31" t="str">
        <f>IF(CP175=1,B175,"")</f>
        <v/>
      </c>
      <c r="CR175" s="31" t="str">
        <f>IF(CP175=2,B175,"")</f>
        <v/>
      </c>
      <c r="CS175" s="31" t="str">
        <f>IF(CP175=3,B175,"")</f>
        <v/>
      </c>
      <c r="CT175" s="31" t="str">
        <f>IF(BE175=0,BE175,"")</f>
        <v/>
      </c>
      <c r="CU175" s="31" t="str">
        <f>IF(BE175=1,1,"")</f>
        <v/>
      </c>
      <c r="CV175" s="31" t="str">
        <f>IF(BE175=2,2,"")</f>
        <v/>
      </c>
      <c r="CW175" s="31" t="str">
        <f>IF(BE175=3,3,"")</f>
        <v/>
      </c>
      <c r="CX175" s="31" t="str">
        <f>IF(BE175=4,4,"")</f>
        <v/>
      </c>
      <c r="CY175" s="31" t="str">
        <f>IF(BE175=5,5,"")</f>
        <v/>
      </c>
      <c r="CZ175" s="31" t="str">
        <f>IF(BH175=0,BH175,"")</f>
        <v/>
      </c>
      <c r="DA175" s="31" t="str">
        <f>IF(BH175=1,1,"")</f>
        <v/>
      </c>
      <c r="DB175" s="31" t="str">
        <f>IF(BH175=2,2,"")</f>
        <v/>
      </c>
      <c r="DC175" s="31" t="str">
        <f>IF(BH175=3,3,"")</f>
        <v/>
      </c>
      <c r="DD175" s="31" t="str">
        <f>IF(BH175=4,4,"")</f>
        <v/>
      </c>
      <c r="DE175" s="31" t="str">
        <f>IF(BH175=5,5,"")</f>
        <v/>
      </c>
      <c r="DF175" s="31" t="str">
        <f>IF(BK175=0,BK175,"")</f>
        <v/>
      </c>
      <c r="DG175" s="31" t="str">
        <f>IF(BK175=1,1,"")</f>
        <v/>
      </c>
      <c r="DH175" s="31" t="str">
        <f>IF(BK175=2,2,"")</f>
        <v/>
      </c>
      <c r="DI175" s="31" t="str">
        <f>IF(BK175=3,3,"")</f>
        <v/>
      </c>
      <c r="DJ175" s="31" t="str">
        <f>IF(BK175=4,4,"")</f>
        <v/>
      </c>
      <c r="DK175" s="31" t="str">
        <f>IF(BK175=5,5,"")</f>
        <v/>
      </c>
      <c r="DL175" s="31" t="str">
        <f>IF(BK175=6,6,"")</f>
        <v/>
      </c>
      <c r="DM175" s="31" t="str">
        <f>IF(BK175=7,7,"")</f>
        <v/>
      </c>
      <c r="DN175" s="31" t="str">
        <f>IF(BK175=8,8,"")</f>
        <v/>
      </c>
      <c r="DO175" s="31" t="str">
        <f>IF(BK175=9,9,"")</f>
        <v/>
      </c>
      <c r="DP175" s="31" t="str">
        <f>IF(BK175=10,10,"")</f>
        <v/>
      </c>
      <c r="DQ175" s="31" t="str">
        <f>IF(J175="Lund",AZ175,"")</f>
        <v/>
      </c>
      <c r="DR175" s="31" t="str">
        <f>IF(DQ175="","",RANK(DQ175,$DQ$3:$DQ$202,1))</f>
        <v/>
      </c>
      <c r="DS175" s="31" t="str">
        <f>IF(DR175=1,B175,"")</f>
        <v/>
      </c>
      <c r="DT175" s="31" t="str">
        <f>IF(I175="AT",B175,"")</f>
        <v/>
      </c>
      <c r="DU175" s="31" t="str">
        <f>IF(I175="MC",B175,"")</f>
        <v/>
      </c>
      <c r="DV175" s="31" t="str">
        <f>IF(I175="AC",B175,"")</f>
        <v/>
      </c>
      <c r="DW175" s="48" t="e">
        <f>IF(BK175=0,0,IF(D175="","",$D$203-AZ175+1)/$D$203*100)</f>
        <v>#VALUE!</v>
      </c>
      <c r="DX175" s="76" t="str">
        <f>IF(AS175 = 0,AV175 - AS175,"")</f>
        <v/>
      </c>
    </row>
    <row r="176" spans="1:128" ht="13.2" x14ac:dyDescent="0.25">
      <c r="A176" s="31" t="s">
        <v>318</v>
      </c>
      <c r="B176" s="76">
        <v>174</v>
      </c>
      <c r="C176" s="15"/>
      <c r="D176" s="15"/>
      <c r="E176" s="15"/>
      <c r="F176" s="15"/>
      <c r="G176" s="15"/>
      <c r="H176" s="47"/>
      <c r="I176" s="15"/>
      <c r="J176" s="47"/>
      <c r="K176" s="47"/>
      <c r="L176" s="47"/>
      <c r="M176" s="54"/>
      <c r="N176" s="54"/>
      <c r="O176" s="54"/>
      <c r="P176" s="54"/>
      <c r="Q176" s="54"/>
      <c r="R176" s="51"/>
      <c r="S176" s="51"/>
      <c r="T176" s="51"/>
      <c r="U176" s="51"/>
      <c r="V176" s="51"/>
      <c r="W176" s="51"/>
      <c r="X176" s="52" t="str">
        <f>IF(M176&gt;0,VLOOKUP(M176,$DY$8:$DZ$95,2)," ")</f>
        <v xml:space="preserve"> </v>
      </c>
      <c r="Y176" s="52" t="str">
        <f>IF(N176&gt;0,VLOOKUP(N176,$DY$8:$DZ$95,2)," ")</f>
        <v xml:space="preserve"> </v>
      </c>
      <c r="Z176" s="52" t="str">
        <f>IF(O176&gt;0,VLOOKUP(O176,$DY$8:$DZ$95,2)," ")</f>
        <v xml:space="preserve"> </v>
      </c>
      <c r="AA176" s="52" t="str">
        <f>IF(P176&gt;0,VLOOKUP(P176,$DY$8:$DZ$95,2)," ")</f>
        <v xml:space="preserve"> </v>
      </c>
      <c r="AB176" s="52" t="str">
        <f>IF(Q176&gt;0,VLOOKUP(Q176,$DY$8:$DZ$95,2)," ")</f>
        <v xml:space="preserve"> </v>
      </c>
      <c r="AC176" s="54"/>
      <c r="AD176" s="54"/>
      <c r="AE176" s="54"/>
      <c r="AF176" s="54"/>
      <c r="AG176" s="54"/>
      <c r="AH176" s="52" t="str">
        <f>IF(AC176&gt;0,VLOOKUP(AC176,$DY$8:$DZ$95,2)," ")</f>
        <v xml:space="preserve"> </v>
      </c>
      <c r="AI176" s="52" t="str">
        <f>IF(AD176&gt;0,VLOOKUP(AD176,$DY$8:$DZ$95,2)," ")</f>
        <v xml:space="preserve"> </v>
      </c>
      <c r="AJ176" s="52" t="str">
        <f>IF(AE176&gt;0,VLOOKUP(AE176,$DY$8:$DZ$95,2)," ")</f>
        <v xml:space="preserve"> </v>
      </c>
      <c r="AK176" s="52" t="str">
        <f>IF(AF176&gt;0,VLOOKUP(AF176,$DY$8:$DZ$95,2)," ")</f>
        <v xml:space="preserve"> </v>
      </c>
      <c r="AL176" s="52" t="str">
        <f>IF(AG176&gt;0,VLOOKUP(AG176,$DY$8:$DZ$95,2)," ")</f>
        <v xml:space="preserve"> </v>
      </c>
      <c r="AM176" s="53"/>
      <c r="AN176" s="53"/>
      <c r="AO176" s="53"/>
      <c r="AP176" s="53"/>
      <c r="AQ176" s="53"/>
      <c r="AR176" s="53"/>
      <c r="AS176" s="55" t="str">
        <f>IF(D176="","",SUM(X176:AB176))</f>
        <v/>
      </c>
      <c r="AT176" s="31" t="str">
        <f>IF(D176="","",RANK(AS176,$AS$3:$AS$202,0))</f>
        <v/>
      </c>
      <c r="AU176" s="57" t="str">
        <f>IF(D176="","",IF(LOOKUP(AT176,'Master 2012 Pay Sheet'!$A$5:$A$35,'Master 2012 Pay Sheet'!$B$5:$B$35)&gt;0,LOOKUP(AT176,'Master 2012 Pay Sheet'!$A$5:$A$35,'Master 2012 Pay Sheet'!$B$5:$B$35),0))</f>
        <v/>
      </c>
      <c r="AV176" s="56" t="str">
        <f>IF(D176="","",SUM(AH176:AL176))</f>
        <v/>
      </c>
      <c r="AW176" s="31" t="str">
        <f>IF(D176="","",RANK(AV176,$AV$3:$AV$202,0))</f>
        <v/>
      </c>
      <c r="AX176" s="57" t="str">
        <f>IF(D176="","",IF(LOOKUP(AW176,'Master 2012 Pay Sheet'!$C$5:$C$35,'Master 2012 Pay Sheet'!$D$5:$D$35)&gt;0,LOOKUP(AW176,'Master 2012 Pay Sheet'!$C$5:$C$35,'Master 2012 Pay Sheet'!$D$5:$D$35),0))</f>
        <v/>
      </c>
      <c r="AY176" s="56" t="str">
        <f>IF(D176="","",AS176+AV176)</f>
        <v/>
      </c>
      <c r="AZ176" s="31" t="str">
        <f>IF(D176="","",RANK(AY176,$AY$3:$AY$202,0))</f>
        <v/>
      </c>
      <c r="BA176" s="57" t="str">
        <f>IF(D176="","",IF(LOOKUP(AZ176,'Master 2012 Pay Sheet'!$E$5:$E$35,'Master 2012 Pay Sheet'!$F$5:$F$35)&gt;0,LOOKUP(AZ176,'Master 2012 Pay Sheet'!$E$5:$E$35,'Master 2012 Pay Sheet'!$F$5:$F$35),0))</f>
        <v/>
      </c>
      <c r="BB176" s="57" t="str">
        <f>IF(D176="","",SUM(AU176+AX176+BA176))</f>
        <v/>
      </c>
      <c r="BC176" s="31" t="str">
        <f>IF(D176="","",AT176-AZ176)</f>
        <v/>
      </c>
      <c r="BD176" s="31" t="str">
        <f>IF(D176="","",IF(BC176=MAX($BC$3:$BC$202),B176,""))</f>
        <v/>
      </c>
      <c r="BE176" s="31" t="str">
        <f>IF(D176="","",COUNT(M176:Q176))</f>
        <v/>
      </c>
      <c r="BF176" s="56" t="str">
        <f>IF(D176="","",MAX(X176:AB176))</f>
        <v/>
      </c>
      <c r="BG176" s="31" t="str">
        <f>IF(BF176=MAX($BF$3:$BF$202),B176,"")</f>
        <v/>
      </c>
      <c r="BH176" s="31" t="str">
        <f>IF(D176="","",COUNT(AC176:AG176))</f>
        <v/>
      </c>
      <c r="BI176" s="56" t="str">
        <f>IF(D176="","",MAX(AH176:AL176))</f>
        <v/>
      </c>
      <c r="BJ176" s="31" t="str">
        <f>IF(BI176=MAX($BI$3:$BI$202),B176,"")</f>
        <v/>
      </c>
      <c r="BK176" s="31" t="str">
        <f>IF(BE176="","",BE176+BH176)</f>
        <v/>
      </c>
      <c r="BL176" s="31" t="str">
        <f>IF(D176="","",IF(S176=MAX($S$3:$S$202),S176,""))</f>
        <v/>
      </c>
      <c r="BM176" s="31" t="str">
        <f>IF(BL176=MAX($BL$3:$BL$202),B176,"")</f>
        <v/>
      </c>
      <c r="BN176" s="31" t="str">
        <f>IF(D176="","",IF(AN176=MAX($AN$3:$AN$202),AN176,""))</f>
        <v/>
      </c>
      <c r="BO176" s="31" t="str">
        <f>IF(BN176=MAX($BN$3:$BN$202),B176,"")</f>
        <v/>
      </c>
      <c r="BP176" s="31" t="str">
        <f>IF(D176="","",IF(R176=MAX($R$3:$R$202),R176,""))</f>
        <v/>
      </c>
      <c r="BQ176" s="31" t="str">
        <f>IF(BP176=MAX($BP$3:$BP$202),B176,"")</f>
        <v/>
      </c>
      <c r="BR176" s="31" t="str">
        <f>IF(D176="","",IF(AM176=MAX($AM$3:$AM$202),AM176,""))</f>
        <v/>
      </c>
      <c r="BS176" s="31" t="str">
        <f>IF(BR176=MAX($BR$3:$BR$202),B176,"")</f>
        <v/>
      </c>
      <c r="BT176" s="31" t="str">
        <f>IF(D176="","",IF(V176=MAX($V$3:$V$202),V176,""))</f>
        <v/>
      </c>
      <c r="BU176" s="31" t="str">
        <f>IF(BT176=MAX($BT$3:$BT$202),B176,"")</f>
        <v/>
      </c>
      <c r="BV176" s="31" t="str">
        <f>IF(D176="","",IF(W176=MAX($W$3:$W$202), W176,""))</f>
        <v/>
      </c>
      <c r="BW176" s="31" t="str">
        <f>IF(BV176=MAX($BV$3:$BV$202),B176,"")</f>
        <v/>
      </c>
      <c r="BX176" s="31" t="str">
        <f>IF(D176="","",IF(AQ176=MAX($AQ$3:$AQ$202),AQ176,""))</f>
        <v/>
      </c>
      <c r="BY176" s="31" t="str">
        <f>IF(BX176=MAX($BX$3:$BX$202),B176,"")</f>
        <v/>
      </c>
      <c r="BZ176" s="31" t="str">
        <f>IF(D176="","",IF(AR176=MAX($AR$3:$AR$202), AR176,""))</f>
        <v/>
      </c>
      <c r="CA176" s="31" t="str">
        <f>IF(BZ176=MAX($BZ$3:$BZ$202),B176,"")</f>
        <v/>
      </c>
      <c r="CB176" s="31" t="str">
        <f>IF(D176="","",IF(U176=MAX($U$3:$U$202), U176,""))</f>
        <v/>
      </c>
      <c r="CC176" s="31" t="str">
        <f>IF(CB176=MAX($CB$3:$CB$202),B176,"")</f>
        <v/>
      </c>
      <c r="CD176" s="31" t="str">
        <f>IF(D176="","",IF(AP176=MAX($AP$3:$AP$202),AP176,""))</f>
        <v/>
      </c>
      <c r="CE176" s="31" t="str">
        <f>IF(CD176=MAX($CD$3:$CD$202),B176,"")</f>
        <v/>
      </c>
      <c r="CF176" s="31" t="str">
        <f>IF(D176="","",IF(T176=MAX($T$3:$T$202), T176,""))</f>
        <v/>
      </c>
      <c r="CG176" s="31" t="str">
        <f>IF(CF176=MAX($CF$3:$CF$202),B176,"")</f>
        <v/>
      </c>
      <c r="CH176" s="31" t="str">
        <f>IF(D176="","",IF(AO176=MAX($AO$3:$AO$202),AO176,""))</f>
        <v/>
      </c>
      <c r="CI176" s="31" t="str">
        <f>IF(CH176=MAX($CH$3:$CH$202),B176,"")</f>
        <v/>
      </c>
      <c r="CJ176" s="31" t="str">
        <f>IF(I176="AC",AZ176,"")</f>
        <v/>
      </c>
      <c r="CK176" s="31" t="str">
        <f>IF(CJ176="","",RANK(CJ176,$CJ$3:$CJ$202,1))</f>
        <v/>
      </c>
      <c r="CL176" s="31" t="str">
        <f>IF(CK176=1,B176,"")</f>
        <v/>
      </c>
      <c r="CM176" s="31" t="str">
        <f>IF(CK176=2,B176,"")</f>
        <v/>
      </c>
      <c r="CN176" s="31" t="str">
        <f>IF(CK176=3,B176,"")</f>
        <v/>
      </c>
      <c r="CO176" s="31" t="str">
        <f>IF(I176="MC",AZ176,"")</f>
        <v/>
      </c>
      <c r="CP176" s="31" t="str">
        <f>IF(CO176="","",RANK(CO176,$CO$3:$CO$202,1))</f>
        <v/>
      </c>
      <c r="CQ176" s="31" t="str">
        <f>IF(CP176=1,B176,"")</f>
        <v/>
      </c>
      <c r="CR176" s="31" t="str">
        <f>IF(CP176=2,B176,"")</f>
        <v/>
      </c>
      <c r="CS176" s="31" t="str">
        <f>IF(CP176=3,B176,"")</f>
        <v/>
      </c>
      <c r="CT176" s="31" t="str">
        <f>IF(BE176=0,BE176,"")</f>
        <v/>
      </c>
      <c r="CU176" s="31" t="str">
        <f>IF(BE176=1,1,"")</f>
        <v/>
      </c>
      <c r="CV176" s="31" t="str">
        <f>IF(BE176=2,2,"")</f>
        <v/>
      </c>
      <c r="CW176" s="31" t="str">
        <f>IF(BE176=3,3,"")</f>
        <v/>
      </c>
      <c r="CX176" s="31" t="str">
        <f>IF(BE176=4,4,"")</f>
        <v/>
      </c>
      <c r="CY176" s="31" t="str">
        <f>IF(BE176=5,5,"")</f>
        <v/>
      </c>
      <c r="CZ176" s="31" t="str">
        <f>IF(BH176=0,BH176,"")</f>
        <v/>
      </c>
      <c r="DA176" s="31" t="str">
        <f>IF(BH176=1,1,"")</f>
        <v/>
      </c>
      <c r="DB176" s="31" t="str">
        <f>IF(BH176=2,2,"")</f>
        <v/>
      </c>
      <c r="DC176" s="31" t="str">
        <f>IF(BH176=3,3,"")</f>
        <v/>
      </c>
      <c r="DD176" s="31" t="str">
        <f>IF(BH176=4,4,"")</f>
        <v/>
      </c>
      <c r="DE176" s="31" t="str">
        <f>IF(BH176=5,5,"")</f>
        <v/>
      </c>
      <c r="DF176" s="31" t="str">
        <f>IF(BK176=0,BK176,"")</f>
        <v/>
      </c>
      <c r="DG176" s="31" t="str">
        <f>IF(BK176=1,1,"")</f>
        <v/>
      </c>
      <c r="DH176" s="31" t="str">
        <f>IF(BK176=2,2,"")</f>
        <v/>
      </c>
      <c r="DI176" s="31" t="str">
        <f>IF(BK176=3,3,"")</f>
        <v/>
      </c>
      <c r="DJ176" s="31" t="str">
        <f>IF(BK176=4,4,"")</f>
        <v/>
      </c>
      <c r="DK176" s="31" t="str">
        <f>IF(BK176=5,5,"")</f>
        <v/>
      </c>
      <c r="DL176" s="31" t="str">
        <f>IF(BK176=6,6,"")</f>
        <v/>
      </c>
      <c r="DM176" s="31" t="str">
        <f>IF(BK176=7,7,"")</f>
        <v/>
      </c>
      <c r="DN176" s="31" t="str">
        <f>IF(BK176=8,8,"")</f>
        <v/>
      </c>
      <c r="DO176" s="31" t="str">
        <f>IF(BK176=9,9,"")</f>
        <v/>
      </c>
      <c r="DP176" s="31" t="str">
        <f>IF(BK176=10,10,"")</f>
        <v/>
      </c>
      <c r="DQ176" s="31" t="str">
        <f>IF(J176="Lund",AZ176,"")</f>
        <v/>
      </c>
      <c r="DR176" s="31" t="str">
        <f>IF(DQ176="","",RANK(DQ176,$DQ$3:$DQ$202,1))</f>
        <v/>
      </c>
      <c r="DS176" s="31" t="str">
        <f>IF(DR176=1,B176,"")</f>
        <v/>
      </c>
      <c r="DT176" s="31" t="str">
        <f>IF(I176="AT",B176,"")</f>
        <v/>
      </c>
      <c r="DU176" s="31" t="str">
        <f>IF(I176="MC",B176,"")</f>
        <v/>
      </c>
      <c r="DV176" s="31" t="str">
        <f>IF(I176="AC",B176,"")</f>
        <v/>
      </c>
      <c r="DW176" s="48" t="e">
        <f>IF(BK176=0,0,IF(D176="","",$D$203-AZ176+1)/$D$203*100)</f>
        <v>#VALUE!</v>
      </c>
      <c r="DX176" s="76" t="str">
        <f>IF(AS176 = 0,AV176 - AS176,"")</f>
        <v/>
      </c>
    </row>
    <row r="177" spans="1:128" ht="13.2" x14ac:dyDescent="0.25">
      <c r="A177" s="31" t="s">
        <v>318</v>
      </c>
      <c r="B177" s="76">
        <v>175</v>
      </c>
      <c r="C177" s="15"/>
      <c r="D177" s="15"/>
      <c r="E177" s="15"/>
      <c r="F177" s="15"/>
      <c r="G177" s="15"/>
      <c r="H177" s="47"/>
      <c r="I177" s="15"/>
      <c r="J177" s="47"/>
      <c r="K177" s="47"/>
      <c r="L177" s="47"/>
      <c r="M177" s="54"/>
      <c r="N177" s="54"/>
      <c r="O177" s="54"/>
      <c r="P177" s="54"/>
      <c r="Q177" s="54"/>
      <c r="R177" s="51"/>
      <c r="S177" s="51"/>
      <c r="T177" s="51"/>
      <c r="U177" s="51"/>
      <c r="V177" s="51"/>
      <c r="W177" s="51"/>
      <c r="X177" s="52" t="str">
        <f>IF(M177&gt;0,VLOOKUP(M177,$DY$8:$DZ$95,2)," ")</f>
        <v xml:space="preserve"> </v>
      </c>
      <c r="Y177" s="52" t="str">
        <f>IF(N177&gt;0,VLOOKUP(N177,$DY$8:$DZ$95,2)," ")</f>
        <v xml:space="preserve"> </v>
      </c>
      <c r="Z177" s="52" t="str">
        <f>IF(O177&gt;0,VLOOKUP(O177,$DY$8:$DZ$95,2)," ")</f>
        <v xml:space="preserve"> </v>
      </c>
      <c r="AA177" s="52" t="str">
        <f>IF(P177&gt;0,VLOOKUP(P177,$DY$8:$DZ$95,2)," ")</f>
        <v xml:space="preserve"> </v>
      </c>
      <c r="AB177" s="52" t="str">
        <f>IF(Q177&gt;0,VLOOKUP(Q177,$DY$8:$DZ$95,2)," ")</f>
        <v xml:space="preserve"> </v>
      </c>
      <c r="AC177" s="54"/>
      <c r="AD177" s="54"/>
      <c r="AE177" s="54"/>
      <c r="AF177" s="54"/>
      <c r="AG177" s="54"/>
      <c r="AH177" s="52" t="str">
        <f>IF(AC177&gt;0,VLOOKUP(AC177,$DY$8:$DZ$95,2)," ")</f>
        <v xml:space="preserve"> </v>
      </c>
      <c r="AI177" s="52" t="str">
        <f>IF(AD177&gt;0,VLOOKUP(AD177,$DY$8:$DZ$95,2)," ")</f>
        <v xml:space="preserve"> </v>
      </c>
      <c r="AJ177" s="52" t="str">
        <f>IF(AE177&gt;0,VLOOKUP(AE177,$DY$8:$DZ$95,2)," ")</f>
        <v xml:space="preserve"> </v>
      </c>
      <c r="AK177" s="52" t="str">
        <f>IF(AF177&gt;0,VLOOKUP(AF177,$DY$8:$DZ$95,2)," ")</f>
        <v xml:space="preserve"> </v>
      </c>
      <c r="AL177" s="52" t="str">
        <f>IF(AG177&gt;0,VLOOKUP(AG177,$DY$8:$DZ$95,2)," ")</f>
        <v xml:space="preserve"> </v>
      </c>
      <c r="AM177" s="53"/>
      <c r="AN177" s="53"/>
      <c r="AO177" s="53"/>
      <c r="AP177" s="53"/>
      <c r="AQ177" s="53"/>
      <c r="AR177" s="53"/>
      <c r="AS177" s="55" t="str">
        <f>IF(D177="","",SUM(X177:AB177))</f>
        <v/>
      </c>
      <c r="AT177" s="31" t="str">
        <f>IF(D177="","",RANK(AS177,$AS$3:$AS$202,0))</f>
        <v/>
      </c>
      <c r="AU177" s="57" t="str">
        <f>IF(D177="","",IF(LOOKUP(AT177,'Master 2012 Pay Sheet'!$A$5:$A$35,'Master 2012 Pay Sheet'!$B$5:$B$35)&gt;0,LOOKUP(AT177,'Master 2012 Pay Sheet'!$A$5:$A$35,'Master 2012 Pay Sheet'!$B$5:$B$35),0))</f>
        <v/>
      </c>
      <c r="AV177" s="56" t="str">
        <f>IF(D177="","",SUM(AH177:AL177))</f>
        <v/>
      </c>
      <c r="AW177" s="31" t="str">
        <f>IF(D177="","",RANK(AV177,$AV$3:$AV$202,0))</f>
        <v/>
      </c>
      <c r="AX177" s="57" t="str">
        <f>IF(D177="","",IF(LOOKUP(AW177,'Master 2012 Pay Sheet'!$C$5:$C$35,'Master 2012 Pay Sheet'!$D$5:$D$35)&gt;0,LOOKUP(AW177,'Master 2012 Pay Sheet'!$C$5:$C$35,'Master 2012 Pay Sheet'!$D$5:$D$35),0))</f>
        <v/>
      </c>
      <c r="AY177" s="56" t="str">
        <f>IF(D177="","",AS177+AV177)</f>
        <v/>
      </c>
      <c r="AZ177" s="31" t="str">
        <f>IF(D177="","",RANK(AY177,$AY$3:$AY$202,0))</f>
        <v/>
      </c>
      <c r="BA177" s="57" t="str">
        <f>IF(D177="","",IF(LOOKUP(AZ177,'Master 2012 Pay Sheet'!$E$5:$E$35,'Master 2012 Pay Sheet'!$F$5:$F$35)&gt;0,LOOKUP(AZ177,'Master 2012 Pay Sheet'!$E$5:$E$35,'Master 2012 Pay Sheet'!$F$5:$F$35),0))</f>
        <v/>
      </c>
      <c r="BB177" s="57" t="str">
        <f>IF(D177="","",SUM(AU177+AX177+BA177))</f>
        <v/>
      </c>
      <c r="BC177" s="31" t="str">
        <f>IF(D177="","",AT177-AZ177)</f>
        <v/>
      </c>
      <c r="BD177" s="31" t="str">
        <f>IF(D177="","",IF(BC177=MAX($BC$3:$BC$202),B177,""))</f>
        <v/>
      </c>
      <c r="BE177" s="31" t="str">
        <f>IF(D177="","",COUNT(M177:Q177))</f>
        <v/>
      </c>
      <c r="BF177" s="56" t="str">
        <f>IF(D177="","",MAX(X177:AB177))</f>
        <v/>
      </c>
      <c r="BG177" s="31" t="str">
        <f>IF(BF177=MAX($BF$3:$BF$202),B177,"")</f>
        <v/>
      </c>
      <c r="BH177" s="31" t="str">
        <f>IF(D177="","",COUNT(AC177:AG177))</f>
        <v/>
      </c>
      <c r="BI177" s="56" t="str">
        <f>IF(D177="","",MAX(AH177:AL177))</f>
        <v/>
      </c>
      <c r="BJ177" s="31" t="str">
        <f>IF(BI177=MAX($BI$3:$BI$202),B177,"")</f>
        <v/>
      </c>
      <c r="BK177" s="31" t="str">
        <f>IF(BE177="","",BE177+BH177)</f>
        <v/>
      </c>
      <c r="BL177" s="31" t="str">
        <f>IF(D177="","",IF(S177=MAX($S$3:$S$202),S177,""))</f>
        <v/>
      </c>
      <c r="BM177" s="31" t="str">
        <f>IF(BL177=MAX($BL$3:$BL$202),B177,"")</f>
        <v/>
      </c>
      <c r="BN177" s="31" t="str">
        <f>IF(D177="","",IF(AN177=MAX($AN$3:$AN$202),AN177,""))</f>
        <v/>
      </c>
      <c r="BO177" s="31" t="str">
        <f>IF(BN177=MAX($BN$3:$BN$202),B177,"")</f>
        <v/>
      </c>
      <c r="BP177" s="31" t="str">
        <f>IF(D177="","",IF(R177=MAX($R$3:$R$202),R177,""))</f>
        <v/>
      </c>
      <c r="BQ177" s="31" t="str">
        <f>IF(BP177=MAX($BP$3:$BP$202),B177,"")</f>
        <v/>
      </c>
      <c r="BR177" s="31" t="str">
        <f>IF(D177="","",IF(AM177=MAX($AM$3:$AM$202),AM177,""))</f>
        <v/>
      </c>
      <c r="BS177" s="31" t="str">
        <f>IF(BR177=MAX($BR$3:$BR$202),B177,"")</f>
        <v/>
      </c>
      <c r="BT177" s="31" t="str">
        <f>IF(D177="","",IF(V177=MAX($V$3:$V$202),V177,""))</f>
        <v/>
      </c>
      <c r="BU177" s="31" t="str">
        <f>IF(BT177=MAX($BT$3:$BT$202),B177,"")</f>
        <v/>
      </c>
      <c r="BV177" s="31" t="str">
        <f>IF(D177="","",IF(W177=MAX($W$3:$W$202), W177,""))</f>
        <v/>
      </c>
      <c r="BW177" s="31" t="str">
        <f>IF(BV177=MAX($BV$3:$BV$202),B177,"")</f>
        <v/>
      </c>
      <c r="BX177" s="31" t="str">
        <f>IF(D177="","",IF(AQ177=MAX($AQ$3:$AQ$202),AQ177,""))</f>
        <v/>
      </c>
      <c r="BY177" s="31" t="str">
        <f>IF(BX177=MAX($BX$3:$BX$202),B177,"")</f>
        <v/>
      </c>
      <c r="BZ177" s="31" t="str">
        <f>IF(D177="","",IF(AR177=MAX($AR$3:$AR$202), AR177,""))</f>
        <v/>
      </c>
      <c r="CA177" s="31" t="str">
        <f>IF(BZ177=MAX($BZ$3:$BZ$202),B177,"")</f>
        <v/>
      </c>
      <c r="CB177" s="31" t="str">
        <f>IF(D177="","",IF(U177=MAX($U$3:$U$202), U177,""))</f>
        <v/>
      </c>
      <c r="CC177" s="31" t="str">
        <f>IF(CB177=MAX($CB$3:$CB$202),B177,"")</f>
        <v/>
      </c>
      <c r="CD177" s="31" t="str">
        <f>IF(D177="","",IF(AP177=MAX($AP$3:$AP$202),AP177,""))</f>
        <v/>
      </c>
      <c r="CE177" s="31" t="str">
        <f>IF(CD177=MAX($CD$3:$CD$202),B177,"")</f>
        <v/>
      </c>
      <c r="CF177" s="31" t="str">
        <f>IF(D177="","",IF(T177=MAX($T$3:$T$202), T177,""))</f>
        <v/>
      </c>
      <c r="CG177" s="31" t="str">
        <f>IF(CF177=MAX($CF$3:$CF$202),B177,"")</f>
        <v/>
      </c>
      <c r="CH177" s="31" t="str">
        <f>IF(D177="","",IF(AO177=MAX($AO$3:$AO$202),AO177,""))</f>
        <v/>
      </c>
      <c r="CI177" s="31" t="str">
        <f>IF(CH177=MAX($CH$3:$CH$202),B177,"")</f>
        <v/>
      </c>
      <c r="CJ177" s="31" t="str">
        <f>IF(I177="AC",AZ177,"")</f>
        <v/>
      </c>
      <c r="CK177" s="31" t="str">
        <f>IF(CJ177="","",RANK(CJ177,$CJ$3:$CJ$202,1))</f>
        <v/>
      </c>
      <c r="CL177" s="31" t="str">
        <f>IF(CK177=1,B177,"")</f>
        <v/>
      </c>
      <c r="CM177" s="31" t="str">
        <f>IF(CK177=2,B177,"")</f>
        <v/>
      </c>
      <c r="CN177" s="31" t="str">
        <f>IF(CK177=3,B177,"")</f>
        <v/>
      </c>
      <c r="CO177" s="31" t="str">
        <f>IF(I177="MC",AZ177,"")</f>
        <v/>
      </c>
      <c r="CP177" s="31" t="str">
        <f>IF(CO177="","",RANK(CO177,$CO$3:$CO$202,1))</f>
        <v/>
      </c>
      <c r="CQ177" s="31" t="str">
        <f>IF(CP177=1,B177,"")</f>
        <v/>
      </c>
      <c r="CR177" s="31" t="str">
        <f>IF(CP177=2,B177,"")</f>
        <v/>
      </c>
      <c r="CS177" s="31" t="str">
        <f>IF(CP177=3,B177,"")</f>
        <v/>
      </c>
      <c r="CT177" s="31" t="str">
        <f>IF(BE177=0,BE177,"")</f>
        <v/>
      </c>
      <c r="CU177" s="31" t="str">
        <f>IF(BE177=1,1,"")</f>
        <v/>
      </c>
      <c r="CV177" s="31" t="str">
        <f>IF(BE177=2,2,"")</f>
        <v/>
      </c>
      <c r="CW177" s="31" t="str">
        <f>IF(BE177=3,3,"")</f>
        <v/>
      </c>
      <c r="CX177" s="31" t="str">
        <f>IF(BE177=4,4,"")</f>
        <v/>
      </c>
      <c r="CY177" s="31" t="str">
        <f>IF(BE177=5,5,"")</f>
        <v/>
      </c>
      <c r="CZ177" s="31" t="str">
        <f>IF(BH177=0,BH177,"")</f>
        <v/>
      </c>
      <c r="DA177" s="31" t="str">
        <f>IF(BH177=1,1,"")</f>
        <v/>
      </c>
      <c r="DB177" s="31" t="str">
        <f>IF(BH177=2,2,"")</f>
        <v/>
      </c>
      <c r="DC177" s="31" t="str">
        <f>IF(BH177=3,3,"")</f>
        <v/>
      </c>
      <c r="DD177" s="31" t="str">
        <f>IF(BH177=4,4,"")</f>
        <v/>
      </c>
      <c r="DE177" s="31" t="str">
        <f>IF(BH177=5,5,"")</f>
        <v/>
      </c>
      <c r="DF177" s="31" t="str">
        <f>IF(BK177=0,BK177,"")</f>
        <v/>
      </c>
      <c r="DG177" s="31" t="str">
        <f>IF(BK177=1,1,"")</f>
        <v/>
      </c>
      <c r="DH177" s="31" t="str">
        <f>IF(BK177=2,2,"")</f>
        <v/>
      </c>
      <c r="DI177" s="31" t="str">
        <f>IF(BK177=3,3,"")</f>
        <v/>
      </c>
      <c r="DJ177" s="31" t="str">
        <f>IF(BK177=4,4,"")</f>
        <v/>
      </c>
      <c r="DK177" s="31" t="str">
        <f>IF(BK177=5,5,"")</f>
        <v/>
      </c>
      <c r="DL177" s="31" t="str">
        <f>IF(BK177=6,6,"")</f>
        <v/>
      </c>
      <c r="DM177" s="31" t="str">
        <f>IF(BK177=7,7,"")</f>
        <v/>
      </c>
      <c r="DN177" s="31" t="str">
        <f>IF(BK177=8,8,"")</f>
        <v/>
      </c>
      <c r="DO177" s="31" t="str">
        <f>IF(BK177=9,9,"")</f>
        <v/>
      </c>
      <c r="DP177" s="31" t="str">
        <f>IF(BK177=10,10,"")</f>
        <v/>
      </c>
      <c r="DQ177" s="31" t="str">
        <f>IF(J177="Lund",AZ177,"")</f>
        <v/>
      </c>
      <c r="DR177" s="31" t="str">
        <f>IF(DQ177="","",RANK(DQ177,$DQ$3:$DQ$202,1))</f>
        <v/>
      </c>
      <c r="DS177" s="31" t="str">
        <f>IF(DR177=1,B177,"")</f>
        <v/>
      </c>
      <c r="DT177" s="31" t="str">
        <f>IF(I177="AT",B177,"")</f>
        <v/>
      </c>
      <c r="DU177" s="31" t="str">
        <f>IF(I177="MC",B177,"")</f>
        <v/>
      </c>
      <c r="DV177" s="31" t="str">
        <f>IF(I177="AC",B177,"")</f>
        <v/>
      </c>
      <c r="DW177" s="48" t="e">
        <f>IF(BK177=0,0,IF(D177="","",$D$203-AZ177+1)/$D$203*100)</f>
        <v>#VALUE!</v>
      </c>
      <c r="DX177" s="76" t="str">
        <f>IF(AS177 = 0,AV177 - AS177,"")</f>
        <v/>
      </c>
    </row>
    <row r="178" spans="1:128" ht="13.2" x14ac:dyDescent="0.25">
      <c r="A178" s="31" t="s">
        <v>318</v>
      </c>
      <c r="B178" s="76">
        <v>176</v>
      </c>
      <c r="C178" s="15"/>
      <c r="D178" s="15"/>
      <c r="E178" s="15"/>
      <c r="F178" s="15"/>
      <c r="G178" s="15"/>
      <c r="H178" s="47"/>
      <c r="I178" s="15"/>
      <c r="J178" s="47"/>
      <c r="K178" s="47"/>
      <c r="L178" s="47"/>
      <c r="M178" s="54"/>
      <c r="N178" s="54"/>
      <c r="O178" s="54"/>
      <c r="P178" s="54"/>
      <c r="Q178" s="54"/>
      <c r="R178" s="51"/>
      <c r="S178" s="51"/>
      <c r="T178" s="51"/>
      <c r="U178" s="51"/>
      <c r="V178" s="51"/>
      <c r="W178" s="51"/>
      <c r="X178" s="52" t="str">
        <f>IF(M178&gt;0,VLOOKUP(M178,$DY$8:$DZ$95,2)," ")</f>
        <v xml:space="preserve"> </v>
      </c>
      <c r="Y178" s="52" t="str">
        <f>IF(N178&gt;0,VLOOKUP(N178,$DY$8:$DZ$95,2)," ")</f>
        <v xml:space="preserve"> </v>
      </c>
      <c r="Z178" s="52" t="str">
        <f>IF(O178&gt;0,VLOOKUP(O178,$DY$8:$DZ$95,2)," ")</f>
        <v xml:space="preserve"> </v>
      </c>
      <c r="AA178" s="52" t="str">
        <f>IF(P178&gt;0,VLOOKUP(P178,$DY$8:$DZ$95,2)," ")</f>
        <v xml:space="preserve"> </v>
      </c>
      <c r="AB178" s="52" t="str">
        <f>IF(Q178&gt;0,VLOOKUP(Q178,$DY$8:$DZ$95,2)," ")</f>
        <v xml:space="preserve"> </v>
      </c>
      <c r="AC178" s="54"/>
      <c r="AD178" s="54"/>
      <c r="AE178" s="54"/>
      <c r="AF178" s="54"/>
      <c r="AG178" s="54"/>
      <c r="AH178" s="52" t="str">
        <f>IF(AC178&gt;0,VLOOKUP(AC178,$DY$8:$DZ$95,2)," ")</f>
        <v xml:space="preserve"> </v>
      </c>
      <c r="AI178" s="52" t="str">
        <f>IF(AD178&gt;0,VLOOKUP(AD178,$DY$8:$DZ$95,2)," ")</f>
        <v xml:space="preserve"> </v>
      </c>
      <c r="AJ178" s="52" t="str">
        <f>IF(AE178&gt;0,VLOOKUP(AE178,$DY$8:$DZ$95,2)," ")</f>
        <v xml:space="preserve"> </v>
      </c>
      <c r="AK178" s="52" t="str">
        <f>IF(AF178&gt;0,VLOOKUP(AF178,$DY$8:$DZ$95,2)," ")</f>
        <v xml:space="preserve"> </v>
      </c>
      <c r="AL178" s="52" t="str">
        <f>IF(AG178&gt;0,VLOOKUP(AG178,$DY$8:$DZ$95,2)," ")</f>
        <v xml:space="preserve"> </v>
      </c>
      <c r="AM178" s="53"/>
      <c r="AN178" s="53"/>
      <c r="AO178" s="53"/>
      <c r="AP178" s="53"/>
      <c r="AQ178" s="53"/>
      <c r="AR178" s="53"/>
      <c r="AS178" s="55" t="str">
        <f>IF(D178="","",SUM(X178:AB178))</f>
        <v/>
      </c>
      <c r="AT178" s="31" t="str">
        <f>IF(D178="","",RANK(AS178,$AS$3:$AS$202,0))</f>
        <v/>
      </c>
      <c r="AU178" s="57" t="str">
        <f>IF(D178="","",IF(LOOKUP(AT178,'Master 2012 Pay Sheet'!$A$5:$A$35,'Master 2012 Pay Sheet'!$B$5:$B$35)&gt;0,LOOKUP(AT178,'Master 2012 Pay Sheet'!$A$5:$A$35,'Master 2012 Pay Sheet'!$B$5:$B$35),0))</f>
        <v/>
      </c>
      <c r="AV178" s="56" t="str">
        <f>IF(D178="","",SUM(AH178:AL178))</f>
        <v/>
      </c>
      <c r="AW178" s="31" t="str">
        <f>IF(D178="","",RANK(AV178,$AV$3:$AV$202,0))</f>
        <v/>
      </c>
      <c r="AX178" s="57" t="str">
        <f>IF(D178="","",IF(LOOKUP(AW178,'Master 2012 Pay Sheet'!$C$5:$C$35,'Master 2012 Pay Sheet'!$D$5:$D$35)&gt;0,LOOKUP(AW178,'Master 2012 Pay Sheet'!$C$5:$C$35,'Master 2012 Pay Sheet'!$D$5:$D$35),0))</f>
        <v/>
      </c>
      <c r="AY178" s="56" t="str">
        <f>IF(D178="","",AS178+AV178)</f>
        <v/>
      </c>
      <c r="AZ178" s="31" t="str">
        <f>IF(D178="","",RANK(AY178,$AY$3:$AY$202,0))</f>
        <v/>
      </c>
      <c r="BA178" s="57" t="str">
        <f>IF(D178="","",IF(LOOKUP(AZ178,'Master 2012 Pay Sheet'!$E$5:$E$35,'Master 2012 Pay Sheet'!$F$5:$F$35)&gt;0,LOOKUP(AZ178,'Master 2012 Pay Sheet'!$E$5:$E$35,'Master 2012 Pay Sheet'!$F$5:$F$35),0))</f>
        <v/>
      </c>
      <c r="BB178" s="57" t="str">
        <f>IF(D178="","",SUM(AU178+AX178+BA178))</f>
        <v/>
      </c>
      <c r="BC178" s="31" t="str">
        <f>IF(D178="","",AT178-AZ178)</f>
        <v/>
      </c>
      <c r="BD178" s="31" t="str">
        <f>IF(D178="","",IF(BC178=MAX($BC$3:$BC$202),B178,""))</f>
        <v/>
      </c>
      <c r="BE178" s="31" t="str">
        <f>IF(D178="","",COUNT(M178:Q178))</f>
        <v/>
      </c>
      <c r="BF178" s="56" t="str">
        <f>IF(D178="","",MAX(X178:AB178))</f>
        <v/>
      </c>
      <c r="BG178" s="31" t="str">
        <f>IF(BF178=MAX($BF$3:$BF$202),B178,"")</f>
        <v/>
      </c>
      <c r="BH178" s="31" t="str">
        <f>IF(D178="","",COUNT(AC178:AG178))</f>
        <v/>
      </c>
      <c r="BI178" s="56" t="str">
        <f>IF(D178="","",MAX(AH178:AL178))</f>
        <v/>
      </c>
      <c r="BJ178" s="31" t="str">
        <f>IF(BI178=MAX($BI$3:$BI$202),B178,"")</f>
        <v/>
      </c>
      <c r="BK178" s="31" t="str">
        <f>IF(BE178="","",BE178+BH178)</f>
        <v/>
      </c>
      <c r="BL178" s="31" t="str">
        <f>IF(D178="","",IF(S178=MAX($S$3:$S$202),S178,""))</f>
        <v/>
      </c>
      <c r="BM178" s="31" t="str">
        <f>IF(BL178=MAX($BL$3:$BL$202),B178,"")</f>
        <v/>
      </c>
      <c r="BN178" s="31" t="str">
        <f>IF(D178="","",IF(AN178=MAX($AN$3:$AN$202),AN178,""))</f>
        <v/>
      </c>
      <c r="BO178" s="31" t="str">
        <f>IF(BN178=MAX($BN$3:$BN$202),B178,"")</f>
        <v/>
      </c>
      <c r="BP178" s="31" t="str">
        <f>IF(D178="","",IF(R178=MAX($R$3:$R$202),R178,""))</f>
        <v/>
      </c>
      <c r="BQ178" s="31" t="str">
        <f>IF(BP178=MAX($BP$3:$BP$202),B178,"")</f>
        <v/>
      </c>
      <c r="BR178" s="31" t="str">
        <f>IF(D178="","",IF(AM178=MAX($AM$3:$AM$202),AM178,""))</f>
        <v/>
      </c>
      <c r="BS178" s="31" t="str">
        <f>IF(BR178=MAX($BR$3:$BR$202),B178,"")</f>
        <v/>
      </c>
      <c r="BT178" s="31" t="str">
        <f>IF(D178="","",IF(V178=MAX($V$3:$V$202),V178,""))</f>
        <v/>
      </c>
      <c r="BU178" s="31" t="str">
        <f>IF(BT178=MAX($BT$3:$BT$202),B178,"")</f>
        <v/>
      </c>
      <c r="BV178" s="31" t="str">
        <f>IF(D178="","",IF(W178=MAX($W$3:$W$202), W178,""))</f>
        <v/>
      </c>
      <c r="BW178" s="31" t="str">
        <f>IF(BV178=MAX($BV$3:$BV$202),B178,"")</f>
        <v/>
      </c>
      <c r="BX178" s="31" t="str">
        <f>IF(D178="","",IF(AQ178=MAX($AQ$3:$AQ$202),AQ178,""))</f>
        <v/>
      </c>
      <c r="BY178" s="31" t="str">
        <f>IF(BX178=MAX($BX$3:$BX$202),B178,"")</f>
        <v/>
      </c>
      <c r="BZ178" s="31" t="str">
        <f>IF(D178="","",IF(AR178=MAX($AR$3:$AR$202), AR178,""))</f>
        <v/>
      </c>
      <c r="CA178" s="31" t="str">
        <f>IF(BZ178=MAX($BZ$3:$BZ$202),B178,"")</f>
        <v/>
      </c>
      <c r="CB178" s="31" t="str">
        <f>IF(D178="","",IF(U178=MAX($U$3:$U$202), U178,""))</f>
        <v/>
      </c>
      <c r="CC178" s="31" t="str">
        <f>IF(CB178=MAX($CB$3:$CB$202),B178,"")</f>
        <v/>
      </c>
      <c r="CD178" s="31" t="str">
        <f>IF(D178="","",IF(AP178=MAX($AP$3:$AP$202),AP178,""))</f>
        <v/>
      </c>
      <c r="CE178" s="31" t="str">
        <f>IF(CD178=MAX($CD$3:$CD$202),B178,"")</f>
        <v/>
      </c>
      <c r="CF178" s="31" t="str">
        <f>IF(D178="","",IF(T178=MAX($T$3:$T$202), T178,""))</f>
        <v/>
      </c>
      <c r="CG178" s="31" t="str">
        <f>IF(CF178=MAX($CF$3:$CF$202),B178,"")</f>
        <v/>
      </c>
      <c r="CH178" s="31" t="str">
        <f>IF(D178="","",IF(AO178=MAX($AO$3:$AO$202),AO178,""))</f>
        <v/>
      </c>
      <c r="CI178" s="31" t="str">
        <f>IF(CH178=MAX($CH$3:$CH$202),B178,"")</f>
        <v/>
      </c>
      <c r="CJ178" s="31" t="str">
        <f>IF(I178="AC",AZ178,"")</f>
        <v/>
      </c>
      <c r="CK178" s="31" t="str">
        <f>IF(CJ178="","",RANK(CJ178,$CJ$3:$CJ$202,1))</f>
        <v/>
      </c>
      <c r="CL178" s="31" t="str">
        <f>IF(CK178=1,B178,"")</f>
        <v/>
      </c>
      <c r="CM178" s="31" t="str">
        <f>IF(CK178=2,B178,"")</f>
        <v/>
      </c>
      <c r="CN178" s="31" t="str">
        <f>IF(CK178=3,B178,"")</f>
        <v/>
      </c>
      <c r="CO178" s="31" t="str">
        <f>IF(I178="MC",AZ178,"")</f>
        <v/>
      </c>
      <c r="CP178" s="31" t="str">
        <f>IF(CO178="","",RANK(CO178,$CO$3:$CO$202,1))</f>
        <v/>
      </c>
      <c r="CQ178" s="31" t="str">
        <f>IF(CP178=1,B178,"")</f>
        <v/>
      </c>
      <c r="CR178" s="31" t="str">
        <f>IF(CP178=2,B178,"")</f>
        <v/>
      </c>
      <c r="CS178" s="31" t="str">
        <f>IF(CP178=3,B178,"")</f>
        <v/>
      </c>
      <c r="CT178" s="31" t="str">
        <f>IF(BE178=0,BE178,"")</f>
        <v/>
      </c>
      <c r="CU178" s="31" t="str">
        <f>IF(BE178=1,1,"")</f>
        <v/>
      </c>
      <c r="CV178" s="31" t="str">
        <f>IF(BE178=2,2,"")</f>
        <v/>
      </c>
      <c r="CW178" s="31" t="str">
        <f>IF(BE178=3,3,"")</f>
        <v/>
      </c>
      <c r="CX178" s="31" t="str">
        <f>IF(BE178=4,4,"")</f>
        <v/>
      </c>
      <c r="CY178" s="31" t="str">
        <f>IF(BE178=5,5,"")</f>
        <v/>
      </c>
      <c r="CZ178" s="31" t="str">
        <f>IF(BH178=0,BH178,"")</f>
        <v/>
      </c>
      <c r="DA178" s="31" t="str">
        <f>IF(BH178=1,1,"")</f>
        <v/>
      </c>
      <c r="DB178" s="31" t="str">
        <f>IF(BH178=2,2,"")</f>
        <v/>
      </c>
      <c r="DC178" s="31" t="str">
        <f>IF(BH178=3,3,"")</f>
        <v/>
      </c>
      <c r="DD178" s="31" t="str">
        <f>IF(BH178=4,4,"")</f>
        <v/>
      </c>
      <c r="DE178" s="31" t="str">
        <f>IF(BH178=5,5,"")</f>
        <v/>
      </c>
      <c r="DF178" s="31" t="str">
        <f>IF(BK178=0,BK178,"")</f>
        <v/>
      </c>
      <c r="DG178" s="31" t="str">
        <f>IF(BK178=1,1,"")</f>
        <v/>
      </c>
      <c r="DH178" s="31" t="str">
        <f>IF(BK178=2,2,"")</f>
        <v/>
      </c>
      <c r="DI178" s="31" t="str">
        <f>IF(BK178=3,3,"")</f>
        <v/>
      </c>
      <c r="DJ178" s="31" t="str">
        <f>IF(BK178=4,4,"")</f>
        <v/>
      </c>
      <c r="DK178" s="31" t="str">
        <f>IF(BK178=5,5,"")</f>
        <v/>
      </c>
      <c r="DL178" s="31" t="str">
        <f>IF(BK178=6,6,"")</f>
        <v/>
      </c>
      <c r="DM178" s="31" t="str">
        <f>IF(BK178=7,7,"")</f>
        <v/>
      </c>
      <c r="DN178" s="31" t="str">
        <f>IF(BK178=8,8,"")</f>
        <v/>
      </c>
      <c r="DO178" s="31" t="str">
        <f>IF(BK178=9,9,"")</f>
        <v/>
      </c>
      <c r="DP178" s="31" t="str">
        <f>IF(BK178=10,10,"")</f>
        <v/>
      </c>
      <c r="DQ178" s="31" t="str">
        <f>IF(J178="Lund",AZ178,"")</f>
        <v/>
      </c>
      <c r="DR178" s="31" t="str">
        <f>IF(DQ178="","",RANK(DQ178,$DQ$3:$DQ$202,1))</f>
        <v/>
      </c>
      <c r="DS178" s="31" t="str">
        <f>IF(DR178=1,B178,"")</f>
        <v/>
      </c>
      <c r="DT178" s="31" t="str">
        <f>IF(I178="AT",B178,"")</f>
        <v/>
      </c>
      <c r="DU178" s="31" t="str">
        <f>IF(I178="MC",B178,"")</f>
        <v/>
      </c>
      <c r="DV178" s="31" t="str">
        <f>IF(I178="AC",B178,"")</f>
        <v/>
      </c>
      <c r="DW178" s="48" t="e">
        <f>IF(BK178=0,0,IF(D178="","",$D$203-AZ178+1)/$D$203*100)</f>
        <v>#VALUE!</v>
      </c>
      <c r="DX178" s="76" t="str">
        <f>IF(AS178 = 0,AV178 - AS178,"")</f>
        <v/>
      </c>
    </row>
    <row r="179" spans="1:128" ht="13.2" x14ac:dyDescent="0.25">
      <c r="A179" s="31" t="s">
        <v>318</v>
      </c>
      <c r="B179" s="76">
        <v>177</v>
      </c>
      <c r="C179" s="15"/>
      <c r="D179" s="15"/>
      <c r="E179" s="15"/>
      <c r="F179" s="15"/>
      <c r="G179" s="15"/>
      <c r="H179" s="47"/>
      <c r="I179" s="15"/>
      <c r="J179" s="47"/>
      <c r="K179" s="47"/>
      <c r="L179" s="47"/>
      <c r="M179" s="54"/>
      <c r="N179" s="54"/>
      <c r="O179" s="54"/>
      <c r="P179" s="54"/>
      <c r="Q179" s="54"/>
      <c r="R179" s="51"/>
      <c r="S179" s="51"/>
      <c r="T179" s="51"/>
      <c r="U179" s="51"/>
      <c r="V179" s="51"/>
      <c r="W179" s="51"/>
      <c r="X179" s="52" t="str">
        <f>IF(M179&gt;0,VLOOKUP(M179,$DY$8:$DZ$95,2)," ")</f>
        <v xml:space="preserve"> </v>
      </c>
      <c r="Y179" s="52" t="str">
        <f>IF(N179&gt;0,VLOOKUP(N179,$DY$8:$DZ$95,2)," ")</f>
        <v xml:space="preserve"> </v>
      </c>
      <c r="Z179" s="52" t="str">
        <f>IF(O179&gt;0,VLOOKUP(O179,$DY$8:$DZ$95,2)," ")</f>
        <v xml:space="preserve"> </v>
      </c>
      <c r="AA179" s="52" t="str">
        <f>IF(P179&gt;0,VLOOKUP(P179,$DY$8:$DZ$95,2)," ")</f>
        <v xml:space="preserve"> </v>
      </c>
      <c r="AB179" s="52" t="str">
        <f>IF(Q179&gt;0,VLOOKUP(Q179,$DY$8:$DZ$95,2)," ")</f>
        <v xml:space="preserve"> </v>
      </c>
      <c r="AC179" s="54"/>
      <c r="AD179" s="54"/>
      <c r="AE179" s="54"/>
      <c r="AF179" s="54"/>
      <c r="AG179" s="54"/>
      <c r="AH179" s="52" t="str">
        <f>IF(AC179&gt;0,VLOOKUP(AC179,$DY$8:$DZ$95,2)," ")</f>
        <v xml:space="preserve"> </v>
      </c>
      <c r="AI179" s="52" t="str">
        <f>IF(AD179&gt;0,VLOOKUP(AD179,$DY$8:$DZ$95,2)," ")</f>
        <v xml:space="preserve"> </v>
      </c>
      <c r="AJ179" s="52" t="str">
        <f>IF(AE179&gt;0,VLOOKUP(AE179,$DY$8:$DZ$95,2)," ")</f>
        <v xml:space="preserve"> </v>
      </c>
      <c r="AK179" s="52" t="str">
        <f>IF(AF179&gt;0,VLOOKUP(AF179,$DY$8:$DZ$95,2)," ")</f>
        <v xml:space="preserve"> </v>
      </c>
      <c r="AL179" s="52" t="str">
        <f>IF(AG179&gt;0,VLOOKUP(AG179,$DY$8:$DZ$95,2)," ")</f>
        <v xml:space="preserve"> </v>
      </c>
      <c r="AM179" s="53"/>
      <c r="AN179" s="53"/>
      <c r="AO179" s="53"/>
      <c r="AP179" s="53"/>
      <c r="AQ179" s="53"/>
      <c r="AR179" s="53"/>
      <c r="AS179" s="55" t="str">
        <f>IF(D179="","",SUM(X179:AB179))</f>
        <v/>
      </c>
      <c r="AT179" s="31" t="str">
        <f>IF(D179="","",RANK(AS179,$AS$3:$AS$202,0))</f>
        <v/>
      </c>
      <c r="AU179" s="57" t="str">
        <f>IF(D179="","",IF(LOOKUP(AT179,'Master 2012 Pay Sheet'!$A$5:$A$35,'Master 2012 Pay Sheet'!$B$5:$B$35)&gt;0,LOOKUP(AT179,'Master 2012 Pay Sheet'!$A$5:$A$35,'Master 2012 Pay Sheet'!$B$5:$B$35),0))</f>
        <v/>
      </c>
      <c r="AV179" s="56" t="str">
        <f>IF(D179="","",SUM(AH179:AL179))</f>
        <v/>
      </c>
      <c r="AW179" s="31" t="str">
        <f>IF(D179="","",RANK(AV179,$AV$3:$AV$202,0))</f>
        <v/>
      </c>
      <c r="AX179" s="57" t="str">
        <f>IF(D179="","",IF(LOOKUP(AW179,'Master 2012 Pay Sheet'!$C$5:$C$35,'Master 2012 Pay Sheet'!$D$5:$D$35)&gt;0,LOOKUP(AW179,'Master 2012 Pay Sheet'!$C$5:$C$35,'Master 2012 Pay Sheet'!$D$5:$D$35),0))</f>
        <v/>
      </c>
      <c r="AY179" s="56" t="str">
        <f>IF(D179="","",AS179+AV179)</f>
        <v/>
      </c>
      <c r="AZ179" s="31" t="str">
        <f>IF(D179="","",RANK(AY179,$AY$3:$AY$202,0))</f>
        <v/>
      </c>
      <c r="BA179" s="57" t="str">
        <f>IF(D179="","",IF(LOOKUP(AZ179,'Master 2012 Pay Sheet'!$E$5:$E$35,'Master 2012 Pay Sheet'!$F$5:$F$35)&gt;0,LOOKUP(AZ179,'Master 2012 Pay Sheet'!$E$5:$E$35,'Master 2012 Pay Sheet'!$F$5:$F$35),0))</f>
        <v/>
      </c>
      <c r="BB179" s="57" t="str">
        <f>IF(D179="","",SUM(AU179+AX179+BA179))</f>
        <v/>
      </c>
      <c r="BC179" s="31" t="str">
        <f>IF(D179="","",AT179-AZ179)</f>
        <v/>
      </c>
      <c r="BD179" s="31" t="str">
        <f>IF(D179="","",IF(BC179=MAX($BC$3:$BC$202),B179,""))</f>
        <v/>
      </c>
      <c r="BE179" s="31" t="str">
        <f>IF(D179="","",COUNT(M179:Q179))</f>
        <v/>
      </c>
      <c r="BF179" s="56" t="str">
        <f>IF(D179="","",MAX(X179:AB179))</f>
        <v/>
      </c>
      <c r="BG179" s="31" t="str">
        <f>IF(BF179=MAX($BF$3:$BF$202),B179,"")</f>
        <v/>
      </c>
      <c r="BH179" s="31" t="str">
        <f>IF(D179="","",COUNT(AC179:AG179))</f>
        <v/>
      </c>
      <c r="BI179" s="56" t="str">
        <f>IF(D179="","",MAX(AH179:AL179))</f>
        <v/>
      </c>
      <c r="BJ179" s="31" t="str">
        <f>IF(BI179=MAX($BI$3:$BI$202),B179,"")</f>
        <v/>
      </c>
      <c r="BK179" s="31" t="str">
        <f>IF(BE179="","",BE179+BH179)</f>
        <v/>
      </c>
      <c r="BL179" s="31" t="str">
        <f>IF(D179="","",IF(S179=MAX($S$3:$S$202),S179,""))</f>
        <v/>
      </c>
      <c r="BM179" s="31" t="str">
        <f>IF(BL179=MAX($BL$3:$BL$202),B179,"")</f>
        <v/>
      </c>
      <c r="BN179" s="31" t="str">
        <f>IF(D179="","",IF(AN179=MAX($AN$3:$AN$202),AN179,""))</f>
        <v/>
      </c>
      <c r="BO179" s="31" t="str">
        <f>IF(BN179=MAX($BN$3:$BN$202),B179,"")</f>
        <v/>
      </c>
      <c r="BP179" s="31" t="str">
        <f>IF(D179="","",IF(R179=MAX($R$3:$R$202),R179,""))</f>
        <v/>
      </c>
      <c r="BQ179" s="31" t="str">
        <f>IF(BP179=MAX($BP$3:$BP$202),B179,"")</f>
        <v/>
      </c>
      <c r="BR179" s="31" t="str">
        <f>IF(D179="","",IF(AM179=MAX($AM$3:$AM$202),AM179,""))</f>
        <v/>
      </c>
      <c r="BS179" s="31" t="str">
        <f>IF(BR179=MAX($BR$3:$BR$202),B179,"")</f>
        <v/>
      </c>
      <c r="BT179" s="31" t="str">
        <f>IF(D179="","",IF(V179=MAX($V$3:$V$202),V179,""))</f>
        <v/>
      </c>
      <c r="BU179" s="31" t="str">
        <f>IF(BT179=MAX($BT$3:$BT$202),B179,"")</f>
        <v/>
      </c>
      <c r="BV179" s="31" t="str">
        <f>IF(D179="","",IF(W179=MAX($W$3:$W$202), W179,""))</f>
        <v/>
      </c>
      <c r="BW179" s="31" t="str">
        <f>IF(BV179=MAX($BV$3:$BV$202),B179,"")</f>
        <v/>
      </c>
      <c r="BX179" s="31" t="str">
        <f>IF(D179="","",IF(AQ179=MAX($AQ$3:$AQ$202),AQ179,""))</f>
        <v/>
      </c>
      <c r="BY179" s="31" t="str">
        <f>IF(BX179=MAX($BX$3:$BX$202),B179,"")</f>
        <v/>
      </c>
      <c r="BZ179" s="31" t="str">
        <f>IF(D179="","",IF(AR179=MAX($AR$3:$AR$202), AR179,""))</f>
        <v/>
      </c>
      <c r="CA179" s="31" t="str">
        <f>IF(BZ179=MAX($BZ$3:$BZ$202),B179,"")</f>
        <v/>
      </c>
      <c r="CB179" s="31" t="str">
        <f>IF(D179="","",IF(U179=MAX($U$3:$U$202), U179,""))</f>
        <v/>
      </c>
      <c r="CC179" s="31" t="str">
        <f>IF(CB179=MAX($CB$3:$CB$202),B179,"")</f>
        <v/>
      </c>
      <c r="CD179" s="31" t="str">
        <f>IF(D179="","",IF(AP179=MAX($AP$3:$AP$202),AP179,""))</f>
        <v/>
      </c>
      <c r="CE179" s="31" t="str">
        <f>IF(CD179=MAX($CD$3:$CD$202),B179,"")</f>
        <v/>
      </c>
      <c r="CF179" s="31" t="str">
        <f>IF(D179="","",IF(T179=MAX($T$3:$T$202), T179,""))</f>
        <v/>
      </c>
      <c r="CG179" s="31" t="str">
        <f>IF(CF179=MAX($CF$3:$CF$202),B179,"")</f>
        <v/>
      </c>
      <c r="CH179" s="31" t="str">
        <f>IF(D179="","",IF(AO179=MAX($AO$3:$AO$202),AO179,""))</f>
        <v/>
      </c>
      <c r="CI179" s="31" t="str">
        <f>IF(CH179=MAX($CH$3:$CH$202),B179,"")</f>
        <v/>
      </c>
      <c r="CJ179" s="31" t="str">
        <f>IF(I179="AC",AZ179,"")</f>
        <v/>
      </c>
      <c r="CK179" s="31" t="str">
        <f>IF(CJ179="","",RANK(CJ179,$CJ$3:$CJ$202,1))</f>
        <v/>
      </c>
      <c r="CL179" s="31" t="str">
        <f>IF(CK179=1,B179,"")</f>
        <v/>
      </c>
      <c r="CM179" s="31" t="str">
        <f>IF(CK179=2,B179,"")</f>
        <v/>
      </c>
      <c r="CN179" s="31" t="str">
        <f>IF(CK179=3,B179,"")</f>
        <v/>
      </c>
      <c r="CO179" s="31" t="str">
        <f>IF(I179="MC",AZ179,"")</f>
        <v/>
      </c>
      <c r="CP179" s="31" t="str">
        <f>IF(CO179="","",RANK(CO179,$CO$3:$CO$202,1))</f>
        <v/>
      </c>
      <c r="CQ179" s="31" t="str">
        <f>IF(CP179=1,B179,"")</f>
        <v/>
      </c>
      <c r="CR179" s="31" t="str">
        <f>IF(CP179=2,B179,"")</f>
        <v/>
      </c>
      <c r="CS179" s="31" t="str">
        <f>IF(CP179=3,B179,"")</f>
        <v/>
      </c>
      <c r="CT179" s="31" t="str">
        <f>IF(BE179=0,BE179,"")</f>
        <v/>
      </c>
      <c r="CU179" s="31" t="str">
        <f>IF(BE179=1,1,"")</f>
        <v/>
      </c>
      <c r="CV179" s="31" t="str">
        <f>IF(BE179=2,2,"")</f>
        <v/>
      </c>
      <c r="CW179" s="31" t="str">
        <f>IF(BE179=3,3,"")</f>
        <v/>
      </c>
      <c r="CX179" s="31" t="str">
        <f>IF(BE179=4,4,"")</f>
        <v/>
      </c>
      <c r="CY179" s="31" t="str">
        <f>IF(BE179=5,5,"")</f>
        <v/>
      </c>
      <c r="CZ179" s="31" t="str">
        <f>IF(BH179=0,BH179,"")</f>
        <v/>
      </c>
      <c r="DA179" s="31" t="str">
        <f>IF(BH179=1,1,"")</f>
        <v/>
      </c>
      <c r="DB179" s="31" t="str">
        <f>IF(BH179=2,2,"")</f>
        <v/>
      </c>
      <c r="DC179" s="31" t="str">
        <f>IF(BH179=3,3,"")</f>
        <v/>
      </c>
      <c r="DD179" s="31" t="str">
        <f>IF(BH179=4,4,"")</f>
        <v/>
      </c>
      <c r="DE179" s="31" t="str">
        <f>IF(BH179=5,5,"")</f>
        <v/>
      </c>
      <c r="DF179" s="31" t="str">
        <f>IF(BK179=0,BK179,"")</f>
        <v/>
      </c>
      <c r="DG179" s="31" t="str">
        <f>IF(BK179=1,1,"")</f>
        <v/>
      </c>
      <c r="DH179" s="31" t="str">
        <f>IF(BK179=2,2,"")</f>
        <v/>
      </c>
      <c r="DI179" s="31" t="str">
        <f>IF(BK179=3,3,"")</f>
        <v/>
      </c>
      <c r="DJ179" s="31" t="str">
        <f>IF(BK179=4,4,"")</f>
        <v/>
      </c>
      <c r="DK179" s="31" t="str">
        <f>IF(BK179=5,5,"")</f>
        <v/>
      </c>
      <c r="DL179" s="31" t="str">
        <f>IF(BK179=6,6,"")</f>
        <v/>
      </c>
      <c r="DM179" s="31" t="str">
        <f>IF(BK179=7,7,"")</f>
        <v/>
      </c>
      <c r="DN179" s="31" t="str">
        <f>IF(BK179=8,8,"")</f>
        <v/>
      </c>
      <c r="DO179" s="31" t="str">
        <f>IF(BK179=9,9,"")</f>
        <v/>
      </c>
      <c r="DP179" s="31" t="str">
        <f>IF(BK179=10,10,"")</f>
        <v/>
      </c>
      <c r="DQ179" s="31" t="str">
        <f>IF(J179="Lund",AZ179,"")</f>
        <v/>
      </c>
      <c r="DR179" s="31" t="str">
        <f>IF(DQ179="","",RANK(DQ179,$DQ$3:$DQ$202,1))</f>
        <v/>
      </c>
      <c r="DS179" s="31" t="str">
        <f>IF(DR179=1,B179,"")</f>
        <v/>
      </c>
      <c r="DT179" s="31" t="str">
        <f>IF(I179="AT",B179,"")</f>
        <v/>
      </c>
      <c r="DU179" s="31" t="str">
        <f>IF(I179="MC",B179,"")</f>
        <v/>
      </c>
      <c r="DV179" s="31" t="str">
        <f>IF(I179="AC",B179,"")</f>
        <v/>
      </c>
      <c r="DW179" s="48" t="e">
        <f>IF(BK179=0,0,IF(D179="","",$D$203-AZ179+1)/$D$203*100)</f>
        <v>#VALUE!</v>
      </c>
      <c r="DX179" s="76" t="str">
        <f>IF(AS179 = 0,AV179 - AS179,"")</f>
        <v/>
      </c>
    </row>
    <row r="180" spans="1:128" ht="13.2" x14ac:dyDescent="0.25">
      <c r="A180" s="31" t="s">
        <v>318</v>
      </c>
      <c r="B180" s="76">
        <v>178</v>
      </c>
      <c r="C180" s="15"/>
      <c r="D180" s="15"/>
      <c r="E180" s="15"/>
      <c r="F180" s="15"/>
      <c r="G180" s="15"/>
      <c r="H180" s="47"/>
      <c r="I180" s="15"/>
      <c r="J180" s="47"/>
      <c r="K180" s="47"/>
      <c r="L180" s="47"/>
      <c r="M180" s="54"/>
      <c r="N180" s="54"/>
      <c r="O180" s="54"/>
      <c r="P180" s="54"/>
      <c r="Q180" s="54"/>
      <c r="R180" s="51"/>
      <c r="S180" s="51"/>
      <c r="T180" s="51"/>
      <c r="U180" s="51"/>
      <c r="V180" s="51"/>
      <c r="W180" s="51"/>
      <c r="X180" s="52" t="str">
        <f>IF(M180&gt;0,VLOOKUP(M180,$DY$8:$DZ$95,2)," ")</f>
        <v xml:space="preserve"> </v>
      </c>
      <c r="Y180" s="52" t="str">
        <f>IF(N180&gt;0,VLOOKUP(N180,$DY$8:$DZ$95,2)," ")</f>
        <v xml:space="preserve"> </v>
      </c>
      <c r="Z180" s="52" t="str">
        <f>IF(O180&gt;0,VLOOKUP(O180,$DY$8:$DZ$95,2)," ")</f>
        <v xml:space="preserve"> </v>
      </c>
      <c r="AA180" s="52" t="str">
        <f>IF(P180&gt;0,VLOOKUP(P180,$DY$8:$DZ$95,2)," ")</f>
        <v xml:space="preserve"> </v>
      </c>
      <c r="AB180" s="52" t="str">
        <f>IF(Q180&gt;0,VLOOKUP(Q180,$DY$8:$DZ$95,2)," ")</f>
        <v xml:space="preserve"> </v>
      </c>
      <c r="AC180" s="54"/>
      <c r="AD180" s="54"/>
      <c r="AE180" s="54"/>
      <c r="AF180" s="54"/>
      <c r="AG180" s="54"/>
      <c r="AH180" s="52" t="str">
        <f>IF(AC180&gt;0,VLOOKUP(AC180,$DY$8:$DZ$95,2)," ")</f>
        <v xml:space="preserve"> </v>
      </c>
      <c r="AI180" s="52" t="str">
        <f>IF(AD180&gt;0,VLOOKUP(AD180,$DY$8:$DZ$95,2)," ")</f>
        <v xml:space="preserve"> </v>
      </c>
      <c r="AJ180" s="52" t="str">
        <f>IF(AE180&gt;0,VLOOKUP(AE180,$DY$8:$DZ$95,2)," ")</f>
        <v xml:space="preserve"> </v>
      </c>
      <c r="AK180" s="52" t="str">
        <f>IF(AF180&gt;0,VLOOKUP(AF180,$DY$8:$DZ$95,2)," ")</f>
        <v xml:space="preserve"> </v>
      </c>
      <c r="AL180" s="52" t="str">
        <f>IF(AG180&gt;0,VLOOKUP(AG180,$DY$8:$DZ$95,2)," ")</f>
        <v xml:space="preserve"> </v>
      </c>
      <c r="AM180" s="53"/>
      <c r="AN180" s="53"/>
      <c r="AO180" s="53"/>
      <c r="AP180" s="53"/>
      <c r="AQ180" s="53"/>
      <c r="AR180" s="53"/>
      <c r="AS180" s="55" t="str">
        <f>IF(D180="","",SUM(X180:AB180))</f>
        <v/>
      </c>
      <c r="AT180" s="31" t="str">
        <f>IF(D180="","",RANK(AS180,$AS$3:$AS$202,0))</f>
        <v/>
      </c>
      <c r="AU180" s="57" t="str">
        <f>IF(D180="","",IF(LOOKUP(AT180,'Master 2012 Pay Sheet'!$A$5:$A$35,'Master 2012 Pay Sheet'!$B$5:$B$35)&gt;0,LOOKUP(AT180,'Master 2012 Pay Sheet'!$A$5:$A$35,'Master 2012 Pay Sheet'!$B$5:$B$35),0))</f>
        <v/>
      </c>
      <c r="AV180" s="56" t="str">
        <f>IF(D180="","",SUM(AH180:AL180))</f>
        <v/>
      </c>
      <c r="AW180" s="31" t="str">
        <f>IF(D180="","",RANK(AV180,$AV$3:$AV$202,0))</f>
        <v/>
      </c>
      <c r="AX180" s="57" t="str">
        <f>IF(D180="","",IF(LOOKUP(AW180,'Master 2012 Pay Sheet'!$C$5:$C$35,'Master 2012 Pay Sheet'!$D$5:$D$35)&gt;0,LOOKUP(AW180,'Master 2012 Pay Sheet'!$C$5:$C$35,'Master 2012 Pay Sheet'!$D$5:$D$35),0))</f>
        <v/>
      </c>
      <c r="AY180" s="56" t="str">
        <f>IF(D180="","",AS180+AV180)</f>
        <v/>
      </c>
      <c r="AZ180" s="31" t="str">
        <f>IF(D180="","",RANK(AY180,$AY$3:$AY$202,0))</f>
        <v/>
      </c>
      <c r="BA180" s="57" t="str">
        <f>IF(D180="","",IF(LOOKUP(AZ180,'Master 2012 Pay Sheet'!$E$5:$E$35,'Master 2012 Pay Sheet'!$F$5:$F$35)&gt;0,LOOKUP(AZ180,'Master 2012 Pay Sheet'!$E$5:$E$35,'Master 2012 Pay Sheet'!$F$5:$F$35),0))</f>
        <v/>
      </c>
      <c r="BB180" s="57" t="str">
        <f>IF(D180="","",SUM(AU180+AX180+BA180))</f>
        <v/>
      </c>
      <c r="BC180" s="31" t="str">
        <f>IF(D180="","",AT180-AZ180)</f>
        <v/>
      </c>
      <c r="BD180" s="31" t="str">
        <f>IF(D180="","",IF(BC180=MAX($BC$3:$BC$202),B180,""))</f>
        <v/>
      </c>
      <c r="BE180" s="31" t="str">
        <f>IF(D180="","",COUNT(M180:Q180))</f>
        <v/>
      </c>
      <c r="BF180" s="56" t="str">
        <f>IF(D180="","",MAX(X180:AB180))</f>
        <v/>
      </c>
      <c r="BG180" s="31" t="str">
        <f>IF(BF180=MAX($BF$3:$BF$202),B180,"")</f>
        <v/>
      </c>
      <c r="BH180" s="31" t="str">
        <f>IF(D180="","",COUNT(AC180:AG180))</f>
        <v/>
      </c>
      <c r="BI180" s="56" t="str">
        <f>IF(D180="","",MAX(AH180:AL180))</f>
        <v/>
      </c>
      <c r="BJ180" s="31" t="str">
        <f>IF(BI180=MAX($BI$3:$BI$202),B180,"")</f>
        <v/>
      </c>
      <c r="BK180" s="31" t="str">
        <f>IF(BE180="","",BE180+BH180)</f>
        <v/>
      </c>
      <c r="BL180" s="31" t="str">
        <f>IF(D180="","",IF(S180=MAX($S$3:$S$202),S180,""))</f>
        <v/>
      </c>
      <c r="BM180" s="31" t="str">
        <f>IF(BL180=MAX($BL$3:$BL$202),B180,"")</f>
        <v/>
      </c>
      <c r="BN180" s="31" t="str">
        <f>IF(D180="","",IF(AN180=MAX($AN$3:$AN$202),AN180,""))</f>
        <v/>
      </c>
      <c r="BO180" s="31" t="str">
        <f>IF(BN180=MAX($BN$3:$BN$202),B180,"")</f>
        <v/>
      </c>
      <c r="BP180" s="31" t="str">
        <f>IF(D180="","",IF(R180=MAX($R$3:$R$202),R180,""))</f>
        <v/>
      </c>
      <c r="BQ180" s="31" t="str">
        <f>IF(BP180=MAX($BP$3:$BP$202),B180,"")</f>
        <v/>
      </c>
      <c r="BR180" s="31" t="str">
        <f>IF(D180="","",IF(AM180=MAX($AM$3:$AM$202),AM180,""))</f>
        <v/>
      </c>
      <c r="BS180" s="31" t="str">
        <f>IF(BR180=MAX($BR$3:$BR$202),B180,"")</f>
        <v/>
      </c>
      <c r="BT180" s="31" t="str">
        <f>IF(D180="","",IF(V180=MAX($V$3:$V$202),V180,""))</f>
        <v/>
      </c>
      <c r="BU180" s="31" t="str">
        <f>IF(BT180=MAX($BT$3:$BT$202),B180,"")</f>
        <v/>
      </c>
      <c r="BV180" s="31" t="str">
        <f>IF(D180="","",IF(W180=MAX($W$3:$W$202), W180,""))</f>
        <v/>
      </c>
      <c r="BW180" s="31" t="str">
        <f>IF(BV180=MAX($BV$3:$BV$202),B180,"")</f>
        <v/>
      </c>
      <c r="BX180" s="31" t="str">
        <f>IF(D180="","",IF(AQ180=MAX($AQ$3:$AQ$202),AQ180,""))</f>
        <v/>
      </c>
      <c r="BY180" s="31" t="str">
        <f>IF(BX180=MAX($BX$3:$BX$202),B180,"")</f>
        <v/>
      </c>
      <c r="BZ180" s="31" t="str">
        <f>IF(D180="","",IF(AR180=MAX($AR$3:$AR$202), AR180,""))</f>
        <v/>
      </c>
      <c r="CA180" s="31" t="str">
        <f>IF(BZ180=MAX($BZ$3:$BZ$202),B180,"")</f>
        <v/>
      </c>
      <c r="CB180" s="31" t="str">
        <f>IF(D180="","",IF(U180=MAX($U$3:$U$202), U180,""))</f>
        <v/>
      </c>
      <c r="CC180" s="31" t="str">
        <f>IF(CB180=MAX($CB$3:$CB$202),B180,"")</f>
        <v/>
      </c>
      <c r="CD180" s="31" t="str">
        <f>IF(D180="","",IF(AP180=MAX($AP$3:$AP$202),AP180,""))</f>
        <v/>
      </c>
      <c r="CE180" s="31" t="str">
        <f>IF(CD180=MAX($CD$3:$CD$202),B180,"")</f>
        <v/>
      </c>
      <c r="CF180" s="31" t="str">
        <f>IF(D180="","",IF(T180=MAX($T$3:$T$202), T180,""))</f>
        <v/>
      </c>
      <c r="CG180" s="31" t="str">
        <f>IF(CF180=MAX($CF$3:$CF$202),B180,"")</f>
        <v/>
      </c>
      <c r="CH180" s="31" t="str">
        <f>IF(D180="","",IF(AO180=MAX($AO$3:$AO$202),AO180,""))</f>
        <v/>
      </c>
      <c r="CI180" s="31" t="str">
        <f>IF(CH180=MAX($CH$3:$CH$202),B180,"")</f>
        <v/>
      </c>
      <c r="CJ180" s="31" t="str">
        <f>IF(I180="AC",AZ180,"")</f>
        <v/>
      </c>
      <c r="CK180" s="31" t="str">
        <f>IF(CJ180="","",RANK(CJ180,$CJ$3:$CJ$202,1))</f>
        <v/>
      </c>
      <c r="CL180" s="31" t="str">
        <f>IF(CK180=1,B180,"")</f>
        <v/>
      </c>
      <c r="CM180" s="31" t="str">
        <f>IF(CK180=2,B180,"")</f>
        <v/>
      </c>
      <c r="CN180" s="31" t="str">
        <f>IF(CK180=3,B180,"")</f>
        <v/>
      </c>
      <c r="CO180" s="31" t="str">
        <f>IF(I180="MC",AZ180,"")</f>
        <v/>
      </c>
      <c r="CP180" s="31" t="str">
        <f>IF(CO180="","",RANK(CO180,$CO$3:$CO$202,1))</f>
        <v/>
      </c>
      <c r="CQ180" s="31" t="str">
        <f>IF(CP180=1,B180,"")</f>
        <v/>
      </c>
      <c r="CR180" s="31" t="str">
        <f>IF(CP180=2,B180,"")</f>
        <v/>
      </c>
      <c r="CS180" s="31" t="str">
        <f>IF(CP180=3,B180,"")</f>
        <v/>
      </c>
      <c r="CT180" s="31" t="str">
        <f>IF(BE180=0,BE180,"")</f>
        <v/>
      </c>
      <c r="CU180" s="31" t="str">
        <f>IF(BE180=1,1,"")</f>
        <v/>
      </c>
      <c r="CV180" s="31" t="str">
        <f>IF(BE180=2,2,"")</f>
        <v/>
      </c>
      <c r="CW180" s="31" t="str">
        <f>IF(BE180=3,3,"")</f>
        <v/>
      </c>
      <c r="CX180" s="31" t="str">
        <f>IF(BE180=4,4,"")</f>
        <v/>
      </c>
      <c r="CY180" s="31" t="str">
        <f>IF(BE180=5,5,"")</f>
        <v/>
      </c>
      <c r="CZ180" s="31" t="str">
        <f>IF(BH180=0,BH180,"")</f>
        <v/>
      </c>
      <c r="DA180" s="31" t="str">
        <f>IF(BH180=1,1,"")</f>
        <v/>
      </c>
      <c r="DB180" s="31" t="str">
        <f>IF(BH180=2,2,"")</f>
        <v/>
      </c>
      <c r="DC180" s="31" t="str">
        <f>IF(BH180=3,3,"")</f>
        <v/>
      </c>
      <c r="DD180" s="31" t="str">
        <f>IF(BH180=4,4,"")</f>
        <v/>
      </c>
      <c r="DE180" s="31" t="str">
        <f>IF(BH180=5,5,"")</f>
        <v/>
      </c>
      <c r="DF180" s="31" t="str">
        <f>IF(BK180=0,BK180,"")</f>
        <v/>
      </c>
      <c r="DG180" s="31" t="str">
        <f>IF(BK180=1,1,"")</f>
        <v/>
      </c>
      <c r="DH180" s="31" t="str">
        <f>IF(BK180=2,2,"")</f>
        <v/>
      </c>
      <c r="DI180" s="31" t="str">
        <f>IF(BK180=3,3,"")</f>
        <v/>
      </c>
      <c r="DJ180" s="31" t="str">
        <f>IF(BK180=4,4,"")</f>
        <v/>
      </c>
      <c r="DK180" s="31" t="str">
        <f>IF(BK180=5,5,"")</f>
        <v/>
      </c>
      <c r="DL180" s="31" t="str">
        <f>IF(BK180=6,6,"")</f>
        <v/>
      </c>
      <c r="DM180" s="31" t="str">
        <f>IF(BK180=7,7,"")</f>
        <v/>
      </c>
      <c r="DN180" s="31" t="str">
        <f>IF(BK180=8,8,"")</f>
        <v/>
      </c>
      <c r="DO180" s="31" t="str">
        <f>IF(BK180=9,9,"")</f>
        <v/>
      </c>
      <c r="DP180" s="31" t="str">
        <f>IF(BK180=10,10,"")</f>
        <v/>
      </c>
      <c r="DQ180" s="31" t="str">
        <f>IF(J180="Lund",AZ180,"")</f>
        <v/>
      </c>
      <c r="DR180" s="31" t="str">
        <f>IF(DQ180="","",RANK(DQ180,$DQ$3:$DQ$202,1))</f>
        <v/>
      </c>
      <c r="DS180" s="31" t="str">
        <f>IF(DR180=1,B180,"")</f>
        <v/>
      </c>
      <c r="DT180" s="31" t="str">
        <f>IF(I180="AT",B180,"")</f>
        <v/>
      </c>
      <c r="DU180" s="31" t="str">
        <f>IF(I180="MC",B180,"")</f>
        <v/>
      </c>
      <c r="DV180" s="31" t="str">
        <f>IF(I180="AC",B180,"")</f>
        <v/>
      </c>
      <c r="DW180" s="48" t="e">
        <f>IF(BK180=0,0,IF(D180="","",$D$203-AZ180+1)/$D$203*100)</f>
        <v>#VALUE!</v>
      </c>
      <c r="DX180" s="76" t="str">
        <f>IF(AS180 = 0,AV180 - AS180,"")</f>
        <v/>
      </c>
    </row>
    <row r="181" spans="1:128" ht="13.2" x14ac:dyDescent="0.25">
      <c r="A181" s="31" t="s">
        <v>318</v>
      </c>
      <c r="B181" s="76">
        <v>179</v>
      </c>
      <c r="C181" s="15"/>
      <c r="D181" s="15"/>
      <c r="E181" s="15"/>
      <c r="F181" s="15"/>
      <c r="G181" s="15"/>
      <c r="H181" s="47"/>
      <c r="I181" s="15"/>
      <c r="J181" s="47"/>
      <c r="K181" s="47"/>
      <c r="L181" s="47"/>
      <c r="M181" s="54"/>
      <c r="N181" s="54"/>
      <c r="O181" s="54"/>
      <c r="P181" s="54"/>
      <c r="Q181" s="54"/>
      <c r="R181" s="51"/>
      <c r="S181" s="51"/>
      <c r="T181" s="51"/>
      <c r="U181" s="51"/>
      <c r="V181" s="51"/>
      <c r="W181" s="51"/>
      <c r="X181" s="52" t="str">
        <f>IF(M181&gt;0,VLOOKUP(M181,$DY$8:$DZ$95,2)," ")</f>
        <v xml:space="preserve"> </v>
      </c>
      <c r="Y181" s="52" t="str">
        <f>IF(N181&gt;0,VLOOKUP(N181,$DY$8:$DZ$95,2)," ")</f>
        <v xml:space="preserve"> </v>
      </c>
      <c r="Z181" s="52" t="str">
        <f>IF(O181&gt;0,VLOOKUP(O181,$DY$8:$DZ$95,2)," ")</f>
        <v xml:space="preserve"> </v>
      </c>
      <c r="AA181" s="52" t="str">
        <f>IF(P181&gt;0,VLOOKUP(P181,$DY$8:$DZ$95,2)," ")</f>
        <v xml:space="preserve"> </v>
      </c>
      <c r="AB181" s="52" t="str">
        <f>IF(Q181&gt;0,VLOOKUP(Q181,$DY$8:$DZ$95,2)," ")</f>
        <v xml:space="preserve"> </v>
      </c>
      <c r="AC181" s="54"/>
      <c r="AD181" s="54"/>
      <c r="AE181" s="54"/>
      <c r="AF181" s="54"/>
      <c r="AG181" s="54"/>
      <c r="AH181" s="52" t="str">
        <f>IF(AC181&gt;0,VLOOKUP(AC181,$DY$8:$DZ$95,2)," ")</f>
        <v xml:space="preserve"> </v>
      </c>
      <c r="AI181" s="52" t="str">
        <f>IF(AD181&gt;0,VLOOKUP(AD181,$DY$8:$DZ$95,2)," ")</f>
        <v xml:space="preserve"> </v>
      </c>
      <c r="AJ181" s="52" t="str">
        <f>IF(AE181&gt;0,VLOOKUP(AE181,$DY$8:$DZ$95,2)," ")</f>
        <v xml:space="preserve"> </v>
      </c>
      <c r="AK181" s="52" t="str">
        <f>IF(AF181&gt;0,VLOOKUP(AF181,$DY$8:$DZ$95,2)," ")</f>
        <v xml:space="preserve"> </v>
      </c>
      <c r="AL181" s="52" t="str">
        <f>IF(AG181&gt;0,VLOOKUP(AG181,$DY$8:$DZ$95,2)," ")</f>
        <v xml:space="preserve"> </v>
      </c>
      <c r="AM181" s="53"/>
      <c r="AN181" s="53"/>
      <c r="AO181" s="53"/>
      <c r="AP181" s="53"/>
      <c r="AQ181" s="53"/>
      <c r="AR181" s="53"/>
      <c r="AS181" s="55" t="str">
        <f>IF(D181="","",SUM(X181:AB181))</f>
        <v/>
      </c>
      <c r="AT181" s="31" t="str">
        <f>IF(D181="","",RANK(AS181,$AS$3:$AS$202,0))</f>
        <v/>
      </c>
      <c r="AU181" s="57" t="str">
        <f>IF(D181="","",IF(LOOKUP(AT181,'Master 2012 Pay Sheet'!$A$5:$A$35,'Master 2012 Pay Sheet'!$B$5:$B$35)&gt;0,LOOKUP(AT181,'Master 2012 Pay Sheet'!$A$5:$A$35,'Master 2012 Pay Sheet'!$B$5:$B$35),0))</f>
        <v/>
      </c>
      <c r="AV181" s="56" t="str">
        <f>IF(D181="","",SUM(AH181:AL181))</f>
        <v/>
      </c>
      <c r="AW181" s="31" t="str">
        <f>IF(D181="","",RANK(AV181,$AV$3:$AV$202,0))</f>
        <v/>
      </c>
      <c r="AX181" s="57" t="str">
        <f>IF(D181="","",IF(LOOKUP(AW181,'Master 2012 Pay Sheet'!$C$5:$C$35,'Master 2012 Pay Sheet'!$D$5:$D$35)&gt;0,LOOKUP(AW181,'Master 2012 Pay Sheet'!$C$5:$C$35,'Master 2012 Pay Sheet'!$D$5:$D$35),0))</f>
        <v/>
      </c>
      <c r="AY181" s="56" t="str">
        <f>IF(D181="","",AS181+AV181)</f>
        <v/>
      </c>
      <c r="AZ181" s="31" t="str">
        <f>IF(D181="","",RANK(AY181,$AY$3:$AY$202,0))</f>
        <v/>
      </c>
      <c r="BA181" s="57" t="str">
        <f>IF(D181="","",IF(LOOKUP(AZ181,'Master 2012 Pay Sheet'!$E$5:$E$35,'Master 2012 Pay Sheet'!$F$5:$F$35)&gt;0,LOOKUP(AZ181,'Master 2012 Pay Sheet'!$E$5:$E$35,'Master 2012 Pay Sheet'!$F$5:$F$35),0))</f>
        <v/>
      </c>
      <c r="BB181" s="57" t="str">
        <f>IF(D181="","",SUM(AU181+AX181+BA181))</f>
        <v/>
      </c>
      <c r="BC181" s="31" t="str">
        <f>IF(D181="","",AT181-AZ181)</f>
        <v/>
      </c>
      <c r="BD181" s="31" t="str">
        <f>IF(D181="","",IF(BC181=MAX($BC$3:$BC$202),B181,""))</f>
        <v/>
      </c>
      <c r="BE181" s="31" t="str">
        <f>IF(D181="","",COUNT(M181:Q181))</f>
        <v/>
      </c>
      <c r="BF181" s="56" t="str">
        <f>IF(D181="","",MAX(X181:AB181))</f>
        <v/>
      </c>
      <c r="BG181" s="31" t="str">
        <f>IF(BF181=MAX($BF$3:$BF$202),B181,"")</f>
        <v/>
      </c>
      <c r="BH181" s="31" t="str">
        <f>IF(D181="","",COUNT(AC181:AG181))</f>
        <v/>
      </c>
      <c r="BI181" s="56" t="str">
        <f>IF(D181="","",MAX(AH181:AL181))</f>
        <v/>
      </c>
      <c r="BJ181" s="31" t="str">
        <f>IF(BI181=MAX($BI$3:$BI$202),B181,"")</f>
        <v/>
      </c>
      <c r="BK181" s="31" t="str">
        <f>IF(BE181="","",BE181+BH181)</f>
        <v/>
      </c>
      <c r="BL181" s="31" t="str">
        <f>IF(D181="","",IF(S181=MAX($S$3:$S$202),S181,""))</f>
        <v/>
      </c>
      <c r="BM181" s="31" t="str">
        <f>IF(BL181=MAX($BL$3:$BL$202),B181,"")</f>
        <v/>
      </c>
      <c r="BN181" s="31" t="str">
        <f>IF(D181="","",IF(AN181=MAX($AN$3:$AN$202),AN181,""))</f>
        <v/>
      </c>
      <c r="BO181" s="31" t="str">
        <f>IF(BN181=MAX($BN$3:$BN$202),B181,"")</f>
        <v/>
      </c>
      <c r="BP181" s="31" t="str">
        <f>IF(D181="","",IF(R181=MAX($R$3:$R$202),R181,""))</f>
        <v/>
      </c>
      <c r="BQ181" s="31" t="str">
        <f>IF(BP181=MAX($BP$3:$BP$202),B181,"")</f>
        <v/>
      </c>
      <c r="BR181" s="31" t="str">
        <f>IF(D181="","",IF(AM181=MAX($AM$3:$AM$202),AM181,""))</f>
        <v/>
      </c>
      <c r="BS181" s="31" t="str">
        <f>IF(BR181=MAX($BR$3:$BR$202),B181,"")</f>
        <v/>
      </c>
      <c r="BT181" s="31" t="str">
        <f>IF(D181="","",IF(V181=MAX($V$3:$V$202),V181,""))</f>
        <v/>
      </c>
      <c r="BU181" s="31" t="str">
        <f>IF(BT181=MAX($BT$3:$BT$202),B181,"")</f>
        <v/>
      </c>
      <c r="BV181" s="31" t="str">
        <f>IF(D181="","",IF(W181=MAX($W$3:$W$202), W181,""))</f>
        <v/>
      </c>
      <c r="BW181" s="31" t="str">
        <f>IF(BV181=MAX($BV$3:$BV$202),B181,"")</f>
        <v/>
      </c>
      <c r="BX181" s="31" t="str">
        <f>IF(D181="","",IF(AQ181=MAX($AQ$3:$AQ$202),AQ181,""))</f>
        <v/>
      </c>
      <c r="BY181" s="31" t="str">
        <f>IF(BX181=MAX($BX$3:$BX$202),B181,"")</f>
        <v/>
      </c>
      <c r="BZ181" s="31" t="str">
        <f>IF(D181="","",IF(AR181=MAX($AR$3:$AR$202), AR181,""))</f>
        <v/>
      </c>
      <c r="CA181" s="31" t="str">
        <f>IF(BZ181=MAX($BZ$3:$BZ$202),B181,"")</f>
        <v/>
      </c>
      <c r="CB181" s="31" t="str">
        <f>IF(D181="","",IF(U181=MAX($U$3:$U$202), U181,""))</f>
        <v/>
      </c>
      <c r="CC181" s="31" t="str">
        <f>IF(CB181=MAX($CB$3:$CB$202),B181,"")</f>
        <v/>
      </c>
      <c r="CD181" s="31" t="str">
        <f>IF(D181="","",IF(AP181=MAX($AP$3:$AP$202),AP181,""))</f>
        <v/>
      </c>
      <c r="CE181" s="31" t="str">
        <f>IF(CD181=MAX($CD$3:$CD$202),B181,"")</f>
        <v/>
      </c>
      <c r="CF181" s="31" t="str">
        <f>IF(D181="","",IF(T181=MAX($T$3:$T$202), T181,""))</f>
        <v/>
      </c>
      <c r="CG181" s="31" t="str">
        <f>IF(CF181=MAX($CF$3:$CF$202),B181,"")</f>
        <v/>
      </c>
      <c r="CH181" s="31" t="str">
        <f>IF(D181="","",IF(AO181=MAX($AO$3:$AO$202),AO181,""))</f>
        <v/>
      </c>
      <c r="CI181" s="31" t="str">
        <f>IF(CH181=MAX($CH$3:$CH$202),B181,"")</f>
        <v/>
      </c>
      <c r="CJ181" s="31" t="str">
        <f>IF(I181="AC",AZ181,"")</f>
        <v/>
      </c>
      <c r="CK181" s="31" t="str">
        <f>IF(CJ181="","",RANK(CJ181,$CJ$3:$CJ$202,1))</f>
        <v/>
      </c>
      <c r="CL181" s="31" t="str">
        <f>IF(CK181=1,B181,"")</f>
        <v/>
      </c>
      <c r="CM181" s="31" t="str">
        <f>IF(CK181=2,B181,"")</f>
        <v/>
      </c>
      <c r="CN181" s="31" t="str">
        <f>IF(CK181=3,B181,"")</f>
        <v/>
      </c>
      <c r="CO181" s="31" t="str">
        <f>IF(I181="MC",AZ181,"")</f>
        <v/>
      </c>
      <c r="CP181" s="31" t="str">
        <f>IF(CO181="","",RANK(CO181,$CO$3:$CO$202,1))</f>
        <v/>
      </c>
      <c r="CQ181" s="31" t="str">
        <f>IF(CP181=1,B181,"")</f>
        <v/>
      </c>
      <c r="CR181" s="31" t="str">
        <f>IF(CP181=2,B181,"")</f>
        <v/>
      </c>
      <c r="CS181" s="31" t="str">
        <f>IF(CP181=3,B181,"")</f>
        <v/>
      </c>
      <c r="CT181" s="31" t="str">
        <f>IF(BE181=0,BE181,"")</f>
        <v/>
      </c>
      <c r="CU181" s="31" t="str">
        <f>IF(BE181=1,1,"")</f>
        <v/>
      </c>
      <c r="CV181" s="31" t="str">
        <f>IF(BE181=2,2,"")</f>
        <v/>
      </c>
      <c r="CW181" s="31" t="str">
        <f>IF(BE181=3,3,"")</f>
        <v/>
      </c>
      <c r="CX181" s="31" t="str">
        <f>IF(BE181=4,4,"")</f>
        <v/>
      </c>
      <c r="CY181" s="31" t="str">
        <f>IF(BE181=5,5,"")</f>
        <v/>
      </c>
      <c r="CZ181" s="31" t="str">
        <f>IF(BH181=0,BH181,"")</f>
        <v/>
      </c>
      <c r="DA181" s="31" t="str">
        <f>IF(BH181=1,1,"")</f>
        <v/>
      </c>
      <c r="DB181" s="31" t="str">
        <f>IF(BH181=2,2,"")</f>
        <v/>
      </c>
      <c r="DC181" s="31" t="str">
        <f>IF(BH181=3,3,"")</f>
        <v/>
      </c>
      <c r="DD181" s="31" t="str">
        <f>IF(BH181=4,4,"")</f>
        <v/>
      </c>
      <c r="DE181" s="31" t="str">
        <f>IF(BH181=5,5,"")</f>
        <v/>
      </c>
      <c r="DF181" s="31" t="str">
        <f>IF(BK181=0,BK181,"")</f>
        <v/>
      </c>
      <c r="DG181" s="31" t="str">
        <f>IF(BK181=1,1,"")</f>
        <v/>
      </c>
      <c r="DH181" s="31" t="str">
        <f>IF(BK181=2,2,"")</f>
        <v/>
      </c>
      <c r="DI181" s="31" t="str">
        <f>IF(BK181=3,3,"")</f>
        <v/>
      </c>
      <c r="DJ181" s="31" t="str">
        <f>IF(BK181=4,4,"")</f>
        <v/>
      </c>
      <c r="DK181" s="31" t="str">
        <f>IF(BK181=5,5,"")</f>
        <v/>
      </c>
      <c r="DL181" s="31" t="str">
        <f>IF(BK181=6,6,"")</f>
        <v/>
      </c>
      <c r="DM181" s="31" t="str">
        <f>IF(BK181=7,7,"")</f>
        <v/>
      </c>
      <c r="DN181" s="31" t="str">
        <f>IF(BK181=8,8,"")</f>
        <v/>
      </c>
      <c r="DO181" s="31" t="str">
        <f>IF(BK181=9,9,"")</f>
        <v/>
      </c>
      <c r="DP181" s="31" t="str">
        <f>IF(BK181=10,10,"")</f>
        <v/>
      </c>
      <c r="DQ181" s="31" t="str">
        <f>IF(J181="Lund",AZ181,"")</f>
        <v/>
      </c>
      <c r="DR181" s="31" t="str">
        <f>IF(DQ181="","",RANK(DQ181,$DQ$3:$DQ$202,1))</f>
        <v/>
      </c>
      <c r="DS181" s="31" t="str">
        <f>IF(DR181=1,B181,"")</f>
        <v/>
      </c>
      <c r="DT181" s="31" t="str">
        <f>IF(I181="AT",B181,"")</f>
        <v/>
      </c>
      <c r="DU181" s="31" t="str">
        <f>IF(I181="MC",B181,"")</f>
        <v/>
      </c>
      <c r="DV181" s="31" t="str">
        <f>IF(I181="AC",B181,"")</f>
        <v/>
      </c>
      <c r="DW181" s="48" t="e">
        <f>IF(BK181=0,0,IF(D181="","",$D$203-AZ181+1)/$D$203*100)</f>
        <v>#VALUE!</v>
      </c>
      <c r="DX181" s="76" t="str">
        <f>IF(AS181 = 0,AV181 - AS181,"")</f>
        <v/>
      </c>
    </row>
    <row r="182" spans="1:128" ht="13.2" x14ac:dyDescent="0.25">
      <c r="A182" s="31" t="s">
        <v>318</v>
      </c>
      <c r="B182" s="76">
        <v>180</v>
      </c>
      <c r="C182" s="15"/>
      <c r="D182" s="15"/>
      <c r="E182" s="15"/>
      <c r="F182" s="15"/>
      <c r="G182" s="15"/>
      <c r="H182" s="47"/>
      <c r="I182" s="15"/>
      <c r="J182" s="47"/>
      <c r="K182" s="47"/>
      <c r="L182" s="47"/>
      <c r="M182" s="54"/>
      <c r="N182" s="54"/>
      <c r="O182" s="54"/>
      <c r="P182" s="54"/>
      <c r="Q182" s="54"/>
      <c r="R182" s="51"/>
      <c r="S182" s="51"/>
      <c r="T182" s="51"/>
      <c r="U182" s="51"/>
      <c r="V182" s="51"/>
      <c r="W182" s="51"/>
      <c r="X182" s="52" t="str">
        <f>IF(M182&gt;0,VLOOKUP(M182,$DY$8:$DZ$95,2)," ")</f>
        <v xml:space="preserve"> </v>
      </c>
      <c r="Y182" s="52" t="str">
        <f>IF(N182&gt;0,VLOOKUP(N182,$DY$8:$DZ$95,2)," ")</f>
        <v xml:space="preserve"> </v>
      </c>
      <c r="Z182" s="52" t="str">
        <f>IF(O182&gt;0,VLOOKUP(O182,$DY$8:$DZ$95,2)," ")</f>
        <v xml:space="preserve"> </v>
      </c>
      <c r="AA182" s="52" t="str">
        <f>IF(P182&gt;0,VLOOKUP(P182,$DY$8:$DZ$95,2)," ")</f>
        <v xml:space="preserve"> </v>
      </c>
      <c r="AB182" s="52" t="str">
        <f>IF(Q182&gt;0,VLOOKUP(Q182,$DY$8:$DZ$95,2)," ")</f>
        <v xml:space="preserve"> </v>
      </c>
      <c r="AC182" s="54"/>
      <c r="AD182" s="54"/>
      <c r="AE182" s="54"/>
      <c r="AF182" s="54"/>
      <c r="AG182" s="54"/>
      <c r="AH182" s="52" t="str">
        <f>IF(AC182&gt;0,VLOOKUP(AC182,$DY$8:$DZ$95,2)," ")</f>
        <v xml:space="preserve"> </v>
      </c>
      <c r="AI182" s="52" t="str">
        <f>IF(AD182&gt;0,VLOOKUP(AD182,$DY$8:$DZ$95,2)," ")</f>
        <v xml:space="preserve"> </v>
      </c>
      <c r="AJ182" s="52" t="str">
        <f>IF(AE182&gt;0,VLOOKUP(AE182,$DY$8:$DZ$95,2)," ")</f>
        <v xml:space="preserve"> </v>
      </c>
      <c r="AK182" s="52" t="str">
        <f>IF(AF182&gt;0,VLOOKUP(AF182,$DY$8:$DZ$95,2)," ")</f>
        <v xml:space="preserve"> </v>
      </c>
      <c r="AL182" s="52" t="str">
        <f>IF(AG182&gt;0,VLOOKUP(AG182,$DY$8:$DZ$95,2)," ")</f>
        <v xml:space="preserve"> </v>
      </c>
      <c r="AM182" s="53"/>
      <c r="AN182" s="53"/>
      <c r="AO182" s="53"/>
      <c r="AP182" s="53"/>
      <c r="AQ182" s="53"/>
      <c r="AR182" s="53"/>
      <c r="AS182" s="55" t="str">
        <f>IF(D182="","",SUM(X182:AB182))</f>
        <v/>
      </c>
      <c r="AT182" s="31" t="str">
        <f>IF(D182="","",RANK(AS182,$AS$3:$AS$202,0))</f>
        <v/>
      </c>
      <c r="AU182" s="57" t="str">
        <f>IF(D182="","",IF(LOOKUP(AT182,'Master 2012 Pay Sheet'!$A$5:$A$35,'Master 2012 Pay Sheet'!$B$5:$B$35)&gt;0,LOOKUP(AT182,'Master 2012 Pay Sheet'!$A$5:$A$35,'Master 2012 Pay Sheet'!$B$5:$B$35),0))</f>
        <v/>
      </c>
      <c r="AV182" s="56" t="str">
        <f>IF(D182="","",SUM(AH182:AL182))</f>
        <v/>
      </c>
      <c r="AW182" s="31" t="str">
        <f>IF(D182="","",RANK(AV182,$AV$3:$AV$202,0))</f>
        <v/>
      </c>
      <c r="AX182" s="57" t="str">
        <f>IF(D182="","",IF(LOOKUP(AW182,'Master 2012 Pay Sheet'!$C$5:$C$35,'Master 2012 Pay Sheet'!$D$5:$D$35)&gt;0,LOOKUP(AW182,'Master 2012 Pay Sheet'!$C$5:$C$35,'Master 2012 Pay Sheet'!$D$5:$D$35),0))</f>
        <v/>
      </c>
      <c r="AY182" s="56" t="str">
        <f>IF(D182="","",AS182+AV182)</f>
        <v/>
      </c>
      <c r="AZ182" s="31" t="str">
        <f>IF(D182="","",RANK(AY182,$AY$3:$AY$202,0))</f>
        <v/>
      </c>
      <c r="BA182" s="57" t="str">
        <f>IF(D182="","",IF(LOOKUP(AZ182,'Master 2012 Pay Sheet'!$E$5:$E$35,'Master 2012 Pay Sheet'!$F$5:$F$35)&gt;0,LOOKUP(AZ182,'Master 2012 Pay Sheet'!$E$5:$E$35,'Master 2012 Pay Sheet'!$F$5:$F$35),0))</f>
        <v/>
      </c>
      <c r="BB182" s="57" t="str">
        <f>IF(D182="","",SUM(AU182+AX182+BA182))</f>
        <v/>
      </c>
      <c r="BC182" s="31" t="str">
        <f>IF(D182="","",AT182-AZ182)</f>
        <v/>
      </c>
      <c r="BD182" s="31" t="str">
        <f>IF(D182="","",IF(BC182=MAX($BC$3:$BC$202),B182,""))</f>
        <v/>
      </c>
      <c r="BE182" s="31" t="str">
        <f>IF(D182="","",COUNT(M182:Q182))</f>
        <v/>
      </c>
      <c r="BF182" s="56" t="str">
        <f>IF(D182="","",MAX(X182:AB182))</f>
        <v/>
      </c>
      <c r="BG182" s="31" t="str">
        <f>IF(BF182=MAX($BF$3:$BF$202),B182,"")</f>
        <v/>
      </c>
      <c r="BH182" s="31" t="str">
        <f>IF(D182="","",COUNT(AC182:AG182))</f>
        <v/>
      </c>
      <c r="BI182" s="56" t="str">
        <f>IF(D182="","",MAX(AH182:AL182))</f>
        <v/>
      </c>
      <c r="BJ182" s="31" t="str">
        <f>IF(BI182=MAX($BI$3:$BI$202),B182,"")</f>
        <v/>
      </c>
      <c r="BK182" s="31" t="str">
        <f>IF(BE182="","",BE182+BH182)</f>
        <v/>
      </c>
      <c r="BL182" s="31" t="str">
        <f>IF(D182="","",IF(S182=MAX($S$3:$S$202),S182,""))</f>
        <v/>
      </c>
      <c r="BM182" s="31" t="str">
        <f>IF(BL182=MAX($BL$3:$BL$202),B182,"")</f>
        <v/>
      </c>
      <c r="BN182" s="31" t="str">
        <f>IF(D182="","",IF(AN182=MAX($AN$3:$AN$202),AN182,""))</f>
        <v/>
      </c>
      <c r="BO182" s="31" t="str">
        <f>IF(BN182=MAX($BN$3:$BN$202),B182,"")</f>
        <v/>
      </c>
      <c r="BP182" s="31" t="str">
        <f>IF(D182="","",IF(R182=MAX($R$3:$R$202),R182,""))</f>
        <v/>
      </c>
      <c r="BQ182" s="31" t="str">
        <f>IF(BP182=MAX($BP$3:$BP$202),B182,"")</f>
        <v/>
      </c>
      <c r="BR182" s="31" t="str">
        <f>IF(D182="","",IF(AM182=MAX($AM$3:$AM$202),AM182,""))</f>
        <v/>
      </c>
      <c r="BS182" s="31" t="str">
        <f>IF(BR182=MAX($BR$3:$BR$202),B182,"")</f>
        <v/>
      </c>
      <c r="BT182" s="31" t="str">
        <f>IF(D182="","",IF(V182=MAX($V$3:$V$202),V182,""))</f>
        <v/>
      </c>
      <c r="BU182" s="31" t="str">
        <f>IF(BT182=MAX($BT$3:$BT$202),B182,"")</f>
        <v/>
      </c>
      <c r="BV182" s="31" t="str">
        <f>IF(D182="","",IF(W182=MAX($W$3:$W$202), W182,""))</f>
        <v/>
      </c>
      <c r="BW182" s="31" t="str">
        <f>IF(BV182=MAX($BV$3:$BV$202),B182,"")</f>
        <v/>
      </c>
      <c r="BX182" s="31" t="str">
        <f>IF(D182="","",IF(AQ182=MAX($AQ$3:$AQ$202),AQ182,""))</f>
        <v/>
      </c>
      <c r="BY182" s="31" t="str">
        <f>IF(BX182=MAX($BX$3:$BX$202),B182,"")</f>
        <v/>
      </c>
      <c r="BZ182" s="31" t="str">
        <f>IF(D182="","",IF(AR182=MAX($AR$3:$AR$202), AR182,""))</f>
        <v/>
      </c>
      <c r="CA182" s="31" t="str">
        <f>IF(BZ182=MAX($BZ$3:$BZ$202),B182,"")</f>
        <v/>
      </c>
      <c r="CB182" s="31" t="str">
        <f>IF(D182="","",IF(U182=MAX($U$3:$U$202), U182,""))</f>
        <v/>
      </c>
      <c r="CC182" s="31" t="str">
        <f>IF(CB182=MAX($CB$3:$CB$202),B182,"")</f>
        <v/>
      </c>
      <c r="CD182" s="31" t="str">
        <f>IF(D182="","",IF(AP182=MAX($AP$3:$AP$202),AP182,""))</f>
        <v/>
      </c>
      <c r="CE182" s="31" t="str">
        <f>IF(CD182=MAX($CD$3:$CD$202),B182,"")</f>
        <v/>
      </c>
      <c r="CF182" s="31" t="str">
        <f>IF(D182="","",IF(T182=MAX($T$3:$T$202), T182,""))</f>
        <v/>
      </c>
      <c r="CG182" s="31" t="str">
        <f>IF(CF182=MAX($CF$3:$CF$202),B182,"")</f>
        <v/>
      </c>
      <c r="CH182" s="31" t="str">
        <f>IF(D182="","",IF(AO182=MAX($AO$3:$AO$202),AO182,""))</f>
        <v/>
      </c>
      <c r="CI182" s="31" t="str">
        <f>IF(CH182=MAX($CH$3:$CH$202),B182,"")</f>
        <v/>
      </c>
      <c r="CJ182" s="31" t="str">
        <f>IF(I182="AC",AZ182,"")</f>
        <v/>
      </c>
      <c r="CK182" s="31" t="str">
        <f>IF(CJ182="","",RANK(CJ182,$CJ$3:$CJ$202,1))</f>
        <v/>
      </c>
      <c r="CL182" s="31" t="str">
        <f>IF(CK182=1,B182,"")</f>
        <v/>
      </c>
      <c r="CM182" s="31" t="str">
        <f>IF(CK182=2,B182,"")</f>
        <v/>
      </c>
      <c r="CN182" s="31" t="str">
        <f>IF(CK182=3,B182,"")</f>
        <v/>
      </c>
      <c r="CO182" s="31" t="str">
        <f>IF(I182="MC",AZ182,"")</f>
        <v/>
      </c>
      <c r="CP182" s="31" t="str">
        <f>IF(CO182="","",RANK(CO182,$CO$3:$CO$202,1))</f>
        <v/>
      </c>
      <c r="CQ182" s="31" t="str">
        <f>IF(CP182=1,B182,"")</f>
        <v/>
      </c>
      <c r="CR182" s="31" t="str">
        <f>IF(CP182=2,B182,"")</f>
        <v/>
      </c>
      <c r="CS182" s="31" t="str">
        <f>IF(CP182=3,B182,"")</f>
        <v/>
      </c>
      <c r="CT182" s="31" t="str">
        <f>IF(BE182=0,BE182,"")</f>
        <v/>
      </c>
      <c r="CU182" s="31" t="str">
        <f>IF(BE182=1,1,"")</f>
        <v/>
      </c>
      <c r="CV182" s="31" t="str">
        <f>IF(BE182=2,2,"")</f>
        <v/>
      </c>
      <c r="CW182" s="31" t="str">
        <f>IF(BE182=3,3,"")</f>
        <v/>
      </c>
      <c r="CX182" s="31" t="str">
        <f>IF(BE182=4,4,"")</f>
        <v/>
      </c>
      <c r="CY182" s="31" t="str">
        <f>IF(BE182=5,5,"")</f>
        <v/>
      </c>
      <c r="CZ182" s="31" t="str">
        <f>IF(BH182=0,BH182,"")</f>
        <v/>
      </c>
      <c r="DA182" s="31" t="str">
        <f>IF(BH182=1,1,"")</f>
        <v/>
      </c>
      <c r="DB182" s="31" t="str">
        <f>IF(BH182=2,2,"")</f>
        <v/>
      </c>
      <c r="DC182" s="31" t="str">
        <f>IF(BH182=3,3,"")</f>
        <v/>
      </c>
      <c r="DD182" s="31" t="str">
        <f>IF(BH182=4,4,"")</f>
        <v/>
      </c>
      <c r="DE182" s="31" t="str">
        <f>IF(BH182=5,5,"")</f>
        <v/>
      </c>
      <c r="DF182" s="31" t="str">
        <f>IF(BK182=0,BK182,"")</f>
        <v/>
      </c>
      <c r="DG182" s="31" t="str">
        <f>IF(BK182=1,1,"")</f>
        <v/>
      </c>
      <c r="DH182" s="31" t="str">
        <f>IF(BK182=2,2,"")</f>
        <v/>
      </c>
      <c r="DI182" s="31" t="str">
        <f>IF(BK182=3,3,"")</f>
        <v/>
      </c>
      <c r="DJ182" s="31" t="str">
        <f>IF(BK182=4,4,"")</f>
        <v/>
      </c>
      <c r="DK182" s="31" t="str">
        <f>IF(BK182=5,5,"")</f>
        <v/>
      </c>
      <c r="DL182" s="31" t="str">
        <f>IF(BK182=6,6,"")</f>
        <v/>
      </c>
      <c r="DM182" s="31" t="str">
        <f>IF(BK182=7,7,"")</f>
        <v/>
      </c>
      <c r="DN182" s="31" t="str">
        <f>IF(BK182=8,8,"")</f>
        <v/>
      </c>
      <c r="DO182" s="31" t="str">
        <f>IF(BK182=9,9,"")</f>
        <v/>
      </c>
      <c r="DP182" s="31" t="str">
        <f>IF(BK182=10,10,"")</f>
        <v/>
      </c>
      <c r="DQ182" s="31" t="str">
        <f>IF(J182="Lund",AZ182,"")</f>
        <v/>
      </c>
      <c r="DR182" s="31" t="str">
        <f>IF(DQ182="","",RANK(DQ182,$DQ$3:$DQ$202,1))</f>
        <v/>
      </c>
      <c r="DS182" s="31" t="str">
        <f>IF(DR182=1,B182,"")</f>
        <v/>
      </c>
      <c r="DT182" s="31" t="str">
        <f>IF(I182="AT",B182,"")</f>
        <v/>
      </c>
      <c r="DU182" s="31" t="str">
        <f>IF(I182="MC",B182,"")</f>
        <v/>
      </c>
      <c r="DV182" s="31" t="str">
        <f>IF(I182="AC",B182,"")</f>
        <v/>
      </c>
      <c r="DW182" s="48" t="e">
        <f>IF(BK182=0,0,IF(D182="","",$D$203-AZ182+1)/$D$203*100)</f>
        <v>#VALUE!</v>
      </c>
      <c r="DX182" s="76" t="str">
        <f>IF(AS182 = 0,AV182 - AS182,"")</f>
        <v/>
      </c>
    </row>
    <row r="183" spans="1:128" ht="13.2" x14ac:dyDescent="0.25">
      <c r="A183" s="31" t="s">
        <v>318</v>
      </c>
      <c r="B183" s="76">
        <v>181</v>
      </c>
      <c r="C183" s="15"/>
      <c r="D183" s="15"/>
      <c r="E183" s="15"/>
      <c r="F183" s="15"/>
      <c r="G183" s="15"/>
      <c r="H183" s="47"/>
      <c r="I183" s="15"/>
      <c r="J183" s="47"/>
      <c r="K183" s="47"/>
      <c r="L183" s="47"/>
      <c r="M183" s="54"/>
      <c r="N183" s="54"/>
      <c r="O183" s="54"/>
      <c r="P183" s="54"/>
      <c r="Q183" s="54"/>
      <c r="R183" s="51"/>
      <c r="S183" s="51"/>
      <c r="T183" s="51"/>
      <c r="U183" s="51"/>
      <c r="V183" s="51"/>
      <c r="W183" s="51"/>
      <c r="X183" s="52" t="str">
        <f>IF(M183&gt;0,VLOOKUP(M183,$DY$8:$DZ$95,2)," ")</f>
        <v xml:space="preserve"> </v>
      </c>
      <c r="Y183" s="52" t="str">
        <f>IF(N183&gt;0,VLOOKUP(N183,$DY$8:$DZ$95,2)," ")</f>
        <v xml:space="preserve"> </v>
      </c>
      <c r="Z183" s="52" t="str">
        <f>IF(O183&gt;0,VLOOKUP(O183,$DY$8:$DZ$95,2)," ")</f>
        <v xml:space="preserve"> </v>
      </c>
      <c r="AA183" s="52" t="str">
        <f>IF(P183&gt;0,VLOOKUP(P183,$DY$8:$DZ$95,2)," ")</f>
        <v xml:space="preserve"> </v>
      </c>
      <c r="AB183" s="52" t="str">
        <f>IF(Q183&gt;0,VLOOKUP(Q183,$DY$8:$DZ$95,2)," ")</f>
        <v xml:space="preserve"> </v>
      </c>
      <c r="AC183" s="54"/>
      <c r="AD183" s="54"/>
      <c r="AE183" s="54"/>
      <c r="AF183" s="54"/>
      <c r="AG183" s="54"/>
      <c r="AH183" s="52" t="str">
        <f>IF(AC183&gt;0,VLOOKUP(AC183,$DY$8:$DZ$95,2)," ")</f>
        <v xml:space="preserve"> </v>
      </c>
      <c r="AI183" s="52" t="str">
        <f>IF(AD183&gt;0,VLOOKUP(AD183,$DY$8:$DZ$95,2)," ")</f>
        <v xml:space="preserve"> </v>
      </c>
      <c r="AJ183" s="52" t="str">
        <f>IF(AE183&gt;0,VLOOKUP(AE183,$DY$8:$DZ$95,2)," ")</f>
        <v xml:space="preserve"> </v>
      </c>
      <c r="AK183" s="52" t="str">
        <f>IF(AF183&gt;0,VLOOKUP(AF183,$DY$8:$DZ$95,2)," ")</f>
        <v xml:space="preserve"> </v>
      </c>
      <c r="AL183" s="52" t="str">
        <f>IF(AG183&gt;0,VLOOKUP(AG183,$DY$8:$DZ$95,2)," ")</f>
        <v xml:space="preserve"> </v>
      </c>
      <c r="AM183" s="53"/>
      <c r="AN183" s="53"/>
      <c r="AO183" s="53"/>
      <c r="AP183" s="53"/>
      <c r="AQ183" s="53"/>
      <c r="AR183" s="53"/>
      <c r="AS183" s="55" t="str">
        <f>IF(D183="","",SUM(X183:AB183))</f>
        <v/>
      </c>
      <c r="AT183" s="31" t="str">
        <f>IF(D183="","",RANK(AS183,$AS$3:$AS$202,0))</f>
        <v/>
      </c>
      <c r="AU183" s="57" t="str">
        <f>IF(D183="","",IF(LOOKUP(AT183,'Master 2012 Pay Sheet'!$A$5:$A$35,'Master 2012 Pay Sheet'!$B$5:$B$35)&gt;0,LOOKUP(AT183,'Master 2012 Pay Sheet'!$A$5:$A$35,'Master 2012 Pay Sheet'!$B$5:$B$35),0))</f>
        <v/>
      </c>
      <c r="AV183" s="56" t="str">
        <f>IF(D183="","",SUM(AH183:AL183))</f>
        <v/>
      </c>
      <c r="AW183" s="31" t="str">
        <f>IF(D183="","",RANK(AV183,$AV$3:$AV$202,0))</f>
        <v/>
      </c>
      <c r="AX183" s="57" t="str">
        <f>IF(D183="","",IF(LOOKUP(AW183,'Master 2012 Pay Sheet'!$C$5:$C$35,'Master 2012 Pay Sheet'!$D$5:$D$35)&gt;0,LOOKUP(AW183,'Master 2012 Pay Sheet'!$C$5:$C$35,'Master 2012 Pay Sheet'!$D$5:$D$35),0))</f>
        <v/>
      </c>
      <c r="AY183" s="56" t="str">
        <f>IF(D183="","",AS183+AV183)</f>
        <v/>
      </c>
      <c r="AZ183" s="31" t="str">
        <f>IF(D183="","",RANK(AY183,$AY$3:$AY$202,0))</f>
        <v/>
      </c>
      <c r="BA183" s="57" t="str">
        <f>IF(D183="","",IF(LOOKUP(AZ183,'Master 2012 Pay Sheet'!$E$5:$E$35,'Master 2012 Pay Sheet'!$F$5:$F$35)&gt;0,LOOKUP(AZ183,'Master 2012 Pay Sheet'!$E$5:$E$35,'Master 2012 Pay Sheet'!$F$5:$F$35),0))</f>
        <v/>
      </c>
      <c r="BB183" s="57" t="str">
        <f>IF(D183="","",SUM(AU183+AX183+BA183))</f>
        <v/>
      </c>
      <c r="BC183" s="31" t="str">
        <f>IF(D183="","",AT183-AZ183)</f>
        <v/>
      </c>
      <c r="BD183" s="31" t="str">
        <f>IF(D183="","",IF(BC183=MAX($BC$3:$BC$202),B183,""))</f>
        <v/>
      </c>
      <c r="BE183" s="31" t="str">
        <f>IF(D183="","",COUNT(M183:Q183))</f>
        <v/>
      </c>
      <c r="BF183" s="56" t="str">
        <f>IF(D183="","",MAX(X183:AB183))</f>
        <v/>
      </c>
      <c r="BG183" s="31" t="str">
        <f>IF(BF183=MAX($BF$3:$BF$202),B183,"")</f>
        <v/>
      </c>
      <c r="BH183" s="31" t="str">
        <f>IF(D183="","",COUNT(AC183:AG183))</f>
        <v/>
      </c>
      <c r="BI183" s="56" t="str">
        <f>IF(D183="","",MAX(AH183:AL183))</f>
        <v/>
      </c>
      <c r="BJ183" s="31" t="str">
        <f>IF(BI183=MAX($BI$3:$BI$202),B183,"")</f>
        <v/>
      </c>
      <c r="BK183" s="31" t="str">
        <f>IF(BE183="","",BE183+BH183)</f>
        <v/>
      </c>
      <c r="BL183" s="31" t="str">
        <f>IF(D183="","",IF(S183=MAX($S$3:$S$202),S183,""))</f>
        <v/>
      </c>
      <c r="BM183" s="31" t="str">
        <f>IF(BL183=MAX($BL$3:$BL$202),B183,"")</f>
        <v/>
      </c>
      <c r="BN183" s="31" t="str">
        <f>IF(D183="","",IF(AN183=MAX($AN$3:$AN$202),AN183,""))</f>
        <v/>
      </c>
      <c r="BO183" s="31" t="str">
        <f>IF(BN183=MAX($BN$3:$BN$202),B183,"")</f>
        <v/>
      </c>
      <c r="BP183" s="31" t="str">
        <f>IF(D183="","",IF(R183=MAX($R$3:$R$202),R183,""))</f>
        <v/>
      </c>
      <c r="BQ183" s="31" t="str">
        <f>IF(BP183=MAX($BP$3:$BP$202),B183,"")</f>
        <v/>
      </c>
      <c r="BR183" s="31" t="str">
        <f>IF(D183="","",IF(AM183=MAX($AM$3:$AM$202),AM183,""))</f>
        <v/>
      </c>
      <c r="BS183" s="31" t="str">
        <f>IF(BR183=MAX($BR$3:$BR$202),B183,"")</f>
        <v/>
      </c>
      <c r="BT183" s="31" t="str">
        <f>IF(D183="","",IF(V183=MAX($V$3:$V$202),V183,""))</f>
        <v/>
      </c>
      <c r="BU183" s="31" t="str">
        <f>IF(BT183=MAX($BT$3:$BT$202),B183,"")</f>
        <v/>
      </c>
      <c r="BV183" s="31" t="str">
        <f>IF(D183="","",IF(W183=MAX($W$3:$W$202), W183,""))</f>
        <v/>
      </c>
      <c r="BW183" s="31" t="str">
        <f>IF(BV183=MAX($BV$3:$BV$202),B183,"")</f>
        <v/>
      </c>
      <c r="BX183" s="31" t="str">
        <f>IF(D183="","",IF(AQ183=MAX($AQ$3:$AQ$202),AQ183,""))</f>
        <v/>
      </c>
      <c r="BY183" s="31" t="str">
        <f>IF(BX183=MAX($BX$3:$BX$202),B183,"")</f>
        <v/>
      </c>
      <c r="BZ183" s="31" t="str">
        <f>IF(D183="","",IF(AR183=MAX($AR$3:$AR$202), AR183,""))</f>
        <v/>
      </c>
      <c r="CA183" s="31" t="str">
        <f>IF(BZ183=MAX($BZ$3:$BZ$202),B183,"")</f>
        <v/>
      </c>
      <c r="CB183" s="31" t="str">
        <f>IF(D183="","",IF(U183=MAX($U$3:$U$202), U183,""))</f>
        <v/>
      </c>
      <c r="CC183" s="31" t="str">
        <f>IF(CB183=MAX($CB$3:$CB$202),B183,"")</f>
        <v/>
      </c>
      <c r="CD183" s="31" t="str">
        <f>IF(D183="","",IF(AP183=MAX($AP$3:$AP$202),AP183,""))</f>
        <v/>
      </c>
      <c r="CE183" s="31" t="str">
        <f>IF(CD183=MAX($CD$3:$CD$202),B183,"")</f>
        <v/>
      </c>
      <c r="CF183" s="31" t="str">
        <f>IF(D183="","",IF(T183=MAX($T$3:$T$202), T183,""))</f>
        <v/>
      </c>
      <c r="CG183" s="31" t="str">
        <f>IF(CF183=MAX($CF$3:$CF$202),B183,"")</f>
        <v/>
      </c>
      <c r="CH183" s="31" t="str">
        <f>IF(D183="","",IF(AO183=MAX($AO$3:$AO$202),AO183,""))</f>
        <v/>
      </c>
      <c r="CI183" s="31" t="str">
        <f>IF(CH183=MAX($CH$3:$CH$202),B183,"")</f>
        <v/>
      </c>
      <c r="CJ183" s="31" t="str">
        <f>IF(I183="AC",AZ183,"")</f>
        <v/>
      </c>
      <c r="CK183" s="31" t="str">
        <f>IF(CJ183="","",RANK(CJ183,$CJ$3:$CJ$202,1))</f>
        <v/>
      </c>
      <c r="CL183" s="31" t="str">
        <f>IF(CK183=1,B183,"")</f>
        <v/>
      </c>
      <c r="CM183" s="31" t="str">
        <f>IF(CK183=2,B183,"")</f>
        <v/>
      </c>
      <c r="CN183" s="31" t="str">
        <f>IF(CK183=3,B183,"")</f>
        <v/>
      </c>
      <c r="CO183" s="31" t="str">
        <f>IF(I183="MC",AZ183,"")</f>
        <v/>
      </c>
      <c r="CP183" s="31" t="str">
        <f>IF(CO183="","",RANK(CO183,$CO$3:$CO$202,1))</f>
        <v/>
      </c>
      <c r="CQ183" s="31" t="str">
        <f>IF(CP183=1,B183,"")</f>
        <v/>
      </c>
      <c r="CR183" s="31" t="str">
        <f>IF(CP183=2,B183,"")</f>
        <v/>
      </c>
      <c r="CS183" s="31" t="str">
        <f>IF(CP183=3,B183,"")</f>
        <v/>
      </c>
      <c r="CT183" s="31" t="str">
        <f>IF(BE183=0,BE183,"")</f>
        <v/>
      </c>
      <c r="CU183" s="31" t="str">
        <f>IF(BE183=1,1,"")</f>
        <v/>
      </c>
      <c r="CV183" s="31" t="str">
        <f>IF(BE183=2,2,"")</f>
        <v/>
      </c>
      <c r="CW183" s="31" t="str">
        <f>IF(BE183=3,3,"")</f>
        <v/>
      </c>
      <c r="CX183" s="31" t="str">
        <f>IF(BE183=4,4,"")</f>
        <v/>
      </c>
      <c r="CY183" s="31" t="str">
        <f>IF(BE183=5,5,"")</f>
        <v/>
      </c>
      <c r="CZ183" s="31" t="str">
        <f>IF(BH183=0,BH183,"")</f>
        <v/>
      </c>
      <c r="DA183" s="31" t="str">
        <f>IF(BH183=1,1,"")</f>
        <v/>
      </c>
      <c r="DB183" s="31" t="str">
        <f>IF(BH183=2,2,"")</f>
        <v/>
      </c>
      <c r="DC183" s="31" t="str">
        <f>IF(BH183=3,3,"")</f>
        <v/>
      </c>
      <c r="DD183" s="31" t="str">
        <f>IF(BH183=4,4,"")</f>
        <v/>
      </c>
      <c r="DE183" s="31" t="str">
        <f>IF(BH183=5,5,"")</f>
        <v/>
      </c>
      <c r="DF183" s="31" t="str">
        <f>IF(BK183=0,BK183,"")</f>
        <v/>
      </c>
      <c r="DG183" s="31" t="str">
        <f>IF(BK183=1,1,"")</f>
        <v/>
      </c>
      <c r="DH183" s="31" t="str">
        <f>IF(BK183=2,2,"")</f>
        <v/>
      </c>
      <c r="DI183" s="31" t="str">
        <f>IF(BK183=3,3,"")</f>
        <v/>
      </c>
      <c r="DJ183" s="31" t="str">
        <f>IF(BK183=4,4,"")</f>
        <v/>
      </c>
      <c r="DK183" s="31" t="str">
        <f>IF(BK183=5,5,"")</f>
        <v/>
      </c>
      <c r="DL183" s="31" t="str">
        <f>IF(BK183=6,6,"")</f>
        <v/>
      </c>
      <c r="DM183" s="31" t="str">
        <f>IF(BK183=7,7,"")</f>
        <v/>
      </c>
      <c r="DN183" s="31" t="str">
        <f>IF(BK183=8,8,"")</f>
        <v/>
      </c>
      <c r="DO183" s="31" t="str">
        <f>IF(BK183=9,9,"")</f>
        <v/>
      </c>
      <c r="DP183" s="31" t="str">
        <f>IF(BK183=10,10,"")</f>
        <v/>
      </c>
      <c r="DQ183" s="31" t="str">
        <f>IF(J183="Lund",AZ183,"")</f>
        <v/>
      </c>
      <c r="DR183" s="31" t="str">
        <f>IF(DQ183="","",RANK(DQ183,$DQ$3:$DQ$202,1))</f>
        <v/>
      </c>
      <c r="DS183" s="31" t="str">
        <f>IF(DR183=1,B183,"")</f>
        <v/>
      </c>
      <c r="DT183" s="31" t="str">
        <f>IF(I183="AT",B183,"")</f>
        <v/>
      </c>
      <c r="DU183" s="31" t="str">
        <f>IF(I183="MC",B183,"")</f>
        <v/>
      </c>
      <c r="DV183" s="31" t="str">
        <f>IF(I183="AC",B183,"")</f>
        <v/>
      </c>
      <c r="DW183" s="48" t="e">
        <f>IF(BK183=0,0,IF(D183="","",$D$203-AZ183+1)/$D$203*100)</f>
        <v>#VALUE!</v>
      </c>
      <c r="DX183" s="76" t="str">
        <f>IF(AS183 = 0,AV183 - AS183,"")</f>
        <v/>
      </c>
    </row>
    <row r="184" spans="1:128" ht="13.2" x14ac:dyDescent="0.25">
      <c r="A184" s="31" t="s">
        <v>318</v>
      </c>
      <c r="B184" s="76">
        <v>182</v>
      </c>
      <c r="C184" s="15"/>
      <c r="D184" s="15"/>
      <c r="E184" s="15"/>
      <c r="F184" s="15"/>
      <c r="G184" s="15"/>
      <c r="H184" s="47"/>
      <c r="I184" s="15"/>
      <c r="J184" s="47"/>
      <c r="K184" s="47"/>
      <c r="L184" s="47"/>
      <c r="M184" s="54"/>
      <c r="N184" s="54"/>
      <c r="O184" s="54"/>
      <c r="P184" s="54"/>
      <c r="Q184" s="54"/>
      <c r="R184" s="51"/>
      <c r="S184" s="51"/>
      <c r="T184" s="51"/>
      <c r="U184" s="51"/>
      <c r="V184" s="51"/>
      <c r="W184" s="51"/>
      <c r="X184" s="52" t="str">
        <f>IF(M184&gt;0,VLOOKUP(M184,$DY$8:$DZ$95,2)," ")</f>
        <v xml:space="preserve"> </v>
      </c>
      <c r="Y184" s="52" t="str">
        <f>IF(N184&gt;0,VLOOKUP(N184,$DY$8:$DZ$95,2)," ")</f>
        <v xml:space="preserve"> </v>
      </c>
      <c r="Z184" s="52" t="str">
        <f>IF(O184&gt;0,VLOOKUP(O184,$DY$8:$DZ$95,2)," ")</f>
        <v xml:space="preserve"> </v>
      </c>
      <c r="AA184" s="52" t="str">
        <f>IF(P184&gt;0,VLOOKUP(P184,$DY$8:$DZ$95,2)," ")</f>
        <v xml:space="preserve"> </v>
      </c>
      <c r="AB184" s="52" t="str">
        <f>IF(Q184&gt;0,VLOOKUP(Q184,$DY$8:$DZ$95,2)," ")</f>
        <v xml:space="preserve"> </v>
      </c>
      <c r="AC184" s="54"/>
      <c r="AD184" s="54"/>
      <c r="AE184" s="54"/>
      <c r="AF184" s="54"/>
      <c r="AG184" s="54"/>
      <c r="AH184" s="52" t="str">
        <f>IF(AC184&gt;0,VLOOKUP(AC184,$DY$8:$DZ$95,2)," ")</f>
        <v xml:space="preserve"> </v>
      </c>
      <c r="AI184" s="52" t="str">
        <f>IF(AD184&gt;0,VLOOKUP(AD184,$DY$8:$DZ$95,2)," ")</f>
        <v xml:space="preserve"> </v>
      </c>
      <c r="AJ184" s="52" t="str">
        <f>IF(AE184&gt;0,VLOOKUP(AE184,$DY$8:$DZ$95,2)," ")</f>
        <v xml:space="preserve"> </v>
      </c>
      <c r="AK184" s="52" t="str">
        <f>IF(AF184&gt;0,VLOOKUP(AF184,$DY$8:$DZ$95,2)," ")</f>
        <v xml:space="preserve"> </v>
      </c>
      <c r="AL184" s="52" t="str">
        <f>IF(AG184&gt;0,VLOOKUP(AG184,$DY$8:$DZ$95,2)," ")</f>
        <v xml:space="preserve"> </v>
      </c>
      <c r="AM184" s="53"/>
      <c r="AN184" s="53"/>
      <c r="AO184" s="53"/>
      <c r="AP184" s="53"/>
      <c r="AQ184" s="53"/>
      <c r="AR184" s="53"/>
      <c r="AS184" s="55" t="str">
        <f>IF(D184="","",SUM(X184:AB184))</f>
        <v/>
      </c>
      <c r="AT184" s="31" t="str">
        <f>IF(D184="","",RANK(AS184,$AS$3:$AS$202,0))</f>
        <v/>
      </c>
      <c r="AU184" s="57" t="str">
        <f>IF(D184="","",IF(LOOKUP(AT184,'Master 2012 Pay Sheet'!$A$5:$A$35,'Master 2012 Pay Sheet'!$B$5:$B$35)&gt;0,LOOKUP(AT184,'Master 2012 Pay Sheet'!$A$5:$A$35,'Master 2012 Pay Sheet'!$B$5:$B$35),0))</f>
        <v/>
      </c>
      <c r="AV184" s="56" t="str">
        <f>IF(D184="","",SUM(AH184:AL184))</f>
        <v/>
      </c>
      <c r="AW184" s="31" t="str">
        <f>IF(D184="","",RANK(AV184,$AV$3:$AV$202,0))</f>
        <v/>
      </c>
      <c r="AX184" s="57" t="str">
        <f>IF(D184="","",IF(LOOKUP(AW184,'Master 2012 Pay Sheet'!$C$5:$C$35,'Master 2012 Pay Sheet'!$D$5:$D$35)&gt;0,LOOKUP(AW184,'Master 2012 Pay Sheet'!$C$5:$C$35,'Master 2012 Pay Sheet'!$D$5:$D$35),0))</f>
        <v/>
      </c>
      <c r="AY184" s="56" t="str">
        <f>IF(D184="","",AS184+AV184)</f>
        <v/>
      </c>
      <c r="AZ184" s="31" t="str">
        <f>IF(D184="","",RANK(AY184,$AY$3:$AY$202,0))</f>
        <v/>
      </c>
      <c r="BA184" s="57" t="str">
        <f>IF(D184="","",IF(LOOKUP(AZ184,'Master 2012 Pay Sheet'!$E$5:$E$35,'Master 2012 Pay Sheet'!$F$5:$F$35)&gt;0,LOOKUP(AZ184,'Master 2012 Pay Sheet'!$E$5:$E$35,'Master 2012 Pay Sheet'!$F$5:$F$35),0))</f>
        <v/>
      </c>
      <c r="BB184" s="57" t="str">
        <f>IF(D184="","",SUM(AU184+AX184+BA184))</f>
        <v/>
      </c>
      <c r="BC184" s="31" t="str">
        <f>IF(D184="","",AT184-AZ184)</f>
        <v/>
      </c>
      <c r="BD184" s="31" t="str">
        <f>IF(D184="","",IF(BC184=MAX($BC$3:$BC$202),B184,""))</f>
        <v/>
      </c>
      <c r="BE184" s="31" t="str">
        <f>IF(D184="","",COUNT(M184:Q184))</f>
        <v/>
      </c>
      <c r="BF184" s="56" t="str">
        <f>IF(D184="","",MAX(X184:AB184))</f>
        <v/>
      </c>
      <c r="BG184" s="31" t="str">
        <f>IF(BF184=MAX($BF$3:$BF$202),B184,"")</f>
        <v/>
      </c>
      <c r="BH184" s="31" t="str">
        <f>IF(D184="","",COUNT(AC184:AG184))</f>
        <v/>
      </c>
      <c r="BI184" s="56" t="str">
        <f>IF(D184="","",MAX(AH184:AL184))</f>
        <v/>
      </c>
      <c r="BJ184" s="31" t="str">
        <f>IF(BI184=MAX($BI$3:$BI$202),B184,"")</f>
        <v/>
      </c>
      <c r="BK184" s="31" t="str">
        <f>IF(BE184="","",BE184+BH184)</f>
        <v/>
      </c>
      <c r="BL184" s="31" t="str">
        <f>IF(D184="","",IF(S184=MAX($S$3:$S$202),S184,""))</f>
        <v/>
      </c>
      <c r="BM184" s="31" t="str">
        <f>IF(BL184=MAX($BL$3:$BL$202),B184,"")</f>
        <v/>
      </c>
      <c r="BN184" s="31" t="str">
        <f>IF(D184="","",IF(AN184=MAX($AN$3:$AN$202),AN184,""))</f>
        <v/>
      </c>
      <c r="BO184" s="31" t="str">
        <f>IF(BN184=MAX($BN$3:$BN$202),B184,"")</f>
        <v/>
      </c>
      <c r="BP184" s="31" t="str">
        <f>IF(D184="","",IF(R184=MAX($R$3:$R$202),R184,""))</f>
        <v/>
      </c>
      <c r="BQ184" s="31" t="str">
        <f>IF(BP184=MAX($BP$3:$BP$202),B184,"")</f>
        <v/>
      </c>
      <c r="BR184" s="31" t="str">
        <f>IF(D184="","",IF(AM184=MAX($AM$3:$AM$202),AM184,""))</f>
        <v/>
      </c>
      <c r="BS184" s="31" t="str">
        <f>IF(BR184=MAX($BR$3:$BR$202),B184,"")</f>
        <v/>
      </c>
      <c r="BT184" s="31" t="str">
        <f>IF(D184="","",IF(V184=MAX($V$3:$V$202),V184,""))</f>
        <v/>
      </c>
      <c r="BU184" s="31" t="str">
        <f>IF(BT184=MAX($BT$3:$BT$202),B184,"")</f>
        <v/>
      </c>
      <c r="BV184" s="31" t="str">
        <f>IF(D184="","",IF(W184=MAX($W$3:$W$202), W184,""))</f>
        <v/>
      </c>
      <c r="BW184" s="31" t="str">
        <f>IF(BV184=MAX($BV$3:$BV$202),B184,"")</f>
        <v/>
      </c>
      <c r="BX184" s="31" t="str">
        <f>IF(D184="","",IF(AQ184=MAX($AQ$3:$AQ$202),AQ184,""))</f>
        <v/>
      </c>
      <c r="BY184" s="31" t="str">
        <f>IF(BX184=MAX($BX$3:$BX$202),B184,"")</f>
        <v/>
      </c>
      <c r="BZ184" s="31" t="str">
        <f>IF(D184="","",IF(AR184=MAX($AR$3:$AR$202), AR184,""))</f>
        <v/>
      </c>
      <c r="CA184" s="31" t="str">
        <f>IF(BZ184=MAX($BZ$3:$BZ$202),B184,"")</f>
        <v/>
      </c>
      <c r="CB184" s="31" t="str">
        <f>IF(D184="","",IF(U184=MAX($U$3:$U$202), U184,""))</f>
        <v/>
      </c>
      <c r="CC184" s="31" t="str">
        <f>IF(CB184=MAX($CB$3:$CB$202),B184,"")</f>
        <v/>
      </c>
      <c r="CD184" s="31" t="str">
        <f>IF(D184="","",IF(AP184=MAX($AP$3:$AP$202),AP184,""))</f>
        <v/>
      </c>
      <c r="CE184" s="31" t="str">
        <f>IF(CD184=MAX($CD$3:$CD$202),B184,"")</f>
        <v/>
      </c>
      <c r="CF184" s="31" t="str">
        <f>IF(D184="","",IF(T184=MAX($T$3:$T$202), T184,""))</f>
        <v/>
      </c>
      <c r="CG184" s="31" t="str">
        <f>IF(CF184=MAX($CF$3:$CF$202),B184,"")</f>
        <v/>
      </c>
      <c r="CH184" s="31" t="str">
        <f>IF(D184="","",IF(AO184=MAX($AO$3:$AO$202),AO184,""))</f>
        <v/>
      </c>
      <c r="CI184" s="31" t="str">
        <f>IF(CH184=MAX($CH$3:$CH$202),B184,"")</f>
        <v/>
      </c>
      <c r="CJ184" s="31" t="str">
        <f>IF(I184="AC",AZ184,"")</f>
        <v/>
      </c>
      <c r="CK184" s="31" t="str">
        <f>IF(CJ184="","",RANK(CJ184,$CJ$3:$CJ$202,1))</f>
        <v/>
      </c>
      <c r="CL184" s="31" t="str">
        <f>IF(CK184=1,B184,"")</f>
        <v/>
      </c>
      <c r="CM184" s="31" t="str">
        <f>IF(CK184=2,B184,"")</f>
        <v/>
      </c>
      <c r="CN184" s="31" t="str">
        <f>IF(CK184=3,B184,"")</f>
        <v/>
      </c>
      <c r="CO184" s="31" t="str">
        <f>IF(I184="MC",AZ184,"")</f>
        <v/>
      </c>
      <c r="CP184" s="31" t="str">
        <f>IF(CO184="","",RANK(CO184,$CO$3:$CO$202,1))</f>
        <v/>
      </c>
      <c r="CQ184" s="31" t="str">
        <f>IF(CP184=1,B184,"")</f>
        <v/>
      </c>
      <c r="CR184" s="31" t="str">
        <f>IF(CP184=2,B184,"")</f>
        <v/>
      </c>
      <c r="CS184" s="31" t="str">
        <f>IF(CP184=3,B184,"")</f>
        <v/>
      </c>
      <c r="CT184" s="31" t="str">
        <f>IF(BE184=0,BE184,"")</f>
        <v/>
      </c>
      <c r="CU184" s="31" t="str">
        <f>IF(BE184=1,1,"")</f>
        <v/>
      </c>
      <c r="CV184" s="31" t="str">
        <f>IF(BE184=2,2,"")</f>
        <v/>
      </c>
      <c r="CW184" s="31" t="str">
        <f>IF(BE184=3,3,"")</f>
        <v/>
      </c>
      <c r="CX184" s="31" t="str">
        <f>IF(BE184=4,4,"")</f>
        <v/>
      </c>
      <c r="CY184" s="31" t="str">
        <f>IF(BE184=5,5,"")</f>
        <v/>
      </c>
      <c r="CZ184" s="31" t="str">
        <f>IF(BH184=0,BH184,"")</f>
        <v/>
      </c>
      <c r="DA184" s="31" t="str">
        <f>IF(BH184=1,1,"")</f>
        <v/>
      </c>
      <c r="DB184" s="31" t="str">
        <f>IF(BH184=2,2,"")</f>
        <v/>
      </c>
      <c r="DC184" s="31" t="str">
        <f>IF(BH184=3,3,"")</f>
        <v/>
      </c>
      <c r="DD184" s="31" t="str">
        <f>IF(BH184=4,4,"")</f>
        <v/>
      </c>
      <c r="DE184" s="31" t="str">
        <f>IF(BH184=5,5,"")</f>
        <v/>
      </c>
      <c r="DF184" s="31" t="str">
        <f>IF(BK184=0,BK184,"")</f>
        <v/>
      </c>
      <c r="DG184" s="31" t="str">
        <f>IF(BK184=1,1,"")</f>
        <v/>
      </c>
      <c r="DH184" s="31" t="str">
        <f>IF(BK184=2,2,"")</f>
        <v/>
      </c>
      <c r="DI184" s="31" t="str">
        <f>IF(BK184=3,3,"")</f>
        <v/>
      </c>
      <c r="DJ184" s="31" t="str">
        <f>IF(BK184=4,4,"")</f>
        <v/>
      </c>
      <c r="DK184" s="31" t="str">
        <f>IF(BK184=5,5,"")</f>
        <v/>
      </c>
      <c r="DL184" s="31" t="str">
        <f>IF(BK184=6,6,"")</f>
        <v/>
      </c>
      <c r="DM184" s="31" t="str">
        <f>IF(BK184=7,7,"")</f>
        <v/>
      </c>
      <c r="DN184" s="31" t="str">
        <f>IF(BK184=8,8,"")</f>
        <v/>
      </c>
      <c r="DO184" s="31" t="str">
        <f>IF(BK184=9,9,"")</f>
        <v/>
      </c>
      <c r="DP184" s="31" t="str">
        <f>IF(BK184=10,10,"")</f>
        <v/>
      </c>
      <c r="DQ184" s="31" t="str">
        <f>IF(J184="Lund",AZ184,"")</f>
        <v/>
      </c>
      <c r="DR184" s="31" t="str">
        <f>IF(DQ184="","",RANK(DQ184,$DQ$3:$DQ$202,1))</f>
        <v/>
      </c>
      <c r="DS184" s="31" t="str">
        <f>IF(DR184=1,B184,"")</f>
        <v/>
      </c>
      <c r="DT184" s="31" t="str">
        <f>IF(I184="AT",B184,"")</f>
        <v/>
      </c>
      <c r="DU184" s="31" t="str">
        <f>IF(I184="MC",B184,"")</f>
        <v/>
      </c>
      <c r="DV184" s="31" t="str">
        <f>IF(I184="AC",B184,"")</f>
        <v/>
      </c>
      <c r="DW184" s="48" t="e">
        <f>IF(BK184=0,0,IF(D184="","",$D$203-AZ184+1)/$D$203*100)</f>
        <v>#VALUE!</v>
      </c>
      <c r="DX184" s="76" t="str">
        <f>IF(AS184 = 0,AV184 - AS184,"")</f>
        <v/>
      </c>
    </row>
    <row r="185" spans="1:128" ht="13.2" x14ac:dyDescent="0.25">
      <c r="A185" s="31" t="s">
        <v>318</v>
      </c>
      <c r="B185" s="76">
        <v>183</v>
      </c>
      <c r="C185" s="15"/>
      <c r="D185" s="15"/>
      <c r="E185" s="15"/>
      <c r="F185" s="15"/>
      <c r="G185" s="15"/>
      <c r="H185" s="47"/>
      <c r="I185" s="15"/>
      <c r="J185" s="47"/>
      <c r="K185" s="47"/>
      <c r="L185" s="47"/>
      <c r="M185" s="54"/>
      <c r="N185" s="54"/>
      <c r="O185" s="54"/>
      <c r="P185" s="54"/>
      <c r="Q185" s="54"/>
      <c r="R185" s="51"/>
      <c r="S185" s="51"/>
      <c r="T185" s="51"/>
      <c r="U185" s="51"/>
      <c r="V185" s="51"/>
      <c r="W185" s="51"/>
      <c r="X185" s="52" t="str">
        <f>IF(M185&gt;0,VLOOKUP(M185,$DY$8:$DZ$95,2)," ")</f>
        <v xml:space="preserve"> </v>
      </c>
      <c r="Y185" s="52" t="str">
        <f>IF(N185&gt;0,VLOOKUP(N185,$DY$8:$DZ$95,2)," ")</f>
        <v xml:space="preserve"> </v>
      </c>
      <c r="Z185" s="52" t="str">
        <f>IF(O185&gt;0,VLOOKUP(O185,$DY$8:$DZ$95,2)," ")</f>
        <v xml:space="preserve"> </v>
      </c>
      <c r="AA185" s="52" t="str">
        <f>IF(P185&gt;0,VLOOKUP(P185,$DY$8:$DZ$95,2)," ")</f>
        <v xml:space="preserve"> </v>
      </c>
      <c r="AB185" s="52" t="str">
        <f>IF(Q185&gt;0,VLOOKUP(Q185,$DY$8:$DZ$95,2)," ")</f>
        <v xml:space="preserve"> </v>
      </c>
      <c r="AC185" s="54"/>
      <c r="AD185" s="54"/>
      <c r="AE185" s="54"/>
      <c r="AF185" s="54"/>
      <c r="AG185" s="54"/>
      <c r="AH185" s="52" t="str">
        <f>IF(AC185&gt;0,VLOOKUP(AC185,$DY$8:$DZ$95,2)," ")</f>
        <v xml:space="preserve"> </v>
      </c>
      <c r="AI185" s="52" t="str">
        <f>IF(AD185&gt;0,VLOOKUP(AD185,$DY$8:$DZ$95,2)," ")</f>
        <v xml:space="preserve"> </v>
      </c>
      <c r="AJ185" s="52" t="str">
        <f>IF(AE185&gt;0,VLOOKUP(AE185,$DY$8:$DZ$95,2)," ")</f>
        <v xml:space="preserve"> </v>
      </c>
      <c r="AK185" s="52" t="str">
        <f>IF(AF185&gt;0,VLOOKUP(AF185,$DY$8:$DZ$95,2)," ")</f>
        <v xml:space="preserve"> </v>
      </c>
      <c r="AL185" s="52" t="str">
        <f>IF(AG185&gt;0,VLOOKUP(AG185,$DY$8:$DZ$95,2)," ")</f>
        <v xml:space="preserve"> </v>
      </c>
      <c r="AM185" s="53"/>
      <c r="AN185" s="53"/>
      <c r="AO185" s="53"/>
      <c r="AP185" s="53"/>
      <c r="AQ185" s="53"/>
      <c r="AR185" s="53"/>
      <c r="AS185" s="55" t="str">
        <f>IF(D185="","",SUM(X185:AB185))</f>
        <v/>
      </c>
      <c r="AT185" s="31" t="str">
        <f>IF(D185="","",RANK(AS185,$AS$3:$AS$202,0))</f>
        <v/>
      </c>
      <c r="AU185" s="57" t="str">
        <f>IF(D185="","",IF(LOOKUP(AT185,'Master 2012 Pay Sheet'!$A$5:$A$35,'Master 2012 Pay Sheet'!$B$5:$B$35)&gt;0,LOOKUP(AT185,'Master 2012 Pay Sheet'!$A$5:$A$35,'Master 2012 Pay Sheet'!$B$5:$B$35),0))</f>
        <v/>
      </c>
      <c r="AV185" s="56" t="str">
        <f>IF(D185="","",SUM(AH185:AL185))</f>
        <v/>
      </c>
      <c r="AW185" s="31" t="str">
        <f>IF(D185="","",RANK(AV185,$AV$3:$AV$202,0))</f>
        <v/>
      </c>
      <c r="AX185" s="57" t="str">
        <f>IF(D185="","",IF(LOOKUP(AW185,'Master 2012 Pay Sheet'!$C$5:$C$35,'Master 2012 Pay Sheet'!$D$5:$D$35)&gt;0,LOOKUP(AW185,'Master 2012 Pay Sheet'!$C$5:$C$35,'Master 2012 Pay Sheet'!$D$5:$D$35),0))</f>
        <v/>
      </c>
      <c r="AY185" s="56" t="str">
        <f>IF(D185="","",AS185+AV185)</f>
        <v/>
      </c>
      <c r="AZ185" s="31" t="str">
        <f>IF(D185="","",RANK(AY185,$AY$3:$AY$202,0))</f>
        <v/>
      </c>
      <c r="BA185" s="57" t="str">
        <f>IF(D185="","",IF(LOOKUP(AZ185,'Master 2012 Pay Sheet'!$E$5:$E$35,'Master 2012 Pay Sheet'!$F$5:$F$35)&gt;0,LOOKUP(AZ185,'Master 2012 Pay Sheet'!$E$5:$E$35,'Master 2012 Pay Sheet'!$F$5:$F$35),0))</f>
        <v/>
      </c>
      <c r="BB185" s="57" t="str">
        <f>IF(D185="","",SUM(AU185+AX185+BA185))</f>
        <v/>
      </c>
      <c r="BC185" s="31" t="str">
        <f>IF(D185="","",AT185-AZ185)</f>
        <v/>
      </c>
      <c r="BD185" s="31" t="str">
        <f>IF(D185="","",IF(BC185=MAX($BC$3:$BC$202),B185,""))</f>
        <v/>
      </c>
      <c r="BE185" s="31" t="str">
        <f>IF(D185="","",COUNT(M185:Q185))</f>
        <v/>
      </c>
      <c r="BF185" s="56" t="str">
        <f>IF(D185="","",MAX(X185:AB185))</f>
        <v/>
      </c>
      <c r="BG185" s="31" t="str">
        <f>IF(BF185=MAX($BF$3:$BF$202),B185,"")</f>
        <v/>
      </c>
      <c r="BH185" s="31" t="str">
        <f>IF(D185="","",COUNT(AC185:AG185))</f>
        <v/>
      </c>
      <c r="BI185" s="56" t="str">
        <f>IF(D185="","",MAX(AH185:AL185))</f>
        <v/>
      </c>
      <c r="BJ185" s="31" t="str">
        <f>IF(BI185=MAX($BI$3:$BI$202),B185,"")</f>
        <v/>
      </c>
      <c r="BK185" s="31" t="str">
        <f>IF(BE185="","",BE185+BH185)</f>
        <v/>
      </c>
      <c r="BL185" s="31" t="str">
        <f>IF(D185="","",IF(S185=MAX($S$3:$S$202),S185,""))</f>
        <v/>
      </c>
      <c r="BM185" s="31" t="str">
        <f>IF(BL185=MAX($BL$3:$BL$202),B185,"")</f>
        <v/>
      </c>
      <c r="BN185" s="31" t="str">
        <f>IF(D185="","",IF(AN185=MAX($AN$3:$AN$202),AN185,""))</f>
        <v/>
      </c>
      <c r="BO185" s="31" t="str">
        <f>IF(BN185=MAX($BN$3:$BN$202),B185,"")</f>
        <v/>
      </c>
      <c r="BP185" s="31" t="str">
        <f>IF(D185="","",IF(R185=MAX($R$3:$R$202),R185,""))</f>
        <v/>
      </c>
      <c r="BQ185" s="31" t="str">
        <f>IF(BP185=MAX($BP$3:$BP$202),B185,"")</f>
        <v/>
      </c>
      <c r="BR185" s="31" t="str">
        <f>IF(D185="","",IF(AM185=MAX($AM$3:$AM$202),AM185,""))</f>
        <v/>
      </c>
      <c r="BS185" s="31" t="str">
        <f>IF(BR185=MAX($BR$3:$BR$202),B185,"")</f>
        <v/>
      </c>
      <c r="BT185" s="31" t="str">
        <f>IF(D185="","",IF(V185=MAX($V$3:$V$202),V185,""))</f>
        <v/>
      </c>
      <c r="BU185" s="31" t="str">
        <f>IF(BT185=MAX($BT$3:$BT$202),B185,"")</f>
        <v/>
      </c>
      <c r="BV185" s="31" t="str">
        <f>IF(D185="","",IF(W185=MAX($W$3:$W$202), W185,""))</f>
        <v/>
      </c>
      <c r="BW185" s="31" t="str">
        <f>IF(BV185=MAX($BV$3:$BV$202),B185,"")</f>
        <v/>
      </c>
      <c r="BX185" s="31" t="str">
        <f>IF(D185="","",IF(AQ185=MAX($AQ$3:$AQ$202),AQ185,""))</f>
        <v/>
      </c>
      <c r="BY185" s="31" t="str">
        <f>IF(BX185=MAX($BX$3:$BX$202),B185,"")</f>
        <v/>
      </c>
      <c r="BZ185" s="31" t="str">
        <f>IF(D185="","",IF(AR185=MAX($AR$3:$AR$202), AR185,""))</f>
        <v/>
      </c>
      <c r="CA185" s="31" t="str">
        <f>IF(BZ185=MAX($BZ$3:$BZ$202),B185,"")</f>
        <v/>
      </c>
      <c r="CB185" s="31" t="str">
        <f>IF(D185="","",IF(U185=MAX($U$3:$U$202), U185,""))</f>
        <v/>
      </c>
      <c r="CC185" s="31" t="str">
        <f>IF(CB185=MAX($CB$3:$CB$202),B185,"")</f>
        <v/>
      </c>
      <c r="CD185" s="31" t="str">
        <f>IF(D185="","",IF(AP185=MAX($AP$3:$AP$202),AP185,""))</f>
        <v/>
      </c>
      <c r="CE185" s="31" t="str">
        <f>IF(CD185=MAX($CD$3:$CD$202),B185,"")</f>
        <v/>
      </c>
      <c r="CF185" s="31" t="str">
        <f>IF(D185="","",IF(T185=MAX($T$3:$T$202), T185,""))</f>
        <v/>
      </c>
      <c r="CG185" s="31" t="str">
        <f>IF(CF185=MAX($CF$3:$CF$202),B185,"")</f>
        <v/>
      </c>
      <c r="CH185" s="31" t="str">
        <f>IF(D185="","",IF(AO185=MAX($AO$3:$AO$202),AO185,""))</f>
        <v/>
      </c>
      <c r="CI185" s="31" t="str">
        <f>IF(CH185=MAX($CH$3:$CH$202),B185,"")</f>
        <v/>
      </c>
      <c r="CJ185" s="31" t="str">
        <f>IF(I185="AC",AZ185,"")</f>
        <v/>
      </c>
      <c r="CK185" s="31" t="str">
        <f>IF(CJ185="","",RANK(CJ185,$CJ$3:$CJ$202,1))</f>
        <v/>
      </c>
      <c r="CL185" s="31" t="str">
        <f>IF(CK185=1,B185,"")</f>
        <v/>
      </c>
      <c r="CM185" s="31" t="str">
        <f>IF(CK185=2,B185,"")</f>
        <v/>
      </c>
      <c r="CN185" s="31" t="str">
        <f>IF(CK185=3,B185,"")</f>
        <v/>
      </c>
      <c r="CO185" s="31" t="str">
        <f>IF(I185="MC",AZ185,"")</f>
        <v/>
      </c>
      <c r="CP185" s="31" t="str">
        <f>IF(CO185="","",RANK(CO185,$CO$3:$CO$202,1))</f>
        <v/>
      </c>
      <c r="CQ185" s="31" t="str">
        <f>IF(CP185=1,B185,"")</f>
        <v/>
      </c>
      <c r="CR185" s="31" t="str">
        <f>IF(CP185=2,B185,"")</f>
        <v/>
      </c>
      <c r="CS185" s="31" t="str">
        <f>IF(CP185=3,B185,"")</f>
        <v/>
      </c>
      <c r="CT185" s="31" t="str">
        <f>IF(BE185=0,BE185,"")</f>
        <v/>
      </c>
      <c r="CU185" s="31" t="str">
        <f>IF(BE185=1,1,"")</f>
        <v/>
      </c>
      <c r="CV185" s="31" t="str">
        <f>IF(BE185=2,2,"")</f>
        <v/>
      </c>
      <c r="CW185" s="31" t="str">
        <f>IF(BE185=3,3,"")</f>
        <v/>
      </c>
      <c r="CX185" s="31" t="str">
        <f>IF(BE185=4,4,"")</f>
        <v/>
      </c>
      <c r="CY185" s="31" t="str">
        <f>IF(BE185=5,5,"")</f>
        <v/>
      </c>
      <c r="CZ185" s="31" t="str">
        <f>IF(BH185=0,BH185,"")</f>
        <v/>
      </c>
      <c r="DA185" s="31" t="str">
        <f>IF(BH185=1,1,"")</f>
        <v/>
      </c>
      <c r="DB185" s="31" t="str">
        <f>IF(BH185=2,2,"")</f>
        <v/>
      </c>
      <c r="DC185" s="31" t="str">
        <f>IF(BH185=3,3,"")</f>
        <v/>
      </c>
      <c r="DD185" s="31" t="str">
        <f>IF(BH185=4,4,"")</f>
        <v/>
      </c>
      <c r="DE185" s="31" t="str">
        <f>IF(BH185=5,5,"")</f>
        <v/>
      </c>
      <c r="DF185" s="31" t="str">
        <f>IF(BK185=0,BK185,"")</f>
        <v/>
      </c>
      <c r="DG185" s="31" t="str">
        <f>IF(BK185=1,1,"")</f>
        <v/>
      </c>
      <c r="DH185" s="31" t="str">
        <f>IF(BK185=2,2,"")</f>
        <v/>
      </c>
      <c r="DI185" s="31" t="str">
        <f>IF(BK185=3,3,"")</f>
        <v/>
      </c>
      <c r="DJ185" s="31" t="str">
        <f>IF(BK185=4,4,"")</f>
        <v/>
      </c>
      <c r="DK185" s="31" t="str">
        <f>IF(BK185=5,5,"")</f>
        <v/>
      </c>
      <c r="DL185" s="31" t="str">
        <f>IF(BK185=6,6,"")</f>
        <v/>
      </c>
      <c r="DM185" s="31" t="str">
        <f>IF(BK185=7,7,"")</f>
        <v/>
      </c>
      <c r="DN185" s="31" t="str">
        <f>IF(BK185=8,8,"")</f>
        <v/>
      </c>
      <c r="DO185" s="31" t="str">
        <f>IF(BK185=9,9,"")</f>
        <v/>
      </c>
      <c r="DP185" s="31" t="str">
        <f>IF(BK185=10,10,"")</f>
        <v/>
      </c>
      <c r="DQ185" s="31" t="str">
        <f>IF(J185="Lund",AZ185,"")</f>
        <v/>
      </c>
      <c r="DR185" s="31" t="str">
        <f>IF(DQ185="","",RANK(DQ185,$DQ$3:$DQ$202,1))</f>
        <v/>
      </c>
      <c r="DS185" s="31" t="str">
        <f>IF(DR185=1,B185,"")</f>
        <v/>
      </c>
      <c r="DT185" s="31" t="str">
        <f>IF(I185="AT",B185,"")</f>
        <v/>
      </c>
      <c r="DU185" s="31" t="str">
        <f>IF(I185="MC",B185,"")</f>
        <v/>
      </c>
      <c r="DV185" s="31" t="str">
        <f>IF(I185="AC",B185,"")</f>
        <v/>
      </c>
      <c r="DW185" s="48" t="e">
        <f>IF(BK185=0,0,IF(D185="","",$D$203-AZ185+1)/$D$203*100)</f>
        <v>#VALUE!</v>
      </c>
      <c r="DX185" s="76" t="str">
        <f>IF(AS185 = 0,AV185 - AS185,"")</f>
        <v/>
      </c>
    </row>
    <row r="186" spans="1:128" ht="13.2" x14ac:dyDescent="0.25">
      <c r="A186" s="31" t="s">
        <v>318</v>
      </c>
      <c r="B186" s="76">
        <v>184</v>
      </c>
      <c r="C186" s="15"/>
      <c r="D186" s="15"/>
      <c r="E186" s="15"/>
      <c r="F186" s="15"/>
      <c r="G186" s="15"/>
      <c r="H186" s="47"/>
      <c r="I186" s="15"/>
      <c r="J186" s="47"/>
      <c r="K186" s="47"/>
      <c r="L186" s="47"/>
      <c r="M186" s="54"/>
      <c r="N186" s="54"/>
      <c r="O186" s="54"/>
      <c r="P186" s="54"/>
      <c r="Q186" s="54"/>
      <c r="R186" s="51"/>
      <c r="S186" s="51"/>
      <c r="T186" s="51"/>
      <c r="U186" s="51"/>
      <c r="V186" s="51"/>
      <c r="W186" s="51"/>
      <c r="X186" s="52" t="str">
        <f>IF(M186&gt;0,VLOOKUP(M186,$DY$8:$DZ$95,2)," ")</f>
        <v xml:space="preserve"> </v>
      </c>
      <c r="Y186" s="52" t="str">
        <f>IF(N186&gt;0,VLOOKUP(N186,$DY$8:$DZ$95,2)," ")</f>
        <v xml:space="preserve"> </v>
      </c>
      <c r="Z186" s="52" t="str">
        <f>IF(O186&gt;0,VLOOKUP(O186,$DY$8:$DZ$95,2)," ")</f>
        <v xml:space="preserve"> </v>
      </c>
      <c r="AA186" s="52" t="str">
        <f>IF(P186&gt;0,VLOOKUP(P186,$DY$8:$DZ$95,2)," ")</f>
        <v xml:space="preserve"> </v>
      </c>
      <c r="AB186" s="52" t="str">
        <f>IF(Q186&gt;0,VLOOKUP(Q186,$DY$8:$DZ$95,2)," ")</f>
        <v xml:space="preserve"> </v>
      </c>
      <c r="AC186" s="54"/>
      <c r="AD186" s="54"/>
      <c r="AE186" s="54"/>
      <c r="AF186" s="54"/>
      <c r="AG186" s="54"/>
      <c r="AH186" s="52" t="str">
        <f>IF(AC186&gt;0,VLOOKUP(AC186,$DY$8:$DZ$95,2)," ")</f>
        <v xml:space="preserve"> </v>
      </c>
      <c r="AI186" s="52" t="str">
        <f>IF(AD186&gt;0,VLOOKUP(AD186,$DY$8:$DZ$95,2)," ")</f>
        <v xml:space="preserve"> </v>
      </c>
      <c r="AJ186" s="52" t="str">
        <f>IF(AE186&gt;0,VLOOKUP(AE186,$DY$8:$DZ$95,2)," ")</f>
        <v xml:space="preserve"> </v>
      </c>
      <c r="AK186" s="52" t="str">
        <f>IF(AF186&gt;0,VLOOKUP(AF186,$DY$8:$DZ$95,2)," ")</f>
        <v xml:space="preserve"> </v>
      </c>
      <c r="AL186" s="52" t="str">
        <f>IF(AG186&gt;0,VLOOKUP(AG186,$DY$8:$DZ$95,2)," ")</f>
        <v xml:space="preserve"> </v>
      </c>
      <c r="AM186" s="53"/>
      <c r="AN186" s="53"/>
      <c r="AO186" s="53"/>
      <c r="AP186" s="53"/>
      <c r="AQ186" s="53"/>
      <c r="AR186" s="53"/>
      <c r="AS186" s="55" t="str">
        <f>IF(D186="","",SUM(X186:AB186))</f>
        <v/>
      </c>
      <c r="AT186" s="31" t="str">
        <f>IF(D186="","",RANK(AS186,$AS$3:$AS$202,0))</f>
        <v/>
      </c>
      <c r="AU186" s="57" t="str">
        <f>IF(D186="","",IF(LOOKUP(AT186,'Master 2012 Pay Sheet'!$A$5:$A$35,'Master 2012 Pay Sheet'!$B$5:$B$35)&gt;0,LOOKUP(AT186,'Master 2012 Pay Sheet'!$A$5:$A$35,'Master 2012 Pay Sheet'!$B$5:$B$35),0))</f>
        <v/>
      </c>
      <c r="AV186" s="56" t="str">
        <f>IF(D186="","",SUM(AH186:AL186))</f>
        <v/>
      </c>
      <c r="AW186" s="31" t="str">
        <f>IF(D186="","",RANK(AV186,$AV$3:$AV$202,0))</f>
        <v/>
      </c>
      <c r="AX186" s="57" t="str">
        <f>IF(D186="","",IF(LOOKUP(AW186,'Master 2012 Pay Sheet'!$C$5:$C$35,'Master 2012 Pay Sheet'!$D$5:$D$35)&gt;0,LOOKUP(AW186,'Master 2012 Pay Sheet'!$C$5:$C$35,'Master 2012 Pay Sheet'!$D$5:$D$35),0))</f>
        <v/>
      </c>
      <c r="AY186" s="56" t="str">
        <f>IF(D186="","",AS186+AV186)</f>
        <v/>
      </c>
      <c r="AZ186" s="31" t="str">
        <f>IF(D186="","",RANK(AY186,$AY$3:$AY$202,0))</f>
        <v/>
      </c>
      <c r="BA186" s="57" t="str">
        <f>IF(D186="","",IF(LOOKUP(AZ186,'Master 2012 Pay Sheet'!$E$5:$E$35,'Master 2012 Pay Sheet'!$F$5:$F$35)&gt;0,LOOKUP(AZ186,'Master 2012 Pay Sheet'!$E$5:$E$35,'Master 2012 Pay Sheet'!$F$5:$F$35),0))</f>
        <v/>
      </c>
      <c r="BB186" s="57" t="str">
        <f>IF(D186="","",SUM(AU186+AX186+BA186))</f>
        <v/>
      </c>
      <c r="BC186" s="31" t="str">
        <f>IF(D186="","",AT186-AZ186)</f>
        <v/>
      </c>
      <c r="BD186" s="31" t="str">
        <f>IF(D186="","",IF(BC186=MAX($BC$3:$BC$202),B186,""))</f>
        <v/>
      </c>
      <c r="BE186" s="31" t="str">
        <f>IF(D186="","",COUNT(M186:Q186))</f>
        <v/>
      </c>
      <c r="BF186" s="56" t="str">
        <f>IF(D186="","",MAX(X186:AB186))</f>
        <v/>
      </c>
      <c r="BG186" s="31" t="str">
        <f>IF(BF186=MAX($BF$3:$BF$202),B186,"")</f>
        <v/>
      </c>
      <c r="BH186" s="31" t="str">
        <f>IF(D186="","",COUNT(AC186:AG186))</f>
        <v/>
      </c>
      <c r="BI186" s="56" t="str">
        <f>IF(D186="","",MAX(AH186:AL186))</f>
        <v/>
      </c>
      <c r="BJ186" s="31" t="str">
        <f>IF(BI186=MAX($BI$3:$BI$202),B186,"")</f>
        <v/>
      </c>
      <c r="BK186" s="31" t="str">
        <f>IF(BE186="","",BE186+BH186)</f>
        <v/>
      </c>
      <c r="BL186" s="31" t="str">
        <f>IF(D186="","",IF(S186=MAX($S$3:$S$202),S186,""))</f>
        <v/>
      </c>
      <c r="BM186" s="31" t="str">
        <f>IF(BL186=MAX($BL$3:$BL$202),B186,"")</f>
        <v/>
      </c>
      <c r="BN186" s="31" t="str">
        <f>IF(D186="","",IF(AN186=MAX($AN$3:$AN$202),AN186,""))</f>
        <v/>
      </c>
      <c r="BO186" s="31" t="str">
        <f>IF(BN186=MAX($BN$3:$BN$202),B186,"")</f>
        <v/>
      </c>
      <c r="BP186" s="31" t="str">
        <f>IF(D186="","",IF(R186=MAX($R$3:$R$202),R186,""))</f>
        <v/>
      </c>
      <c r="BQ186" s="31" t="str">
        <f>IF(BP186=MAX($BP$3:$BP$202),B186,"")</f>
        <v/>
      </c>
      <c r="BR186" s="31" t="str">
        <f>IF(D186="","",IF(AM186=MAX($AM$3:$AM$202),AM186,""))</f>
        <v/>
      </c>
      <c r="BS186" s="31" t="str">
        <f>IF(BR186=MAX($BR$3:$BR$202),B186,"")</f>
        <v/>
      </c>
      <c r="BT186" s="31" t="str">
        <f>IF(D186="","",IF(V186=MAX($V$3:$V$202),V186,""))</f>
        <v/>
      </c>
      <c r="BU186" s="31" t="str">
        <f>IF(BT186=MAX($BT$3:$BT$202),B186,"")</f>
        <v/>
      </c>
      <c r="BV186" s="31" t="str">
        <f>IF(D186="","",IF(W186=MAX($W$3:$W$202), W186,""))</f>
        <v/>
      </c>
      <c r="BW186" s="31" t="str">
        <f>IF(BV186=MAX($BV$3:$BV$202),B186,"")</f>
        <v/>
      </c>
      <c r="BX186" s="31" t="str">
        <f>IF(D186="","",IF(AQ186=MAX($AQ$3:$AQ$202),AQ186,""))</f>
        <v/>
      </c>
      <c r="BY186" s="31" t="str">
        <f>IF(BX186=MAX($BX$3:$BX$202),B186,"")</f>
        <v/>
      </c>
      <c r="BZ186" s="31" t="str">
        <f>IF(D186="","",IF(AR186=MAX($AR$3:$AR$202), AR186,""))</f>
        <v/>
      </c>
      <c r="CA186" s="31" t="str">
        <f>IF(BZ186=MAX($BZ$3:$BZ$202),B186,"")</f>
        <v/>
      </c>
      <c r="CB186" s="31" t="str">
        <f>IF(D186="","",IF(U186=MAX($U$3:$U$202), U186,""))</f>
        <v/>
      </c>
      <c r="CC186" s="31" t="str">
        <f>IF(CB186=MAX($CB$3:$CB$202),B186,"")</f>
        <v/>
      </c>
      <c r="CD186" s="31" t="str">
        <f>IF(D186="","",IF(AP186=MAX($AP$3:$AP$202),AP186,""))</f>
        <v/>
      </c>
      <c r="CE186" s="31" t="str">
        <f>IF(CD186=MAX($CD$3:$CD$202),B186,"")</f>
        <v/>
      </c>
      <c r="CF186" s="31" t="str">
        <f>IF(D186="","",IF(T186=MAX($T$3:$T$202), T186,""))</f>
        <v/>
      </c>
      <c r="CG186" s="31" t="str">
        <f>IF(CF186=MAX($CF$3:$CF$202),B186,"")</f>
        <v/>
      </c>
      <c r="CH186" s="31" t="str">
        <f>IF(D186="","",IF(AO186=MAX($AO$3:$AO$202),AO186,""))</f>
        <v/>
      </c>
      <c r="CI186" s="31" t="str">
        <f>IF(CH186=MAX($CH$3:$CH$202),B186,"")</f>
        <v/>
      </c>
      <c r="CJ186" s="31" t="str">
        <f>IF(I186="AC",AZ186,"")</f>
        <v/>
      </c>
      <c r="CK186" s="31" t="str">
        <f>IF(CJ186="","",RANK(CJ186,$CJ$3:$CJ$202,1))</f>
        <v/>
      </c>
      <c r="CL186" s="31" t="str">
        <f>IF(CK186=1,B186,"")</f>
        <v/>
      </c>
      <c r="CM186" s="31" t="str">
        <f>IF(CK186=2,B186,"")</f>
        <v/>
      </c>
      <c r="CN186" s="31" t="str">
        <f>IF(CK186=3,B186,"")</f>
        <v/>
      </c>
      <c r="CO186" s="31" t="str">
        <f>IF(I186="MC",AZ186,"")</f>
        <v/>
      </c>
      <c r="CP186" s="31" t="str">
        <f>IF(CO186="","",RANK(CO186,$CO$3:$CO$202,1))</f>
        <v/>
      </c>
      <c r="CQ186" s="31" t="str">
        <f>IF(CP186=1,B186,"")</f>
        <v/>
      </c>
      <c r="CR186" s="31" t="str">
        <f>IF(CP186=2,B186,"")</f>
        <v/>
      </c>
      <c r="CS186" s="31" t="str">
        <f>IF(CP186=3,B186,"")</f>
        <v/>
      </c>
      <c r="CT186" s="31" t="str">
        <f>IF(BE186=0,BE186,"")</f>
        <v/>
      </c>
      <c r="CU186" s="31" t="str">
        <f>IF(BE186=1,1,"")</f>
        <v/>
      </c>
      <c r="CV186" s="31" t="str">
        <f>IF(BE186=2,2,"")</f>
        <v/>
      </c>
      <c r="CW186" s="31" t="str">
        <f>IF(BE186=3,3,"")</f>
        <v/>
      </c>
      <c r="CX186" s="31" t="str">
        <f>IF(BE186=4,4,"")</f>
        <v/>
      </c>
      <c r="CY186" s="31" t="str">
        <f>IF(BE186=5,5,"")</f>
        <v/>
      </c>
      <c r="CZ186" s="31" t="str">
        <f>IF(BH186=0,BH186,"")</f>
        <v/>
      </c>
      <c r="DA186" s="31" t="str">
        <f>IF(BH186=1,1,"")</f>
        <v/>
      </c>
      <c r="DB186" s="31" t="str">
        <f>IF(BH186=2,2,"")</f>
        <v/>
      </c>
      <c r="DC186" s="31" t="str">
        <f>IF(BH186=3,3,"")</f>
        <v/>
      </c>
      <c r="DD186" s="31" t="str">
        <f>IF(BH186=4,4,"")</f>
        <v/>
      </c>
      <c r="DE186" s="31" t="str">
        <f>IF(BH186=5,5,"")</f>
        <v/>
      </c>
      <c r="DF186" s="31" t="str">
        <f>IF(BK186=0,BK186,"")</f>
        <v/>
      </c>
      <c r="DG186" s="31" t="str">
        <f>IF(BK186=1,1,"")</f>
        <v/>
      </c>
      <c r="DH186" s="31" t="str">
        <f>IF(BK186=2,2,"")</f>
        <v/>
      </c>
      <c r="DI186" s="31" t="str">
        <f>IF(BK186=3,3,"")</f>
        <v/>
      </c>
      <c r="DJ186" s="31" t="str">
        <f>IF(BK186=4,4,"")</f>
        <v/>
      </c>
      <c r="DK186" s="31" t="str">
        <f>IF(BK186=5,5,"")</f>
        <v/>
      </c>
      <c r="DL186" s="31" t="str">
        <f>IF(BK186=6,6,"")</f>
        <v/>
      </c>
      <c r="DM186" s="31" t="str">
        <f>IF(BK186=7,7,"")</f>
        <v/>
      </c>
      <c r="DN186" s="31" t="str">
        <f>IF(BK186=8,8,"")</f>
        <v/>
      </c>
      <c r="DO186" s="31" t="str">
        <f>IF(BK186=9,9,"")</f>
        <v/>
      </c>
      <c r="DP186" s="31" t="str">
        <f>IF(BK186=10,10,"")</f>
        <v/>
      </c>
      <c r="DQ186" s="31" t="str">
        <f>IF(J186="Lund",AZ186,"")</f>
        <v/>
      </c>
      <c r="DR186" s="31" t="str">
        <f>IF(DQ186="","",RANK(DQ186,$DQ$3:$DQ$202,1))</f>
        <v/>
      </c>
      <c r="DS186" s="31" t="str">
        <f>IF(DR186=1,B186,"")</f>
        <v/>
      </c>
      <c r="DT186" s="31" t="str">
        <f>IF(I186="AT",B186,"")</f>
        <v/>
      </c>
      <c r="DU186" s="31" t="str">
        <f>IF(I186="MC",B186,"")</f>
        <v/>
      </c>
      <c r="DV186" s="31" t="str">
        <f>IF(I186="AC",B186,"")</f>
        <v/>
      </c>
      <c r="DW186" s="48" t="e">
        <f>IF(BK186=0,0,IF(D186="","",$D$203-AZ186+1)/$D$203*100)</f>
        <v>#VALUE!</v>
      </c>
      <c r="DX186" s="76" t="str">
        <f>IF(AS186 = 0,AV186 - AS186,"")</f>
        <v/>
      </c>
    </row>
    <row r="187" spans="1:128" ht="13.2" x14ac:dyDescent="0.25">
      <c r="A187" s="31" t="s">
        <v>318</v>
      </c>
      <c r="B187" s="76">
        <v>185</v>
      </c>
      <c r="C187" s="15"/>
      <c r="D187" s="15"/>
      <c r="E187" s="15"/>
      <c r="F187" s="15"/>
      <c r="G187" s="15"/>
      <c r="H187" s="47"/>
      <c r="I187" s="15"/>
      <c r="J187" s="47"/>
      <c r="K187" s="47"/>
      <c r="L187" s="47"/>
      <c r="M187" s="54"/>
      <c r="N187" s="54"/>
      <c r="O187" s="54"/>
      <c r="P187" s="54"/>
      <c r="Q187" s="54"/>
      <c r="R187" s="51"/>
      <c r="S187" s="51"/>
      <c r="T187" s="51"/>
      <c r="U187" s="51"/>
      <c r="V187" s="51"/>
      <c r="W187" s="51"/>
      <c r="X187" s="52" t="str">
        <f>IF(M187&gt;0,VLOOKUP(M187,$DY$8:$DZ$95,2)," ")</f>
        <v xml:space="preserve"> </v>
      </c>
      <c r="Y187" s="52" t="str">
        <f>IF(N187&gt;0,VLOOKUP(N187,$DY$8:$DZ$95,2)," ")</f>
        <v xml:space="preserve"> </v>
      </c>
      <c r="Z187" s="52" t="str">
        <f>IF(O187&gt;0,VLOOKUP(O187,$DY$8:$DZ$95,2)," ")</f>
        <v xml:space="preserve"> </v>
      </c>
      <c r="AA187" s="52" t="str">
        <f>IF(P187&gt;0,VLOOKUP(P187,$DY$8:$DZ$95,2)," ")</f>
        <v xml:space="preserve"> </v>
      </c>
      <c r="AB187" s="52" t="str">
        <f>IF(Q187&gt;0,VLOOKUP(Q187,$DY$8:$DZ$95,2)," ")</f>
        <v xml:space="preserve"> </v>
      </c>
      <c r="AC187" s="54"/>
      <c r="AD187" s="54"/>
      <c r="AE187" s="54"/>
      <c r="AF187" s="54"/>
      <c r="AG187" s="54"/>
      <c r="AH187" s="52" t="str">
        <f>IF(AC187&gt;0,VLOOKUP(AC187,$DY$8:$DZ$95,2)," ")</f>
        <v xml:space="preserve"> </v>
      </c>
      <c r="AI187" s="52" t="str">
        <f>IF(AD187&gt;0,VLOOKUP(AD187,$DY$8:$DZ$95,2)," ")</f>
        <v xml:space="preserve"> </v>
      </c>
      <c r="AJ187" s="52" t="str">
        <f>IF(AE187&gt;0,VLOOKUP(AE187,$DY$8:$DZ$95,2)," ")</f>
        <v xml:space="preserve"> </v>
      </c>
      <c r="AK187" s="52" t="str">
        <f>IF(AF187&gt;0,VLOOKUP(AF187,$DY$8:$DZ$95,2)," ")</f>
        <v xml:space="preserve"> </v>
      </c>
      <c r="AL187" s="52" t="str">
        <f>IF(AG187&gt;0,VLOOKUP(AG187,$DY$8:$DZ$95,2)," ")</f>
        <v xml:space="preserve"> </v>
      </c>
      <c r="AM187" s="53"/>
      <c r="AN187" s="53"/>
      <c r="AO187" s="53"/>
      <c r="AP187" s="53"/>
      <c r="AQ187" s="53"/>
      <c r="AR187" s="53"/>
      <c r="AS187" s="55" t="str">
        <f>IF(D187="","",SUM(X187:AB187))</f>
        <v/>
      </c>
      <c r="AT187" s="31" t="str">
        <f>IF(D187="","",RANK(AS187,$AS$3:$AS$202,0))</f>
        <v/>
      </c>
      <c r="AU187" s="57" t="str">
        <f>IF(D187="","",IF(LOOKUP(AT187,'Master 2012 Pay Sheet'!$A$5:$A$35,'Master 2012 Pay Sheet'!$B$5:$B$35)&gt;0,LOOKUP(AT187,'Master 2012 Pay Sheet'!$A$5:$A$35,'Master 2012 Pay Sheet'!$B$5:$B$35),0))</f>
        <v/>
      </c>
      <c r="AV187" s="56" t="str">
        <f>IF(D187="","",SUM(AH187:AL187))</f>
        <v/>
      </c>
      <c r="AW187" s="31" t="str">
        <f>IF(D187="","",RANK(AV187,$AV$3:$AV$202,0))</f>
        <v/>
      </c>
      <c r="AX187" s="57" t="str">
        <f>IF(D187="","",IF(LOOKUP(AW187,'Master 2012 Pay Sheet'!$C$5:$C$35,'Master 2012 Pay Sheet'!$D$5:$D$35)&gt;0,LOOKUP(AW187,'Master 2012 Pay Sheet'!$C$5:$C$35,'Master 2012 Pay Sheet'!$D$5:$D$35),0))</f>
        <v/>
      </c>
      <c r="AY187" s="56" t="str">
        <f>IF(D187="","",AS187+AV187)</f>
        <v/>
      </c>
      <c r="AZ187" s="31" t="str">
        <f>IF(D187="","",RANK(AY187,$AY$3:$AY$202,0))</f>
        <v/>
      </c>
      <c r="BA187" s="57" t="str">
        <f>IF(D187="","",IF(LOOKUP(AZ187,'Master 2012 Pay Sheet'!$E$5:$E$35,'Master 2012 Pay Sheet'!$F$5:$F$35)&gt;0,LOOKUP(AZ187,'Master 2012 Pay Sheet'!$E$5:$E$35,'Master 2012 Pay Sheet'!$F$5:$F$35),0))</f>
        <v/>
      </c>
      <c r="BB187" s="57" t="str">
        <f>IF(D187="","",SUM(AU187+AX187+BA187))</f>
        <v/>
      </c>
      <c r="BC187" s="31" t="str">
        <f>IF(D187="","",AT187-AZ187)</f>
        <v/>
      </c>
      <c r="BD187" s="31" t="str">
        <f>IF(D187="","",IF(BC187=MAX($BC$3:$BC$202),B187,""))</f>
        <v/>
      </c>
      <c r="BE187" s="31" t="str">
        <f>IF(D187="","",COUNT(M187:Q187))</f>
        <v/>
      </c>
      <c r="BF187" s="56" t="str">
        <f>IF(D187="","",MAX(X187:AB187))</f>
        <v/>
      </c>
      <c r="BG187" s="31" t="str">
        <f>IF(BF187=MAX($BF$3:$BF$202),B187,"")</f>
        <v/>
      </c>
      <c r="BH187" s="31" t="str">
        <f>IF(D187="","",COUNT(AC187:AG187))</f>
        <v/>
      </c>
      <c r="BI187" s="56" t="str">
        <f>IF(D187="","",MAX(AH187:AL187))</f>
        <v/>
      </c>
      <c r="BJ187" s="31" t="str">
        <f>IF(BI187=MAX($BI$3:$BI$202),B187,"")</f>
        <v/>
      </c>
      <c r="BK187" s="31" t="str">
        <f>IF(BE187="","",BE187+BH187)</f>
        <v/>
      </c>
      <c r="BL187" s="31" t="str">
        <f>IF(D187="","",IF(S187=MAX($S$3:$S$202),S187,""))</f>
        <v/>
      </c>
      <c r="BM187" s="31" t="str">
        <f>IF(BL187=MAX($BL$3:$BL$202),B187,"")</f>
        <v/>
      </c>
      <c r="BN187" s="31" t="str">
        <f>IF(D187="","",IF(AN187=MAX($AN$3:$AN$202),AN187,""))</f>
        <v/>
      </c>
      <c r="BO187" s="31" t="str">
        <f>IF(BN187=MAX($BN$3:$BN$202),B187,"")</f>
        <v/>
      </c>
      <c r="BP187" s="31" t="str">
        <f>IF(D187="","",IF(R187=MAX($R$3:$R$202),R187,""))</f>
        <v/>
      </c>
      <c r="BQ187" s="31" t="str">
        <f>IF(BP187=MAX($BP$3:$BP$202),B187,"")</f>
        <v/>
      </c>
      <c r="BR187" s="31" t="str">
        <f>IF(D187="","",IF(AM187=MAX($AM$3:$AM$202),AM187,""))</f>
        <v/>
      </c>
      <c r="BS187" s="31" t="str">
        <f>IF(BR187=MAX($BR$3:$BR$202),B187,"")</f>
        <v/>
      </c>
      <c r="BT187" s="31" t="str">
        <f>IF(D187="","",IF(V187=MAX($V$3:$V$202),V187,""))</f>
        <v/>
      </c>
      <c r="BU187" s="31" t="str">
        <f>IF(BT187=MAX($BT$3:$BT$202),B187,"")</f>
        <v/>
      </c>
      <c r="BV187" s="31" t="str">
        <f>IF(D187="","",IF(W187=MAX($W$3:$W$202), W187,""))</f>
        <v/>
      </c>
      <c r="BW187" s="31" t="str">
        <f>IF(BV187=MAX($BV$3:$BV$202),B187,"")</f>
        <v/>
      </c>
      <c r="BX187" s="31" t="str">
        <f>IF(D187="","",IF(AQ187=MAX($AQ$3:$AQ$202),AQ187,""))</f>
        <v/>
      </c>
      <c r="BY187" s="31" t="str">
        <f>IF(BX187=MAX($BX$3:$BX$202),B187,"")</f>
        <v/>
      </c>
      <c r="BZ187" s="31" t="str">
        <f>IF(D187="","",IF(AR187=MAX($AR$3:$AR$202), AR187,""))</f>
        <v/>
      </c>
      <c r="CA187" s="31" t="str">
        <f>IF(BZ187=MAX($BZ$3:$BZ$202),B187,"")</f>
        <v/>
      </c>
      <c r="CB187" s="31" t="str">
        <f>IF(D187="","",IF(U187=MAX($U$3:$U$202), U187,""))</f>
        <v/>
      </c>
      <c r="CC187" s="31" t="str">
        <f>IF(CB187=MAX($CB$3:$CB$202),B187,"")</f>
        <v/>
      </c>
      <c r="CD187" s="31" t="str">
        <f>IF(D187="","",IF(AP187=MAX($AP$3:$AP$202),AP187,""))</f>
        <v/>
      </c>
      <c r="CE187" s="31" t="str">
        <f>IF(CD187=MAX($CD$3:$CD$202),B187,"")</f>
        <v/>
      </c>
      <c r="CF187" s="31" t="str">
        <f>IF(D187="","",IF(T187=MAX($T$3:$T$202), T187,""))</f>
        <v/>
      </c>
      <c r="CG187" s="31" t="str">
        <f>IF(CF187=MAX($CF$3:$CF$202),B187,"")</f>
        <v/>
      </c>
      <c r="CH187" s="31" t="str">
        <f>IF(D187="","",IF(AO187=MAX($AO$3:$AO$202),AO187,""))</f>
        <v/>
      </c>
      <c r="CI187" s="31" t="str">
        <f>IF(CH187=MAX($CH$3:$CH$202),B187,"")</f>
        <v/>
      </c>
      <c r="CJ187" s="31" t="str">
        <f>IF(I187="AC",AZ187,"")</f>
        <v/>
      </c>
      <c r="CK187" s="31" t="str">
        <f>IF(CJ187="","",RANK(CJ187,$CJ$3:$CJ$202,1))</f>
        <v/>
      </c>
      <c r="CL187" s="31" t="str">
        <f>IF(CK187=1,B187,"")</f>
        <v/>
      </c>
      <c r="CM187" s="31" t="str">
        <f>IF(CK187=2,B187,"")</f>
        <v/>
      </c>
      <c r="CN187" s="31" t="str">
        <f>IF(CK187=3,B187,"")</f>
        <v/>
      </c>
      <c r="CO187" s="31" t="str">
        <f>IF(I187="MC",AZ187,"")</f>
        <v/>
      </c>
      <c r="CP187" s="31" t="str">
        <f>IF(CO187="","",RANK(CO187,$CO$3:$CO$202,1))</f>
        <v/>
      </c>
      <c r="CQ187" s="31" t="str">
        <f>IF(CP187=1,B187,"")</f>
        <v/>
      </c>
      <c r="CR187" s="31" t="str">
        <f>IF(CP187=2,B187,"")</f>
        <v/>
      </c>
      <c r="CS187" s="31" t="str">
        <f>IF(CP187=3,B187,"")</f>
        <v/>
      </c>
      <c r="CT187" s="31" t="str">
        <f>IF(BE187=0,BE187,"")</f>
        <v/>
      </c>
      <c r="CU187" s="31" t="str">
        <f>IF(BE187=1,1,"")</f>
        <v/>
      </c>
      <c r="CV187" s="31" t="str">
        <f>IF(BE187=2,2,"")</f>
        <v/>
      </c>
      <c r="CW187" s="31" t="str">
        <f>IF(BE187=3,3,"")</f>
        <v/>
      </c>
      <c r="CX187" s="31" t="str">
        <f>IF(BE187=4,4,"")</f>
        <v/>
      </c>
      <c r="CY187" s="31" t="str">
        <f>IF(BE187=5,5,"")</f>
        <v/>
      </c>
      <c r="CZ187" s="31" t="str">
        <f>IF(BH187=0,BH187,"")</f>
        <v/>
      </c>
      <c r="DA187" s="31" t="str">
        <f>IF(BH187=1,1,"")</f>
        <v/>
      </c>
      <c r="DB187" s="31" t="str">
        <f>IF(BH187=2,2,"")</f>
        <v/>
      </c>
      <c r="DC187" s="31" t="str">
        <f>IF(BH187=3,3,"")</f>
        <v/>
      </c>
      <c r="DD187" s="31" t="str">
        <f>IF(BH187=4,4,"")</f>
        <v/>
      </c>
      <c r="DE187" s="31" t="str">
        <f>IF(BH187=5,5,"")</f>
        <v/>
      </c>
      <c r="DF187" s="31" t="str">
        <f>IF(BK187=0,BK187,"")</f>
        <v/>
      </c>
      <c r="DG187" s="31" t="str">
        <f>IF(BK187=1,1,"")</f>
        <v/>
      </c>
      <c r="DH187" s="31" t="str">
        <f>IF(BK187=2,2,"")</f>
        <v/>
      </c>
      <c r="DI187" s="31" t="str">
        <f>IF(BK187=3,3,"")</f>
        <v/>
      </c>
      <c r="DJ187" s="31" t="str">
        <f>IF(BK187=4,4,"")</f>
        <v/>
      </c>
      <c r="DK187" s="31" t="str">
        <f>IF(BK187=5,5,"")</f>
        <v/>
      </c>
      <c r="DL187" s="31" t="str">
        <f>IF(BK187=6,6,"")</f>
        <v/>
      </c>
      <c r="DM187" s="31" t="str">
        <f>IF(BK187=7,7,"")</f>
        <v/>
      </c>
      <c r="DN187" s="31" t="str">
        <f>IF(BK187=8,8,"")</f>
        <v/>
      </c>
      <c r="DO187" s="31" t="str">
        <f>IF(BK187=9,9,"")</f>
        <v/>
      </c>
      <c r="DP187" s="31" t="str">
        <f>IF(BK187=10,10,"")</f>
        <v/>
      </c>
      <c r="DQ187" s="31" t="str">
        <f>IF(J187="Lund",AZ187,"")</f>
        <v/>
      </c>
      <c r="DR187" s="31" t="str">
        <f>IF(DQ187="","",RANK(DQ187,$DQ$3:$DQ$202,1))</f>
        <v/>
      </c>
      <c r="DS187" s="31" t="str">
        <f>IF(DR187=1,B187,"")</f>
        <v/>
      </c>
      <c r="DT187" s="31" t="str">
        <f>IF(I187="AT",B187,"")</f>
        <v/>
      </c>
      <c r="DU187" s="31" t="str">
        <f>IF(I187="MC",B187,"")</f>
        <v/>
      </c>
      <c r="DV187" s="31" t="str">
        <f>IF(I187="AC",B187,"")</f>
        <v/>
      </c>
      <c r="DW187" s="48" t="e">
        <f>IF(BK187=0,0,IF(D187="","",$D$203-AZ187+1)/$D$203*100)</f>
        <v>#VALUE!</v>
      </c>
      <c r="DX187" s="76" t="str">
        <f>IF(AS187 = 0,AV187 - AS187,"")</f>
        <v/>
      </c>
    </row>
    <row r="188" spans="1:128" ht="13.2" x14ac:dyDescent="0.25">
      <c r="A188" s="31" t="s">
        <v>318</v>
      </c>
      <c r="B188" s="76">
        <v>186</v>
      </c>
      <c r="C188" s="15"/>
      <c r="D188" s="15"/>
      <c r="E188" s="15"/>
      <c r="F188" s="15"/>
      <c r="G188" s="15"/>
      <c r="H188" s="47"/>
      <c r="I188" s="15"/>
      <c r="J188" s="47"/>
      <c r="K188" s="47"/>
      <c r="L188" s="47"/>
      <c r="M188" s="54"/>
      <c r="N188" s="54"/>
      <c r="O188" s="54"/>
      <c r="P188" s="54"/>
      <c r="Q188" s="54"/>
      <c r="R188" s="51"/>
      <c r="S188" s="51"/>
      <c r="T188" s="51"/>
      <c r="U188" s="51"/>
      <c r="V188" s="51"/>
      <c r="W188" s="51"/>
      <c r="X188" s="52" t="str">
        <f>IF(M188&gt;0,VLOOKUP(M188,$DY$8:$DZ$95,2)," ")</f>
        <v xml:space="preserve"> </v>
      </c>
      <c r="Y188" s="52" t="str">
        <f>IF(N188&gt;0,VLOOKUP(N188,$DY$8:$DZ$95,2)," ")</f>
        <v xml:space="preserve"> </v>
      </c>
      <c r="Z188" s="52" t="str">
        <f>IF(O188&gt;0,VLOOKUP(O188,$DY$8:$DZ$95,2)," ")</f>
        <v xml:space="preserve"> </v>
      </c>
      <c r="AA188" s="52" t="str">
        <f>IF(P188&gt;0,VLOOKUP(P188,$DY$8:$DZ$95,2)," ")</f>
        <v xml:space="preserve"> </v>
      </c>
      <c r="AB188" s="52" t="str">
        <f>IF(Q188&gt;0,VLOOKUP(Q188,$DY$8:$DZ$95,2)," ")</f>
        <v xml:space="preserve"> </v>
      </c>
      <c r="AC188" s="54"/>
      <c r="AD188" s="54"/>
      <c r="AE188" s="54"/>
      <c r="AF188" s="54"/>
      <c r="AG188" s="54"/>
      <c r="AH188" s="52" t="str">
        <f>IF(AC188&gt;0,VLOOKUP(AC188,$DY$8:$DZ$95,2)," ")</f>
        <v xml:space="preserve"> </v>
      </c>
      <c r="AI188" s="52" t="str">
        <f>IF(AD188&gt;0,VLOOKUP(AD188,$DY$8:$DZ$95,2)," ")</f>
        <v xml:space="preserve"> </v>
      </c>
      <c r="AJ188" s="52" t="str">
        <f>IF(AE188&gt;0,VLOOKUP(AE188,$DY$8:$DZ$95,2)," ")</f>
        <v xml:space="preserve"> </v>
      </c>
      <c r="AK188" s="52" t="str">
        <f>IF(AF188&gt;0,VLOOKUP(AF188,$DY$8:$DZ$95,2)," ")</f>
        <v xml:space="preserve"> </v>
      </c>
      <c r="AL188" s="52" t="str">
        <f>IF(AG188&gt;0,VLOOKUP(AG188,$DY$8:$DZ$95,2)," ")</f>
        <v xml:space="preserve"> </v>
      </c>
      <c r="AM188" s="53"/>
      <c r="AN188" s="53"/>
      <c r="AO188" s="53"/>
      <c r="AP188" s="53"/>
      <c r="AQ188" s="53"/>
      <c r="AR188" s="53"/>
      <c r="AS188" s="55" t="str">
        <f>IF(D188="","",SUM(X188:AB188))</f>
        <v/>
      </c>
      <c r="AT188" s="31" t="str">
        <f>IF(D188="","",RANK(AS188,$AS$3:$AS$202,0))</f>
        <v/>
      </c>
      <c r="AU188" s="57" t="str">
        <f>IF(D188="","",IF(LOOKUP(AT188,'Master 2012 Pay Sheet'!$A$5:$A$35,'Master 2012 Pay Sheet'!$B$5:$B$35)&gt;0,LOOKUP(AT188,'Master 2012 Pay Sheet'!$A$5:$A$35,'Master 2012 Pay Sheet'!$B$5:$B$35),0))</f>
        <v/>
      </c>
      <c r="AV188" s="56" t="str">
        <f>IF(D188="","",SUM(AH188:AL188))</f>
        <v/>
      </c>
      <c r="AW188" s="31" t="str">
        <f>IF(D188="","",RANK(AV188,$AV$3:$AV$202,0))</f>
        <v/>
      </c>
      <c r="AX188" s="57" t="str">
        <f>IF(D188="","",IF(LOOKUP(AW188,'Master 2012 Pay Sheet'!$C$5:$C$35,'Master 2012 Pay Sheet'!$D$5:$D$35)&gt;0,LOOKUP(AW188,'Master 2012 Pay Sheet'!$C$5:$C$35,'Master 2012 Pay Sheet'!$D$5:$D$35),0))</f>
        <v/>
      </c>
      <c r="AY188" s="56" t="str">
        <f>IF(D188="","",AS188+AV188)</f>
        <v/>
      </c>
      <c r="AZ188" s="31" t="str">
        <f>IF(D188="","",RANK(AY188,$AY$3:$AY$202,0))</f>
        <v/>
      </c>
      <c r="BA188" s="57" t="str">
        <f>IF(D188="","",IF(LOOKUP(AZ188,'Master 2012 Pay Sheet'!$E$5:$E$35,'Master 2012 Pay Sheet'!$F$5:$F$35)&gt;0,LOOKUP(AZ188,'Master 2012 Pay Sheet'!$E$5:$E$35,'Master 2012 Pay Sheet'!$F$5:$F$35),0))</f>
        <v/>
      </c>
      <c r="BB188" s="57" t="str">
        <f>IF(D188="","",SUM(AU188+AX188+BA188))</f>
        <v/>
      </c>
      <c r="BC188" s="31" t="str">
        <f>IF(D188="","",AT188-AZ188)</f>
        <v/>
      </c>
      <c r="BD188" s="31" t="str">
        <f>IF(D188="","",IF(BC188=MAX($BC$3:$BC$202),B188,""))</f>
        <v/>
      </c>
      <c r="BE188" s="31" t="str">
        <f>IF(D188="","",COUNT(M188:Q188))</f>
        <v/>
      </c>
      <c r="BF188" s="56" t="str">
        <f>IF(D188="","",MAX(X188:AB188))</f>
        <v/>
      </c>
      <c r="BG188" s="31" t="str">
        <f>IF(BF188=MAX($BF$3:$BF$202),B188,"")</f>
        <v/>
      </c>
      <c r="BH188" s="31" t="str">
        <f>IF(D188="","",COUNT(AC188:AG188))</f>
        <v/>
      </c>
      <c r="BI188" s="56" t="str">
        <f>IF(D188="","",MAX(AH188:AL188))</f>
        <v/>
      </c>
      <c r="BJ188" s="31" t="str">
        <f>IF(BI188=MAX($BI$3:$BI$202),B188,"")</f>
        <v/>
      </c>
      <c r="BK188" s="31" t="str">
        <f>IF(BE188="","",BE188+BH188)</f>
        <v/>
      </c>
      <c r="BL188" s="31" t="str">
        <f>IF(D188="","",IF(S188=MAX($S$3:$S$202),S188,""))</f>
        <v/>
      </c>
      <c r="BM188" s="31" t="str">
        <f>IF(BL188=MAX($BL$3:$BL$202),B188,"")</f>
        <v/>
      </c>
      <c r="BN188" s="31" t="str">
        <f>IF(D188="","",IF(AN188=MAX($AN$3:$AN$202),AN188,""))</f>
        <v/>
      </c>
      <c r="BO188" s="31" t="str">
        <f>IF(BN188=MAX($BN$3:$BN$202),B188,"")</f>
        <v/>
      </c>
      <c r="BP188" s="31" t="str">
        <f>IF(D188="","",IF(R188=MAX($R$3:$R$202),R188,""))</f>
        <v/>
      </c>
      <c r="BQ188" s="31" t="str">
        <f>IF(BP188=MAX($BP$3:$BP$202),B188,"")</f>
        <v/>
      </c>
      <c r="BR188" s="31" t="str">
        <f>IF(D188="","",IF(AM188=MAX($AM$3:$AM$202),AM188,""))</f>
        <v/>
      </c>
      <c r="BS188" s="31" t="str">
        <f>IF(BR188=MAX($BR$3:$BR$202),B188,"")</f>
        <v/>
      </c>
      <c r="BT188" s="31" t="str">
        <f>IF(D188="","",IF(V188=MAX($V$3:$V$202),V188,""))</f>
        <v/>
      </c>
      <c r="BU188" s="31" t="str">
        <f>IF(BT188=MAX($BT$3:$BT$202),B188,"")</f>
        <v/>
      </c>
      <c r="BV188" s="31" t="str">
        <f>IF(D188="","",IF(W188=MAX($W$3:$W$202), W188,""))</f>
        <v/>
      </c>
      <c r="BW188" s="31" t="str">
        <f>IF(BV188=MAX($BV$3:$BV$202),B188,"")</f>
        <v/>
      </c>
      <c r="BX188" s="31" t="str">
        <f>IF(D188="","",IF(AQ188=MAX($AQ$3:$AQ$202),AQ188,""))</f>
        <v/>
      </c>
      <c r="BY188" s="31" t="str">
        <f>IF(BX188=MAX($BX$3:$BX$202),B188,"")</f>
        <v/>
      </c>
      <c r="BZ188" s="31" t="str">
        <f>IF(D188="","",IF(AR188=MAX($AR$3:$AR$202), AR188,""))</f>
        <v/>
      </c>
      <c r="CA188" s="31" t="str">
        <f>IF(BZ188=MAX($BZ$3:$BZ$202),B188,"")</f>
        <v/>
      </c>
      <c r="CB188" s="31" t="str">
        <f>IF(D188="","",IF(U188=MAX($U$3:$U$202), U188,""))</f>
        <v/>
      </c>
      <c r="CC188" s="31" t="str">
        <f>IF(CB188=MAX($CB$3:$CB$202),B188,"")</f>
        <v/>
      </c>
      <c r="CD188" s="31" t="str">
        <f>IF(D188="","",IF(AP188=MAX($AP$3:$AP$202),AP188,""))</f>
        <v/>
      </c>
      <c r="CE188" s="31" t="str">
        <f>IF(CD188=MAX($CD$3:$CD$202),B188,"")</f>
        <v/>
      </c>
      <c r="CF188" s="31" t="str">
        <f>IF(D188="","",IF(T188=MAX($T$3:$T$202), T188,""))</f>
        <v/>
      </c>
      <c r="CG188" s="31" t="str">
        <f>IF(CF188=MAX($CF$3:$CF$202),B188,"")</f>
        <v/>
      </c>
      <c r="CH188" s="31" t="str">
        <f>IF(D188="","",IF(AO188=MAX($AO$3:$AO$202),AO188,""))</f>
        <v/>
      </c>
      <c r="CI188" s="31" t="str">
        <f>IF(CH188=MAX($CH$3:$CH$202),B188,"")</f>
        <v/>
      </c>
      <c r="CJ188" s="31" t="str">
        <f>IF(I188="AC",AZ188,"")</f>
        <v/>
      </c>
      <c r="CK188" s="31" t="str">
        <f>IF(CJ188="","",RANK(CJ188,$CJ$3:$CJ$202,1))</f>
        <v/>
      </c>
      <c r="CL188" s="31" t="str">
        <f>IF(CK188=1,B188,"")</f>
        <v/>
      </c>
      <c r="CM188" s="31" t="str">
        <f>IF(CK188=2,B188,"")</f>
        <v/>
      </c>
      <c r="CN188" s="31" t="str">
        <f>IF(CK188=3,B188,"")</f>
        <v/>
      </c>
      <c r="CO188" s="31" t="str">
        <f>IF(I188="MC",AZ188,"")</f>
        <v/>
      </c>
      <c r="CP188" s="31" t="str">
        <f>IF(CO188="","",RANK(CO188,$CO$3:$CO$202,1))</f>
        <v/>
      </c>
      <c r="CQ188" s="31" t="str">
        <f>IF(CP188=1,B188,"")</f>
        <v/>
      </c>
      <c r="CR188" s="31" t="str">
        <f>IF(CP188=2,B188,"")</f>
        <v/>
      </c>
      <c r="CS188" s="31" t="str">
        <f>IF(CP188=3,B188,"")</f>
        <v/>
      </c>
      <c r="CT188" s="31" t="str">
        <f>IF(BE188=0,BE188,"")</f>
        <v/>
      </c>
      <c r="CU188" s="31" t="str">
        <f>IF(BE188=1,1,"")</f>
        <v/>
      </c>
      <c r="CV188" s="31" t="str">
        <f>IF(BE188=2,2,"")</f>
        <v/>
      </c>
      <c r="CW188" s="31" t="str">
        <f>IF(BE188=3,3,"")</f>
        <v/>
      </c>
      <c r="CX188" s="31" t="str">
        <f>IF(BE188=4,4,"")</f>
        <v/>
      </c>
      <c r="CY188" s="31" t="str">
        <f>IF(BE188=5,5,"")</f>
        <v/>
      </c>
      <c r="CZ188" s="31" t="str">
        <f>IF(BH188=0,BH188,"")</f>
        <v/>
      </c>
      <c r="DA188" s="31" t="str">
        <f>IF(BH188=1,1,"")</f>
        <v/>
      </c>
      <c r="DB188" s="31" t="str">
        <f>IF(BH188=2,2,"")</f>
        <v/>
      </c>
      <c r="DC188" s="31" t="str">
        <f>IF(BH188=3,3,"")</f>
        <v/>
      </c>
      <c r="DD188" s="31" t="str">
        <f>IF(BH188=4,4,"")</f>
        <v/>
      </c>
      <c r="DE188" s="31" t="str">
        <f>IF(BH188=5,5,"")</f>
        <v/>
      </c>
      <c r="DF188" s="31" t="str">
        <f>IF(BK188=0,BK188,"")</f>
        <v/>
      </c>
      <c r="DG188" s="31" t="str">
        <f>IF(BK188=1,1,"")</f>
        <v/>
      </c>
      <c r="DH188" s="31" t="str">
        <f>IF(BK188=2,2,"")</f>
        <v/>
      </c>
      <c r="DI188" s="31" t="str">
        <f>IF(BK188=3,3,"")</f>
        <v/>
      </c>
      <c r="DJ188" s="31" t="str">
        <f>IF(BK188=4,4,"")</f>
        <v/>
      </c>
      <c r="DK188" s="31" t="str">
        <f>IF(BK188=5,5,"")</f>
        <v/>
      </c>
      <c r="DL188" s="31" t="str">
        <f>IF(BK188=6,6,"")</f>
        <v/>
      </c>
      <c r="DM188" s="31" t="str">
        <f>IF(BK188=7,7,"")</f>
        <v/>
      </c>
      <c r="DN188" s="31" t="str">
        <f>IF(BK188=8,8,"")</f>
        <v/>
      </c>
      <c r="DO188" s="31" t="str">
        <f>IF(BK188=9,9,"")</f>
        <v/>
      </c>
      <c r="DP188" s="31" t="str">
        <f>IF(BK188=10,10,"")</f>
        <v/>
      </c>
      <c r="DQ188" s="31" t="str">
        <f>IF(J188="Lund",AZ188,"")</f>
        <v/>
      </c>
      <c r="DR188" s="31" t="str">
        <f>IF(DQ188="","",RANK(DQ188,$DQ$3:$DQ$202,1))</f>
        <v/>
      </c>
      <c r="DS188" s="31" t="str">
        <f>IF(DR188=1,B188,"")</f>
        <v/>
      </c>
      <c r="DT188" s="31" t="str">
        <f>IF(I188="AT",B188,"")</f>
        <v/>
      </c>
      <c r="DU188" s="31" t="str">
        <f>IF(I188="MC",B188,"")</f>
        <v/>
      </c>
      <c r="DV188" s="31" t="str">
        <f>IF(I188="AC",B188,"")</f>
        <v/>
      </c>
      <c r="DW188" s="48" t="e">
        <f>IF(BK188=0,0,IF(D188="","",$D$203-AZ188+1)/$D$203*100)</f>
        <v>#VALUE!</v>
      </c>
      <c r="DX188" s="76" t="str">
        <f>IF(AS188 = 0,AV188 - AS188,"")</f>
        <v/>
      </c>
    </row>
    <row r="189" spans="1:128" ht="13.2" x14ac:dyDescent="0.25">
      <c r="A189" s="31" t="s">
        <v>318</v>
      </c>
      <c r="B189" s="76">
        <v>187</v>
      </c>
      <c r="C189" s="15"/>
      <c r="D189" s="15"/>
      <c r="E189" s="15"/>
      <c r="F189" s="15"/>
      <c r="G189" s="15"/>
      <c r="H189" s="47"/>
      <c r="I189" s="15"/>
      <c r="J189" s="47"/>
      <c r="K189" s="47"/>
      <c r="L189" s="47"/>
      <c r="M189" s="54"/>
      <c r="N189" s="54"/>
      <c r="O189" s="54"/>
      <c r="P189" s="54"/>
      <c r="Q189" s="54"/>
      <c r="R189" s="51"/>
      <c r="S189" s="51"/>
      <c r="T189" s="51"/>
      <c r="U189" s="51"/>
      <c r="V189" s="51"/>
      <c r="W189" s="51"/>
      <c r="X189" s="52" t="str">
        <f>IF(M189&gt;0,VLOOKUP(M189,$DY$8:$DZ$95,2)," ")</f>
        <v xml:space="preserve"> </v>
      </c>
      <c r="Y189" s="52" t="str">
        <f>IF(N189&gt;0,VLOOKUP(N189,$DY$8:$DZ$95,2)," ")</f>
        <v xml:space="preserve"> </v>
      </c>
      <c r="Z189" s="52" t="str">
        <f>IF(O189&gt;0,VLOOKUP(O189,$DY$8:$DZ$95,2)," ")</f>
        <v xml:space="preserve"> </v>
      </c>
      <c r="AA189" s="52" t="str">
        <f>IF(P189&gt;0,VLOOKUP(P189,$DY$8:$DZ$95,2)," ")</f>
        <v xml:space="preserve"> </v>
      </c>
      <c r="AB189" s="52" t="str">
        <f>IF(Q189&gt;0,VLOOKUP(Q189,$DY$8:$DZ$95,2)," ")</f>
        <v xml:space="preserve"> </v>
      </c>
      <c r="AC189" s="54"/>
      <c r="AD189" s="54"/>
      <c r="AE189" s="54"/>
      <c r="AF189" s="54"/>
      <c r="AG189" s="54"/>
      <c r="AH189" s="52" t="str">
        <f>IF(AC189&gt;0,VLOOKUP(AC189,$DY$8:$DZ$95,2)," ")</f>
        <v xml:space="preserve"> </v>
      </c>
      <c r="AI189" s="52" t="str">
        <f>IF(AD189&gt;0,VLOOKUP(AD189,$DY$8:$DZ$95,2)," ")</f>
        <v xml:space="preserve"> </v>
      </c>
      <c r="AJ189" s="52" t="str">
        <f>IF(AE189&gt;0,VLOOKUP(AE189,$DY$8:$DZ$95,2)," ")</f>
        <v xml:space="preserve"> </v>
      </c>
      <c r="AK189" s="52" t="str">
        <f>IF(AF189&gt;0,VLOOKUP(AF189,$DY$8:$DZ$95,2)," ")</f>
        <v xml:space="preserve"> </v>
      </c>
      <c r="AL189" s="52" t="str">
        <f>IF(AG189&gt;0,VLOOKUP(AG189,$DY$8:$DZ$95,2)," ")</f>
        <v xml:space="preserve"> </v>
      </c>
      <c r="AM189" s="53"/>
      <c r="AN189" s="53"/>
      <c r="AO189" s="53"/>
      <c r="AP189" s="53"/>
      <c r="AQ189" s="53"/>
      <c r="AR189" s="53"/>
      <c r="AS189" s="55" t="str">
        <f>IF(D189="","",SUM(X189:AB189))</f>
        <v/>
      </c>
      <c r="AT189" s="31" t="str">
        <f>IF(D189="","",RANK(AS189,$AS$3:$AS$202,0))</f>
        <v/>
      </c>
      <c r="AU189" s="57" t="str">
        <f>IF(D189="","",IF(LOOKUP(AT189,'Master 2012 Pay Sheet'!$A$5:$A$35,'Master 2012 Pay Sheet'!$B$5:$B$35)&gt;0,LOOKUP(AT189,'Master 2012 Pay Sheet'!$A$5:$A$35,'Master 2012 Pay Sheet'!$B$5:$B$35),0))</f>
        <v/>
      </c>
      <c r="AV189" s="56" t="str">
        <f>IF(D189="","",SUM(AH189:AL189))</f>
        <v/>
      </c>
      <c r="AW189" s="31" t="str">
        <f>IF(D189="","",RANK(AV189,$AV$3:$AV$202,0))</f>
        <v/>
      </c>
      <c r="AX189" s="57" t="str">
        <f>IF(D189="","",IF(LOOKUP(AW189,'Master 2012 Pay Sheet'!$C$5:$C$35,'Master 2012 Pay Sheet'!$D$5:$D$35)&gt;0,LOOKUP(AW189,'Master 2012 Pay Sheet'!$C$5:$C$35,'Master 2012 Pay Sheet'!$D$5:$D$35),0))</f>
        <v/>
      </c>
      <c r="AY189" s="56" t="str">
        <f>IF(D189="","",AS189+AV189)</f>
        <v/>
      </c>
      <c r="AZ189" s="31" t="str">
        <f>IF(D189="","",RANK(AY189,$AY$3:$AY$202,0))</f>
        <v/>
      </c>
      <c r="BA189" s="57" t="str">
        <f>IF(D189="","",IF(LOOKUP(AZ189,'Master 2012 Pay Sheet'!$E$5:$E$35,'Master 2012 Pay Sheet'!$F$5:$F$35)&gt;0,LOOKUP(AZ189,'Master 2012 Pay Sheet'!$E$5:$E$35,'Master 2012 Pay Sheet'!$F$5:$F$35),0))</f>
        <v/>
      </c>
      <c r="BB189" s="57" t="str">
        <f>IF(D189="","",SUM(AU189+AX189+BA189))</f>
        <v/>
      </c>
      <c r="BC189" s="31" t="str">
        <f>IF(D189="","",AT189-AZ189)</f>
        <v/>
      </c>
      <c r="BD189" s="31" t="str">
        <f>IF(D189="","",IF(BC189=MAX($BC$3:$BC$202),B189,""))</f>
        <v/>
      </c>
      <c r="BE189" s="31" t="str">
        <f>IF(D189="","",COUNT(M189:Q189))</f>
        <v/>
      </c>
      <c r="BF189" s="56" t="str">
        <f>IF(D189="","",MAX(X189:AB189))</f>
        <v/>
      </c>
      <c r="BG189" s="31" t="str">
        <f>IF(BF189=MAX($BF$3:$BF$202),B189,"")</f>
        <v/>
      </c>
      <c r="BH189" s="31" t="str">
        <f>IF(D189="","",COUNT(AC189:AG189))</f>
        <v/>
      </c>
      <c r="BI189" s="56" t="str">
        <f>IF(D189="","",MAX(AH189:AL189))</f>
        <v/>
      </c>
      <c r="BJ189" s="31" t="str">
        <f>IF(BI189=MAX($BI$3:$BI$202),B189,"")</f>
        <v/>
      </c>
      <c r="BK189" s="31" t="str">
        <f>IF(BE189="","",BE189+BH189)</f>
        <v/>
      </c>
      <c r="BL189" s="31" t="str">
        <f>IF(D189="","",IF(S189=MAX($S$3:$S$202),S189,""))</f>
        <v/>
      </c>
      <c r="BM189" s="31" t="str">
        <f>IF(BL189=MAX($BL$3:$BL$202),B189,"")</f>
        <v/>
      </c>
      <c r="BN189" s="31" t="str">
        <f>IF(D189="","",IF(AN189=MAX($AN$3:$AN$202),AN189,""))</f>
        <v/>
      </c>
      <c r="BO189" s="31" t="str">
        <f>IF(BN189=MAX($BN$3:$BN$202),B189,"")</f>
        <v/>
      </c>
      <c r="BP189" s="31" t="str">
        <f>IF(D189="","",IF(R189=MAX($R$3:$R$202),R189,""))</f>
        <v/>
      </c>
      <c r="BQ189" s="31" t="str">
        <f>IF(BP189=MAX($BP$3:$BP$202),B189,"")</f>
        <v/>
      </c>
      <c r="BR189" s="31" t="str">
        <f>IF(D189="","",IF(AM189=MAX($AM$3:$AM$202),AM189,""))</f>
        <v/>
      </c>
      <c r="BS189" s="31" t="str">
        <f>IF(BR189=MAX($BR$3:$BR$202),B189,"")</f>
        <v/>
      </c>
      <c r="BT189" s="31" t="str">
        <f>IF(D189="","",IF(V189=MAX($V$3:$V$202),V189,""))</f>
        <v/>
      </c>
      <c r="BU189" s="31" t="str">
        <f>IF(BT189=MAX($BT$3:$BT$202),B189,"")</f>
        <v/>
      </c>
      <c r="BV189" s="31" t="str">
        <f>IF(D189="","",IF(W189=MAX($W$3:$W$202), W189,""))</f>
        <v/>
      </c>
      <c r="BW189" s="31" t="str">
        <f>IF(BV189=MAX($BV$3:$BV$202),B189,"")</f>
        <v/>
      </c>
      <c r="BX189" s="31" t="str">
        <f>IF(D189="","",IF(AQ189=MAX($AQ$3:$AQ$202),AQ189,""))</f>
        <v/>
      </c>
      <c r="BY189" s="31" t="str">
        <f>IF(BX189=MAX($BX$3:$BX$202),B189,"")</f>
        <v/>
      </c>
      <c r="BZ189" s="31" t="str">
        <f>IF(D189="","",IF(AR189=MAX($AR$3:$AR$202), AR189,""))</f>
        <v/>
      </c>
      <c r="CA189" s="31" t="str">
        <f>IF(BZ189=MAX($BZ$3:$BZ$202),B189,"")</f>
        <v/>
      </c>
      <c r="CB189" s="31" t="str">
        <f>IF(D189="","",IF(U189=MAX($U$3:$U$202), U189,""))</f>
        <v/>
      </c>
      <c r="CC189" s="31" t="str">
        <f>IF(CB189=MAX($CB$3:$CB$202),B189,"")</f>
        <v/>
      </c>
      <c r="CD189" s="31" t="str">
        <f>IF(D189="","",IF(AP189=MAX($AP$3:$AP$202),AP189,""))</f>
        <v/>
      </c>
      <c r="CE189" s="31" t="str">
        <f>IF(CD189=MAX($CD$3:$CD$202),B189,"")</f>
        <v/>
      </c>
      <c r="CF189" s="31" t="str">
        <f>IF(D189="","",IF(T189=MAX($T$3:$T$202), T189,""))</f>
        <v/>
      </c>
      <c r="CG189" s="31" t="str">
        <f>IF(CF189=MAX($CF$3:$CF$202),B189,"")</f>
        <v/>
      </c>
      <c r="CH189" s="31" t="str">
        <f>IF(D189="","",IF(AO189=MAX($AO$3:$AO$202),AO189,""))</f>
        <v/>
      </c>
      <c r="CI189" s="31" t="str">
        <f>IF(CH189=MAX($CH$3:$CH$202),B189,"")</f>
        <v/>
      </c>
      <c r="CJ189" s="31" t="str">
        <f>IF(I189="AC",AZ189,"")</f>
        <v/>
      </c>
      <c r="CK189" s="31" t="str">
        <f>IF(CJ189="","",RANK(CJ189,$CJ$3:$CJ$202,1))</f>
        <v/>
      </c>
      <c r="CL189" s="31" t="str">
        <f>IF(CK189=1,B189,"")</f>
        <v/>
      </c>
      <c r="CM189" s="31" t="str">
        <f>IF(CK189=2,B189,"")</f>
        <v/>
      </c>
      <c r="CN189" s="31" t="str">
        <f>IF(CK189=3,B189,"")</f>
        <v/>
      </c>
      <c r="CO189" s="31" t="str">
        <f>IF(I189="MC",AZ189,"")</f>
        <v/>
      </c>
      <c r="CP189" s="31" t="str">
        <f>IF(CO189="","",RANK(CO189,$CO$3:$CO$202,1))</f>
        <v/>
      </c>
      <c r="CQ189" s="31" t="str">
        <f>IF(CP189=1,B189,"")</f>
        <v/>
      </c>
      <c r="CR189" s="31" t="str">
        <f>IF(CP189=2,B189,"")</f>
        <v/>
      </c>
      <c r="CS189" s="31" t="str">
        <f>IF(CP189=3,B189,"")</f>
        <v/>
      </c>
      <c r="CT189" s="31" t="str">
        <f>IF(BE189=0,BE189,"")</f>
        <v/>
      </c>
      <c r="CU189" s="31" t="str">
        <f>IF(BE189=1,1,"")</f>
        <v/>
      </c>
      <c r="CV189" s="31" t="str">
        <f>IF(BE189=2,2,"")</f>
        <v/>
      </c>
      <c r="CW189" s="31" t="str">
        <f>IF(BE189=3,3,"")</f>
        <v/>
      </c>
      <c r="CX189" s="31" t="str">
        <f>IF(BE189=4,4,"")</f>
        <v/>
      </c>
      <c r="CY189" s="31" t="str">
        <f>IF(BE189=5,5,"")</f>
        <v/>
      </c>
      <c r="CZ189" s="31" t="str">
        <f>IF(BH189=0,BH189,"")</f>
        <v/>
      </c>
      <c r="DA189" s="31" t="str">
        <f>IF(BH189=1,1,"")</f>
        <v/>
      </c>
      <c r="DB189" s="31" t="str">
        <f>IF(BH189=2,2,"")</f>
        <v/>
      </c>
      <c r="DC189" s="31" t="str">
        <f>IF(BH189=3,3,"")</f>
        <v/>
      </c>
      <c r="DD189" s="31" t="str">
        <f>IF(BH189=4,4,"")</f>
        <v/>
      </c>
      <c r="DE189" s="31" t="str">
        <f>IF(BH189=5,5,"")</f>
        <v/>
      </c>
      <c r="DF189" s="31" t="str">
        <f>IF(BK189=0,BK189,"")</f>
        <v/>
      </c>
      <c r="DG189" s="31" t="str">
        <f>IF(BK189=1,1,"")</f>
        <v/>
      </c>
      <c r="DH189" s="31" t="str">
        <f>IF(BK189=2,2,"")</f>
        <v/>
      </c>
      <c r="DI189" s="31" t="str">
        <f>IF(BK189=3,3,"")</f>
        <v/>
      </c>
      <c r="DJ189" s="31" t="str">
        <f>IF(BK189=4,4,"")</f>
        <v/>
      </c>
      <c r="DK189" s="31" t="str">
        <f>IF(BK189=5,5,"")</f>
        <v/>
      </c>
      <c r="DL189" s="31" t="str">
        <f>IF(BK189=6,6,"")</f>
        <v/>
      </c>
      <c r="DM189" s="31" t="str">
        <f>IF(BK189=7,7,"")</f>
        <v/>
      </c>
      <c r="DN189" s="31" t="str">
        <f>IF(BK189=8,8,"")</f>
        <v/>
      </c>
      <c r="DO189" s="31" t="str">
        <f>IF(BK189=9,9,"")</f>
        <v/>
      </c>
      <c r="DP189" s="31" t="str">
        <f>IF(BK189=10,10,"")</f>
        <v/>
      </c>
      <c r="DQ189" s="31" t="str">
        <f>IF(J189="Lund",AZ189,"")</f>
        <v/>
      </c>
      <c r="DR189" s="31" t="str">
        <f>IF(DQ189="","",RANK(DQ189,$DQ$3:$DQ$202,1))</f>
        <v/>
      </c>
      <c r="DS189" s="31" t="str">
        <f>IF(DR189=1,B189,"")</f>
        <v/>
      </c>
      <c r="DT189" s="31" t="str">
        <f>IF(I189="AT",B189,"")</f>
        <v/>
      </c>
      <c r="DU189" s="31" t="str">
        <f>IF(I189="MC",B189,"")</f>
        <v/>
      </c>
      <c r="DV189" s="31" t="str">
        <f>IF(I189="AC",B189,"")</f>
        <v/>
      </c>
      <c r="DW189" s="48" t="e">
        <f>IF(BK189=0,0,IF(D189="","",$D$203-AZ189+1)/$D$203*100)</f>
        <v>#VALUE!</v>
      </c>
      <c r="DX189" s="76" t="str">
        <f>IF(AS189 = 0,AV189 - AS189,"")</f>
        <v/>
      </c>
    </row>
    <row r="190" spans="1:128" ht="13.2" x14ac:dyDescent="0.25">
      <c r="A190" s="31" t="s">
        <v>318</v>
      </c>
      <c r="B190" s="76">
        <v>188</v>
      </c>
      <c r="C190" s="15"/>
      <c r="D190" s="15"/>
      <c r="E190" s="15"/>
      <c r="F190" s="15"/>
      <c r="G190" s="15"/>
      <c r="H190" s="47"/>
      <c r="I190" s="15"/>
      <c r="J190" s="47"/>
      <c r="K190" s="47"/>
      <c r="L190" s="47"/>
      <c r="M190" s="54"/>
      <c r="N190" s="54"/>
      <c r="O190" s="54"/>
      <c r="P190" s="54"/>
      <c r="Q190" s="54"/>
      <c r="R190" s="51"/>
      <c r="S190" s="51"/>
      <c r="T190" s="51"/>
      <c r="U190" s="51"/>
      <c r="V190" s="51"/>
      <c r="W190" s="51"/>
      <c r="X190" s="52" t="str">
        <f>IF(M190&gt;0,VLOOKUP(M190,$DY$8:$DZ$95,2)," ")</f>
        <v xml:space="preserve"> </v>
      </c>
      <c r="Y190" s="52" t="str">
        <f>IF(N190&gt;0,VLOOKUP(N190,$DY$8:$DZ$95,2)," ")</f>
        <v xml:space="preserve"> </v>
      </c>
      <c r="Z190" s="52" t="str">
        <f>IF(O190&gt;0,VLOOKUP(O190,$DY$8:$DZ$95,2)," ")</f>
        <v xml:space="preserve"> </v>
      </c>
      <c r="AA190" s="52" t="str">
        <f>IF(P190&gt;0,VLOOKUP(P190,$DY$8:$DZ$95,2)," ")</f>
        <v xml:space="preserve"> </v>
      </c>
      <c r="AB190" s="52" t="str">
        <f>IF(Q190&gt;0,VLOOKUP(Q190,$DY$8:$DZ$95,2)," ")</f>
        <v xml:space="preserve"> </v>
      </c>
      <c r="AC190" s="54"/>
      <c r="AD190" s="54"/>
      <c r="AE190" s="54"/>
      <c r="AF190" s="54"/>
      <c r="AG190" s="54"/>
      <c r="AH190" s="52" t="str">
        <f>IF(AC190&gt;0,VLOOKUP(AC190,$DY$8:$DZ$95,2)," ")</f>
        <v xml:space="preserve"> </v>
      </c>
      <c r="AI190" s="52" t="str">
        <f>IF(AD190&gt;0,VLOOKUP(AD190,$DY$8:$DZ$95,2)," ")</f>
        <v xml:space="preserve"> </v>
      </c>
      <c r="AJ190" s="52" t="str">
        <f>IF(AE190&gt;0,VLOOKUP(AE190,$DY$8:$DZ$95,2)," ")</f>
        <v xml:space="preserve"> </v>
      </c>
      <c r="AK190" s="52" t="str">
        <f>IF(AF190&gt;0,VLOOKUP(AF190,$DY$8:$DZ$95,2)," ")</f>
        <v xml:space="preserve"> </v>
      </c>
      <c r="AL190" s="52" t="str">
        <f>IF(AG190&gt;0,VLOOKUP(AG190,$DY$8:$DZ$95,2)," ")</f>
        <v xml:space="preserve"> </v>
      </c>
      <c r="AM190" s="53"/>
      <c r="AN190" s="53"/>
      <c r="AO190" s="53"/>
      <c r="AP190" s="53"/>
      <c r="AQ190" s="53"/>
      <c r="AR190" s="53"/>
      <c r="AS190" s="55" t="str">
        <f>IF(D190="","",SUM(X190:AB190))</f>
        <v/>
      </c>
      <c r="AT190" s="31" t="str">
        <f>IF(D190="","",RANK(AS190,$AS$3:$AS$202,0))</f>
        <v/>
      </c>
      <c r="AU190" s="57" t="str">
        <f>IF(D190="","",IF(LOOKUP(AT190,'Master 2012 Pay Sheet'!$A$5:$A$35,'Master 2012 Pay Sheet'!$B$5:$B$35)&gt;0,LOOKUP(AT190,'Master 2012 Pay Sheet'!$A$5:$A$35,'Master 2012 Pay Sheet'!$B$5:$B$35),0))</f>
        <v/>
      </c>
      <c r="AV190" s="56" t="str">
        <f>IF(D190="","",SUM(AH190:AL190))</f>
        <v/>
      </c>
      <c r="AW190" s="31" t="str">
        <f>IF(D190="","",RANK(AV190,$AV$3:$AV$202,0))</f>
        <v/>
      </c>
      <c r="AX190" s="57" t="str">
        <f>IF(D190="","",IF(LOOKUP(AW190,'Master 2012 Pay Sheet'!$C$5:$C$35,'Master 2012 Pay Sheet'!$D$5:$D$35)&gt;0,LOOKUP(AW190,'Master 2012 Pay Sheet'!$C$5:$C$35,'Master 2012 Pay Sheet'!$D$5:$D$35),0))</f>
        <v/>
      </c>
      <c r="AY190" s="56" t="str">
        <f>IF(D190="","",AS190+AV190)</f>
        <v/>
      </c>
      <c r="AZ190" s="31" t="str">
        <f>IF(D190="","",RANK(AY190,$AY$3:$AY$202,0))</f>
        <v/>
      </c>
      <c r="BA190" s="57" t="str">
        <f>IF(D190="","",IF(LOOKUP(AZ190,'Master 2012 Pay Sheet'!$E$5:$E$35,'Master 2012 Pay Sheet'!$F$5:$F$35)&gt;0,LOOKUP(AZ190,'Master 2012 Pay Sheet'!$E$5:$E$35,'Master 2012 Pay Sheet'!$F$5:$F$35),0))</f>
        <v/>
      </c>
      <c r="BB190" s="57" t="str">
        <f>IF(D190="","",SUM(AU190+AX190+BA190))</f>
        <v/>
      </c>
      <c r="BC190" s="31" t="str">
        <f>IF(D190="","",AT190-AZ190)</f>
        <v/>
      </c>
      <c r="BD190" s="31" t="str">
        <f>IF(D190="","",IF(BC190=MAX($BC$3:$BC$202),B190,""))</f>
        <v/>
      </c>
      <c r="BE190" s="31" t="str">
        <f>IF(D190="","",COUNT(M190:Q190))</f>
        <v/>
      </c>
      <c r="BF190" s="56" t="str">
        <f>IF(D190="","",MAX(X190:AB190))</f>
        <v/>
      </c>
      <c r="BG190" s="31" t="str">
        <f>IF(BF190=MAX($BF$3:$BF$202),B190,"")</f>
        <v/>
      </c>
      <c r="BH190" s="31" t="str">
        <f>IF(D190="","",COUNT(AC190:AG190))</f>
        <v/>
      </c>
      <c r="BI190" s="56" t="str">
        <f>IF(D190="","",MAX(AH190:AL190))</f>
        <v/>
      </c>
      <c r="BJ190" s="31" t="str">
        <f>IF(BI190=MAX($BI$3:$BI$202),B190,"")</f>
        <v/>
      </c>
      <c r="BK190" s="31" t="str">
        <f>IF(BE190="","",BE190+BH190)</f>
        <v/>
      </c>
      <c r="BL190" s="31" t="str">
        <f>IF(D190="","",IF(S190=MAX($S$3:$S$202),S190,""))</f>
        <v/>
      </c>
      <c r="BM190" s="31" t="str">
        <f>IF(BL190=MAX($BL$3:$BL$202),B190,"")</f>
        <v/>
      </c>
      <c r="BN190" s="31" t="str">
        <f>IF(D190="","",IF(AN190=MAX($AN$3:$AN$202),AN190,""))</f>
        <v/>
      </c>
      <c r="BO190" s="31" t="str">
        <f>IF(BN190=MAX($BN$3:$BN$202),B190,"")</f>
        <v/>
      </c>
      <c r="BP190" s="31" t="str">
        <f>IF(D190="","",IF(R190=MAX($R$3:$R$202),R190,""))</f>
        <v/>
      </c>
      <c r="BQ190" s="31" t="str">
        <f>IF(BP190=MAX($BP$3:$BP$202),B190,"")</f>
        <v/>
      </c>
      <c r="BR190" s="31" t="str">
        <f>IF(D190="","",IF(AM190=MAX($AM$3:$AM$202),AM190,""))</f>
        <v/>
      </c>
      <c r="BS190" s="31" t="str">
        <f>IF(BR190=MAX($BR$3:$BR$202),B190,"")</f>
        <v/>
      </c>
      <c r="BT190" s="31" t="str">
        <f>IF(D190="","",IF(V190=MAX($V$3:$V$202),V190,""))</f>
        <v/>
      </c>
      <c r="BU190" s="31" t="str">
        <f>IF(BT190=MAX($BT$3:$BT$202),B190,"")</f>
        <v/>
      </c>
      <c r="BV190" s="31" t="str">
        <f>IF(D190="","",IF(W190=MAX($W$3:$W$202), W190,""))</f>
        <v/>
      </c>
      <c r="BW190" s="31" t="str">
        <f>IF(BV190=MAX($BV$3:$BV$202),B190,"")</f>
        <v/>
      </c>
      <c r="BX190" s="31" t="str">
        <f>IF(D190="","",IF(AQ190=MAX($AQ$3:$AQ$202),AQ190,""))</f>
        <v/>
      </c>
      <c r="BY190" s="31" t="str">
        <f>IF(BX190=MAX($BX$3:$BX$202),B190,"")</f>
        <v/>
      </c>
      <c r="BZ190" s="31" t="str">
        <f>IF(D190="","",IF(AR190=MAX($AR$3:$AR$202), AR190,""))</f>
        <v/>
      </c>
      <c r="CA190" s="31" t="str">
        <f>IF(BZ190=MAX($BZ$3:$BZ$202),B190,"")</f>
        <v/>
      </c>
      <c r="CB190" s="31" t="str">
        <f>IF(D190="","",IF(U190=MAX($U$3:$U$202), U190,""))</f>
        <v/>
      </c>
      <c r="CC190" s="31" t="str">
        <f>IF(CB190=MAX($CB$3:$CB$202),B190,"")</f>
        <v/>
      </c>
      <c r="CD190" s="31" t="str">
        <f>IF(D190="","",IF(AP190=MAX($AP$3:$AP$202),AP190,""))</f>
        <v/>
      </c>
      <c r="CE190" s="31" t="str">
        <f>IF(CD190=MAX($CD$3:$CD$202),B190,"")</f>
        <v/>
      </c>
      <c r="CF190" s="31" t="str">
        <f>IF(D190="","",IF(T190=MAX($T$3:$T$202), T190,""))</f>
        <v/>
      </c>
      <c r="CG190" s="31" t="str">
        <f>IF(CF190=MAX($CF$3:$CF$202),B190,"")</f>
        <v/>
      </c>
      <c r="CH190" s="31" t="str">
        <f>IF(D190="","",IF(AO190=MAX($AO$3:$AO$202),AO190,""))</f>
        <v/>
      </c>
      <c r="CI190" s="31" t="str">
        <f>IF(CH190=MAX($CH$3:$CH$202),B190,"")</f>
        <v/>
      </c>
      <c r="CJ190" s="31" t="str">
        <f>IF(I190="AC",AZ190,"")</f>
        <v/>
      </c>
      <c r="CK190" s="31" t="str">
        <f>IF(CJ190="","",RANK(CJ190,$CJ$3:$CJ$202,1))</f>
        <v/>
      </c>
      <c r="CL190" s="31" t="str">
        <f>IF(CK190=1,B190,"")</f>
        <v/>
      </c>
      <c r="CM190" s="31" t="str">
        <f>IF(CK190=2,B190,"")</f>
        <v/>
      </c>
      <c r="CN190" s="31" t="str">
        <f>IF(CK190=3,B190,"")</f>
        <v/>
      </c>
      <c r="CO190" s="31" t="str">
        <f>IF(I190="MC",AZ190,"")</f>
        <v/>
      </c>
      <c r="CP190" s="31" t="str">
        <f>IF(CO190="","",RANK(CO190,$CO$3:$CO$202,1))</f>
        <v/>
      </c>
      <c r="CQ190" s="31" t="str">
        <f>IF(CP190=1,B190,"")</f>
        <v/>
      </c>
      <c r="CR190" s="31" t="str">
        <f>IF(CP190=2,B190,"")</f>
        <v/>
      </c>
      <c r="CS190" s="31" t="str">
        <f>IF(CP190=3,B190,"")</f>
        <v/>
      </c>
      <c r="CT190" s="31" t="str">
        <f>IF(BE190=0,BE190,"")</f>
        <v/>
      </c>
      <c r="CU190" s="31" t="str">
        <f>IF(BE190=1,1,"")</f>
        <v/>
      </c>
      <c r="CV190" s="31" t="str">
        <f>IF(BE190=2,2,"")</f>
        <v/>
      </c>
      <c r="CW190" s="31" t="str">
        <f>IF(BE190=3,3,"")</f>
        <v/>
      </c>
      <c r="CX190" s="31" t="str">
        <f>IF(BE190=4,4,"")</f>
        <v/>
      </c>
      <c r="CY190" s="31" t="str">
        <f>IF(BE190=5,5,"")</f>
        <v/>
      </c>
      <c r="CZ190" s="31" t="str">
        <f>IF(BH190=0,BH190,"")</f>
        <v/>
      </c>
      <c r="DA190" s="31" t="str">
        <f>IF(BH190=1,1,"")</f>
        <v/>
      </c>
      <c r="DB190" s="31" t="str">
        <f>IF(BH190=2,2,"")</f>
        <v/>
      </c>
      <c r="DC190" s="31" t="str">
        <f>IF(BH190=3,3,"")</f>
        <v/>
      </c>
      <c r="DD190" s="31" t="str">
        <f>IF(BH190=4,4,"")</f>
        <v/>
      </c>
      <c r="DE190" s="31" t="str">
        <f>IF(BH190=5,5,"")</f>
        <v/>
      </c>
      <c r="DF190" s="31" t="str">
        <f>IF(BK190=0,BK190,"")</f>
        <v/>
      </c>
      <c r="DG190" s="31" t="str">
        <f>IF(BK190=1,1,"")</f>
        <v/>
      </c>
      <c r="DH190" s="31" t="str">
        <f>IF(BK190=2,2,"")</f>
        <v/>
      </c>
      <c r="DI190" s="31" t="str">
        <f>IF(BK190=3,3,"")</f>
        <v/>
      </c>
      <c r="DJ190" s="31" t="str">
        <f>IF(BK190=4,4,"")</f>
        <v/>
      </c>
      <c r="DK190" s="31" t="str">
        <f>IF(BK190=5,5,"")</f>
        <v/>
      </c>
      <c r="DL190" s="31" t="str">
        <f>IF(BK190=6,6,"")</f>
        <v/>
      </c>
      <c r="DM190" s="31" t="str">
        <f>IF(BK190=7,7,"")</f>
        <v/>
      </c>
      <c r="DN190" s="31" t="str">
        <f>IF(BK190=8,8,"")</f>
        <v/>
      </c>
      <c r="DO190" s="31" t="str">
        <f>IF(BK190=9,9,"")</f>
        <v/>
      </c>
      <c r="DP190" s="31" t="str">
        <f>IF(BK190=10,10,"")</f>
        <v/>
      </c>
      <c r="DQ190" s="31" t="str">
        <f>IF(J190="Lund",AZ190,"")</f>
        <v/>
      </c>
      <c r="DR190" s="31" t="str">
        <f>IF(DQ190="","",RANK(DQ190,$DQ$3:$DQ$202,1))</f>
        <v/>
      </c>
      <c r="DS190" s="31" t="str">
        <f>IF(DR190=1,B190,"")</f>
        <v/>
      </c>
      <c r="DT190" s="31" t="str">
        <f>IF(I190="AT",B190,"")</f>
        <v/>
      </c>
      <c r="DU190" s="31" t="str">
        <f>IF(I190="MC",B190,"")</f>
        <v/>
      </c>
      <c r="DV190" s="31" t="str">
        <f>IF(I190="AC",B190,"")</f>
        <v/>
      </c>
      <c r="DW190" s="48" t="e">
        <f>IF(BK190=0,0,IF(D190="","",$D$203-AZ190+1)/$D$203*100)</f>
        <v>#VALUE!</v>
      </c>
      <c r="DX190" s="76" t="str">
        <f>IF(AS190 = 0,AV190 - AS190,"")</f>
        <v/>
      </c>
    </row>
    <row r="191" spans="1:128" ht="13.2" x14ac:dyDescent="0.25">
      <c r="A191" s="31" t="s">
        <v>318</v>
      </c>
      <c r="B191" s="76">
        <v>189</v>
      </c>
      <c r="C191" s="15"/>
      <c r="D191" s="15"/>
      <c r="E191" s="15"/>
      <c r="F191" s="15"/>
      <c r="G191" s="15"/>
      <c r="H191" s="47"/>
      <c r="I191" s="15"/>
      <c r="J191" s="47"/>
      <c r="K191" s="47"/>
      <c r="L191" s="47"/>
      <c r="M191" s="54"/>
      <c r="N191" s="54"/>
      <c r="O191" s="54"/>
      <c r="P191" s="54"/>
      <c r="Q191" s="54"/>
      <c r="R191" s="51"/>
      <c r="S191" s="51"/>
      <c r="T191" s="51"/>
      <c r="U191" s="51"/>
      <c r="V191" s="51"/>
      <c r="W191" s="51"/>
      <c r="X191" s="52" t="str">
        <f>IF(M191&gt;0,VLOOKUP(M191,$DY$8:$DZ$95,2)," ")</f>
        <v xml:space="preserve"> </v>
      </c>
      <c r="Y191" s="52" t="str">
        <f>IF(N191&gt;0,VLOOKUP(N191,$DY$8:$DZ$95,2)," ")</f>
        <v xml:space="preserve"> </v>
      </c>
      <c r="Z191" s="52" t="str">
        <f>IF(O191&gt;0,VLOOKUP(O191,$DY$8:$DZ$95,2)," ")</f>
        <v xml:space="preserve"> </v>
      </c>
      <c r="AA191" s="52" t="str">
        <f>IF(P191&gt;0,VLOOKUP(P191,$DY$8:$DZ$95,2)," ")</f>
        <v xml:space="preserve"> </v>
      </c>
      <c r="AB191" s="52" t="str">
        <f>IF(Q191&gt;0,VLOOKUP(Q191,$DY$8:$DZ$95,2)," ")</f>
        <v xml:space="preserve"> </v>
      </c>
      <c r="AC191" s="54"/>
      <c r="AD191" s="54"/>
      <c r="AE191" s="54"/>
      <c r="AF191" s="54"/>
      <c r="AG191" s="54"/>
      <c r="AH191" s="52" t="str">
        <f>IF(AC191&gt;0,VLOOKUP(AC191,$DY$8:$DZ$95,2)," ")</f>
        <v xml:space="preserve"> </v>
      </c>
      <c r="AI191" s="52" t="str">
        <f>IF(AD191&gt;0,VLOOKUP(AD191,$DY$8:$DZ$95,2)," ")</f>
        <v xml:space="preserve"> </v>
      </c>
      <c r="AJ191" s="52" t="str">
        <f>IF(AE191&gt;0,VLOOKUP(AE191,$DY$8:$DZ$95,2)," ")</f>
        <v xml:space="preserve"> </v>
      </c>
      <c r="AK191" s="52" t="str">
        <f>IF(AF191&gt;0,VLOOKUP(AF191,$DY$8:$DZ$95,2)," ")</f>
        <v xml:space="preserve"> </v>
      </c>
      <c r="AL191" s="52" t="str">
        <f>IF(AG191&gt;0,VLOOKUP(AG191,$DY$8:$DZ$95,2)," ")</f>
        <v xml:space="preserve"> </v>
      </c>
      <c r="AM191" s="53"/>
      <c r="AN191" s="53"/>
      <c r="AO191" s="53"/>
      <c r="AP191" s="53"/>
      <c r="AQ191" s="53"/>
      <c r="AR191" s="53"/>
      <c r="AS191" s="55" t="str">
        <f>IF(D191="","",SUM(X191:AB191))</f>
        <v/>
      </c>
      <c r="AT191" s="31" t="str">
        <f>IF(D191="","",RANK(AS191,$AS$3:$AS$202,0))</f>
        <v/>
      </c>
      <c r="AU191" s="57" t="str">
        <f>IF(D191="","",IF(LOOKUP(AT191,'Master 2012 Pay Sheet'!$A$5:$A$35,'Master 2012 Pay Sheet'!$B$5:$B$35)&gt;0,LOOKUP(AT191,'Master 2012 Pay Sheet'!$A$5:$A$35,'Master 2012 Pay Sheet'!$B$5:$B$35),0))</f>
        <v/>
      </c>
      <c r="AV191" s="56" t="str">
        <f>IF(D191="","",SUM(AH191:AL191))</f>
        <v/>
      </c>
      <c r="AW191" s="31" t="str">
        <f>IF(D191="","",RANK(AV191,$AV$3:$AV$202,0))</f>
        <v/>
      </c>
      <c r="AX191" s="57" t="str">
        <f>IF(D191="","",IF(LOOKUP(AW191,'Master 2012 Pay Sheet'!$C$5:$C$35,'Master 2012 Pay Sheet'!$D$5:$D$35)&gt;0,LOOKUP(AW191,'Master 2012 Pay Sheet'!$C$5:$C$35,'Master 2012 Pay Sheet'!$D$5:$D$35),0))</f>
        <v/>
      </c>
      <c r="AY191" s="56" t="str">
        <f>IF(D191="","",AS191+AV191)</f>
        <v/>
      </c>
      <c r="AZ191" s="31" t="str">
        <f>IF(D191="","",RANK(AY191,$AY$3:$AY$202,0))</f>
        <v/>
      </c>
      <c r="BA191" s="57" t="str">
        <f>IF(D191="","",IF(LOOKUP(AZ191,'Master 2012 Pay Sheet'!$E$5:$E$35,'Master 2012 Pay Sheet'!$F$5:$F$35)&gt;0,LOOKUP(AZ191,'Master 2012 Pay Sheet'!$E$5:$E$35,'Master 2012 Pay Sheet'!$F$5:$F$35),0))</f>
        <v/>
      </c>
      <c r="BB191" s="57" t="str">
        <f>IF(D191="","",SUM(AU191+AX191+BA191))</f>
        <v/>
      </c>
      <c r="BC191" s="31" t="str">
        <f>IF(D191="","",AT191-AZ191)</f>
        <v/>
      </c>
      <c r="BD191" s="31" t="str">
        <f>IF(D191="","",IF(BC191=MAX($BC$3:$BC$202),B191,""))</f>
        <v/>
      </c>
      <c r="BE191" s="31" t="str">
        <f>IF(D191="","",COUNT(M191:Q191))</f>
        <v/>
      </c>
      <c r="BF191" s="56" t="str">
        <f>IF(D191="","",MAX(X191:AB191))</f>
        <v/>
      </c>
      <c r="BG191" s="31" t="str">
        <f>IF(BF191=MAX($BF$3:$BF$202),B191,"")</f>
        <v/>
      </c>
      <c r="BH191" s="31" t="str">
        <f>IF(D191="","",COUNT(AC191:AG191))</f>
        <v/>
      </c>
      <c r="BI191" s="56" t="str">
        <f>IF(D191="","",MAX(AH191:AL191))</f>
        <v/>
      </c>
      <c r="BJ191" s="31" t="str">
        <f>IF(BI191=MAX($BI$3:$BI$202),B191,"")</f>
        <v/>
      </c>
      <c r="BK191" s="31" t="str">
        <f>IF(BE191="","",BE191+BH191)</f>
        <v/>
      </c>
      <c r="BL191" s="31" t="str">
        <f>IF(D191="","",IF(S191=MAX($S$3:$S$202),S191,""))</f>
        <v/>
      </c>
      <c r="BM191" s="31" t="str">
        <f>IF(BL191=MAX($BL$3:$BL$202),B191,"")</f>
        <v/>
      </c>
      <c r="BN191" s="31" t="str">
        <f>IF(D191="","",IF(AN191=MAX($AN$3:$AN$202),AN191,""))</f>
        <v/>
      </c>
      <c r="BO191" s="31" t="str">
        <f>IF(BN191=MAX($BN$3:$BN$202),B191,"")</f>
        <v/>
      </c>
      <c r="BP191" s="31" t="str">
        <f>IF(D191="","",IF(R191=MAX($R$3:$R$202),R191,""))</f>
        <v/>
      </c>
      <c r="BQ191" s="31" t="str">
        <f>IF(BP191=MAX($BP$3:$BP$202),B191,"")</f>
        <v/>
      </c>
      <c r="BR191" s="31" t="str">
        <f>IF(D191="","",IF(AM191=MAX($AM$3:$AM$202),AM191,""))</f>
        <v/>
      </c>
      <c r="BS191" s="31" t="str">
        <f>IF(BR191=MAX($BR$3:$BR$202),B191,"")</f>
        <v/>
      </c>
      <c r="BT191" s="31" t="str">
        <f>IF(D191="","",IF(V191=MAX($V$3:$V$202),V191,""))</f>
        <v/>
      </c>
      <c r="BU191" s="31" t="str">
        <f>IF(BT191=MAX($BT$3:$BT$202),B191,"")</f>
        <v/>
      </c>
      <c r="BV191" s="31" t="str">
        <f>IF(D191="","",IF(W191=MAX($W$3:$W$202), W191,""))</f>
        <v/>
      </c>
      <c r="BW191" s="31" t="str">
        <f>IF(BV191=MAX($BV$3:$BV$202),B191,"")</f>
        <v/>
      </c>
      <c r="BX191" s="31" t="str">
        <f>IF(D191="","",IF(AQ191=MAX($AQ$3:$AQ$202),AQ191,""))</f>
        <v/>
      </c>
      <c r="BY191" s="31" t="str">
        <f>IF(BX191=MAX($BX$3:$BX$202),B191,"")</f>
        <v/>
      </c>
      <c r="BZ191" s="31" t="str">
        <f>IF(D191="","",IF(AR191=MAX($AR$3:$AR$202), AR191,""))</f>
        <v/>
      </c>
      <c r="CA191" s="31" t="str">
        <f>IF(BZ191=MAX($BZ$3:$BZ$202),B191,"")</f>
        <v/>
      </c>
      <c r="CB191" s="31" t="str">
        <f>IF(D191="","",IF(U191=MAX($U$3:$U$202), U191,""))</f>
        <v/>
      </c>
      <c r="CC191" s="31" t="str">
        <f>IF(CB191=MAX($CB$3:$CB$202),B191,"")</f>
        <v/>
      </c>
      <c r="CD191" s="31" t="str">
        <f>IF(D191="","",IF(AP191=MAX($AP$3:$AP$202),AP191,""))</f>
        <v/>
      </c>
      <c r="CE191" s="31" t="str">
        <f>IF(CD191=MAX($CD$3:$CD$202),B191,"")</f>
        <v/>
      </c>
      <c r="CF191" s="31" t="str">
        <f>IF(D191="","",IF(T191=MAX($T$3:$T$202), T191,""))</f>
        <v/>
      </c>
      <c r="CG191" s="31" t="str">
        <f>IF(CF191=MAX($CF$3:$CF$202),B191,"")</f>
        <v/>
      </c>
      <c r="CH191" s="31" t="str">
        <f>IF(D191="","",IF(AO191=MAX($AO$3:$AO$202),AO191,""))</f>
        <v/>
      </c>
      <c r="CI191" s="31" t="str">
        <f>IF(CH191=MAX($CH$3:$CH$202),B191,"")</f>
        <v/>
      </c>
      <c r="CJ191" s="31" t="str">
        <f>IF(I191="AC",AZ191,"")</f>
        <v/>
      </c>
      <c r="CK191" s="31" t="str">
        <f>IF(CJ191="","",RANK(CJ191,$CJ$3:$CJ$202,1))</f>
        <v/>
      </c>
      <c r="CL191" s="31" t="str">
        <f>IF(CK191=1,B191,"")</f>
        <v/>
      </c>
      <c r="CM191" s="31" t="str">
        <f>IF(CK191=2,B191,"")</f>
        <v/>
      </c>
      <c r="CN191" s="31" t="str">
        <f>IF(CK191=3,B191,"")</f>
        <v/>
      </c>
      <c r="CO191" s="31" t="str">
        <f>IF(I191="MC",AZ191,"")</f>
        <v/>
      </c>
      <c r="CP191" s="31" t="str">
        <f>IF(CO191="","",RANK(CO191,$CO$3:$CO$202,1))</f>
        <v/>
      </c>
      <c r="CQ191" s="31" t="str">
        <f>IF(CP191=1,B191,"")</f>
        <v/>
      </c>
      <c r="CR191" s="31" t="str">
        <f>IF(CP191=2,B191,"")</f>
        <v/>
      </c>
      <c r="CS191" s="31" t="str">
        <f>IF(CP191=3,B191,"")</f>
        <v/>
      </c>
      <c r="CT191" s="31" t="str">
        <f>IF(BE191=0,BE191,"")</f>
        <v/>
      </c>
      <c r="CU191" s="31" t="str">
        <f>IF(BE191=1,1,"")</f>
        <v/>
      </c>
      <c r="CV191" s="31" t="str">
        <f>IF(BE191=2,2,"")</f>
        <v/>
      </c>
      <c r="CW191" s="31" t="str">
        <f>IF(BE191=3,3,"")</f>
        <v/>
      </c>
      <c r="CX191" s="31" t="str">
        <f>IF(BE191=4,4,"")</f>
        <v/>
      </c>
      <c r="CY191" s="31" t="str">
        <f>IF(BE191=5,5,"")</f>
        <v/>
      </c>
      <c r="CZ191" s="31" t="str">
        <f>IF(BH191=0,BH191,"")</f>
        <v/>
      </c>
      <c r="DA191" s="31" t="str">
        <f>IF(BH191=1,1,"")</f>
        <v/>
      </c>
      <c r="DB191" s="31" t="str">
        <f>IF(BH191=2,2,"")</f>
        <v/>
      </c>
      <c r="DC191" s="31" t="str">
        <f>IF(BH191=3,3,"")</f>
        <v/>
      </c>
      <c r="DD191" s="31" t="str">
        <f>IF(BH191=4,4,"")</f>
        <v/>
      </c>
      <c r="DE191" s="31" t="str">
        <f>IF(BH191=5,5,"")</f>
        <v/>
      </c>
      <c r="DF191" s="31" t="str">
        <f>IF(BK191=0,BK191,"")</f>
        <v/>
      </c>
      <c r="DG191" s="31" t="str">
        <f>IF(BK191=1,1,"")</f>
        <v/>
      </c>
      <c r="DH191" s="31" t="str">
        <f>IF(BK191=2,2,"")</f>
        <v/>
      </c>
      <c r="DI191" s="31" t="str">
        <f>IF(BK191=3,3,"")</f>
        <v/>
      </c>
      <c r="DJ191" s="31" t="str">
        <f>IF(BK191=4,4,"")</f>
        <v/>
      </c>
      <c r="DK191" s="31" t="str">
        <f>IF(BK191=5,5,"")</f>
        <v/>
      </c>
      <c r="DL191" s="31" t="str">
        <f>IF(BK191=6,6,"")</f>
        <v/>
      </c>
      <c r="DM191" s="31" t="str">
        <f>IF(BK191=7,7,"")</f>
        <v/>
      </c>
      <c r="DN191" s="31" t="str">
        <f>IF(BK191=8,8,"")</f>
        <v/>
      </c>
      <c r="DO191" s="31" t="str">
        <f>IF(BK191=9,9,"")</f>
        <v/>
      </c>
      <c r="DP191" s="31" t="str">
        <f>IF(BK191=10,10,"")</f>
        <v/>
      </c>
      <c r="DQ191" s="31" t="str">
        <f>IF(J191="Lund",AZ191,"")</f>
        <v/>
      </c>
      <c r="DR191" s="31" t="str">
        <f>IF(DQ191="","",RANK(DQ191,$DQ$3:$DQ$202,1))</f>
        <v/>
      </c>
      <c r="DS191" s="31" t="str">
        <f>IF(DR191=1,B191,"")</f>
        <v/>
      </c>
      <c r="DT191" s="31" t="str">
        <f>IF(I191="AT",B191,"")</f>
        <v/>
      </c>
      <c r="DU191" s="31" t="str">
        <f>IF(I191="MC",B191,"")</f>
        <v/>
      </c>
      <c r="DV191" s="31" t="str">
        <f>IF(I191="AC",B191,"")</f>
        <v/>
      </c>
      <c r="DW191" s="48" t="e">
        <f>IF(BK191=0,0,IF(D191="","",$D$203-AZ191+1)/$D$203*100)</f>
        <v>#VALUE!</v>
      </c>
      <c r="DX191" s="76" t="str">
        <f>IF(AS191 = 0,AV191 - AS191,"")</f>
        <v/>
      </c>
    </row>
    <row r="192" spans="1:128" ht="13.2" x14ac:dyDescent="0.25">
      <c r="A192" s="31" t="s">
        <v>318</v>
      </c>
      <c r="B192" s="76">
        <v>190</v>
      </c>
      <c r="C192" s="15"/>
      <c r="D192" s="15"/>
      <c r="E192" s="15"/>
      <c r="F192" s="15"/>
      <c r="G192" s="15"/>
      <c r="H192" s="47"/>
      <c r="I192" s="15"/>
      <c r="J192" s="47"/>
      <c r="K192" s="47"/>
      <c r="L192" s="47"/>
      <c r="M192" s="54"/>
      <c r="N192" s="54"/>
      <c r="O192" s="54"/>
      <c r="P192" s="54"/>
      <c r="Q192" s="54"/>
      <c r="R192" s="51"/>
      <c r="S192" s="51"/>
      <c r="T192" s="51"/>
      <c r="U192" s="51"/>
      <c r="V192" s="51"/>
      <c r="W192" s="51"/>
      <c r="X192" s="52" t="str">
        <f>IF(M192&gt;0,VLOOKUP(M192,$DY$8:$DZ$95,2)," ")</f>
        <v xml:space="preserve"> </v>
      </c>
      <c r="Y192" s="52" t="str">
        <f>IF(N192&gt;0,VLOOKUP(N192,$DY$8:$DZ$95,2)," ")</f>
        <v xml:space="preserve"> </v>
      </c>
      <c r="Z192" s="52" t="str">
        <f>IF(O192&gt;0,VLOOKUP(O192,$DY$8:$DZ$95,2)," ")</f>
        <v xml:space="preserve"> </v>
      </c>
      <c r="AA192" s="52" t="str">
        <f>IF(P192&gt;0,VLOOKUP(P192,$DY$8:$DZ$95,2)," ")</f>
        <v xml:space="preserve"> </v>
      </c>
      <c r="AB192" s="52" t="str">
        <f>IF(Q192&gt;0,VLOOKUP(Q192,$DY$8:$DZ$95,2)," ")</f>
        <v xml:space="preserve"> </v>
      </c>
      <c r="AC192" s="54"/>
      <c r="AD192" s="54"/>
      <c r="AE192" s="54"/>
      <c r="AF192" s="54"/>
      <c r="AG192" s="54"/>
      <c r="AH192" s="52" t="str">
        <f>IF(AC192&gt;0,VLOOKUP(AC192,$DY$8:$DZ$95,2)," ")</f>
        <v xml:space="preserve"> </v>
      </c>
      <c r="AI192" s="52" t="str">
        <f>IF(AD192&gt;0,VLOOKUP(AD192,$DY$8:$DZ$95,2)," ")</f>
        <v xml:space="preserve"> </v>
      </c>
      <c r="AJ192" s="52" t="str">
        <f>IF(AE192&gt;0,VLOOKUP(AE192,$DY$8:$DZ$95,2)," ")</f>
        <v xml:space="preserve"> </v>
      </c>
      <c r="AK192" s="52" t="str">
        <f>IF(AF192&gt;0,VLOOKUP(AF192,$DY$8:$DZ$95,2)," ")</f>
        <v xml:space="preserve"> </v>
      </c>
      <c r="AL192" s="52" t="str">
        <f>IF(AG192&gt;0,VLOOKUP(AG192,$DY$8:$DZ$95,2)," ")</f>
        <v xml:space="preserve"> </v>
      </c>
      <c r="AM192" s="53"/>
      <c r="AN192" s="53"/>
      <c r="AO192" s="53"/>
      <c r="AP192" s="53"/>
      <c r="AQ192" s="53"/>
      <c r="AR192" s="53"/>
      <c r="AS192" s="55" t="str">
        <f>IF(D192="","",SUM(X192:AB192))</f>
        <v/>
      </c>
      <c r="AT192" s="31" t="str">
        <f>IF(D192="","",RANK(AS192,$AS$3:$AS$202,0))</f>
        <v/>
      </c>
      <c r="AU192" s="57" t="str">
        <f>IF(D192="","",IF(LOOKUP(AT192,'Master 2012 Pay Sheet'!$A$5:$A$35,'Master 2012 Pay Sheet'!$B$5:$B$35)&gt;0,LOOKUP(AT192,'Master 2012 Pay Sheet'!$A$5:$A$35,'Master 2012 Pay Sheet'!$B$5:$B$35),0))</f>
        <v/>
      </c>
      <c r="AV192" s="56" t="str">
        <f>IF(D192="","",SUM(AH192:AL192))</f>
        <v/>
      </c>
      <c r="AW192" s="31" t="str">
        <f>IF(D192="","",RANK(AV192,$AV$3:$AV$202,0))</f>
        <v/>
      </c>
      <c r="AX192" s="57" t="str">
        <f>IF(D192="","",IF(LOOKUP(AW192,'Master 2012 Pay Sheet'!$C$5:$C$35,'Master 2012 Pay Sheet'!$D$5:$D$35)&gt;0,LOOKUP(AW192,'Master 2012 Pay Sheet'!$C$5:$C$35,'Master 2012 Pay Sheet'!$D$5:$D$35),0))</f>
        <v/>
      </c>
      <c r="AY192" s="56" t="str">
        <f>IF(D192="","",AS192+AV192)</f>
        <v/>
      </c>
      <c r="AZ192" s="31" t="str">
        <f>IF(D192="","",RANK(AY192,$AY$3:$AY$202,0))</f>
        <v/>
      </c>
      <c r="BA192" s="57" t="str">
        <f>IF(D192="","",IF(LOOKUP(AZ192,'Master 2012 Pay Sheet'!$E$5:$E$35,'Master 2012 Pay Sheet'!$F$5:$F$35)&gt;0,LOOKUP(AZ192,'Master 2012 Pay Sheet'!$E$5:$E$35,'Master 2012 Pay Sheet'!$F$5:$F$35),0))</f>
        <v/>
      </c>
      <c r="BB192" s="57" t="str">
        <f>IF(D192="","",SUM(AU192+AX192+BA192))</f>
        <v/>
      </c>
      <c r="BC192" s="31" t="str">
        <f>IF(D192="","",AT192-AZ192)</f>
        <v/>
      </c>
      <c r="BD192" s="31" t="str">
        <f>IF(D192="","",IF(BC192=MAX($BC$3:$BC$202),B192,""))</f>
        <v/>
      </c>
      <c r="BE192" s="31" t="str">
        <f>IF(D192="","",COUNT(M192:Q192))</f>
        <v/>
      </c>
      <c r="BF192" s="56" t="str">
        <f>IF(D192="","",MAX(X192:AB192))</f>
        <v/>
      </c>
      <c r="BG192" s="31" t="str">
        <f>IF(BF192=MAX($BF$3:$BF$202),B192,"")</f>
        <v/>
      </c>
      <c r="BH192" s="31" t="str">
        <f>IF(D192="","",COUNT(AC192:AG192))</f>
        <v/>
      </c>
      <c r="BI192" s="56" t="str">
        <f>IF(D192="","",MAX(AH192:AL192))</f>
        <v/>
      </c>
      <c r="BJ192" s="31" t="str">
        <f>IF(BI192=MAX($BI$3:$BI$202),B192,"")</f>
        <v/>
      </c>
      <c r="BK192" s="31" t="str">
        <f>IF(BE192="","",BE192+BH192)</f>
        <v/>
      </c>
      <c r="BL192" s="31" t="str">
        <f>IF(D192="","",IF(S192=MAX($S$3:$S$202),S192,""))</f>
        <v/>
      </c>
      <c r="BM192" s="31" t="str">
        <f>IF(BL192=MAX($BL$3:$BL$202),B192,"")</f>
        <v/>
      </c>
      <c r="BN192" s="31" t="str">
        <f>IF(D192="","",IF(AN192=MAX($AN$3:$AN$202),AN192,""))</f>
        <v/>
      </c>
      <c r="BO192" s="31" t="str">
        <f>IF(BN192=MAX($BN$3:$BN$202),B192,"")</f>
        <v/>
      </c>
      <c r="BP192" s="31" t="str">
        <f>IF(D192="","",IF(R192=MAX($R$3:$R$202),R192,""))</f>
        <v/>
      </c>
      <c r="BQ192" s="31" t="str">
        <f>IF(BP192=MAX($BP$3:$BP$202),B192,"")</f>
        <v/>
      </c>
      <c r="BR192" s="31" t="str">
        <f>IF(D192="","",IF(AM192=MAX($AM$3:$AM$202),AM192,""))</f>
        <v/>
      </c>
      <c r="BS192" s="31" t="str">
        <f>IF(BR192=MAX($BR$3:$BR$202),B192,"")</f>
        <v/>
      </c>
      <c r="BT192" s="31" t="str">
        <f>IF(D192="","",IF(V192=MAX($V$3:$V$202),V192,""))</f>
        <v/>
      </c>
      <c r="BU192" s="31" t="str">
        <f>IF(BT192=MAX($BT$3:$BT$202),B192,"")</f>
        <v/>
      </c>
      <c r="BV192" s="31" t="str">
        <f>IF(D192="","",IF(W192=MAX($W$3:$W$202), W192,""))</f>
        <v/>
      </c>
      <c r="BW192" s="31" t="str">
        <f>IF(BV192=MAX($BV$3:$BV$202),B192,"")</f>
        <v/>
      </c>
      <c r="BX192" s="31" t="str">
        <f>IF(D192="","",IF(AQ192=MAX($AQ$3:$AQ$202),AQ192,""))</f>
        <v/>
      </c>
      <c r="BY192" s="31" t="str">
        <f>IF(BX192=MAX($BX$3:$BX$202),B192,"")</f>
        <v/>
      </c>
      <c r="BZ192" s="31" t="str">
        <f>IF(D192="","",IF(AR192=MAX($AR$3:$AR$202), AR192,""))</f>
        <v/>
      </c>
      <c r="CA192" s="31" t="str">
        <f>IF(BZ192=MAX($BZ$3:$BZ$202),B192,"")</f>
        <v/>
      </c>
      <c r="CB192" s="31" t="str">
        <f>IF(D192="","",IF(U192=MAX($U$3:$U$202), U192,""))</f>
        <v/>
      </c>
      <c r="CC192" s="31" t="str">
        <f>IF(CB192=MAX($CB$3:$CB$202),B192,"")</f>
        <v/>
      </c>
      <c r="CD192" s="31" t="str">
        <f>IF(D192="","",IF(AP192=MAX($AP$3:$AP$202),AP192,""))</f>
        <v/>
      </c>
      <c r="CE192" s="31" t="str">
        <f>IF(CD192=MAX($CD$3:$CD$202),B192,"")</f>
        <v/>
      </c>
      <c r="CF192" s="31" t="str">
        <f>IF(D192="","",IF(T192=MAX($T$3:$T$202), T192,""))</f>
        <v/>
      </c>
      <c r="CG192" s="31" t="str">
        <f>IF(CF192=MAX($CF$3:$CF$202),B192,"")</f>
        <v/>
      </c>
      <c r="CH192" s="31" t="str">
        <f>IF(D192="","",IF(AO192=MAX($AO$3:$AO$202),AO192,""))</f>
        <v/>
      </c>
      <c r="CI192" s="31" t="str">
        <f>IF(CH192=MAX($CH$3:$CH$202),B192,"")</f>
        <v/>
      </c>
      <c r="CJ192" s="31" t="str">
        <f>IF(I192="AC",AZ192,"")</f>
        <v/>
      </c>
      <c r="CK192" s="31" t="str">
        <f>IF(CJ192="","",RANK(CJ192,$CJ$3:$CJ$202,1))</f>
        <v/>
      </c>
      <c r="CL192" s="31" t="str">
        <f>IF(CK192=1,B192,"")</f>
        <v/>
      </c>
      <c r="CM192" s="31" t="str">
        <f>IF(CK192=2,B192,"")</f>
        <v/>
      </c>
      <c r="CN192" s="31" t="str">
        <f>IF(CK192=3,B192,"")</f>
        <v/>
      </c>
      <c r="CO192" s="31" t="str">
        <f>IF(I192="MC",AZ192,"")</f>
        <v/>
      </c>
      <c r="CP192" s="31" t="str">
        <f>IF(CO192="","",RANK(CO192,$CO$3:$CO$202,1))</f>
        <v/>
      </c>
      <c r="CQ192" s="31" t="str">
        <f>IF(CP192=1,B192,"")</f>
        <v/>
      </c>
      <c r="CR192" s="31" t="str">
        <f>IF(CP192=2,B192,"")</f>
        <v/>
      </c>
      <c r="CS192" s="31" t="str">
        <f>IF(CP192=3,B192,"")</f>
        <v/>
      </c>
      <c r="CT192" s="31" t="str">
        <f>IF(BE192=0,BE192,"")</f>
        <v/>
      </c>
      <c r="CU192" s="31" t="str">
        <f>IF(BE192=1,1,"")</f>
        <v/>
      </c>
      <c r="CV192" s="31" t="str">
        <f>IF(BE192=2,2,"")</f>
        <v/>
      </c>
      <c r="CW192" s="31" t="str">
        <f>IF(BE192=3,3,"")</f>
        <v/>
      </c>
      <c r="CX192" s="31" t="str">
        <f>IF(BE192=4,4,"")</f>
        <v/>
      </c>
      <c r="CY192" s="31" t="str">
        <f>IF(BE192=5,5,"")</f>
        <v/>
      </c>
      <c r="CZ192" s="31" t="str">
        <f>IF(BH192=0,BH192,"")</f>
        <v/>
      </c>
      <c r="DA192" s="31" t="str">
        <f>IF(BH192=1,1,"")</f>
        <v/>
      </c>
      <c r="DB192" s="31" t="str">
        <f>IF(BH192=2,2,"")</f>
        <v/>
      </c>
      <c r="DC192" s="31" t="str">
        <f>IF(BH192=3,3,"")</f>
        <v/>
      </c>
      <c r="DD192" s="31" t="str">
        <f>IF(BH192=4,4,"")</f>
        <v/>
      </c>
      <c r="DE192" s="31" t="str">
        <f>IF(BH192=5,5,"")</f>
        <v/>
      </c>
      <c r="DF192" s="31" t="str">
        <f>IF(BK192=0,BK192,"")</f>
        <v/>
      </c>
      <c r="DG192" s="31" t="str">
        <f>IF(BK192=1,1,"")</f>
        <v/>
      </c>
      <c r="DH192" s="31" t="str">
        <f>IF(BK192=2,2,"")</f>
        <v/>
      </c>
      <c r="DI192" s="31" t="str">
        <f>IF(BK192=3,3,"")</f>
        <v/>
      </c>
      <c r="DJ192" s="31" t="str">
        <f>IF(BK192=4,4,"")</f>
        <v/>
      </c>
      <c r="DK192" s="31" t="str">
        <f>IF(BK192=5,5,"")</f>
        <v/>
      </c>
      <c r="DL192" s="31" t="str">
        <f>IF(BK192=6,6,"")</f>
        <v/>
      </c>
      <c r="DM192" s="31" t="str">
        <f>IF(BK192=7,7,"")</f>
        <v/>
      </c>
      <c r="DN192" s="31" t="str">
        <f>IF(BK192=8,8,"")</f>
        <v/>
      </c>
      <c r="DO192" s="31" t="str">
        <f>IF(BK192=9,9,"")</f>
        <v/>
      </c>
      <c r="DP192" s="31" t="str">
        <f>IF(BK192=10,10,"")</f>
        <v/>
      </c>
      <c r="DQ192" s="31" t="str">
        <f>IF(J192="Lund",AZ192,"")</f>
        <v/>
      </c>
      <c r="DR192" s="31" t="str">
        <f>IF(DQ192="","",RANK(DQ192,$DQ$3:$DQ$202,1))</f>
        <v/>
      </c>
      <c r="DS192" s="31" t="str">
        <f>IF(DR192=1,B192,"")</f>
        <v/>
      </c>
      <c r="DT192" s="31" t="str">
        <f>IF(I192="AT",B192,"")</f>
        <v/>
      </c>
      <c r="DU192" s="31" t="str">
        <f>IF(I192="MC",B192,"")</f>
        <v/>
      </c>
      <c r="DV192" s="31" t="str">
        <f>IF(I192="AC",B192,"")</f>
        <v/>
      </c>
      <c r="DW192" s="48" t="e">
        <f>IF(BK192=0,0,IF(D192="","",$D$203-AZ192+1)/$D$203*100)</f>
        <v>#VALUE!</v>
      </c>
      <c r="DX192" s="76" t="str">
        <f>IF(AS192 = 0,AV192 - AS192,"")</f>
        <v/>
      </c>
    </row>
    <row r="193" spans="1:128" ht="13.2" x14ac:dyDescent="0.25">
      <c r="A193" s="31" t="s">
        <v>318</v>
      </c>
      <c r="B193" s="76">
        <v>191</v>
      </c>
      <c r="C193" s="15"/>
      <c r="D193" s="15"/>
      <c r="E193" s="15"/>
      <c r="F193" s="15"/>
      <c r="G193" s="15"/>
      <c r="H193" s="47"/>
      <c r="I193" s="15"/>
      <c r="J193" s="47"/>
      <c r="K193" s="47"/>
      <c r="L193" s="47"/>
      <c r="M193" s="54"/>
      <c r="N193" s="54"/>
      <c r="O193" s="54"/>
      <c r="P193" s="54"/>
      <c r="Q193" s="54"/>
      <c r="R193" s="51"/>
      <c r="S193" s="51"/>
      <c r="T193" s="51"/>
      <c r="U193" s="51"/>
      <c r="V193" s="51"/>
      <c r="W193" s="51"/>
      <c r="X193" s="52" t="str">
        <f>IF(M193&gt;0,VLOOKUP(M193,$DY$8:$DZ$95,2)," ")</f>
        <v xml:space="preserve"> </v>
      </c>
      <c r="Y193" s="52" t="str">
        <f>IF(N193&gt;0,VLOOKUP(N193,$DY$8:$DZ$95,2)," ")</f>
        <v xml:space="preserve"> </v>
      </c>
      <c r="Z193" s="52" t="str">
        <f>IF(O193&gt;0,VLOOKUP(O193,$DY$8:$DZ$95,2)," ")</f>
        <v xml:space="preserve"> </v>
      </c>
      <c r="AA193" s="52" t="str">
        <f>IF(P193&gt;0,VLOOKUP(P193,$DY$8:$DZ$95,2)," ")</f>
        <v xml:space="preserve"> </v>
      </c>
      <c r="AB193" s="52" t="str">
        <f>IF(Q193&gt;0,VLOOKUP(Q193,$DY$8:$DZ$95,2)," ")</f>
        <v xml:space="preserve"> </v>
      </c>
      <c r="AC193" s="54"/>
      <c r="AD193" s="54"/>
      <c r="AE193" s="54"/>
      <c r="AF193" s="54"/>
      <c r="AG193" s="54"/>
      <c r="AH193" s="52" t="str">
        <f>IF(AC193&gt;0,VLOOKUP(AC193,$DY$8:$DZ$95,2)," ")</f>
        <v xml:space="preserve"> </v>
      </c>
      <c r="AI193" s="52" t="str">
        <f>IF(AD193&gt;0,VLOOKUP(AD193,$DY$8:$DZ$95,2)," ")</f>
        <v xml:space="preserve"> </v>
      </c>
      <c r="AJ193" s="52" t="str">
        <f>IF(AE193&gt;0,VLOOKUP(AE193,$DY$8:$DZ$95,2)," ")</f>
        <v xml:space="preserve"> </v>
      </c>
      <c r="AK193" s="52" t="str">
        <f>IF(AF193&gt;0,VLOOKUP(AF193,$DY$8:$DZ$95,2)," ")</f>
        <v xml:space="preserve"> </v>
      </c>
      <c r="AL193" s="52" t="str">
        <f>IF(AG193&gt;0,VLOOKUP(AG193,$DY$8:$DZ$95,2)," ")</f>
        <v xml:space="preserve"> </v>
      </c>
      <c r="AM193" s="53"/>
      <c r="AN193" s="53"/>
      <c r="AO193" s="53"/>
      <c r="AP193" s="53"/>
      <c r="AQ193" s="53"/>
      <c r="AR193" s="53"/>
      <c r="AS193" s="55" t="str">
        <f>IF(D193="","",SUM(X193:AB193))</f>
        <v/>
      </c>
      <c r="AT193" s="31" t="str">
        <f>IF(D193="","",RANK(AS193,$AS$3:$AS$202,0))</f>
        <v/>
      </c>
      <c r="AU193" s="57" t="str">
        <f>IF(D193="","",IF(LOOKUP(AT193,'Master 2012 Pay Sheet'!$A$5:$A$35,'Master 2012 Pay Sheet'!$B$5:$B$35)&gt;0,LOOKUP(AT193,'Master 2012 Pay Sheet'!$A$5:$A$35,'Master 2012 Pay Sheet'!$B$5:$B$35),0))</f>
        <v/>
      </c>
      <c r="AV193" s="56" t="str">
        <f>IF(D193="","",SUM(AH193:AL193))</f>
        <v/>
      </c>
      <c r="AW193" s="31" t="str">
        <f>IF(D193="","",RANK(AV193,$AV$3:$AV$202,0))</f>
        <v/>
      </c>
      <c r="AX193" s="57" t="str">
        <f>IF(D193="","",IF(LOOKUP(AW193,'Master 2012 Pay Sheet'!$C$5:$C$35,'Master 2012 Pay Sheet'!$D$5:$D$35)&gt;0,LOOKUP(AW193,'Master 2012 Pay Sheet'!$C$5:$C$35,'Master 2012 Pay Sheet'!$D$5:$D$35),0))</f>
        <v/>
      </c>
      <c r="AY193" s="56" t="str">
        <f>IF(D193="","",AS193+AV193)</f>
        <v/>
      </c>
      <c r="AZ193" s="31" t="str">
        <f>IF(D193="","",RANK(AY193,$AY$3:$AY$202,0))</f>
        <v/>
      </c>
      <c r="BA193" s="57" t="str">
        <f>IF(D193="","",IF(LOOKUP(AZ193,'Master 2012 Pay Sheet'!$E$5:$E$35,'Master 2012 Pay Sheet'!$F$5:$F$35)&gt;0,LOOKUP(AZ193,'Master 2012 Pay Sheet'!$E$5:$E$35,'Master 2012 Pay Sheet'!$F$5:$F$35),0))</f>
        <v/>
      </c>
      <c r="BB193" s="57" t="str">
        <f>IF(D193="","",SUM(AU193+AX193+BA193))</f>
        <v/>
      </c>
      <c r="BC193" s="31" t="str">
        <f>IF(D193="","",AT193-AZ193)</f>
        <v/>
      </c>
      <c r="BD193" s="31" t="str">
        <f>IF(D193="","",IF(BC193=MAX($BC$3:$BC$202),B193,""))</f>
        <v/>
      </c>
      <c r="BE193" s="31" t="str">
        <f>IF(D193="","",COUNT(M193:Q193))</f>
        <v/>
      </c>
      <c r="BF193" s="56" t="str">
        <f>IF(D193="","",MAX(X193:AB193))</f>
        <v/>
      </c>
      <c r="BG193" s="31" t="str">
        <f>IF(BF193=MAX($BF$3:$BF$202),B193,"")</f>
        <v/>
      </c>
      <c r="BH193" s="31" t="str">
        <f>IF(D193="","",COUNT(AC193:AG193))</f>
        <v/>
      </c>
      <c r="BI193" s="56" t="str">
        <f>IF(D193="","",MAX(AH193:AL193))</f>
        <v/>
      </c>
      <c r="BJ193" s="31" t="str">
        <f>IF(BI193=MAX($BI$3:$BI$202),B193,"")</f>
        <v/>
      </c>
      <c r="BK193" s="31" t="str">
        <f>IF(BE193="","",BE193+BH193)</f>
        <v/>
      </c>
      <c r="BL193" s="31" t="str">
        <f>IF(D193="","",IF(S193=MAX($S$3:$S$202),S193,""))</f>
        <v/>
      </c>
      <c r="BM193" s="31" t="str">
        <f>IF(BL193=MAX($BL$3:$BL$202),B193,"")</f>
        <v/>
      </c>
      <c r="BN193" s="31" t="str">
        <f>IF(D193="","",IF(AN193=MAX($AN$3:$AN$202),AN193,""))</f>
        <v/>
      </c>
      <c r="BO193" s="31" t="str">
        <f>IF(BN193=MAX($BN$3:$BN$202),B193,"")</f>
        <v/>
      </c>
      <c r="BP193" s="31" t="str">
        <f>IF(D193="","",IF(R193=MAX($R$3:$R$202),R193,""))</f>
        <v/>
      </c>
      <c r="BQ193" s="31" t="str">
        <f>IF(BP193=MAX($BP$3:$BP$202),B193,"")</f>
        <v/>
      </c>
      <c r="BR193" s="31" t="str">
        <f>IF(D193="","",IF(AM193=MAX($AM$3:$AM$202),AM193,""))</f>
        <v/>
      </c>
      <c r="BS193" s="31" t="str">
        <f>IF(BR193=MAX($BR$3:$BR$202),B193,"")</f>
        <v/>
      </c>
      <c r="BT193" s="31" t="str">
        <f>IF(D193="","",IF(V193=MAX($V$3:$V$202),V193,""))</f>
        <v/>
      </c>
      <c r="BU193" s="31" t="str">
        <f>IF(BT193=MAX($BT$3:$BT$202),B193,"")</f>
        <v/>
      </c>
      <c r="BV193" s="31" t="str">
        <f>IF(D193="","",IF(W193=MAX($W$3:$W$202), W193,""))</f>
        <v/>
      </c>
      <c r="BW193" s="31" t="str">
        <f>IF(BV193=MAX($BV$3:$BV$202),B193,"")</f>
        <v/>
      </c>
      <c r="BX193" s="31" t="str">
        <f>IF(D193="","",IF(AQ193=MAX($AQ$3:$AQ$202),AQ193,""))</f>
        <v/>
      </c>
      <c r="BY193" s="31" t="str">
        <f>IF(BX193=MAX($BX$3:$BX$202),B193,"")</f>
        <v/>
      </c>
      <c r="BZ193" s="31" t="str">
        <f>IF(D193="","",IF(AR193=MAX($AR$3:$AR$202), AR193,""))</f>
        <v/>
      </c>
      <c r="CA193" s="31" t="str">
        <f>IF(BZ193=MAX($BZ$3:$BZ$202),B193,"")</f>
        <v/>
      </c>
      <c r="CB193" s="31" t="str">
        <f>IF(D193="","",IF(U193=MAX($U$3:$U$202), U193,""))</f>
        <v/>
      </c>
      <c r="CC193" s="31" t="str">
        <f>IF(CB193=MAX($CB$3:$CB$202),B193,"")</f>
        <v/>
      </c>
      <c r="CD193" s="31" t="str">
        <f>IF(D193="","",IF(AP193=MAX($AP$3:$AP$202),AP193,""))</f>
        <v/>
      </c>
      <c r="CE193" s="31" t="str">
        <f>IF(CD193=MAX($CD$3:$CD$202),B193,"")</f>
        <v/>
      </c>
      <c r="CF193" s="31" t="str">
        <f>IF(D193="","",IF(T193=MAX($T$3:$T$202), T193,""))</f>
        <v/>
      </c>
      <c r="CG193" s="31" t="str">
        <f>IF(CF193=MAX($CF$3:$CF$202),B193,"")</f>
        <v/>
      </c>
      <c r="CH193" s="31" t="str">
        <f>IF(D193="","",IF(AO193=MAX($AO$3:$AO$202),AO193,""))</f>
        <v/>
      </c>
      <c r="CI193" s="31" t="str">
        <f>IF(CH193=MAX($CH$3:$CH$202),B193,"")</f>
        <v/>
      </c>
      <c r="CJ193" s="31" t="str">
        <f>IF(I193="AC",AZ193,"")</f>
        <v/>
      </c>
      <c r="CK193" s="31" t="str">
        <f>IF(CJ193="","",RANK(CJ193,$CJ$3:$CJ$202,1))</f>
        <v/>
      </c>
      <c r="CL193" s="31" t="str">
        <f>IF(CK193=1,B193,"")</f>
        <v/>
      </c>
      <c r="CM193" s="31" t="str">
        <f>IF(CK193=2,B193,"")</f>
        <v/>
      </c>
      <c r="CN193" s="31" t="str">
        <f>IF(CK193=3,B193,"")</f>
        <v/>
      </c>
      <c r="CO193" s="31" t="str">
        <f>IF(I193="MC",AZ193,"")</f>
        <v/>
      </c>
      <c r="CP193" s="31" t="str">
        <f>IF(CO193="","",RANK(CO193,$CO$3:$CO$202,1))</f>
        <v/>
      </c>
      <c r="CQ193" s="31" t="str">
        <f>IF(CP193=1,B193,"")</f>
        <v/>
      </c>
      <c r="CR193" s="31" t="str">
        <f>IF(CP193=2,B193,"")</f>
        <v/>
      </c>
      <c r="CS193" s="31" t="str">
        <f>IF(CP193=3,B193,"")</f>
        <v/>
      </c>
      <c r="CT193" s="31" t="str">
        <f>IF(BE193=0,BE193,"")</f>
        <v/>
      </c>
      <c r="CU193" s="31" t="str">
        <f>IF(BE193=1,1,"")</f>
        <v/>
      </c>
      <c r="CV193" s="31" t="str">
        <f>IF(BE193=2,2,"")</f>
        <v/>
      </c>
      <c r="CW193" s="31" t="str">
        <f>IF(BE193=3,3,"")</f>
        <v/>
      </c>
      <c r="CX193" s="31" t="str">
        <f>IF(BE193=4,4,"")</f>
        <v/>
      </c>
      <c r="CY193" s="31" t="str">
        <f>IF(BE193=5,5,"")</f>
        <v/>
      </c>
      <c r="CZ193" s="31" t="str">
        <f>IF(BH193=0,BH193,"")</f>
        <v/>
      </c>
      <c r="DA193" s="31" t="str">
        <f>IF(BH193=1,1,"")</f>
        <v/>
      </c>
      <c r="DB193" s="31" t="str">
        <f>IF(BH193=2,2,"")</f>
        <v/>
      </c>
      <c r="DC193" s="31" t="str">
        <f>IF(BH193=3,3,"")</f>
        <v/>
      </c>
      <c r="DD193" s="31" t="str">
        <f>IF(BH193=4,4,"")</f>
        <v/>
      </c>
      <c r="DE193" s="31" t="str">
        <f>IF(BH193=5,5,"")</f>
        <v/>
      </c>
      <c r="DF193" s="31" t="str">
        <f>IF(BK193=0,BK193,"")</f>
        <v/>
      </c>
      <c r="DG193" s="31" t="str">
        <f>IF(BK193=1,1,"")</f>
        <v/>
      </c>
      <c r="DH193" s="31" t="str">
        <f>IF(BK193=2,2,"")</f>
        <v/>
      </c>
      <c r="DI193" s="31" t="str">
        <f>IF(BK193=3,3,"")</f>
        <v/>
      </c>
      <c r="DJ193" s="31" t="str">
        <f>IF(BK193=4,4,"")</f>
        <v/>
      </c>
      <c r="DK193" s="31" t="str">
        <f>IF(BK193=5,5,"")</f>
        <v/>
      </c>
      <c r="DL193" s="31" t="str">
        <f>IF(BK193=6,6,"")</f>
        <v/>
      </c>
      <c r="DM193" s="31" t="str">
        <f>IF(BK193=7,7,"")</f>
        <v/>
      </c>
      <c r="DN193" s="31" t="str">
        <f>IF(BK193=8,8,"")</f>
        <v/>
      </c>
      <c r="DO193" s="31" t="str">
        <f>IF(BK193=9,9,"")</f>
        <v/>
      </c>
      <c r="DP193" s="31" t="str">
        <f>IF(BK193=10,10,"")</f>
        <v/>
      </c>
      <c r="DQ193" s="31" t="str">
        <f>IF(J193="Lund",AZ193,"")</f>
        <v/>
      </c>
      <c r="DR193" s="31" t="str">
        <f>IF(DQ193="","",RANK(DQ193,$DQ$3:$DQ$202,1))</f>
        <v/>
      </c>
      <c r="DS193" s="31" t="str">
        <f>IF(DR193=1,B193,"")</f>
        <v/>
      </c>
      <c r="DT193" s="31" t="str">
        <f>IF(I193="AT",B193,"")</f>
        <v/>
      </c>
      <c r="DU193" s="31" t="str">
        <f>IF(I193="MC",B193,"")</f>
        <v/>
      </c>
      <c r="DV193" s="31" t="str">
        <f>IF(I193="AC",B193,"")</f>
        <v/>
      </c>
      <c r="DW193" s="48" t="e">
        <f>IF(BK193=0,0,IF(D193="","",$D$203-AZ193+1)/$D$203*100)</f>
        <v>#VALUE!</v>
      </c>
      <c r="DX193" s="76" t="str">
        <f>IF(AS193 = 0,AV193 - AS193,"")</f>
        <v/>
      </c>
    </row>
    <row r="194" spans="1:128" ht="13.2" x14ac:dyDescent="0.25">
      <c r="A194" s="31" t="s">
        <v>318</v>
      </c>
      <c r="B194" s="76">
        <v>192</v>
      </c>
      <c r="C194" s="15"/>
      <c r="D194" s="15"/>
      <c r="E194" s="15"/>
      <c r="F194" s="15"/>
      <c r="G194" s="15"/>
      <c r="H194" s="47"/>
      <c r="I194" s="15"/>
      <c r="J194" s="47"/>
      <c r="K194" s="47"/>
      <c r="L194" s="47"/>
      <c r="M194" s="54"/>
      <c r="N194" s="54"/>
      <c r="O194" s="54"/>
      <c r="P194" s="54"/>
      <c r="Q194" s="54"/>
      <c r="R194" s="51"/>
      <c r="S194" s="51"/>
      <c r="T194" s="51"/>
      <c r="U194" s="51"/>
      <c r="V194" s="51"/>
      <c r="W194" s="51"/>
      <c r="X194" s="52" t="str">
        <f>IF(M194&gt;0,VLOOKUP(M194,$DY$8:$DZ$95,2)," ")</f>
        <v xml:space="preserve"> </v>
      </c>
      <c r="Y194" s="52" t="str">
        <f>IF(N194&gt;0,VLOOKUP(N194,$DY$8:$DZ$95,2)," ")</f>
        <v xml:space="preserve"> </v>
      </c>
      <c r="Z194" s="52" t="str">
        <f>IF(O194&gt;0,VLOOKUP(O194,$DY$8:$DZ$95,2)," ")</f>
        <v xml:space="preserve"> </v>
      </c>
      <c r="AA194" s="52" t="str">
        <f>IF(P194&gt;0,VLOOKUP(P194,$DY$8:$DZ$95,2)," ")</f>
        <v xml:space="preserve"> </v>
      </c>
      <c r="AB194" s="52" t="str">
        <f>IF(Q194&gt;0,VLOOKUP(Q194,$DY$8:$DZ$95,2)," ")</f>
        <v xml:space="preserve"> </v>
      </c>
      <c r="AC194" s="54"/>
      <c r="AD194" s="54"/>
      <c r="AE194" s="54"/>
      <c r="AF194" s="54"/>
      <c r="AG194" s="54"/>
      <c r="AH194" s="52" t="str">
        <f>IF(AC194&gt;0,VLOOKUP(AC194,$DY$8:$DZ$95,2)," ")</f>
        <v xml:space="preserve"> </v>
      </c>
      <c r="AI194" s="52" t="str">
        <f>IF(AD194&gt;0,VLOOKUP(AD194,$DY$8:$DZ$95,2)," ")</f>
        <v xml:space="preserve"> </v>
      </c>
      <c r="AJ194" s="52" t="str">
        <f>IF(AE194&gt;0,VLOOKUP(AE194,$DY$8:$DZ$95,2)," ")</f>
        <v xml:space="preserve"> </v>
      </c>
      <c r="AK194" s="52" t="str">
        <f>IF(AF194&gt;0,VLOOKUP(AF194,$DY$8:$DZ$95,2)," ")</f>
        <v xml:space="preserve"> </v>
      </c>
      <c r="AL194" s="52" t="str">
        <f>IF(AG194&gt;0,VLOOKUP(AG194,$DY$8:$DZ$95,2)," ")</f>
        <v xml:space="preserve"> </v>
      </c>
      <c r="AM194" s="53"/>
      <c r="AN194" s="53"/>
      <c r="AO194" s="53"/>
      <c r="AP194" s="53"/>
      <c r="AQ194" s="53"/>
      <c r="AR194" s="53"/>
      <c r="AS194" s="55" t="str">
        <f>IF(D194="","",SUM(X194:AB194))</f>
        <v/>
      </c>
      <c r="AT194" s="31" t="str">
        <f>IF(D194="","",RANK(AS194,$AS$3:$AS$202,0))</f>
        <v/>
      </c>
      <c r="AU194" s="57" t="str">
        <f>IF(D194="","",IF(LOOKUP(AT194,'Master 2012 Pay Sheet'!$A$5:$A$35,'Master 2012 Pay Sheet'!$B$5:$B$35)&gt;0,LOOKUP(AT194,'Master 2012 Pay Sheet'!$A$5:$A$35,'Master 2012 Pay Sheet'!$B$5:$B$35),0))</f>
        <v/>
      </c>
      <c r="AV194" s="56" t="str">
        <f>IF(D194="","",SUM(AH194:AL194))</f>
        <v/>
      </c>
      <c r="AW194" s="31" t="str">
        <f>IF(D194="","",RANK(AV194,$AV$3:$AV$202,0))</f>
        <v/>
      </c>
      <c r="AX194" s="57" t="str">
        <f>IF(D194="","",IF(LOOKUP(AW194,'Master 2012 Pay Sheet'!$C$5:$C$35,'Master 2012 Pay Sheet'!$D$5:$D$35)&gt;0,LOOKUP(AW194,'Master 2012 Pay Sheet'!$C$5:$C$35,'Master 2012 Pay Sheet'!$D$5:$D$35),0))</f>
        <v/>
      </c>
      <c r="AY194" s="56" t="str">
        <f>IF(D194="","",AS194+AV194)</f>
        <v/>
      </c>
      <c r="AZ194" s="31" t="str">
        <f>IF(D194="","",RANK(AY194,$AY$3:$AY$202,0))</f>
        <v/>
      </c>
      <c r="BA194" s="57" t="str">
        <f>IF(D194="","",IF(LOOKUP(AZ194,'Master 2012 Pay Sheet'!$E$5:$E$35,'Master 2012 Pay Sheet'!$F$5:$F$35)&gt;0,LOOKUP(AZ194,'Master 2012 Pay Sheet'!$E$5:$E$35,'Master 2012 Pay Sheet'!$F$5:$F$35),0))</f>
        <v/>
      </c>
      <c r="BB194" s="57" t="str">
        <f>IF(D194="","",SUM(AU194+AX194+BA194))</f>
        <v/>
      </c>
      <c r="BC194" s="31" t="str">
        <f>IF(D194="","",AT194-AZ194)</f>
        <v/>
      </c>
      <c r="BD194" s="31" t="str">
        <f>IF(D194="","",IF(BC194=MAX($BC$3:$BC$202),B194,""))</f>
        <v/>
      </c>
      <c r="BE194" s="31" t="str">
        <f>IF(D194="","",COUNT(M194:Q194))</f>
        <v/>
      </c>
      <c r="BF194" s="56" t="str">
        <f>IF(D194="","",MAX(X194:AB194))</f>
        <v/>
      </c>
      <c r="BG194" s="31" t="str">
        <f>IF(BF194=MAX($BF$3:$BF$202),B194,"")</f>
        <v/>
      </c>
      <c r="BH194" s="31" t="str">
        <f>IF(D194="","",COUNT(AC194:AG194))</f>
        <v/>
      </c>
      <c r="BI194" s="56" t="str">
        <f>IF(D194="","",MAX(AH194:AL194))</f>
        <v/>
      </c>
      <c r="BJ194" s="31" t="str">
        <f>IF(BI194=MAX($BI$3:$BI$202),B194,"")</f>
        <v/>
      </c>
      <c r="BK194" s="31" t="str">
        <f>IF(BE194="","",BE194+BH194)</f>
        <v/>
      </c>
      <c r="BL194" s="31" t="str">
        <f>IF(D194="","",IF(S194=MAX($S$3:$S$202),S194,""))</f>
        <v/>
      </c>
      <c r="BM194" s="31" t="str">
        <f>IF(BL194=MAX($BL$3:$BL$202),B194,"")</f>
        <v/>
      </c>
      <c r="BN194" s="31" t="str">
        <f>IF(D194="","",IF(AN194=MAX($AN$3:$AN$202),AN194,""))</f>
        <v/>
      </c>
      <c r="BO194" s="31" t="str">
        <f>IF(BN194=MAX($BN$3:$BN$202),B194,"")</f>
        <v/>
      </c>
      <c r="BP194" s="31" t="str">
        <f>IF(D194="","",IF(R194=MAX($R$3:$R$202),R194,""))</f>
        <v/>
      </c>
      <c r="BQ194" s="31" t="str">
        <f>IF(BP194=MAX($BP$3:$BP$202),B194,"")</f>
        <v/>
      </c>
      <c r="BR194" s="31" t="str">
        <f>IF(D194="","",IF(AM194=MAX($AM$3:$AM$202),AM194,""))</f>
        <v/>
      </c>
      <c r="BS194" s="31" t="str">
        <f>IF(BR194=MAX($BR$3:$BR$202),B194,"")</f>
        <v/>
      </c>
      <c r="BT194" s="31" t="str">
        <f>IF(D194="","",IF(V194=MAX($V$3:$V$202),V194,""))</f>
        <v/>
      </c>
      <c r="BU194" s="31" t="str">
        <f>IF(BT194=MAX($BT$3:$BT$202),B194,"")</f>
        <v/>
      </c>
      <c r="BV194" s="31" t="str">
        <f>IF(D194="","",IF(W194=MAX($W$3:$W$202), W194,""))</f>
        <v/>
      </c>
      <c r="BW194" s="31" t="str">
        <f>IF(BV194=MAX($BV$3:$BV$202),B194,"")</f>
        <v/>
      </c>
      <c r="BX194" s="31" t="str">
        <f>IF(D194="","",IF(AQ194=MAX($AQ$3:$AQ$202),AQ194,""))</f>
        <v/>
      </c>
      <c r="BY194" s="31" t="str">
        <f>IF(BX194=MAX($BX$3:$BX$202),B194,"")</f>
        <v/>
      </c>
      <c r="BZ194" s="31" t="str">
        <f>IF(D194="","",IF(AR194=MAX($AR$3:$AR$202), AR194,""))</f>
        <v/>
      </c>
      <c r="CA194" s="31" t="str">
        <f>IF(BZ194=MAX($BZ$3:$BZ$202),B194,"")</f>
        <v/>
      </c>
      <c r="CB194" s="31" t="str">
        <f>IF(D194="","",IF(U194=MAX($U$3:$U$202), U194,""))</f>
        <v/>
      </c>
      <c r="CC194" s="31" t="str">
        <f>IF(CB194=MAX($CB$3:$CB$202),B194,"")</f>
        <v/>
      </c>
      <c r="CD194" s="31" t="str">
        <f>IF(D194="","",IF(AP194=MAX($AP$3:$AP$202),AP194,""))</f>
        <v/>
      </c>
      <c r="CE194" s="31" t="str">
        <f>IF(CD194=MAX($CD$3:$CD$202),B194,"")</f>
        <v/>
      </c>
      <c r="CF194" s="31" t="str">
        <f>IF(D194="","",IF(T194=MAX($T$3:$T$202), T194,""))</f>
        <v/>
      </c>
      <c r="CG194" s="31" t="str">
        <f>IF(CF194=MAX($CF$3:$CF$202),B194,"")</f>
        <v/>
      </c>
      <c r="CH194" s="31" t="str">
        <f>IF(D194="","",IF(AO194=MAX($AO$3:$AO$202),AO194,""))</f>
        <v/>
      </c>
      <c r="CI194" s="31" t="str">
        <f>IF(CH194=MAX($CH$3:$CH$202),B194,"")</f>
        <v/>
      </c>
      <c r="CJ194" s="31" t="str">
        <f>IF(I194="AC",AZ194,"")</f>
        <v/>
      </c>
      <c r="CK194" s="31" t="str">
        <f>IF(CJ194="","",RANK(CJ194,$CJ$3:$CJ$202,1))</f>
        <v/>
      </c>
      <c r="CL194" s="31" t="str">
        <f>IF(CK194=1,B194,"")</f>
        <v/>
      </c>
      <c r="CM194" s="31" t="str">
        <f>IF(CK194=2,B194,"")</f>
        <v/>
      </c>
      <c r="CN194" s="31" t="str">
        <f>IF(CK194=3,B194,"")</f>
        <v/>
      </c>
      <c r="CO194" s="31" t="str">
        <f>IF(I194="MC",AZ194,"")</f>
        <v/>
      </c>
      <c r="CP194" s="31" t="str">
        <f>IF(CO194="","",RANK(CO194,$CO$3:$CO$202,1))</f>
        <v/>
      </c>
      <c r="CQ194" s="31" t="str">
        <f>IF(CP194=1,B194,"")</f>
        <v/>
      </c>
      <c r="CR194" s="31" t="str">
        <f>IF(CP194=2,B194,"")</f>
        <v/>
      </c>
      <c r="CS194" s="31" t="str">
        <f>IF(CP194=3,B194,"")</f>
        <v/>
      </c>
      <c r="CT194" s="31" t="str">
        <f>IF(BE194=0,BE194,"")</f>
        <v/>
      </c>
      <c r="CU194" s="31" t="str">
        <f>IF(BE194=1,1,"")</f>
        <v/>
      </c>
      <c r="CV194" s="31" t="str">
        <f>IF(BE194=2,2,"")</f>
        <v/>
      </c>
      <c r="CW194" s="31" t="str">
        <f>IF(BE194=3,3,"")</f>
        <v/>
      </c>
      <c r="CX194" s="31" t="str">
        <f>IF(BE194=4,4,"")</f>
        <v/>
      </c>
      <c r="CY194" s="31" t="str">
        <f>IF(BE194=5,5,"")</f>
        <v/>
      </c>
      <c r="CZ194" s="31" t="str">
        <f>IF(BH194=0,BH194,"")</f>
        <v/>
      </c>
      <c r="DA194" s="31" t="str">
        <f>IF(BH194=1,1,"")</f>
        <v/>
      </c>
      <c r="DB194" s="31" t="str">
        <f>IF(BH194=2,2,"")</f>
        <v/>
      </c>
      <c r="DC194" s="31" t="str">
        <f>IF(BH194=3,3,"")</f>
        <v/>
      </c>
      <c r="DD194" s="31" t="str">
        <f>IF(BH194=4,4,"")</f>
        <v/>
      </c>
      <c r="DE194" s="31" t="str">
        <f>IF(BH194=5,5,"")</f>
        <v/>
      </c>
      <c r="DF194" s="31" t="str">
        <f>IF(BK194=0,BK194,"")</f>
        <v/>
      </c>
      <c r="DG194" s="31" t="str">
        <f>IF(BK194=1,1,"")</f>
        <v/>
      </c>
      <c r="DH194" s="31" t="str">
        <f>IF(BK194=2,2,"")</f>
        <v/>
      </c>
      <c r="DI194" s="31" t="str">
        <f>IF(BK194=3,3,"")</f>
        <v/>
      </c>
      <c r="DJ194" s="31" t="str">
        <f>IF(BK194=4,4,"")</f>
        <v/>
      </c>
      <c r="DK194" s="31" t="str">
        <f>IF(BK194=5,5,"")</f>
        <v/>
      </c>
      <c r="DL194" s="31" t="str">
        <f>IF(BK194=6,6,"")</f>
        <v/>
      </c>
      <c r="DM194" s="31" t="str">
        <f>IF(BK194=7,7,"")</f>
        <v/>
      </c>
      <c r="DN194" s="31" t="str">
        <f>IF(BK194=8,8,"")</f>
        <v/>
      </c>
      <c r="DO194" s="31" t="str">
        <f>IF(BK194=9,9,"")</f>
        <v/>
      </c>
      <c r="DP194" s="31" t="str">
        <f>IF(BK194=10,10,"")</f>
        <v/>
      </c>
      <c r="DQ194" s="31" t="str">
        <f>IF(J194="Lund",AZ194,"")</f>
        <v/>
      </c>
      <c r="DR194" s="31" t="str">
        <f>IF(DQ194="","",RANK(DQ194,$DQ$3:$DQ$202,1))</f>
        <v/>
      </c>
      <c r="DS194" s="31" t="str">
        <f>IF(DR194=1,B194,"")</f>
        <v/>
      </c>
      <c r="DT194" s="31" t="str">
        <f>IF(I194="AT",B194,"")</f>
        <v/>
      </c>
      <c r="DU194" s="31" t="str">
        <f>IF(I194="MC",B194,"")</f>
        <v/>
      </c>
      <c r="DV194" s="31" t="str">
        <f>IF(I194="AC",B194,"")</f>
        <v/>
      </c>
      <c r="DW194" s="48" t="e">
        <f>IF(BK194=0,0,IF(D194="","",$D$203-AZ194+1)/$D$203*100)</f>
        <v>#VALUE!</v>
      </c>
      <c r="DX194" s="76" t="str">
        <f>IF(AS194 = 0,AV194 - AS194,"")</f>
        <v/>
      </c>
    </row>
    <row r="195" spans="1:128" ht="13.2" x14ac:dyDescent="0.25">
      <c r="A195" s="31" t="s">
        <v>318</v>
      </c>
      <c r="B195" s="76">
        <v>193</v>
      </c>
      <c r="C195" s="15"/>
      <c r="D195" s="15"/>
      <c r="E195" s="15"/>
      <c r="F195" s="15"/>
      <c r="G195" s="15"/>
      <c r="H195" s="47"/>
      <c r="I195" s="15"/>
      <c r="J195" s="47"/>
      <c r="K195" s="47"/>
      <c r="L195" s="47"/>
      <c r="M195" s="54"/>
      <c r="N195" s="54"/>
      <c r="O195" s="54"/>
      <c r="P195" s="54"/>
      <c r="Q195" s="54"/>
      <c r="R195" s="51"/>
      <c r="S195" s="51"/>
      <c r="T195" s="51"/>
      <c r="U195" s="51"/>
      <c r="V195" s="51"/>
      <c r="W195" s="51"/>
      <c r="X195" s="52" t="str">
        <f>IF(M195&gt;0,VLOOKUP(M195,$DY$8:$DZ$95,2)," ")</f>
        <v xml:space="preserve"> </v>
      </c>
      <c r="Y195" s="52" t="str">
        <f>IF(N195&gt;0,VLOOKUP(N195,$DY$8:$DZ$95,2)," ")</f>
        <v xml:space="preserve"> </v>
      </c>
      <c r="Z195" s="52" t="str">
        <f>IF(O195&gt;0,VLOOKUP(O195,$DY$8:$DZ$95,2)," ")</f>
        <v xml:space="preserve"> </v>
      </c>
      <c r="AA195" s="52" t="str">
        <f>IF(P195&gt;0,VLOOKUP(P195,$DY$8:$DZ$95,2)," ")</f>
        <v xml:space="preserve"> </v>
      </c>
      <c r="AB195" s="52" t="str">
        <f>IF(Q195&gt;0,VLOOKUP(Q195,$DY$8:$DZ$95,2)," ")</f>
        <v xml:space="preserve"> </v>
      </c>
      <c r="AC195" s="54"/>
      <c r="AD195" s="54"/>
      <c r="AE195" s="54"/>
      <c r="AF195" s="54"/>
      <c r="AG195" s="54"/>
      <c r="AH195" s="52" t="str">
        <f>IF(AC195&gt;0,VLOOKUP(AC195,$DY$8:$DZ$95,2)," ")</f>
        <v xml:space="preserve"> </v>
      </c>
      <c r="AI195" s="52" t="str">
        <f>IF(AD195&gt;0,VLOOKUP(AD195,$DY$8:$DZ$95,2)," ")</f>
        <v xml:space="preserve"> </v>
      </c>
      <c r="AJ195" s="52" t="str">
        <f>IF(AE195&gt;0,VLOOKUP(AE195,$DY$8:$DZ$95,2)," ")</f>
        <v xml:space="preserve"> </v>
      </c>
      <c r="AK195" s="52" t="str">
        <f>IF(AF195&gt;0,VLOOKUP(AF195,$DY$8:$DZ$95,2)," ")</f>
        <v xml:space="preserve"> </v>
      </c>
      <c r="AL195" s="52" t="str">
        <f>IF(AG195&gt;0,VLOOKUP(AG195,$DY$8:$DZ$95,2)," ")</f>
        <v xml:space="preserve"> </v>
      </c>
      <c r="AM195" s="53"/>
      <c r="AN195" s="53"/>
      <c r="AO195" s="53"/>
      <c r="AP195" s="53"/>
      <c r="AQ195" s="53"/>
      <c r="AR195" s="53"/>
      <c r="AS195" s="55" t="str">
        <f>IF(D195="","",SUM(X195:AB195))</f>
        <v/>
      </c>
      <c r="AT195" s="31" t="str">
        <f>IF(D195="","",RANK(AS195,$AS$3:$AS$202,0))</f>
        <v/>
      </c>
      <c r="AU195" s="57" t="str">
        <f>IF(D195="","",IF(LOOKUP(AT195,'Master 2012 Pay Sheet'!$A$5:$A$35,'Master 2012 Pay Sheet'!$B$5:$B$35)&gt;0,LOOKUP(AT195,'Master 2012 Pay Sheet'!$A$5:$A$35,'Master 2012 Pay Sheet'!$B$5:$B$35),0))</f>
        <v/>
      </c>
      <c r="AV195" s="56" t="str">
        <f>IF(D195="","",SUM(AH195:AL195))</f>
        <v/>
      </c>
      <c r="AW195" s="31" t="str">
        <f>IF(D195="","",RANK(AV195,$AV$3:$AV$202,0))</f>
        <v/>
      </c>
      <c r="AX195" s="57" t="str">
        <f>IF(D195="","",IF(LOOKUP(AW195,'Master 2012 Pay Sheet'!$C$5:$C$35,'Master 2012 Pay Sheet'!$D$5:$D$35)&gt;0,LOOKUP(AW195,'Master 2012 Pay Sheet'!$C$5:$C$35,'Master 2012 Pay Sheet'!$D$5:$D$35),0))</f>
        <v/>
      </c>
      <c r="AY195" s="56" t="str">
        <f>IF(D195="","",AS195+AV195)</f>
        <v/>
      </c>
      <c r="AZ195" s="31" t="str">
        <f>IF(D195="","",RANK(AY195,$AY$3:$AY$202,0))</f>
        <v/>
      </c>
      <c r="BA195" s="57" t="str">
        <f>IF(D195="","",IF(LOOKUP(AZ195,'Master 2012 Pay Sheet'!$E$5:$E$35,'Master 2012 Pay Sheet'!$F$5:$F$35)&gt;0,LOOKUP(AZ195,'Master 2012 Pay Sheet'!$E$5:$E$35,'Master 2012 Pay Sheet'!$F$5:$F$35),0))</f>
        <v/>
      </c>
      <c r="BB195" s="57" t="str">
        <f>IF(D195="","",SUM(AU195+AX195+BA195))</f>
        <v/>
      </c>
      <c r="BC195" s="31" t="str">
        <f>IF(D195="","",AT195-AZ195)</f>
        <v/>
      </c>
      <c r="BD195" s="31" t="str">
        <f>IF(D195="","",IF(BC195=MAX($BC$3:$BC$202),B195,""))</f>
        <v/>
      </c>
      <c r="BE195" s="31" t="str">
        <f>IF(D195="","",COUNT(M195:Q195))</f>
        <v/>
      </c>
      <c r="BF195" s="56" t="str">
        <f>IF(D195="","",MAX(X195:AB195))</f>
        <v/>
      </c>
      <c r="BG195" s="31" t="str">
        <f>IF(BF195=MAX($BF$3:$BF$202),B195,"")</f>
        <v/>
      </c>
      <c r="BH195" s="31" t="str">
        <f>IF(D195="","",COUNT(AC195:AG195))</f>
        <v/>
      </c>
      <c r="BI195" s="56" t="str">
        <f>IF(D195="","",MAX(AH195:AL195))</f>
        <v/>
      </c>
      <c r="BJ195" s="31" t="str">
        <f>IF(BI195=MAX($BI$3:$BI$202),B195,"")</f>
        <v/>
      </c>
      <c r="BK195" s="31" t="str">
        <f>IF(BE195="","",BE195+BH195)</f>
        <v/>
      </c>
      <c r="BL195" s="31" t="str">
        <f>IF(D195="","",IF(S195=MAX($S$3:$S$202),S195,""))</f>
        <v/>
      </c>
      <c r="BM195" s="31" t="str">
        <f>IF(BL195=MAX($BL$3:$BL$202),B195,"")</f>
        <v/>
      </c>
      <c r="BN195" s="31" t="str">
        <f>IF(D195="","",IF(AN195=MAX($AN$3:$AN$202),AN195,""))</f>
        <v/>
      </c>
      <c r="BO195" s="31" t="str">
        <f>IF(BN195=MAX($BN$3:$BN$202),B195,"")</f>
        <v/>
      </c>
      <c r="BP195" s="31" t="str">
        <f>IF(D195="","",IF(R195=MAX($R$3:$R$202),R195,""))</f>
        <v/>
      </c>
      <c r="BQ195" s="31" t="str">
        <f>IF(BP195=MAX($BP$3:$BP$202),B195,"")</f>
        <v/>
      </c>
      <c r="BR195" s="31" t="str">
        <f>IF(D195="","",IF(AM195=MAX($AM$3:$AM$202),AM195,""))</f>
        <v/>
      </c>
      <c r="BS195" s="31" t="str">
        <f>IF(BR195=MAX($BR$3:$BR$202),B195,"")</f>
        <v/>
      </c>
      <c r="BT195" s="31" t="str">
        <f>IF(D195="","",IF(V195=MAX($V$3:$V$202),V195,""))</f>
        <v/>
      </c>
      <c r="BU195" s="31" t="str">
        <f>IF(BT195=MAX($BT$3:$BT$202),B195,"")</f>
        <v/>
      </c>
      <c r="BV195" s="31" t="str">
        <f>IF(D195="","",IF(W195=MAX($W$3:$W$202), W195,""))</f>
        <v/>
      </c>
      <c r="BW195" s="31" t="str">
        <f>IF(BV195=MAX($BV$3:$BV$202),B195,"")</f>
        <v/>
      </c>
      <c r="BX195" s="31" t="str">
        <f>IF(D195="","",IF(AQ195=MAX($AQ$3:$AQ$202),AQ195,""))</f>
        <v/>
      </c>
      <c r="BY195" s="31" t="str">
        <f>IF(BX195=MAX($BX$3:$BX$202),B195,"")</f>
        <v/>
      </c>
      <c r="BZ195" s="31" t="str">
        <f>IF(D195="","",IF(AR195=MAX($AR$3:$AR$202), AR195,""))</f>
        <v/>
      </c>
      <c r="CA195" s="31" t="str">
        <f>IF(BZ195=MAX($BZ$3:$BZ$202),B195,"")</f>
        <v/>
      </c>
      <c r="CB195" s="31" t="str">
        <f>IF(D195="","",IF(U195=MAX($U$3:$U$202), U195,""))</f>
        <v/>
      </c>
      <c r="CC195" s="31" t="str">
        <f>IF(CB195=MAX($CB$3:$CB$202),B195,"")</f>
        <v/>
      </c>
      <c r="CD195" s="31" t="str">
        <f>IF(D195="","",IF(AP195=MAX($AP$3:$AP$202),AP195,""))</f>
        <v/>
      </c>
      <c r="CE195" s="31" t="str">
        <f>IF(CD195=MAX($CD$3:$CD$202),B195,"")</f>
        <v/>
      </c>
      <c r="CF195" s="31" t="str">
        <f>IF(D195="","",IF(T195=MAX($T$3:$T$202), T195,""))</f>
        <v/>
      </c>
      <c r="CG195" s="31" t="str">
        <f>IF(CF195=MAX($CF$3:$CF$202),B195,"")</f>
        <v/>
      </c>
      <c r="CH195" s="31" t="str">
        <f>IF(D195="","",IF(AO195=MAX($AO$3:$AO$202),AO195,""))</f>
        <v/>
      </c>
      <c r="CI195" s="31" t="str">
        <f>IF(CH195=MAX($CH$3:$CH$202),B195,"")</f>
        <v/>
      </c>
      <c r="CJ195" s="31" t="str">
        <f>IF(I195="AC",AZ195,"")</f>
        <v/>
      </c>
      <c r="CK195" s="31" t="str">
        <f>IF(CJ195="","",RANK(CJ195,$CJ$3:$CJ$202,1))</f>
        <v/>
      </c>
      <c r="CL195" s="31" t="str">
        <f>IF(CK195=1,B195,"")</f>
        <v/>
      </c>
      <c r="CM195" s="31" t="str">
        <f>IF(CK195=2,B195,"")</f>
        <v/>
      </c>
      <c r="CN195" s="31" t="str">
        <f>IF(CK195=3,B195,"")</f>
        <v/>
      </c>
      <c r="CO195" s="31" t="str">
        <f>IF(I195="MC",AZ195,"")</f>
        <v/>
      </c>
      <c r="CP195" s="31" t="str">
        <f>IF(CO195="","",RANK(CO195,$CO$3:$CO$202,1))</f>
        <v/>
      </c>
      <c r="CQ195" s="31" t="str">
        <f>IF(CP195=1,B195,"")</f>
        <v/>
      </c>
      <c r="CR195" s="31" t="str">
        <f>IF(CP195=2,B195,"")</f>
        <v/>
      </c>
      <c r="CS195" s="31" t="str">
        <f>IF(CP195=3,B195,"")</f>
        <v/>
      </c>
      <c r="CT195" s="31" t="str">
        <f>IF(BE195=0,BE195,"")</f>
        <v/>
      </c>
      <c r="CU195" s="31" t="str">
        <f>IF(BE195=1,1,"")</f>
        <v/>
      </c>
      <c r="CV195" s="31" t="str">
        <f>IF(BE195=2,2,"")</f>
        <v/>
      </c>
      <c r="CW195" s="31" t="str">
        <f>IF(BE195=3,3,"")</f>
        <v/>
      </c>
      <c r="CX195" s="31" t="str">
        <f>IF(BE195=4,4,"")</f>
        <v/>
      </c>
      <c r="CY195" s="31" t="str">
        <f>IF(BE195=5,5,"")</f>
        <v/>
      </c>
      <c r="CZ195" s="31" t="str">
        <f>IF(BH195=0,BH195,"")</f>
        <v/>
      </c>
      <c r="DA195" s="31" t="str">
        <f>IF(BH195=1,1,"")</f>
        <v/>
      </c>
      <c r="DB195" s="31" t="str">
        <f>IF(BH195=2,2,"")</f>
        <v/>
      </c>
      <c r="DC195" s="31" t="str">
        <f>IF(BH195=3,3,"")</f>
        <v/>
      </c>
      <c r="DD195" s="31" t="str">
        <f>IF(BH195=4,4,"")</f>
        <v/>
      </c>
      <c r="DE195" s="31" t="str">
        <f>IF(BH195=5,5,"")</f>
        <v/>
      </c>
      <c r="DF195" s="31" t="str">
        <f>IF(BK195=0,BK195,"")</f>
        <v/>
      </c>
      <c r="DG195" s="31" t="str">
        <f>IF(BK195=1,1,"")</f>
        <v/>
      </c>
      <c r="DH195" s="31" t="str">
        <f>IF(BK195=2,2,"")</f>
        <v/>
      </c>
      <c r="DI195" s="31" t="str">
        <f>IF(BK195=3,3,"")</f>
        <v/>
      </c>
      <c r="DJ195" s="31" t="str">
        <f>IF(BK195=4,4,"")</f>
        <v/>
      </c>
      <c r="DK195" s="31" t="str">
        <f>IF(BK195=5,5,"")</f>
        <v/>
      </c>
      <c r="DL195" s="31" t="str">
        <f>IF(BK195=6,6,"")</f>
        <v/>
      </c>
      <c r="DM195" s="31" t="str">
        <f>IF(BK195=7,7,"")</f>
        <v/>
      </c>
      <c r="DN195" s="31" t="str">
        <f>IF(BK195=8,8,"")</f>
        <v/>
      </c>
      <c r="DO195" s="31" t="str">
        <f>IF(BK195=9,9,"")</f>
        <v/>
      </c>
      <c r="DP195" s="31" t="str">
        <f>IF(BK195=10,10,"")</f>
        <v/>
      </c>
      <c r="DQ195" s="31" t="str">
        <f>IF(J195="Lund",AZ195,"")</f>
        <v/>
      </c>
      <c r="DR195" s="31" t="str">
        <f>IF(DQ195="","",RANK(DQ195,$DQ$3:$DQ$202,1))</f>
        <v/>
      </c>
      <c r="DS195" s="31" t="str">
        <f>IF(DR195=1,B195,"")</f>
        <v/>
      </c>
      <c r="DT195" s="31" t="str">
        <f>IF(I195="AT",B195,"")</f>
        <v/>
      </c>
      <c r="DU195" s="31" t="str">
        <f>IF(I195="MC",B195,"")</f>
        <v/>
      </c>
      <c r="DV195" s="31" t="str">
        <f>IF(I195="AC",B195,"")</f>
        <v/>
      </c>
      <c r="DW195" s="48" t="e">
        <f>IF(BK195=0,0,IF(D195="","",$D$203-AZ195+1)/$D$203*100)</f>
        <v>#VALUE!</v>
      </c>
      <c r="DX195" s="76" t="str">
        <f>IF(AS195 = 0,AV195 - AS195,"")</f>
        <v/>
      </c>
    </row>
    <row r="196" spans="1:128" ht="13.2" x14ac:dyDescent="0.25">
      <c r="A196" s="31" t="s">
        <v>318</v>
      </c>
      <c r="B196" s="76">
        <v>194</v>
      </c>
      <c r="C196" s="15"/>
      <c r="D196" s="15"/>
      <c r="E196" s="15"/>
      <c r="F196" s="15"/>
      <c r="G196" s="15"/>
      <c r="H196" s="47"/>
      <c r="I196" s="15"/>
      <c r="J196" s="47"/>
      <c r="K196" s="47"/>
      <c r="L196" s="47"/>
      <c r="M196" s="54"/>
      <c r="N196" s="54"/>
      <c r="O196" s="54"/>
      <c r="P196" s="54"/>
      <c r="Q196" s="54"/>
      <c r="R196" s="51"/>
      <c r="S196" s="51"/>
      <c r="T196" s="51"/>
      <c r="U196" s="51"/>
      <c r="V196" s="51"/>
      <c r="W196" s="51"/>
      <c r="X196" s="52" t="str">
        <f>IF(M196&gt;0,VLOOKUP(M196,$DY$8:$DZ$95,2)," ")</f>
        <v xml:space="preserve"> </v>
      </c>
      <c r="Y196" s="52" t="str">
        <f>IF(N196&gt;0,VLOOKUP(N196,$DY$8:$DZ$95,2)," ")</f>
        <v xml:space="preserve"> </v>
      </c>
      <c r="Z196" s="52" t="str">
        <f>IF(O196&gt;0,VLOOKUP(O196,$DY$8:$DZ$95,2)," ")</f>
        <v xml:space="preserve"> </v>
      </c>
      <c r="AA196" s="52" t="str">
        <f>IF(P196&gt;0,VLOOKUP(P196,$DY$8:$DZ$95,2)," ")</f>
        <v xml:space="preserve"> </v>
      </c>
      <c r="AB196" s="52" t="str">
        <f>IF(Q196&gt;0,VLOOKUP(Q196,$DY$8:$DZ$95,2)," ")</f>
        <v xml:space="preserve"> </v>
      </c>
      <c r="AC196" s="54"/>
      <c r="AD196" s="54"/>
      <c r="AE196" s="54"/>
      <c r="AF196" s="54"/>
      <c r="AG196" s="54"/>
      <c r="AH196" s="52" t="str">
        <f>IF(AC196&gt;0,VLOOKUP(AC196,$DY$8:$DZ$95,2)," ")</f>
        <v xml:space="preserve"> </v>
      </c>
      <c r="AI196" s="52" t="str">
        <f>IF(AD196&gt;0,VLOOKUP(AD196,$DY$8:$DZ$95,2)," ")</f>
        <v xml:space="preserve"> </v>
      </c>
      <c r="AJ196" s="52" t="str">
        <f>IF(AE196&gt;0,VLOOKUP(AE196,$DY$8:$DZ$95,2)," ")</f>
        <v xml:space="preserve"> </v>
      </c>
      <c r="AK196" s="52" t="str">
        <f>IF(AF196&gt;0,VLOOKUP(AF196,$DY$8:$DZ$95,2)," ")</f>
        <v xml:space="preserve"> </v>
      </c>
      <c r="AL196" s="52" t="str">
        <f>IF(AG196&gt;0,VLOOKUP(AG196,$DY$8:$DZ$95,2)," ")</f>
        <v xml:space="preserve"> </v>
      </c>
      <c r="AM196" s="53"/>
      <c r="AN196" s="53"/>
      <c r="AO196" s="53"/>
      <c r="AP196" s="53"/>
      <c r="AQ196" s="53"/>
      <c r="AR196" s="53"/>
      <c r="AS196" s="55" t="str">
        <f>IF(D196="","",SUM(X196:AB196))</f>
        <v/>
      </c>
      <c r="AT196" s="31" t="str">
        <f>IF(D196="","",RANK(AS196,$AS$3:$AS$202,0))</f>
        <v/>
      </c>
      <c r="AU196" s="57" t="str">
        <f>IF(D196="","",IF(LOOKUP(AT196,'Master 2012 Pay Sheet'!$A$5:$A$35,'Master 2012 Pay Sheet'!$B$5:$B$35)&gt;0,LOOKUP(AT196,'Master 2012 Pay Sheet'!$A$5:$A$35,'Master 2012 Pay Sheet'!$B$5:$B$35),0))</f>
        <v/>
      </c>
      <c r="AV196" s="56" t="str">
        <f>IF(D196="","",SUM(AH196:AL196))</f>
        <v/>
      </c>
      <c r="AW196" s="31" t="str">
        <f>IF(D196="","",RANK(AV196,$AV$3:$AV$202,0))</f>
        <v/>
      </c>
      <c r="AX196" s="57" t="str">
        <f>IF(D196="","",IF(LOOKUP(AW196,'Master 2012 Pay Sheet'!$C$5:$C$35,'Master 2012 Pay Sheet'!$D$5:$D$35)&gt;0,LOOKUP(AW196,'Master 2012 Pay Sheet'!$C$5:$C$35,'Master 2012 Pay Sheet'!$D$5:$D$35),0))</f>
        <v/>
      </c>
      <c r="AY196" s="56" t="str">
        <f>IF(D196="","",AS196+AV196)</f>
        <v/>
      </c>
      <c r="AZ196" s="31" t="str">
        <f>IF(D196="","",RANK(AY196,$AY$3:$AY$202,0))</f>
        <v/>
      </c>
      <c r="BA196" s="57" t="str">
        <f>IF(D196="","",IF(LOOKUP(AZ196,'Master 2012 Pay Sheet'!$E$5:$E$35,'Master 2012 Pay Sheet'!$F$5:$F$35)&gt;0,LOOKUP(AZ196,'Master 2012 Pay Sheet'!$E$5:$E$35,'Master 2012 Pay Sheet'!$F$5:$F$35),0))</f>
        <v/>
      </c>
      <c r="BB196" s="57" t="str">
        <f>IF(D196="","",SUM(AU196+AX196+BA196))</f>
        <v/>
      </c>
      <c r="BC196" s="31" t="str">
        <f>IF(D196="","",AT196-AZ196)</f>
        <v/>
      </c>
      <c r="BD196" s="31" t="str">
        <f>IF(D196="","",IF(BC196=MAX($BC$3:$BC$202),B196,""))</f>
        <v/>
      </c>
      <c r="BE196" s="31" t="str">
        <f>IF(D196="","",COUNT(M196:Q196))</f>
        <v/>
      </c>
      <c r="BF196" s="56" t="str">
        <f>IF(D196="","",MAX(X196:AB196))</f>
        <v/>
      </c>
      <c r="BG196" s="31" t="str">
        <f>IF(BF196=MAX($BF$3:$BF$202),B196,"")</f>
        <v/>
      </c>
      <c r="BH196" s="31" t="str">
        <f>IF(D196="","",COUNT(AC196:AG196))</f>
        <v/>
      </c>
      <c r="BI196" s="56" t="str">
        <f>IF(D196="","",MAX(AH196:AL196))</f>
        <v/>
      </c>
      <c r="BJ196" s="31" t="str">
        <f>IF(BI196=MAX($BI$3:$BI$202),B196,"")</f>
        <v/>
      </c>
      <c r="BK196" s="31" t="str">
        <f>IF(BE196="","",BE196+BH196)</f>
        <v/>
      </c>
      <c r="BL196" s="31" t="str">
        <f>IF(D196="","",IF(S196=MAX($S$3:$S$202),S196,""))</f>
        <v/>
      </c>
      <c r="BM196" s="31" t="str">
        <f>IF(BL196=MAX($BL$3:$BL$202),B196,"")</f>
        <v/>
      </c>
      <c r="BN196" s="31" t="str">
        <f>IF(D196="","",IF(AN196=MAX($AN$3:$AN$202),AN196,""))</f>
        <v/>
      </c>
      <c r="BO196" s="31" t="str">
        <f>IF(BN196=MAX($BN$3:$BN$202),B196,"")</f>
        <v/>
      </c>
      <c r="BP196" s="31" t="str">
        <f>IF(D196="","",IF(R196=MAX($R$3:$R$202),R196,""))</f>
        <v/>
      </c>
      <c r="BQ196" s="31" t="str">
        <f>IF(BP196=MAX($BP$3:$BP$202),B196,"")</f>
        <v/>
      </c>
      <c r="BR196" s="31" t="str">
        <f>IF(D196="","",IF(AM196=MAX($AM$3:$AM$202),AM196,""))</f>
        <v/>
      </c>
      <c r="BS196" s="31" t="str">
        <f>IF(BR196=MAX($BR$3:$BR$202),B196,"")</f>
        <v/>
      </c>
      <c r="BT196" s="31" t="str">
        <f>IF(D196="","",IF(V196=MAX($V$3:$V$202),V196,""))</f>
        <v/>
      </c>
      <c r="BU196" s="31" t="str">
        <f>IF(BT196=MAX($BT$3:$BT$202),B196,"")</f>
        <v/>
      </c>
      <c r="BV196" s="31" t="str">
        <f>IF(D196="","",IF(W196=MAX($W$3:$W$202), W196,""))</f>
        <v/>
      </c>
      <c r="BW196" s="31" t="str">
        <f>IF(BV196=MAX($BV$3:$BV$202),B196,"")</f>
        <v/>
      </c>
      <c r="BX196" s="31" t="str">
        <f>IF(D196="","",IF(AQ196=MAX($AQ$3:$AQ$202),AQ196,""))</f>
        <v/>
      </c>
      <c r="BY196" s="31" t="str">
        <f>IF(BX196=MAX($BX$3:$BX$202),B196,"")</f>
        <v/>
      </c>
      <c r="BZ196" s="31" t="str">
        <f>IF(D196="","",IF(AR196=MAX($AR$3:$AR$202), AR196,""))</f>
        <v/>
      </c>
      <c r="CA196" s="31" t="str">
        <f>IF(BZ196=MAX($BZ$3:$BZ$202),B196,"")</f>
        <v/>
      </c>
      <c r="CB196" s="31" t="str">
        <f>IF(D196="","",IF(U196=MAX($U$3:$U$202), U196,""))</f>
        <v/>
      </c>
      <c r="CC196" s="31" t="str">
        <f>IF(CB196=MAX($CB$3:$CB$202),B196,"")</f>
        <v/>
      </c>
      <c r="CD196" s="31" t="str">
        <f>IF(D196="","",IF(AP196=MAX($AP$3:$AP$202),AP196,""))</f>
        <v/>
      </c>
      <c r="CE196" s="31" t="str">
        <f>IF(CD196=MAX($CD$3:$CD$202),B196,"")</f>
        <v/>
      </c>
      <c r="CF196" s="31" t="str">
        <f>IF(D196="","",IF(T196=MAX($T$3:$T$202), T196,""))</f>
        <v/>
      </c>
      <c r="CG196" s="31" t="str">
        <f>IF(CF196=MAX($CF$3:$CF$202),B196,"")</f>
        <v/>
      </c>
      <c r="CH196" s="31" t="str">
        <f>IF(D196="","",IF(AO196=MAX($AO$3:$AO$202),AO196,""))</f>
        <v/>
      </c>
      <c r="CI196" s="31" t="str">
        <f>IF(CH196=MAX($CH$3:$CH$202),B196,"")</f>
        <v/>
      </c>
      <c r="CJ196" s="31" t="str">
        <f>IF(I196="AC",AZ196,"")</f>
        <v/>
      </c>
      <c r="CK196" s="31" t="str">
        <f>IF(CJ196="","",RANK(CJ196,$CJ$3:$CJ$202,1))</f>
        <v/>
      </c>
      <c r="CL196" s="31" t="str">
        <f>IF(CK196=1,B196,"")</f>
        <v/>
      </c>
      <c r="CM196" s="31" t="str">
        <f>IF(CK196=2,B196,"")</f>
        <v/>
      </c>
      <c r="CN196" s="31" t="str">
        <f>IF(CK196=3,B196,"")</f>
        <v/>
      </c>
      <c r="CO196" s="31" t="str">
        <f>IF(I196="MC",AZ196,"")</f>
        <v/>
      </c>
      <c r="CP196" s="31" t="str">
        <f>IF(CO196="","",RANK(CO196,$CO$3:$CO$202,1))</f>
        <v/>
      </c>
      <c r="CQ196" s="31" t="str">
        <f>IF(CP196=1,B196,"")</f>
        <v/>
      </c>
      <c r="CR196" s="31" t="str">
        <f>IF(CP196=2,B196,"")</f>
        <v/>
      </c>
      <c r="CS196" s="31" t="str">
        <f>IF(CP196=3,B196,"")</f>
        <v/>
      </c>
      <c r="CT196" s="31" t="str">
        <f>IF(BE196=0,BE196,"")</f>
        <v/>
      </c>
      <c r="CU196" s="31" t="str">
        <f>IF(BE196=1,1,"")</f>
        <v/>
      </c>
      <c r="CV196" s="31" t="str">
        <f>IF(BE196=2,2,"")</f>
        <v/>
      </c>
      <c r="CW196" s="31" t="str">
        <f>IF(BE196=3,3,"")</f>
        <v/>
      </c>
      <c r="CX196" s="31" t="str">
        <f>IF(BE196=4,4,"")</f>
        <v/>
      </c>
      <c r="CY196" s="31" t="str">
        <f>IF(BE196=5,5,"")</f>
        <v/>
      </c>
      <c r="CZ196" s="31" t="str">
        <f>IF(BH196=0,BH196,"")</f>
        <v/>
      </c>
      <c r="DA196" s="31" t="str">
        <f>IF(BH196=1,1,"")</f>
        <v/>
      </c>
      <c r="DB196" s="31" t="str">
        <f>IF(BH196=2,2,"")</f>
        <v/>
      </c>
      <c r="DC196" s="31" t="str">
        <f>IF(BH196=3,3,"")</f>
        <v/>
      </c>
      <c r="DD196" s="31" t="str">
        <f>IF(BH196=4,4,"")</f>
        <v/>
      </c>
      <c r="DE196" s="31" t="str">
        <f>IF(BH196=5,5,"")</f>
        <v/>
      </c>
      <c r="DF196" s="31" t="str">
        <f>IF(BK196=0,BK196,"")</f>
        <v/>
      </c>
      <c r="DG196" s="31" t="str">
        <f>IF(BK196=1,1,"")</f>
        <v/>
      </c>
      <c r="DH196" s="31" t="str">
        <f>IF(BK196=2,2,"")</f>
        <v/>
      </c>
      <c r="DI196" s="31" t="str">
        <f>IF(BK196=3,3,"")</f>
        <v/>
      </c>
      <c r="DJ196" s="31" t="str">
        <f>IF(BK196=4,4,"")</f>
        <v/>
      </c>
      <c r="DK196" s="31" t="str">
        <f>IF(BK196=5,5,"")</f>
        <v/>
      </c>
      <c r="DL196" s="31" t="str">
        <f>IF(BK196=6,6,"")</f>
        <v/>
      </c>
      <c r="DM196" s="31" t="str">
        <f>IF(BK196=7,7,"")</f>
        <v/>
      </c>
      <c r="DN196" s="31" t="str">
        <f>IF(BK196=8,8,"")</f>
        <v/>
      </c>
      <c r="DO196" s="31" t="str">
        <f>IF(BK196=9,9,"")</f>
        <v/>
      </c>
      <c r="DP196" s="31" t="str">
        <f>IF(BK196=10,10,"")</f>
        <v/>
      </c>
      <c r="DQ196" s="31" t="str">
        <f>IF(J196="Lund",AZ196,"")</f>
        <v/>
      </c>
      <c r="DR196" s="31" t="str">
        <f>IF(DQ196="","",RANK(DQ196,$DQ$3:$DQ$202,1))</f>
        <v/>
      </c>
      <c r="DS196" s="31" t="str">
        <f>IF(DR196=1,B196,"")</f>
        <v/>
      </c>
      <c r="DT196" s="31" t="str">
        <f>IF(I196="AT",B196,"")</f>
        <v/>
      </c>
      <c r="DU196" s="31" t="str">
        <f>IF(I196="MC",B196,"")</f>
        <v/>
      </c>
      <c r="DV196" s="31" t="str">
        <f>IF(I196="AC",B196,"")</f>
        <v/>
      </c>
      <c r="DW196" s="48" t="e">
        <f>IF(BK196=0,0,IF(D196="","",$D$203-AZ196+1)/$D$203*100)</f>
        <v>#VALUE!</v>
      </c>
      <c r="DX196" s="76" t="str">
        <f>IF(AS196 = 0,AV196 - AS196,"")</f>
        <v/>
      </c>
    </row>
    <row r="197" spans="1:128" ht="13.2" x14ac:dyDescent="0.25">
      <c r="A197" s="31" t="s">
        <v>318</v>
      </c>
      <c r="B197" s="76">
        <v>195</v>
      </c>
      <c r="C197" s="15"/>
      <c r="D197" s="15"/>
      <c r="E197" s="15"/>
      <c r="F197" s="15"/>
      <c r="G197" s="15"/>
      <c r="H197" s="47"/>
      <c r="I197" s="15"/>
      <c r="J197" s="47"/>
      <c r="K197" s="47"/>
      <c r="L197" s="47"/>
      <c r="M197" s="54"/>
      <c r="N197" s="54"/>
      <c r="O197" s="54"/>
      <c r="P197" s="54"/>
      <c r="Q197" s="54"/>
      <c r="R197" s="51"/>
      <c r="S197" s="51"/>
      <c r="T197" s="51"/>
      <c r="U197" s="51"/>
      <c r="V197" s="51"/>
      <c r="W197" s="51"/>
      <c r="X197" s="52" t="str">
        <f>IF(M197&gt;0,VLOOKUP(M197,$DY$8:$DZ$95,2)," ")</f>
        <v xml:space="preserve"> </v>
      </c>
      <c r="Y197" s="52" t="str">
        <f>IF(N197&gt;0,VLOOKUP(N197,$DY$8:$DZ$95,2)," ")</f>
        <v xml:space="preserve"> </v>
      </c>
      <c r="Z197" s="52" t="str">
        <f>IF(O197&gt;0,VLOOKUP(O197,$DY$8:$DZ$95,2)," ")</f>
        <v xml:space="preserve"> </v>
      </c>
      <c r="AA197" s="52" t="str">
        <f>IF(P197&gt;0,VLOOKUP(P197,$DY$8:$DZ$95,2)," ")</f>
        <v xml:space="preserve"> </v>
      </c>
      <c r="AB197" s="52" t="str">
        <f>IF(Q197&gt;0,VLOOKUP(Q197,$DY$8:$DZ$95,2)," ")</f>
        <v xml:space="preserve"> </v>
      </c>
      <c r="AC197" s="54"/>
      <c r="AD197" s="54"/>
      <c r="AE197" s="54"/>
      <c r="AF197" s="54"/>
      <c r="AG197" s="54"/>
      <c r="AH197" s="52" t="str">
        <f>IF(AC197&gt;0,VLOOKUP(AC197,$DY$8:$DZ$95,2)," ")</f>
        <v xml:space="preserve"> </v>
      </c>
      <c r="AI197" s="52" t="str">
        <f>IF(AD197&gt;0,VLOOKUP(AD197,$DY$8:$DZ$95,2)," ")</f>
        <v xml:space="preserve"> </v>
      </c>
      <c r="AJ197" s="52" t="str">
        <f>IF(AE197&gt;0,VLOOKUP(AE197,$DY$8:$DZ$95,2)," ")</f>
        <v xml:space="preserve"> </v>
      </c>
      <c r="AK197" s="52" t="str">
        <f>IF(AF197&gt;0,VLOOKUP(AF197,$DY$8:$DZ$95,2)," ")</f>
        <v xml:space="preserve"> </v>
      </c>
      <c r="AL197" s="52" t="str">
        <f>IF(AG197&gt;0,VLOOKUP(AG197,$DY$8:$DZ$95,2)," ")</f>
        <v xml:space="preserve"> </v>
      </c>
      <c r="AM197" s="53"/>
      <c r="AN197" s="53"/>
      <c r="AO197" s="53"/>
      <c r="AP197" s="53"/>
      <c r="AQ197" s="53"/>
      <c r="AR197" s="53"/>
      <c r="AS197" s="55" t="str">
        <f>IF(D197="","",SUM(X197:AB197))</f>
        <v/>
      </c>
      <c r="AT197" s="31" t="str">
        <f>IF(D197="","",RANK(AS197,$AS$3:$AS$202,0))</f>
        <v/>
      </c>
      <c r="AU197" s="57" t="str">
        <f>IF(D197="","",IF(LOOKUP(AT197,'Master 2012 Pay Sheet'!$A$5:$A$35,'Master 2012 Pay Sheet'!$B$5:$B$35)&gt;0,LOOKUP(AT197,'Master 2012 Pay Sheet'!$A$5:$A$35,'Master 2012 Pay Sheet'!$B$5:$B$35),0))</f>
        <v/>
      </c>
      <c r="AV197" s="56" t="str">
        <f>IF(D197="","",SUM(AH197:AL197))</f>
        <v/>
      </c>
      <c r="AW197" s="31" t="str">
        <f>IF(D197="","",RANK(AV197,$AV$3:$AV$202,0))</f>
        <v/>
      </c>
      <c r="AX197" s="57" t="str">
        <f>IF(D197="","",IF(LOOKUP(AW197,'Master 2012 Pay Sheet'!$C$5:$C$35,'Master 2012 Pay Sheet'!$D$5:$D$35)&gt;0,LOOKUP(AW197,'Master 2012 Pay Sheet'!$C$5:$C$35,'Master 2012 Pay Sheet'!$D$5:$D$35),0))</f>
        <v/>
      </c>
      <c r="AY197" s="56" t="str">
        <f>IF(D197="","",AS197+AV197)</f>
        <v/>
      </c>
      <c r="AZ197" s="31" t="str">
        <f>IF(D197="","",RANK(AY197,$AY$3:$AY$202,0))</f>
        <v/>
      </c>
      <c r="BA197" s="57" t="str">
        <f>IF(D197="","",IF(LOOKUP(AZ197,'Master 2012 Pay Sheet'!$E$5:$E$35,'Master 2012 Pay Sheet'!$F$5:$F$35)&gt;0,LOOKUP(AZ197,'Master 2012 Pay Sheet'!$E$5:$E$35,'Master 2012 Pay Sheet'!$F$5:$F$35),0))</f>
        <v/>
      </c>
      <c r="BB197" s="57" t="str">
        <f>IF(D197="","",SUM(AU197+AX197+BA197))</f>
        <v/>
      </c>
      <c r="BC197" s="31" t="str">
        <f>IF(D197="","",AT197-AZ197)</f>
        <v/>
      </c>
      <c r="BD197" s="31" t="str">
        <f>IF(D197="","",IF(BC197=MAX($BC$3:$BC$202),B197,""))</f>
        <v/>
      </c>
      <c r="BE197" s="31" t="str">
        <f>IF(D197="","",COUNT(M197:Q197))</f>
        <v/>
      </c>
      <c r="BF197" s="56" t="str">
        <f>IF(D197="","",MAX(X197:AB197))</f>
        <v/>
      </c>
      <c r="BG197" s="31" t="str">
        <f>IF(BF197=MAX($BF$3:$BF$202),B197,"")</f>
        <v/>
      </c>
      <c r="BH197" s="31" t="str">
        <f>IF(D197="","",COUNT(AC197:AG197))</f>
        <v/>
      </c>
      <c r="BI197" s="56" t="str">
        <f>IF(D197="","",MAX(AH197:AL197))</f>
        <v/>
      </c>
      <c r="BJ197" s="31" t="str">
        <f>IF(BI197=MAX($BI$3:$BI$202),B197,"")</f>
        <v/>
      </c>
      <c r="BK197" s="31" t="str">
        <f>IF(BE197="","",BE197+BH197)</f>
        <v/>
      </c>
      <c r="BL197" s="31" t="str">
        <f>IF(D197="","",IF(S197=MAX($S$3:$S$202),S197,""))</f>
        <v/>
      </c>
      <c r="BM197" s="31" t="str">
        <f>IF(BL197=MAX($BL$3:$BL$202),B197,"")</f>
        <v/>
      </c>
      <c r="BN197" s="31" t="str">
        <f>IF(D197="","",IF(AN197=MAX($AN$3:$AN$202),AN197,""))</f>
        <v/>
      </c>
      <c r="BO197" s="31" t="str">
        <f>IF(BN197=MAX($BN$3:$BN$202),B197,"")</f>
        <v/>
      </c>
      <c r="BP197" s="31" t="str">
        <f>IF(D197="","",IF(R197=MAX($R$3:$R$202),R197,""))</f>
        <v/>
      </c>
      <c r="BQ197" s="31" t="str">
        <f>IF(BP197=MAX($BP$3:$BP$202),B197,"")</f>
        <v/>
      </c>
      <c r="BR197" s="31" t="str">
        <f>IF(D197="","",IF(AM197=MAX($AM$3:$AM$202),AM197,""))</f>
        <v/>
      </c>
      <c r="BS197" s="31" t="str">
        <f>IF(BR197=MAX($BR$3:$BR$202),B197,"")</f>
        <v/>
      </c>
      <c r="BT197" s="31" t="str">
        <f>IF(D197="","",IF(V197=MAX($V$3:$V$202),V197,""))</f>
        <v/>
      </c>
      <c r="BU197" s="31" t="str">
        <f>IF(BT197=MAX($BT$3:$BT$202),B197,"")</f>
        <v/>
      </c>
      <c r="BV197" s="31" t="str">
        <f>IF(D197="","",IF(W197=MAX($W$3:$W$202), W197,""))</f>
        <v/>
      </c>
      <c r="BW197" s="31" t="str">
        <f>IF(BV197=MAX($BV$3:$BV$202),B197,"")</f>
        <v/>
      </c>
      <c r="BX197" s="31" t="str">
        <f>IF(D197="","",IF(AQ197=MAX($AQ$3:$AQ$202),AQ197,""))</f>
        <v/>
      </c>
      <c r="BY197" s="31" t="str">
        <f>IF(BX197=MAX($BX$3:$BX$202),B197,"")</f>
        <v/>
      </c>
      <c r="BZ197" s="31" t="str">
        <f>IF(D197="","",IF(AR197=MAX($AR$3:$AR$202), AR197,""))</f>
        <v/>
      </c>
      <c r="CA197" s="31" t="str">
        <f>IF(BZ197=MAX($BZ$3:$BZ$202),B197,"")</f>
        <v/>
      </c>
      <c r="CB197" s="31" t="str">
        <f>IF(D197="","",IF(U197=MAX($U$3:$U$202), U197,""))</f>
        <v/>
      </c>
      <c r="CC197" s="31" t="str">
        <f>IF(CB197=MAX($CB$3:$CB$202),B197,"")</f>
        <v/>
      </c>
      <c r="CD197" s="31" t="str">
        <f>IF(D197="","",IF(AP197=MAX($AP$3:$AP$202),AP197,""))</f>
        <v/>
      </c>
      <c r="CE197" s="31" t="str">
        <f>IF(CD197=MAX($CD$3:$CD$202),B197,"")</f>
        <v/>
      </c>
      <c r="CF197" s="31" t="str">
        <f>IF(D197="","",IF(T197=MAX($T$3:$T$202), T197,""))</f>
        <v/>
      </c>
      <c r="CG197" s="31" t="str">
        <f>IF(CF197=MAX($CF$3:$CF$202),B197,"")</f>
        <v/>
      </c>
      <c r="CH197" s="31" t="str">
        <f>IF(D197="","",IF(AO197=MAX($AO$3:$AO$202),AO197,""))</f>
        <v/>
      </c>
      <c r="CI197" s="31" t="str">
        <f>IF(CH197=MAX($CH$3:$CH$202),B197,"")</f>
        <v/>
      </c>
      <c r="CJ197" s="31" t="str">
        <f>IF(I197="AC",AZ197,"")</f>
        <v/>
      </c>
      <c r="CK197" s="31" t="str">
        <f>IF(CJ197="","",RANK(CJ197,$CJ$3:$CJ$202,1))</f>
        <v/>
      </c>
      <c r="CL197" s="31" t="str">
        <f>IF(CK197=1,B197,"")</f>
        <v/>
      </c>
      <c r="CM197" s="31" t="str">
        <f>IF(CK197=2,B197,"")</f>
        <v/>
      </c>
      <c r="CN197" s="31" t="str">
        <f>IF(CK197=3,B197,"")</f>
        <v/>
      </c>
      <c r="CO197" s="31" t="str">
        <f>IF(I197="MC",AZ197,"")</f>
        <v/>
      </c>
      <c r="CP197" s="31" t="str">
        <f>IF(CO197="","",RANK(CO197,$CO$3:$CO$202,1))</f>
        <v/>
      </c>
      <c r="CQ197" s="31" t="str">
        <f>IF(CP197=1,B197,"")</f>
        <v/>
      </c>
      <c r="CR197" s="31" t="str">
        <f>IF(CP197=2,B197,"")</f>
        <v/>
      </c>
      <c r="CS197" s="31" t="str">
        <f>IF(CP197=3,B197,"")</f>
        <v/>
      </c>
      <c r="CT197" s="31" t="str">
        <f>IF(BE197=0,BE197,"")</f>
        <v/>
      </c>
      <c r="CU197" s="31" t="str">
        <f>IF(BE197=1,1,"")</f>
        <v/>
      </c>
      <c r="CV197" s="31" t="str">
        <f>IF(BE197=2,2,"")</f>
        <v/>
      </c>
      <c r="CW197" s="31" t="str">
        <f>IF(BE197=3,3,"")</f>
        <v/>
      </c>
      <c r="CX197" s="31" t="str">
        <f>IF(BE197=4,4,"")</f>
        <v/>
      </c>
      <c r="CY197" s="31" t="str">
        <f>IF(BE197=5,5,"")</f>
        <v/>
      </c>
      <c r="CZ197" s="31" t="str">
        <f>IF(BH197=0,BH197,"")</f>
        <v/>
      </c>
      <c r="DA197" s="31" t="str">
        <f>IF(BH197=1,1,"")</f>
        <v/>
      </c>
      <c r="DB197" s="31" t="str">
        <f>IF(BH197=2,2,"")</f>
        <v/>
      </c>
      <c r="DC197" s="31" t="str">
        <f>IF(BH197=3,3,"")</f>
        <v/>
      </c>
      <c r="DD197" s="31" t="str">
        <f>IF(BH197=4,4,"")</f>
        <v/>
      </c>
      <c r="DE197" s="31" t="str">
        <f>IF(BH197=5,5,"")</f>
        <v/>
      </c>
      <c r="DF197" s="31" t="str">
        <f>IF(BK197=0,BK197,"")</f>
        <v/>
      </c>
      <c r="DG197" s="31" t="str">
        <f>IF(BK197=1,1,"")</f>
        <v/>
      </c>
      <c r="DH197" s="31" t="str">
        <f>IF(BK197=2,2,"")</f>
        <v/>
      </c>
      <c r="DI197" s="31" t="str">
        <f>IF(BK197=3,3,"")</f>
        <v/>
      </c>
      <c r="DJ197" s="31" t="str">
        <f>IF(BK197=4,4,"")</f>
        <v/>
      </c>
      <c r="DK197" s="31" t="str">
        <f>IF(BK197=5,5,"")</f>
        <v/>
      </c>
      <c r="DL197" s="31" t="str">
        <f>IF(BK197=6,6,"")</f>
        <v/>
      </c>
      <c r="DM197" s="31" t="str">
        <f>IF(BK197=7,7,"")</f>
        <v/>
      </c>
      <c r="DN197" s="31" t="str">
        <f>IF(BK197=8,8,"")</f>
        <v/>
      </c>
      <c r="DO197" s="31" t="str">
        <f>IF(BK197=9,9,"")</f>
        <v/>
      </c>
      <c r="DP197" s="31" t="str">
        <f>IF(BK197=10,10,"")</f>
        <v/>
      </c>
      <c r="DQ197" s="31" t="str">
        <f>IF(J197="Lund",AZ197,"")</f>
        <v/>
      </c>
      <c r="DR197" s="31" t="str">
        <f>IF(DQ197="","",RANK(DQ197,$DQ$3:$DQ$202,1))</f>
        <v/>
      </c>
      <c r="DS197" s="31" t="str">
        <f>IF(DR197=1,B197,"")</f>
        <v/>
      </c>
      <c r="DT197" s="31" t="str">
        <f>IF(I197="AT",B197,"")</f>
        <v/>
      </c>
      <c r="DU197" s="31" t="str">
        <f>IF(I197="MC",B197,"")</f>
        <v/>
      </c>
      <c r="DV197" s="31" t="str">
        <f>IF(I197="AC",B197,"")</f>
        <v/>
      </c>
      <c r="DW197" s="48" t="e">
        <f>IF(BK197=0,0,IF(D197="","",$D$203-AZ197+1)/$D$203*100)</f>
        <v>#VALUE!</v>
      </c>
      <c r="DX197" s="76" t="str">
        <f>IF(AS197 = 0,AV197 - AS197,"")</f>
        <v/>
      </c>
    </row>
    <row r="198" spans="1:128" ht="13.2" x14ac:dyDescent="0.25">
      <c r="A198" s="31" t="s">
        <v>318</v>
      </c>
      <c r="B198" s="76">
        <v>196</v>
      </c>
      <c r="C198" s="15"/>
      <c r="D198" s="15"/>
      <c r="E198" s="15"/>
      <c r="F198" s="15"/>
      <c r="G198" s="15"/>
      <c r="H198" s="47"/>
      <c r="I198" s="15"/>
      <c r="J198" s="47"/>
      <c r="K198" s="47"/>
      <c r="L198" s="47"/>
      <c r="M198" s="54"/>
      <c r="N198" s="54"/>
      <c r="O198" s="54"/>
      <c r="P198" s="54"/>
      <c r="Q198" s="54"/>
      <c r="R198" s="51"/>
      <c r="S198" s="51"/>
      <c r="T198" s="51"/>
      <c r="U198" s="51"/>
      <c r="V198" s="51"/>
      <c r="W198" s="51"/>
      <c r="X198" s="52" t="str">
        <f>IF(M198&gt;0,VLOOKUP(M198,$DY$8:$DZ$95,2)," ")</f>
        <v xml:space="preserve"> </v>
      </c>
      <c r="Y198" s="52" t="str">
        <f>IF(N198&gt;0,VLOOKUP(N198,$DY$8:$DZ$95,2)," ")</f>
        <v xml:space="preserve"> </v>
      </c>
      <c r="Z198" s="52" t="str">
        <f>IF(O198&gt;0,VLOOKUP(O198,$DY$8:$DZ$95,2)," ")</f>
        <v xml:space="preserve"> </v>
      </c>
      <c r="AA198" s="52" t="str">
        <f>IF(P198&gt;0,VLOOKUP(P198,$DY$8:$DZ$95,2)," ")</f>
        <v xml:space="preserve"> </v>
      </c>
      <c r="AB198" s="52" t="str">
        <f>IF(Q198&gt;0,VLOOKUP(Q198,$DY$8:$DZ$95,2)," ")</f>
        <v xml:space="preserve"> </v>
      </c>
      <c r="AC198" s="54"/>
      <c r="AD198" s="54"/>
      <c r="AE198" s="54"/>
      <c r="AF198" s="54"/>
      <c r="AG198" s="54"/>
      <c r="AH198" s="52" t="str">
        <f>IF(AC198&gt;0,VLOOKUP(AC198,$DY$8:$DZ$95,2)," ")</f>
        <v xml:space="preserve"> </v>
      </c>
      <c r="AI198" s="52" t="str">
        <f>IF(AD198&gt;0,VLOOKUP(AD198,$DY$8:$DZ$95,2)," ")</f>
        <v xml:space="preserve"> </v>
      </c>
      <c r="AJ198" s="52" t="str">
        <f>IF(AE198&gt;0,VLOOKUP(AE198,$DY$8:$DZ$95,2)," ")</f>
        <v xml:space="preserve"> </v>
      </c>
      <c r="AK198" s="52" t="str">
        <f>IF(AF198&gt;0,VLOOKUP(AF198,$DY$8:$DZ$95,2)," ")</f>
        <v xml:space="preserve"> </v>
      </c>
      <c r="AL198" s="52" t="str">
        <f>IF(AG198&gt;0,VLOOKUP(AG198,$DY$8:$DZ$95,2)," ")</f>
        <v xml:space="preserve"> </v>
      </c>
      <c r="AM198" s="53"/>
      <c r="AN198" s="53"/>
      <c r="AO198" s="53"/>
      <c r="AP198" s="53"/>
      <c r="AQ198" s="53"/>
      <c r="AR198" s="53"/>
      <c r="AS198" s="55" t="str">
        <f>IF(D198="","",SUM(X198:AB198))</f>
        <v/>
      </c>
      <c r="AT198" s="31" t="str">
        <f>IF(D198="","",RANK(AS198,$AS$3:$AS$202,0))</f>
        <v/>
      </c>
      <c r="AU198" s="57" t="str">
        <f>IF(D198="","",IF(LOOKUP(AT198,'Master 2012 Pay Sheet'!$A$5:$A$35,'Master 2012 Pay Sheet'!$B$5:$B$35)&gt;0,LOOKUP(AT198,'Master 2012 Pay Sheet'!$A$5:$A$35,'Master 2012 Pay Sheet'!$B$5:$B$35),0))</f>
        <v/>
      </c>
      <c r="AV198" s="56" t="str">
        <f>IF(D198="","",SUM(AH198:AL198))</f>
        <v/>
      </c>
      <c r="AW198" s="31" t="str">
        <f>IF(D198="","",RANK(AV198,$AV$3:$AV$202,0))</f>
        <v/>
      </c>
      <c r="AX198" s="57" t="str">
        <f>IF(D198="","",IF(LOOKUP(AW198,'Master 2012 Pay Sheet'!$C$5:$C$35,'Master 2012 Pay Sheet'!$D$5:$D$35)&gt;0,LOOKUP(AW198,'Master 2012 Pay Sheet'!$C$5:$C$35,'Master 2012 Pay Sheet'!$D$5:$D$35),0))</f>
        <v/>
      </c>
      <c r="AY198" s="56" t="str">
        <f>IF(D198="","",AS198+AV198)</f>
        <v/>
      </c>
      <c r="AZ198" s="31" t="str">
        <f>IF(D198="","",RANK(AY198,$AY$3:$AY$202,0))</f>
        <v/>
      </c>
      <c r="BA198" s="57" t="str">
        <f>IF(D198="","",IF(LOOKUP(AZ198,'Master 2012 Pay Sheet'!$E$5:$E$35,'Master 2012 Pay Sheet'!$F$5:$F$35)&gt;0,LOOKUP(AZ198,'Master 2012 Pay Sheet'!$E$5:$E$35,'Master 2012 Pay Sheet'!$F$5:$F$35),0))</f>
        <v/>
      </c>
      <c r="BB198" s="57" t="str">
        <f>IF(D198="","",SUM(AU198+AX198+BA198))</f>
        <v/>
      </c>
      <c r="BC198" s="31" t="str">
        <f>IF(D198="","",AT198-AZ198)</f>
        <v/>
      </c>
      <c r="BD198" s="31" t="str">
        <f>IF(D198="","",IF(BC198=MAX($BC$3:$BC$202),B198,""))</f>
        <v/>
      </c>
      <c r="BE198" s="31" t="str">
        <f>IF(D198="","",COUNT(M198:Q198))</f>
        <v/>
      </c>
      <c r="BF198" s="56" t="str">
        <f>IF(D198="","",MAX(X198:AB198))</f>
        <v/>
      </c>
      <c r="BG198" s="31" t="str">
        <f>IF(BF198=MAX($BF$3:$BF$202),B198,"")</f>
        <v/>
      </c>
      <c r="BH198" s="31" t="str">
        <f>IF(D198="","",COUNT(AC198:AG198))</f>
        <v/>
      </c>
      <c r="BI198" s="56" t="str">
        <f>IF(D198="","",MAX(AH198:AL198))</f>
        <v/>
      </c>
      <c r="BJ198" s="31" t="str">
        <f>IF(BI198=MAX($BI$3:$BI$202),B198,"")</f>
        <v/>
      </c>
      <c r="BK198" s="31" t="str">
        <f>IF(BE198="","",BE198+BH198)</f>
        <v/>
      </c>
      <c r="BL198" s="31" t="str">
        <f>IF(D198="","",IF(S198=MAX($S$3:$S$202),S198,""))</f>
        <v/>
      </c>
      <c r="BM198" s="31" t="str">
        <f>IF(BL198=MAX($BL$3:$BL$202),B198,"")</f>
        <v/>
      </c>
      <c r="BN198" s="31" t="str">
        <f>IF(D198="","",IF(AN198=MAX($AN$3:$AN$202),AN198,""))</f>
        <v/>
      </c>
      <c r="BO198" s="31" t="str">
        <f>IF(BN198=MAX($BN$3:$BN$202),B198,"")</f>
        <v/>
      </c>
      <c r="BP198" s="31" t="str">
        <f>IF(D198="","",IF(R198=MAX($R$3:$R$202),R198,""))</f>
        <v/>
      </c>
      <c r="BQ198" s="31" t="str">
        <f>IF(BP198=MAX($BP$3:$BP$202),B198,"")</f>
        <v/>
      </c>
      <c r="BR198" s="31" t="str">
        <f>IF(D198="","",IF(AM198=MAX($AM$3:$AM$202),AM198,""))</f>
        <v/>
      </c>
      <c r="BS198" s="31" t="str">
        <f>IF(BR198=MAX($BR$3:$BR$202),B198,"")</f>
        <v/>
      </c>
      <c r="BT198" s="31" t="str">
        <f>IF(D198="","",IF(V198=MAX($V$3:$V$202),V198,""))</f>
        <v/>
      </c>
      <c r="BU198" s="31" t="str">
        <f>IF(BT198=MAX($BT$3:$BT$202),B198,"")</f>
        <v/>
      </c>
      <c r="BV198" s="31" t="str">
        <f>IF(D198="","",IF(W198=MAX($W$3:$W$202), W198,""))</f>
        <v/>
      </c>
      <c r="BW198" s="31" t="str">
        <f>IF(BV198=MAX($BV$3:$BV$202),B198,"")</f>
        <v/>
      </c>
      <c r="BX198" s="31" t="str">
        <f>IF(D198="","",IF(AQ198=MAX($AQ$3:$AQ$202),AQ198,""))</f>
        <v/>
      </c>
      <c r="BY198" s="31" t="str">
        <f>IF(BX198=MAX($BX$3:$BX$202),B198,"")</f>
        <v/>
      </c>
      <c r="BZ198" s="31" t="str">
        <f>IF(D198="","",IF(AR198=MAX($AR$3:$AR$202), AR198,""))</f>
        <v/>
      </c>
      <c r="CA198" s="31" t="str">
        <f>IF(BZ198=MAX($BZ$3:$BZ$202),B198,"")</f>
        <v/>
      </c>
      <c r="CB198" s="31" t="str">
        <f>IF(D198="","",IF(U198=MAX($U$3:$U$202), U198,""))</f>
        <v/>
      </c>
      <c r="CC198" s="31" t="str">
        <f>IF(CB198=MAX($CB$3:$CB$202),B198,"")</f>
        <v/>
      </c>
      <c r="CD198" s="31" t="str">
        <f>IF(D198="","",IF(AP198=MAX($AP$3:$AP$202),AP198,""))</f>
        <v/>
      </c>
      <c r="CE198" s="31" t="str">
        <f>IF(CD198=MAX($CD$3:$CD$202),B198,"")</f>
        <v/>
      </c>
      <c r="CF198" s="31" t="str">
        <f>IF(D198="","",IF(T198=MAX($T$3:$T$202), T198,""))</f>
        <v/>
      </c>
      <c r="CG198" s="31" t="str">
        <f>IF(CF198=MAX($CF$3:$CF$202),B198,"")</f>
        <v/>
      </c>
      <c r="CH198" s="31" t="str">
        <f>IF(D198="","",IF(AO198=MAX($AO$3:$AO$202),AO198,""))</f>
        <v/>
      </c>
      <c r="CI198" s="31" t="str">
        <f>IF(CH198=MAX($CH$3:$CH$202),B198,"")</f>
        <v/>
      </c>
      <c r="CJ198" s="31" t="str">
        <f>IF(I198="AC",AZ198,"")</f>
        <v/>
      </c>
      <c r="CK198" s="31" t="str">
        <f>IF(CJ198="","",RANK(CJ198,$CJ$3:$CJ$202,1))</f>
        <v/>
      </c>
      <c r="CL198" s="31" t="str">
        <f>IF(CK198=1,B198,"")</f>
        <v/>
      </c>
      <c r="CM198" s="31" t="str">
        <f>IF(CK198=2,B198,"")</f>
        <v/>
      </c>
      <c r="CN198" s="31" t="str">
        <f>IF(CK198=3,B198,"")</f>
        <v/>
      </c>
      <c r="CO198" s="31" t="str">
        <f>IF(I198="MC",AZ198,"")</f>
        <v/>
      </c>
      <c r="CP198" s="31" t="str">
        <f>IF(CO198="","",RANK(CO198,$CO$3:$CO$202,1))</f>
        <v/>
      </c>
      <c r="CQ198" s="31" t="str">
        <f>IF(CP198=1,B198,"")</f>
        <v/>
      </c>
      <c r="CR198" s="31" t="str">
        <f>IF(CP198=2,B198,"")</f>
        <v/>
      </c>
      <c r="CS198" s="31" t="str">
        <f>IF(CP198=3,B198,"")</f>
        <v/>
      </c>
      <c r="CT198" s="31" t="str">
        <f>IF(BE198=0,BE198,"")</f>
        <v/>
      </c>
      <c r="CU198" s="31" t="str">
        <f>IF(BE198=1,1,"")</f>
        <v/>
      </c>
      <c r="CV198" s="31" t="str">
        <f>IF(BE198=2,2,"")</f>
        <v/>
      </c>
      <c r="CW198" s="31" t="str">
        <f>IF(BE198=3,3,"")</f>
        <v/>
      </c>
      <c r="CX198" s="31" t="str">
        <f>IF(BE198=4,4,"")</f>
        <v/>
      </c>
      <c r="CY198" s="31" t="str">
        <f>IF(BE198=5,5,"")</f>
        <v/>
      </c>
      <c r="CZ198" s="31" t="str">
        <f>IF(BH198=0,BH198,"")</f>
        <v/>
      </c>
      <c r="DA198" s="31" t="str">
        <f>IF(BH198=1,1,"")</f>
        <v/>
      </c>
      <c r="DB198" s="31" t="str">
        <f>IF(BH198=2,2,"")</f>
        <v/>
      </c>
      <c r="DC198" s="31" t="str">
        <f>IF(BH198=3,3,"")</f>
        <v/>
      </c>
      <c r="DD198" s="31" t="str">
        <f>IF(BH198=4,4,"")</f>
        <v/>
      </c>
      <c r="DE198" s="31" t="str">
        <f>IF(BH198=5,5,"")</f>
        <v/>
      </c>
      <c r="DF198" s="31" t="str">
        <f>IF(BK198=0,BK198,"")</f>
        <v/>
      </c>
      <c r="DG198" s="31" t="str">
        <f>IF(BK198=1,1,"")</f>
        <v/>
      </c>
      <c r="DH198" s="31" t="str">
        <f>IF(BK198=2,2,"")</f>
        <v/>
      </c>
      <c r="DI198" s="31" t="str">
        <f>IF(BK198=3,3,"")</f>
        <v/>
      </c>
      <c r="DJ198" s="31" t="str">
        <f>IF(BK198=4,4,"")</f>
        <v/>
      </c>
      <c r="DK198" s="31" t="str">
        <f>IF(BK198=5,5,"")</f>
        <v/>
      </c>
      <c r="DL198" s="31" t="str">
        <f>IF(BK198=6,6,"")</f>
        <v/>
      </c>
      <c r="DM198" s="31" t="str">
        <f>IF(BK198=7,7,"")</f>
        <v/>
      </c>
      <c r="DN198" s="31" t="str">
        <f>IF(BK198=8,8,"")</f>
        <v/>
      </c>
      <c r="DO198" s="31" t="str">
        <f>IF(BK198=9,9,"")</f>
        <v/>
      </c>
      <c r="DP198" s="31" t="str">
        <f>IF(BK198=10,10,"")</f>
        <v/>
      </c>
      <c r="DQ198" s="31" t="str">
        <f>IF(J198="Lund",AZ198,"")</f>
        <v/>
      </c>
      <c r="DR198" s="31" t="str">
        <f>IF(DQ198="","",RANK(DQ198,$DQ$3:$DQ$202,1))</f>
        <v/>
      </c>
      <c r="DS198" s="31" t="str">
        <f>IF(DR198=1,B198,"")</f>
        <v/>
      </c>
      <c r="DT198" s="31" t="str">
        <f>IF(I198="AT",B198,"")</f>
        <v/>
      </c>
      <c r="DU198" s="31" t="str">
        <f>IF(I198="MC",B198,"")</f>
        <v/>
      </c>
      <c r="DV198" s="31" t="str">
        <f>IF(I198="AC",B198,"")</f>
        <v/>
      </c>
      <c r="DW198" s="48" t="e">
        <f>IF(BK198=0,0,IF(D198="","",$D$203-AZ198+1)/$D$203*100)</f>
        <v>#VALUE!</v>
      </c>
      <c r="DX198" s="76" t="str">
        <f>IF(AS198 = 0,AV198 - AS198,"")</f>
        <v/>
      </c>
    </row>
    <row r="199" spans="1:128" ht="13.2" x14ac:dyDescent="0.25">
      <c r="A199" s="31" t="s">
        <v>318</v>
      </c>
      <c r="B199" s="76">
        <v>197</v>
      </c>
      <c r="C199" s="15"/>
      <c r="D199" s="15"/>
      <c r="E199" s="15"/>
      <c r="F199" s="15"/>
      <c r="G199" s="15"/>
      <c r="H199" s="47"/>
      <c r="I199" s="15"/>
      <c r="J199" s="47"/>
      <c r="K199" s="47"/>
      <c r="L199" s="47"/>
      <c r="M199" s="54"/>
      <c r="N199" s="54"/>
      <c r="O199" s="54"/>
      <c r="P199" s="54"/>
      <c r="Q199" s="54"/>
      <c r="R199" s="51"/>
      <c r="S199" s="51"/>
      <c r="T199" s="51"/>
      <c r="U199" s="51"/>
      <c r="V199" s="51"/>
      <c r="W199" s="51"/>
      <c r="X199" s="52" t="str">
        <f>IF(M199&gt;0,VLOOKUP(M199,$DY$8:$DZ$95,2)," ")</f>
        <v xml:space="preserve"> </v>
      </c>
      <c r="Y199" s="52" t="str">
        <f>IF(N199&gt;0,VLOOKUP(N199,$DY$8:$DZ$95,2)," ")</f>
        <v xml:space="preserve"> </v>
      </c>
      <c r="Z199" s="52" t="str">
        <f>IF(O199&gt;0,VLOOKUP(O199,$DY$8:$DZ$95,2)," ")</f>
        <v xml:space="preserve"> </v>
      </c>
      <c r="AA199" s="52" t="str">
        <f>IF(P199&gt;0,VLOOKUP(P199,$DY$8:$DZ$95,2)," ")</f>
        <v xml:space="preserve"> </v>
      </c>
      <c r="AB199" s="52" t="str">
        <f>IF(Q199&gt;0,VLOOKUP(Q199,$DY$8:$DZ$95,2)," ")</f>
        <v xml:space="preserve"> </v>
      </c>
      <c r="AC199" s="54"/>
      <c r="AD199" s="54"/>
      <c r="AE199" s="54"/>
      <c r="AF199" s="54"/>
      <c r="AG199" s="54"/>
      <c r="AH199" s="52" t="str">
        <f>IF(AC199&gt;0,VLOOKUP(AC199,$DY$8:$DZ$95,2)," ")</f>
        <v xml:space="preserve"> </v>
      </c>
      <c r="AI199" s="52" t="str">
        <f>IF(AD199&gt;0,VLOOKUP(AD199,$DY$8:$DZ$95,2)," ")</f>
        <v xml:space="preserve"> </v>
      </c>
      <c r="AJ199" s="52" t="str">
        <f>IF(AE199&gt;0,VLOOKUP(AE199,$DY$8:$DZ$95,2)," ")</f>
        <v xml:space="preserve"> </v>
      </c>
      <c r="AK199" s="52" t="str">
        <f>IF(AF199&gt;0,VLOOKUP(AF199,$DY$8:$DZ$95,2)," ")</f>
        <v xml:space="preserve"> </v>
      </c>
      <c r="AL199" s="52" t="str">
        <f>IF(AG199&gt;0,VLOOKUP(AG199,$DY$8:$DZ$95,2)," ")</f>
        <v xml:space="preserve"> </v>
      </c>
      <c r="AM199" s="53"/>
      <c r="AN199" s="53"/>
      <c r="AO199" s="53"/>
      <c r="AP199" s="53"/>
      <c r="AQ199" s="53"/>
      <c r="AR199" s="53"/>
      <c r="AS199" s="55" t="str">
        <f>IF(D199="","",SUM(X199:AB199))</f>
        <v/>
      </c>
      <c r="AT199" s="31" t="str">
        <f>IF(D199="","",RANK(AS199,$AS$3:$AS$202,0))</f>
        <v/>
      </c>
      <c r="AU199" s="57" t="str">
        <f>IF(D199="","",IF(LOOKUP(AT199,'Master 2012 Pay Sheet'!$A$5:$A$35,'Master 2012 Pay Sheet'!$B$5:$B$35)&gt;0,LOOKUP(AT199,'Master 2012 Pay Sheet'!$A$5:$A$35,'Master 2012 Pay Sheet'!$B$5:$B$35),0))</f>
        <v/>
      </c>
      <c r="AV199" s="56" t="str">
        <f>IF(D199="","",SUM(AH199:AL199))</f>
        <v/>
      </c>
      <c r="AW199" s="31" t="str">
        <f>IF(D199="","",RANK(AV199,$AV$3:$AV$202,0))</f>
        <v/>
      </c>
      <c r="AX199" s="57" t="str">
        <f>IF(D199="","",IF(LOOKUP(AW199,'Master 2012 Pay Sheet'!$C$5:$C$35,'Master 2012 Pay Sheet'!$D$5:$D$35)&gt;0,LOOKUP(AW199,'Master 2012 Pay Sheet'!$C$5:$C$35,'Master 2012 Pay Sheet'!$D$5:$D$35),0))</f>
        <v/>
      </c>
      <c r="AY199" s="56" t="str">
        <f>IF(D199="","",AS199+AV199)</f>
        <v/>
      </c>
      <c r="AZ199" s="31" t="str">
        <f>IF(D199="","",RANK(AY199,$AY$3:$AY$202,0))</f>
        <v/>
      </c>
      <c r="BA199" s="57" t="str">
        <f>IF(D199="","",IF(LOOKUP(AZ199,'Master 2012 Pay Sheet'!$E$5:$E$35,'Master 2012 Pay Sheet'!$F$5:$F$35)&gt;0,LOOKUP(AZ199,'Master 2012 Pay Sheet'!$E$5:$E$35,'Master 2012 Pay Sheet'!$F$5:$F$35),0))</f>
        <v/>
      </c>
      <c r="BB199" s="57" t="str">
        <f>IF(D199="","",SUM(AU199+AX199+BA199))</f>
        <v/>
      </c>
      <c r="BC199" s="31" t="str">
        <f>IF(D199="","",AT199-AZ199)</f>
        <v/>
      </c>
      <c r="BD199" s="31" t="str">
        <f>IF(D199="","",IF(BC199=MAX($BC$3:$BC$202),B199,""))</f>
        <v/>
      </c>
      <c r="BE199" s="31" t="str">
        <f>IF(D199="","",COUNT(M199:Q199))</f>
        <v/>
      </c>
      <c r="BF199" s="56" t="str">
        <f>IF(D199="","",MAX(X199:AB199))</f>
        <v/>
      </c>
      <c r="BG199" s="31" t="str">
        <f>IF(BF199=MAX($BF$3:$BF$202),B199,"")</f>
        <v/>
      </c>
      <c r="BH199" s="31" t="str">
        <f>IF(D199="","",COUNT(AC199:AG199))</f>
        <v/>
      </c>
      <c r="BI199" s="56" t="str">
        <f>IF(D199="","",MAX(AH199:AL199))</f>
        <v/>
      </c>
      <c r="BJ199" s="31" t="str">
        <f>IF(BI199=MAX($BI$3:$BI$202),B199,"")</f>
        <v/>
      </c>
      <c r="BK199" s="31" t="str">
        <f>IF(BE199="","",BE199+BH199)</f>
        <v/>
      </c>
      <c r="BL199" s="31" t="str">
        <f>IF(D199="","",IF(S199=MAX($S$3:$S$202),S199,""))</f>
        <v/>
      </c>
      <c r="BM199" s="31" t="str">
        <f>IF(BL199=MAX($BL$3:$BL$202),B199,"")</f>
        <v/>
      </c>
      <c r="BN199" s="31" t="str">
        <f>IF(D199="","",IF(AN199=MAX($AN$3:$AN$202),AN199,""))</f>
        <v/>
      </c>
      <c r="BO199" s="31" t="str">
        <f>IF(BN199=MAX($BN$3:$BN$202),B199,"")</f>
        <v/>
      </c>
      <c r="BP199" s="31" t="str">
        <f>IF(D199="","",IF(R199=MAX($R$3:$R$202),R199,""))</f>
        <v/>
      </c>
      <c r="BQ199" s="31" t="str">
        <f>IF(BP199=MAX($BP$3:$BP$202),B199,"")</f>
        <v/>
      </c>
      <c r="BR199" s="31" t="str">
        <f>IF(D199="","",IF(AM199=MAX($AM$3:$AM$202),AM199,""))</f>
        <v/>
      </c>
      <c r="BS199" s="31" t="str">
        <f>IF(BR199=MAX($BR$3:$BR$202),B199,"")</f>
        <v/>
      </c>
      <c r="BT199" s="31" t="str">
        <f>IF(D199="","",IF(V199=MAX($V$3:$V$202),V199,""))</f>
        <v/>
      </c>
      <c r="BU199" s="31" t="str">
        <f>IF(BT199=MAX($BT$3:$BT$202),B199,"")</f>
        <v/>
      </c>
      <c r="BV199" s="31" t="str">
        <f>IF(D199="","",IF(W199=MAX($W$3:$W$202), W199,""))</f>
        <v/>
      </c>
      <c r="BW199" s="31" t="str">
        <f>IF(BV199=MAX($BV$3:$BV$202),B199,"")</f>
        <v/>
      </c>
      <c r="BX199" s="31" t="str">
        <f>IF(D199="","",IF(AQ199=MAX($AQ$3:$AQ$202),AQ199,""))</f>
        <v/>
      </c>
      <c r="BY199" s="31" t="str">
        <f>IF(BX199=MAX($BX$3:$BX$202),B199,"")</f>
        <v/>
      </c>
      <c r="BZ199" s="31" t="str">
        <f>IF(D199="","",IF(AR199=MAX($AR$3:$AR$202), AR199,""))</f>
        <v/>
      </c>
      <c r="CA199" s="31" t="str">
        <f>IF(BZ199=MAX($BZ$3:$BZ$202),B199,"")</f>
        <v/>
      </c>
      <c r="CB199" s="31" t="str">
        <f>IF(D199="","",IF(U199=MAX($U$3:$U$202), U199,""))</f>
        <v/>
      </c>
      <c r="CC199" s="31" t="str">
        <f>IF(CB199=MAX($CB$3:$CB$202),B199,"")</f>
        <v/>
      </c>
      <c r="CD199" s="31" t="str">
        <f>IF(D199="","",IF(AP199=MAX($AP$3:$AP$202),AP199,""))</f>
        <v/>
      </c>
      <c r="CE199" s="31" t="str">
        <f>IF(CD199=MAX($CD$3:$CD$202),B199,"")</f>
        <v/>
      </c>
      <c r="CF199" s="31" t="str">
        <f>IF(D199="","",IF(T199=MAX($T$3:$T$202), T199,""))</f>
        <v/>
      </c>
      <c r="CG199" s="31" t="str">
        <f>IF(CF199=MAX($CF$3:$CF$202),B199,"")</f>
        <v/>
      </c>
      <c r="CH199" s="31" t="str">
        <f>IF(D199="","",IF(AO199=MAX($AO$3:$AO$202),AO199,""))</f>
        <v/>
      </c>
      <c r="CI199" s="31" t="str">
        <f>IF(CH199=MAX($CH$3:$CH$202),B199,"")</f>
        <v/>
      </c>
      <c r="CJ199" s="31" t="str">
        <f>IF(I199="AC",AZ199,"")</f>
        <v/>
      </c>
      <c r="CK199" s="31" t="str">
        <f>IF(CJ199="","",RANK(CJ199,$CJ$3:$CJ$202,1))</f>
        <v/>
      </c>
      <c r="CL199" s="31" t="str">
        <f>IF(CK199=1,B199,"")</f>
        <v/>
      </c>
      <c r="CM199" s="31" t="str">
        <f>IF(CK199=2,B199,"")</f>
        <v/>
      </c>
      <c r="CN199" s="31" t="str">
        <f>IF(CK199=3,B199,"")</f>
        <v/>
      </c>
      <c r="CO199" s="31" t="str">
        <f>IF(I199="MC",AZ199,"")</f>
        <v/>
      </c>
      <c r="CP199" s="31" t="str">
        <f>IF(CO199="","",RANK(CO199,$CO$3:$CO$202,1))</f>
        <v/>
      </c>
      <c r="CQ199" s="31" t="str">
        <f>IF(CP199=1,B199,"")</f>
        <v/>
      </c>
      <c r="CR199" s="31" t="str">
        <f>IF(CP199=2,B199,"")</f>
        <v/>
      </c>
      <c r="CS199" s="31" t="str">
        <f>IF(CP199=3,B199,"")</f>
        <v/>
      </c>
      <c r="CT199" s="31" t="str">
        <f>IF(BE199=0,BE199,"")</f>
        <v/>
      </c>
      <c r="CU199" s="31" t="str">
        <f>IF(BE199=1,1,"")</f>
        <v/>
      </c>
      <c r="CV199" s="31" t="str">
        <f>IF(BE199=2,2,"")</f>
        <v/>
      </c>
      <c r="CW199" s="31" t="str">
        <f>IF(BE199=3,3,"")</f>
        <v/>
      </c>
      <c r="CX199" s="31" t="str">
        <f>IF(BE199=4,4,"")</f>
        <v/>
      </c>
      <c r="CY199" s="31" t="str">
        <f>IF(BE199=5,5,"")</f>
        <v/>
      </c>
      <c r="CZ199" s="31" t="str">
        <f>IF(BH199=0,BH199,"")</f>
        <v/>
      </c>
      <c r="DA199" s="31" t="str">
        <f>IF(BH199=1,1,"")</f>
        <v/>
      </c>
      <c r="DB199" s="31" t="str">
        <f>IF(BH199=2,2,"")</f>
        <v/>
      </c>
      <c r="DC199" s="31" t="str">
        <f>IF(BH199=3,3,"")</f>
        <v/>
      </c>
      <c r="DD199" s="31" t="str">
        <f>IF(BH199=4,4,"")</f>
        <v/>
      </c>
      <c r="DE199" s="31" t="str">
        <f>IF(BH199=5,5,"")</f>
        <v/>
      </c>
      <c r="DF199" s="31" t="str">
        <f>IF(BK199=0,BK199,"")</f>
        <v/>
      </c>
      <c r="DG199" s="31" t="str">
        <f>IF(BK199=1,1,"")</f>
        <v/>
      </c>
      <c r="DH199" s="31" t="str">
        <f>IF(BK199=2,2,"")</f>
        <v/>
      </c>
      <c r="DI199" s="31" t="str">
        <f>IF(BK199=3,3,"")</f>
        <v/>
      </c>
      <c r="DJ199" s="31" t="str">
        <f>IF(BK199=4,4,"")</f>
        <v/>
      </c>
      <c r="DK199" s="31" t="str">
        <f>IF(BK199=5,5,"")</f>
        <v/>
      </c>
      <c r="DL199" s="31" t="str">
        <f>IF(BK199=6,6,"")</f>
        <v/>
      </c>
      <c r="DM199" s="31" t="str">
        <f>IF(BK199=7,7,"")</f>
        <v/>
      </c>
      <c r="DN199" s="31" t="str">
        <f>IF(BK199=8,8,"")</f>
        <v/>
      </c>
      <c r="DO199" s="31" t="str">
        <f>IF(BK199=9,9,"")</f>
        <v/>
      </c>
      <c r="DP199" s="31" t="str">
        <f>IF(BK199=10,10,"")</f>
        <v/>
      </c>
      <c r="DQ199" s="31" t="str">
        <f>IF(J199="Lund",AZ199,"")</f>
        <v/>
      </c>
      <c r="DR199" s="31" t="str">
        <f>IF(DQ199="","",RANK(DQ199,$DQ$3:$DQ$202,1))</f>
        <v/>
      </c>
      <c r="DS199" s="31" t="str">
        <f>IF(DR199=1,B199,"")</f>
        <v/>
      </c>
      <c r="DT199" s="31" t="str">
        <f>IF(I199="AT",B199,"")</f>
        <v/>
      </c>
      <c r="DU199" s="31" t="str">
        <f>IF(I199="MC",B199,"")</f>
        <v/>
      </c>
      <c r="DV199" s="31" t="str">
        <f>IF(I199="AC",B199,"")</f>
        <v/>
      </c>
      <c r="DW199" s="48" t="e">
        <f>IF(BK199=0,0,IF(D199="","",$D$203-AZ199+1)/$D$203*100)</f>
        <v>#VALUE!</v>
      </c>
      <c r="DX199" s="76" t="str">
        <f>IF(AS199 = 0,AV199 - AS199,"")</f>
        <v/>
      </c>
    </row>
    <row r="200" spans="1:128" ht="13.2" x14ac:dyDescent="0.25">
      <c r="A200" s="31" t="s">
        <v>318</v>
      </c>
      <c r="B200" s="76">
        <v>198</v>
      </c>
      <c r="C200" s="15"/>
      <c r="D200" s="15"/>
      <c r="E200" s="15"/>
      <c r="F200" s="15"/>
      <c r="G200" s="15"/>
      <c r="H200" s="47"/>
      <c r="I200" s="15"/>
      <c r="J200" s="47"/>
      <c r="K200" s="47"/>
      <c r="L200" s="47"/>
      <c r="M200" s="54"/>
      <c r="N200" s="54"/>
      <c r="O200" s="54"/>
      <c r="P200" s="54"/>
      <c r="Q200" s="54"/>
      <c r="R200" s="51"/>
      <c r="S200" s="51"/>
      <c r="T200" s="51"/>
      <c r="U200" s="51"/>
      <c r="V200" s="51"/>
      <c r="W200" s="51"/>
      <c r="X200" s="52" t="str">
        <f>IF(M200&gt;0,VLOOKUP(M200,$DY$8:$DZ$95,2)," ")</f>
        <v xml:space="preserve"> </v>
      </c>
      <c r="Y200" s="52" t="str">
        <f>IF(N200&gt;0,VLOOKUP(N200,$DY$8:$DZ$95,2)," ")</f>
        <v xml:space="preserve"> </v>
      </c>
      <c r="Z200" s="52" t="str">
        <f>IF(O200&gt;0,VLOOKUP(O200,$DY$8:$DZ$95,2)," ")</f>
        <v xml:space="preserve"> </v>
      </c>
      <c r="AA200" s="52" t="str">
        <f>IF(P200&gt;0,VLOOKUP(P200,$DY$8:$DZ$95,2)," ")</f>
        <v xml:space="preserve"> </v>
      </c>
      <c r="AB200" s="52" t="str">
        <f>IF(Q200&gt;0,VLOOKUP(Q200,$DY$8:$DZ$95,2)," ")</f>
        <v xml:space="preserve"> </v>
      </c>
      <c r="AC200" s="54"/>
      <c r="AD200" s="54"/>
      <c r="AE200" s="54"/>
      <c r="AF200" s="54"/>
      <c r="AG200" s="54"/>
      <c r="AH200" s="52" t="str">
        <f>IF(AC200&gt;0,VLOOKUP(AC200,$DY$8:$DZ$95,2)," ")</f>
        <v xml:space="preserve"> </v>
      </c>
      <c r="AI200" s="52" t="str">
        <f>IF(AD200&gt;0,VLOOKUP(AD200,$DY$8:$DZ$95,2)," ")</f>
        <v xml:space="preserve"> </v>
      </c>
      <c r="AJ200" s="52" t="str">
        <f>IF(AE200&gt;0,VLOOKUP(AE200,$DY$8:$DZ$95,2)," ")</f>
        <v xml:space="preserve"> </v>
      </c>
      <c r="AK200" s="52" t="str">
        <f>IF(AF200&gt;0,VLOOKUP(AF200,$DY$8:$DZ$95,2)," ")</f>
        <v xml:space="preserve"> </v>
      </c>
      <c r="AL200" s="52" t="str">
        <f>IF(AG200&gt;0,VLOOKUP(AG200,$DY$8:$DZ$95,2)," ")</f>
        <v xml:space="preserve"> </v>
      </c>
      <c r="AM200" s="53"/>
      <c r="AN200" s="53"/>
      <c r="AO200" s="53"/>
      <c r="AP200" s="53"/>
      <c r="AQ200" s="53"/>
      <c r="AR200" s="53"/>
      <c r="AS200" s="55" t="str">
        <f>IF(D200="","",SUM(X200:AB200))</f>
        <v/>
      </c>
      <c r="AT200" s="31" t="str">
        <f>IF(D200="","",RANK(AS200,$AS$3:$AS$202,0))</f>
        <v/>
      </c>
      <c r="AU200" s="57" t="str">
        <f>IF(D200="","",IF(LOOKUP(AT200,'Master 2012 Pay Sheet'!$A$5:$A$35,'Master 2012 Pay Sheet'!$B$5:$B$35)&gt;0,LOOKUP(AT200,'Master 2012 Pay Sheet'!$A$5:$A$35,'Master 2012 Pay Sheet'!$B$5:$B$35),0))</f>
        <v/>
      </c>
      <c r="AV200" s="56" t="str">
        <f>IF(D200="","",SUM(AH200:AL200))</f>
        <v/>
      </c>
      <c r="AW200" s="31" t="str">
        <f>IF(D200="","",RANK(AV200,$AV$3:$AV$202,0))</f>
        <v/>
      </c>
      <c r="AX200" s="57" t="str">
        <f>IF(D200="","",IF(LOOKUP(AW200,'Master 2012 Pay Sheet'!$C$5:$C$35,'Master 2012 Pay Sheet'!$D$5:$D$35)&gt;0,LOOKUP(AW200,'Master 2012 Pay Sheet'!$C$5:$C$35,'Master 2012 Pay Sheet'!$D$5:$D$35),0))</f>
        <v/>
      </c>
      <c r="AY200" s="56" t="str">
        <f>IF(D200="","",AS200+AV200)</f>
        <v/>
      </c>
      <c r="AZ200" s="31" t="str">
        <f>IF(D200="","",RANK(AY200,$AY$3:$AY$202,0))</f>
        <v/>
      </c>
      <c r="BA200" s="57" t="str">
        <f>IF(D200="","",IF(LOOKUP(AZ200,'Master 2012 Pay Sheet'!$E$5:$E$35,'Master 2012 Pay Sheet'!$F$5:$F$35)&gt;0,LOOKUP(AZ200,'Master 2012 Pay Sheet'!$E$5:$E$35,'Master 2012 Pay Sheet'!$F$5:$F$35),0))</f>
        <v/>
      </c>
      <c r="BB200" s="57" t="str">
        <f>IF(D200="","",SUM(AU200+AX200+BA200))</f>
        <v/>
      </c>
      <c r="BC200" s="31" t="str">
        <f>IF(D200="","",AT200-AZ200)</f>
        <v/>
      </c>
      <c r="BD200" s="31" t="str">
        <f>IF(D200="","",IF(BC200=MAX($BC$3:$BC$202),B200,""))</f>
        <v/>
      </c>
      <c r="BE200" s="31" t="str">
        <f>IF(D200="","",COUNT(M200:Q200))</f>
        <v/>
      </c>
      <c r="BF200" s="56" t="str">
        <f>IF(D200="","",MAX(X200:AB200))</f>
        <v/>
      </c>
      <c r="BG200" s="31" t="str">
        <f>IF(BF200=MAX($BF$3:$BF$202),B200,"")</f>
        <v/>
      </c>
      <c r="BH200" s="31" t="str">
        <f>IF(D200="","",COUNT(AC200:AG200))</f>
        <v/>
      </c>
      <c r="BI200" s="56" t="str">
        <f>IF(D200="","",MAX(AH200:AL200))</f>
        <v/>
      </c>
      <c r="BJ200" s="31" t="str">
        <f>IF(BI200=MAX($BI$3:$BI$202),B200,"")</f>
        <v/>
      </c>
      <c r="BK200" s="31" t="str">
        <f>IF(BE200="","",BE200+BH200)</f>
        <v/>
      </c>
      <c r="BL200" s="31" t="str">
        <f>IF(D200="","",IF(S200=MAX($S$3:$S$202),S200,""))</f>
        <v/>
      </c>
      <c r="BM200" s="31" t="str">
        <f>IF(BL200=MAX($BL$3:$BL$202),B200,"")</f>
        <v/>
      </c>
      <c r="BN200" s="31" t="str">
        <f>IF(D200="","",IF(AN200=MAX($AN$3:$AN$202),AN200,""))</f>
        <v/>
      </c>
      <c r="BO200" s="31" t="str">
        <f>IF(BN200=MAX($BN$3:$BN$202),B200,"")</f>
        <v/>
      </c>
      <c r="BP200" s="31" t="str">
        <f>IF(D200="","",IF(R200=MAX($R$3:$R$202),R200,""))</f>
        <v/>
      </c>
      <c r="BQ200" s="31" t="str">
        <f>IF(BP200=MAX($BP$3:$BP$202),B200,"")</f>
        <v/>
      </c>
      <c r="BR200" s="31" t="str">
        <f>IF(D200="","",IF(AM200=MAX($AM$3:$AM$202),AM200,""))</f>
        <v/>
      </c>
      <c r="BS200" s="31" t="str">
        <f>IF(BR200=MAX($BR$3:$BR$202),B200,"")</f>
        <v/>
      </c>
      <c r="BT200" s="31" t="str">
        <f>IF(D200="","",IF(V200=MAX($V$3:$V$202),V200,""))</f>
        <v/>
      </c>
      <c r="BU200" s="31" t="str">
        <f>IF(BT200=MAX($BT$3:$BT$202),B200,"")</f>
        <v/>
      </c>
      <c r="BV200" s="31" t="str">
        <f>IF(D200="","",IF(W200=MAX($W$3:$W$202), W200,""))</f>
        <v/>
      </c>
      <c r="BW200" s="31" t="str">
        <f>IF(BV200=MAX($BV$3:$BV$202),B200,"")</f>
        <v/>
      </c>
      <c r="BX200" s="31" t="str">
        <f>IF(D200="","",IF(AQ200=MAX($AQ$3:$AQ$202),AQ200,""))</f>
        <v/>
      </c>
      <c r="BY200" s="31" t="str">
        <f>IF(BX200=MAX($BX$3:$BX$202),B200,"")</f>
        <v/>
      </c>
      <c r="BZ200" s="31" t="str">
        <f>IF(D200="","",IF(AR200=MAX($AR$3:$AR$202), AR200,""))</f>
        <v/>
      </c>
      <c r="CA200" s="31" t="str">
        <f>IF(BZ200=MAX($BZ$3:$BZ$202),B200,"")</f>
        <v/>
      </c>
      <c r="CB200" s="31" t="str">
        <f>IF(D200="","",IF(U200=MAX($U$3:$U$202), U200,""))</f>
        <v/>
      </c>
      <c r="CC200" s="31" t="str">
        <f>IF(CB200=MAX($CB$3:$CB$202),B200,"")</f>
        <v/>
      </c>
      <c r="CD200" s="31" t="str">
        <f>IF(D200="","",IF(AP200=MAX($AP$3:$AP$202),AP200,""))</f>
        <v/>
      </c>
      <c r="CE200" s="31" t="str">
        <f>IF(CD200=MAX($CD$3:$CD$202),B200,"")</f>
        <v/>
      </c>
      <c r="CF200" s="31" t="str">
        <f>IF(D200="","",IF(T200=MAX($T$3:$T$202), T200,""))</f>
        <v/>
      </c>
      <c r="CG200" s="31" t="str">
        <f>IF(CF200=MAX($CF$3:$CF$202),B200,"")</f>
        <v/>
      </c>
      <c r="CH200" s="31" t="str">
        <f>IF(D200="","",IF(AO200=MAX($AO$3:$AO$202),AO200,""))</f>
        <v/>
      </c>
      <c r="CI200" s="31" t="str">
        <f>IF(CH200=MAX($CH$3:$CH$202),B200,"")</f>
        <v/>
      </c>
      <c r="CJ200" s="31" t="str">
        <f>IF(I200="AC",AZ200,"")</f>
        <v/>
      </c>
      <c r="CK200" s="31" t="str">
        <f>IF(CJ200="","",RANK(CJ200,$CJ$3:$CJ$202,1))</f>
        <v/>
      </c>
      <c r="CL200" s="31" t="str">
        <f>IF(CK200=1,B200,"")</f>
        <v/>
      </c>
      <c r="CM200" s="31" t="str">
        <f>IF(CK200=2,B200,"")</f>
        <v/>
      </c>
      <c r="CN200" s="31" t="str">
        <f>IF(CK200=3,B200,"")</f>
        <v/>
      </c>
      <c r="CO200" s="31" t="str">
        <f>IF(I200="MC",AZ200,"")</f>
        <v/>
      </c>
      <c r="CP200" s="31" t="str">
        <f>IF(CO200="","",RANK(CO200,$CO$3:$CO$202,1))</f>
        <v/>
      </c>
      <c r="CQ200" s="31" t="str">
        <f>IF(CP200=1,B200,"")</f>
        <v/>
      </c>
      <c r="CR200" s="31" t="str">
        <f>IF(CP200=2,B200,"")</f>
        <v/>
      </c>
      <c r="CS200" s="31" t="str">
        <f>IF(CP200=3,B200,"")</f>
        <v/>
      </c>
      <c r="CT200" s="31" t="str">
        <f>IF(BE200=0,BE200,"")</f>
        <v/>
      </c>
      <c r="CU200" s="31" t="str">
        <f>IF(BE200=1,1,"")</f>
        <v/>
      </c>
      <c r="CV200" s="31" t="str">
        <f>IF(BE200=2,2,"")</f>
        <v/>
      </c>
      <c r="CW200" s="31" t="str">
        <f>IF(BE200=3,3,"")</f>
        <v/>
      </c>
      <c r="CX200" s="31" t="str">
        <f>IF(BE200=4,4,"")</f>
        <v/>
      </c>
      <c r="CY200" s="31" t="str">
        <f>IF(BE200=5,5,"")</f>
        <v/>
      </c>
      <c r="CZ200" s="31" t="str">
        <f>IF(BH200=0,BH200,"")</f>
        <v/>
      </c>
      <c r="DA200" s="31" t="str">
        <f>IF(BH200=1,1,"")</f>
        <v/>
      </c>
      <c r="DB200" s="31" t="str">
        <f>IF(BH200=2,2,"")</f>
        <v/>
      </c>
      <c r="DC200" s="31" t="str">
        <f>IF(BH200=3,3,"")</f>
        <v/>
      </c>
      <c r="DD200" s="31" t="str">
        <f>IF(BH200=4,4,"")</f>
        <v/>
      </c>
      <c r="DE200" s="31" t="str">
        <f>IF(BH200=5,5,"")</f>
        <v/>
      </c>
      <c r="DF200" s="31" t="str">
        <f>IF(BK200=0,BK200,"")</f>
        <v/>
      </c>
      <c r="DG200" s="31" t="str">
        <f>IF(BK200=1,1,"")</f>
        <v/>
      </c>
      <c r="DH200" s="31" t="str">
        <f>IF(BK200=2,2,"")</f>
        <v/>
      </c>
      <c r="DI200" s="31" t="str">
        <f>IF(BK200=3,3,"")</f>
        <v/>
      </c>
      <c r="DJ200" s="31" t="str">
        <f>IF(BK200=4,4,"")</f>
        <v/>
      </c>
      <c r="DK200" s="31" t="str">
        <f>IF(BK200=5,5,"")</f>
        <v/>
      </c>
      <c r="DL200" s="31" t="str">
        <f>IF(BK200=6,6,"")</f>
        <v/>
      </c>
      <c r="DM200" s="31" t="str">
        <f>IF(BK200=7,7,"")</f>
        <v/>
      </c>
      <c r="DN200" s="31" t="str">
        <f>IF(BK200=8,8,"")</f>
        <v/>
      </c>
      <c r="DO200" s="31" t="str">
        <f>IF(BK200=9,9,"")</f>
        <v/>
      </c>
      <c r="DP200" s="31" t="str">
        <f>IF(BK200=10,10,"")</f>
        <v/>
      </c>
      <c r="DQ200" s="31" t="str">
        <f>IF(J200="Lund",AZ200,"")</f>
        <v/>
      </c>
      <c r="DR200" s="31" t="str">
        <f>IF(DQ200="","",RANK(DQ200,$DQ$3:$DQ$202,1))</f>
        <v/>
      </c>
      <c r="DS200" s="31" t="str">
        <f>IF(DR200=1,B200,"")</f>
        <v/>
      </c>
      <c r="DT200" s="31" t="str">
        <f>IF(I200="AT",B200,"")</f>
        <v/>
      </c>
      <c r="DU200" s="31" t="str">
        <f>IF(I200="MC",B200,"")</f>
        <v/>
      </c>
      <c r="DV200" s="31" t="str">
        <f>IF(I200="AC",B200,"")</f>
        <v/>
      </c>
      <c r="DW200" s="48" t="e">
        <f>IF(BK200=0,0,IF(D200="","",$D$203-AZ200+1)/$D$203*100)</f>
        <v>#VALUE!</v>
      </c>
      <c r="DX200" s="76" t="str">
        <f>IF(AS200 = 0,AV200 - AS200,"")</f>
        <v/>
      </c>
    </row>
    <row r="201" spans="1:128" ht="13.2" x14ac:dyDescent="0.25">
      <c r="A201" s="31" t="s">
        <v>318</v>
      </c>
      <c r="B201" s="76">
        <v>199</v>
      </c>
      <c r="C201" s="15"/>
      <c r="D201" s="15"/>
      <c r="E201" s="15"/>
      <c r="F201" s="15"/>
      <c r="G201" s="15"/>
      <c r="H201" s="47"/>
      <c r="I201" s="15"/>
      <c r="J201" s="47"/>
      <c r="K201" s="47"/>
      <c r="L201" s="47"/>
      <c r="M201" s="54"/>
      <c r="N201" s="54"/>
      <c r="O201" s="54"/>
      <c r="P201" s="54"/>
      <c r="Q201" s="54"/>
      <c r="R201" s="51"/>
      <c r="S201" s="51"/>
      <c r="T201" s="51"/>
      <c r="U201" s="51"/>
      <c r="V201" s="51"/>
      <c r="W201" s="51"/>
      <c r="X201" s="52" t="str">
        <f>IF(M201&gt;0,VLOOKUP(M201,$DY$8:$DZ$95,2)," ")</f>
        <v xml:space="preserve"> </v>
      </c>
      <c r="Y201" s="52" t="str">
        <f>IF(N201&gt;0,VLOOKUP(N201,$DY$8:$DZ$95,2)," ")</f>
        <v xml:space="preserve"> </v>
      </c>
      <c r="Z201" s="52" t="str">
        <f>IF(O201&gt;0,VLOOKUP(O201,$DY$8:$DZ$95,2)," ")</f>
        <v xml:space="preserve"> </v>
      </c>
      <c r="AA201" s="52" t="str">
        <f>IF(P201&gt;0,VLOOKUP(P201,$DY$8:$DZ$95,2)," ")</f>
        <v xml:space="preserve"> </v>
      </c>
      <c r="AB201" s="52" t="str">
        <f>IF(Q201&gt;0,VLOOKUP(Q201,$DY$8:$DZ$95,2)," ")</f>
        <v xml:space="preserve"> </v>
      </c>
      <c r="AC201" s="54"/>
      <c r="AD201" s="54"/>
      <c r="AE201" s="54"/>
      <c r="AF201" s="54"/>
      <c r="AG201" s="54"/>
      <c r="AH201" s="52" t="str">
        <f>IF(AC201&gt;0,VLOOKUP(AC201,$DY$8:$DZ$95,2)," ")</f>
        <v xml:space="preserve"> </v>
      </c>
      <c r="AI201" s="52" t="str">
        <f>IF(AD201&gt;0,VLOOKUP(AD201,$DY$8:$DZ$95,2)," ")</f>
        <v xml:space="preserve"> </v>
      </c>
      <c r="AJ201" s="52" t="str">
        <f>IF(AE201&gt;0,VLOOKUP(AE201,$DY$8:$DZ$95,2)," ")</f>
        <v xml:space="preserve"> </v>
      </c>
      <c r="AK201" s="52" t="str">
        <f>IF(AF201&gt;0,VLOOKUP(AF201,$DY$8:$DZ$95,2)," ")</f>
        <v xml:space="preserve"> </v>
      </c>
      <c r="AL201" s="52" t="str">
        <f>IF(AG201&gt;0,VLOOKUP(AG201,$DY$8:$DZ$95,2)," ")</f>
        <v xml:space="preserve"> </v>
      </c>
      <c r="AM201" s="53"/>
      <c r="AN201" s="53"/>
      <c r="AO201" s="53"/>
      <c r="AP201" s="53"/>
      <c r="AQ201" s="53"/>
      <c r="AR201" s="53"/>
      <c r="AS201" s="55" t="str">
        <f>IF(D201="","",SUM(X201:AB201))</f>
        <v/>
      </c>
      <c r="AT201" s="31" t="str">
        <f>IF(D201="","",RANK(AS201,$AS$3:$AS$202,0))</f>
        <v/>
      </c>
      <c r="AU201" s="57" t="str">
        <f>IF(D201="","",IF(LOOKUP(AT201,'Master 2012 Pay Sheet'!$A$5:$A$35,'Master 2012 Pay Sheet'!$B$5:$B$35)&gt;0,LOOKUP(AT201,'Master 2012 Pay Sheet'!$A$5:$A$35,'Master 2012 Pay Sheet'!$B$5:$B$35),0))</f>
        <v/>
      </c>
      <c r="AV201" s="56" t="str">
        <f>IF(D201="","",SUM(AH201:AL201))</f>
        <v/>
      </c>
      <c r="AW201" s="31" t="str">
        <f>IF(D201="","",RANK(AV201,$AV$3:$AV$202,0))</f>
        <v/>
      </c>
      <c r="AX201" s="57" t="str">
        <f>IF(D201="","",IF(LOOKUP(AW201,'Master 2012 Pay Sheet'!$C$5:$C$35,'Master 2012 Pay Sheet'!$D$5:$D$35)&gt;0,LOOKUP(AW201,'Master 2012 Pay Sheet'!$C$5:$C$35,'Master 2012 Pay Sheet'!$D$5:$D$35),0))</f>
        <v/>
      </c>
      <c r="AY201" s="56" t="str">
        <f>IF(D201="","",AS201+AV201)</f>
        <v/>
      </c>
      <c r="AZ201" s="31" t="str">
        <f>IF(D201="","",RANK(AY201,$AY$3:$AY$202,0))</f>
        <v/>
      </c>
      <c r="BA201" s="57" t="str">
        <f>IF(D201="","",IF(LOOKUP(AZ201,'Master 2012 Pay Sheet'!$E$5:$E$35,'Master 2012 Pay Sheet'!$F$5:$F$35)&gt;0,LOOKUP(AZ201,'Master 2012 Pay Sheet'!$E$5:$E$35,'Master 2012 Pay Sheet'!$F$5:$F$35),0))</f>
        <v/>
      </c>
      <c r="BB201" s="57" t="str">
        <f>IF(D201="","",SUM(AU201+AX201+BA201))</f>
        <v/>
      </c>
      <c r="BC201" s="31" t="str">
        <f>IF(D201="","",AT201-AZ201)</f>
        <v/>
      </c>
      <c r="BD201" s="31" t="str">
        <f>IF(D201="","",IF(BC201=MAX($BC$3:$BC$202),B201,""))</f>
        <v/>
      </c>
      <c r="BE201" s="31" t="str">
        <f>IF(D201="","",COUNT(M201:Q201))</f>
        <v/>
      </c>
      <c r="BF201" s="56" t="str">
        <f>IF(D201="","",MAX(X201:AB201))</f>
        <v/>
      </c>
      <c r="BG201" s="31" t="str">
        <f>IF(BF201=MAX($BF$3:$BF$202),B201,"")</f>
        <v/>
      </c>
      <c r="BH201" s="31" t="str">
        <f>IF(D201="","",COUNT(AC201:AG201))</f>
        <v/>
      </c>
      <c r="BI201" s="56" t="str">
        <f>IF(D201="","",MAX(AH201:AL201))</f>
        <v/>
      </c>
      <c r="BJ201" s="31" t="str">
        <f>IF(BI201=MAX($BI$3:$BI$202),B201,"")</f>
        <v/>
      </c>
      <c r="BK201" s="31" t="str">
        <f>IF(BE201="","",BE201+BH201)</f>
        <v/>
      </c>
      <c r="BL201" s="31" t="str">
        <f>IF(D201="","",IF(S201=MAX($S$3:$S$202),S201,""))</f>
        <v/>
      </c>
      <c r="BM201" s="31" t="str">
        <f>IF(BL201=MAX($BL$3:$BL$202),B201,"")</f>
        <v/>
      </c>
      <c r="BN201" s="31" t="str">
        <f>IF(D201="","",IF(AN201=MAX($AN$3:$AN$202),AN201,""))</f>
        <v/>
      </c>
      <c r="BO201" s="31" t="str">
        <f>IF(BN201=MAX($BN$3:$BN$202),B201,"")</f>
        <v/>
      </c>
      <c r="BP201" s="31" t="str">
        <f>IF(D201="","",IF(R201=MAX($R$3:$R$202),R201,""))</f>
        <v/>
      </c>
      <c r="BQ201" s="31" t="str">
        <f>IF(BP201=MAX($BP$3:$BP$202),B201,"")</f>
        <v/>
      </c>
      <c r="BR201" s="31" t="str">
        <f>IF(D201="","",IF(AM201=MAX($AM$3:$AM$202),AM201,""))</f>
        <v/>
      </c>
      <c r="BS201" s="31" t="str">
        <f>IF(BR201=MAX($BR$3:$BR$202),B201,"")</f>
        <v/>
      </c>
      <c r="BT201" s="31" t="str">
        <f>IF(D201="","",IF(V201=MAX($V$3:$V$202),V201,""))</f>
        <v/>
      </c>
      <c r="BU201" s="31" t="str">
        <f>IF(BT201=MAX($BT$3:$BT$202),B201,"")</f>
        <v/>
      </c>
      <c r="BV201" s="31" t="str">
        <f>IF(D201="","",IF(W201=MAX($W$3:$W$202), W201,""))</f>
        <v/>
      </c>
      <c r="BW201" s="31" t="str">
        <f>IF(BV201=MAX($BV$3:$BV$202),B201,"")</f>
        <v/>
      </c>
      <c r="BX201" s="31" t="str">
        <f>IF(D201="","",IF(AQ201=MAX($AQ$3:$AQ$202),AQ201,""))</f>
        <v/>
      </c>
      <c r="BY201" s="31" t="str">
        <f>IF(BX201=MAX($BX$3:$BX$202),B201,"")</f>
        <v/>
      </c>
      <c r="BZ201" s="31" t="str">
        <f>IF(D201="","",IF(AR201=MAX($AR$3:$AR$202), AR201,""))</f>
        <v/>
      </c>
      <c r="CA201" s="31" t="str">
        <f>IF(BZ201=MAX($BZ$3:$BZ$202),B201,"")</f>
        <v/>
      </c>
      <c r="CB201" s="31" t="str">
        <f>IF(D201="","",IF(U201=MAX($U$3:$U$202), U201,""))</f>
        <v/>
      </c>
      <c r="CC201" s="31" t="str">
        <f>IF(CB201=MAX($CB$3:$CB$202),B201,"")</f>
        <v/>
      </c>
      <c r="CD201" s="31" t="str">
        <f>IF(D201="","",IF(AP201=MAX($AP$3:$AP$202),AP201,""))</f>
        <v/>
      </c>
      <c r="CE201" s="31" t="str">
        <f>IF(CD201=MAX($CD$3:$CD$202),B201,"")</f>
        <v/>
      </c>
      <c r="CF201" s="31" t="str">
        <f>IF(D201="","",IF(T201=MAX($T$3:$T$202), T201,""))</f>
        <v/>
      </c>
      <c r="CG201" s="31" t="str">
        <f>IF(CF201=MAX($CF$3:$CF$202),B201,"")</f>
        <v/>
      </c>
      <c r="CH201" s="31" t="str">
        <f>IF(D201="","",IF(AO201=MAX($AO$3:$AO$202),AO201,""))</f>
        <v/>
      </c>
      <c r="CI201" s="31" t="str">
        <f>IF(CH201=MAX($CH$3:$CH$202),B201,"")</f>
        <v/>
      </c>
      <c r="CJ201" s="31" t="str">
        <f>IF(I201="AC",AZ201,"")</f>
        <v/>
      </c>
      <c r="CK201" s="31" t="str">
        <f>IF(CJ201="","",RANK(CJ201,$CJ$3:$CJ$202,1))</f>
        <v/>
      </c>
      <c r="CL201" s="31" t="str">
        <f>IF(CK201=1,B201,"")</f>
        <v/>
      </c>
      <c r="CM201" s="31" t="str">
        <f>IF(CK201=2,B201,"")</f>
        <v/>
      </c>
      <c r="CN201" s="31" t="str">
        <f>IF(CK201=3,B201,"")</f>
        <v/>
      </c>
      <c r="CO201" s="31" t="str">
        <f>IF(I201="MC",AZ201,"")</f>
        <v/>
      </c>
      <c r="CP201" s="31" t="str">
        <f>IF(CO201="","",RANK(CO201,$CO$3:$CO$202,1))</f>
        <v/>
      </c>
      <c r="CQ201" s="31" t="str">
        <f>IF(CP201=1,B201,"")</f>
        <v/>
      </c>
      <c r="CR201" s="31" t="str">
        <f>IF(CP201=2,B201,"")</f>
        <v/>
      </c>
      <c r="CS201" s="31" t="str">
        <f>IF(CP201=3,B201,"")</f>
        <v/>
      </c>
      <c r="CT201" s="31" t="str">
        <f>IF(BE201=0,BE201,"")</f>
        <v/>
      </c>
      <c r="CU201" s="31" t="str">
        <f>IF(BE201=1,1,"")</f>
        <v/>
      </c>
      <c r="CV201" s="31" t="str">
        <f>IF(BE201=2,2,"")</f>
        <v/>
      </c>
      <c r="CW201" s="31" t="str">
        <f>IF(BE201=3,3,"")</f>
        <v/>
      </c>
      <c r="CX201" s="31" t="str">
        <f>IF(BE201=4,4,"")</f>
        <v/>
      </c>
      <c r="CY201" s="31" t="str">
        <f>IF(BE201=5,5,"")</f>
        <v/>
      </c>
      <c r="CZ201" s="31" t="str">
        <f>IF(BH201=0,BH201,"")</f>
        <v/>
      </c>
      <c r="DA201" s="31" t="str">
        <f>IF(BH201=1,1,"")</f>
        <v/>
      </c>
      <c r="DB201" s="31" t="str">
        <f>IF(BH201=2,2,"")</f>
        <v/>
      </c>
      <c r="DC201" s="31" t="str">
        <f>IF(BH201=3,3,"")</f>
        <v/>
      </c>
      <c r="DD201" s="31" t="str">
        <f>IF(BH201=4,4,"")</f>
        <v/>
      </c>
      <c r="DE201" s="31" t="str">
        <f>IF(BH201=5,5,"")</f>
        <v/>
      </c>
      <c r="DF201" s="31" t="str">
        <f>IF(BK201=0,BK201,"")</f>
        <v/>
      </c>
      <c r="DG201" s="31" t="str">
        <f>IF(BK201=1,1,"")</f>
        <v/>
      </c>
      <c r="DH201" s="31" t="str">
        <f>IF(BK201=2,2,"")</f>
        <v/>
      </c>
      <c r="DI201" s="31" t="str">
        <f>IF(BK201=3,3,"")</f>
        <v/>
      </c>
      <c r="DJ201" s="31" t="str">
        <f>IF(BK201=4,4,"")</f>
        <v/>
      </c>
      <c r="DK201" s="31" t="str">
        <f>IF(BK201=5,5,"")</f>
        <v/>
      </c>
      <c r="DL201" s="31" t="str">
        <f>IF(BK201=6,6,"")</f>
        <v/>
      </c>
      <c r="DM201" s="31" t="str">
        <f>IF(BK201=7,7,"")</f>
        <v/>
      </c>
      <c r="DN201" s="31" t="str">
        <f>IF(BK201=8,8,"")</f>
        <v/>
      </c>
      <c r="DO201" s="31" t="str">
        <f>IF(BK201=9,9,"")</f>
        <v/>
      </c>
      <c r="DP201" s="31" t="str">
        <f>IF(BK201=10,10,"")</f>
        <v/>
      </c>
      <c r="DQ201" s="31" t="str">
        <f>IF(J201="Lund",AZ201,"")</f>
        <v/>
      </c>
      <c r="DR201" s="31" t="str">
        <f>IF(DQ201="","",RANK(DQ201,$DQ$3:$DQ$202,1))</f>
        <v/>
      </c>
      <c r="DS201" s="31" t="str">
        <f>IF(DR201=1,B201,"")</f>
        <v/>
      </c>
      <c r="DT201" s="31" t="str">
        <f>IF(I201="AT",B201,"")</f>
        <v/>
      </c>
      <c r="DU201" s="31" t="str">
        <f>IF(I201="MC",B201,"")</f>
        <v/>
      </c>
      <c r="DV201" s="31" t="str">
        <f>IF(I201="AC",B201,"")</f>
        <v/>
      </c>
      <c r="DW201" s="48" t="e">
        <f>IF(BK201=0,0,IF(D201="","",$D$203-AZ201+1)/$D$203*100)</f>
        <v>#VALUE!</v>
      </c>
      <c r="DX201" s="76" t="str">
        <f>IF(AS201 = 0,AV201 - AS201,"")</f>
        <v/>
      </c>
    </row>
    <row r="202" spans="1:128" ht="13.2" x14ac:dyDescent="0.25">
      <c r="A202" s="31" t="s">
        <v>318</v>
      </c>
      <c r="B202" s="76">
        <v>200</v>
      </c>
      <c r="C202" s="15"/>
      <c r="D202" s="15"/>
      <c r="E202" s="15"/>
      <c r="F202" s="15"/>
      <c r="G202" s="15"/>
      <c r="H202" s="47"/>
      <c r="I202" s="15"/>
      <c r="J202" s="47"/>
      <c r="K202" s="47"/>
      <c r="L202" s="47"/>
      <c r="M202" s="54"/>
      <c r="N202" s="54"/>
      <c r="O202" s="54"/>
      <c r="P202" s="54"/>
      <c r="Q202" s="54"/>
      <c r="R202" s="51"/>
      <c r="S202" s="51"/>
      <c r="T202" s="51"/>
      <c r="U202" s="51"/>
      <c r="V202" s="51"/>
      <c r="W202" s="51"/>
      <c r="X202" s="52" t="str">
        <f>IF(M202&gt;0,VLOOKUP(M202,$DY$8:$DZ$95,2)," ")</f>
        <v xml:space="preserve"> </v>
      </c>
      <c r="Y202" s="52" t="str">
        <f>IF(N202&gt;0,VLOOKUP(N202,$DY$8:$DZ$95,2)," ")</f>
        <v xml:space="preserve"> </v>
      </c>
      <c r="Z202" s="52" t="str">
        <f>IF(O202&gt;0,VLOOKUP(O202,$DY$8:$DZ$95,2)," ")</f>
        <v xml:space="preserve"> </v>
      </c>
      <c r="AA202" s="52" t="str">
        <f>IF(P202&gt;0,VLOOKUP(P202,$DY$8:$DZ$95,2)," ")</f>
        <v xml:space="preserve"> </v>
      </c>
      <c r="AB202" s="52" t="str">
        <f>IF(Q202&gt;0,VLOOKUP(Q202,$DY$8:$DZ$95,2)," ")</f>
        <v xml:space="preserve"> </v>
      </c>
      <c r="AC202" s="54"/>
      <c r="AD202" s="54"/>
      <c r="AE202" s="54"/>
      <c r="AF202" s="54"/>
      <c r="AG202" s="54"/>
      <c r="AH202" s="52" t="str">
        <f>IF(AC202&gt;0,VLOOKUP(AC202,$DY$8:$DZ$95,2)," ")</f>
        <v xml:space="preserve"> </v>
      </c>
      <c r="AI202" s="52" t="str">
        <f>IF(AD202&gt;0,VLOOKUP(AD202,$DY$8:$DZ$95,2)," ")</f>
        <v xml:space="preserve"> </v>
      </c>
      <c r="AJ202" s="52" t="str">
        <f>IF(AE202&gt;0,VLOOKUP(AE202,$DY$8:$DZ$95,2)," ")</f>
        <v xml:space="preserve"> </v>
      </c>
      <c r="AK202" s="52" t="str">
        <f>IF(AF202&gt;0,VLOOKUP(AF202,$DY$8:$DZ$95,2)," ")</f>
        <v xml:space="preserve"> </v>
      </c>
      <c r="AL202" s="52" t="str">
        <f>IF(AG202&gt;0,VLOOKUP(AG202,$DY$8:$DZ$95,2)," ")</f>
        <v xml:space="preserve"> </v>
      </c>
      <c r="AM202" s="53"/>
      <c r="AN202" s="53"/>
      <c r="AO202" s="53"/>
      <c r="AP202" s="53"/>
      <c r="AQ202" s="53"/>
      <c r="AR202" s="53"/>
      <c r="AS202" s="55" t="str">
        <f>IF(D202="","",SUM(X202:AB202))</f>
        <v/>
      </c>
      <c r="AT202" s="31" t="str">
        <f>IF(D202="","",RANK(AS202,$AS$3:$AS$202,0))</f>
        <v/>
      </c>
      <c r="AU202" s="57" t="str">
        <f>IF(D202="","",IF(LOOKUP(AT202,'Master 2012 Pay Sheet'!$A$5:$A$35,'Master 2012 Pay Sheet'!$B$5:$B$35)&gt;0,LOOKUP(AT202,'Master 2012 Pay Sheet'!$A$5:$A$35,'Master 2012 Pay Sheet'!$B$5:$B$35),0))</f>
        <v/>
      </c>
      <c r="AV202" s="56" t="str">
        <f>IF(D202="","",SUM(AH202:AL202))</f>
        <v/>
      </c>
      <c r="AW202" s="31" t="str">
        <f>IF(D202="","",RANK(AV202,$AV$3:$AV$202,0))</f>
        <v/>
      </c>
      <c r="AX202" s="57" t="str">
        <f>IF(D202="","",IF(LOOKUP(AW202,'Master 2012 Pay Sheet'!$C$5:$C$35,'Master 2012 Pay Sheet'!$D$5:$D$35)&gt;0,LOOKUP(AW202,'Master 2012 Pay Sheet'!$C$5:$C$35,'Master 2012 Pay Sheet'!$D$5:$D$35),0))</f>
        <v/>
      </c>
      <c r="AY202" s="56" t="str">
        <f>IF(D202="","",AS202+AV202)</f>
        <v/>
      </c>
      <c r="AZ202" s="31" t="str">
        <f>IF(D202="","",RANK(AY202,$AY$3:$AY$202,0))</f>
        <v/>
      </c>
      <c r="BA202" s="57" t="str">
        <f>IF(D202="","",IF(LOOKUP(AZ202,'Master 2012 Pay Sheet'!$E$5:$E$35,'Master 2012 Pay Sheet'!$F$5:$F$35)&gt;0,LOOKUP(AZ202,'Master 2012 Pay Sheet'!$E$5:$E$35,'Master 2012 Pay Sheet'!$F$5:$F$35),0))</f>
        <v/>
      </c>
      <c r="BB202" s="57" t="str">
        <f>IF(D202="","",SUM(AU202+AX202+BA202))</f>
        <v/>
      </c>
      <c r="BC202" s="31" t="str">
        <f>IF(D202="","",AT202-AZ202)</f>
        <v/>
      </c>
      <c r="BD202" s="31" t="str">
        <f>IF(D202="","",IF(BC202=MAX($BC$3:$BC$202),B202,""))</f>
        <v/>
      </c>
      <c r="BE202" s="31" t="str">
        <f>IF(D202="","",COUNT(M202:Q202))</f>
        <v/>
      </c>
      <c r="BF202" s="56" t="str">
        <f>IF(D202="","",MAX(X202:AB202))</f>
        <v/>
      </c>
      <c r="BG202" s="31" t="str">
        <f>IF(BF202=MAX($BF$3:$BF$202),B202,"")</f>
        <v/>
      </c>
      <c r="BH202" s="31" t="str">
        <f>IF(D202="","",COUNT(AC202:AG202))</f>
        <v/>
      </c>
      <c r="BI202" s="56" t="str">
        <f>IF(D202="","",MAX(AH202:AL202))</f>
        <v/>
      </c>
      <c r="BJ202" s="31" t="str">
        <f>IF(BI202=MAX($BI$3:$BI$202),B202,"")</f>
        <v/>
      </c>
      <c r="BK202" s="31" t="str">
        <f>IF(BE202="","",BE202+BH202)</f>
        <v/>
      </c>
      <c r="BL202" s="31" t="str">
        <f>IF(D202="","",IF(S202=MAX($S$3:$S$202),S202,""))</f>
        <v/>
      </c>
      <c r="BM202" s="31" t="str">
        <f>IF(BL202=MAX($BL$3:$BL$202),B202,"")</f>
        <v/>
      </c>
      <c r="BN202" s="31" t="str">
        <f>IF(D202="","",IF(AN202=MAX($AN$3:$AN$202),AN202,""))</f>
        <v/>
      </c>
      <c r="BO202" s="31" t="str">
        <f>IF(BN202=MAX($BN$3:$BN$202),B202,"")</f>
        <v/>
      </c>
      <c r="BP202" s="31" t="str">
        <f>IF(D202="","",IF(R202=MAX($R$3:$R$202),R202,""))</f>
        <v/>
      </c>
      <c r="BQ202" s="31" t="str">
        <f>IF(BP202=MAX($BP$3:$BP$202),B202,"")</f>
        <v/>
      </c>
      <c r="BR202" s="31" t="str">
        <f>IF(D202="","",IF(AM202=MAX($AM$3:$AM$202),AM202,""))</f>
        <v/>
      </c>
      <c r="BS202" s="31" t="str">
        <f>IF(BR202=MAX($BR$3:$BR$202),B202,"")</f>
        <v/>
      </c>
      <c r="BT202" s="31" t="str">
        <f>IF(D202="","",IF(V202=MAX($V$3:$V$202),V202,""))</f>
        <v/>
      </c>
      <c r="BU202" s="31" t="str">
        <f>IF(BT202=MAX($BT$3:$BT$202),B202,"")</f>
        <v/>
      </c>
      <c r="BV202" s="31" t="str">
        <f>IF(D202="","",IF(W202=MAX($W$3:$W$202), W202,""))</f>
        <v/>
      </c>
      <c r="BW202" s="31" t="str">
        <f>IF(BV202=MAX($BV$3:$BV$202),B202,"")</f>
        <v/>
      </c>
      <c r="BX202" s="31" t="str">
        <f>IF(D202="","",IF(AQ202=MAX($AQ$3:$AQ$202),AQ202,""))</f>
        <v/>
      </c>
      <c r="BY202" s="31" t="str">
        <f>IF(BX202=MAX($BX$3:$BX$202),B202,"")</f>
        <v/>
      </c>
      <c r="BZ202" s="31" t="str">
        <f>IF(D202="","",IF(AR202=MAX($AR$3:$AR$202), AR202,""))</f>
        <v/>
      </c>
      <c r="CA202" s="31" t="str">
        <f>IF(BZ202=MAX($BZ$3:$BZ$202),B202,"")</f>
        <v/>
      </c>
      <c r="CB202" s="31" t="str">
        <f>IF(D202="","",IF(U202=MAX($U$3:$U$202), U202,""))</f>
        <v/>
      </c>
      <c r="CC202" s="31" t="str">
        <f>IF(CB202=MAX($CB$3:$CB$202),B202,"")</f>
        <v/>
      </c>
      <c r="CD202" s="31" t="str">
        <f>IF(D202="","",IF(AP202=MAX($AP$3:$AP$202),AP202,""))</f>
        <v/>
      </c>
      <c r="CE202" s="31" t="str">
        <f>IF(CD202=MAX($CD$3:$CD$202),B202,"")</f>
        <v/>
      </c>
      <c r="CF202" s="31" t="str">
        <f>IF(D202="","",IF(T202=MAX($T$3:$T$202), T202,""))</f>
        <v/>
      </c>
      <c r="CG202" s="31" t="str">
        <f>IF(CF202=MAX($CF$3:$CF$202),B202,"")</f>
        <v/>
      </c>
      <c r="CH202" s="31" t="str">
        <f>IF(D202="","",IF(AO202=MAX($AO$3:$AO$202),AO202,""))</f>
        <v/>
      </c>
      <c r="CI202" s="31" t="str">
        <f>IF(CH202=MAX($CH$3:$CH$202),B202,"")</f>
        <v/>
      </c>
      <c r="CJ202" s="31" t="str">
        <f>IF(I202="AC",AZ202,"")</f>
        <v/>
      </c>
      <c r="CK202" s="31" t="str">
        <f>IF(CJ202="","",RANK(CJ202,$CJ$3:$CJ$202,1))</f>
        <v/>
      </c>
      <c r="CL202" s="31" t="str">
        <f>IF(CK202=1,B202,"")</f>
        <v/>
      </c>
      <c r="CM202" s="31" t="str">
        <f>IF(CK202=2,B202,"")</f>
        <v/>
      </c>
      <c r="CN202" s="31" t="str">
        <f>IF(CK202=3,B202,"")</f>
        <v/>
      </c>
      <c r="CO202" s="31" t="str">
        <f>IF(I202="MC",AZ202,"")</f>
        <v/>
      </c>
      <c r="CP202" s="31" t="str">
        <f>IF(CO202="","",RANK(CO202,$CO$3:$CO$202,1))</f>
        <v/>
      </c>
      <c r="CQ202" s="31" t="str">
        <f>IF(CP202=1,B202,"")</f>
        <v/>
      </c>
      <c r="CR202" s="31" t="str">
        <f>IF(CP202=2,B202,"")</f>
        <v/>
      </c>
      <c r="CS202" s="31" t="str">
        <f>IF(CP202=3,B202,"")</f>
        <v/>
      </c>
      <c r="CT202" s="31" t="str">
        <f>IF(BE202=0,BE202,"")</f>
        <v/>
      </c>
      <c r="CU202" s="31" t="str">
        <f>IF(BE202=1,1,"")</f>
        <v/>
      </c>
      <c r="CV202" s="31" t="str">
        <f>IF(BE202=2,2,"")</f>
        <v/>
      </c>
      <c r="CW202" s="31" t="str">
        <f>IF(BE202=3,3,"")</f>
        <v/>
      </c>
      <c r="CX202" s="31" t="str">
        <f>IF(BE202=4,4,"")</f>
        <v/>
      </c>
      <c r="CY202" s="31" t="str">
        <f>IF(BE202=5,5,"")</f>
        <v/>
      </c>
      <c r="CZ202" s="31" t="str">
        <f>IF(BH202=0,BH202,"")</f>
        <v/>
      </c>
      <c r="DA202" s="31" t="str">
        <f>IF(BH202=1,1,"")</f>
        <v/>
      </c>
      <c r="DB202" s="31" t="str">
        <f>IF(BH202=2,2,"")</f>
        <v/>
      </c>
      <c r="DC202" s="31" t="str">
        <f>IF(BH202=3,3,"")</f>
        <v/>
      </c>
      <c r="DD202" s="31" t="str">
        <f>IF(BH202=4,4,"")</f>
        <v/>
      </c>
      <c r="DE202" s="31" t="str">
        <f>IF(BH202=5,5,"")</f>
        <v/>
      </c>
      <c r="DF202" s="31" t="str">
        <f>IF(BK202=0,BK202,"")</f>
        <v/>
      </c>
      <c r="DG202" s="31" t="str">
        <f>IF(BK202=1,1,"")</f>
        <v/>
      </c>
      <c r="DH202" s="31" t="str">
        <f>IF(BK202=2,2,"")</f>
        <v/>
      </c>
      <c r="DI202" s="31" t="str">
        <f>IF(BK202=3,3,"")</f>
        <v/>
      </c>
      <c r="DJ202" s="31" t="str">
        <f>IF(BK202=4,4,"")</f>
        <v/>
      </c>
      <c r="DK202" s="31" t="str">
        <f>IF(BK202=5,5,"")</f>
        <v/>
      </c>
      <c r="DL202" s="31" t="str">
        <f>IF(BK202=6,6,"")</f>
        <v/>
      </c>
      <c r="DM202" s="31" t="str">
        <f>IF(BK202=7,7,"")</f>
        <v/>
      </c>
      <c r="DN202" s="31" t="str">
        <f>IF(BK202=8,8,"")</f>
        <v/>
      </c>
      <c r="DO202" s="31" t="str">
        <f>IF(BK202=9,9,"")</f>
        <v/>
      </c>
      <c r="DP202" s="31" t="str">
        <f>IF(BK202=10,10,"")</f>
        <v/>
      </c>
      <c r="DQ202" s="31" t="str">
        <f>IF(J202="Lund",AZ202,"")</f>
        <v/>
      </c>
      <c r="DR202" s="31" t="str">
        <f>IF(DQ202="","",RANK(DQ202,$DQ$3:$DQ$202,1))</f>
        <v/>
      </c>
      <c r="DS202" s="31" t="str">
        <f>IF(DR202=1,B202,"")</f>
        <v/>
      </c>
      <c r="DT202" s="31" t="str">
        <f>IF(I202="AT",B202,"")</f>
        <v/>
      </c>
      <c r="DU202" s="31" t="str">
        <f>IF(I202="MC",B202,"")</f>
        <v/>
      </c>
      <c r="DV202" s="31" t="str">
        <f>IF(I202="AC",B202,"")</f>
        <v/>
      </c>
      <c r="DW202" s="48" t="e">
        <f>IF(BK202=0,0,IF(D202="","",$D$203-AZ202+1)/$D$203*100)</f>
        <v>#VALUE!</v>
      </c>
      <c r="DX202" s="76" t="str">
        <f>IF(AS202 = 0,AV202 - AS202,"")</f>
        <v/>
      </c>
    </row>
    <row r="203" spans="1:128" x14ac:dyDescent="0.2">
      <c r="D203" s="76">
        <f>COUNTA(D3:D202)</f>
        <v>71</v>
      </c>
      <c r="I203" s="9"/>
      <c r="X203" s="36"/>
      <c r="Y203" s="36"/>
      <c r="Z203" s="37" t="s">
        <v>97</v>
      </c>
      <c r="AA203" s="37" t="s">
        <v>106</v>
      </c>
      <c r="AB203" s="37" t="s">
        <v>162</v>
      </c>
      <c r="AH203" s="9" t="str">
        <f t="shared" ref="AH169:AL232" si="0">IF(AC203&gt;0,VLOOKUP(AC203,$DY$8:$DZ$95,2)," ")</f>
        <v xml:space="preserve"> </v>
      </c>
      <c r="AI203" s="9" t="str">
        <f t="shared" si="0"/>
        <v xml:space="preserve"> </v>
      </c>
      <c r="AJ203" s="9" t="str">
        <f t="shared" si="0"/>
        <v xml:space="preserve"> </v>
      </c>
      <c r="AK203" s="9" t="str">
        <f t="shared" si="0"/>
        <v xml:space="preserve"> </v>
      </c>
      <c r="AL203" s="9" t="str">
        <f t="shared" si="0"/>
        <v xml:space="preserve"> </v>
      </c>
      <c r="AU203" s="58"/>
      <c r="AX203" s="59"/>
      <c r="BA203" s="59"/>
      <c r="BB203" s="59"/>
      <c r="DX203" s="76">
        <f>MAX(DX3:DX202)</f>
        <v>3.08</v>
      </c>
    </row>
    <row r="204" spans="1:128" x14ac:dyDescent="0.2">
      <c r="E204" s="24" t="s">
        <v>107</v>
      </c>
      <c r="F204" s="40"/>
      <c r="G204" s="24"/>
      <c r="H204" s="24"/>
      <c r="I204" s="9"/>
      <c r="X204" s="37" t="s">
        <v>151</v>
      </c>
      <c r="Y204" s="36"/>
      <c r="Z204" s="3">
        <f>COUNTIF(CT$3:CT$202,"= 0")</f>
        <v>0</v>
      </c>
      <c r="AA204" s="3">
        <f>COUNTIF(CZ$3:CZ$202,"= 0")</f>
        <v>0</v>
      </c>
      <c r="AB204" s="3">
        <f t="shared" ref="AB204:AB209" si="1">Z204+AA204</f>
        <v>0</v>
      </c>
      <c r="DW204" s="10" t="s">
        <v>172</v>
      </c>
      <c r="DX204" s="71">
        <f>COUNTIF(DX3:DX202,"&gt;0")</f>
        <v>1</v>
      </c>
    </row>
    <row r="205" spans="1:128" x14ac:dyDescent="0.2">
      <c r="E205" s="24" t="s">
        <v>108</v>
      </c>
      <c r="F205" s="40"/>
      <c r="G205" s="24"/>
      <c r="H205" s="24"/>
      <c r="I205" s="9"/>
      <c r="X205" s="37" t="s">
        <v>152</v>
      </c>
      <c r="Y205" s="36"/>
      <c r="Z205" s="3">
        <f>COUNTIF(CU$3:CU$202,"= 1")</f>
        <v>4</v>
      </c>
      <c r="AA205" s="3">
        <f>COUNTIF(DA$3:DA$202,"= 1")</f>
        <v>5</v>
      </c>
      <c r="AB205" s="3">
        <f t="shared" si="1"/>
        <v>9</v>
      </c>
      <c r="DX205" s="7"/>
    </row>
    <row r="206" spans="1:128" x14ac:dyDescent="0.2">
      <c r="E206" s="24" t="s">
        <v>109</v>
      </c>
      <c r="F206" s="40"/>
      <c r="G206" s="24"/>
      <c r="H206" s="24"/>
      <c r="I206" s="9"/>
      <c r="X206" s="37" t="s">
        <v>153</v>
      </c>
      <c r="Y206" s="36"/>
      <c r="Z206" s="3">
        <f>COUNTIF(CV$3:CV$202,"= 2")</f>
        <v>4</v>
      </c>
      <c r="AA206" s="3">
        <f>COUNTIF(DB$3:DB$202,"= 2")</f>
        <v>4</v>
      </c>
      <c r="AB206" s="3">
        <f t="shared" si="1"/>
        <v>8</v>
      </c>
      <c r="DX206" s="7"/>
    </row>
    <row r="207" spans="1:128" x14ac:dyDescent="0.2">
      <c r="E207" s="24" t="s">
        <v>118</v>
      </c>
      <c r="F207" s="40"/>
      <c r="G207" s="24"/>
      <c r="H207" s="24"/>
      <c r="I207" s="9"/>
      <c r="X207" s="37" t="s">
        <v>154</v>
      </c>
      <c r="Y207" s="36"/>
      <c r="Z207" s="3">
        <f>COUNTIF(CW$3:CW$202,"= 3")</f>
        <v>5</v>
      </c>
      <c r="AA207" s="3">
        <f>COUNTIF(DC$3:DC$202,"= 3")</f>
        <v>10</v>
      </c>
      <c r="AB207" s="3">
        <f t="shared" si="1"/>
        <v>15</v>
      </c>
      <c r="DX207" s="7"/>
    </row>
    <row r="208" spans="1:128" x14ac:dyDescent="0.2">
      <c r="E208" s="24" t="s">
        <v>116</v>
      </c>
      <c r="F208" s="40"/>
      <c r="G208" s="24"/>
      <c r="H208" s="24"/>
      <c r="I208" s="9"/>
      <c r="X208" s="37" t="s">
        <v>155</v>
      </c>
      <c r="Y208" s="36"/>
      <c r="Z208" s="3">
        <f>COUNTIF(CX$3:CX$202,"= 4")</f>
        <v>8</v>
      </c>
      <c r="AA208" s="3">
        <f>COUNTIF(DD$3:DD$202,"= 4")</f>
        <v>9</v>
      </c>
      <c r="AB208" s="3">
        <f t="shared" si="1"/>
        <v>17</v>
      </c>
      <c r="DX208" s="7"/>
    </row>
    <row r="209" spans="5:128" x14ac:dyDescent="0.2">
      <c r="E209" s="24" t="s">
        <v>117</v>
      </c>
      <c r="F209" s="40"/>
      <c r="G209" s="24"/>
      <c r="H209" s="24"/>
      <c r="I209" s="9"/>
      <c r="X209" s="37" t="s">
        <v>156</v>
      </c>
      <c r="Y209" s="36"/>
      <c r="Z209" s="3">
        <f>COUNTIF(CY$3:CY$202,"= 5")</f>
        <v>50</v>
      </c>
      <c r="AA209" s="3">
        <f>COUNTIF(DE$3:DE$202,"= 5")</f>
        <v>43</v>
      </c>
      <c r="AB209" s="3">
        <f t="shared" si="1"/>
        <v>93</v>
      </c>
      <c r="DX209" s="7"/>
    </row>
    <row r="210" spans="5:128" x14ac:dyDescent="0.2">
      <c r="E210" s="24" t="s">
        <v>110</v>
      </c>
      <c r="F210" s="40"/>
      <c r="G210" s="24"/>
      <c r="H210" s="24"/>
      <c r="I210" s="9"/>
      <c r="X210" s="37" t="s">
        <v>157</v>
      </c>
      <c r="Y210" s="36"/>
      <c r="Z210" s="3"/>
      <c r="AA210" s="3"/>
      <c r="AB210" s="3">
        <f>COUNTIF(DL$3:DL$202,"= 6")</f>
        <v>5</v>
      </c>
      <c r="CJ210" s="78"/>
      <c r="CK210" s="78"/>
      <c r="CL210" s="78"/>
      <c r="CM210" s="78"/>
      <c r="CN210" s="78"/>
      <c r="CO210" s="78"/>
      <c r="CP210" s="78"/>
      <c r="CQ210" s="78"/>
      <c r="CR210" s="78"/>
      <c r="DX210" s="7"/>
    </row>
    <row r="211" spans="5:128" x14ac:dyDescent="0.2">
      <c r="E211" s="24" t="s">
        <v>111</v>
      </c>
      <c r="F211" s="40"/>
      <c r="G211" s="24"/>
      <c r="H211" s="24"/>
      <c r="I211" s="9"/>
      <c r="X211" s="37" t="s">
        <v>158</v>
      </c>
      <c r="Y211" s="36"/>
      <c r="Z211" s="3"/>
      <c r="AA211" s="3"/>
      <c r="AB211" s="3">
        <f>COUNTIF(DM$3:DM$202,"= 7")</f>
        <v>6</v>
      </c>
      <c r="CJ211" s="78"/>
      <c r="CK211" s="78"/>
      <c r="CL211" s="78"/>
      <c r="CM211" s="78"/>
      <c r="CN211" s="78"/>
      <c r="CO211" s="78"/>
      <c r="CP211" s="78"/>
      <c r="CQ211" s="78"/>
      <c r="CR211" s="78"/>
      <c r="DX211" s="7"/>
    </row>
    <row r="212" spans="5:128" x14ac:dyDescent="0.2">
      <c r="E212" s="24" t="s">
        <v>112</v>
      </c>
      <c r="F212" s="40"/>
      <c r="G212" s="24"/>
      <c r="H212" s="24"/>
      <c r="I212" s="9"/>
      <c r="X212" s="37" t="s">
        <v>159</v>
      </c>
      <c r="Y212" s="36"/>
      <c r="Z212" s="3"/>
      <c r="AA212" s="3"/>
      <c r="AB212" s="3">
        <f>COUNTIF(DN$3:DN$202,"= 8")</f>
        <v>9</v>
      </c>
      <c r="CJ212" s="78"/>
      <c r="CK212" s="78"/>
      <c r="CL212" s="78"/>
      <c r="CM212" s="78"/>
      <c r="CN212" s="78"/>
      <c r="CO212" s="78"/>
      <c r="CP212" s="78"/>
      <c r="CQ212" s="78"/>
      <c r="CR212" s="78"/>
      <c r="DX212" s="7"/>
    </row>
    <row r="213" spans="5:128" x14ac:dyDescent="0.2">
      <c r="E213" s="24" t="s">
        <v>113</v>
      </c>
      <c r="F213" s="40"/>
      <c r="G213" s="24"/>
      <c r="H213" s="24"/>
      <c r="I213" s="9"/>
      <c r="X213" s="37" t="s">
        <v>160</v>
      </c>
      <c r="Y213" s="36"/>
      <c r="Z213" s="3"/>
      <c r="AA213" s="3"/>
      <c r="AB213" s="3">
        <f>COUNTIF(DO$3:DO$202,"= 9")</f>
        <v>11</v>
      </c>
      <c r="CJ213" s="78"/>
      <c r="CK213" s="78"/>
      <c r="CL213" s="78"/>
      <c r="CM213" s="78"/>
      <c r="CN213" s="78"/>
      <c r="CO213" s="78"/>
      <c r="CP213" s="78"/>
      <c r="CQ213" s="78"/>
      <c r="CR213" s="78"/>
      <c r="DX213" s="7"/>
    </row>
    <row r="214" spans="5:128" x14ac:dyDescent="0.2">
      <c r="E214" s="24" t="s">
        <v>114</v>
      </c>
      <c r="F214" s="40"/>
      <c r="G214" s="24"/>
      <c r="H214" s="24"/>
      <c r="I214" s="9"/>
      <c r="X214" s="37" t="s">
        <v>161</v>
      </c>
      <c r="Y214" s="36"/>
      <c r="Z214" s="3"/>
      <c r="AA214" s="3"/>
      <c r="AB214" s="3">
        <f>COUNTIF(DP$3:DP$202,"= 10")</f>
        <v>34</v>
      </c>
      <c r="CJ214" s="78"/>
      <c r="CK214" s="78"/>
      <c r="CL214" s="78"/>
      <c r="CM214" s="78"/>
      <c r="CN214" s="78"/>
      <c r="CO214" s="78"/>
      <c r="CP214" s="78"/>
      <c r="CQ214" s="78"/>
      <c r="CR214" s="78"/>
      <c r="DX214" s="7"/>
    </row>
    <row r="215" spans="5:128" x14ac:dyDescent="0.2">
      <c r="E215" s="24" t="s">
        <v>115</v>
      </c>
      <c r="F215" s="40"/>
      <c r="G215" s="24"/>
      <c r="H215" s="24"/>
      <c r="I215" s="9"/>
      <c r="X215" s="36"/>
      <c r="Y215" s="36"/>
      <c r="Z215" s="3"/>
      <c r="AA215" s="3"/>
      <c r="AB215" s="3"/>
      <c r="CJ215" s="78"/>
      <c r="CK215" s="78"/>
      <c r="CL215" s="78"/>
      <c r="CM215" s="78"/>
      <c r="CN215" s="78"/>
      <c r="CO215" s="78"/>
      <c r="CP215" s="78"/>
      <c r="CQ215" s="78"/>
      <c r="CR215" s="78"/>
      <c r="DX215" s="7"/>
    </row>
    <row r="216" spans="5:128" x14ac:dyDescent="0.2">
      <c r="I216" s="6"/>
      <c r="X216" s="37" t="s">
        <v>163</v>
      </c>
      <c r="Y216" s="36"/>
      <c r="Z216" s="3"/>
      <c r="AA216" s="3"/>
      <c r="AB216" s="3">
        <f>SUM(BK$3:BK$202)</f>
        <v>603</v>
      </c>
      <c r="CJ216" s="78"/>
      <c r="CK216" s="78"/>
      <c r="CL216" s="78"/>
      <c r="CM216" s="78"/>
      <c r="CN216" s="78"/>
      <c r="CO216" s="78"/>
      <c r="CP216" s="78"/>
      <c r="CQ216" s="78"/>
      <c r="CR216" s="78"/>
    </row>
    <row r="217" spans="5:128" x14ac:dyDescent="0.2">
      <c r="X217" s="37" t="s">
        <v>164</v>
      </c>
      <c r="Y217" s="36"/>
      <c r="Z217" s="36"/>
      <c r="AA217" s="3"/>
      <c r="AB217" s="3">
        <f>SUM(AY$3:AY$202)</f>
        <v>1522.9900000000002</v>
      </c>
      <c r="CJ217" s="78"/>
      <c r="CK217" s="78"/>
      <c r="CL217" s="78"/>
      <c r="CM217" s="78"/>
      <c r="CN217" s="78"/>
      <c r="CO217" s="78"/>
      <c r="CP217" s="78"/>
      <c r="CQ217" s="78"/>
      <c r="CR217" s="78"/>
    </row>
    <row r="218" spans="5:128" x14ac:dyDescent="0.2">
      <c r="R218" s="76"/>
      <c r="S218" s="76"/>
      <c r="T218" s="76"/>
      <c r="U218" s="76"/>
      <c r="V218" s="76"/>
      <c r="W218" s="76"/>
      <c r="X218" s="37" t="s">
        <v>165</v>
      </c>
      <c r="Y218" s="36"/>
      <c r="Z218" s="36"/>
      <c r="AA218" s="3"/>
      <c r="AB218" s="3">
        <f>AB217/AB216</f>
        <v>2.5256882255389721</v>
      </c>
      <c r="AH218" s="9"/>
      <c r="CJ218" s="78"/>
      <c r="CK218" s="78"/>
      <c r="CL218" s="78"/>
      <c r="CM218" s="78"/>
      <c r="CN218" s="78"/>
      <c r="CO218" s="78"/>
      <c r="CP218" s="78"/>
      <c r="CQ218" s="78"/>
      <c r="CR218" s="78"/>
    </row>
    <row r="219" spans="5:128" x14ac:dyDescent="0.2">
      <c r="R219" s="76"/>
      <c r="S219" s="76"/>
      <c r="T219" s="76"/>
      <c r="U219" s="76"/>
      <c r="V219" s="76"/>
      <c r="W219" s="76"/>
      <c r="X219" s="38" t="s">
        <v>45</v>
      </c>
      <c r="Y219" s="39"/>
      <c r="Z219" s="39"/>
      <c r="AA219" s="39"/>
      <c r="AB219" s="41"/>
      <c r="AH219" s="9"/>
      <c r="CE219" s="13"/>
      <c r="CJ219" s="78"/>
      <c r="CK219" s="78"/>
      <c r="CL219" s="78"/>
      <c r="CM219" s="78"/>
      <c r="CN219" s="78"/>
      <c r="CO219" s="78"/>
      <c r="CP219" s="78"/>
      <c r="CQ219" s="78"/>
      <c r="CR219" s="78"/>
    </row>
    <row r="220" spans="5:128" x14ac:dyDescent="0.2">
      <c r="R220" s="76"/>
      <c r="S220" s="76"/>
      <c r="T220" s="76"/>
      <c r="U220" s="76"/>
      <c r="V220" s="76"/>
      <c r="W220" s="76"/>
      <c r="X220" s="38" t="s">
        <v>46</v>
      </c>
      <c r="Y220" s="39"/>
      <c r="Z220" s="39"/>
      <c r="AA220" s="39"/>
      <c r="AB220" s="41"/>
      <c r="AH220" s="9"/>
      <c r="CJ220" s="78"/>
      <c r="CK220" s="78"/>
      <c r="CL220" s="78"/>
      <c r="CM220" s="78"/>
      <c r="CN220" s="78"/>
      <c r="CO220" s="78"/>
      <c r="CP220" s="78"/>
      <c r="CQ220" s="78"/>
      <c r="CR220" s="78"/>
    </row>
    <row r="221" spans="5:128" x14ac:dyDescent="0.2">
      <c r="R221" s="76"/>
      <c r="S221" s="76"/>
      <c r="T221" s="76"/>
      <c r="U221" s="76"/>
      <c r="V221" s="76"/>
      <c r="W221" s="76"/>
      <c r="X221" s="38" t="s">
        <v>166</v>
      </c>
      <c r="Y221" s="39"/>
      <c r="Z221" s="39"/>
      <c r="AA221" s="39"/>
      <c r="AB221" s="41"/>
      <c r="AH221" s="9"/>
      <c r="CJ221" s="78"/>
      <c r="CK221" s="78"/>
      <c r="CL221" s="78"/>
      <c r="CM221" s="78"/>
      <c r="CN221" s="78"/>
      <c r="CO221" s="78"/>
      <c r="CP221" s="78"/>
      <c r="CQ221" s="78"/>
      <c r="CR221" s="78"/>
    </row>
    <row r="222" spans="5:128" x14ac:dyDescent="0.2">
      <c r="R222" s="76"/>
      <c r="S222" s="76"/>
      <c r="T222" s="76"/>
      <c r="U222" s="76"/>
      <c r="V222" s="76"/>
      <c r="W222" s="76"/>
      <c r="X222" s="9"/>
      <c r="AH222" s="9"/>
      <c r="CJ222" s="78"/>
      <c r="CK222" s="78"/>
      <c r="CL222" s="78"/>
      <c r="CM222" s="78"/>
      <c r="CN222" s="78"/>
      <c r="CO222" s="78"/>
      <c r="CP222" s="78"/>
      <c r="CQ222" s="78"/>
      <c r="CR222" s="78"/>
    </row>
    <row r="223" spans="5:128" x14ac:dyDescent="0.2">
      <c r="R223" s="76"/>
      <c r="S223" s="76"/>
      <c r="T223" s="76"/>
      <c r="U223" s="76"/>
      <c r="V223" s="76"/>
      <c r="W223" s="76"/>
      <c r="X223" s="9"/>
      <c r="AH223" s="9"/>
      <c r="CJ223" s="78"/>
      <c r="CK223" s="78"/>
      <c r="CL223" s="78"/>
      <c r="CM223" s="78"/>
      <c r="CN223" s="78"/>
      <c r="CO223" s="78"/>
      <c r="CP223" s="78"/>
      <c r="CQ223" s="78"/>
      <c r="CR223" s="78"/>
    </row>
    <row r="224" spans="5:128" x14ac:dyDescent="0.2">
      <c r="R224" s="76"/>
      <c r="S224" s="76"/>
      <c r="T224" s="76"/>
      <c r="U224" s="76"/>
      <c r="V224" s="76"/>
      <c r="W224" s="76"/>
      <c r="X224" s="9"/>
      <c r="AH224" s="9"/>
      <c r="CJ224" s="78"/>
      <c r="CK224" s="78"/>
      <c r="CL224" s="78"/>
      <c r="CM224" s="80"/>
      <c r="CN224" s="80"/>
      <c r="CO224" s="80"/>
      <c r="CP224" s="80"/>
      <c r="CQ224" s="80"/>
      <c r="CR224" s="80"/>
    </row>
    <row r="225" spans="18:96" x14ac:dyDescent="0.2">
      <c r="R225" s="76"/>
      <c r="S225" s="76"/>
      <c r="T225" s="76"/>
      <c r="U225" s="76"/>
      <c r="V225" s="76"/>
      <c r="W225" s="76"/>
      <c r="X225" s="9"/>
      <c r="AH225" s="9"/>
      <c r="CJ225" s="78"/>
      <c r="CK225" s="78"/>
      <c r="CL225" s="78"/>
      <c r="CM225" s="80"/>
      <c r="CN225" s="80"/>
      <c r="CO225" s="80"/>
      <c r="CP225" s="80"/>
      <c r="CQ225" s="80"/>
      <c r="CR225" s="80"/>
    </row>
    <row r="226" spans="18:96" x14ac:dyDescent="0.2">
      <c r="R226" s="76"/>
      <c r="S226" s="76"/>
      <c r="T226" s="76"/>
      <c r="U226" s="76"/>
      <c r="V226" s="76"/>
      <c r="W226" s="76"/>
      <c r="X226" s="9"/>
      <c r="AH226" s="9"/>
      <c r="CJ226" s="79"/>
      <c r="CK226" s="79"/>
      <c r="CL226" s="79"/>
      <c r="CM226" s="76"/>
      <c r="CN226" s="76"/>
      <c r="CO226" s="76"/>
      <c r="CP226" s="76"/>
      <c r="CQ226" s="76"/>
      <c r="CR226" s="76"/>
    </row>
    <row r="227" spans="18:96" x14ac:dyDescent="0.2">
      <c r="R227" s="76"/>
      <c r="S227" s="76"/>
      <c r="T227" s="76"/>
      <c r="U227" s="76"/>
      <c r="V227" s="76"/>
      <c r="W227" s="76"/>
      <c r="X227" s="9"/>
      <c r="AH227" s="9"/>
      <c r="CJ227" s="79"/>
      <c r="CK227" s="79"/>
      <c r="CL227" s="79"/>
      <c r="CM227" s="76"/>
      <c r="CN227" s="76"/>
      <c r="CO227" s="76"/>
      <c r="CP227" s="76"/>
      <c r="CQ227" s="76"/>
      <c r="CR227" s="76"/>
    </row>
    <row r="228" spans="18:96" x14ac:dyDescent="0.2">
      <c r="R228" s="76"/>
      <c r="S228" s="76"/>
      <c r="T228" s="76"/>
      <c r="U228" s="76"/>
      <c r="V228" s="76"/>
      <c r="W228" s="76"/>
      <c r="X228" s="9"/>
      <c r="AH228" s="9"/>
    </row>
    <row r="229" spans="18:96" x14ac:dyDescent="0.2">
      <c r="R229" s="76"/>
      <c r="S229" s="76"/>
      <c r="T229" s="76"/>
      <c r="U229" s="76"/>
      <c r="V229" s="76"/>
      <c r="W229" s="76"/>
      <c r="X229" s="9"/>
      <c r="AH229" s="9"/>
    </row>
    <row r="230" spans="18:96" x14ac:dyDescent="0.2">
      <c r="R230" s="76"/>
      <c r="S230" s="76"/>
      <c r="T230" s="76"/>
      <c r="U230" s="76"/>
      <c r="V230" s="76"/>
      <c r="W230" s="76"/>
      <c r="X230" s="9"/>
      <c r="AH230" s="9"/>
    </row>
    <row r="231" spans="18:96" x14ac:dyDescent="0.2">
      <c r="R231" s="76"/>
      <c r="S231" s="76"/>
      <c r="T231" s="76"/>
      <c r="U231" s="76"/>
      <c r="V231" s="76"/>
      <c r="W231" s="76"/>
      <c r="X231" s="9"/>
      <c r="AH231" s="9"/>
    </row>
    <row r="232" spans="18:96" x14ac:dyDescent="0.2">
      <c r="R232" s="76"/>
      <c r="S232" s="76"/>
      <c r="T232" s="76"/>
      <c r="U232" s="76"/>
      <c r="V232" s="76"/>
      <c r="W232" s="76"/>
      <c r="X232" s="9"/>
      <c r="AH232" s="9"/>
    </row>
    <row r="233" spans="18:96" x14ac:dyDescent="0.2">
      <c r="R233" s="76"/>
      <c r="S233" s="76"/>
      <c r="T233" s="76"/>
      <c r="U233" s="76"/>
      <c r="V233" s="76"/>
      <c r="W233" s="76"/>
      <c r="X233" s="9"/>
      <c r="AH233" s="9"/>
    </row>
    <row r="234" spans="18:96" x14ac:dyDescent="0.2">
      <c r="R234" s="76"/>
      <c r="S234" s="76"/>
      <c r="T234" s="76"/>
      <c r="U234" s="76"/>
      <c r="V234" s="76"/>
      <c r="W234" s="76"/>
      <c r="X234" s="9"/>
      <c r="AH234" s="9"/>
    </row>
    <row r="235" spans="18:96" x14ac:dyDescent="0.2">
      <c r="R235" s="76"/>
      <c r="S235" s="76"/>
      <c r="T235" s="76"/>
      <c r="U235" s="76"/>
      <c r="V235" s="76"/>
      <c r="W235" s="76"/>
      <c r="X235" s="9"/>
      <c r="AH235" s="9"/>
    </row>
    <row r="236" spans="18:96" x14ac:dyDescent="0.2">
      <c r="R236" s="76"/>
      <c r="S236" s="76"/>
      <c r="T236" s="76"/>
      <c r="U236" s="76"/>
      <c r="V236" s="76"/>
      <c r="W236" s="76"/>
      <c r="X236" s="9"/>
      <c r="AH236" s="9"/>
    </row>
    <row r="237" spans="18:96" x14ac:dyDescent="0.2">
      <c r="R237" s="76"/>
      <c r="S237" s="76"/>
      <c r="T237" s="76"/>
      <c r="U237" s="76"/>
      <c r="V237" s="76"/>
      <c r="W237" s="76"/>
      <c r="X237" s="9"/>
      <c r="AH237" s="9"/>
    </row>
    <row r="238" spans="18:96" x14ac:dyDescent="0.2">
      <c r="R238" s="76"/>
      <c r="S238" s="76"/>
      <c r="T238" s="76"/>
      <c r="U238" s="76"/>
      <c r="V238" s="76"/>
      <c r="W238" s="76"/>
      <c r="X238" s="9"/>
      <c r="AH238" s="9"/>
    </row>
    <row r="239" spans="18:96" x14ac:dyDescent="0.2">
      <c r="R239" s="76"/>
      <c r="S239" s="76"/>
      <c r="T239" s="76"/>
      <c r="U239" s="76"/>
      <c r="V239" s="76"/>
      <c r="W239" s="76"/>
      <c r="X239" s="9"/>
      <c r="AH239" s="9"/>
    </row>
    <row r="240" spans="18:96" x14ac:dyDescent="0.2">
      <c r="R240" s="76"/>
      <c r="S240" s="76"/>
      <c r="T240" s="76"/>
      <c r="U240" s="76"/>
      <c r="V240" s="76"/>
      <c r="W240" s="76"/>
      <c r="X240" s="9"/>
      <c r="AH240" s="9"/>
    </row>
    <row r="241" spans="18:34" x14ac:dyDescent="0.2">
      <c r="R241" s="76"/>
      <c r="S241" s="76"/>
      <c r="T241" s="76"/>
      <c r="U241" s="76"/>
      <c r="V241" s="76"/>
      <c r="W241" s="76"/>
      <c r="X241" s="9"/>
      <c r="AH241" s="9"/>
    </row>
    <row r="242" spans="18:34" x14ac:dyDescent="0.2">
      <c r="R242" s="76"/>
      <c r="S242" s="76"/>
      <c r="T242" s="76"/>
      <c r="U242" s="76"/>
      <c r="V242" s="76"/>
      <c r="W242" s="76"/>
      <c r="X242" s="9"/>
      <c r="AH242" s="9"/>
    </row>
    <row r="243" spans="18:34" x14ac:dyDescent="0.2">
      <c r="R243" s="76"/>
      <c r="S243" s="76"/>
      <c r="T243" s="76"/>
      <c r="U243" s="76"/>
      <c r="V243" s="76"/>
      <c r="W243" s="76"/>
      <c r="X243" s="9"/>
      <c r="AH243" s="9"/>
    </row>
    <row r="244" spans="18:34" x14ac:dyDescent="0.2">
      <c r="R244" s="76"/>
      <c r="S244" s="76"/>
      <c r="T244" s="76"/>
      <c r="U244" s="76"/>
      <c r="V244" s="76"/>
      <c r="W244" s="76"/>
      <c r="X244" s="9"/>
      <c r="AH244" s="9"/>
    </row>
    <row r="245" spans="18:34" x14ac:dyDescent="0.2">
      <c r="R245" s="76"/>
      <c r="S245" s="76"/>
      <c r="T245" s="76"/>
      <c r="U245" s="76"/>
      <c r="V245" s="76"/>
      <c r="W245" s="76"/>
      <c r="X245" s="9"/>
      <c r="AH245" s="9"/>
    </row>
    <row r="246" spans="18:34" x14ac:dyDescent="0.2">
      <c r="R246" s="76"/>
      <c r="S246" s="76"/>
      <c r="T246" s="76"/>
      <c r="U246" s="76"/>
      <c r="V246" s="76"/>
      <c r="W246" s="76"/>
      <c r="X246" s="9"/>
      <c r="AH246" s="9"/>
    </row>
    <row r="247" spans="18:34" x14ac:dyDescent="0.2">
      <c r="R247" s="76"/>
      <c r="S247" s="76"/>
      <c r="T247" s="76"/>
      <c r="U247" s="76"/>
      <c r="V247" s="76"/>
      <c r="W247" s="76"/>
      <c r="X247" s="9"/>
      <c r="AH247" s="9"/>
    </row>
    <row r="248" spans="18:34" x14ac:dyDescent="0.2">
      <c r="R248" s="76"/>
      <c r="S248" s="76"/>
      <c r="T248" s="76"/>
      <c r="U248" s="76"/>
      <c r="V248" s="76"/>
      <c r="W248" s="76"/>
      <c r="X248" s="9"/>
      <c r="AH248" s="9"/>
    </row>
    <row r="249" spans="18:34" x14ac:dyDescent="0.2">
      <c r="R249" s="76"/>
      <c r="S249" s="76"/>
      <c r="T249" s="76"/>
      <c r="U249" s="76"/>
      <c r="V249" s="76"/>
      <c r="W249" s="76"/>
      <c r="X249" s="9"/>
      <c r="AH249" s="9"/>
    </row>
    <row r="250" spans="18:34" x14ac:dyDescent="0.2">
      <c r="R250" s="76"/>
      <c r="S250" s="76"/>
      <c r="T250" s="76"/>
      <c r="U250" s="76"/>
      <c r="V250" s="76"/>
      <c r="W250" s="76"/>
      <c r="X250" s="9"/>
      <c r="AH250" s="9"/>
    </row>
    <row r="251" spans="18:34" x14ac:dyDescent="0.2">
      <c r="R251" s="76"/>
      <c r="S251" s="76"/>
      <c r="T251" s="76"/>
      <c r="U251" s="76"/>
      <c r="V251" s="76"/>
      <c r="W251" s="76"/>
      <c r="X251" s="9"/>
      <c r="AH251" s="9"/>
    </row>
    <row r="252" spans="18:34" x14ac:dyDescent="0.2">
      <c r="R252" s="76"/>
      <c r="S252" s="76"/>
      <c r="T252" s="76"/>
      <c r="U252" s="76"/>
      <c r="V252" s="76"/>
      <c r="W252" s="76"/>
      <c r="X252" s="9"/>
      <c r="AH252" s="9"/>
    </row>
    <row r="253" spans="18:34" x14ac:dyDescent="0.2">
      <c r="R253" s="76"/>
      <c r="S253" s="76"/>
      <c r="T253" s="76"/>
      <c r="U253" s="76"/>
      <c r="V253" s="76"/>
      <c r="W253" s="76"/>
      <c r="X253" s="9"/>
      <c r="AH253" s="9"/>
    </row>
    <row r="254" spans="18:34" x14ac:dyDescent="0.2">
      <c r="R254" s="76"/>
      <c r="S254" s="76"/>
      <c r="T254" s="76"/>
      <c r="U254" s="76"/>
      <c r="V254" s="76"/>
      <c r="W254" s="76"/>
      <c r="X254" s="9"/>
      <c r="AH254" s="9"/>
    </row>
    <row r="255" spans="18:34" x14ac:dyDescent="0.2">
      <c r="R255" s="76"/>
      <c r="S255" s="76"/>
      <c r="T255" s="76"/>
      <c r="U255" s="76"/>
      <c r="V255" s="76"/>
      <c r="W255" s="76"/>
      <c r="X255" s="9"/>
      <c r="AH255" s="9"/>
    </row>
    <row r="256" spans="18:34" x14ac:dyDescent="0.2">
      <c r="R256" s="76"/>
      <c r="S256" s="76"/>
      <c r="T256" s="76"/>
      <c r="U256" s="76"/>
      <c r="V256" s="76"/>
      <c r="W256" s="76"/>
      <c r="X256" s="9"/>
      <c r="AH256" s="9"/>
    </row>
    <row r="257" spans="18:34" x14ac:dyDescent="0.2">
      <c r="R257" s="76"/>
      <c r="S257" s="76"/>
      <c r="T257" s="76"/>
      <c r="U257" s="76"/>
      <c r="V257" s="76"/>
      <c r="W257" s="76"/>
      <c r="X257" s="9"/>
      <c r="AH257" s="9"/>
    </row>
    <row r="258" spans="18:34" x14ac:dyDescent="0.2">
      <c r="R258" s="76"/>
      <c r="S258" s="76"/>
      <c r="T258" s="76"/>
      <c r="U258" s="76"/>
      <c r="V258" s="76"/>
      <c r="W258" s="76"/>
      <c r="X258" s="9"/>
      <c r="AH258" s="9"/>
    </row>
    <row r="259" spans="18:34" x14ac:dyDescent="0.2">
      <c r="R259" s="76"/>
      <c r="S259" s="76"/>
      <c r="T259" s="76"/>
      <c r="U259" s="76"/>
      <c r="V259" s="76"/>
      <c r="W259" s="76"/>
      <c r="X259" s="9"/>
      <c r="AH259" s="9"/>
    </row>
    <row r="260" spans="18:34" x14ac:dyDescent="0.2">
      <c r="R260" s="76"/>
      <c r="S260" s="76"/>
      <c r="T260" s="76"/>
      <c r="U260" s="76"/>
      <c r="V260" s="76"/>
      <c r="W260" s="76"/>
      <c r="X260" s="9"/>
      <c r="AH260" s="9"/>
    </row>
    <row r="261" spans="18:34" x14ac:dyDescent="0.2">
      <c r="R261" s="76"/>
      <c r="S261" s="76"/>
      <c r="T261" s="76"/>
      <c r="U261" s="76"/>
      <c r="V261" s="76"/>
      <c r="W261" s="76"/>
      <c r="X261" s="9"/>
      <c r="AH261" s="9"/>
    </row>
    <row r="262" spans="18:34" x14ac:dyDescent="0.2">
      <c r="R262" s="76"/>
      <c r="S262" s="76"/>
      <c r="T262" s="76"/>
      <c r="U262" s="76"/>
      <c r="V262" s="76"/>
      <c r="W262" s="76"/>
      <c r="X262" s="9"/>
      <c r="AH262" s="9"/>
    </row>
    <row r="263" spans="18:34" x14ac:dyDescent="0.2">
      <c r="R263" s="76"/>
      <c r="S263" s="76"/>
      <c r="T263" s="76"/>
      <c r="U263" s="76"/>
      <c r="V263" s="76"/>
      <c r="W263" s="76"/>
      <c r="X263" s="9"/>
      <c r="AH263" s="9"/>
    </row>
    <row r="264" spans="18:34" x14ac:dyDescent="0.2">
      <c r="R264" s="76"/>
      <c r="S264" s="76"/>
      <c r="T264" s="76"/>
      <c r="U264" s="76"/>
      <c r="V264" s="76"/>
      <c r="W264" s="76"/>
      <c r="X264" s="9"/>
      <c r="AH264" s="9"/>
    </row>
    <row r="265" spans="18:34" x14ac:dyDescent="0.2">
      <c r="R265" s="76"/>
      <c r="S265" s="76"/>
      <c r="T265" s="76"/>
      <c r="U265" s="76"/>
      <c r="V265" s="76"/>
      <c r="W265" s="76"/>
      <c r="X265" s="9"/>
      <c r="AH265" s="9"/>
    </row>
    <row r="266" spans="18:34" x14ac:dyDescent="0.2">
      <c r="R266" s="76"/>
      <c r="S266" s="76"/>
      <c r="T266" s="76"/>
      <c r="U266" s="76"/>
      <c r="V266" s="76"/>
      <c r="W266" s="76"/>
      <c r="X266" s="9"/>
      <c r="AH266" s="9"/>
    </row>
    <row r="267" spans="18:34" x14ac:dyDescent="0.2">
      <c r="R267" s="76"/>
      <c r="S267" s="76"/>
      <c r="T267" s="76"/>
      <c r="U267" s="76"/>
      <c r="V267" s="76"/>
      <c r="W267" s="76"/>
      <c r="X267" s="9"/>
      <c r="AH267" s="9"/>
    </row>
    <row r="268" spans="18:34" x14ac:dyDescent="0.2">
      <c r="R268" s="76"/>
      <c r="S268" s="76"/>
      <c r="T268" s="76"/>
      <c r="U268" s="76"/>
      <c r="V268" s="76"/>
      <c r="W268" s="76"/>
      <c r="X268" s="9"/>
      <c r="AH268" s="9"/>
    </row>
    <row r="269" spans="18:34" x14ac:dyDescent="0.2">
      <c r="R269" s="76"/>
      <c r="S269" s="76"/>
      <c r="T269" s="76"/>
      <c r="U269" s="76"/>
      <c r="V269" s="76"/>
      <c r="W269" s="76"/>
      <c r="X269" s="9"/>
      <c r="AH269" s="9"/>
    </row>
    <row r="270" spans="18:34" x14ac:dyDescent="0.2">
      <c r="R270" s="76"/>
      <c r="S270" s="76"/>
      <c r="T270" s="76"/>
      <c r="U270" s="76"/>
      <c r="V270" s="76"/>
      <c r="W270" s="76"/>
      <c r="X270" s="9"/>
      <c r="AH270" s="9"/>
    </row>
    <row r="271" spans="18:34" x14ac:dyDescent="0.2">
      <c r="R271" s="76"/>
      <c r="S271" s="76"/>
      <c r="T271" s="76"/>
      <c r="U271" s="76"/>
      <c r="V271" s="76"/>
      <c r="W271" s="76"/>
      <c r="X271" s="9"/>
      <c r="AH271" s="9"/>
    </row>
    <row r="272" spans="18:34" x14ac:dyDescent="0.2">
      <c r="R272" s="76"/>
      <c r="S272" s="76"/>
      <c r="T272" s="76"/>
      <c r="U272" s="76"/>
      <c r="V272" s="76"/>
      <c r="W272" s="76"/>
      <c r="X272" s="9"/>
      <c r="AH272" s="9"/>
    </row>
    <row r="273" spans="18:34" x14ac:dyDescent="0.2">
      <c r="R273" s="76"/>
      <c r="S273" s="76"/>
      <c r="T273" s="76"/>
      <c r="U273" s="76"/>
      <c r="V273" s="76"/>
      <c r="W273" s="76"/>
      <c r="X273" s="9"/>
      <c r="AH273" s="9"/>
    </row>
    <row r="274" spans="18:34" x14ac:dyDescent="0.2">
      <c r="R274" s="76"/>
      <c r="S274" s="76"/>
      <c r="T274" s="76"/>
      <c r="U274" s="76"/>
      <c r="V274" s="76"/>
      <c r="W274" s="76"/>
      <c r="X274" s="9"/>
      <c r="AH274" s="9"/>
    </row>
    <row r="275" spans="18:34" x14ac:dyDescent="0.2">
      <c r="R275" s="76"/>
      <c r="S275" s="76"/>
      <c r="T275" s="76"/>
      <c r="U275" s="76"/>
      <c r="V275" s="76"/>
      <c r="W275" s="76"/>
      <c r="X275" s="9"/>
      <c r="AH275" s="9"/>
    </row>
    <row r="276" spans="18:34" x14ac:dyDescent="0.2">
      <c r="R276" s="76"/>
      <c r="S276" s="76"/>
      <c r="T276" s="76"/>
      <c r="U276" s="76"/>
      <c r="V276" s="76"/>
      <c r="W276" s="76"/>
      <c r="X276" s="9"/>
      <c r="AH276" s="9"/>
    </row>
    <row r="277" spans="18:34" x14ac:dyDescent="0.2">
      <c r="R277" s="76"/>
      <c r="S277" s="76"/>
      <c r="T277" s="76"/>
      <c r="U277" s="76"/>
      <c r="V277" s="76"/>
      <c r="W277" s="76"/>
      <c r="X277" s="9"/>
      <c r="AH277" s="9"/>
    </row>
    <row r="278" spans="18:34" x14ac:dyDescent="0.2">
      <c r="R278" s="76"/>
      <c r="S278" s="76"/>
      <c r="T278" s="76"/>
      <c r="U278" s="76"/>
      <c r="V278" s="76"/>
      <c r="W278" s="76"/>
      <c r="X278" s="9"/>
      <c r="AH278" s="9"/>
    </row>
    <row r="279" spans="18:34" x14ac:dyDescent="0.2">
      <c r="R279" s="76"/>
      <c r="S279" s="76"/>
      <c r="T279" s="76"/>
      <c r="U279" s="76"/>
      <c r="V279" s="76"/>
      <c r="W279" s="76"/>
      <c r="X279" s="9"/>
      <c r="AH279" s="9"/>
    </row>
    <row r="280" spans="18:34" x14ac:dyDescent="0.2">
      <c r="R280" s="76"/>
      <c r="S280" s="76"/>
      <c r="T280" s="76"/>
      <c r="U280" s="76"/>
      <c r="V280" s="76"/>
      <c r="W280" s="76"/>
      <c r="X280" s="9"/>
      <c r="AH280" s="9"/>
    </row>
    <row r="281" spans="18:34" x14ac:dyDescent="0.2">
      <c r="R281" s="76"/>
      <c r="S281" s="76"/>
      <c r="T281" s="76"/>
      <c r="U281" s="76"/>
      <c r="V281" s="76"/>
      <c r="W281" s="76"/>
      <c r="X281" s="9"/>
      <c r="AH281" s="9"/>
    </row>
    <row r="282" spans="18:34" x14ac:dyDescent="0.2">
      <c r="R282" s="76"/>
      <c r="S282" s="76"/>
      <c r="T282" s="76"/>
      <c r="U282" s="76"/>
      <c r="V282" s="76"/>
      <c r="W282" s="76"/>
      <c r="X282" s="9"/>
      <c r="AH282" s="9"/>
    </row>
    <row r="283" spans="18:34" x14ac:dyDescent="0.2">
      <c r="R283" s="76"/>
      <c r="S283" s="76"/>
      <c r="T283" s="76"/>
      <c r="U283" s="76"/>
      <c r="V283" s="76"/>
      <c r="W283" s="76"/>
      <c r="X283" s="9"/>
      <c r="AH283" s="9"/>
    </row>
    <row r="284" spans="18:34" x14ac:dyDescent="0.2">
      <c r="R284" s="76"/>
      <c r="S284" s="76"/>
      <c r="T284" s="76"/>
      <c r="U284" s="76"/>
      <c r="V284" s="76"/>
      <c r="W284" s="76"/>
      <c r="X284" s="9"/>
      <c r="AH284" s="9"/>
    </row>
    <row r="285" spans="18:34" x14ac:dyDescent="0.2">
      <c r="R285" s="76"/>
      <c r="S285" s="76"/>
      <c r="T285" s="76"/>
      <c r="U285" s="76"/>
      <c r="V285" s="76"/>
      <c r="W285" s="76"/>
      <c r="X285" s="9"/>
      <c r="AH285" s="9"/>
    </row>
    <row r="286" spans="18:34" x14ac:dyDescent="0.2">
      <c r="R286" s="76"/>
      <c r="S286" s="76"/>
      <c r="T286" s="76"/>
      <c r="U286" s="76"/>
      <c r="V286" s="76"/>
      <c r="W286" s="76"/>
      <c r="X286" s="9"/>
      <c r="AH286" s="9"/>
    </row>
    <row r="287" spans="18:34" x14ac:dyDescent="0.2">
      <c r="R287" s="76"/>
      <c r="S287" s="76"/>
      <c r="T287" s="76"/>
      <c r="U287" s="76"/>
      <c r="V287" s="76"/>
      <c r="W287" s="76"/>
      <c r="X287" s="9"/>
      <c r="AH287" s="9"/>
    </row>
    <row r="288" spans="18:34" x14ac:dyDescent="0.2">
      <c r="R288" s="76"/>
      <c r="S288" s="76"/>
      <c r="T288" s="76"/>
      <c r="U288" s="76"/>
      <c r="V288" s="76"/>
      <c r="W288" s="76"/>
      <c r="X288" s="9"/>
      <c r="AH288" s="9"/>
    </row>
    <row r="289" spans="18:34" x14ac:dyDescent="0.2">
      <c r="R289" s="76"/>
      <c r="S289" s="76"/>
      <c r="T289" s="76"/>
      <c r="U289" s="76"/>
      <c r="V289" s="76"/>
      <c r="W289" s="76"/>
      <c r="X289" s="9"/>
      <c r="AH289" s="9"/>
    </row>
    <row r="290" spans="18:34" x14ac:dyDescent="0.2">
      <c r="R290" s="76"/>
      <c r="S290" s="76"/>
      <c r="T290" s="76"/>
      <c r="U290" s="76"/>
      <c r="V290" s="76"/>
      <c r="W290" s="76"/>
      <c r="X290" s="9"/>
      <c r="AH290" s="9"/>
    </row>
    <row r="291" spans="18:34" x14ac:dyDescent="0.2">
      <c r="R291" s="76"/>
      <c r="S291" s="76"/>
      <c r="T291" s="76"/>
      <c r="U291" s="76"/>
      <c r="V291" s="76"/>
      <c r="W291" s="76"/>
      <c r="X291" s="9"/>
      <c r="AH291" s="9"/>
    </row>
    <row r="292" spans="18:34" x14ac:dyDescent="0.2">
      <c r="R292" s="76"/>
      <c r="S292" s="76"/>
      <c r="T292" s="76"/>
      <c r="U292" s="76"/>
      <c r="V292" s="76"/>
      <c r="W292" s="76"/>
      <c r="X292" s="9"/>
      <c r="AH292" s="9"/>
    </row>
    <row r="293" spans="18:34" x14ac:dyDescent="0.2">
      <c r="R293" s="76"/>
      <c r="S293" s="76"/>
      <c r="T293" s="76"/>
      <c r="U293" s="76"/>
      <c r="V293" s="76"/>
      <c r="W293" s="76"/>
      <c r="X293" s="9"/>
      <c r="AH293" s="9"/>
    </row>
    <row r="294" spans="18:34" x14ac:dyDescent="0.2">
      <c r="R294" s="76"/>
      <c r="S294" s="76"/>
      <c r="T294" s="76"/>
      <c r="U294" s="76"/>
      <c r="V294" s="76"/>
      <c r="W294" s="76"/>
      <c r="X294" s="9"/>
      <c r="AH294" s="9"/>
    </row>
    <row r="295" spans="18:34" x14ac:dyDescent="0.2">
      <c r="R295" s="76"/>
      <c r="S295" s="76"/>
      <c r="T295" s="76"/>
      <c r="U295" s="76"/>
      <c r="V295" s="76"/>
      <c r="W295" s="76"/>
      <c r="X295" s="9"/>
      <c r="AH295" s="9"/>
    </row>
    <row r="296" spans="18:34" x14ac:dyDescent="0.2">
      <c r="R296" s="76"/>
      <c r="S296" s="76"/>
      <c r="T296" s="76"/>
      <c r="U296" s="76"/>
      <c r="V296" s="76"/>
      <c r="W296" s="76"/>
      <c r="X296" s="9"/>
      <c r="AH296" s="9"/>
    </row>
    <row r="297" spans="18:34" x14ac:dyDescent="0.2">
      <c r="R297" s="76"/>
      <c r="S297" s="76"/>
      <c r="T297" s="76"/>
      <c r="U297" s="76"/>
      <c r="V297" s="76"/>
      <c r="W297" s="76"/>
      <c r="X297" s="9"/>
      <c r="AH297" s="9"/>
    </row>
    <row r="298" spans="18:34" x14ac:dyDescent="0.2">
      <c r="R298" s="76"/>
      <c r="S298" s="76"/>
      <c r="T298" s="76"/>
      <c r="U298" s="76"/>
      <c r="V298" s="76"/>
      <c r="W298" s="76"/>
      <c r="X298" s="9"/>
      <c r="AH298" s="9"/>
    </row>
    <row r="299" spans="18:34" x14ac:dyDescent="0.2">
      <c r="R299" s="76"/>
      <c r="S299" s="76"/>
      <c r="T299" s="76"/>
      <c r="U299" s="76"/>
      <c r="V299" s="76"/>
      <c r="W299" s="76"/>
      <c r="X299" s="9"/>
      <c r="AH299" s="9"/>
    </row>
    <row r="300" spans="18:34" x14ac:dyDescent="0.2">
      <c r="R300" s="76"/>
      <c r="S300" s="76"/>
      <c r="T300" s="76"/>
      <c r="U300" s="76"/>
      <c r="V300" s="76"/>
      <c r="W300" s="76"/>
      <c r="X300" s="9"/>
      <c r="AH300" s="9"/>
    </row>
  </sheetData>
  <sheetProtection selectLockedCells="1"/>
  <sortState ref="A3:DX202">
    <sortCondition ref="AZ3:AZ202"/>
  </sortState>
  <mergeCells count="71">
    <mergeCell ref="CJ225:CL225"/>
    <mergeCell ref="CM225:CN225"/>
    <mergeCell ref="CO225:CP225"/>
    <mergeCell ref="CQ225:CR225"/>
    <mergeCell ref="CJ226:CL226"/>
    <mergeCell ref="CJ227:CL227"/>
    <mergeCell ref="CJ223:CL223"/>
    <mergeCell ref="CM223:CN223"/>
    <mergeCell ref="CO223:CP223"/>
    <mergeCell ref="CQ223:CR223"/>
    <mergeCell ref="CJ224:CL224"/>
    <mergeCell ref="CM224:CN224"/>
    <mergeCell ref="CO224:CP224"/>
    <mergeCell ref="CQ224:CR224"/>
    <mergeCell ref="CJ221:CL221"/>
    <mergeCell ref="CM221:CN221"/>
    <mergeCell ref="CO221:CP221"/>
    <mergeCell ref="CQ221:CR221"/>
    <mergeCell ref="CJ222:CL222"/>
    <mergeCell ref="CM222:CN222"/>
    <mergeCell ref="CO222:CP222"/>
    <mergeCell ref="CQ222:CR222"/>
    <mergeCell ref="CJ219:CL219"/>
    <mergeCell ref="CM219:CN219"/>
    <mergeCell ref="CO219:CP219"/>
    <mergeCell ref="CQ219:CR219"/>
    <mergeCell ref="CJ220:CL220"/>
    <mergeCell ref="CM220:CN220"/>
    <mergeCell ref="CO220:CP220"/>
    <mergeCell ref="CQ220:CR220"/>
    <mergeCell ref="CJ217:CL217"/>
    <mergeCell ref="CM217:CN217"/>
    <mergeCell ref="CO217:CP217"/>
    <mergeCell ref="CQ217:CR217"/>
    <mergeCell ref="CJ218:CL218"/>
    <mergeCell ref="CM218:CN218"/>
    <mergeCell ref="CO218:CP218"/>
    <mergeCell ref="CQ218:CR218"/>
    <mergeCell ref="CJ215:CL215"/>
    <mergeCell ref="CM215:CN215"/>
    <mergeCell ref="CO215:CP215"/>
    <mergeCell ref="CQ215:CR215"/>
    <mergeCell ref="CJ216:CL216"/>
    <mergeCell ref="CM216:CN216"/>
    <mergeCell ref="CO216:CP216"/>
    <mergeCell ref="CQ216:CR216"/>
    <mergeCell ref="CJ213:CL213"/>
    <mergeCell ref="CM213:CN213"/>
    <mergeCell ref="CO213:CP213"/>
    <mergeCell ref="CQ213:CR213"/>
    <mergeCell ref="CJ214:CL214"/>
    <mergeCell ref="CM214:CN214"/>
    <mergeCell ref="CO214:CP214"/>
    <mergeCell ref="CQ214:CR214"/>
    <mergeCell ref="CJ211:CL211"/>
    <mergeCell ref="CM211:CN211"/>
    <mergeCell ref="CO211:CP211"/>
    <mergeCell ref="CQ211:CR211"/>
    <mergeCell ref="CJ212:CL212"/>
    <mergeCell ref="CM212:CN212"/>
    <mergeCell ref="CO212:CP212"/>
    <mergeCell ref="CQ212:CR212"/>
    <mergeCell ref="M1:Q1"/>
    <mergeCell ref="AC1:AG1"/>
    <mergeCell ref="CL1:CN1"/>
    <mergeCell ref="CQ1:CS1"/>
    <mergeCell ref="DS1:DV1"/>
    <mergeCell ref="CJ210:CL210"/>
    <mergeCell ref="CM210:CN210"/>
    <mergeCell ref="CO210:CP210"/>
    <mergeCell ref="CQ210:CR210"/>
  </mergeCells>
  <printOptions headings="1" gridLines="1"/>
  <pageMargins left="0.25" right="0.25" top="1" bottom="0.5" header="0.5" footer="0"/>
  <pageSetup paperSize="5" scale="43" fitToHeight="0" orientation="portrait" blackAndWhite="1" cellComments="atEnd" r:id="rId1"/>
  <headerFooter alignWithMargins="0">
    <oddHeader>&amp;C&amp;16 2012 Montana Walleye Circuit
Walleye Tourney
Final Results&amp;R&amp;D</oddHeader>
  </headerFooter>
  <rowBreaks count="1" manualBreakCount="1">
    <brk id="72" min="1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D300"/>
  <sheetViews>
    <sheetView zoomScaleNormal="100" workbookViewId="0">
      <pane xSplit="8" ySplit="2" topLeftCell="I3" activePane="bottomRight" state="frozen"/>
      <selection pane="topRight" activeCell="C1" sqref="C1"/>
      <selection pane="bottomLeft" activeCell="A3" sqref="A3"/>
      <selection pane="bottomRight" activeCell="K27" sqref="K27"/>
    </sheetView>
  </sheetViews>
  <sheetFormatPr defaultColWidth="9.109375" defaultRowHeight="10.199999999999999" x14ac:dyDescent="0.2"/>
  <cols>
    <col min="1" max="1" width="6.44140625" style="9" customWidth="1"/>
    <col min="2" max="2" width="5.33203125" style="76" bestFit="1" customWidth="1"/>
    <col min="3" max="3" width="13.6640625" style="76" hidden="1" customWidth="1"/>
    <col min="4" max="4" width="18.6640625" style="76" customWidth="1"/>
    <col min="5" max="5" width="16.6640625" style="76" customWidth="1"/>
    <col min="6" max="6" width="13.6640625" style="76" hidden="1" customWidth="1"/>
    <col min="7" max="7" width="18.6640625" style="76" customWidth="1"/>
    <col min="8" max="8" width="16.6640625" style="3" customWidth="1"/>
    <col min="9" max="9" width="13.6640625" style="76" customWidth="1"/>
    <col min="10" max="11" width="9.6640625" style="3" customWidth="1"/>
    <col min="12" max="12" width="8.6640625" style="3" customWidth="1"/>
    <col min="13" max="13" width="5.5546875" style="3" hidden="1" customWidth="1"/>
    <col min="14" max="14" width="5.6640625" style="3" hidden="1" customWidth="1"/>
    <col min="15" max="16" width="5.5546875" style="3" hidden="1" customWidth="1"/>
    <col min="17" max="17" width="5.88671875" style="3" hidden="1" customWidth="1"/>
    <col min="18" max="18" width="6.5546875" style="3" customWidth="1"/>
    <col min="19" max="19" width="7" style="3" customWidth="1"/>
    <col min="20" max="20" width="6.6640625" style="3" customWidth="1"/>
    <col min="21" max="21" width="7" style="3" customWidth="1"/>
    <col min="22" max="22" width="5.5546875" style="3" customWidth="1"/>
    <col min="23" max="23" width="6" style="3" customWidth="1"/>
    <col min="24" max="28" width="5.6640625" style="10" customWidth="1"/>
    <col min="29" max="29" width="5.5546875" style="3" hidden="1" customWidth="1"/>
    <col min="30" max="30" width="5.6640625" style="3" hidden="1" customWidth="1"/>
    <col min="31" max="33" width="5.5546875" style="3" hidden="1" customWidth="1"/>
    <col min="34" max="38" width="5.6640625" style="10" hidden="1" customWidth="1"/>
    <col min="39" max="39" width="7.6640625" style="3" customWidth="1"/>
    <col min="40" max="40" width="8.109375" style="3" customWidth="1"/>
    <col min="41" max="41" width="6.6640625" style="3" customWidth="1"/>
    <col min="42" max="42" width="7" style="3" customWidth="1"/>
    <col min="43" max="43" width="5.5546875" style="3" customWidth="1"/>
    <col min="44" max="44" width="6" style="3" customWidth="1"/>
    <col min="45" max="45" width="6.6640625" style="9" customWidth="1"/>
    <col min="46" max="46" width="6.88671875" style="9" customWidth="1"/>
    <col min="47" max="47" width="6.33203125" style="9" customWidth="1"/>
    <col min="48" max="48" width="6.6640625" style="9" hidden="1" customWidth="1"/>
    <col min="49" max="49" width="6.88671875" style="9" hidden="1" customWidth="1"/>
    <col min="50" max="50" width="6.33203125" style="9" hidden="1" customWidth="1"/>
    <col min="51" max="51" width="6.6640625" style="9" hidden="1" customWidth="1"/>
    <col min="52" max="52" width="6.44140625" style="9" hidden="1" customWidth="1"/>
    <col min="53" max="54" width="8.44140625" style="9" hidden="1" customWidth="1"/>
    <col min="55" max="55" width="8" style="9" hidden="1" customWidth="1"/>
    <col min="56" max="56" width="7.33203125" style="9" hidden="1" customWidth="1"/>
    <col min="57" max="57" width="7.33203125" style="9" customWidth="1"/>
    <col min="58" max="58" width="6.6640625" style="9" customWidth="1"/>
    <col min="59" max="59" width="9.33203125" style="9" customWidth="1"/>
    <col min="60" max="60" width="7.44140625" style="9" hidden="1" customWidth="1"/>
    <col min="61" max="61" width="6.6640625" style="9" hidden="1" customWidth="1"/>
    <col min="62" max="62" width="9.6640625" style="9" hidden="1" customWidth="1"/>
    <col min="63" max="64" width="8" style="9" hidden="1" customWidth="1"/>
    <col min="65" max="65" width="9.6640625" style="9" hidden="1" customWidth="1"/>
    <col min="66" max="66" width="8" style="9" hidden="1" customWidth="1"/>
    <col min="67" max="67" width="9.6640625" style="9" hidden="1" customWidth="1"/>
    <col min="68" max="68" width="10.33203125" style="9" hidden="1" customWidth="1"/>
    <col min="69" max="71" width="9.6640625" style="9" hidden="1" customWidth="1"/>
    <col min="72" max="72" width="8.109375" style="9" hidden="1" customWidth="1"/>
    <col min="73" max="73" width="10.109375" style="9" hidden="1" customWidth="1"/>
    <col min="74" max="74" width="7.88671875" style="9" hidden="1" customWidth="1"/>
    <col min="75" max="75" width="9.88671875" style="9" hidden="1" customWidth="1"/>
    <col min="76" max="76" width="8.109375" style="9" hidden="1" customWidth="1"/>
    <col min="77" max="77" width="10.109375" style="9" hidden="1" customWidth="1"/>
    <col min="78" max="78" width="7.88671875" style="9" hidden="1" customWidth="1"/>
    <col min="79" max="79" width="9.88671875" style="9" hidden="1" customWidth="1"/>
    <col min="80" max="80" width="8.5546875" style="9" hidden="1" customWidth="1"/>
    <col min="81" max="81" width="7.44140625" style="9" hidden="1" customWidth="1"/>
    <col min="82" max="82" width="6.5546875" style="9" hidden="1" customWidth="1"/>
    <col min="83" max="83" width="7.44140625" style="9" hidden="1" customWidth="1"/>
    <col min="84" max="84" width="8.5546875" style="9" hidden="1" customWidth="1"/>
    <col min="85" max="85" width="8.88671875" style="9" hidden="1" customWidth="1"/>
    <col min="86" max="86" width="8.5546875" style="9" hidden="1" customWidth="1"/>
    <col min="87" max="87" width="8.88671875" style="9" hidden="1" customWidth="1"/>
    <col min="88" max="88" width="8.5546875" style="9" hidden="1" customWidth="1"/>
    <col min="89" max="89" width="9.44140625" style="9" hidden="1" customWidth="1"/>
    <col min="90" max="90" width="5.88671875" style="9" hidden="1" customWidth="1"/>
    <col min="91" max="91" width="5.44140625" style="9" hidden="1" customWidth="1"/>
    <col min="92" max="92" width="5.33203125" style="9" hidden="1" customWidth="1"/>
    <col min="93" max="93" width="9.44140625" style="9" hidden="1" customWidth="1"/>
    <col min="94" max="94" width="5.88671875" style="9" hidden="1" customWidth="1"/>
    <col min="95" max="95" width="5.109375" style="9" hidden="1" customWidth="1"/>
    <col min="96" max="96" width="5.44140625" style="9" hidden="1" customWidth="1"/>
    <col min="97" max="97" width="5.33203125" style="9" hidden="1" customWidth="1"/>
    <col min="98" max="103" width="4.5546875" style="9" hidden="1" customWidth="1"/>
    <col min="104" max="104" width="6.88671875" style="9" hidden="1" customWidth="1"/>
    <col min="105" max="109" width="4.5546875" style="9" hidden="1" customWidth="1"/>
    <col min="110" max="119" width="4.109375" style="9" hidden="1" customWidth="1"/>
    <col min="120" max="120" width="4.5546875" style="9" hidden="1" customWidth="1"/>
    <col min="121" max="122" width="7.109375" style="9" hidden="1" customWidth="1"/>
    <col min="123" max="123" width="5.88671875" style="9" hidden="1" customWidth="1"/>
    <col min="124" max="124" width="6.88671875" style="9" hidden="1" customWidth="1"/>
    <col min="125" max="125" width="7.88671875" style="9" hidden="1" customWidth="1"/>
    <col min="126" max="126" width="9.109375" style="9" hidden="1" customWidth="1"/>
    <col min="127" max="127" width="9.109375" style="10" hidden="1" customWidth="1"/>
    <col min="128" max="128" width="10.88671875" style="3" hidden="1" customWidth="1"/>
    <col min="129" max="133" width="0" style="3" hidden="1" customWidth="1"/>
    <col min="134" max="16384" width="9.109375" style="3"/>
  </cols>
  <sheetData>
    <row r="1" spans="1:134" ht="13.2" x14ac:dyDescent="0.25">
      <c r="D1" s="75" t="s">
        <v>148</v>
      </c>
      <c r="G1" s="75" t="s">
        <v>149</v>
      </c>
      <c r="M1" s="83" t="s">
        <v>145</v>
      </c>
      <c r="N1" s="83"/>
      <c r="O1" s="83"/>
      <c r="P1" s="83"/>
      <c r="Q1" s="83"/>
      <c r="R1" s="76"/>
      <c r="S1" s="76"/>
      <c r="T1" s="76"/>
      <c r="U1" s="76"/>
      <c r="V1" s="76"/>
      <c r="W1" s="76"/>
      <c r="Y1" s="27"/>
      <c r="Z1" s="28" t="s">
        <v>146</v>
      </c>
      <c r="AA1" s="27"/>
      <c r="AB1" s="27"/>
      <c r="AC1" s="84" t="s">
        <v>144</v>
      </c>
      <c r="AD1" s="82"/>
      <c r="AE1" s="82"/>
      <c r="AF1" s="82"/>
      <c r="AG1" s="82"/>
      <c r="AH1" s="9"/>
      <c r="AI1" s="9"/>
      <c r="AJ1" s="28" t="s">
        <v>147</v>
      </c>
      <c r="AK1" s="9"/>
      <c r="AL1" s="9"/>
      <c r="AM1" s="76"/>
      <c r="AN1" s="76"/>
      <c r="AO1" s="76"/>
      <c r="AP1" s="76"/>
      <c r="AQ1" s="76"/>
      <c r="AR1" s="76"/>
      <c r="BD1" s="28" t="s">
        <v>0</v>
      </c>
      <c r="BG1" s="28" t="s">
        <v>0</v>
      </c>
      <c r="BJ1" s="28" t="s">
        <v>0</v>
      </c>
      <c r="CL1" s="81" t="s">
        <v>129</v>
      </c>
      <c r="CM1" s="85"/>
      <c r="CN1" s="85"/>
      <c r="CQ1" s="81" t="s">
        <v>129</v>
      </c>
      <c r="CR1" s="85"/>
      <c r="CS1" s="85"/>
      <c r="DS1" s="81" t="s">
        <v>129</v>
      </c>
      <c r="DT1" s="82"/>
      <c r="DU1" s="82"/>
      <c r="DV1" s="82"/>
      <c r="DW1" s="42"/>
    </row>
    <row r="2" spans="1:134" ht="83.4" x14ac:dyDescent="0.25">
      <c r="A2" s="20" t="s">
        <v>12</v>
      </c>
      <c r="B2" s="63" t="s">
        <v>0</v>
      </c>
      <c r="C2" s="34" t="s">
        <v>123</v>
      </c>
      <c r="D2" s="34" t="s">
        <v>124</v>
      </c>
      <c r="E2" s="34" t="s">
        <v>125</v>
      </c>
      <c r="F2" s="33" t="s">
        <v>126</v>
      </c>
      <c r="G2" s="33" t="s">
        <v>127</v>
      </c>
      <c r="H2" s="35" t="s">
        <v>125</v>
      </c>
      <c r="I2" s="29" t="s">
        <v>150</v>
      </c>
      <c r="J2" s="5" t="s">
        <v>43</v>
      </c>
      <c r="K2" s="5" t="s">
        <v>171</v>
      </c>
      <c r="L2" s="8" t="s">
        <v>128</v>
      </c>
      <c r="M2" s="67" t="s">
        <v>133</v>
      </c>
      <c r="N2" s="67" t="s">
        <v>2</v>
      </c>
      <c r="O2" s="67" t="s">
        <v>3</v>
      </c>
      <c r="P2" s="67" t="s">
        <v>4</v>
      </c>
      <c r="Q2" s="67" t="s">
        <v>5</v>
      </c>
      <c r="R2" s="68" t="s">
        <v>37</v>
      </c>
      <c r="S2" s="68" t="s">
        <v>38</v>
      </c>
      <c r="T2" s="68" t="s">
        <v>6</v>
      </c>
      <c r="U2" s="68" t="s">
        <v>27</v>
      </c>
      <c r="V2" s="68" t="s">
        <v>9</v>
      </c>
      <c r="W2" s="68" t="s">
        <v>10</v>
      </c>
      <c r="X2" s="69" t="s">
        <v>139</v>
      </c>
      <c r="Y2" s="69" t="s">
        <v>140</v>
      </c>
      <c r="Z2" s="70" t="s">
        <v>142</v>
      </c>
      <c r="AA2" s="70" t="s">
        <v>141</v>
      </c>
      <c r="AB2" s="70" t="s">
        <v>143</v>
      </c>
      <c r="AC2" s="67" t="s">
        <v>1</v>
      </c>
      <c r="AD2" s="67" t="s">
        <v>2</v>
      </c>
      <c r="AE2" s="67" t="s">
        <v>3</v>
      </c>
      <c r="AF2" s="67" t="s">
        <v>4</v>
      </c>
      <c r="AG2" s="67" t="s">
        <v>5</v>
      </c>
      <c r="AH2" s="69" t="s">
        <v>139</v>
      </c>
      <c r="AI2" s="69" t="s">
        <v>140</v>
      </c>
      <c r="AJ2" s="70" t="s">
        <v>142</v>
      </c>
      <c r="AK2" s="70" t="s">
        <v>141</v>
      </c>
      <c r="AL2" s="70" t="s">
        <v>143</v>
      </c>
      <c r="AM2" s="5" t="s">
        <v>7</v>
      </c>
      <c r="AN2" s="5" t="s">
        <v>8</v>
      </c>
      <c r="AO2" s="5" t="s">
        <v>6</v>
      </c>
      <c r="AP2" s="5" t="s">
        <v>27</v>
      </c>
      <c r="AQ2" s="5" t="s">
        <v>9</v>
      </c>
      <c r="AR2" s="5" t="s">
        <v>10</v>
      </c>
      <c r="AS2" s="11" t="s">
        <v>11</v>
      </c>
      <c r="AT2" s="20" t="s">
        <v>12</v>
      </c>
      <c r="AU2" s="11" t="s">
        <v>13</v>
      </c>
      <c r="AV2" s="11" t="s">
        <v>14</v>
      </c>
      <c r="AW2" s="20" t="s">
        <v>15</v>
      </c>
      <c r="AX2" s="11" t="s">
        <v>16</v>
      </c>
      <c r="AY2" s="11" t="s">
        <v>17</v>
      </c>
      <c r="AZ2" s="20" t="s">
        <v>18</v>
      </c>
      <c r="BA2" s="21" t="s">
        <v>130</v>
      </c>
      <c r="BB2" s="21" t="s">
        <v>131</v>
      </c>
      <c r="BC2" s="11" t="s">
        <v>25</v>
      </c>
      <c r="BD2" s="65" t="s">
        <v>169</v>
      </c>
      <c r="BE2" s="11" t="s">
        <v>20</v>
      </c>
      <c r="BF2" s="11" t="s">
        <v>19</v>
      </c>
      <c r="BG2" s="64" t="s">
        <v>167</v>
      </c>
      <c r="BH2" s="11" t="s">
        <v>36</v>
      </c>
      <c r="BI2" s="11" t="s">
        <v>21</v>
      </c>
      <c r="BJ2" s="64" t="s">
        <v>168</v>
      </c>
      <c r="BK2" s="11" t="s">
        <v>26</v>
      </c>
      <c r="BL2" s="11" t="s">
        <v>99</v>
      </c>
      <c r="BM2" s="11" t="s">
        <v>100</v>
      </c>
      <c r="BN2" s="11" t="s">
        <v>101</v>
      </c>
      <c r="BO2" s="11" t="s">
        <v>102</v>
      </c>
      <c r="BP2" s="11" t="s">
        <v>24</v>
      </c>
      <c r="BQ2" s="11" t="s">
        <v>22</v>
      </c>
      <c r="BR2" s="11" t="s">
        <v>98</v>
      </c>
      <c r="BS2" s="11" t="s">
        <v>23</v>
      </c>
      <c r="BT2" s="11" t="s">
        <v>28</v>
      </c>
      <c r="BU2" s="11" t="s">
        <v>29</v>
      </c>
      <c r="BV2" s="11" t="s">
        <v>30</v>
      </c>
      <c r="BW2" s="11" t="s">
        <v>31</v>
      </c>
      <c r="BX2" s="11" t="s">
        <v>32</v>
      </c>
      <c r="BY2" s="11" t="s">
        <v>33</v>
      </c>
      <c r="BZ2" s="11" t="s">
        <v>34</v>
      </c>
      <c r="CA2" s="11" t="s">
        <v>35</v>
      </c>
      <c r="CB2" s="11" t="s">
        <v>39</v>
      </c>
      <c r="CC2" s="11" t="s">
        <v>40</v>
      </c>
      <c r="CD2" s="11" t="s">
        <v>41</v>
      </c>
      <c r="CE2" s="11" t="s">
        <v>42</v>
      </c>
      <c r="CF2" s="11" t="s">
        <v>119</v>
      </c>
      <c r="CG2" s="11" t="s">
        <v>120</v>
      </c>
      <c r="CH2" s="11" t="s">
        <v>121</v>
      </c>
      <c r="CI2" s="11" t="s">
        <v>122</v>
      </c>
      <c r="CJ2" s="11" t="s">
        <v>61</v>
      </c>
      <c r="CK2" s="19" t="s">
        <v>62</v>
      </c>
      <c r="CL2" s="16" t="s">
        <v>63</v>
      </c>
      <c r="CM2" s="11" t="s">
        <v>64</v>
      </c>
      <c r="CN2" s="11" t="s">
        <v>65</v>
      </c>
      <c r="CO2" s="11" t="s">
        <v>66</v>
      </c>
      <c r="CP2" s="19" t="s">
        <v>67</v>
      </c>
      <c r="CQ2" s="16" t="s">
        <v>68</v>
      </c>
      <c r="CR2" s="11" t="s">
        <v>69</v>
      </c>
      <c r="CS2" s="11" t="s">
        <v>70</v>
      </c>
      <c r="CT2" s="11" t="s">
        <v>71</v>
      </c>
      <c r="CU2" s="11" t="s">
        <v>72</v>
      </c>
      <c r="CV2" s="11" t="s">
        <v>73</v>
      </c>
      <c r="CW2" s="11" t="s">
        <v>74</v>
      </c>
      <c r="CX2" s="11" t="s">
        <v>75</v>
      </c>
      <c r="CY2" s="11" t="s">
        <v>76</v>
      </c>
      <c r="CZ2" s="11" t="s">
        <v>77</v>
      </c>
      <c r="DA2" s="11" t="s">
        <v>78</v>
      </c>
      <c r="DB2" s="11" t="s">
        <v>79</v>
      </c>
      <c r="DC2" s="11" t="s">
        <v>80</v>
      </c>
      <c r="DD2" s="11" t="s">
        <v>81</v>
      </c>
      <c r="DE2" s="11" t="s">
        <v>82</v>
      </c>
      <c r="DF2" s="11" t="s">
        <v>83</v>
      </c>
      <c r="DG2" s="11" t="s">
        <v>84</v>
      </c>
      <c r="DH2" s="11" t="s">
        <v>85</v>
      </c>
      <c r="DI2" s="11" t="s">
        <v>86</v>
      </c>
      <c r="DJ2" s="11" t="s">
        <v>87</v>
      </c>
      <c r="DK2" s="11" t="s">
        <v>88</v>
      </c>
      <c r="DL2" s="11" t="s">
        <v>89</v>
      </c>
      <c r="DM2" s="11" t="s">
        <v>90</v>
      </c>
      <c r="DN2" s="11" t="s">
        <v>91</v>
      </c>
      <c r="DO2" s="11" t="s">
        <v>92</v>
      </c>
      <c r="DP2" s="11" t="s">
        <v>93</v>
      </c>
      <c r="DQ2" s="12" t="s">
        <v>96</v>
      </c>
      <c r="DR2" s="18" t="s">
        <v>94</v>
      </c>
      <c r="DS2" s="17" t="s">
        <v>95</v>
      </c>
      <c r="DT2" s="12" t="s">
        <v>103</v>
      </c>
      <c r="DU2" s="12" t="s">
        <v>104</v>
      </c>
      <c r="DV2" s="12" t="s">
        <v>105</v>
      </c>
      <c r="DW2" s="43" t="s">
        <v>132</v>
      </c>
      <c r="DX2" s="66" t="s">
        <v>170</v>
      </c>
    </row>
    <row r="3" spans="1:134" ht="13.5" customHeight="1" x14ac:dyDescent="0.3">
      <c r="A3" s="31">
        <v>1</v>
      </c>
      <c r="B3" s="76">
        <v>58</v>
      </c>
      <c r="C3" s="15"/>
      <c r="D3" s="14" t="s">
        <v>290</v>
      </c>
      <c r="E3" s="14" t="s">
        <v>326</v>
      </c>
      <c r="F3" s="14"/>
      <c r="G3" s="14" t="s">
        <v>291</v>
      </c>
      <c r="H3" s="50" t="s">
        <v>364</v>
      </c>
      <c r="I3" s="15" t="s">
        <v>203</v>
      </c>
      <c r="J3" s="47"/>
      <c r="K3" s="47"/>
      <c r="L3" s="47"/>
      <c r="M3" s="54">
        <v>27</v>
      </c>
      <c r="N3" s="54">
        <v>29</v>
      </c>
      <c r="O3" s="54">
        <v>18.25</v>
      </c>
      <c r="P3" s="54">
        <v>22.5</v>
      </c>
      <c r="Q3" s="54">
        <v>17.5</v>
      </c>
      <c r="R3" s="51"/>
      <c r="S3" s="51"/>
      <c r="T3" s="51"/>
      <c r="U3" s="51"/>
      <c r="V3" s="51"/>
      <c r="W3" s="51"/>
      <c r="X3" s="52">
        <f>IF(M3&gt;0,VLOOKUP(M3,$DY$8:$DZ$95,2)," ")</f>
        <v>7.58</v>
      </c>
      <c r="Y3" s="52">
        <f>IF(N3&gt;0,VLOOKUP(N3,$DY$8:$DZ$95,2)," ")</f>
        <v>9.64</v>
      </c>
      <c r="Z3" s="52">
        <f>IF(O3&gt;0,VLOOKUP(O3,$DY$8:$DZ$95,2)," ")</f>
        <v>2.02</v>
      </c>
      <c r="AA3" s="52">
        <f>IF(P3&gt;0,VLOOKUP(P3,$DY$8:$DZ$95,2)," ")</f>
        <v>4.0999999999999996</v>
      </c>
      <c r="AB3" s="52">
        <f>IF(Q3&gt;0,VLOOKUP(Q3,$DY$8:$DZ$95,2)," ")</f>
        <v>1.78</v>
      </c>
      <c r="AC3" s="54">
        <v>22.5</v>
      </c>
      <c r="AD3" s="54">
        <v>17.5</v>
      </c>
      <c r="AE3" s="54">
        <v>16.5</v>
      </c>
      <c r="AF3" s="54">
        <v>19.25</v>
      </c>
      <c r="AG3" s="54">
        <v>17.5</v>
      </c>
      <c r="AH3" s="52">
        <f>IF(AC3&gt;0,VLOOKUP(AC3,$DY$8:$DZ$95,2)," ")</f>
        <v>4.0999999999999996</v>
      </c>
      <c r="AI3" s="52">
        <f>IF(AD3&gt;0,VLOOKUP(AD3,$DY$8:$DZ$95,2)," ")</f>
        <v>1.78</v>
      </c>
      <c r="AJ3" s="52">
        <f>IF(AE3&gt;0,VLOOKUP(AE3,$DY$8:$DZ$95,2)," ")</f>
        <v>1.5</v>
      </c>
      <c r="AK3" s="52">
        <f>IF(AF3&gt;0,VLOOKUP(AF3,$DY$8:$DZ$95,2)," ")</f>
        <v>2.42</v>
      </c>
      <c r="AL3" s="52">
        <f>IF(AG3&gt;0,VLOOKUP(AG3,$DY$8:$DZ$95,2)," ")</f>
        <v>1.78</v>
      </c>
      <c r="AM3" s="53"/>
      <c r="AN3" s="53"/>
      <c r="AO3" s="53"/>
      <c r="AP3" s="53"/>
      <c r="AQ3" s="53"/>
      <c r="AR3" s="53"/>
      <c r="AS3" s="55">
        <f>IF(D3="","",SUM(X3:AB3))</f>
        <v>25.119999999999997</v>
      </c>
      <c r="AT3" s="31">
        <f>IF(D3="","",RANK(AS3,$AS$3:$AS$202,0))</f>
        <v>1</v>
      </c>
      <c r="AU3" s="57">
        <f>IF(D3="","",IF(LOOKUP(AT3,'Master 2012 Pay Sheet'!$A$5:$A$35,'Master 2012 Pay Sheet'!$B$5:$B$35)&gt;0,LOOKUP(AT3,'Master 2012 Pay Sheet'!$A$5:$A$35,'Master 2012 Pay Sheet'!$B$5:$B$35),0))</f>
        <v>0</v>
      </c>
      <c r="AV3" s="56">
        <f>IF(D3="","",SUM(AH3:AL3))</f>
        <v>11.58</v>
      </c>
      <c r="AW3" s="31">
        <f>IF(D3="","",RANK(AV3,$AV$3:$AV$202,0))</f>
        <v>21</v>
      </c>
      <c r="AX3" s="57">
        <f>IF(D3="","",IF(LOOKUP(AW3,'Master 2012 Pay Sheet'!$C$5:$C$35,'Master 2012 Pay Sheet'!$D$5:$D$35)&gt;0,LOOKUP(AW3,'Master 2012 Pay Sheet'!$C$5:$C$35,'Master 2012 Pay Sheet'!$D$5:$D$35),0))</f>
        <v>0</v>
      </c>
      <c r="AY3" s="56">
        <f>IF(D3="","",AS3+AV3)</f>
        <v>36.699999999999996</v>
      </c>
      <c r="AZ3" s="31">
        <f>IF(D3="","",RANK(AY3,$AY$3:$AY$202,0))</f>
        <v>4</v>
      </c>
      <c r="BA3" s="57">
        <f>IF(D3="","",IF(LOOKUP(AZ3,'Master 2012 Pay Sheet'!$E$5:$E$35,'Master 2012 Pay Sheet'!$F$5:$F$35)&gt;0,LOOKUP(AZ3,'Master 2012 Pay Sheet'!$E$5:$E$35,'Master 2012 Pay Sheet'!$F$5:$F$35),0))</f>
        <v>0</v>
      </c>
      <c r="BB3" s="57">
        <f>IF(D3="","",SUM(AU3+AX3+BA3))</f>
        <v>0</v>
      </c>
      <c r="BC3" s="31">
        <f>IF(D3="","",AT3-AZ3)</f>
        <v>-3</v>
      </c>
      <c r="BD3" s="31" t="str">
        <f>IF(D3="","",IF(BC3=MAX($BC$3:$BC$202),B3,""))</f>
        <v/>
      </c>
      <c r="BE3" s="31">
        <f>IF(D3="","",COUNT(M3:Q3))</f>
        <v>5</v>
      </c>
      <c r="BF3" s="56">
        <f>IF(D3="","",MAX(X3:AB3))</f>
        <v>9.64</v>
      </c>
      <c r="BG3" s="31" t="str">
        <f>IF(BF3=MAX($BF$3:$BF$202),B3,"")</f>
        <v/>
      </c>
      <c r="BH3" s="31">
        <f>IF(D3="","",COUNT(AC3:AG3))</f>
        <v>5</v>
      </c>
      <c r="BI3" s="56">
        <f>IF(D3="","",MAX(AH3:AL3))</f>
        <v>4.0999999999999996</v>
      </c>
      <c r="BJ3" s="31" t="str">
        <f>IF(BI3=MAX($BI$3:$BI$202),B3,"")</f>
        <v/>
      </c>
      <c r="BK3" s="31">
        <f>IF(BE3="","",BE3+BH3)</f>
        <v>10</v>
      </c>
      <c r="BL3" s="31">
        <f>IF(D3="","",IF(S3=MAX($S$3:$S$202),S3,""))</f>
        <v>0</v>
      </c>
      <c r="BM3" s="31">
        <f>IF(BL3=MAX($BL$3:$BL$202),B3,"")</f>
        <v>58</v>
      </c>
      <c r="BN3" s="31">
        <f>IF(D3="","",IF(AN3=MAX($AN$3:$AN$202),AN3,""))</f>
        <v>0</v>
      </c>
      <c r="BO3" s="31">
        <f>IF(BN3=MAX($BN$3:$BN$202),B3,"")</f>
        <v>58</v>
      </c>
      <c r="BP3" s="31">
        <f>IF(D3="","",IF(R3=MAX($R$3:$R$202),R3,""))</f>
        <v>0</v>
      </c>
      <c r="BQ3" s="31">
        <f>IF(BP3=MAX($BP$3:$BP$202),B3,"")</f>
        <v>58</v>
      </c>
      <c r="BR3" s="31">
        <f>IF(D3="","",IF(AM3=MAX($AM$3:$AM$202),AM3,""))</f>
        <v>0</v>
      </c>
      <c r="BS3" s="31">
        <f>IF(BR3=MAX($BR$3:$BR$202),B3,"")</f>
        <v>58</v>
      </c>
      <c r="BT3" s="31">
        <f>IF(D3="","",IF(V3=MAX($V$3:$V$202),V3,""))</f>
        <v>0</v>
      </c>
      <c r="BU3" s="31">
        <f>IF(BT3=MAX($BT$3:$BT$202),B3,"")</f>
        <v>58</v>
      </c>
      <c r="BV3" s="31">
        <f>IF(D3="","",IF(W3=MAX($W$3:$W$202), W3,""))</f>
        <v>0</v>
      </c>
      <c r="BW3" s="31">
        <f>IF(BV3=MAX($BV$3:$BV$202),B3,"")</f>
        <v>58</v>
      </c>
      <c r="BX3" s="31">
        <f>IF(D3="","",IF(AQ3=MAX($AQ$3:$AQ$202),AQ3,""))</f>
        <v>0</v>
      </c>
      <c r="BY3" s="31">
        <f>IF(BX3=MAX($BX$3:$BX$202),B3,"")</f>
        <v>58</v>
      </c>
      <c r="BZ3" s="31">
        <f>IF(D3="","",IF(AR3=MAX($AR$3:$AR$202), AR3,""))</f>
        <v>0</v>
      </c>
      <c r="CA3" s="31">
        <f>IF(BZ3=MAX($BZ$3:$BZ$202),B3,"")</f>
        <v>58</v>
      </c>
      <c r="CB3" s="31">
        <f>IF(D3="","",IF(U3=MAX($U$3:$U$202), U3,""))</f>
        <v>0</v>
      </c>
      <c r="CC3" s="31">
        <f>IF(CB3=MAX($CB$3:$CB$202),B3,"")</f>
        <v>58</v>
      </c>
      <c r="CD3" s="31">
        <f>IF(D3="","",IF(AP3=MAX($AP$3:$AP$202),AP3,""))</f>
        <v>0</v>
      </c>
      <c r="CE3" s="31">
        <f>IF(CD3=MAX($CD$3:$CD$202),B3,"")</f>
        <v>58</v>
      </c>
      <c r="CF3" s="31">
        <f>IF(D3="","",IF(T3=MAX($T$3:$T$202), T3,""))</f>
        <v>0</v>
      </c>
      <c r="CG3" s="31">
        <f>IF(CF3=MAX($CF$3:$CF$202),B3,"")</f>
        <v>58</v>
      </c>
      <c r="CH3" s="31">
        <f>IF(D3="","",IF(AO3=MAX($AO$3:$AO$202),AO3,""))</f>
        <v>0</v>
      </c>
      <c r="CI3" s="31">
        <f>IF(CH3=MAX($CH$3:$CH$202),B3,"")</f>
        <v>58</v>
      </c>
      <c r="CJ3" s="31" t="str">
        <f>IF(I3="AC",AZ3,"")</f>
        <v/>
      </c>
      <c r="CK3" s="31" t="str">
        <f>IF(CJ3="","",RANK(CJ3,$CJ$3:$CJ$202,1))</f>
        <v/>
      </c>
      <c r="CL3" s="31" t="str">
        <f>IF(CK3=1,B3,"")</f>
        <v/>
      </c>
      <c r="CM3" s="31" t="str">
        <f>IF(CK3=2,B3,"")</f>
        <v/>
      </c>
      <c r="CN3" s="31" t="str">
        <f>IF(CK3=3,B3,"")</f>
        <v/>
      </c>
      <c r="CO3" s="31" t="str">
        <f>IF(I3="MC",AZ3,"")</f>
        <v/>
      </c>
      <c r="CP3" s="31" t="str">
        <f>IF(CO3="","",RANK(CO3,$CO$3:$CO$202,1))</f>
        <v/>
      </c>
      <c r="CQ3" s="31" t="str">
        <f>IF(CP3=1,B3,"")</f>
        <v/>
      </c>
      <c r="CR3" s="31" t="str">
        <f>IF(CP3=2,B3,"")</f>
        <v/>
      </c>
      <c r="CS3" s="31" t="str">
        <f>IF(CP3=3,B3,"")</f>
        <v/>
      </c>
      <c r="CT3" s="31" t="str">
        <f>IF(BE3=0,BE3,"")</f>
        <v/>
      </c>
      <c r="CU3" s="31" t="str">
        <f>IF(BE3=1,1,"")</f>
        <v/>
      </c>
      <c r="CV3" s="31" t="str">
        <f>IF(BE3=2,2,"")</f>
        <v/>
      </c>
      <c r="CW3" s="31" t="str">
        <f>IF(BE3=3,3,"")</f>
        <v/>
      </c>
      <c r="CX3" s="31" t="str">
        <f>IF(BE3=4,4,"")</f>
        <v/>
      </c>
      <c r="CY3" s="31">
        <f>IF(BE3=5,5,"")</f>
        <v>5</v>
      </c>
      <c r="CZ3" s="31" t="str">
        <f>IF(BH3=0,BH3,"")</f>
        <v/>
      </c>
      <c r="DA3" s="31" t="str">
        <f>IF(BH3=1,1,"")</f>
        <v/>
      </c>
      <c r="DB3" s="31" t="str">
        <f>IF(BH3=2,2,"")</f>
        <v/>
      </c>
      <c r="DC3" s="31" t="str">
        <f>IF(BH3=3,3,"")</f>
        <v/>
      </c>
      <c r="DD3" s="31" t="str">
        <f>IF(BH3=4,4,"")</f>
        <v/>
      </c>
      <c r="DE3" s="31">
        <f>IF(BH3=5,5,"")</f>
        <v>5</v>
      </c>
      <c r="DF3" s="31" t="str">
        <f>IF(BK3=0,BK3,"")</f>
        <v/>
      </c>
      <c r="DG3" s="31" t="str">
        <f>IF(BK3=1,1,"")</f>
        <v/>
      </c>
      <c r="DH3" s="31" t="str">
        <f>IF(BK3=2,2,"")</f>
        <v/>
      </c>
      <c r="DI3" s="31" t="str">
        <f>IF(BK3=3,3,"")</f>
        <v/>
      </c>
      <c r="DJ3" s="31" t="str">
        <f>IF(BK3=4,4,"")</f>
        <v/>
      </c>
      <c r="DK3" s="31" t="str">
        <f>IF(BK3=5,5,"")</f>
        <v/>
      </c>
      <c r="DL3" s="31" t="str">
        <f>IF(BK3=6,6,"")</f>
        <v/>
      </c>
      <c r="DM3" s="31" t="str">
        <f>IF(BK3=7,7,"")</f>
        <v/>
      </c>
      <c r="DN3" s="31" t="str">
        <f>IF(BK3=8,8,"")</f>
        <v/>
      </c>
      <c r="DO3" s="31" t="str">
        <f>IF(BK3=9,9,"")</f>
        <v/>
      </c>
      <c r="DP3" s="31">
        <f>IF(BK3=10,10,"")</f>
        <v>10</v>
      </c>
      <c r="DQ3" s="31" t="str">
        <f>IF(J3="Lund",AZ3,"")</f>
        <v/>
      </c>
      <c r="DR3" s="31" t="str">
        <f>IF(DQ3="","",RANK(DQ3,$DQ$3:$DQ$202,1))</f>
        <v/>
      </c>
      <c r="DS3" s="31" t="str">
        <f>IF(DR3=1,B3,"")</f>
        <v/>
      </c>
      <c r="DT3" s="31">
        <f>IF(I3="AT",B3,"")</f>
        <v>58</v>
      </c>
      <c r="DU3" s="31" t="str">
        <f>IF(I3="MC",B3,"")</f>
        <v/>
      </c>
      <c r="DV3" s="31" t="str">
        <f>IF(I3="AC",B3,"")</f>
        <v/>
      </c>
      <c r="DW3" s="48">
        <f>IF(BK3=0,0,IF(D3="","",$D$203-AZ3+1)/$D$203*100)</f>
        <v>95.774647887323937</v>
      </c>
      <c r="DX3" s="76" t="str">
        <f>IF(AS3 = 0,AV3 - AS3,"")</f>
        <v/>
      </c>
      <c r="DY3" s="44" t="s">
        <v>134</v>
      </c>
      <c r="DZ3" s="45"/>
      <c r="EA3" s="45"/>
      <c r="EB3" s="45"/>
      <c r="EC3" s="45"/>
      <c r="ED3" s="45"/>
    </row>
    <row r="4" spans="1:134" ht="13.2" x14ac:dyDescent="0.25">
      <c r="A4" s="31">
        <v>2</v>
      </c>
      <c r="B4" s="76">
        <v>16</v>
      </c>
      <c r="C4" s="15"/>
      <c r="D4" s="14" t="s">
        <v>204</v>
      </c>
      <c r="E4" s="14" t="s">
        <v>332</v>
      </c>
      <c r="F4" s="14"/>
      <c r="G4" s="14" t="s">
        <v>205</v>
      </c>
      <c r="H4" s="50" t="s">
        <v>332</v>
      </c>
      <c r="I4" s="15" t="s">
        <v>203</v>
      </c>
      <c r="J4" s="47"/>
      <c r="K4" s="47"/>
      <c r="L4" s="47"/>
      <c r="M4" s="54">
        <v>25.25</v>
      </c>
      <c r="N4" s="54">
        <v>31.75</v>
      </c>
      <c r="O4" s="54">
        <v>17.25</v>
      </c>
      <c r="P4" s="54">
        <v>16.75</v>
      </c>
      <c r="Q4" s="54">
        <v>18.5</v>
      </c>
      <c r="R4" s="51"/>
      <c r="S4" s="51"/>
      <c r="T4" s="51"/>
      <c r="U4" s="51"/>
      <c r="V4" s="51"/>
      <c r="W4" s="51"/>
      <c r="X4" s="52">
        <f>IF(M4&gt;0,VLOOKUP(M4,$DY$8:$DZ$95,2)," ")</f>
        <v>6.06</v>
      </c>
      <c r="Y4" s="52">
        <f>IF(N4&gt;0,VLOOKUP(N4,$DY$8:$DZ$95,2)," ")</f>
        <v>13.02</v>
      </c>
      <c r="Z4" s="52">
        <f>IF(O4&gt;0,VLOOKUP(O4,$DY$8:$DZ$95,2)," ")</f>
        <v>1.72</v>
      </c>
      <c r="AA4" s="52">
        <f>IF(P4&gt;0,VLOOKUP(P4,$DY$8:$DZ$95,2)," ")</f>
        <v>1.58</v>
      </c>
      <c r="AB4" s="52">
        <f>IF(Q4&gt;0,VLOOKUP(Q4,$DY$8:$DZ$95,2)," ")</f>
        <v>2.12</v>
      </c>
      <c r="AC4" s="54">
        <v>17.5</v>
      </c>
      <c r="AD4" s="54">
        <v>18</v>
      </c>
      <c r="AE4" s="54">
        <v>16.5</v>
      </c>
      <c r="AF4" s="54">
        <v>17.75</v>
      </c>
      <c r="AG4" s="54">
        <v>29.25</v>
      </c>
      <c r="AH4" s="52">
        <f>IF(AC4&gt;0,VLOOKUP(AC4,$DY$8:$DZ$95,2)," ")</f>
        <v>1.78</v>
      </c>
      <c r="AI4" s="52">
        <f>IF(AD4&gt;0,VLOOKUP(AD4,$DY$8:$DZ$95,2)," ")</f>
        <v>1.94</v>
      </c>
      <c r="AJ4" s="52">
        <f>IF(AE4&gt;0,VLOOKUP(AE4,$DY$8:$DZ$95,2)," ")</f>
        <v>1.5</v>
      </c>
      <c r="AK4" s="52">
        <f>IF(AF4&gt;0,VLOOKUP(AF4,$DY$8:$DZ$95,2)," ")</f>
        <v>1.86</v>
      </c>
      <c r="AL4" s="52">
        <f>IF(AG4&gt;0,VLOOKUP(AG4,$DY$8:$DZ$95,2)," ")</f>
        <v>9.94</v>
      </c>
      <c r="AM4" s="53"/>
      <c r="AN4" s="53"/>
      <c r="AO4" s="53"/>
      <c r="AP4" s="53"/>
      <c r="AQ4" s="53"/>
      <c r="AR4" s="53"/>
      <c r="AS4" s="55">
        <f>IF(D4="","",SUM(X4:AB4))</f>
        <v>24.499999999999996</v>
      </c>
      <c r="AT4" s="31">
        <f>IF(D4="","",RANK(AS4,$AS$3:$AS$202,0))</f>
        <v>2</v>
      </c>
      <c r="AU4" s="57">
        <f>IF(D4="","",IF(LOOKUP(AT4,'Master 2012 Pay Sheet'!$A$5:$A$35,'Master 2012 Pay Sheet'!$B$5:$B$35)&gt;0,LOOKUP(AT4,'Master 2012 Pay Sheet'!$A$5:$A$35,'Master 2012 Pay Sheet'!$B$5:$B$35),0))</f>
        <v>0</v>
      </c>
      <c r="AV4" s="56">
        <f>IF(D4="","",SUM(AH4:AL4))</f>
        <v>17.02</v>
      </c>
      <c r="AW4" s="31">
        <f>IF(D4="","",RANK(AV4,$AV$3:$AV$202,0))</f>
        <v>11</v>
      </c>
      <c r="AX4" s="57">
        <f>IF(D4="","",IF(LOOKUP(AW4,'Master 2012 Pay Sheet'!$C$5:$C$35,'Master 2012 Pay Sheet'!$D$5:$D$35)&gt;0,LOOKUP(AW4,'Master 2012 Pay Sheet'!$C$5:$C$35,'Master 2012 Pay Sheet'!$D$5:$D$35),0))</f>
        <v>0</v>
      </c>
      <c r="AY4" s="56">
        <f>IF(D4="","",AS4+AV4)</f>
        <v>41.519999999999996</v>
      </c>
      <c r="AZ4" s="31">
        <f>IF(D4="","",RANK(AY4,$AY$3:$AY$202,0))</f>
        <v>1</v>
      </c>
      <c r="BA4" s="57">
        <f>IF(D4="","",IF(LOOKUP(AZ4,'Master 2012 Pay Sheet'!$E$5:$E$35,'Master 2012 Pay Sheet'!$F$5:$F$35)&gt;0,LOOKUP(AZ4,'Master 2012 Pay Sheet'!$E$5:$E$35,'Master 2012 Pay Sheet'!$F$5:$F$35),0))</f>
        <v>0</v>
      </c>
      <c r="BB4" s="57">
        <f>IF(D4="","",SUM(AU4+AX4+BA4))</f>
        <v>0</v>
      </c>
      <c r="BC4" s="31">
        <f>IF(D4="","",AT4-AZ4)</f>
        <v>1</v>
      </c>
      <c r="BD4" s="31" t="str">
        <f>IF(D4="","",IF(BC4=MAX($BC$3:$BC$202),B4,""))</f>
        <v/>
      </c>
      <c r="BE4" s="31">
        <f>IF(D4="","",COUNT(M4:Q4))</f>
        <v>5</v>
      </c>
      <c r="BF4" s="56">
        <f>IF(D4="","",MAX(X4:AB4))</f>
        <v>13.02</v>
      </c>
      <c r="BG4" s="31">
        <f>IF(BF4=MAX($BF$3:$BF$202),B4,"")</f>
        <v>16</v>
      </c>
      <c r="BH4" s="31">
        <f>IF(D4="","",COUNT(AC4:AG4))</f>
        <v>5</v>
      </c>
      <c r="BI4" s="56">
        <f>IF(D4="","",MAX(AH4:AL4))</f>
        <v>9.94</v>
      </c>
      <c r="BJ4" s="31" t="str">
        <f>IF(BI4=MAX($BI$3:$BI$202),B4,"")</f>
        <v/>
      </c>
      <c r="BK4" s="31">
        <f>IF(BE4="","",BE4+BH4)</f>
        <v>10</v>
      </c>
      <c r="BL4" s="31">
        <f>IF(D4="","",IF(S4=MAX($S$3:$S$202),S4,""))</f>
        <v>0</v>
      </c>
      <c r="BM4" s="31">
        <f>IF(BL4=MAX($BL$3:$BL$202),B4,"")</f>
        <v>16</v>
      </c>
      <c r="BN4" s="31">
        <f>IF(D4="","",IF(AN4=MAX($AN$3:$AN$202),AN4,""))</f>
        <v>0</v>
      </c>
      <c r="BO4" s="31">
        <f>IF(BN4=MAX($BN$3:$BN$202),B4,"")</f>
        <v>16</v>
      </c>
      <c r="BP4" s="31">
        <f>IF(D4="","",IF(R4=MAX($R$3:$R$202),R4,""))</f>
        <v>0</v>
      </c>
      <c r="BQ4" s="31">
        <f>IF(BP4=MAX($BP$3:$BP$202),B4,"")</f>
        <v>16</v>
      </c>
      <c r="BR4" s="31">
        <f>IF(D4="","",IF(AM4=MAX($AM$3:$AM$202),AM4,""))</f>
        <v>0</v>
      </c>
      <c r="BS4" s="31">
        <f>IF(BR4=MAX($BR$3:$BR$202),B4,"")</f>
        <v>16</v>
      </c>
      <c r="BT4" s="31">
        <f>IF(D4="","",IF(V4=MAX($V$3:$V$202),V4,""))</f>
        <v>0</v>
      </c>
      <c r="BU4" s="31">
        <f>IF(BT4=MAX($BT$3:$BT$202),B4,"")</f>
        <v>16</v>
      </c>
      <c r="BV4" s="31">
        <f>IF(D4="","",IF(W4=MAX($W$3:$W$202), W4,""))</f>
        <v>0</v>
      </c>
      <c r="BW4" s="31">
        <f>IF(BV4=MAX($BV$3:$BV$202),B4,"")</f>
        <v>16</v>
      </c>
      <c r="BX4" s="31">
        <f>IF(D4="","",IF(AQ4=MAX($AQ$3:$AQ$202),AQ4,""))</f>
        <v>0</v>
      </c>
      <c r="BY4" s="31">
        <f>IF(BX4=MAX($BX$3:$BX$202),B4,"")</f>
        <v>16</v>
      </c>
      <c r="BZ4" s="31">
        <f>IF(D4="","",IF(AR4=MAX($AR$3:$AR$202), AR4,""))</f>
        <v>0</v>
      </c>
      <c r="CA4" s="31">
        <f>IF(BZ4=MAX($BZ$3:$BZ$202),B4,"")</f>
        <v>16</v>
      </c>
      <c r="CB4" s="31">
        <f>IF(D4="","",IF(U4=MAX($U$3:$U$202), U4,""))</f>
        <v>0</v>
      </c>
      <c r="CC4" s="31">
        <f>IF(CB4=MAX($CB$3:$CB$202),B4,"")</f>
        <v>16</v>
      </c>
      <c r="CD4" s="31">
        <f>IF(D4="","",IF(AP4=MAX($AP$3:$AP$202),AP4,""))</f>
        <v>0</v>
      </c>
      <c r="CE4" s="31">
        <f>IF(CD4=MAX($CD$3:$CD$202),B4,"")</f>
        <v>16</v>
      </c>
      <c r="CF4" s="31">
        <f>IF(D4="","",IF(T4=MAX($T$3:$T$202), T4,""))</f>
        <v>0</v>
      </c>
      <c r="CG4" s="31">
        <f>IF(CF4=MAX($CF$3:$CF$202),B4,"")</f>
        <v>16</v>
      </c>
      <c r="CH4" s="31">
        <f>IF(D4="","",IF(AO4=MAX($AO$3:$AO$202),AO4,""))</f>
        <v>0</v>
      </c>
      <c r="CI4" s="31">
        <f>IF(CH4=MAX($CH$3:$CH$202),B4,"")</f>
        <v>16</v>
      </c>
      <c r="CJ4" s="31" t="str">
        <f>IF(I4="AC",AZ4,"")</f>
        <v/>
      </c>
      <c r="CK4" s="31" t="str">
        <f>IF(CJ4="","",RANK(CJ4,$CJ$3:$CJ$202,1))</f>
        <v/>
      </c>
      <c r="CL4" s="31" t="str">
        <f>IF(CK4=1,B4,"")</f>
        <v/>
      </c>
      <c r="CM4" s="31" t="str">
        <f>IF(CK4=2,B4,"")</f>
        <v/>
      </c>
      <c r="CN4" s="31" t="str">
        <f>IF(CK4=3,B4,"")</f>
        <v/>
      </c>
      <c r="CO4" s="31" t="str">
        <f>IF(I4="MC",AZ4,"")</f>
        <v/>
      </c>
      <c r="CP4" s="31" t="str">
        <f>IF(CO4="","",RANK(CO4,$CO$3:$CO$202,1))</f>
        <v/>
      </c>
      <c r="CQ4" s="31" t="str">
        <f>IF(CP4=1,B4,"")</f>
        <v/>
      </c>
      <c r="CR4" s="31" t="str">
        <f>IF(CP4=2,B4,"")</f>
        <v/>
      </c>
      <c r="CS4" s="31" t="str">
        <f>IF(CP4=3,B4,"")</f>
        <v/>
      </c>
      <c r="CT4" s="31" t="str">
        <f>IF(BE4=0,BE4,"")</f>
        <v/>
      </c>
      <c r="CU4" s="31" t="str">
        <f>IF(BE4=1,1,"")</f>
        <v/>
      </c>
      <c r="CV4" s="31" t="str">
        <f>IF(BE4=2,2,"")</f>
        <v/>
      </c>
      <c r="CW4" s="31" t="str">
        <f>IF(BE4=3,3,"")</f>
        <v/>
      </c>
      <c r="CX4" s="31" t="str">
        <f>IF(BE4=4,4,"")</f>
        <v/>
      </c>
      <c r="CY4" s="31">
        <f>IF(BE4=5,5,"")</f>
        <v>5</v>
      </c>
      <c r="CZ4" s="31" t="str">
        <f>IF(BH4=0,BH4,"")</f>
        <v/>
      </c>
      <c r="DA4" s="31" t="str">
        <f>IF(BH4=1,1,"")</f>
        <v/>
      </c>
      <c r="DB4" s="31" t="str">
        <f>IF(BH4=2,2,"")</f>
        <v/>
      </c>
      <c r="DC4" s="31" t="str">
        <f>IF(BH4=3,3,"")</f>
        <v/>
      </c>
      <c r="DD4" s="31" t="str">
        <f>IF(BH4=4,4,"")</f>
        <v/>
      </c>
      <c r="DE4" s="31">
        <f>IF(BH4=5,5,"")</f>
        <v>5</v>
      </c>
      <c r="DF4" s="31" t="str">
        <f>IF(BK4=0,BK4,"")</f>
        <v/>
      </c>
      <c r="DG4" s="31" t="str">
        <f>IF(BK4=1,1,"")</f>
        <v/>
      </c>
      <c r="DH4" s="31" t="str">
        <f>IF(BK4=2,2,"")</f>
        <v/>
      </c>
      <c r="DI4" s="31" t="str">
        <f>IF(BK4=3,3,"")</f>
        <v/>
      </c>
      <c r="DJ4" s="31" t="str">
        <f>IF(BK4=4,4,"")</f>
        <v/>
      </c>
      <c r="DK4" s="31" t="str">
        <f>IF(BK4=5,5,"")</f>
        <v/>
      </c>
      <c r="DL4" s="31" t="str">
        <f>IF(BK4=6,6,"")</f>
        <v/>
      </c>
      <c r="DM4" s="31" t="str">
        <f>IF(BK4=7,7,"")</f>
        <v/>
      </c>
      <c r="DN4" s="31" t="str">
        <f>IF(BK4=8,8,"")</f>
        <v/>
      </c>
      <c r="DO4" s="31" t="str">
        <f>IF(BK4=9,9,"")</f>
        <v/>
      </c>
      <c r="DP4" s="31">
        <f>IF(BK4=10,10,"")</f>
        <v>10</v>
      </c>
      <c r="DQ4" s="31" t="str">
        <f>IF(J4="Lund",AZ4,"")</f>
        <v/>
      </c>
      <c r="DR4" s="31" t="str">
        <f>IF(DQ4="","",RANK(DQ4,$DQ$3:$DQ$202,1))</f>
        <v/>
      </c>
      <c r="DS4" s="31" t="str">
        <f>IF(DR4=1,B4,"")</f>
        <v/>
      </c>
      <c r="DT4" s="31">
        <f>IF(I4="AT",B4,"")</f>
        <v>16</v>
      </c>
      <c r="DU4" s="31" t="str">
        <f>IF(I4="MC",B4,"")</f>
        <v/>
      </c>
      <c r="DV4" s="31" t="str">
        <f>IF(I4="AC",B4,"")</f>
        <v/>
      </c>
      <c r="DW4" s="48">
        <f>IF(BK4=0,0,IF(D4="","",$D$203-AZ4+1)/$D$203*100)</f>
        <v>100</v>
      </c>
      <c r="DX4" s="76" t="str">
        <f>IF(AS4 = 0,AV4 - AS4,"")</f>
        <v/>
      </c>
      <c r="DY4" t="s">
        <v>135</v>
      </c>
      <c r="DZ4"/>
    </row>
    <row r="5" spans="1:134" ht="13.2" x14ac:dyDescent="0.25">
      <c r="A5" s="31">
        <v>3</v>
      </c>
      <c r="B5" s="76">
        <v>63</v>
      </c>
      <c r="C5" s="15"/>
      <c r="D5" s="14" t="s">
        <v>300</v>
      </c>
      <c r="E5" s="14" t="s">
        <v>353</v>
      </c>
      <c r="F5" s="14"/>
      <c r="G5" s="14" t="s">
        <v>301</v>
      </c>
      <c r="H5" s="50" t="s">
        <v>355</v>
      </c>
      <c r="I5" s="15" t="s">
        <v>203</v>
      </c>
      <c r="J5" s="47"/>
      <c r="K5" s="47"/>
      <c r="L5" s="47"/>
      <c r="M5" s="54">
        <v>21</v>
      </c>
      <c r="N5" s="54">
        <v>19.75</v>
      </c>
      <c r="O5" s="54">
        <v>17.25</v>
      </c>
      <c r="P5" s="54">
        <v>21</v>
      </c>
      <c r="Q5" s="54">
        <v>31.5</v>
      </c>
      <c r="R5" s="51"/>
      <c r="S5" s="51"/>
      <c r="T5" s="51"/>
      <c r="U5" s="51"/>
      <c r="V5" s="51"/>
      <c r="W5" s="51"/>
      <c r="X5" s="52">
        <f>IF(M5&gt;0,VLOOKUP(M5,$DY$8:$DZ$95,2)," ")</f>
        <v>3.24</v>
      </c>
      <c r="Y5" s="52">
        <f>IF(N5&gt;0,VLOOKUP(N5,$DY$8:$DZ$95,2)," ")</f>
        <v>2.64</v>
      </c>
      <c r="Z5" s="52">
        <f>IF(O5&gt;0,VLOOKUP(O5,$DY$8:$DZ$95,2)," ")</f>
        <v>1.72</v>
      </c>
      <c r="AA5" s="52">
        <f>IF(P5&gt;0,VLOOKUP(P5,$DY$8:$DZ$95,2)," ")</f>
        <v>3.24</v>
      </c>
      <c r="AB5" s="52">
        <f>IF(Q5&gt;0,VLOOKUP(Q5,$DY$8:$DZ$95,2)," ")</f>
        <v>12.7</v>
      </c>
      <c r="AC5" s="54">
        <v>17.75</v>
      </c>
      <c r="AD5" s="54">
        <v>23</v>
      </c>
      <c r="AE5" s="54">
        <v>17.5</v>
      </c>
      <c r="AF5" s="54">
        <v>17</v>
      </c>
      <c r="AG5" s="54">
        <v>16.75</v>
      </c>
      <c r="AH5" s="52">
        <f>IF(AC5&gt;0,VLOOKUP(AC5,$DY$8:$DZ$95,2)," ")</f>
        <v>1.86</v>
      </c>
      <c r="AI5" s="52">
        <f>IF(AD5&gt;0,VLOOKUP(AD5,$DY$8:$DZ$95,2)," ")</f>
        <v>4.42</v>
      </c>
      <c r="AJ5" s="52">
        <f>IF(AE5&gt;0,VLOOKUP(AE5,$DY$8:$DZ$95,2)," ")</f>
        <v>1.78</v>
      </c>
      <c r="AK5" s="52">
        <f>IF(AF5&gt;0,VLOOKUP(AF5,$DY$8:$DZ$95,2)," ")</f>
        <v>1.64</v>
      </c>
      <c r="AL5" s="52">
        <f>IF(AG5&gt;0,VLOOKUP(AG5,$DY$8:$DZ$95,2)," ")</f>
        <v>1.58</v>
      </c>
      <c r="AM5" s="53"/>
      <c r="AN5" s="53"/>
      <c r="AO5" s="53"/>
      <c r="AP5" s="53"/>
      <c r="AQ5" s="53"/>
      <c r="AR5" s="53"/>
      <c r="AS5" s="55">
        <f>IF(D5="","",SUM(X5:AB5))</f>
        <v>23.54</v>
      </c>
      <c r="AT5" s="31">
        <f>IF(D5="","",RANK(AS5,$AS$3:$AS$202,0))</f>
        <v>3</v>
      </c>
      <c r="AU5" s="57">
        <f>IF(D5="","",IF(LOOKUP(AT5,'Master 2012 Pay Sheet'!$A$5:$A$35,'Master 2012 Pay Sheet'!$B$5:$B$35)&gt;0,LOOKUP(AT5,'Master 2012 Pay Sheet'!$A$5:$A$35,'Master 2012 Pay Sheet'!$B$5:$B$35),0))</f>
        <v>0</v>
      </c>
      <c r="AV5" s="56">
        <f>IF(D5="","",SUM(AH5:AL5))</f>
        <v>11.280000000000001</v>
      </c>
      <c r="AW5" s="31">
        <f>IF(D5="","",RANK(AV5,$AV$3:$AV$202,0))</f>
        <v>24</v>
      </c>
      <c r="AX5" s="57">
        <f>IF(D5="","",IF(LOOKUP(AW5,'Master 2012 Pay Sheet'!$C$5:$C$35,'Master 2012 Pay Sheet'!$D$5:$D$35)&gt;0,LOOKUP(AW5,'Master 2012 Pay Sheet'!$C$5:$C$35,'Master 2012 Pay Sheet'!$D$5:$D$35),0))</f>
        <v>0</v>
      </c>
      <c r="AY5" s="56">
        <f>IF(D5="","",AS5+AV5)</f>
        <v>34.82</v>
      </c>
      <c r="AZ5" s="31">
        <f>IF(D5="","",RANK(AY5,$AY$3:$AY$202,0))</f>
        <v>6</v>
      </c>
      <c r="BA5" s="57">
        <f>IF(D5="","",IF(LOOKUP(AZ5,'Master 2012 Pay Sheet'!$E$5:$E$35,'Master 2012 Pay Sheet'!$F$5:$F$35)&gt;0,LOOKUP(AZ5,'Master 2012 Pay Sheet'!$E$5:$E$35,'Master 2012 Pay Sheet'!$F$5:$F$35),0))</f>
        <v>0</v>
      </c>
      <c r="BB5" s="57">
        <f>IF(D5="","",SUM(AU5+AX5+BA5))</f>
        <v>0</v>
      </c>
      <c r="BC5" s="31">
        <f>IF(D5="","",AT5-AZ5)</f>
        <v>-3</v>
      </c>
      <c r="BD5" s="31" t="str">
        <f>IF(D5="","",IF(BC5=MAX($BC$3:$BC$202),B5,""))</f>
        <v/>
      </c>
      <c r="BE5" s="31">
        <f>IF(D5="","",COUNT(M5:Q5))</f>
        <v>5</v>
      </c>
      <c r="BF5" s="56">
        <f>IF(D5="","",MAX(X5:AB5))</f>
        <v>12.7</v>
      </c>
      <c r="BG5" s="31" t="str">
        <f>IF(BF5=MAX($BF$3:$BF$202),B5,"")</f>
        <v/>
      </c>
      <c r="BH5" s="31">
        <f>IF(D5="","",COUNT(AC5:AG5))</f>
        <v>5</v>
      </c>
      <c r="BI5" s="56">
        <f>IF(D5="","",MAX(AH5:AL5))</f>
        <v>4.42</v>
      </c>
      <c r="BJ5" s="31" t="str">
        <f>IF(BI5=MAX($BI$3:$BI$202),B5,"")</f>
        <v/>
      </c>
      <c r="BK5" s="31">
        <f>IF(BE5="","",BE5+BH5)</f>
        <v>10</v>
      </c>
      <c r="BL5" s="31">
        <f>IF(D5="","",IF(S5=MAX($S$3:$S$202),S5,""))</f>
        <v>0</v>
      </c>
      <c r="BM5" s="31">
        <f>IF(BL5=MAX($BL$3:$BL$202),B5,"")</f>
        <v>63</v>
      </c>
      <c r="BN5" s="31">
        <f>IF(D5="","",IF(AN5=MAX($AN$3:$AN$202),AN5,""))</f>
        <v>0</v>
      </c>
      <c r="BO5" s="31">
        <f>IF(BN5=MAX($BN$3:$BN$202),B5,"")</f>
        <v>63</v>
      </c>
      <c r="BP5" s="31">
        <f>IF(D5="","",IF(R5=MAX($R$3:$R$202),R5,""))</f>
        <v>0</v>
      </c>
      <c r="BQ5" s="31">
        <f>IF(BP5=MAX($BP$3:$BP$202),B5,"")</f>
        <v>63</v>
      </c>
      <c r="BR5" s="31">
        <f>IF(D5="","",IF(AM5=MAX($AM$3:$AM$202),AM5,""))</f>
        <v>0</v>
      </c>
      <c r="BS5" s="31">
        <f>IF(BR5=MAX($BR$3:$BR$202),B5,"")</f>
        <v>63</v>
      </c>
      <c r="BT5" s="31">
        <f>IF(D5="","",IF(V5=MAX($V$3:$V$202),V5,""))</f>
        <v>0</v>
      </c>
      <c r="BU5" s="31">
        <f>IF(BT5=MAX($BT$3:$BT$202),B5,"")</f>
        <v>63</v>
      </c>
      <c r="BV5" s="31">
        <f>IF(D5="","",IF(W5=MAX($W$3:$W$202), W5,""))</f>
        <v>0</v>
      </c>
      <c r="BW5" s="31">
        <f>IF(BV5=MAX($BV$3:$BV$202),B5,"")</f>
        <v>63</v>
      </c>
      <c r="BX5" s="31">
        <f>IF(D5="","",IF(AQ5=MAX($AQ$3:$AQ$202),AQ5,""))</f>
        <v>0</v>
      </c>
      <c r="BY5" s="31">
        <f>IF(BX5=MAX($BX$3:$BX$202),B5,"")</f>
        <v>63</v>
      </c>
      <c r="BZ5" s="31">
        <f>IF(D5="","",IF(AR5=MAX($AR$3:$AR$202), AR5,""))</f>
        <v>0</v>
      </c>
      <c r="CA5" s="31">
        <f>IF(BZ5=MAX($BZ$3:$BZ$202),B5,"")</f>
        <v>63</v>
      </c>
      <c r="CB5" s="31">
        <f>IF(D5="","",IF(U5=MAX($U$3:$U$202), U5,""))</f>
        <v>0</v>
      </c>
      <c r="CC5" s="31">
        <f>IF(CB5=MAX($CB$3:$CB$202),B5,"")</f>
        <v>63</v>
      </c>
      <c r="CD5" s="31">
        <f>IF(D5="","",IF(AP5=MAX($AP$3:$AP$202),AP5,""))</f>
        <v>0</v>
      </c>
      <c r="CE5" s="31">
        <f>IF(CD5=MAX($CD$3:$CD$202),B5,"")</f>
        <v>63</v>
      </c>
      <c r="CF5" s="31">
        <f>IF(D5="","",IF(T5=MAX($T$3:$T$202), T5,""))</f>
        <v>0</v>
      </c>
      <c r="CG5" s="31">
        <f>IF(CF5=MAX($CF$3:$CF$202),B5,"")</f>
        <v>63</v>
      </c>
      <c r="CH5" s="31">
        <f>IF(D5="","",IF(AO5=MAX($AO$3:$AO$202),AO5,""))</f>
        <v>0</v>
      </c>
      <c r="CI5" s="31">
        <f>IF(CH5=MAX($CH$3:$CH$202),B5,"")</f>
        <v>63</v>
      </c>
      <c r="CJ5" s="31" t="str">
        <f>IF(I5="AC",AZ5,"")</f>
        <v/>
      </c>
      <c r="CK5" s="31" t="str">
        <f>IF(CJ5="","",RANK(CJ5,$CJ$3:$CJ$202,1))</f>
        <v/>
      </c>
      <c r="CL5" s="31" t="str">
        <f>IF(CK5=1,B5,"")</f>
        <v/>
      </c>
      <c r="CM5" s="31" t="str">
        <f>IF(CK5=2,B5,"")</f>
        <v/>
      </c>
      <c r="CN5" s="31" t="str">
        <f>IF(CK5=3,B5,"")</f>
        <v/>
      </c>
      <c r="CO5" s="31" t="str">
        <f>IF(I5="MC",AZ5,"")</f>
        <v/>
      </c>
      <c r="CP5" s="31" t="str">
        <f>IF(CO5="","",RANK(CO5,$CO$3:$CO$202,1))</f>
        <v/>
      </c>
      <c r="CQ5" s="31" t="str">
        <f>IF(CP5=1,B5,"")</f>
        <v/>
      </c>
      <c r="CR5" s="31" t="str">
        <f>IF(CP5=2,B5,"")</f>
        <v/>
      </c>
      <c r="CS5" s="31" t="str">
        <f>IF(CP5=3,B5,"")</f>
        <v/>
      </c>
      <c r="CT5" s="31" t="str">
        <f>IF(BE5=0,BE5,"")</f>
        <v/>
      </c>
      <c r="CU5" s="31" t="str">
        <f>IF(BE5=1,1,"")</f>
        <v/>
      </c>
      <c r="CV5" s="31" t="str">
        <f>IF(BE5=2,2,"")</f>
        <v/>
      </c>
      <c r="CW5" s="31" t="str">
        <f>IF(BE5=3,3,"")</f>
        <v/>
      </c>
      <c r="CX5" s="31" t="str">
        <f>IF(BE5=4,4,"")</f>
        <v/>
      </c>
      <c r="CY5" s="31">
        <f>IF(BE5=5,5,"")</f>
        <v>5</v>
      </c>
      <c r="CZ5" s="31" t="str">
        <f>IF(BH5=0,BH5,"")</f>
        <v/>
      </c>
      <c r="DA5" s="31" t="str">
        <f>IF(BH5=1,1,"")</f>
        <v/>
      </c>
      <c r="DB5" s="31" t="str">
        <f>IF(BH5=2,2,"")</f>
        <v/>
      </c>
      <c r="DC5" s="31" t="str">
        <f>IF(BH5=3,3,"")</f>
        <v/>
      </c>
      <c r="DD5" s="31" t="str">
        <f>IF(BH5=4,4,"")</f>
        <v/>
      </c>
      <c r="DE5" s="31">
        <f>IF(BH5=5,5,"")</f>
        <v>5</v>
      </c>
      <c r="DF5" s="31" t="str">
        <f>IF(BK5=0,BK5,"")</f>
        <v/>
      </c>
      <c r="DG5" s="31" t="str">
        <f>IF(BK5=1,1,"")</f>
        <v/>
      </c>
      <c r="DH5" s="31" t="str">
        <f>IF(BK5=2,2,"")</f>
        <v/>
      </c>
      <c r="DI5" s="31" t="str">
        <f>IF(BK5=3,3,"")</f>
        <v/>
      </c>
      <c r="DJ5" s="31" t="str">
        <f>IF(BK5=4,4,"")</f>
        <v/>
      </c>
      <c r="DK5" s="31" t="str">
        <f>IF(BK5=5,5,"")</f>
        <v/>
      </c>
      <c r="DL5" s="31" t="str">
        <f>IF(BK5=6,6,"")</f>
        <v/>
      </c>
      <c r="DM5" s="31" t="str">
        <f>IF(BK5=7,7,"")</f>
        <v/>
      </c>
      <c r="DN5" s="31" t="str">
        <f>IF(BK5=8,8,"")</f>
        <v/>
      </c>
      <c r="DO5" s="31" t="str">
        <f>IF(BK5=9,9,"")</f>
        <v/>
      </c>
      <c r="DP5" s="31">
        <f>IF(BK5=10,10,"")</f>
        <v>10</v>
      </c>
      <c r="DQ5" s="31" t="str">
        <f>IF(J5="Lund",AZ5,"")</f>
        <v/>
      </c>
      <c r="DR5" s="31" t="str">
        <f>IF(DQ5="","",RANK(DQ5,$DQ$3:$DQ$202,1))</f>
        <v/>
      </c>
      <c r="DS5" s="31" t="str">
        <f>IF(DR5=1,B5,"")</f>
        <v/>
      </c>
      <c r="DT5" s="31">
        <f>IF(I5="AT",B5,"")</f>
        <v>63</v>
      </c>
      <c r="DU5" s="31" t="str">
        <f>IF(I5="MC",B5,"")</f>
        <v/>
      </c>
      <c r="DV5" s="31" t="str">
        <f>IF(I5="AC",B5,"")</f>
        <v/>
      </c>
      <c r="DW5" s="48">
        <f>IF(BK5=0,0,IF(D5="","",$D$203-AZ5+1)/$D$203*100)</f>
        <v>92.957746478873233</v>
      </c>
      <c r="DX5" s="76" t="str">
        <f>IF(AS5 = 0,AV5 - AS5,"")</f>
        <v/>
      </c>
      <c r="DY5" t="s">
        <v>136</v>
      </c>
      <c r="DZ5"/>
    </row>
    <row r="6" spans="1:134" ht="13.2" x14ac:dyDescent="0.25">
      <c r="A6" s="31">
        <v>4</v>
      </c>
      <c r="B6" s="76">
        <v>35</v>
      </c>
      <c r="C6" s="15"/>
      <c r="D6" s="14" t="s">
        <v>244</v>
      </c>
      <c r="E6" s="14" t="s">
        <v>342</v>
      </c>
      <c r="F6" s="14"/>
      <c r="G6" s="14" t="s">
        <v>245</v>
      </c>
      <c r="H6" s="50" t="s">
        <v>342</v>
      </c>
      <c r="I6" s="15" t="s">
        <v>203</v>
      </c>
      <c r="J6" s="47"/>
      <c r="K6" s="47"/>
      <c r="L6" s="47"/>
      <c r="M6" s="54">
        <v>26.5</v>
      </c>
      <c r="N6" s="54">
        <v>30.5</v>
      </c>
      <c r="O6" s="54">
        <v>14.5</v>
      </c>
      <c r="P6" s="54">
        <v>15.75</v>
      </c>
      <c r="Q6" s="54">
        <v>16.75</v>
      </c>
      <c r="R6" s="51"/>
      <c r="S6" s="51"/>
      <c r="T6" s="51"/>
      <c r="U6" s="51"/>
      <c r="V6" s="51"/>
      <c r="W6" s="51"/>
      <c r="X6" s="52">
        <f>IF(M6&gt;0,VLOOKUP(M6,$DY$8:$DZ$95,2)," ")</f>
        <v>7.12</v>
      </c>
      <c r="Y6" s="52">
        <f>IF(N6&gt;0,VLOOKUP(N6,$DY$8:$DZ$95,2)," ")</f>
        <v>11.42</v>
      </c>
      <c r="Z6" s="52">
        <f>IF(O6&gt;0,VLOOKUP(O6,$DY$8:$DZ$95,2)," ")</f>
        <v>1.06</v>
      </c>
      <c r="AA6" s="52">
        <f>IF(P6&gt;0,VLOOKUP(P6,$DY$8:$DZ$95,2)," ")</f>
        <v>1.32</v>
      </c>
      <c r="AB6" s="52">
        <f>IF(Q6&gt;0,VLOOKUP(Q6,$DY$8:$DZ$95,2)," ")</f>
        <v>1.58</v>
      </c>
      <c r="AC6" s="54">
        <v>19</v>
      </c>
      <c r="AD6" s="54">
        <v>15.75</v>
      </c>
      <c r="AE6" s="54">
        <v>15.5</v>
      </c>
      <c r="AF6" s="54">
        <v>16</v>
      </c>
      <c r="AG6" s="54"/>
      <c r="AH6" s="52">
        <f>IF(AC6&gt;0,VLOOKUP(AC6,$DY$8:$DZ$95,2)," ")</f>
        <v>2.3199999999999998</v>
      </c>
      <c r="AI6" s="52">
        <f>IF(AD6&gt;0,VLOOKUP(AD6,$DY$8:$DZ$95,2)," ")</f>
        <v>1.32</v>
      </c>
      <c r="AJ6" s="52">
        <f>IF(AE6&gt;0,VLOOKUP(AE6,$DY$8:$DZ$95,2)," ")</f>
        <v>1.24</v>
      </c>
      <c r="AK6" s="52">
        <f>IF(AF6&gt;0,VLOOKUP(AF6,$DY$8:$DZ$95,2)," ")</f>
        <v>1.38</v>
      </c>
      <c r="AL6" s="52" t="str">
        <f>IF(AG6&gt;0,VLOOKUP(AG6,$DY$8:$DZ$95,2)," ")</f>
        <v xml:space="preserve"> </v>
      </c>
      <c r="AM6" s="53"/>
      <c r="AN6" s="53"/>
      <c r="AO6" s="53"/>
      <c r="AP6" s="53"/>
      <c r="AQ6" s="53"/>
      <c r="AR6" s="53"/>
      <c r="AS6" s="55">
        <f>IF(D6="","",SUM(X6:AB6))</f>
        <v>22.5</v>
      </c>
      <c r="AT6" s="31">
        <f>IF(D6="","",RANK(AS6,$AS$3:$AS$202,0))</f>
        <v>4</v>
      </c>
      <c r="AU6" s="57">
        <f>IF(D6="","",IF(LOOKUP(AT6,'Master 2012 Pay Sheet'!$A$5:$A$35,'Master 2012 Pay Sheet'!$B$5:$B$35)&gt;0,LOOKUP(AT6,'Master 2012 Pay Sheet'!$A$5:$A$35,'Master 2012 Pay Sheet'!$B$5:$B$35),0))</f>
        <v>0</v>
      </c>
      <c r="AV6" s="56">
        <f>IF(D6="","",SUM(AH6:AL6))</f>
        <v>6.26</v>
      </c>
      <c r="AW6" s="31">
        <f>IF(D6="","",RANK(AV6,$AV$3:$AV$202,0))</f>
        <v>52</v>
      </c>
      <c r="AX6" s="57">
        <f>IF(D6="","",IF(LOOKUP(AW6,'Master 2012 Pay Sheet'!$C$5:$C$35,'Master 2012 Pay Sheet'!$D$5:$D$35)&gt;0,LOOKUP(AW6,'Master 2012 Pay Sheet'!$C$5:$C$35,'Master 2012 Pay Sheet'!$D$5:$D$35),0))</f>
        <v>0</v>
      </c>
      <c r="AY6" s="56">
        <f>IF(D6="","",AS6+AV6)</f>
        <v>28.759999999999998</v>
      </c>
      <c r="AZ6" s="31">
        <f>IF(D6="","",RANK(AY6,$AY$3:$AY$202,0))</f>
        <v>16</v>
      </c>
      <c r="BA6" s="57">
        <f>IF(D6="","",IF(LOOKUP(AZ6,'Master 2012 Pay Sheet'!$E$5:$E$35,'Master 2012 Pay Sheet'!$F$5:$F$35)&gt;0,LOOKUP(AZ6,'Master 2012 Pay Sheet'!$E$5:$E$35,'Master 2012 Pay Sheet'!$F$5:$F$35),0))</f>
        <v>0</v>
      </c>
      <c r="BB6" s="57">
        <f>IF(D6="","",SUM(AU6+AX6+BA6))</f>
        <v>0</v>
      </c>
      <c r="BC6" s="31">
        <f>IF(D6="","",AT6-AZ6)</f>
        <v>-12</v>
      </c>
      <c r="BD6" s="31" t="str">
        <f>IF(D6="","",IF(BC6=MAX($BC$3:$BC$202),B6,""))</f>
        <v/>
      </c>
      <c r="BE6" s="31">
        <f>IF(D6="","",COUNT(M6:Q6))</f>
        <v>5</v>
      </c>
      <c r="BF6" s="56">
        <f>IF(D6="","",MAX(X6:AB6))</f>
        <v>11.42</v>
      </c>
      <c r="BG6" s="31" t="str">
        <f>IF(BF6=MAX($BF$3:$BF$202),B6,"")</f>
        <v/>
      </c>
      <c r="BH6" s="31">
        <f>IF(D6="","",COUNT(AC6:AG6))</f>
        <v>4</v>
      </c>
      <c r="BI6" s="56">
        <f>IF(D6="","",MAX(AH6:AL6))</f>
        <v>2.3199999999999998</v>
      </c>
      <c r="BJ6" s="31" t="str">
        <f>IF(BI6=MAX($BI$3:$BI$202),B6,"")</f>
        <v/>
      </c>
      <c r="BK6" s="31">
        <f>IF(BE6="","",BE6+BH6)</f>
        <v>9</v>
      </c>
      <c r="BL6" s="31">
        <f>IF(D6="","",IF(S6=MAX($S$3:$S$202),S6,""))</f>
        <v>0</v>
      </c>
      <c r="BM6" s="31">
        <f>IF(BL6=MAX($BL$3:$BL$202),B6,"")</f>
        <v>35</v>
      </c>
      <c r="BN6" s="31">
        <f>IF(D6="","",IF(AN6=MAX($AN$3:$AN$202),AN6,""))</f>
        <v>0</v>
      </c>
      <c r="BO6" s="31">
        <f>IF(BN6=MAX($BN$3:$BN$202),B6,"")</f>
        <v>35</v>
      </c>
      <c r="BP6" s="31">
        <f>IF(D6="","",IF(R6=MAX($R$3:$R$202),R6,""))</f>
        <v>0</v>
      </c>
      <c r="BQ6" s="31">
        <f>IF(BP6=MAX($BP$3:$BP$202),B6,"")</f>
        <v>35</v>
      </c>
      <c r="BR6" s="31">
        <f>IF(D6="","",IF(AM6=MAX($AM$3:$AM$202),AM6,""))</f>
        <v>0</v>
      </c>
      <c r="BS6" s="31">
        <f>IF(BR6=MAX($BR$3:$BR$202),B6,"")</f>
        <v>35</v>
      </c>
      <c r="BT6" s="31">
        <f>IF(D6="","",IF(V6=MAX($V$3:$V$202),V6,""))</f>
        <v>0</v>
      </c>
      <c r="BU6" s="31">
        <f>IF(BT6=MAX($BT$3:$BT$202),B6,"")</f>
        <v>35</v>
      </c>
      <c r="BV6" s="31">
        <f>IF(D6="","",IF(W6=MAX($W$3:$W$202), W6,""))</f>
        <v>0</v>
      </c>
      <c r="BW6" s="31">
        <f>IF(BV6=MAX($BV$3:$BV$202),B6,"")</f>
        <v>35</v>
      </c>
      <c r="BX6" s="31">
        <f>IF(D6="","",IF(AQ6=MAX($AQ$3:$AQ$202),AQ6,""))</f>
        <v>0</v>
      </c>
      <c r="BY6" s="31">
        <f>IF(BX6=MAX($BX$3:$BX$202),B6,"")</f>
        <v>35</v>
      </c>
      <c r="BZ6" s="31">
        <f>IF(D6="","",IF(AR6=MAX($AR$3:$AR$202), AR6,""))</f>
        <v>0</v>
      </c>
      <c r="CA6" s="31">
        <f>IF(BZ6=MAX($BZ$3:$BZ$202),B6,"")</f>
        <v>35</v>
      </c>
      <c r="CB6" s="31">
        <f>IF(D6="","",IF(U6=MAX($U$3:$U$202), U6,""))</f>
        <v>0</v>
      </c>
      <c r="CC6" s="31">
        <f>IF(CB6=MAX($CB$3:$CB$202),B6,"")</f>
        <v>35</v>
      </c>
      <c r="CD6" s="31">
        <f>IF(D6="","",IF(AP6=MAX($AP$3:$AP$202),AP6,""))</f>
        <v>0</v>
      </c>
      <c r="CE6" s="31">
        <f>IF(CD6=MAX($CD$3:$CD$202),B6,"")</f>
        <v>35</v>
      </c>
      <c r="CF6" s="31">
        <f>IF(D6="","",IF(T6=MAX($T$3:$T$202), T6,""))</f>
        <v>0</v>
      </c>
      <c r="CG6" s="31">
        <f>IF(CF6=MAX($CF$3:$CF$202),B6,"")</f>
        <v>35</v>
      </c>
      <c r="CH6" s="31">
        <f>IF(D6="","",IF(AO6=MAX($AO$3:$AO$202),AO6,""))</f>
        <v>0</v>
      </c>
      <c r="CI6" s="31">
        <f>IF(CH6=MAX($CH$3:$CH$202),B6,"")</f>
        <v>35</v>
      </c>
      <c r="CJ6" s="31" t="str">
        <f>IF(I6="AC",AZ6,"")</f>
        <v/>
      </c>
      <c r="CK6" s="31" t="str">
        <f>IF(CJ6="","",RANK(CJ6,$CJ$3:$CJ$202,1))</f>
        <v/>
      </c>
      <c r="CL6" s="31" t="str">
        <f>IF(CK6=1,B6,"")</f>
        <v/>
      </c>
      <c r="CM6" s="31" t="str">
        <f>IF(CK6=2,B6,"")</f>
        <v/>
      </c>
      <c r="CN6" s="31" t="str">
        <f>IF(CK6=3,B6,"")</f>
        <v/>
      </c>
      <c r="CO6" s="31" t="str">
        <f>IF(I6="MC",AZ6,"")</f>
        <v/>
      </c>
      <c r="CP6" s="31" t="str">
        <f>IF(CO6="","",RANK(CO6,$CO$3:$CO$202,1))</f>
        <v/>
      </c>
      <c r="CQ6" s="31" t="str">
        <f>IF(CP6=1,B6,"")</f>
        <v/>
      </c>
      <c r="CR6" s="31" t="str">
        <f>IF(CP6=2,B6,"")</f>
        <v/>
      </c>
      <c r="CS6" s="31" t="str">
        <f>IF(CP6=3,B6,"")</f>
        <v/>
      </c>
      <c r="CT6" s="31" t="str">
        <f>IF(BE6=0,BE6,"")</f>
        <v/>
      </c>
      <c r="CU6" s="31" t="str">
        <f>IF(BE6=1,1,"")</f>
        <v/>
      </c>
      <c r="CV6" s="31" t="str">
        <f>IF(BE6=2,2,"")</f>
        <v/>
      </c>
      <c r="CW6" s="31" t="str">
        <f>IF(BE6=3,3,"")</f>
        <v/>
      </c>
      <c r="CX6" s="31" t="str">
        <f>IF(BE6=4,4,"")</f>
        <v/>
      </c>
      <c r="CY6" s="31">
        <f>IF(BE6=5,5,"")</f>
        <v>5</v>
      </c>
      <c r="CZ6" s="31" t="str">
        <f>IF(BH6=0,BH6,"")</f>
        <v/>
      </c>
      <c r="DA6" s="31" t="str">
        <f>IF(BH6=1,1,"")</f>
        <v/>
      </c>
      <c r="DB6" s="31" t="str">
        <f>IF(BH6=2,2,"")</f>
        <v/>
      </c>
      <c r="DC6" s="31" t="str">
        <f>IF(BH6=3,3,"")</f>
        <v/>
      </c>
      <c r="DD6" s="31">
        <f>IF(BH6=4,4,"")</f>
        <v>4</v>
      </c>
      <c r="DE6" s="31" t="str">
        <f>IF(BH6=5,5,"")</f>
        <v/>
      </c>
      <c r="DF6" s="31" t="str">
        <f>IF(BK6=0,BK6,"")</f>
        <v/>
      </c>
      <c r="DG6" s="31" t="str">
        <f>IF(BK6=1,1,"")</f>
        <v/>
      </c>
      <c r="DH6" s="31" t="str">
        <f>IF(BK6=2,2,"")</f>
        <v/>
      </c>
      <c r="DI6" s="31" t="str">
        <f>IF(BK6=3,3,"")</f>
        <v/>
      </c>
      <c r="DJ6" s="31" t="str">
        <f>IF(BK6=4,4,"")</f>
        <v/>
      </c>
      <c r="DK6" s="31" t="str">
        <f>IF(BK6=5,5,"")</f>
        <v/>
      </c>
      <c r="DL6" s="31" t="str">
        <f>IF(BK6=6,6,"")</f>
        <v/>
      </c>
      <c r="DM6" s="31" t="str">
        <f>IF(BK6=7,7,"")</f>
        <v/>
      </c>
      <c r="DN6" s="31" t="str">
        <f>IF(BK6=8,8,"")</f>
        <v/>
      </c>
      <c r="DO6" s="31">
        <f>IF(BK6=9,9,"")</f>
        <v>9</v>
      </c>
      <c r="DP6" s="31" t="str">
        <f>IF(BK6=10,10,"")</f>
        <v/>
      </c>
      <c r="DQ6" s="31" t="str">
        <f>IF(J6="Lund",AZ6,"")</f>
        <v/>
      </c>
      <c r="DR6" s="31" t="str">
        <f>IF(DQ6="","",RANK(DQ6,$DQ$3:$DQ$202,1))</f>
        <v/>
      </c>
      <c r="DS6" s="31" t="str">
        <f>IF(DR6=1,B6,"")</f>
        <v/>
      </c>
      <c r="DT6" s="31">
        <f>IF(I6="AT",B6,"")</f>
        <v>35</v>
      </c>
      <c r="DU6" s="31" t="str">
        <f>IF(I6="MC",B6,"")</f>
        <v/>
      </c>
      <c r="DV6" s="31" t="str">
        <f>IF(I6="AC",B6,"")</f>
        <v/>
      </c>
      <c r="DW6" s="48">
        <f>IF(BK6=0,0,IF(D6="","",$D$203-AZ6+1)/$D$203*100)</f>
        <v>78.873239436619713</v>
      </c>
      <c r="DX6" s="76" t="str">
        <f>IF(AS6 = 0,AV6 - AS6,"")</f>
        <v/>
      </c>
      <c r="DY6" s="25"/>
      <c r="DZ6" s="25"/>
    </row>
    <row r="7" spans="1:134" ht="13.2" x14ac:dyDescent="0.25">
      <c r="A7" s="31">
        <v>5</v>
      </c>
      <c r="B7" s="76">
        <v>20</v>
      </c>
      <c r="C7" s="15"/>
      <c r="D7" s="14" t="s">
        <v>212</v>
      </c>
      <c r="E7" s="14" t="s">
        <v>342</v>
      </c>
      <c r="F7" s="14"/>
      <c r="G7" s="14" t="s">
        <v>213</v>
      </c>
      <c r="H7" s="50" t="s">
        <v>323</v>
      </c>
      <c r="I7" s="15" t="s">
        <v>203</v>
      </c>
      <c r="J7" s="47"/>
      <c r="K7" s="47"/>
      <c r="L7" s="47"/>
      <c r="M7" s="54">
        <v>19</v>
      </c>
      <c r="N7" s="54">
        <v>19.25</v>
      </c>
      <c r="O7" s="54">
        <v>26.5</v>
      </c>
      <c r="P7" s="54">
        <v>18</v>
      </c>
      <c r="Q7" s="54">
        <v>28</v>
      </c>
      <c r="R7" s="51"/>
      <c r="S7" s="51"/>
      <c r="T7" s="51"/>
      <c r="U7" s="51"/>
      <c r="V7" s="51"/>
      <c r="W7" s="51"/>
      <c r="X7" s="52">
        <f>IF(M7&gt;0,VLOOKUP(M7,$DY$8:$DZ$95,2)," ")</f>
        <v>2.3199999999999998</v>
      </c>
      <c r="Y7" s="52">
        <f>IF(N7&gt;0,VLOOKUP(N7,$DY$8:$DZ$95,2)," ")</f>
        <v>2.42</v>
      </c>
      <c r="Z7" s="52">
        <f>IF(O7&gt;0,VLOOKUP(O7,$DY$8:$DZ$95,2)," ")</f>
        <v>7.12</v>
      </c>
      <c r="AA7" s="52">
        <f>IF(P7&gt;0,VLOOKUP(P7,$DY$8:$DZ$95,2)," ")</f>
        <v>1.94</v>
      </c>
      <c r="AB7" s="52">
        <f>IF(Q7&gt;0,VLOOKUP(Q7,$DY$8:$DZ$95,2)," ")</f>
        <v>8.58</v>
      </c>
      <c r="AC7" s="54">
        <v>17</v>
      </c>
      <c r="AD7" s="54">
        <v>18.25</v>
      </c>
      <c r="AE7" s="54">
        <v>19.5</v>
      </c>
      <c r="AF7" s="54">
        <v>19.75</v>
      </c>
      <c r="AG7" s="54">
        <v>19</v>
      </c>
      <c r="AH7" s="52">
        <f>IF(AC7&gt;0,VLOOKUP(AC7,$DY$8:$DZ$95,2)," ")</f>
        <v>1.64</v>
      </c>
      <c r="AI7" s="52">
        <f>IF(AD7&gt;0,VLOOKUP(AD7,$DY$8:$DZ$95,2)," ")</f>
        <v>2.02</v>
      </c>
      <c r="AJ7" s="52">
        <f>IF(AE7&gt;0,VLOOKUP(AE7,$DY$8:$DZ$95,2)," ")</f>
        <v>2.52</v>
      </c>
      <c r="AK7" s="52">
        <f>IF(AF7&gt;0,VLOOKUP(AF7,$DY$8:$DZ$95,2)," ")</f>
        <v>2.64</v>
      </c>
      <c r="AL7" s="52">
        <f>IF(AG7&gt;0,VLOOKUP(AG7,$DY$8:$DZ$95,2)," ")</f>
        <v>2.3199999999999998</v>
      </c>
      <c r="AM7" s="53"/>
      <c r="AN7" s="53"/>
      <c r="AO7" s="53"/>
      <c r="AP7" s="53"/>
      <c r="AQ7" s="53"/>
      <c r="AR7" s="53"/>
      <c r="AS7" s="55">
        <f>IF(D7="","",SUM(X7:AB7))</f>
        <v>22.38</v>
      </c>
      <c r="AT7" s="31">
        <f>IF(D7="","",RANK(AS7,$AS$3:$AS$202,0))</f>
        <v>5</v>
      </c>
      <c r="AU7" s="57">
        <f>IF(D7="","",IF(LOOKUP(AT7,'Master 2012 Pay Sheet'!$A$5:$A$35,'Master 2012 Pay Sheet'!$B$5:$B$35)&gt;0,LOOKUP(AT7,'Master 2012 Pay Sheet'!$A$5:$A$35,'Master 2012 Pay Sheet'!$B$5:$B$35),0))</f>
        <v>0</v>
      </c>
      <c r="AV7" s="56">
        <f>IF(D7="","",SUM(AH7:AL7))</f>
        <v>11.14</v>
      </c>
      <c r="AW7" s="31">
        <f>IF(D7="","",RANK(AV7,$AV$3:$AV$202,0))</f>
        <v>28</v>
      </c>
      <c r="AX7" s="57">
        <f>IF(D7="","",IF(LOOKUP(AW7,'Master 2012 Pay Sheet'!$C$5:$C$35,'Master 2012 Pay Sheet'!$D$5:$D$35)&gt;0,LOOKUP(AW7,'Master 2012 Pay Sheet'!$C$5:$C$35,'Master 2012 Pay Sheet'!$D$5:$D$35),0))</f>
        <v>0</v>
      </c>
      <c r="AY7" s="56">
        <f>IF(D7="","",AS7+AV7)</f>
        <v>33.519999999999996</v>
      </c>
      <c r="AZ7" s="31">
        <f>IF(D7="","",RANK(AY7,$AY$3:$AY$202,0))</f>
        <v>8</v>
      </c>
      <c r="BA7" s="57">
        <f>IF(D7="","",IF(LOOKUP(AZ7,'Master 2012 Pay Sheet'!$E$5:$E$35,'Master 2012 Pay Sheet'!$F$5:$F$35)&gt;0,LOOKUP(AZ7,'Master 2012 Pay Sheet'!$E$5:$E$35,'Master 2012 Pay Sheet'!$F$5:$F$35),0))</f>
        <v>0</v>
      </c>
      <c r="BB7" s="57">
        <f>IF(D7="","",SUM(AU7+AX7+BA7))</f>
        <v>0</v>
      </c>
      <c r="BC7" s="31">
        <f>IF(D7="","",AT7-AZ7)</f>
        <v>-3</v>
      </c>
      <c r="BD7" s="31" t="str">
        <f>IF(D7="","",IF(BC7=MAX($BC$3:$BC$202),B7,""))</f>
        <v/>
      </c>
      <c r="BE7" s="31">
        <f>IF(D7="","",COUNT(M7:Q7))</f>
        <v>5</v>
      </c>
      <c r="BF7" s="56">
        <f>IF(D7="","",MAX(X7:AB7))</f>
        <v>8.58</v>
      </c>
      <c r="BG7" s="31" t="str">
        <f>IF(BF7=MAX($BF$3:$BF$202),B7,"")</f>
        <v/>
      </c>
      <c r="BH7" s="31">
        <f>IF(D7="","",COUNT(AC7:AG7))</f>
        <v>5</v>
      </c>
      <c r="BI7" s="56">
        <f>IF(D7="","",MAX(AH7:AL7))</f>
        <v>2.64</v>
      </c>
      <c r="BJ7" s="31" t="str">
        <f>IF(BI7=MAX($BI$3:$BI$202),B7,"")</f>
        <v/>
      </c>
      <c r="BK7" s="31">
        <f>IF(BE7="","",BE7+BH7)</f>
        <v>10</v>
      </c>
      <c r="BL7" s="31">
        <f>IF(D7="","",IF(S7=MAX($S$3:$S$202),S7,""))</f>
        <v>0</v>
      </c>
      <c r="BM7" s="31">
        <f>IF(BL7=MAX($BL$3:$BL$202),B7,"")</f>
        <v>20</v>
      </c>
      <c r="BN7" s="31">
        <f>IF(D7="","",IF(AN7=MAX($AN$3:$AN$202),AN7,""))</f>
        <v>0</v>
      </c>
      <c r="BO7" s="31">
        <f>IF(BN7=MAX($BN$3:$BN$202),B7,"")</f>
        <v>20</v>
      </c>
      <c r="BP7" s="31">
        <f>IF(D7="","",IF(R7=MAX($R$3:$R$202),R7,""))</f>
        <v>0</v>
      </c>
      <c r="BQ7" s="31">
        <f>IF(BP7=MAX($BP$3:$BP$202),B7,"")</f>
        <v>20</v>
      </c>
      <c r="BR7" s="31">
        <f>IF(D7="","",IF(AM7=MAX($AM$3:$AM$202),AM7,""))</f>
        <v>0</v>
      </c>
      <c r="BS7" s="31">
        <f>IF(BR7=MAX($BR$3:$BR$202),B7,"")</f>
        <v>20</v>
      </c>
      <c r="BT7" s="31">
        <f>IF(D7="","",IF(V7=MAX($V$3:$V$202),V7,""))</f>
        <v>0</v>
      </c>
      <c r="BU7" s="31">
        <f>IF(BT7=MAX($BT$3:$BT$202),B7,"")</f>
        <v>20</v>
      </c>
      <c r="BV7" s="31">
        <f>IF(D7="","",IF(W7=MAX($W$3:$W$202), W7,""))</f>
        <v>0</v>
      </c>
      <c r="BW7" s="31">
        <f>IF(BV7=MAX($BV$3:$BV$202),B7,"")</f>
        <v>20</v>
      </c>
      <c r="BX7" s="31">
        <f>IF(D7="","",IF(AQ7=MAX($AQ$3:$AQ$202),AQ7,""))</f>
        <v>0</v>
      </c>
      <c r="BY7" s="31">
        <f>IF(BX7=MAX($BX$3:$BX$202),B7,"")</f>
        <v>20</v>
      </c>
      <c r="BZ7" s="31">
        <f>IF(D7="","",IF(AR7=MAX($AR$3:$AR$202), AR7,""))</f>
        <v>0</v>
      </c>
      <c r="CA7" s="31">
        <f>IF(BZ7=MAX($BZ$3:$BZ$202),B7,"")</f>
        <v>20</v>
      </c>
      <c r="CB7" s="31">
        <f>IF(D7="","",IF(U7=MAX($U$3:$U$202), U7,""))</f>
        <v>0</v>
      </c>
      <c r="CC7" s="31">
        <f>IF(CB7=MAX($CB$3:$CB$202),B7,"")</f>
        <v>20</v>
      </c>
      <c r="CD7" s="31">
        <f>IF(D7="","",IF(AP7=MAX($AP$3:$AP$202),AP7,""))</f>
        <v>0</v>
      </c>
      <c r="CE7" s="31">
        <f>IF(CD7=MAX($CD$3:$CD$202),B7,"")</f>
        <v>20</v>
      </c>
      <c r="CF7" s="31">
        <f>IF(D7="","",IF(T7=MAX($T$3:$T$202), T7,""))</f>
        <v>0</v>
      </c>
      <c r="CG7" s="31">
        <f>IF(CF7=MAX($CF$3:$CF$202),B7,"")</f>
        <v>20</v>
      </c>
      <c r="CH7" s="31">
        <f>IF(D7="","",IF(AO7=MAX($AO$3:$AO$202),AO7,""))</f>
        <v>0</v>
      </c>
      <c r="CI7" s="31">
        <f>IF(CH7=MAX($CH$3:$CH$202),B7,"")</f>
        <v>20</v>
      </c>
      <c r="CJ7" s="31" t="str">
        <f>IF(I7="AC",AZ7,"")</f>
        <v/>
      </c>
      <c r="CK7" s="31" t="str">
        <f>IF(CJ7="","",RANK(CJ7,$CJ$3:$CJ$202,1))</f>
        <v/>
      </c>
      <c r="CL7" s="31" t="str">
        <f>IF(CK7=1,B7,"")</f>
        <v/>
      </c>
      <c r="CM7" s="31" t="str">
        <f>IF(CK7=2,B7,"")</f>
        <v/>
      </c>
      <c r="CN7" s="31" t="str">
        <f>IF(CK7=3,B7,"")</f>
        <v/>
      </c>
      <c r="CO7" s="31" t="str">
        <f>IF(I7="MC",AZ7,"")</f>
        <v/>
      </c>
      <c r="CP7" s="31" t="str">
        <f>IF(CO7="","",RANK(CO7,$CO$3:$CO$202,1))</f>
        <v/>
      </c>
      <c r="CQ7" s="31" t="str">
        <f>IF(CP7=1,B7,"")</f>
        <v/>
      </c>
      <c r="CR7" s="31" t="str">
        <f>IF(CP7=2,B7,"")</f>
        <v/>
      </c>
      <c r="CS7" s="31" t="str">
        <f>IF(CP7=3,B7,"")</f>
        <v/>
      </c>
      <c r="CT7" s="31" t="str">
        <f>IF(BE7=0,BE7,"")</f>
        <v/>
      </c>
      <c r="CU7" s="31" t="str">
        <f>IF(BE7=1,1,"")</f>
        <v/>
      </c>
      <c r="CV7" s="31" t="str">
        <f>IF(BE7=2,2,"")</f>
        <v/>
      </c>
      <c r="CW7" s="31" t="str">
        <f>IF(BE7=3,3,"")</f>
        <v/>
      </c>
      <c r="CX7" s="31" t="str">
        <f>IF(BE7=4,4,"")</f>
        <v/>
      </c>
      <c r="CY7" s="31">
        <f>IF(BE7=5,5,"")</f>
        <v>5</v>
      </c>
      <c r="CZ7" s="31" t="str">
        <f>IF(BH7=0,BH7,"")</f>
        <v/>
      </c>
      <c r="DA7" s="31" t="str">
        <f>IF(BH7=1,1,"")</f>
        <v/>
      </c>
      <c r="DB7" s="31" t="str">
        <f>IF(BH7=2,2,"")</f>
        <v/>
      </c>
      <c r="DC7" s="31" t="str">
        <f>IF(BH7=3,3,"")</f>
        <v/>
      </c>
      <c r="DD7" s="31" t="str">
        <f>IF(BH7=4,4,"")</f>
        <v/>
      </c>
      <c r="DE7" s="31">
        <f>IF(BH7=5,5,"")</f>
        <v>5</v>
      </c>
      <c r="DF7" s="31" t="str">
        <f>IF(BK7=0,BK7,"")</f>
        <v/>
      </c>
      <c r="DG7" s="31" t="str">
        <f>IF(BK7=1,1,"")</f>
        <v/>
      </c>
      <c r="DH7" s="31" t="str">
        <f>IF(BK7=2,2,"")</f>
        <v/>
      </c>
      <c r="DI7" s="31" t="str">
        <f>IF(BK7=3,3,"")</f>
        <v/>
      </c>
      <c r="DJ7" s="31" t="str">
        <f>IF(BK7=4,4,"")</f>
        <v/>
      </c>
      <c r="DK7" s="31" t="str">
        <f>IF(BK7=5,5,"")</f>
        <v/>
      </c>
      <c r="DL7" s="31" t="str">
        <f>IF(BK7=6,6,"")</f>
        <v/>
      </c>
      <c r="DM7" s="31" t="str">
        <f>IF(BK7=7,7,"")</f>
        <v/>
      </c>
      <c r="DN7" s="31" t="str">
        <f>IF(BK7=8,8,"")</f>
        <v/>
      </c>
      <c r="DO7" s="31" t="str">
        <f>IF(BK7=9,9,"")</f>
        <v/>
      </c>
      <c r="DP7" s="31">
        <f>IF(BK7=10,10,"")</f>
        <v>10</v>
      </c>
      <c r="DQ7" s="31" t="str">
        <f>IF(J7="Lund",AZ7,"")</f>
        <v/>
      </c>
      <c r="DR7" s="31" t="str">
        <f>IF(DQ7="","",RANK(DQ7,$DQ$3:$DQ$202,1))</f>
        <v/>
      </c>
      <c r="DS7" s="31" t="str">
        <f>IF(DR7=1,B7,"")</f>
        <v/>
      </c>
      <c r="DT7" s="31">
        <f>IF(I7="AT",B7,"")</f>
        <v>20</v>
      </c>
      <c r="DU7" s="31" t="str">
        <f>IF(I7="MC",B7,"")</f>
        <v/>
      </c>
      <c r="DV7" s="31" t="str">
        <f>IF(I7="AC",B7,"")</f>
        <v/>
      </c>
      <c r="DW7" s="48">
        <f>IF(BK7=0,0,IF(D7="","",$D$203-AZ7+1)/$D$203*100)</f>
        <v>90.140845070422543</v>
      </c>
      <c r="DX7" s="76" t="str">
        <f>IF(AS7 = 0,AV7 - AS7,"")</f>
        <v/>
      </c>
      <c r="DY7" s="26" t="s">
        <v>137</v>
      </c>
      <c r="DZ7" s="26" t="s">
        <v>138</v>
      </c>
    </row>
    <row r="8" spans="1:134" ht="13.2" x14ac:dyDescent="0.25">
      <c r="A8" s="31">
        <v>6</v>
      </c>
      <c r="B8" s="76">
        <v>38</v>
      </c>
      <c r="C8" s="15"/>
      <c r="D8" s="14" t="s">
        <v>250</v>
      </c>
      <c r="E8" s="14" t="s">
        <v>338</v>
      </c>
      <c r="F8" s="14"/>
      <c r="G8" s="14" t="s">
        <v>251</v>
      </c>
      <c r="H8" s="50" t="s">
        <v>356</v>
      </c>
      <c r="I8" s="15" t="s">
        <v>237</v>
      </c>
      <c r="J8" s="47"/>
      <c r="K8" s="47"/>
      <c r="L8" s="47"/>
      <c r="M8" s="54">
        <v>27.5</v>
      </c>
      <c r="N8" s="54">
        <v>17.5</v>
      </c>
      <c r="O8" s="54">
        <v>15.25</v>
      </c>
      <c r="P8" s="54">
        <v>26.75</v>
      </c>
      <c r="Q8" s="54">
        <v>21.5</v>
      </c>
      <c r="R8" s="51"/>
      <c r="S8" s="51"/>
      <c r="T8" s="51"/>
      <c r="U8" s="51"/>
      <c r="V8" s="51"/>
      <c r="W8" s="51"/>
      <c r="X8" s="52">
        <f>IF(M8&gt;0,VLOOKUP(M8,$DY$8:$DZ$95,2)," ")</f>
        <v>8.08</v>
      </c>
      <c r="Y8" s="52">
        <f>IF(N8&gt;0,VLOOKUP(N8,$DY$8:$DZ$95,2)," ")</f>
        <v>1.78</v>
      </c>
      <c r="Z8" s="52">
        <f>IF(O8&gt;0,VLOOKUP(O8,$DY$8:$DZ$95,2)," ")</f>
        <v>1.18</v>
      </c>
      <c r="AA8" s="52">
        <f>IF(P8&gt;0,VLOOKUP(P8,$DY$8:$DZ$95,2)," ")</f>
        <v>7.36</v>
      </c>
      <c r="AB8" s="52">
        <f>IF(Q8&gt;0,VLOOKUP(Q8,$DY$8:$DZ$95,2)," ")</f>
        <v>3.52</v>
      </c>
      <c r="AC8" s="54">
        <v>17</v>
      </c>
      <c r="AD8" s="54">
        <v>16</v>
      </c>
      <c r="AE8" s="54">
        <v>16</v>
      </c>
      <c r="AF8" s="54"/>
      <c r="AG8" s="54"/>
      <c r="AH8" s="52">
        <f>IF(AC8&gt;0,VLOOKUP(AC8,$DY$8:$DZ$95,2)," ")</f>
        <v>1.64</v>
      </c>
      <c r="AI8" s="52">
        <f>IF(AD8&gt;0,VLOOKUP(AD8,$DY$8:$DZ$95,2)," ")</f>
        <v>1.38</v>
      </c>
      <c r="AJ8" s="52">
        <f>IF(AE8&gt;0,VLOOKUP(AE8,$DY$8:$DZ$95,2)," ")</f>
        <v>1.38</v>
      </c>
      <c r="AK8" s="52" t="str">
        <f>IF(AF8&gt;0,VLOOKUP(AF8,$DY$8:$DZ$95,2)," ")</f>
        <v xml:space="preserve"> </v>
      </c>
      <c r="AL8" s="52" t="str">
        <f>IF(AG8&gt;0,VLOOKUP(AG8,$DY$8:$DZ$95,2)," ")</f>
        <v xml:space="preserve"> </v>
      </c>
      <c r="AM8" s="53"/>
      <c r="AN8" s="53"/>
      <c r="AO8" s="53"/>
      <c r="AP8" s="53"/>
      <c r="AQ8" s="53"/>
      <c r="AR8" s="53"/>
      <c r="AS8" s="55">
        <f>IF(D8="","",SUM(X8:AB8))</f>
        <v>21.919999999999998</v>
      </c>
      <c r="AT8" s="31">
        <f>IF(D8="","",RANK(AS8,$AS$3:$AS$202,0))</f>
        <v>6</v>
      </c>
      <c r="AU8" s="57">
        <f>IF(D8="","",IF(LOOKUP(AT8,'Master 2012 Pay Sheet'!$A$5:$A$35,'Master 2012 Pay Sheet'!$B$5:$B$35)&gt;0,LOOKUP(AT8,'Master 2012 Pay Sheet'!$A$5:$A$35,'Master 2012 Pay Sheet'!$B$5:$B$35),0))</f>
        <v>0</v>
      </c>
      <c r="AV8" s="56">
        <f>IF(D8="","",SUM(AH8:AL8))</f>
        <v>4.3999999999999995</v>
      </c>
      <c r="AW8" s="31">
        <f>IF(D8="","",RANK(AV8,$AV$3:$AV$202,0))</f>
        <v>61</v>
      </c>
      <c r="AX8" s="57">
        <f>IF(D8="","",IF(LOOKUP(AW8,'Master 2012 Pay Sheet'!$C$5:$C$35,'Master 2012 Pay Sheet'!$D$5:$D$35)&gt;0,LOOKUP(AW8,'Master 2012 Pay Sheet'!$C$5:$C$35,'Master 2012 Pay Sheet'!$D$5:$D$35),0))</f>
        <v>0</v>
      </c>
      <c r="AY8" s="56">
        <f>IF(D8="","",AS8+AV8)</f>
        <v>26.319999999999997</v>
      </c>
      <c r="AZ8" s="31">
        <f>IF(D8="","",RANK(AY8,$AY$3:$AY$202,0))</f>
        <v>21</v>
      </c>
      <c r="BA8" s="57">
        <f>IF(D8="","",IF(LOOKUP(AZ8,'Master 2012 Pay Sheet'!$E$5:$E$35,'Master 2012 Pay Sheet'!$F$5:$F$35)&gt;0,LOOKUP(AZ8,'Master 2012 Pay Sheet'!$E$5:$E$35,'Master 2012 Pay Sheet'!$F$5:$F$35),0))</f>
        <v>0</v>
      </c>
      <c r="BB8" s="57">
        <f>IF(D8="","",SUM(AU8+AX8+BA8))</f>
        <v>0</v>
      </c>
      <c r="BC8" s="31">
        <f>IF(D8="","",AT8-AZ8)</f>
        <v>-15</v>
      </c>
      <c r="BD8" s="31" t="str">
        <f>IF(D8="","",IF(BC8=MAX($BC$3:$BC$202),B8,""))</f>
        <v/>
      </c>
      <c r="BE8" s="31">
        <f>IF(D8="","",COUNT(M8:Q8))</f>
        <v>5</v>
      </c>
      <c r="BF8" s="56">
        <f>IF(D8="","",MAX(X8:AB8))</f>
        <v>8.08</v>
      </c>
      <c r="BG8" s="31" t="str">
        <f>IF(BF8=MAX($BF$3:$BF$202),B8,"")</f>
        <v/>
      </c>
      <c r="BH8" s="31">
        <f>IF(D8="","",COUNT(AC8:AG8))</f>
        <v>3</v>
      </c>
      <c r="BI8" s="56">
        <f>IF(D8="","",MAX(AH8:AL8))</f>
        <v>1.64</v>
      </c>
      <c r="BJ8" s="31" t="str">
        <f>IF(BI8=MAX($BI$3:$BI$202),B8,"")</f>
        <v/>
      </c>
      <c r="BK8" s="31">
        <f>IF(BE8="","",BE8+BH8)</f>
        <v>8</v>
      </c>
      <c r="BL8" s="31">
        <f>IF(D8="","",IF(S8=MAX($S$3:$S$202),S8,""))</f>
        <v>0</v>
      </c>
      <c r="BM8" s="31">
        <f>IF(BL8=MAX($BL$3:$BL$202),B8,"")</f>
        <v>38</v>
      </c>
      <c r="BN8" s="31">
        <f>IF(D8="","",IF(AN8=MAX($AN$3:$AN$202),AN8,""))</f>
        <v>0</v>
      </c>
      <c r="BO8" s="31">
        <f>IF(BN8=MAX($BN$3:$BN$202),B8,"")</f>
        <v>38</v>
      </c>
      <c r="BP8" s="31">
        <f>IF(D8="","",IF(R8=MAX($R$3:$R$202),R8,""))</f>
        <v>0</v>
      </c>
      <c r="BQ8" s="31">
        <f>IF(BP8=MAX($BP$3:$BP$202),B8,"")</f>
        <v>38</v>
      </c>
      <c r="BR8" s="31">
        <f>IF(D8="","",IF(AM8=MAX($AM$3:$AM$202),AM8,""))</f>
        <v>0</v>
      </c>
      <c r="BS8" s="31">
        <f>IF(BR8=MAX($BR$3:$BR$202),B8,"")</f>
        <v>38</v>
      </c>
      <c r="BT8" s="31">
        <f>IF(D8="","",IF(V8=MAX($V$3:$V$202),V8,""))</f>
        <v>0</v>
      </c>
      <c r="BU8" s="31">
        <f>IF(BT8=MAX($BT$3:$BT$202),B8,"")</f>
        <v>38</v>
      </c>
      <c r="BV8" s="31">
        <f>IF(D8="","",IF(W8=MAX($W$3:$W$202), W8,""))</f>
        <v>0</v>
      </c>
      <c r="BW8" s="31">
        <f>IF(BV8=MAX($BV$3:$BV$202),B8,"")</f>
        <v>38</v>
      </c>
      <c r="BX8" s="31">
        <f>IF(D8="","",IF(AQ8=MAX($AQ$3:$AQ$202),AQ8,""))</f>
        <v>0</v>
      </c>
      <c r="BY8" s="31">
        <f>IF(BX8=MAX($BX$3:$BX$202),B8,"")</f>
        <v>38</v>
      </c>
      <c r="BZ8" s="31">
        <f>IF(D8="","",IF(AR8=MAX($AR$3:$AR$202), AR8,""))</f>
        <v>0</v>
      </c>
      <c r="CA8" s="31">
        <f>IF(BZ8=MAX($BZ$3:$BZ$202),B8,"")</f>
        <v>38</v>
      </c>
      <c r="CB8" s="31">
        <f>IF(D8="","",IF(U8=MAX($U$3:$U$202), U8,""))</f>
        <v>0</v>
      </c>
      <c r="CC8" s="31">
        <f>IF(CB8=MAX($CB$3:$CB$202),B8,"")</f>
        <v>38</v>
      </c>
      <c r="CD8" s="31">
        <f>IF(D8="","",IF(AP8=MAX($AP$3:$AP$202),AP8,""))</f>
        <v>0</v>
      </c>
      <c r="CE8" s="31">
        <f>IF(CD8=MAX($CD$3:$CD$202),B8,"")</f>
        <v>38</v>
      </c>
      <c r="CF8" s="31">
        <f>IF(D8="","",IF(T8=MAX($T$3:$T$202), T8,""))</f>
        <v>0</v>
      </c>
      <c r="CG8" s="31">
        <f>IF(CF8=MAX($CF$3:$CF$202),B8,"")</f>
        <v>38</v>
      </c>
      <c r="CH8" s="31">
        <f>IF(D8="","",IF(AO8=MAX($AO$3:$AO$202),AO8,""))</f>
        <v>0</v>
      </c>
      <c r="CI8" s="31">
        <f>IF(CH8=MAX($CH$3:$CH$202),B8,"")</f>
        <v>38</v>
      </c>
      <c r="CJ8" s="31">
        <f>IF(I8="AC",AZ8,"")</f>
        <v>21</v>
      </c>
      <c r="CK8" s="31">
        <f>IF(CJ8="","",RANK(CJ8,$CJ$3:$CJ$202,1))</f>
        <v>2</v>
      </c>
      <c r="CL8" s="31" t="str">
        <f>IF(CK8=1,B8,"")</f>
        <v/>
      </c>
      <c r="CM8" s="31">
        <f>IF(CK8=2,B8,"")</f>
        <v>38</v>
      </c>
      <c r="CN8" s="31" t="str">
        <f>IF(CK8=3,B8,"")</f>
        <v/>
      </c>
      <c r="CO8" s="31" t="str">
        <f>IF(I8="MC",AZ8,"")</f>
        <v/>
      </c>
      <c r="CP8" s="31" t="str">
        <f>IF(CO8="","",RANK(CO8,$CO$3:$CO$202,1))</f>
        <v/>
      </c>
      <c r="CQ8" s="31" t="str">
        <f>IF(CP8=1,B8,"")</f>
        <v/>
      </c>
      <c r="CR8" s="31" t="str">
        <f>IF(CP8=2,B8,"")</f>
        <v/>
      </c>
      <c r="CS8" s="31" t="str">
        <f>IF(CP8=3,B8,"")</f>
        <v/>
      </c>
      <c r="CT8" s="31" t="str">
        <f>IF(BE8=0,BE8,"")</f>
        <v/>
      </c>
      <c r="CU8" s="31" t="str">
        <f>IF(BE8=1,1,"")</f>
        <v/>
      </c>
      <c r="CV8" s="31" t="str">
        <f>IF(BE8=2,2,"")</f>
        <v/>
      </c>
      <c r="CW8" s="31" t="str">
        <f>IF(BE8=3,3,"")</f>
        <v/>
      </c>
      <c r="CX8" s="31" t="str">
        <f>IF(BE8=4,4,"")</f>
        <v/>
      </c>
      <c r="CY8" s="31">
        <f>IF(BE8=5,5,"")</f>
        <v>5</v>
      </c>
      <c r="CZ8" s="31" t="str">
        <f>IF(BH8=0,BH8,"")</f>
        <v/>
      </c>
      <c r="DA8" s="31" t="str">
        <f>IF(BH8=1,1,"")</f>
        <v/>
      </c>
      <c r="DB8" s="31" t="str">
        <f>IF(BH8=2,2,"")</f>
        <v/>
      </c>
      <c r="DC8" s="31">
        <f>IF(BH8=3,3,"")</f>
        <v>3</v>
      </c>
      <c r="DD8" s="31" t="str">
        <f>IF(BH8=4,4,"")</f>
        <v/>
      </c>
      <c r="DE8" s="31" t="str">
        <f>IF(BH8=5,5,"")</f>
        <v/>
      </c>
      <c r="DF8" s="31" t="str">
        <f>IF(BK8=0,BK8,"")</f>
        <v/>
      </c>
      <c r="DG8" s="31" t="str">
        <f>IF(BK8=1,1,"")</f>
        <v/>
      </c>
      <c r="DH8" s="31" t="str">
        <f>IF(BK8=2,2,"")</f>
        <v/>
      </c>
      <c r="DI8" s="31" t="str">
        <f>IF(BK8=3,3,"")</f>
        <v/>
      </c>
      <c r="DJ8" s="31" t="str">
        <f>IF(BK8=4,4,"")</f>
        <v/>
      </c>
      <c r="DK8" s="31" t="str">
        <f>IF(BK8=5,5,"")</f>
        <v/>
      </c>
      <c r="DL8" s="31" t="str">
        <f>IF(BK8=6,6,"")</f>
        <v/>
      </c>
      <c r="DM8" s="31" t="str">
        <f>IF(BK8=7,7,"")</f>
        <v/>
      </c>
      <c r="DN8" s="31">
        <f>IF(BK8=8,8,"")</f>
        <v>8</v>
      </c>
      <c r="DO8" s="31" t="str">
        <f>IF(BK8=9,9,"")</f>
        <v/>
      </c>
      <c r="DP8" s="31" t="str">
        <f>IF(BK8=10,10,"")</f>
        <v/>
      </c>
      <c r="DQ8" s="31" t="str">
        <f>IF(J8="Lund",AZ8,"")</f>
        <v/>
      </c>
      <c r="DR8" s="31" t="str">
        <f>IF(DQ8="","",RANK(DQ8,$DQ$3:$DQ$202,1))</f>
        <v/>
      </c>
      <c r="DS8" s="31" t="str">
        <f>IF(DR8=1,B8,"")</f>
        <v/>
      </c>
      <c r="DT8" s="31" t="str">
        <f>IF(I8="AT",B8,"")</f>
        <v/>
      </c>
      <c r="DU8" s="31" t="str">
        <f>IF(I8="MC",B8,"")</f>
        <v/>
      </c>
      <c r="DV8" s="31">
        <f>IF(I8="AC",B8,"")</f>
        <v>38</v>
      </c>
      <c r="DW8" s="48">
        <f>IF(BK8=0,0,IF(D8="","",$D$203-AZ8+1)/$D$203*100)</f>
        <v>71.83098591549296</v>
      </c>
      <c r="DX8" s="76" t="str">
        <f>IF(AS8 = 0,AV8 - AS8,"")</f>
        <v/>
      </c>
      <c r="DY8" s="77">
        <v>14.25</v>
      </c>
      <c r="DZ8" s="77">
        <v>1.03</v>
      </c>
    </row>
    <row r="9" spans="1:134" ht="13.2" x14ac:dyDescent="0.25">
      <c r="A9" s="31">
        <v>7</v>
      </c>
      <c r="B9" s="76">
        <v>26</v>
      </c>
      <c r="C9" s="15"/>
      <c r="D9" s="14" t="s">
        <v>225</v>
      </c>
      <c r="E9" s="14" t="s">
        <v>347</v>
      </c>
      <c r="F9" s="14"/>
      <c r="G9" s="14" t="s">
        <v>226</v>
      </c>
      <c r="H9" s="50" t="s">
        <v>347</v>
      </c>
      <c r="I9" s="15" t="s">
        <v>203</v>
      </c>
      <c r="J9" s="47"/>
      <c r="K9" s="47"/>
      <c r="L9" s="47"/>
      <c r="M9" s="54">
        <v>18.75</v>
      </c>
      <c r="N9" s="54">
        <v>21.5</v>
      </c>
      <c r="O9" s="54">
        <v>30.75</v>
      </c>
      <c r="P9" s="54">
        <v>17.5</v>
      </c>
      <c r="Q9" s="54">
        <v>18</v>
      </c>
      <c r="R9" s="51"/>
      <c r="S9" s="51"/>
      <c r="T9" s="51"/>
      <c r="U9" s="51"/>
      <c r="V9" s="51"/>
      <c r="W9" s="51"/>
      <c r="X9" s="52">
        <f>IF(M9&gt;0,VLOOKUP(M9,$DY$8:$DZ$95,2)," ")</f>
        <v>2.2200000000000002</v>
      </c>
      <c r="Y9" s="52">
        <f>IF(N9&gt;0,VLOOKUP(N9,$DY$8:$DZ$95,2)," ")</f>
        <v>3.52</v>
      </c>
      <c r="Z9" s="52">
        <f>IF(O9&gt;0,VLOOKUP(O9,$DY$8:$DZ$95,2)," ")</f>
        <v>11.74</v>
      </c>
      <c r="AA9" s="52">
        <f>IF(P9&gt;0,VLOOKUP(P9,$DY$8:$DZ$95,2)," ")</f>
        <v>1.78</v>
      </c>
      <c r="AB9" s="52">
        <f>IF(Q9&gt;0,VLOOKUP(Q9,$DY$8:$DZ$95,2)," ")</f>
        <v>1.94</v>
      </c>
      <c r="AC9" s="54">
        <v>18.25</v>
      </c>
      <c r="AD9" s="54">
        <v>16.5</v>
      </c>
      <c r="AE9" s="54">
        <v>17</v>
      </c>
      <c r="AF9" s="54">
        <v>17.75</v>
      </c>
      <c r="AG9" s="54">
        <v>19</v>
      </c>
      <c r="AH9" s="52">
        <f>IF(AC9&gt;0,VLOOKUP(AC9,$DY$8:$DZ$95,2)," ")</f>
        <v>2.02</v>
      </c>
      <c r="AI9" s="52">
        <f>IF(AD9&gt;0,VLOOKUP(AD9,$DY$8:$DZ$95,2)," ")</f>
        <v>1.5</v>
      </c>
      <c r="AJ9" s="52">
        <f>IF(AE9&gt;0,VLOOKUP(AE9,$DY$8:$DZ$95,2)," ")</f>
        <v>1.64</v>
      </c>
      <c r="AK9" s="52">
        <f>IF(AF9&gt;0,VLOOKUP(AF9,$DY$8:$DZ$95,2)," ")</f>
        <v>1.86</v>
      </c>
      <c r="AL9" s="52">
        <f>IF(AG9&gt;0,VLOOKUP(AG9,$DY$8:$DZ$95,2)," ")</f>
        <v>2.3199999999999998</v>
      </c>
      <c r="AM9" s="53"/>
      <c r="AN9" s="53"/>
      <c r="AO9" s="53"/>
      <c r="AP9" s="53"/>
      <c r="AQ9" s="53"/>
      <c r="AR9" s="53"/>
      <c r="AS9" s="55">
        <f>IF(D9="","",SUM(X9:AB9))</f>
        <v>21.200000000000003</v>
      </c>
      <c r="AT9" s="31">
        <f>IF(D9="","",RANK(AS9,$AS$3:$AS$202,0))</f>
        <v>7</v>
      </c>
      <c r="AU9" s="57">
        <f>IF(D9="","",IF(LOOKUP(AT9,'Master 2012 Pay Sheet'!$A$5:$A$35,'Master 2012 Pay Sheet'!$B$5:$B$35)&gt;0,LOOKUP(AT9,'Master 2012 Pay Sheet'!$A$5:$A$35,'Master 2012 Pay Sheet'!$B$5:$B$35),0))</f>
        <v>0</v>
      </c>
      <c r="AV9" s="56">
        <f>IF(D9="","",SUM(AH9:AL9))</f>
        <v>9.34</v>
      </c>
      <c r="AW9" s="31">
        <f>IF(D9="","",RANK(AV9,$AV$3:$AV$202,0))</f>
        <v>36</v>
      </c>
      <c r="AX9" s="57">
        <f>IF(D9="","",IF(LOOKUP(AW9,'Master 2012 Pay Sheet'!$C$5:$C$35,'Master 2012 Pay Sheet'!$D$5:$D$35)&gt;0,LOOKUP(AW9,'Master 2012 Pay Sheet'!$C$5:$C$35,'Master 2012 Pay Sheet'!$D$5:$D$35),0))</f>
        <v>0</v>
      </c>
      <c r="AY9" s="56">
        <f>IF(D9="","",AS9+AV9)</f>
        <v>30.540000000000003</v>
      </c>
      <c r="AZ9" s="31">
        <f>IF(D9="","",RANK(AY9,$AY$3:$AY$202,0))</f>
        <v>13</v>
      </c>
      <c r="BA9" s="57">
        <f>IF(D9="","",IF(LOOKUP(AZ9,'Master 2012 Pay Sheet'!$E$5:$E$35,'Master 2012 Pay Sheet'!$F$5:$F$35)&gt;0,LOOKUP(AZ9,'Master 2012 Pay Sheet'!$E$5:$E$35,'Master 2012 Pay Sheet'!$F$5:$F$35),0))</f>
        <v>0</v>
      </c>
      <c r="BB9" s="57">
        <f>IF(D9="","",SUM(AU9+AX9+BA9))</f>
        <v>0</v>
      </c>
      <c r="BC9" s="31">
        <f>IF(D9="","",AT9-AZ9)</f>
        <v>-6</v>
      </c>
      <c r="BD9" s="31" t="str">
        <f>IF(D9="","",IF(BC9=MAX($BC$3:$BC$202),B9,""))</f>
        <v/>
      </c>
      <c r="BE9" s="31">
        <f>IF(D9="","",COUNT(M9:Q9))</f>
        <v>5</v>
      </c>
      <c r="BF9" s="56">
        <f>IF(D9="","",MAX(X9:AB9))</f>
        <v>11.74</v>
      </c>
      <c r="BG9" s="31" t="str">
        <f>IF(BF9=MAX($BF$3:$BF$202),B9,"")</f>
        <v/>
      </c>
      <c r="BH9" s="31">
        <f>IF(D9="","",COUNT(AC9:AG9))</f>
        <v>5</v>
      </c>
      <c r="BI9" s="56">
        <f>IF(D9="","",MAX(AH9:AL9))</f>
        <v>2.3199999999999998</v>
      </c>
      <c r="BJ9" s="31" t="str">
        <f>IF(BI9=MAX($BI$3:$BI$202),B9,"")</f>
        <v/>
      </c>
      <c r="BK9" s="31">
        <f>IF(BE9="","",BE9+BH9)</f>
        <v>10</v>
      </c>
      <c r="BL9" s="31">
        <f>IF(D9="","",IF(S9=MAX($S$3:$S$202),S9,""))</f>
        <v>0</v>
      </c>
      <c r="BM9" s="31">
        <f>IF(BL9=MAX($BL$3:$BL$202),B9,"")</f>
        <v>26</v>
      </c>
      <c r="BN9" s="31">
        <f>IF(D9="","",IF(AN9=MAX($AN$3:$AN$202),AN9,""))</f>
        <v>0</v>
      </c>
      <c r="BO9" s="31">
        <f>IF(BN9=MAX($BN$3:$BN$202),B9,"")</f>
        <v>26</v>
      </c>
      <c r="BP9" s="31">
        <f>IF(D9="","",IF(R9=MAX($R$3:$R$202),R9,""))</f>
        <v>0</v>
      </c>
      <c r="BQ9" s="31">
        <f>IF(BP9=MAX($BP$3:$BP$202),B9,"")</f>
        <v>26</v>
      </c>
      <c r="BR9" s="31">
        <f>IF(D9="","",IF(AM9=MAX($AM$3:$AM$202),AM9,""))</f>
        <v>0</v>
      </c>
      <c r="BS9" s="31">
        <f>IF(BR9=MAX($BR$3:$BR$202),B9,"")</f>
        <v>26</v>
      </c>
      <c r="BT9" s="31">
        <f>IF(D9="","",IF(V9=MAX($V$3:$V$202),V9,""))</f>
        <v>0</v>
      </c>
      <c r="BU9" s="31">
        <f>IF(BT9=MAX($BT$3:$BT$202),B9,"")</f>
        <v>26</v>
      </c>
      <c r="BV9" s="31">
        <f>IF(D9="","",IF(W9=MAX($W$3:$W$202), W9,""))</f>
        <v>0</v>
      </c>
      <c r="BW9" s="31">
        <f>IF(BV9=MAX($BV$3:$BV$202),B9,"")</f>
        <v>26</v>
      </c>
      <c r="BX9" s="31">
        <f>IF(D9="","",IF(AQ9=MAX($AQ$3:$AQ$202),AQ9,""))</f>
        <v>0</v>
      </c>
      <c r="BY9" s="31">
        <f>IF(BX9=MAX($BX$3:$BX$202),B9,"")</f>
        <v>26</v>
      </c>
      <c r="BZ9" s="31">
        <f>IF(D9="","",IF(AR9=MAX($AR$3:$AR$202), AR9,""))</f>
        <v>0</v>
      </c>
      <c r="CA9" s="31">
        <f>IF(BZ9=MAX($BZ$3:$BZ$202),B9,"")</f>
        <v>26</v>
      </c>
      <c r="CB9" s="31">
        <f>IF(D9="","",IF(U9=MAX($U$3:$U$202), U9,""))</f>
        <v>0</v>
      </c>
      <c r="CC9" s="31">
        <f>IF(CB9=MAX($CB$3:$CB$202),B9,"")</f>
        <v>26</v>
      </c>
      <c r="CD9" s="31">
        <f>IF(D9="","",IF(AP9=MAX($AP$3:$AP$202),AP9,""))</f>
        <v>0</v>
      </c>
      <c r="CE9" s="31">
        <f>IF(CD9=MAX($CD$3:$CD$202),B9,"")</f>
        <v>26</v>
      </c>
      <c r="CF9" s="31">
        <f>IF(D9="","",IF(T9=MAX($T$3:$T$202), T9,""))</f>
        <v>0</v>
      </c>
      <c r="CG9" s="31">
        <f>IF(CF9=MAX($CF$3:$CF$202),B9,"")</f>
        <v>26</v>
      </c>
      <c r="CH9" s="31">
        <f>IF(D9="","",IF(AO9=MAX($AO$3:$AO$202),AO9,""))</f>
        <v>0</v>
      </c>
      <c r="CI9" s="31">
        <f>IF(CH9=MAX($CH$3:$CH$202),B9,"")</f>
        <v>26</v>
      </c>
      <c r="CJ9" s="31" t="str">
        <f>IF(I9="AC",AZ9,"")</f>
        <v/>
      </c>
      <c r="CK9" s="31" t="str">
        <f>IF(CJ9="","",RANK(CJ9,$CJ$3:$CJ$202,1))</f>
        <v/>
      </c>
      <c r="CL9" s="31" t="str">
        <f>IF(CK9=1,B9,"")</f>
        <v/>
      </c>
      <c r="CM9" s="31" t="str">
        <f>IF(CK9=2,B9,"")</f>
        <v/>
      </c>
      <c r="CN9" s="31" t="str">
        <f>IF(CK9=3,B9,"")</f>
        <v/>
      </c>
      <c r="CO9" s="31" t="str">
        <f>IF(I9="MC",AZ9,"")</f>
        <v/>
      </c>
      <c r="CP9" s="31" t="str">
        <f>IF(CO9="","",RANK(CO9,$CO$3:$CO$202,1))</f>
        <v/>
      </c>
      <c r="CQ9" s="31" t="str">
        <f>IF(CP9=1,B9,"")</f>
        <v/>
      </c>
      <c r="CR9" s="31" t="str">
        <f>IF(CP9=2,B9,"")</f>
        <v/>
      </c>
      <c r="CS9" s="31" t="str">
        <f>IF(CP9=3,B9,"")</f>
        <v/>
      </c>
      <c r="CT9" s="31" t="str">
        <f>IF(BE9=0,BE9,"")</f>
        <v/>
      </c>
      <c r="CU9" s="31" t="str">
        <f>IF(BE9=1,1,"")</f>
        <v/>
      </c>
      <c r="CV9" s="31" t="str">
        <f>IF(BE9=2,2,"")</f>
        <v/>
      </c>
      <c r="CW9" s="31" t="str">
        <f>IF(BE9=3,3,"")</f>
        <v/>
      </c>
      <c r="CX9" s="31" t="str">
        <f>IF(BE9=4,4,"")</f>
        <v/>
      </c>
      <c r="CY9" s="31">
        <f>IF(BE9=5,5,"")</f>
        <v>5</v>
      </c>
      <c r="CZ9" s="31" t="str">
        <f>IF(BH9=0,BH9,"")</f>
        <v/>
      </c>
      <c r="DA9" s="31" t="str">
        <f>IF(BH9=1,1,"")</f>
        <v/>
      </c>
      <c r="DB9" s="31" t="str">
        <f>IF(BH9=2,2,"")</f>
        <v/>
      </c>
      <c r="DC9" s="31" t="str">
        <f>IF(BH9=3,3,"")</f>
        <v/>
      </c>
      <c r="DD9" s="31" t="str">
        <f>IF(BH9=4,4,"")</f>
        <v/>
      </c>
      <c r="DE9" s="31">
        <f>IF(BH9=5,5,"")</f>
        <v>5</v>
      </c>
      <c r="DF9" s="31" t="str">
        <f>IF(BK9=0,BK9,"")</f>
        <v/>
      </c>
      <c r="DG9" s="31" t="str">
        <f>IF(BK9=1,1,"")</f>
        <v/>
      </c>
      <c r="DH9" s="31" t="str">
        <f>IF(BK9=2,2,"")</f>
        <v/>
      </c>
      <c r="DI9" s="31" t="str">
        <f>IF(BK9=3,3,"")</f>
        <v/>
      </c>
      <c r="DJ9" s="31" t="str">
        <f>IF(BK9=4,4,"")</f>
        <v/>
      </c>
      <c r="DK9" s="31" t="str">
        <f>IF(BK9=5,5,"")</f>
        <v/>
      </c>
      <c r="DL9" s="31" t="str">
        <f>IF(BK9=6,6,"")</f>
        <v/>
      </c>
      <c r="DM9" s="31" t="str">
        <f>IF(BK9=7,7,"")</f>
        <v/>
      </c>
      <c r="DN9" s="31" t="str">
        <f>IF(BK9=8,8,"")</f>
        <v/>
      </c>
      <c r="DO9" s="31" t="str">
        <f>IF(BK9=9,9,"")</f>
        <v/>
      </c>
      <c r="DP9" s="31">
        <f>IF(BK9=10,10,"")</f>
        <v>10</v>
      </c>
      <c r="DQ9" s="31" t="str">
        <f>IF(J9="Lund",AZ9,"")</f>
        <v/>
      </c>
      <c r="DR9" s="31" t="str">
        <f>IF(DQ9="","",RANK(DQ9,$DQ$3:$DQ$202,1))</f>
        <v/>
      </c>
      <c r="DS9" s="31" t="str">
        <f>IF(DR9=1,B9,"")</f>
        <v/>
      </c>
      <c r="DT9" s="31">
        <f>IF(I9="AT",B9,"")</f>
        <v>26</v>
      </c>
      <c r="DU9" s="31" t="str">
        <f>IF(I9="MC",B9,"")</f>
        <v/>
      </c>
      <c r="DV9" s="31" t="str">
        <f>IF(I9="AC",B9,"")</f>
        <v/>
      </c>
      <c r="DW9" s="48">
        <f>IF(BK9=0,0,IF(D9="","",$D$203-AZ9+1)/$D$203*100)</f>
        <v>83.098591549295776</v>
      </c>
      <c r="DX9" s="76" t="str">
        <f>IF(AS9 = 0,AV9 - AS9,"")</f>
        <v/>
      </c>
      <c r="DY9" s="77">
        <v>14.5</v>
      </c>
      <c r="DZ9" s="77">
        <v>1.06</v>
      </c>
    </row>
    <row r="10" spans="1:134" ht="13.2" x14ac:dyDescent="0.25">
      <c r="A10" s="31">
        <v>8</v>
      </c>
      <c r="B10" s="76">
        <v>68</v>
      </c>
      <c r="C10" s="15"/>
      <c r="D10" s="14" t="s">
        <v>310</v>
      </c>
      <c r="E10" s="14" t="s">
        <v>369</v>
      </c>
      <c r="F10" s="14"/>
      <c r="G10" s="14" t="s">
        <v>311</v>
      </c>
      <c r="H10" s="50" t="s">
        <v>369</v>
      </c>
      <c r="I10" s="15" t="s">
        <v>222</v>
      </c>
      <c r="J10" s="47"/>
      <c r="K10" s="47"/>
      <c r="L10" s="47"/>
      <c r="M10" s="54">
        <v>31</v>
      </c>
      <c r="N10" s="54">
        <v>16</v>
      </c>
      <c r="O10" s="54">
        <v>14.5</v>
      </c>
      <c r="P10" s="54">
        <v>15.5</v>
      </c>
      <c r="Q10" s="54">
        <v>20</v>
      </c>
      <c r="R10" s="51"/>
      <c r="S10" s="51"/>
      <c r="T10" s="51"/>
      <c r="U10" s="51"/>
      <c r="V10" s="51"/>
      <c r="W10" s="51"/>
      <c r="X10" s="52">
        <f>IF(M10&gt;0,VLOOKUP(M10,$DY$8:$DZ$95,2)," ")</f>
        <v>12.06</v>
      </c>
      <c r="Y10" s="52">
        <f>IF(N10&gt;0,VLOOKUP(N10,$DY$8:$DZ$95,2)," ")</f>
        <v>1.38</v>
      </c>
      <c r="Z10" s="52">
        <f>IF(O10&gt;0,VLOOKUP(O10,$DY$8:$DZ$95,2)," ")</f>
        <v>1.06</v>
      </c>
      <c r="AA10" s="52">
        <f>IF(P10&gt;0,VLOOKUP(P10,$DY$8:$DZ$95,2)," ")</f>
        <v>1.24</v>
      </c>
      <c r="AB10" s="52">
        <f>IF(Q10&gt;0,VLOOKUP(Q10,$DY$8:$DZ$95,2)," ")</f>
        <v>2.76</v>
      </c>
      <c r="AC10" s="54">
        <v>16</v>
      </c>
      <c r="AD10" s="54">
        <v>17</v>
      </c>
      <c r="AE10" s="54">
        <v>16.5</v>
      </c>
      <c r="AF10" s="54">
        <v>14.5</v>
      </c>
      <c r="AG10" s="54"/>
      <c r="AH10" s="52">
        <f>IF(AC10&gt;0,VLOOKUP(AC10,$DY$8:$DZ$95,2)," ")</f>
        <v>1.38</v>
      </c>
      <c r="AI10" s="52">
        <f>IF(AD10&gt;0,VLOOKUP(AD10,$DY$8:$DZ$95,2)," ")</f>
        <v>1.64</v>
      </c>
      <c r="AJ10" s="52">
        <f>IF(AE10&gt;0,VLOOKUP(AE10,$DY$8:$DZ$95,2)," ")</f>
        <v>1.5</v>
      </c>
      <c r="AK10" s="52">
        <f>IF(AF10&gt;0,VLOOKUP(AF10,$DY$8:$DZ$95,2)," ")</f>
        <v>1.06</v>
      </c>
      <c r="AL10" s="52" t="str">
        <f>IF(AG10&gt;0,VLOOKUP(AG10,$DY$8:$DZ$95,2)," ")</f>
        <v xml:space="preserve"> </v>
      </c>
      <c r="AM10" s="53"/>
      <c r="AN10" s="53"/>
      <c r="AO10" s="53"/>
      <c r="AP10" s="53"/>
      <c r="AQ10" s="53"/>
      <c r="AR10" s="53"/>
      <c r="AS10" s="55">
        <f>IF(D10="","",SUM(X10:AB10))</f>
        <v>18.5</v>
      </c>
      <c r="AT10" s="31">
        <f>IF(D10="","",RANK(AS10,$AS$3:$AS$202,0))</f>
        <v>8</v>
      </c>
      <c r="AU10" s="57">
        <f>IF(D10="","",IF(LOOKUP(AT10,'Master 2012 Pay Sheet'!$A$5:$A$35,'Master 2012 Pay Sheet'!$B$5:$B$35)&gt;0,LOOKUP(AT10,'Master 2012 Pay Sheet'!$A$5:$A$35,'Master 2012 Pay Sheet'!$B$5:$B$35),0))</f>
        <v>0</v>
      </c>
      <c r="AV10" s="56">
        <f>IF(D10="","",SUM(AH10:AL10))</f>
        <v>5.58</v>
      </c>
      <c r="AW10" s="31">
        <f>IF(D10="","",RANK(AV10,$AV$3:$AV$202,0))</f>
        <v>56</v>
      </c>
      <c r="AX10" s="57">
        <f>IF(D10="","",IF(LOOKUP(AW10,'Master 2012 Pay Sheet'!$C$5:$C$35,'Master 2012 Pay Sheet'!$D$5:$D$35)&gt;0,LOOKUP(AW10,'Master 2012 Pay Sheet'!$C$5:$C$35,'Master 2012 Pay Sheet'!$D$5:$D$35),0))</f>
        <v>0</v>
      </c>
      <c r="AY10" s="56">
        <f>IF(D10="","",AS10+AV10)</f>
        <v>24.08</v>
      </c>
      <c r="AZ10" s="31">
        <f>IF(D10="","",RANK(AY10,$AY$3:$AY$202,0))</f>
        <v>27</v>
      </c>
      <c r="BA10" s="57">
        <f>IF(D10="","",IF(LOOKUP(AZ10,'Master 2012 Pay Sheet'!$E$5:$E$35,'Master 2012 Pay Sheet'!$F$5:$F$35)&gt;0,LOOKUP(AZ10,'Master 2012 Pay Sheet'!$E$5:$E$35,'Master 2012 Pay Sheet'!$F$5:$F$35),0))</f>
        <v>0</v>
      </c>
      <c r="BB10" s="57">
        <f>IF(D10="","",SUM(AU10+AX10+BA10))</f>
        <v>0</v>
      </c>
      <c r="BC10" s="31">
        <f>IF(D10="","",AT10-AZ10)</f>
        <v>-19</v>
      </c>
      <c r="BD10" s="31" t="str">
        <f>IF(D10="","",IF(BC10=MAX($BC$3:$BC$202),B10,""))</f>
        <v/>
      </c>
      <c r="BE10" s="31">
        <f>IF(D10="","",COUNT(M10:Q10))</f>
        <v>5</v>
      </c>
      <c r="BF10" s="56">
        <f>IF(D10="","",MAX(X10:AB10))</f>
        <v>12.06</v>
      </c>
      <c r="BG10" s="31" t="str">
        <f>IF(BF10=MAX($BF$3:$BF$202),B10,"")</f>
        <v/>
      </c>
      <c r="BH10" s="31">
        <f>IF(D10="","",COUNT(AC10:AG10))</f>
        <v>4</v>
      </c>
      <c r="BI10" s="56">
        <f>IF(D10="","",MAX(AH10:AL10))</f>
        <v>1.64</v>
      </c>
      <c r="BJ10" s="31" t="str">
        <f>IF(BI10=MAX($BI$3:$BI$202),B10,"")</f>
        <v/>
      </c>
      <c r="BK10" s="31">
        <f>IF(BE10="","",BE10+BH10)</f>
        <v>9</v>
      </c>
      <c r="BL10" s="31">
        <f>IF(D10="","",IF(S10=MAX($S$3:$S$202),S10,""))</f>
        <v>0</v>
      </c>
      <c r="BM10" s="31">
        <f>IF(BL10=MAX($BL$3:$BL$202),B10,"")</f>
        <v>68</v>
      </c>
      <c r="BN10" s="31">
        <f>IF(D10="","",IF(AN10=MAX($AN$3:$AN$202),AN10,""))</f>
        <v>0</v>
      </c>
      <c r="BO10" s="31">
        <f>IF(BN10=MAX($BN$3:$BN$202),B10,"")</f>
        <v>68</v>
      </c>
      <c r="BP10" s="31">
        <f>IF(D10="","",IF(R10=MAX($R$3:$R$202),R10,""))</f>
        <v>0</v>
      </c>
      <c r="BQ10" s="31">
        <f>IF(BP10=MAX($BP$3:$BP$202),B10,"")</f>
        <v>68</v>
      </c>
      <c r="BR10" s="31">
        <f>IF(D10="","",IF(AM10=MAX($AM$3:$AM$202),AM10,""))</f>
        <v>0</v>
      </c>
      <c r="BS10" s="31">
        <f>IF(BR10=MAX($BR$3:$BR$202),B10,"")</f>
        <v>68</v>
      </c>
      <c r="BT10" s="31">
        <f>IF(D10="","",IF(V10=MAX($V$3:$V$202),V10,""))</f>
        <v>0</v>
      </c>
      <c r="BU10" s="31">
        <f>IF(BT10=MAX($BT$3:$BT$202),B10,"")</f>
        <v>68</v>
      </c>
      <c r="BV10" s="31">
        <f>IF(D10="","",IF(W10=MAX($W$3:$W$202), W10,""))</f>
        <v>0</v>
      </c>
      <c r="BW10" s="31">
        <f>IF(BV10=MAX($BV$3:$BV$202),B10,"")</f>
        <v>68</v>
      </c>
      <c r="BX10" s="31">
        <f>IF(D10="","",IF(AQ10=MAX($AQ$3:$AQ$202),AQ10,""))</f>
        <v>0</v>
      </c>
      <c r="BY10" s="31">
        <f>IF(BX10=MAX($BX$3:$BX$202),B10,"")</f>
        <v>68</v>
      </c>
      <c r="BZ10" s="31">
        <f>IF(D10="","",IF(AR10=MAX($AR$3:$AR$202), AR10,""))</f>
        <v>0</v>
      </c>
      <c r="CA10" s="31">
        <f>IF(BZ10=MAX($BZ$3:$BZ$202),B10,"")</f>
        <v>68</v>
      </c>
      <c r="CB10" s="31">
        <f>IF(D10="","",IF(U10=MAX($U$3:$U$202), U10,""))</f>
        <v>0</v>
      </c>
      <c r="CC10" s="31">
        <f>IF(CB10=MAX($CB$3:$CB$202),B10,"")</f>
        <v>68</v>
      </c>
      <c r="CD10" s="31">
        <f>IF(D10="","",IF(AP10=MAX($AP$3:$AP$202),AP10,""))</f>
        <v>0</v>
      </c>
      <c r="CE10" s="31">
        <f>IF(CD10=MAX($CD$3:$CD$202),B10,"")</f>
        <v>68</v>
      </c>
      <c r="CF10" s="31">
        <f>IF(D10="","",IF(T10=MAX($T$3:$T$202), T10,""))</f>
        <v>0</v>
      </c>
      <c r="CG10" s="31">
        <f>IF(CF10=MAX($CF$3:$CF$202),B10,"")</f>
        <v>68</v>
      </c>
      <c r="CH10" s="31">
        <f>IF(D10="","",IF(AO10=MAX($AO$3:$AO$202),AO10,""))</f>
        <v>0</v>
      </c>
      <c r="CI10" s="31">
        <f>IF(CH10=MAX($CH$3:$CH$202),B10,"")</f>
        <v>68</v>
      </c>
      <c r="CJ10" s="31" t="str">
        <f>IF(I10="AC",AZ10,"")</f>
        <v/>
      </c>
      <c r="CK10" s="31" t="str">
        <f>IF(CJ10="","",RANK(CJ10,$CJ$3:$CJ$202,1))</f>
        <v/>
      </c>
      <c r="CL10" s="31" t="str">
        <f>IF(CK10=1,B10,"")</f>
        <v/>
      </c>
      <c r="CM10" s="31" t="str">
        <f>IF(CK10=2,B10,"")</f>
        <v/>
      </c>
      <c r="CN10" s="31" t="str">
        <f>IF(CK10=3,B10,"")</f>
        <v/>
      </c>
      <c r="CO10" s="31">
        <f>IF(I10="MC",AZ10,"")</f>
        <v>27</v>
      </c>
      <c r="CP10" s="31">
        <f>IF(CO10="","",RANK(CO10,$CO$3:$CO$202,1))</f>
        <v>4</v>
      </c>
      <c r="CQ10" s="31" t="str">
        <f>IF(CP10=1,B10,"")</f>
        <v/>
      </c>
      <c r="CR10" s="31" t="str">
        <f>IF(CP10=2,B10,"")</f>
        <v/>
      </c>
      <c r="CS10" s="31" t="str">
        <f>IF(CP10=3,B10,"")</f>
        <v/>
      </c>
      <c r="CT10" s="31" t="str">
        <f>IF(BE10=0,BE10,"")</f>
        <v/>
      </c>
      <c r="CU10" s="31" t="str">
        <f>IF(BE10=1,1,"")</f>
        <v/>
      </c>
      <c r="CV10" s="31" t="str">
        <f>IF(BE10=2,2,"")</f>
        <v/>
      </c>
      <c r="CW10" s="31" t="str">
        <f>IF(BE10=3,3,"")</f>
        <v/>
      </c>
      <c r="CX10" s="31" t="str">
        <f>IF(BE10=4,4,"")</f>
        <v/>
      </c>
      <c r="CY10" s="31">
        <f>IF(BE10=5,5,"")</f>
        <v>5</v>
      </c>
      <c r="CZ10" s="31" t="str">
        <f>IF(BH10=0,BH10,"")</f>
        <v/>
      </c>
      <c r="DA10" s="31" t="str">
        <f>IF(BH10=1,1,"")</f>
        <v/>
      </c>
      <c r="DB10" s="31" t="str">
        <f>IF(BH10=2,2,"")</f>
        <v/>
      </c>
      <c r="DC10" s="31" t="str">
        <f>IF(BH10=3,3,"")</f>
        <v/>
      </c>
      <c r="DD10" s="31">
        <f>IF(BH10=4,4,"")</f>
        <v>4</v>
      </c>
      <c r="DE10" s="31" t="str">
        <f>IF(BH10=5,5,"")</f>
        <v/>
      </c>
      <c r="DF10" s="31" t="str">
        <f>IF(BK10=0,BK10,"")</f>
        <v/>
      </c>
      <c r="DG10" s="31" t="str">
        <f>IF(BK10=1,1,"")</f>
        <v/>
      </c>
      <c r="DH10" s="31" t="str">
        <f>IF(BK10=2,2,"")</f>
        <v/>
      </c>
      <c r="DI10" s="31" t="str">
        <f>IF(BK10=3,3,"")</f>
        <v/>
      </c>
      <c r="DJ10" s="31" t="str">
        <f>IF(BK10=4,4,"")</f>
        <v/>
      </c>
      <c r="DK10" s="31" t="str">
        <f>IF(BK10=5,5,"")</f>
        <v/>
      </c>
      <c r="DL10" s="31" t="str">
        <f>IF(BK10=6,6,"")</f>
        <v/>
      </c>
      <c r="DM10" s="31" t="str">
        <f>IF(BK10=7,7,"")</f>
        <v/>
      </c>
      <c r="DN10" s="31" t="str">
        <f>IF(BK10=8,8,"")</f>
        <v/>
      </c>
      <c r="DO10" s="31">
        <f>IF(BK10=9,9,"")</f>
        <v>9</v>
      </c>
      <c r="DP10" s="31" t="str">
        <f>IF(BK10=10,10,"")</f>
        <v/>
      </c>
      <c r="DQ10" s="31" t="str">
        <f>IF(J10="Lund",AZ10,"")</f>
        <v/>
      </c>
      <c r="DR10" s="31" t="str">
        <f>IF(DQ10="","",RANK(DQ10,$DQ$3:$DQ$202,1))</f>
        <v/>
      </c>
      <c r="DS10" s="31" t="str">
        <f>IF(DR10=1,B10,"")</f>
        <v/>
      </c>
      <c r="DT10" s="31" t="str">
        <f>IF(I10="AT",B10,"")</f>
        <v/>
      </c>
      <c r="DU10" s="31">
        <f>IF(I10="MC",B10,"")</f>
        <v>68</v>
      </c>
      <c r="DV10" s="31" t="str">
        <f>IF(I10="AC",B10,"")</f>
        <v/>
      </c>
      <c r="DW10" s="48">
        <f>IF(BK10=0,0,IF(D10="","",$D$203-AZ10+1)/$D$203*100)</f>
        <v>63.380281690140848</v>
      </c>
      <c r="DX10" s="76" t="str">
        <f>IF(AS10 = 0,AV10 - AS10,"")</f>
        <v/>
      </c>
      <c r="DY10" s="77">
        <v>14.75</v>
      </c>
      <c r="DZ10" s="77">
        <v>1.0900000000000001</v>
      </c>
    </row>
    <row r="11" spans="1:134" ht="13.2" x14ac:dyDescent="0.25">
      <c r="A11" s="31">
        <v>9</v>
      </c>
      <c r="B11" s="76">
        <v>13</v>
      </c>
      <c r="C11" s="60"/>
      <c r="D11" s="61" t="s">
        <v>197</v>
      </c>
      <c r="E11" s="61" t="s">
        <v>332</v>
      </c>
      <c r="F11" s="14"/>
      <c r="G11" s="14" t="s">
        <v>198</v>
      </c>
      <c r="H11" s="50" t="s">
        <v>332</v>
      </c>
      <c r="I11" s="60" t="s">
        <v>335</v>
      </c>
      <c r="J11" s="47"/>
      <c r="K11" s="47"/>
      <c r="L11" s="47"/>
      <c r="M11" s="54">
        <v>20</v>
      </c>
      <c r="N11" s="54">
        <v>24.25</v>
      </c>
      <c r="O11" s="54">
        <v>18</v>
      </c>
      <c r="P11" s="54">
        <v>22.25</v>
      </c>
      <c r="Q11" s="54">
        <v>22.5</v>
      </c>
      <c r="R11" s="51"/>
      <c r="S11" s="51"/>
      <c r="T11" s="51"/>
      <c r="U11" s="51"/>
      <c r="V11" s="51"/>
      <c r="W11" s="51"/>
      <c r="X11" s="52">
        <f>IF(M11&gt;0,VLOOKUP(M11,$DY$8:$DZ$95,2)," ")</f>
        <v>2.76</v>
      </c>
      <c r="Y11" s="52">
        <f>IF(N11&gt;0,VLOOKUP(N11,$DY$8:$DZ$95,2)," ")</f>
        <v>5.28</v>
      </c>
      <c r="Z11" s="52">
        <f>IF(O11&gt;0,VLOOKUP(O11,$DY$8:$DZ$95,2)," ")</f>
        <v>1.94</v>
      </c>
      <c r="AA11" s="52">
        <f>IF(P11&gt;0,VLOOKUP(P11,$DY$8:$DZ$95,2)," ")</f>
        <v>3.94</v>
      </c>
      <c r="AB11" s="52">
        <f>IF(Q11&gt;0,VLOOKUP(Q11,$DY$8:$DZ$95,2)," ")</f>
        <v>4.0999999999999996</v>
      </c>
      <c r="AC11" s="54">
        <v>18.5</v>
      </c>
      <c r="AD11" s="54">
        <v>17</v>
      </c>
      <c r="AE11" s="54">
        <v>16.25</v>
      </c>
      <c r="AF11" s="54">
        <v>17</v>
      </c>
      <c r="AG11" s="54">
        <v>23.5</v>
      </c>
      <c r="AH11" s="52">
        <f>IF(AC11&gt;0,VLOOKUP(AC11,$DY$8:$DZ$95,2)," ")</f>
        <v>2.12</v>
      </c>
      <c r="AI11" s="52">
        <f>IF(AD11&gt;0,VLOOKUP(AD11,$DY$8:$DZ$95,2)," ")</f>
        <v>1.64</v>
      </c>
      <c r="AJ11" s="52">
        <f>IF(AE11&gt;0,VLOOKUP(AE11,$DY$8:$DZ$95,2)," ")</f>
        <v>1.44</v>
      </c>
      <c r="AK11" s="52">
        <f>IF(AF11&gt;0,VLOOKUP(AF11,$DY$8:$DZ$95,2)," ")</f>
        <v>1.64</v>
      </c>
      <c r="AL11" s="52">
        <f>IF(AG11&gt;0,VLOOKUP(AG11,$DY$8:$DZ$95,2)," ")</f>
        <v>4.74</v>
      </c>
      <c r="AM11" s="53"/>
      <c r="AN11" s="53"/>
      <c r="AO11" s="53"/>
      <c r="AP11" s="53"/>
      <c r="AQ11" s="53"/>
      <c r="AR11" s="53"/>
      <c r="AS11" s="55">
        <f>IF(D11="","",SUM(X11:AB11))</f>
        <v>18.019999999999996</v>
      </c>
      <c r="AT11" s="31">
        <f>IF(D11="","",RANK(AS11,$AS$3:$AS$202,0))</f>
        <v>9</v>
      </c>
      <c r="AU11" s="57">
        <f>IF(D11="","",IF(LOOKUP(AT11,'Master 2012 Pay Sheet'!$A$5:$A$35,'Master 2012 Pay Sheet'!$B$5:$B$35)&gt;0,LOOKUP(AT11,'Master 2012 Pay Sheet'!$A$5:$A$35,'Master 2012 Pay Sheet'!$B$5:$B$35),0))</f>
        <v>0</v>
      </c>
      <c r="AV11" s="56">
        <f>IF(D11="","",SUM(AH11:AL11))</f>
        <v>11.579999999999998</v>
      </c>
      <c r="AW11" s="31">
        <f>IF(D11="","",RANK(AV11,$AV$3:$AV$202,0))</f>
        <v>22</v>
      </c>
      <c r="AX11" s="57">
        <f>IF(D11="","",IF(LOOKUP(AW11,'Master 2012 Pay Sheet'!$C$5:$C$35,'Master 2012 Pay Sheet'!$D$5:$D$35)&gt;0,LOOKUP(AW11,'Master 2012 Pay Sheet'!$C$5:$C$35,'Master 2012 Pay Sheet'!$D$5:$D$35),0))</f>
        <v>0</v>
      </c>
      <c r="AY11" s="56">
        <f>IF(D11="","",AS11+AV11)</f>
        <v>29.599999999999994</v>
      </c>
      <c r="AZ11" s="31">
        <f>IF(D11="","",RANK(AY11,$AY$3:$AY$202,0))</f>
        <v>14</v>
      </c>
      <c r="BA11" s="57">
        <f>IF(D11="","",IF(LOOKUP(AZ11,'Master 2012 Pay Sheet'!$E$5:$E$35,'Master 2012 Pay Sheet'!$F$5:$F$35)&gt;0,LOOKUP(AZ11,'Master 2012 Pay Sheet'!$E$5:$E$35,'Master 2012 Pay Sheet'!$F$5:$F$35),0))</f>
        <v>0</v>
      </c>
      <c r="BB11" s="57">
        <f>IF(D11="","",SUM(AU11+AX11+BA11))</f>
        <v>0</v>
      </c>
      <c r="BC11" s="31">
        <f>IF(D11="","",AT11-AZ11)</f>
        <v>-5</v>
      </c>
      <c r="BD11" s="31" t="str">
        <f>IF(D11="","",IF(BC11=MAX($BC$3:$BC$202),B11,""))</f>
        <v/>
      </c>
      <c r="BE11" s="31">
        <f>IF(D11="","",COUNT(M11:Q11))</f>
        <v>5</v>
      </c>
      <c r="BF11" s="56">
        <f>IF(D11="","",MAX(X11:AB11))</f>
        <v>5.28</v>
      </c>
      <c r="BG11" s="31" t="str">
        <f>IF(BF11=MAX($BF$3:$BF$202),B11,"")</f>
        <v/>
      </c>
      <c r="BH11" s="31">
        <f>IF(D11="","",COUNT(AC11:AG11))</f>
        <v>5</v>
      </c>
      <c r="BI11" s="56">
        <f>IF(D11="","",MAX(AH11:AL11))</f>
        <v>4.74</v>
      </c>
      <c r="BJ11" s="31" t="str">
        <f>IF(BI11=MAX($BI$3:$BI$202),B11,"")</f>
        <v/>
      </c>
      <c r="BK11" s="31">
        <f>IF(BE11="","",BE11+BH11)</f>
        <v>10</v>
      </c>
      <c r="BL11" s="31">
        <f>IF(D11="","",IF(S11=MAX($S$3:$S$202),S11,""))</f>
        <v>0</v>
      </c>
      <c r="BM11" s="31">
        <f>IF(BL11=MAX($BL$3:$BL$202),B11,"")</f>
        <v>13</v>
      </c>
      <c r="BN11" s="31">
        <f>IF(D11="","",IF(AN11=MAX($AN$3:$AN$202),AN11,""))</f>
        <v>0</v>
      </c>
      <c r="BO11" s="31">
        <f>IF(BN11=MAX($BN$3:$BN$202),B11,"")</f>
        <v>13</v>
      </c>
      <c r="BP11" s="31">
        <f>IF(D11="","",IF(R11=MAX($R$3:$R$202),R11,""))</f>
        <v>0</v>
      </c>
      <c r="BQ11" s="31">
        <f>IF(BP11=MAX($BP$3:$BP$202),B11,"")</f>
        <v>13</v>
      </c>
      <c r="BR11" s="31">
        <f>IF(D11="","",IF(AM11=MAX($AM$3:$AM$202),AM11,""))</f>
        <v>0</v>
      </c>
      <c r="BS11" s="31">
        <f>IF(BR11=MAX($BR$3:$BR$202),B11,"")</f>
        <v>13</v>
      </c>
      <c r="BT11" s="31">
        <f>IF(D11="","",IF(V11=MAX($V$3:$V$202),V11,""))</f>
        <v>0</v>
      </c>
      <c r="BU11" s="31">
        <f>IF(BT11=MAX($BT$3:$BT$202),B11,"")</f>
        <v>13</v>
      </c>
      <c r="BV11" s="31">
        <f>IF(D11="","",IF(W11=MAX($W$3:$W$202), W11,""))</f>
        <v>0</v>
      </c>
      <c r="BW11" s="31">
        <f>IF(BV11=MAX($BV$3:$BV$202),B11,"")</f>
        <v>13</v>
      </c>
      <c r="BX11" s="31">
        <f>IF(D11="","",IF(AQ11=MAX($AQ$3:$AQ$202),AQ11,""))</f>
        <v>0</v>
      </c>
      <c r="BY11" s="31">
        <f>IF(BX11=MAX($BX$3:$BX$202),B11,"")</f>
        <v>13</v>
      </c>
      <c r="BZ11" s="31">
        <f>IF(D11="","",IF(AR11=MAX($AR$3:$AR$202), AR11,""))</f>
        <v>0</v>
      </c>
      <c r="CA11" s="31">
        <f>IF(BZ11=MAX($BZ$3:$BZ$202),B11,"")</f>
        <v>13</v>
      </c>
      <c r="CB11" s="31">
        <f>IF(D11="","",IF(U11=MAX($U$3:$U$202), U11,""))</f>
        <v>0</v>
      </c>
      <c r="CC11" s="31">
        <f>IF(CB11=MAX($CB$3:$CB$202),B11,"")</f>
        <v>13</v>
      </c>
      <c r="CD11" s="31">
        <f>IF(D11="","",IF(AP11=MAX($AP$3:$AP$202),AP11,""))</f>
        <v>0</v>
      </c>
      <c r="CE11" s="31">
        <f>IF(CD11=MAX($CD$3:$CD$202),B11,"")</f>
        <v>13</v>
      </c>
      <c r="CF11" s="31">
        <f>IF(D11="","",IF(T11=MAX($T$3:$T$202), T11,""))</f>
        <v>0</v>
      </c>
      <c r="CG11" s="31">
        <f>IF(CF11=MAX($CF$3:$CF$202),B11,"")</f>
        <v>13</v>
      </c>
      <c r="CH11" s="31">
        <f>IF(D11="","",IF(AO11=MAX($AO$3:$AO$202),AO11,""))</f>
        <v>0</v>
      </c>
      <c r="CI11" s="31">
        <f>IF(CH11=MAX($CH$3:$CH$202),B11,"")</f>
        <v>13</v>
      </c>
      <c r="CJ11" s="31" t="str">
        <f>IF(I11="AC",AZ11,"")</f>
        <v/>
      </c>
      <c r="CK11" s="31" t="str">
        <f>IF(CJ11="","",RANK(CJ11,$CJ$3:$CJ$202,1))</f>
        <v/>
      </c>
      <c r="CL11" s="31" t="str">
        <f>IF(CK11=1,B11,"")</f>
        <v/>
      </c>
      <c r="CM11" s="31" t="str">
        <f>IF(CK11=2,B11,"")</f>
        <v/>
      </c>
      <c r="CN11" s="31" t="str">
        <f>IF(CK11=3,B11,"")</f>
        <v/>
      </c>
      <c r="CO11" s="31" t="str">
        <f>IF(I11="MC",AZ11,"")</f>
        <v/>
      </c>
      <c r="CP11" s="31" t="str">
        <f>IF(CO11="","",RANK(CO11,$CO$3:$CO$202,1))</f>
        <v/>
      </c>
      <c r="CQ11" s="31" t="str">
        <f>IF(CP11=1,B11,"")</f>
        <v/>
      </c>
      <c r="CR11" s="31" t="str">
        <f>IF(CP11=2,B11,"")</f>
        <v/>
      </c>
      <c r="CS11" s="31" t="str">
        <f>IF(CP11=3,B11,"")</f>
        <v/>
      </c>
      <c r="CT11" s="31" t="str">
        <f>IF(BE11=0,BE11,"")</f>
        <v/>
      </c>
      <c r="CU11" s="31" t="str">
        <f>IF(BE11=1,1,"")</f>
        <v/>
      </c>
      <c r="CV11" s="31" t="str">
        <f>IF(BE11=2,2,"")</f>
        <v/>
      </c>
      <c r="CW11" s="31" t="str">
        <f>IF(BE11=3,3,"")</f>
        <v/>
      </c>
      <c r="CX11" s="31" t="str">
        <f>IF(BE11=4,4,"")</f>
        <v/>
      </c>
      <c r="CY11" s="31">
        <f>IF(BE11=5,5,"")</f>
        <v>5</v>
      </c>
      <c r="CZ11" s="31" t="str">
        <f>IF(BH11=0,BH11,"")</f>
        <v/>
      </c>
      <c r="DA11" s="31" t="str">
        <f>IF(BH11=1,1,"")</f>
        <v/>
      </c>
      <c r="DB11" s="31" t="str">
        <f>IF(BH11=2,2,"")</f>
        <v/>
      </c>
      <c r="DC11" s="31" t="str">
        <f>IF(BH11=3,3,"")</f>
        <v/>
      </c>
      <c r="DD11" s="31" t="str">
        <f>IF(BH11=4,4,"")</f>
        <v/>
      </c>
      <c r="DE11" s="31">
        <f>IF(BH11=5,5,"")</f>
        <v>5</v>
      </c>
      <c r="DF11" s="31" t="str">
        <f>IF(BK11=0,BK11,"")</f>
        <v/>
      </c>
      <c r="DG11" s="31" t="str">
        <f>IF(BK11=1,1,"")</f>
        <v/>
      </c>
      <c r="DH11" s="31" t="str">
        <f>IF(BK11=2,2,"")</f>
        <v/>
      </c>
      <c r="DI11" s="31" t="str">
        <f>IF(BK11=3,3,"")</f>
        <v/>
      </c>
      <c r="DJ11" s="31" t="str">
        <f>IF(BK11=4,4,"")</f>
        <v/>
      </c>
      <c r="DK11" s="31" t="str">
        <f>IF(BK11=5,5,"")</f>
        <v/>
      </c>
      <c r="DL11" s="31" t="str">
        <f>IF(BK11=6,6,"")</f>
        <v/>
      </c>
      <c r="DM11" s="31" t="str">
        <f>IF(BK11=7,7,"")</f>
        <v/>
      </c>
      <c r="DN11" s="31" t="str">
        <f>IF(BK11=8,8,"")</f>
        <v/>
      </c>
      <c r="DO11" s="31" t="str">
        <f>IF(BK11=9,9,"")</f>
        <v/>
      </c>
      <c r="DP11" s="31">
        <f>IF(BK11=10,10,"")</f>
        <v>10</v>
      </c>
      <c r="DQ11" s="31" t="str">
        <f>IF(J11="Lund",AZ11,"")</f>
        <v/>
      </c>
      <c r="DR11" s="31" t="str">
        <f>IF(DQ11="","",RANK(DQ11,$DQ$3:$DQ$202,1))</f>
        <v/>
      </c>
      <c r="DS11" s="31" t="str">
        <f>IF(DR11=1,B11,"")</f>
        <v/>
      </c>
      <c r="DT11" s="31" t="str">
        <f>IF(I11="AT",B11,"")</f>
        <v/>
      </c>
      <c r="DU11" s="31" t="str">
        <f>IF(I11="MC",B11,"")</f>
        <v/>
      </c>
      <c r="DV11" s="31" t="str">
        <f>IF(I11="AC",B11,"")</f>
        <v/>
      </c>
      <c r="DW11" s="48">
        <f>IF(BK11=0,0,IF(D11="","",$D$203-AZ11+1)/$D$203*100)</f>
        <v>81.690140845070431</v>
      </c>
      <c r="DX11" s="76" t="str">
        <f>IF(AS11 = 0,AV11 - AS11,"")</f>
        <v/>
      </c>
      <c r="DY11" s="77">
        <v>15</v>
      </c>
      <c r="DZ11" s="77">
        <v>1.1200000000000001</v>
      </c>
    </row>
    <row r="12" spans="1:134" ht="13.2" x14ac:dyDescent="0.25">
      <c r="A12" s="31">
        <v>10</v>
      </c>
      <c r="B12" s="76">
        <v>2</v>
      </c>
      <c r="C12" s="60"/>
      <c r="D12" s="61" t="s">
        <v>175</v>
      </c>
      <c r="E12" s="61" t="s">
        <v>320</v>
      </c>
      <c r="F12" s="14"/>
      <c r="G12" s="14" t="s">
        <v>176</v>
      </c>
      <c r="H12" s="14" t="s">
        <v>320</v>
      </c>
      <c r="I12" s="60" t="s">
        <v>203</v>
      </c>
      <c r="J12" s="62"/>
      <c r="K12" s="62"/>
      <c r="L12" s="62"/>
      <c r="M12" s="54">
        <v>16.5</v>
      </c>
      <c r="N12" s="54">
        <v>18.5</v>
      </c>
      <c r="O12" s="54">
        <v>17.5</v>
      </c>
      <c r="P12" s="54">
        <v>19</v>
      </c>
      <c r="Q12" s="54">
        <v>29.5</v>
      </c>
      <c r="R12" s="51"/>
      <c r="S12" s="51"/>
      <c r="T12" s="51"/>
      <c r="U12" s="51"/>
      <c r="V12" s="51"/>
      <c r="W12" s="51"/>
      <c r="X12" s="52">
        <f>IF(M12&gt;0,VLOOKUP(M12,$DY$8:$DZ$95,2)," ")</f>
        <v>1.5</v>
      </c>
      <c r="Y12" s="52">
        <f>IF(N12&gt;0,VLOOKUP(N12,$DY$8:$DZ$95,2)," ")</f>
        <v>2.12</v>
      </c>
      <c r="Z12" s="52">
        <f>IF(O12&gt;0,VLOOKUP(O12,$DY$8:$DZ$95,2)," ")</f>
        <v>1.78</v>
      </c>
      <c r="AA12" s="52">
        <f>IF(P12&gt;0,VLOOKUP(P12,$DY$8:$DZ$95,2)," ")</f>
        <v>2.3199999999999998</v>
      </c>
      <c r="AB12" s="52">
        <f>IF(Q12&gt;0,VLOOKUP(Q12,$DY$8:$DZ$95,2)," ")</f>
        <v>10.220000000000001</v>
      </c>
      <c r="AC12" s="54">
        <v>23</v>
      </c>
      <c r="AD12" s="54">
        <v>26</v>
      </c>
      <c r="AE12" s="54">
        <v>20.5</v>
      </c>
      <c r="AF12" s="54">
        <v>20</v>
      </c>
      <c r="AG12" s="54">
        <v>21</v>
      </c>
      <c r="AH12" s="52">
        <f>IF(AC12&gt;0,VLOOKUP(AC12,$DY$8:$DZ$95,2)," ")</f>
        <v>4.42</v>
      </c>
      <c r="AI12" s="52">
        <f>IF(AD12&gt;0,VLOOKUP(AD12,$DY$8:$DZ$95,2)," ")</f>
        <v>6.68</v>
      </c>
      <c r="AJ12" s="52">
        <f>IF(AE12&gt;0,VLOOKUP(AE12,$DY$8:$DZ$95,2)," ")</f>
        <v>3</v>
      </c>
      <c r="AK12" s="52">
        <f>IF(AF12&gt;0,VLOOKUP(AF12,$DY$8:$DZ$95,2)," ")</f>
        <v>2.76</v>
      </c>
      <c r="AL12" s="52">
        <f>IF(AG12&gt;0,VLOOKUP(AG12,$DY$8:$DZ$95,2)," ")</f>
        <v>3.24</v>
      </c>
      <c r="AM12" s="53"/>
      <c r="AN12" s="53"/>
      <c r="AO12" s="53"/>
      <c r="AP12" s="53"/>
      <c r="AQ12" s="53"/>
      <c r="AR12" s="53"/>
      <c r="AS12" s="55">
        <f>IF(D12="","",SUM(X12:AB12))</f>
        <v>17.940000000000001</v>
      </c>
      <c r="AT12" s="31">
        <f>IF(D12="","",RANK(AS12,$AS$3:$AS$202,0))</f>
        <v>10</v>
      </c>
      <c r="AU12" s="57">
        <f>IF(D12="","",IF(LOOKUP(AT12,'Master 2012 Pay Sheet'!$A$5:$A$35,'Master 2012 Pay Sheet'!$B$5:$B$35)&gt;0,LOOKUP(AT12,'Master 2012 Pay Sheet'!$A$5:$A$35,'Master 2012 Pay Sheet'!$B$5:$B$35),0))</f>
        <v>0</v>
      </c>
      <c r="AV12" s="56">
        <f>IF(D12="","",SUM(AH12:AL12))</f>
        <v>20.100000000000001</v>
      </c>
      <c r="AW12" s="31">
        <f>IF(D12="","",RANK(AV12,$AV$3:$AV$202,0))</f>
        <v>4</v>
      </c>
      <c r="AX12" s="57">
        <f>IF(D12="","",IF(LOOKUP(AW12,'Master 2012 Pay Sheet'!$C$5:$C$35,'Master 2012 Pay Sheet'!$D$5:$D$35)&gt;0,LOOKUP(AW12,'Master 2012 Pay Sheet'!$C$5:$C$35,'Master 2012 Pay Sheet'!$D$5:$D$35),0))</f>
        <v>0</v>
      </c>
      <c r="AY12" s="56">
        <f>IF(D12="","",AS12+AV12)</f>
        <v>38.040000000000006</v>
      </c>
      <c r="AZ12" s="31">
        <f>IF(D12="","",RANK(AY12,$AY$3:$AY$202,0))</f>
        <v>3</v>
      </c>
      <c r="BA12" s="57">
        <f>IF(D12="","",IF(LOOKUP(AZ12,'Master 2012 Pay Sheet'!$E$5:$E$35,'Master 2012 Pay Sheet'!$F$5:$F$35)&gt;0,LOOKUP(AZ12,'Master 2012 Pay Sheet'!$E$5:$E$35,'Master 2012 Pay Sheet'!$F$5:$F$35),0))</f>
        <v>0</v>
      </c>
      <c r="BB12" s="57">
        <f>IF(D12="","",SUM(AU12+AX12+BA12))</f>
        <v>0</v>
      </c>
      <c r="BC12" s="31">
        <f>IF(D12="","",AT12-AZ12)</f>
        <v>7</v>
      </c>
      <c r="BD12" s="31" t="str">
        <f>IF(D12="","",IF(BC12=MAX($BC$3:$BC$202),B12,""))</f>
        <v/>
      </c>
      <c r="BE12" s="31">
        <f>IF(D12="","",COUNT(M12:Q12))</f>
        <v>5</v>
      </c>
      <c r="BF12" s="56">
        <f>IF(D12="","",MAX(X12:AB12))</f>
        <v>10.220000000000001</v>
      </c>
      <c r="BG12" s="31" t="str">
        <f>IF(BF12=MAX($BF$3:$BF$202),B12,"")</f>
        <v/>
      </c>
      <c r="BH12" s="31">
        <f>IF(D12="","",COUNT(AC12:AG12))</f>
        <v>5</v>
      </c>
      <c r="BI12" s="56">
        <f>IF(D12="","",MAX(AH12:AL12))</f>
        <v>6.68</v>
      </c>
      <c r="BJ12" s="31" t="str">
        <f>IF(BI12=MAX($BI$3:$BI$202),B12,"")</f>
        <v/>
      </c>
      <c r="BK12" s="31">
        <f>IF(BE12="","",BE12+BH12)</f>
        <v>10</v>
      </c>
      <c r="BL12" s="31">
        <f>IF(D12="","",IF(S12=MAX($S$3:$S$202),S12,""))</f>
        <v>0</v>
      </c>
      <c r="BM12" s="31">
        <f>IF(BL12=MAX($BL$3:$BL$202),B12,"")</f>
        <v>2</v>
      </c>
      <c r="BN12" s="31">
        <f>IF(D12="","",IF(AN12=MAX($AN$3:$AN$202),AN12,""))</f>
        <v>0</v>
      </c>
      <c r="BO12" s="31">
        <f>IF(BN12=MAX($BN$3:$BN$202),B12,"")</f>
        <v>2</v>
      </c>
      <c r="BP12" s="31">
        <f>IF(D12="","",IF(R12=MAX($R$3:$R$202),R12,""))</f>
        <v>0</v>
      </c>
      <c r="BQ12" s="31">
        <f>IF(BP12=MAX($BP$3:$BP$202),B12,"")</f>
        <v>2</v>
      </c>
      <c r="BR12" s="31">
        <f>IF(D12="","",IF(AM12=MAX($AM$3:$AM$202),AM12,""))</f>
        <v>0</v>
      </c>
      <c r="BS12" s="31">
        <f>IF(BR12=MAX($BR$3:$BR$202),B12,"")</f>
        <v>2</v>
      </c>
      <c r="BT12" s="31">
        <f>IF(D12="","",IF(V12=MAX($V$3:$V$202),V12,""))</f>
        <v>0</v>
      </c>
      <c r="BU12" s="31">
        <f>IF(BT12=MAX($BT$3:$BT$202),B12,"")</f>
        <v>2</v>
      </c>
      <c r="BV12" s="31">
        <f>IF(D12="","",IF(W12=MAX($W$3:$W$202), W12,""))</f>
        <v>0</v>
      </c>
      <c r="BW12" s="31">
        <f>IF(BV12=MAX($BV$3:$BV$202),B12,"")</f>
        <v>2</v>
      </c>
      <c r="BX12" s="31">
        <f>IF(D12="","",IF(AQ12=MAX($AQ$3:$AQ$202),AQ12,""))</f>
        <v>0</v>
      </c>
      <c r="BY12" s="31">
        <f>IF(BX12=MAX($BX$3:$BX$202),B12,"")</f>
        <v>2</v>
      </c>
      <c r="BZ12" s="31">
        <f>IF(D12="","",IF(AR12=MAX($AR$3:$AR$202), AR12,""))</f>
        <v>0</v>
      </c>
      <c r="CA12" s="31">
        <f>IF(BZ12=MAX($BZ$3:$BZ$202),B12,"")</f>
        <v>2</v>
      </c>
      <c r="CB12" s="31">
        <f>IF(D12="","",IF(U12=MAX($U$3:$U$202), U12,""))</f>
        <v>0</v>
      </c>
      <c r="CC12" s="31">
        <f>IF(CB12=MAX($CB$3:$CB$202),B12,"")</f>
        <v>2</v>
      </c>
      <c r="CD12" s="31">
        <f>IF(D12="","",IF(AP12=MAX($AP$3:$AP$202),AP12,""))</f>
        <v>0</v>
      </c>
      <c r="CE12" s="31">
        <f>IF(CD12=MAX($CD$3:$CD$202),B12,"")</f>
        <v>2</v>
      </c>
      <c r="CF12" s="31">
        <f>IF(D12="","",IF(T12=MAX($T$3:$T$202), T12,""))</f>
        <v>0</v>
      </c>
      <c r="CG12" s="31">
        <f>IF(CF12=MAX($CF$3:$CF$202),B12,"")</f>
        <v>2</v>
      </c>
      <c r="CH12" s="31">
        <f>IF(D12="","",IF(AO12=MAX($AO$3:$AO$202),AO12,""))</f>
        <v>0</v>
      </c>
      <c r="CI12" s="31">
        <f>IF(CH12=MAX($CH$3:$CH$202),B12,"")</f>
        <v>2</v>
      </c>
      <c r="CJ12" s="31" t="str">
        <f>IF(I12="AC",AZ12,"")</f>
        <v/>
      </c>
      <c r="CK12" s="31" t="str">
        <f>IF(CJ12="","",RANK(CJ12,$CJ$3:$CJ$202,1))</f>
        <v/>
      </c>
      <c r="CL12" s="31" t="str">
        <f>IF(CK12=1,B12,"")</f>
        <v/>
      </c>
      <c r="CM12" s="31" t="str">
        <f>IF(CK12=2,B12,"")</f>
        <v/>
      </c>
      <c r="CN12" s="31" t="str">
        <f>IF(CK12=3,B12,"")</f>
        <v/>
      </c>
      <c r="CO12" s="31" t="str">
        <f>IF(I12="MC",AZ12,"")</f>
        <v/>
      </c>
      <c r="CP12" s="31" t="str">
        <f>IF(CO12="","",RANK(CO12,$CO$3:$CO$202,1))</f>
        <v/>
      </c>
      <c r="CQ12" s="31" t="str">
        <f>IF(CP12=1,B12,"")</f>
        <v/>
      </c>
      <c r="CR12" s="31" t="str">
        <f>IF(CP12=2,B12,"")</f>
        <v/>
      </c>
      <c r="CS12" s="31" t="str">
        <f>IF(CP12=3,B12,"")</f>
        <v/>
      </c>
      <c r="CT12" s="31" t="str">
        <f>IF(BE12=0,BE12,"")</f>
        <v/>
      </c>
      <c r="CU12" s="31" t="str">
        <f>IF(BE12=1,1,"")</f>
        <v/>
      </c>
      <c r="CV12" s="31" t="str">
        <f>IF(BE12=2,2,"")</f>
        <v/>
      </c>
      <c r="CW12" s="31" t="str">
        <f>IF(BE12=3,3,"")</f>
        <v/>
      </c>
      <c r="CX12" s="31" t="str">
        <f>IF(BE12=4,4,"")</f>
        <v/>
      </c>
      <c r="CY12" s="31">
        <f>IF(BE12=5,5,"")</f>
        <v>5</v>
      </c>
      <c r="CZ12" s="31" t="str">
        <f>IF(BH12=0,BH12,"")</f>
        <v/>
      </c>
      <c r="DA12" s="31" t="str">
        <f>IF(BH12=1,1,"")</f>
        <v/>
      </c>
      <c r="DB12" s="31" t="str">
        <f>IF(BH12=2,2,"")</f>
        <v/>
      </c>
      <c r="DC12" s="31" t="str">
        <f>IF(BH12=3,3,"")</f>
        <v/>
      </c>
      <c r="DD12" s="31" t="str">
        <f>IF(BH12=4,4,"")</f>
        <v/>
      </c>
      <c r="DE12" s="31">
        <f>IF(BH12=5,5,"")</f>
        <v>5</v>
      </c>
      <c r="DF12" s="31" t="str">
        <f>IF(BK12=0,BK12,"")</f>
        <v/>
      </c>
      <c r="DG12" s="31" t="str">
        <f>IF(BK12=1,1,"")</f>
        <v/>
      </c>
      <c r="DH12" s="31" t="str">
        <f>IF(BK12=2,2,"")</f>
        <v/>
      </c>
      <c r="DI12" s="31" t="str">
        <f>IF(BK12=3,3,"")</f>
        <v/>
      </c>
      <c r="DJ12" s="31" t="str">
        <f>IF(BK12=4,4,"")</f>
        <v/>
      </c>
      <c r="DK12" s="31" t="str">
        <f>IF(BK12=5,5,"")</f>
        <v/>
      </c>
      <c r="DL12" s="31" t="str">
        <f>IF(BK12=6,6,"")</f>
        <v/>
      </c>
      <c r="DM12" s="31" t="str">
        <f>IF(BK12=7,7,"")</f>
        <v/>
      </c>
      <c r="DN12" s="31" t="str">
        <f>IF(BK12=8,8,"")</f>
        <v/>
      </c>
      <c r="DO12" s="31" t="str">
        <f>IF(BK12=9,9,"")</f>
        <v/>
      </c>
      <c r="DP12" s="31">
        <f>IF(BK12=10,10,"")</f>
        <v>10</v>
      </c>
      <c r="DQ12" s="31" t="str">
        <f>IF(J12="Lund",AZ12,"")</f>
        <v/>
      </c>
      <c r="DR12" s="31" t="str">
        <f>IF(DQ12="","",RANK(DQ12,$DQ$3:$DQ$202,1))</f>
        <v/>
      </c>
      <c r="DS12" s="31" t="str">
        <f>IF(DR12=1,B12,"")</f>
        <v/>
      </c>
      <c r="DT12" s="31">
        <f>IF(I12="AT",B12,"")</f>
        <v>2</v>
      </c>
      <c r="DU12" s="31" t="str">
        <f>IF(I12="MC",B12,"")</f>
        <v/>
      </c>
      <c r="DV12" s="31" t="str">
        <f>IF(I12="AC",B12,"")</f>
        <v/>
      </c>
      <c r="DW12" s="48">
        <f>IF(BK12=0,0,IF(D12="","",$D$203-AZ12+1)/$D$203*100)</f>
        <v>97.183098591549296</v>
      </c>
      <c r="DX12" s="76" t="str">
        <f>IF(AS12 = 0,AV12 - AS12,"")</f>
        <v/>
      </c>
      <c r="DY12" s="77">
        <v>15.25</v>
      </c>
      <c r="DZ12" s="77">
        <v>1.18</v>
      </c>
    </row>
    <row r="13" spans="1:134" ht="13.2" x14ac:dyDescent="0.25">
      <c r="A13" s="31">
        <v>11</v>
      </c>
      <c r="B13" s="76">
        <v>70</v>
      </c>
      <c r="C13" s="15"/>
      <c r="D13" s="14" t="s">
        <v>314</v>
      </c>
      <c r="E13" s="14" t="s">
        <v>368</v>
      </c>
      <c r="F13" s="14"/>
      <c r="G13" s="14" t="s">
        <v>315</v>
      </c>
      <c r="H13" s="14" t="s">
        <v>368</v>
      </c>
      <c r="I13" s="15" t="s">
        <v>222</v>
      </c>
      <c r="J13" s="47"/>
      <c r="K13" s="47"/>
      <c r="L13" s="47"/>
      <c r="M13" s="54">
        <v>18</v>
      </c>
      <c r="N13" s="54">
        <v>18.25</v>
      </c>
      <c r="O13" s="54">
        <v>18.5</v>
      </c>
      <c r="P13" s="54">
        <v>21.75</v>
      </c>
      <c r="Q13" s="54">
        <v>27.5</v>
      </c>
      <c r="R13" s="51"/>
      <c r="S13" s="51"/>
      <c r="T13" s="51"/>
      <c r="U13" s="51"/>
      <c r="V13" s="51"/>
      <c r="W13" s="51"/>
      <c r="X13" s="52">
        <f>IF(M13&gt;0,VLOOKUP(M13,$DY$8:$DZ$95,2)," ")</f>
        <v>1.94</v>
      </c>
      <c r="Y13" s="52">
        <f>IF(N13&gt;0,VLOOKUP(N13,$DY$8:$DZ$95,2)," ")</f>
        <v>2.02</v>
      </c>
      <c r="Z13" s="52">
        <f>IF(O13&gt;0,VLOOKUP(O13,$DY$8:$DZ$95,2)," ")</f>
        <v>2.12</v>
      </c>
      <c r="AA13" s="52">
        <f>IF(P13&gt;0,VLOOKUP(P13,$DY$8:$DZ$95,2)," ")</f>
        <v>3.66</v>
      </c>
      <c r="AB13" s="52">
        <f>IF(Q13&gt;0,VLOOKUP(Q13,$DY$8:$DZ$95,2)," ")</f>
        <v>8.08</v>
      </c>
      <c r="AC13" s="54">
        <v>17.5</v>
      </c>
      <c r="AD13" s="54">
        <v>25</v>
      </c>
      <c r="AE13" s="54">
        <v>16</v>
      </c>
      <c r="AF13" s="54">
        <v>15.5</v>
      </c>
      <c r="AG13" s="54">
        <v>15</v>
      </c>
      <c r="AH13" s="52">
        <f>IF(AC13&gt;0,VLOOKUP(AC13,$DY$8:$DZ$95,2)," ")</f>
        <v>1.78</v>
      </c>
      <c r="AI13" s="52">
        <f>IF(AD13&gt;0,VLOOKUP(AD13,$DY$8:$DZ$95,2)," ")</f>
        <v>5.84</v>
      </c>
      <c r="AJ13" s="52">
        <f>IF(AE13&gt;0,VLOOKUP(AE13,$DY$8:$DZ$95,2)," ")</f>
        <v>1.38</v>
      </c>
      <c r="AK13" s="52">
        <f>IF(AF13&gt;0,VLOOKUP(AF13,$DY$8:$DZ$95,2)," ")</f>
        <v>1.24</v>
      </c>
      <c r="AL13" s="52">
        <f>IF(AG13&gt;0,VLOOKUP(AG13,$DY$8:$DZ$95,2)," ")</f>
        <v>1.1200000000000001</v>
      </c>
      <c r="AM13" s="53"/>
      <c r="AN13" s="53"/>
      <c r="AO13" s="53"/>
      <c r="AP13" s="53"/>
      <c r="AQ13" s="53"/>
      <c r="AR13" s="53"/>
      <c r="AS13" s="55">
        <f>IF(D13="","",SUM(X13:AB13))</f>
        <v>17.82</v>
      </c>
      <c r="AT13" s="31">
        <f>IF(D13="","",RANK(AS13,$AS$3:$AS$202,0))</f>
        <v>11</v>
      </c>
      <c r="AU13" s="57">
        <f>IF(D13="","",IF(LOOKUP(AT13,'Master 2012 Pay Sheet'!$A$5:$A$35,'Master 2012 Pay Sheet'!$B$5:$B$35)&gt;0,LOOKUP(AT13,'Master 2012 Pay Sheet'!$A$5:$A$35,'Master 2012 Pay Sheet'!$B$5:$B$35),0))</f>
        <v>0</v>
      </c>
      <c r="AV13" s="56">
        <f>IF(D13="","",SUM(AH13:AL13))</f>
        <v>11.36</v>
      </c>
      <c r="AW13" s="31">
        <f>IF(D13="","",RANK(AV13,$AV$3:$AV$202,0))</f>
        <v>23</v>
      </c>
      <c r="AX13" s="57">
        <f>IF(D13="","",IF(LOOKUP(AW13,'Master 2012 Pay Sheet'!$C$5:$C$35,'Master 2012 Pay Sheet'!$D$5:$D$35)&gt;0,LOOKUP(AW13,'Master 2012 Pay Sheet'!$C$5:$C$35,'Master 2012 Pay Sheet'!$D$5:$D$35),0))</f>
        <v>0</v>
      </c>
      <c r="AY13" s="56">
        <f>IF(D13="","",AS13+AV13)</f>
        <v>29.18</v>
      </c>
      <c r="AZ13" s="31">
        <f>IF(D13="","",RANK(AY13,$AY$3:$AY$202,0))</f>
        <v>15</v>
      </c>
      <c r="BA13" s="57">
        <f>IF(D13="","",IF(LOOKUP(AZ13,'Master 2012 Pay Sheet'!$E$5:$E$35,'Master 2012 Pay Sheet'!$F$5:$F$35)&gt;0,LOOKUP(AZ13,'Master 2012 Pay Sheet'!$E$5:$E$35,'Master 2012 Pay Sheet'!$F$5:$F$35),0))</f>
        <v>0</v>
      </c>
      <c r="BB13" s="57">
        <f>IF(D13="","",SUM(AU13+AX13+BA13))</f>
        <v>0</v>
      </c>
      <c r="BC13" s="31">
        <f>IF(D13="","",AT13-AZ13)</f>
        <v>-4</v>
      </c>
      <c r="BD13" s="31" t="str">
        <f>IF(D13="","",IF(BC13=MAX($BC$3:$BC$202),B13,""))</f>
        <v/>
      </c>
      <c r="BE13" s="31">
        <f>IF(D13="","",COUNT(M13:Q13))</f>
        <v>5</v>
      </c>
      <c r="BF13" s="56">
        <f>IF(D13="","",MAX(X13:AB13))</f>
        <v>8.08</v>
      </c>
      <c r="BG13" s="31" t="str">
        <f>IF(BF13=MAX($BF$3:$BF$202),B13,"")</f>
        <v/>
      </c>
      <c r="BH13" s="31">
        <f>IF(D13="","",COUNT(AC13:AG13))</f>
        <v>5</v>
      </c>
      <c r="BI13" s="56">
        <f>IF(D13="","",MAX(AH13:AL13))</f>
        <v>5.84</v>
      </c>
      <c r="BJ13" s="31" t="str">
        <f>IF(BI13=MAX($BI$3:$BI$202),B13,"")</f>
        <v/>
      </c>
      <c r="BK13" s="31">
        <f>IF(BE13="","",BE13+BH13)</f>
        <v>10</v>
      </c>
      <c r="BL13" s="31">
        <f>IF(D13="","",IF(S13=MAX($S$3:$S$202),S13,""))</f>
        <v>0</v>
      </c>
      <c r="BM13" s="31">
        <f>IF(BL13=MAX($BL$3:$BL$202),B13,"")</f>
        <v>70</v>
      </c>
      <c r="BN13" s="31">
        <f>IF(D13="","",IF(AN13=MAX($AN$3:$AN$202),AN13,""))</f>
        <v>0</v>
      </c>
      <c r="BO13" s="31">
        <f>IF(BN13=MAX($BN$3:$BN$202),B13,"")</f>
        <v>70</v>
      </c>
      <c r="BP13" s="31">
        <f>IF(D13="","",IF(R13=MAX($R$3:$R$202),R13,""))</f>
        <v>0</v>
      </c>
      <c r="BQ13" s="31">
        <f>IF(BP13=MAX($BP$3:$BP$202),B13,"")</f>
        <v>70</v>
      </c>
      <c r="BR13" s="31">
        <f>IF(D13="","",IF(AM13=MAX($AM$3:$AM$202),AM13,""))</f>
        <v>0</v>
      </c>
      <c r="BS13" s="31">
        <f>IF(BR13=MAX($BR$3:$BR$202),B13,"")</f>
        <v>70</v>
      </c>
      <c r="BT13" s="31">
        <f>IF(D13="","",IF(V13=MAX($V$3:$V$202),V13,""))</f>
        <v>0</v>
      </c>
      <c r="BU13" s="31">
        <f>IF(BT13=MAX($BT$3:$BT$202),B13,"")</f>
        <v>70</v>
      </c>
      <c r="BV13" s="31">
        <f>IF(D13="","",IF(W13=MAX($W$3:$W$202), W13,""))</f>
        <v>0</v>
      </c>
      <c r="BW13" s="31">
        <f>IF(BV13=MAX($BV$3:$BV$202),B13,"")</f>
        <v>70</v>
      </c>
      <c r="BX13" s="31">
        <f>IF(D13="","",IF(AQ13=MAX($AQ$3:$AQ$202),AQ13,""))</f>
        <v>0</v>
      </c>
      <c r="BY13" s="31">
        <f>IF(BX13=MAX($BX$3:$BX$202),B13,"")</f>
        <v>70</v>
      </c>
      <c r="BZ13" s="31">
        <f>IF(D13="","",IF(AR13=MAX($AR$3:$AR$202), AR13,""))</f>
        <v>0</v>
      </c>
      <c r="CA13" s="31">
        <f>IF(BZ13=MAX($BZ$3:$BZ$202),B13,"")</f>
        <v>70</v>
      </c>
      <c r="CB13" s="31">
        <f>IF(D13="","",IF(U13=MAX($U$3:$U$202), U13,""))</f>
        <v>0</v>
      </c>
      <c r="CC13" s="31">
        <f>IF(CB13=MAX($CB$3:$CB$202),B13,"")</f>
        <v>70</v>
      </c>
      <c r="CD13" s="31">
        <f>IF(D13="","",IF(AP13=MAX($AP$3:$AP$202),AP13,""))</f>
        <v>0</v>
      </c>
      <c r="CE13" s="31">
        <f>IF(CD13=MAX($CD$3:$CD$202),B13,"")</f>
        <v>70</v>
      </c>
      <c r="CF13" s="31">
        <f>IF(D13="","",IF(T13=MAX($T$3:$T$202), T13,""))</f>
        <v>0</v>
      </c>
      <c r="CG13" s="31">
        <f>IF(CF13=MAX($CF$3:$CF$202),B13,"")</f>
        <v>70</v>
      </c>
      <c r="CH13" s="31">
        <f>IF(D13="","",IF(AO13=MAX($AO$3:$AO$202),AO13,""))</f>
        <v>0</v>
      </c>
      <c r="CI13" s="31">
        <f>IF(CH13=MAX($CH$3:$CH$202),B13,"")</f>
        <v>70</v>
      </c>
      <c r="CJ13" s="31" t="str">
        <f>IF(I13="AC",AZ13,"")</f>
        <v/>
      </c>
      <c r="CK13" s="31" t="str">
        <f>IF(CJ13="","",RANK(CJ13,$CJ$3:$CJ$202,1))</f>
        <v/>
      </c>
      <c r="CL13" s="31" t="str">
        <f>IF(CK13=1,B13,"")</f>
        <v/>
      </c>
      <c r="CM13" s="31" t="str">
        <f>IF(CK13=2,B13,"")</f>
        <v/>
      </c>
      <c r="CN13" s="31" t="str">
        <f>IF(CK13=3,B13,"")</f>
        <v/>
      </c>
      <c r="CO13" s="31">
        <f>IF(I13="MC",AZ13,"")</f>
        <v>15</v>
      </c>
      <c r="CP13" s="31">
        <f>IF(CO13="","",RANK(CO13,$CO$3:$CO$202,1))</f>
        <v>1</v>
      </c>
      <c r="CQ13" s="31">
        <f>IF(CP13=1,B13,"")</f>
        <v>70</v>
      </c>
      <c r="CR13" s="31" t="str">
        <f>IF(CP13=2,B13,"")</f>
        <v/>
      </c>
      <c r="CS13" s="31" t="str">
        <f>IF(CP13=3,B13,"")</f>
        <v/>
      </c>
      <c r="CT13" s="31" t="str">
        <f>IF(BE13=0,BE13,"")</f>
        <v/>
      </c>
      <c r="CU13" s="31" t="str">
        <f>IF(BE13=1,1,"")</f>
        <v/>
      </c>
      <c r="CV13" s="31" t="str">
        <f>IF(BE13=2,2,"")</f>
        <v/>
      </c>
      <c r="CW13" s="31" t="str">
        <f>IF(BE13=3,3,"")</f>
        <v/>
      </c>
      <c r="CX13" s="31" t="str">
        <f>IF(BE13=4,4,"")</f>
        <v/>
      </c>
      <c r="CY13" s="31">
        <f>IF(BE13=5,5,"")</f>
        <v>5</v>
      </c>
      <c r="CZ13" s="31" t="str">
        <f>IF(BH13=0,BH13,"")</f>
        <v/>
      </c>
      <c r="DA13" s="31" t="str">
        <f>IF(BH13=1,1,"")</f>
        <v/>
      </c>
      <c r="DB13" s="31" t="str">
        <f>IF(BH13=2,2,"")</f>
        <v/>
      </c>
      <c r="DC13" s="31" t="str">
        <f>IF(BH13=3,3,"")</f>
        <v/>
      </c>
      <c r="DD13" s="31" t="str">
        <f>IF(BH13=4,4,"")</f>
        <v/>
      </c>
      <c r="DE13" s="31">
        <f>IF(BH13=5,5,"")</f>
        <v>5</v>
      </c>
      <c r="DF13" s="31" t="str">
        <f>IF(BK13=0,BK13,"")</f>
        <v/>
      </c>
      <c r="DG13" s="31" t="str">
        <f>IF(BK13=1,1,"")</f>
        <v/>
      </c>
      <c r="DH13" s="31" t="str">
        <f>IF(BK13=2,2,"")</f>
        <v/>
      </c>
      <c r="DI13" s="31" t="str">
        <f>IF(BK13=3,3,"")</f>
        <v/>
      </c>
      <c r="DJ13" s="31" t="str">
        <f>IF(BK13=4,4,"")</f>
        <v/>
      </c>
      <c r="DK13" s="31" t="str">
        <f>IF(BK13=5,5,"")</f>
        <v/>
      </c>
      <c r="DL13" s="31" t="str">
        <f>IF(BK13=6,6,"")</f>
        <v/>
      </c>
      <c r="DM13" s="31" t="str">
        <f>IF(BK13=7,7,"")</f>
        <v/>
      </c>
      <c r="DN13" s="31" t="str">
        <f>IF(BK13=8,8,"")</f>
        <v/>
      </c>
      <c r="DO13" s="31" t="str">
        <f>IF(BK13=9,9,"")</f>
        <v/>
      </c>
      <c r="DP13" s="31">
        <f>IF(BK13=10,10,"")</f>
        <v>10</v>
      </c>
      <c r="DQ13" s="31" t="str">
        <f>IF(J13="Lund",AZ13,"")</f>
        <v/>
      </c>
      <c r="DR13" s="31" t="str">
        <f>IF(DQ13="","",RANK(DQ13,$DQ$3:$DQ$202,1))</f>
        <v/>
      </c>
      <c r="DS13" s="31" t="str">
        <f>IF(DR13=1,B13,"")</f>
        <v/>
      </c>
      <c r="DT13" s="31" t="str">
        <f>IF(I13="AT",B13,"")</f>
        <v/>
      </c>
      <c r="DU13" s="31">
        <f>IF(I13="MC",B13,"")</f>
        <v>70</v>
      </c>
      <c r="DV13" s="31" t="str">
        <f>IF(I13="AC",B13,"")</f>
        <v/>
      </c>
      <c r="DW13" s="48">
        <f>IF(BK13=0,0,IF(D13="","",$D$203-AZ13+1)/$D$203*100)</f>
        <v>80.281690140845072</v>
      </c>
      <c r="DX13" s="76" t="str">
        <f>IF(AS13 = 0,AV13 - AS13,"")</f>
        <v/>
      </c>
      <c r="DY13" s="77">
        <v>15.5</v>
      </c>
      <c r="DZ13" s="77">
        <v>1.24</v>
      </c>
    </row>
    <row r="14" spans="1:134" ht="13.2" x14ac:dyDescent="0.25">
      <c r="A14" s="31">
        <v>12</v>
      </c>
      <c r="B14" s="76">
        <v>6</v>
      </c>
      <c r="C14" s="60"/>
      <c r="D14" s="61" t="s">
        <v>183</v>
      </c>
      <c r="E14" s="61" t="s">
        <v>326</v>
      </c>
      <c r="F14" s="14"/>
      <c r="G14" s="14" t="s">
        <v>184</v>
      </c>
      <c r="H14" s="50" t="s">
        <v>319</v>
      </c>
      <c r="I14" s="60" t="s">
        <v>203</v>
      </c>
      <c r="J14" s="62"/>
      <c r="K14" s="62"/>
      <c r="L14" s="47"/>
      <c r="M14" s="54">
        <v>16.25</v>
      </c>
      <c r="N14" s="54">
        <v>18</v>
      </c>
      <c r="O14" s="54">
        <v>17.5</v>
      </c>
      <c r="P14" s="54">
        <v>30</v>
      </c>
      <c r="Q14" s="54">
        <v>17</v>
      </c>
      <c r="R14" s="51"/>
      <c r="S14" s="51"/>
      <c r="T14" s="51"/>
      <c r="U14" s="51"/>
      <c r="V14" s="51"/>
      <c r="W14" s="51"/>
      <c r="X14" s="52">
        <f>IF(M14&gt;0,VLOOKUP(M14,$DY$8:$DZ$95,2)," ")</f>
        <v>1.44</v>
      </c>
      <c r="Y14" s="52">
        <f>IF(N14&gt;0,VLOOKUP(N14,$DY$8:$DZ$95,2)," ")</f>
        <v>1.94</v>
      </c>
      <c r="Z14" s="52">
        <f>IF(O14&gt;0,VLOOKUP(O14,$DY$8:$DZ$95,2)," ")</f>
        <v>1.78</v>
      </c>
      <c r="AA14" s="52">
        <f>IF(P14&gt;0,VLOOKUP(P14,$DY$8:$DZ$95,2)," ")</f>
        <v>10.82</v>
      </c>
      <c r="AB14" s="52">
        <f>IF(Q14&gt;0,VLOOKUP(Q14,$DY$8:$DZ$95,2)," ")</f>
        <v>1.64</v>
      </c>
      <c r="AC14" s="54">
        <v>17</v>
      </c>
      <c r="AD14" s="54">
        <v>18.5</v>
      </c>
      <c r="AE14" s="54">
        <v>19.5</v>
      </c>
      <c r="AF14" s="54">
        <v>17.5</v>
      </c>
      <c r="AG14" s="54">
        <v>19</v>
      </c>
      <c r="AH14" s="52">
        <f>IF(AC14&gt;0,VLOOKUP(AC14,$DY$8:$DZ$95,2)," ")</f>
        <v>1.64</v>
      </c>
      <c r="AI14" s="52">
        <f>IF(AD14&gt;0,VLOOKUP(AD14,$DY$8:$DZ$95,2)," ")</f>
        <v>2.12</v>
      </c>
      <c r="AJ14" s="52">
        <f>IF(AE14&gt;0,VLOOKUP(AE14,$DY$8:$DZ$95,2)," ")</f>
        <v>2.52</v>
      </c>
      <c r="AK14" s="52">
        <f>IF(AF14&gt;0,VLOOKUP(AF14,$DY$8:$DZ$95,2)," ")</f>
        <v>1.78</v>
      </c>
      <c r="AL14" s="52">
        <f>IF(AG14&gt;0,VLOOKUP(AG14,$DY$8:$DZ$95,2)," ")</f>
        <v>2.3199999999999998</v>
      </c>
      <c r="AM14" s="53"/>
      <c r="AN14" s="53"/>
      <c r="AO14" s="53"/>
      <c r="AP14" s="53"/>
      <c r="AQ14" s="53"/>
      <c r="AR14" s="53"/>
      <c r="AS14" s="55">
        <f>IF(D14="","",SUM(X14:AB14))</f>
        <v>17.62</v>
      </c>
      <c r="AT14" s="31">
        <f>IF(D14="","",RANK(AS14,$AS$3:$AS$202,0))</f>
        <v>12</v>
      </c>
      <c r="AU14" s="57">
        <f>IF(D14="","",IF(LOOKUP(AT14,'Master 2012 Pay Sheet'!$A$5:$A$35,'Master 2012 Pay Sheet'!$B$5:$B$35)&gt;0,LOOKUP(AT14,'Master 2012 Pay Sheet'!$A$5:$A$35,'Master 2012 Pay Sheet'!$B$5:$B$35),0))</f>
        <v>0</v>
      </c>
      <c r="AV14" s="56">
        <f>IF(D14="","",SUM(AH14:AL14))</f>
        <v>10.379999999999999</v>
      </c>
      <c r="AW14" s="31">
        <f>IF(D14="","",RANK(AV14,$AV$3:$AV$202,0))</f>
        <v>31</v>
      </c>
      <c r="AX14" s="57">
        <f>IF(D14="","",IF(LOOKUP(AW14,'Master 2012 Pay Sheet'!$C$5:$C$35,'Master 2012 Pay Sheet'!$D$5:$D$35)&gt;0,LOOKUP(AW14,'Master 2012 Pay Sheet'!$C$5:$C$35,'Master 2012 Pay Sheet'!$D$5:$D$35),0))</f>
        <v>0</v>
      </c>
      <c r="AY14" s="56">
        <f>IF(D14="","",AS14+AV14)</f>
        <v>28</v>
      </c>
      <c r="AZ14" s="31">
        <f>IF(D14="","",RANK(AY14,$AY$3:$AY$202,0))</f>
        <v>17</v>
      </c>
      <c r="BA14" s="57">
        <f>IF(D14="","",IF(LOOKUP(AZ14,'Master 2012 Pay Sheet'!$E$5:$E$35,'Master 2012 Pay Sheet'!$F$5:$F$35)&gt;0,LOOKUP(AZ14,'Master 2012 Pay Sheet'!$E$5:$E$35,'Master 2012 Pay Sheet'!$F$5:$F$35),0))</f>
        <v>0</v>
      </c>
      <c r="BB14" s="57">
        <f>IF(D14="","",SUM(AU14+AX14+BA14))</f>
        <v>0</v>
      </c>
      <c r="BC14" s="31">
        <f>IF(D14="","",AT14-AZ14)</f>
        <v>-5</v>
      </c>
      <c r="BD14" s="31" t="str">
        <f>IF(D14="","",IF(BC14=MAX($BC$3:$BC$202),B14,""))</f>
        <v/>
      </c>
      <c r="BE14" s="31">
        <f>IF(D14="","",COUNT(M14:Q14))</f>
        <v>5</v>
      </c>
      <c r="BF14" s="56">
        <f>IF(D14="","",MAX(X14:AB14))</f>
        <v>10.82</v>
      </c>
      <c r="BG14" s="31" t="str">
        <f>IF(BF14=MAX($BF$3:$BF$202),B14,"")</f>
        <v/>
      </c>
      <c r="BH14" s="31">
        <f>IF(D14="","",COUNT(AC14:AG14))</f>
        <v>5</v>
      </c>
      <c r="BI14" s="56">
        <f>IF(D14="","",MAX(AH14:AL14))</f>
        <v>2.52</v>
      </c>
      <c r="BJ14" s="31" t="str">
        <f>IF(BI14=MAX($BI$3:$BI$202),B14,"")</f>
        <v/>
      </c>
      <c r="BK14" s="31">
        <f>IF(BE14="","",BE14+BH14)</f>
        <v>10</v>
      </c>
      <c r="BL14" s="31">
        <f>IF(D14="","",IF(S14=MAX($S$3:$S$202),S14,""))</f>
        <v>0</v>
      </c>
      <c r="BM14" s="31">
        <f>IF(BL14=MAX($BL$3:$BL$202),B14,"")</f>
        <v>6</v>
      </c>
      <c r="BN14" s="31">
        <f>IF(D14="","",IF(AN14=MAX($AN$3:$AN$202),AN14,""))</f>
        <v>0</v>
      </c>
      <c r="BO14" s="31">
        <f>IF(BN14=MAX($BN$3:$BN$202),B14,"")</f>
        <v>6</v>
      </c>
      <c r="BP14" s="31">
        <f>IF(D14="","",IF(R14=MAX($R$3:$R$202),R14,""))</f>
        <v>0</v>
      </c>
      <c r="BQ14" s="31">
        <f>IF(BP14=MAX($BP$3:$BP$202),B14,"")</f>
        <v>6</v>
      </c>
      <c r="BR14" s="31">
        <f>IF(D14="","",IF(AM14=MAX($AM$3:$AM$202),AM14,""))</f>
        <v>0</v>
      </c>
      <c r="BS14" s="31">
        <f>IF(BR14=MAX($BR$3:$BR$202),B14,"")</f>
        <v>6</v>
      </c>
      <c r="BT14" s="31">
        <f>IF(D14="","",IF(V14=MAX($V$3:$V$202),V14,""))</f>
        <v>0</v>
      </c>
      <c r="BU14" s="31">
        <f>IF(BT14=MAX($BT$3:$BT$202),B14,"")</f>
        <v>6</v>
      </c>
      <c r="BV14" s="31">
        <f>IF(D14="","",IF(W14=MAX($W$3:$W$202), W14,""))</f>
        <v>0</v>
      </c>
      <c r="BW14" s="31">
        <f>IF(BV14=MAX($BV$3:$BV$202),B14,"")</f>
        <v>6</v>
      </c>
      <c r="BX14" s="31">
        <f>IF(D14="","",IF(AQ14=MAX($AQ$3:$AQ$202),AQ14,""))</f>
        <v>0</v>
      </c>
      <c r="BY14" s="31">
        <f>IF(BX14=MAX($BX$3:$BX$202),B14,"")</f>
        <v>6</v>
      </c>
      <c r="BZ14" s="31">
        <f>IF(D14="","",IF(AR14=MAX($AR$3:$AR$202), AR14,""))</f>
        <v>0</v>
      </c>
      <c r="CA14" s="31">
        <f>IF(BZ14=MAX($BZ$3:$BZ$202),B14,"")</f>
        <v>6</v>
      </c>
      <c r="CB14" s="31">
        <f>IF(D14="","",IF(U14=MAX($U$3:$U$202), U14,""))</f>
        <v>0</v>
      </c>
      <c r="CC14" s="31">
        <f>IF(CB14=MAX($CB$3:$CB$202),B14,"")</f>
        <v>6</v>
      </c>
      <c r="CD14" s="31">
        <f>IF(D14="","",IF(AP14=MAX($AP$3:$AP$202),AP14,""))</f>
        <v>0</v>
      </c>
      <c r="CE14" s="31">
        <f>IF(CD14=MAX($CD$3:$CD$202),B14,"")</f>
        <v>6</v>
      </c>
      <c r="CF14" s="31">
        <f>IF(D14="","",IF(T14=MAX($T$3:$T$202), T14,""))</f>
        <v>0</v>
      </c>
      <c r="CG14" s="31">
        <f>IF(CF14=MAX($CF$3:$CF$202),B14,"")</f>
        <v>6</v>
      </c>
      <c r="CH14" s="31">
        <f>IF(D14="","",IF(AO14=MAX($AO$3:$AO$202),AO14,""))</f>
        <v>0</v>
      </c>
      <c r="CI14" s="31">
        <f>IF(CH14=MAX($CH$3:$CH$202),B14,"")</f>
        <v>6</v>
      </c>
      <c r="CJ14" s="31" t="str">
        <f>IF(I14="AC",AZ14,"")</f>
        <v/>
      </c>
      <c r="CK14" s="31" t="str">
        <f>IF(CJ14="","",RANK(CJ14,$CJ$3:$CJ$202,1))</f>
        <v/>
      </c>
      <c r="CL14" s="31" t="str">
        <f>IF(CK14=1,B14,"")</f>
        <v/>
      </c>
      <c r="CM14" s="31" t="str">
        <f>IF(CK14=2,B14,"")</f>
        <v/>
      </c>
      <c r="CN14" s="31" t="str">
        <f>IF(CK14=3,B14,"")</f>
        <v/>
      </c>
      <c r="CO14" s="31" t="str">
        <f>IF(I14="MC",AZ14,"")</f>
        <v/>
      </c>
      <c r="CP14" s="31" t="str">
        <f>IF(CO14="","",RANK(CO14,$CO$3:$CO$202,1))</f>
        <v/>
      </c>
      <c r="CQ14" s="31" t="str">
        <f>IF(CP14=1,B14,"")</f>
        <v/>
      </c>
      <c r="CR14" s="31" t="str">
        <f>IF(CP14=2,B14,"")</f>
        <v/>
      </c>
      <c r="CS14" s="31" t="str">
        <f>IF(CP14=3,B14,"")</f>
        <v/>
      </c>
      <c r="CT14" s="31" t="str">
        <f>IF(BE14=0,BE14,"")</f>
        <v/>
      </c>
      <c r="CU14" s="31" t="str">
        <f>IF(BE14=1,1,"")</f>
        <v/>
      </c>
      <c r="CV14" s="31" t="str">
        <f>IF(BE14=2,2,"")</f>
        <v/>
      </c>
      <c r="CW14" s="31" t="str">
        <f>IF(BE14=3,3,"")</f>
        <v/>
      </c>
      <c r="CX14" s="31" t="str">
        <f>IF(BE14=4,4,"")</f>
        <v/>
      </c>
      <c r="CY14" s="31">
        <f>IF(BE14=5,5,"")</f>
        <v>5</v>
      </c>
      <c r="CZ14" s="31" t="str">
        <f>IF(BH14=0,BH14,"")</f>
        <v/>
      </c>
      <c r="DA14" s="31" t="str">
        <f>IF(BH14=1,1,"")</f>
        <v/>
      </c>
      <c r="DB14" s="31" t="str">
        <f>IF(BH14=2,2,"")</f>
        <v/>
      </c>
      <c r="DC14" s="31" t="str">
        <f>IF(BH14=3,3,"")</f>
        <v/>
      </c>
      <c r="DD14" s="31" t="str">
        <f>IF(BH14=4,4,"")</f>
        <v/>
      </c>
      <c r="DE14" s="31">
        <f>IF(BH14=5,5,"")</f>
        <v>5</v>
      </c>
      <c r="DF14" s="31" t="str">
        <f>IF(BK14=0,BK14,"")</f>
        <v/>
      </c>
      <c r="DG14" s="31" t="str">
        <f>IF(BK14=1,1,"")</f>
        <v/>
      </c>
      <c r="DH14" s="31" t="str">
        <f>IF(BK14=2,2,"")</f>
        <v/>
      </c>
      <c r="DI14" s="31" t="str">
        <f>IF(BK14=3,3,"")</f>
        <v/>
      </c>
      <c r="DJ14" s="31" t="str">
        <f>IF(BK14=4,4,"")</f>
        <v/>
      </c>
      <c r="DK14" s="31" t="str">
        <f>IF(BK14=5,5,"")</f>
        <v/>
      </c>
      <c r="DL14" s="31" t="str">
        <f>IF(BK14=6,6,"")</f>
        <v/>
      </c>
      <c r="DM14" s="31" t="str">
        <f>IF(BK14=7,7,"")</f>
        <v/>
      </c>
      <c r="DN14" s="31" t="str">
        <f>IF(BK14=8,8,"")</f>
        <v/>
      </c>
      <c r="DO14" s="31" t="str">
        <f>IF(BK14=9,9,"")</f>
        <v/>
      </c>
      <c r="DP14" s="31">
        <f>IF(BK14=10,10,"")</f>
        <v>10</v>
      </c>
      <c r="DQ14" s="31" t="str">
        <f>IF(J14="Lund",AZ14,"")</f>
        <v/>
      </c>
      <c r="DR14" s="31" t="str">
        <f>IF(DQ14="","",RANK(DQ14,$DQ$3:$DQ$202,1))</f>
        <v/>
      </c>
      <c r="DS14" s="31" t="str">
        <f>IF(DR14=1,B14,"")</f>
        <v/>
      </c>
      <c r="DT14" s="31">
        <f>IF(I14="AT",B14,"")</f>
        <v>6</v>
      </c>
      <c r="DU14" s="31" t="str">
        <f>IF(I14="MC",B14,"")</f>
        <v/>
      </c>
      <c r="DV14" s="31" t="str">
        <f>IF(I14="AC",B14,"")</f>
        <v/>
      </c>
      <c r="DW14" s="48">
        <f>IF(BK14=0,0,IF(D14="","",$D$203-AZ14+1)/$D$203*100)</f>
        <v>77.464788732394368</v>
      </c>
      <c r="DX14" s="76" t="str">
        <f>IF(AS14 = 0,AV14 - AS14,"")</f>
        <v/>
      </c>
      <c r="DY14" s="77">
        <v>15.75</v>
      </c>
      <c r="DZ14" s="77">
        <v>1.32</v>
      </c>
    </row>
    <row r="15" spans="1:134" ht="13.2" x14ac:dyDescent="0.25">
      <c r="A15" s="31">
        <v>13</v>
      </c>
      <c r="B15" s="76">
        <v>62</v>
      </c>
      <c r="C15" s="15"/>
      <c r="D15" s="14" t="s">
        <v>298</v>
      </c>
      <c r="E15" s="14" t="s">
        <v>328</v>
      </c>
      <c r="F15" s="14"/>
      <c r="G15" s="14" t="s">
        <v>299</v>
      </c>
      <c r="H15" s="50" t="s">
        <v>367</v>
      </c>
      <c r="I15" s="15" t="s">
        <v>203</v>
      </c>
      <c r="J15" s="47"/>
      <c r="K15" s="47"/>
      <c r="L15" s="47"/>
      <c r="M15" s="54">
        <v>30</v>
      </c>
      <c r="N15" s="54">
        <v>17.75</v>
      </c>
      <c r="O15" s="54">
        <v>17.75</v>
      </c>
      <c r="P15" s="54">
        <v>16.5</v>
      </c>
      <c r="Q15" s="54">
        <v>16.75</v>
      </c>
      <c r="R15" s="51"/>
      <c r="S15" s="51"/>
      <c r="T15" s="51"/>
      <c r="U15" s="51"/>
      <c r="V15" s="51"/>
      <c r="W15" s="51"/>
      <c r="X15" s="52">
        <f>IF(M15&gt;0,VLOOKUP(M15,$DY$8:$DZ$95,2)," ")</f>
        <v>10.82</v>
      </c>
      <c r="Y15" s="52">
        <f>IF(N15&gt;0,VLOOKUP(N15,$DY$8:$DZ$95,2)," ")</f>
        <v>1.86</v>
      </c>
      <c r="Z15" s="52">
        <f>IF(O15&gt;0,VLOOKUP(O15,$DY$8:$DZ$95,2)," ")</f>
        <v>1.86</v>
      </c>
      <c r="AA15" s="52">
        <f>IF(P15&gt;0,VLOOKUP(P15,$DY$8:$DZ$95,2)," ")</f>
        <v>1.5</v>
      </c>
      <c r="AB15" s="52">
        <f>IF(Q15&gt;0,VLOOKUP(Q15,$DY$8:$DZ$95,2)," ")</f>
        <v>1.58</v>
      </c>
      <c r="AC15" s="54">
        <v>19.25</v>
      </c>
      <c r="AD15" s="54">
        <v>20</v>
      </c>
      <c r="AE15" s="54">
        <v>20.25</v>
      </c>
      <c r="AF15" s="54">
        <v>23.25</v>
      </c>
      <c r="AG15" s="54">
        <v>21</v>
      </c>
      <c r="AH15" s="52">
        <f>IF(AC15&gt;0,VLOOKUP(AC15,$DY$8:$DZ$95,2)," ")</f>
        <v>2.42</v>
      </c>
      <c r="AI15" s="52">
        <f>IF(AD15&gt;0,VLOOKUP(AD15,$DY$8:$DZ$95,2)," ")</f>
        <v>2.76</v>
      </c>
      <c r="AJ15" s="52">
        <f>IF(AE15&gt;0,VLOOKUP(AE15,$DY$8:$DZ$95,2)," ")</f>
        <v>2.88</v>
      </c>
      <c r="AK15" s="52">
        <f>IF(AF15&gt;0,VLOOKUP(AF15,$DY$8:$DZ$95,2)," ")</f>
        <v>4.58</v>
      </c>
      <c r="AL15" s="52">
        <f>IF(AG15&gt;0,VLOOKUP(AG15,$DY$8:$DZ$95,2)," ")</f>
        <v>3.24</v>
      </c>
      <c r="AM15" s="53"/>
      <c r="AN15" s="53"/>
      <c r="AO15" s="53"/>
      <c r="AP15" s="53"/>
      <c r="AQ15" s="53"/>
      <c r="AR15" s="53"/>
      <c r="AS15" s="55">
        <f>IF(D15="","",SUM(X15:AB15))</f>
        <v>17.619999999999997</v>
      </c>
      <c r="AT15" s="31">
        <f>IF(D15="","",RANK(AS15,$AS$3:$AS$202,0))</f>
        <v>13</v>
      </c>
      <c r="AU15" s="57">
        <f>IF(D15="","",IF(LOOKUP(AT15,'Master 2012 Pay Sheet'!$A$5:$A$35,'Master 2012 Pay Sheet'!$B$5:$B$35)&gt;0,LOOKUP(AT15,'Master 2012 Pay Sheet'!$A$5:$A$35,'Master 2012 Pay Sheet'!$B$5:$B$35),0))</f>
        <v>0</v>
      </c>
      <c r="AV15" s="56">
        <f>IF(D15="","",SUM(AH15:AL15))</f>
        <v>15.879999999999999</v>
      </c>
      <c r="AW15" s="31">
        <f>IF(D15="","",RANK(AV15,$AV$3:$AV$202,0))</f>
        <v>13</v>
      </c>
      <c r="AX15" s="57">
        <f>IF(D15="","",IF(LOOKUP(AW15,'Master 2012 Pay Sheet'!$C$5:$C$35,'Master 2012 Pay Sheet'!$D$5:$D$35)&gt;0,LOOKUP(AW15,'Master 2012 Pay Sheet'!$C$5:$C$35,'Master 2012 Pay Sheet'!$D$5:$D$35),0))</f>
        <v>0</v>
      </c>
      <c r="AY15" s="56">
        <f>IF(D15="","",AS15+AV15)</f>
        <v>33.5</v>
      </c>
      <c r="AZ15" s="31">
        <f>IF(D15="","",RANK(AY15,$AY$3:$AY$202,0))</f>
        <v>9</v>
      </c>
      <c r="BA15" s="57">
        <f>IF(D15="","",IF(LOOKUP(AZ15,'Master 2012 Pay Sheet'!$E$5:$E$35,'Master 2012 Pay Sheet'!$F$5:$F$35)&gt;0,LOOKUP(AZ15,'Master 2012 Pay Sheet'!$E$5:$E$35,'Master 2012 Pay Sheet'!$F$5:$F$35),0))</f>
        <v>0</v>
      </c>
      <c r="BB15" s="57">
        <f>IF(D15="","",SUM(AU15+AX15+BA15))</f>
        <v>0</v>
      </c>
      <c r="BC15" s="31">
        <f>IF(D15="","",AT15-AZ15)</f>
        <v>4</v>
      </c>
      <c r="BD15" s="31" t="str">
        <f>IF(D15="","",IF(BC15=MAX($BC$3:$BC$202),B15,""))</f>
        <v/>
      </c>
      <c r="BE15" s="31">
        <f>IF(D15="","",COUNT(M15:Q15))</f>
        <v>5</v>
      </c>
      <c r="BF15" s="56">
        <f>IF(D15="","",MAX(X15:AB15))</f>
        <v>10.82</v>
      </c>
      <c r="BG15" s="31" t="str">
        <f>IF(BF15=MAX($BF$3:$BF$202),B15,"")</f>
        <v/>
      </c>
      <c r="BH15" s="31">
        <f>IF(D15="","",COUNT(AC15:AG15))</f>
        <v>5</v>
      </c>
      <c r="BI15" s="56">
        <f>IF(D15="","",MAX(AH15:AL15))</f>
        <v>4.58</v>
      </c>
      <c r="BJ15" s="31" t="str">
        <f>IF(BI15=MAX($BI$3:$BI$202),B15,"")</f>
        <v/>
      </c>
      <c r="BK15" s="31">
        <f>IF(BE15="","",BE15+BH15)</f>
        <v>10</v>
      </c>
      <c r="BL15" s="31">
        <f>IF(D15="","",IF(S15=MAX($S$3:$S$202),S15,""))</f>
        <v>0</v>
      </c>
      <c r="BM15" s="31">
        <f>IF(BL15=MAX($BL$3:$BL$202),B15,"")</f>
        <v>62</v>
      </c>
      <c r="BN15" s="31">
        <f>IF(D15="","",IF(AN15=MAX($AN$3:$AN$202),AN15,""))</f>
        <v>0</v>
      </c>
      <c r="BO15" s="31">
        <f>IF(BN15=MAX($BN$3:$BN$202),B15,"")</f>
        <v>62</v>
      </c>
      <c r="BP15" s="31">
        <f>IF(D15="","",IF(R15=MAX($R$3:$R$202),R15,""))</f>
        <v>0</v>
      </c>
      <c r="BQ15" s="31">
        <f>IF(BP15=MAX($BP$3:$BP$202),B15,"")</f>
        <v>62</v>
      </c>
      <c r="BR15" s="31">
        <f>IF(D15="","",IF(AM15=MAX($AM$3:$AM$202),AM15,""))</f>
        <v>0</v>
      </c>
      <c r="BS15" s="31">
        <f>IF(BR15=MAX($BR$3:$BR$202),B15,"")</f>
        <v>62</v>
      </c>
      <c r="BT15" s="31">
        <f>IF(D15="","",IF(V15=MAX($V$3:$V$202),V15,""))</f>
        <v>0</v>
      </c>
      <c r="BU15" s="31">
        <f>IF(BT15=MAX($BT$3:$BT$202),B15,"")</f>
        <v>62</v>
      </c>
      <c r="BV15" s="31">
        <f>IF(D15="","",IF(W15=MAX($W$3:$W$202), W15,""))</f>
        <v>0</v>
      </c>
      <c r="BW15" s="31">
        <f>IF(BV15=MAX($BV$3:$BV$202),B15,"")</f>
        <v>62</v>
      </c>
      <c r="BX15" s="31">
        <f>IF(D15="","",IF(AQ15=MAX($AQ$3:$AQ$202),AQ15,""))</f>
        <v>0</v>
      </c>
      <c r="BY15" s="31">
        <f>IF(BX15=MAX($BX$3:$BX$202),B15,"")</f>
        <v>62</v>
      </c>
      <c r="BZ15" s="31">
        <f>IF(D15="","",IF(AR15=MAX($AR$3:$AR$202), AR15,""))</f>
        <v>0</v>
      </c>
      <c r="CA15" s="31">
        <f>IF(BZ15=MAX($BZ$3:$BZ$202),B15,"")</f>
        <v>62</v>
      </c>
      <c r="CB15" s="31">
        <f>IF(D15="","",IF(U15=MAX($U$3:$U$202), U15,""))</f>
        <v>0</v>
      </c>
      <c r="CC15" s="31">
        <f>IF(CB15=MAX($CB$3:$CB$202),B15,"")</f>
        <v>62</v>
      </c>
      <c r="CD15" s="31">
        <f>IF(D15="","",IF(AP15=MAX($AP$3:$AP$202),AP15,""))</f>
        <v>0</v>
      </c>
      <c r="CE15" s="31">
        <f>IF(CD15=MAX($CD$3:$CD$202),B15,"")</f>
        <v>62</v>
      </c>
      <c r="CF15" s="31">
        <f>IF(D15="","",IF(T15=MAX($T$3:$T$202), T15,""))</f>
        <v>0</v>
      </c>
      <c r="CG15" s="31">
        <f>IF(CF15=MAX($CF$3:$CF$202),B15,"")</f>
        <v>62</v>
      </c>
      <c r="CH15" s="31">
        <f>IF(D15="","",IF(AO15=MAX($AO$3:$AO$202),AO15,""))</f>
        <v>0</v>
      </c>
      <c r="CI15" s="31">
        <f>IF(CH15=MAX($CH$3:$CH$202),B15,"")</f>
        <v>62</v>
      </c>
      <c r="CJ15" s="31" t="str">
        <f>IF(I15="AC",AZ15,"")</f>
        <v/>
      </c>
      <c r="CK15" s="31" t="str">
        <f>IF(CJ15="","",RANK(CJ15,$CJ$3:$CJ$202,1))</f>
        <v/>
      </c>
      <c r="CL15" s="31" t="str">
        <f>IF(CK15=1,B15,"")</f>
        <v/>
      </c>
      <c r="CM15" s="31" t="str">
        <f>IF(CK15=2,B15,"")</f>
        <v/>
      </c>
      <c r="CN15" s="31" t="str">
        <f>IF(CK15=3,B15,"")</f>
        <v/>
      </c>
      <c r="CO15" s="31" t="str">
        <f>IF(I15="MC",AZ15,"")</f>
        <v/>
      </c>
      <c r="CP15" s="31" t="str">
        <f>IF(CO15="","",RANK(CO15,$CO$3:$CO$202,1))</f>
        <v/>
      </c>
      <c r="CQ15" s="31" t="str">
        <f>IF(CP15=1,B15,"")</f>
        <v/>
      </c>
      <c r="CR15" s="31" t="str">
        <f>IF(CP15=2,B15,"")</f>
        <v/>
      </c>
      <c r="CS15" s="31" t="str">
        <f>IF(CP15=3,B15,"")</f>
        <v/>
      </c>
      <c r="CT15" s="31" t="str">
        <f>IF(BE15=0,BE15,"")</f>
        <v/>
      </c>
      <c r="CU15" s="31" t="str">
        <f>IF(BE15=1,1,"")</f>
        <v/>
      </c>
      <c r="CV15" s="31" t="str">
        <f>IF(BE15=2,2,"")</f>
        <v/>
      </c>
      <c r="CW15" s="31" t="str">
        <f>IF(BE15=3,3,"")</f>
        <v/>
      </c>
      <c r="CX15" s="31" t="str">
        <f>IF(BE15=4,4,"")</f>
        <v/>
      </c>
      <c r="CY15" s="31">
        <f>IF(BE15=5,5,"")</f>
        <v>5</v>
      </c>
      <c r="CZ15" s="31" t="str">
        <f>IF(BH15=0,BH15,"")</f>
        <v/>
      </c>
      <c r="DA15" s="31" t="str">
        <f>IF(BH15=1,1,"")</f>
        <v/>
      </c>
      <c r="DB15" s="31" t="str">
        <f>IF(BH15=2,2,"")</f>
        <v/>
      </c>
      <c r="DC15" s="31" t="str">
        <f>IF(BH15=3,3,"")</f>
        <v/>
      </c>
      <c r="DD15" s="31" t="str">
        <f>IF(BH15=4,4,"")</f>
        <v/>
      </c>
      <c r="DE15" s="31">
        <f>IF(BH15=5,5,"")</f>
        <v>5</v>
      </c>
      <c r="DF15" s="31" t="str">
        <f>IF(BK15=0,BK15,"")</f>
        <v/>
      </c>
      <c r="DG15" s="31" t="str">
        <f>IF(BK15=1,1,"")</f>
        <v/>
      </c>
      <c r="DH15" s="31" t="str">
        <f>IF(BK15=2,2,"")</f>
        <v/>
      </c>
      <c r="DI15" s="31" t="str">
        <f>IF(BK15=3,3,"")</f>
        <v/>
      </c>
      <c r="DJ15" s="31" t="str">
        <f>IF(BK15=4,4,"")</f>
        <v/>
      </c>
      <c r="DK15" s="31" t="str">
        <f>IF(BK15=5,5,"")</f>
        <v/>
      </c>
      <c r="DL15" s="31" t="str">
        <f>IF(BK15=6,6,"")</f>
        <v/>
      </c>
      <c r="DM15" s="31" t="str">
        <f>IF(BK15=7,7,"")</f>
        <v/>
      </c>
      <c r="DN15" s="31" t="str">
        <f>IF(BK15=8,8,"")</f>
        <v/>
      </c>
      <c r="DO15" s="31" t="str">
        <f>IF(BK15=9,9,"")</f>
        <v/>
      </c>
      <c r="DP15" s="31">
        <f>IF(BK15=10,10,"")</f>
        <v>10</v>
      </c>
      <c r="DQ15" s="31" t="str">
        <f>IF(J15="Lund",AZ15,"")</f>
        <v/>
      </c>
      <c r="DR15" s="31" t="str">
        <f>IF(DQ15="","",RANK(DQ15,$DQ$3:$DQ$202,1))</f>
        <v/>
      </c>
      <c r="DS15" s="31" t="str">
        <f>IF(DR15=1,B15,"")</f>
        <v/>
      </c>
      <c r="DT15" s="31">
        <f>IF(I15="AT",B15,"")</f>
        <v>62</v>
      </c>
      <c r="DU15" s="31" t="str">
        <f>IF(I15="MC",B15,"")</f>
        <v/>
      </c>
      <c r="DV15" s="31" t="str">
        <f>IF(I15="AC",B15,"")</f>
        <v/>
      </c>
      <c r="DW15" s="48">
        <f>IF(BK15=0,0,IF(D15="","",$D$203-AZ15+1)/$D$203*100)</f>
        <v>88.732394366197184</v>
      </c>
      <c r="DX15" s="76" t="str">
        <f>IF(AS15 = 0,AV15 - AS15,"")</f>
        <v/>
      </c>
      <c r="DY15" s="77">
        <v>16</v>
      </c>
      <c r="DZ15" s="77">
        <v>1.38</v>
      </c>
    </row>
    <row r="16" spans="1:134" ht="13.2" x14ac:dyDescent="0.25">
      <c r="A16" s="31">
        <v>14</v>
      </c>
      <c r="B16" s="76">
        <v>50</v>
      </c>
      <c r="C16" s="15"/>
      <c r="D16" s="14" t="s">
        <v>274</v>
      </c>
      <c r="E16" s="14" t="s">
        <v>362</v>
      </c>
      <c r="F16" s="14"/>
      <c r="G16" s="14" t="s">
        <v>275</v>
      </c>
      <c r="H16" s="50" t="s">
        <v>330</v>
      </c>
      <c r="I16" s="15" t="s">
        <v>203</v>
      </c>
      <c r="J16" s="47"/>
      <c r="K16" s="47"/>
      <c r="L16" s="47"/>
      <c r="M16" s="54">
        <v>16.75</v>
      </c>
      <c r="N16" s="54">
        <v>29.25</v>
      </c>
      <c r="O16" s="54">
        <v>17.5</v>
      </c>
      <c r="P16" s="54">
        <v>17.75</v>
      </c>
      <c r="Q16" s="54">
        <v>17.75</v>
      </c>
      <c r="R16" s="51"/>
      <c r="S16" s="51"/>
      <c r="T16" s="51"/>
      <c r="U16" s="51"/>
      <c r="V16" s="51"/>
      <c r="W16" s="51"/>
      <c r="X16" s="52">
        <f>IF(M16&gt;0,VLOOKUP(M16,$DY$8:$DZ$95,2)," ")</f>
        <v>1.58</v>
      </c>
      <c r="Y16" s="52">
        <f>IF(N16&gt;0,VLOOKUP(N16,$DY$8:$DZ$95,2)," ")</f>
        <v>9.94</v>
      </c>
      <c r="Z16" s="52">
        <f>IF(O16&gt;0,VLOOKUP(O16,$DY$8:$DZ$95,2)," ")</f>
        <v>1.78</v>
      </c>
      <c r="AA16" s="52">
        <f>IF(P16&gt;0,VLOOKUP(P16,$DY$8:$DZ$95,2)," ")</f>
        <v>1.86</v>
      </c>
      <c r="AB16" s="52">
        <f>IF(Q16&gt;0,VLOOKUP(Q16,$DY$8:$DZ$95,2)," ")</f>
        <v>1.86</v>
      </c>
      <c r="AC16" s="54">
        <v>31.5</v>
      </c>
      <c r="AD16" s="54">
        <v>21.25</v>
      </c>
      <c r="AE16" s="54">
        <v>18</v>
      </c>
      <c r="AF16" s="54">
        <v>17.25</v>
      </c>
      <c r="AG16" s="54">
        <v>17.25</v>
      </c>
      <c r="AH16" s="52">
        <f>IF(AC16&gt;0,VLOOKUP(AC16,$DY$8:$DZ$95,2)," ")</f>
        <v>12.7</v>
      </c>
      <c r="AI16" s="52">
        <f>IF(AD16&gt;0,VLOOKUP(AD16,$DY$8:$DZ$95,2)," ")</f>
        <v>3.38</v>
      </c>
      <c r="AJ16" s="52">
        <f>IF(AE16&gt;0,VLOOKUP(AE16,$DY$8:$DZ$95,2)," ")</f>
        <v>1.94</v>
      </c>
      <c r="AK16" s="52">
        <f>IF(AF16&gt;0,VLOOKUP(AF16,$DY$8:$DZ$95,2)," ")</f>
        <v>1.72</v>
      </c>
      <c r="AL16" s="52">
        <f>IF(AG16&gt;0,VLOOKUP(AG16,$DY$8:$DZ$95,2)," ")</f>
        <v>1.72</v>
      </c>
      <c r="AM16" s="53"/>
      <c r="AN16" s="53"/>
      <c r="AO16" s="53"/>
      <c r="AP16" s="53"/>
      <c r="AQ16" s="53"/>
      <c r="AR16" s="53"/>
      <c r="AS16" s="55">
        <f>IF(D16="","",SUM(X16:AB16))</f>
        <v>17.02</v>
      </c>
      <c r="AT16" s="31">
        <f>IF(D16="","",RANK(AS16,$AS$3:$AS$202,0))</f>
        <v>14</v>
      </c>
      <c r="AU16" s="57">
        <f>IF(D16="","",IF(LOOKUP(AT16,'Master 2012 Pay Sheet'!$A$5:$A$35,'Master 2012 Pay Sheet'!$B$5:$B$35)&gt;0,LOOKUP(AT16,'Master 2012 Pay Sheet'!$A$5:$A$35,'Master 2012 Pay Sheet'!$B$5:$B$35),0))</f>
        <v>0</v>
      </c>
      <c r="AV16" s="56">
        <f>IF(D16="","",SUM(AH16:AL16))</f>
        <v>21.459999999999997</v>
      </c>
      <c r="AW16" s="31">
        <f>IF(D16="","",RANK(AV16,$AV$3:$AV$202,0))</f>
        <v>3</v>
      </c>
      <c r="AX16" s="57">
        <f>IF(D16="","",IF(LOOKUP(AW16,'Master 2012 Pay Sheet'!$C$5:$C$35,'Master 2012 Pay Sheet'!$D$5:$D$35)&gt;0,LOOKUP(AW16,'Master 2012 Pay Sheet'!$C$5:$C$35,'Master 2012 Pay Sheet'!$D$5:$D$35),0))</f>
        <v>0</v>
      </c>
      <c r="AY16" s="56">
        <f>IF(D16="","",AS16+AV16)</f>
        <v>38.479999999999997</v>
      </c>
      <c r="AZ16" s="31">
        <f>IF(D16="","",RANK(AY16,$AY$3:$AY$202,0))</f>
        <v>2</v>
      </c>
      <c r="BA16" s="57">
        <f>IF(D16="","",IF(LOOKUP(AZ16,'Master 2012 Pay Sheet'!$E$5:$E$35,'Master 2012 Pay Sheet'!$F$5:$F$35)&gt;0,LOOKUP(AZ16,'Master 2012 Pay Sheet'!$E$5:$E$35,'Master 2012 Pay Sheet'!$F$5:$F$35),0))</f>
        <v>0</v>
      </c>
      <c r="BB16" s="57">
        <f>IF(D16="","",SUM(AU16+AX16+BA16))</f>
        <v>0</v>
      </c>
      <c r="BC16" s="31">
        <f>IF(D16="","",AT16-AZ16)</f>
        <v>12</v>
      </c>
      <c r="BD16" s="31" t="str">
        <f>IF(D16="","",IF(BC16=MAX($BC$3:$BC$202),B16,""))</f>
        <v/>
      </c>
      <c r="BE16" s="31">
        <f>IF(D16="","",COUNT(M16:Q16))</f>
        <v>5</v>
      </c>
      <c r="BF16" s="56">
        <f>IF(D16="","",MAX(X16:AB16))</f>
        <v>9.94</v>
      </c>
      <c r="BG16" s="31" t="str">
        <f>IF(BF16=MAX($BF$3:$BF$202),B16,"")</f>
        <v/>
      </c>
      <c r="BH16" s="31">
        <f>IF(D16="","",COUNT(AC16:AG16))</f>
        <v>5</v>
      </c>
      <c r="BI16" s="56">
        <f>IF(D16="","",MAX(AH16:AL16))</f>
        <v>12.7</v>
      </c>
      <c r="BJ16" s="31">
        <f>IF(BI16=MAX($BI$3:$BI$202),B16,"")</f>
        <v>50</v>
      </c>
      <c r="BK16" s="31">
        <f>IF(BE16="","",BE16+BH16)</f>
        <v>10</v>
      </c>
      <c r="BL16" s="31">
        <f>IF(D16="","",IF(S16=MAX($S$3:$S$202),S16,""))</f>
        <v>0</v>
      </c>
      <c r="BM16" s="31">
        <f>IF(BL16=MAX($BL$3:$BL$202),B16,"")</f>
        <v>50</v>
      </c>
      <c r="BN16" s="31">
        <f>IF(D16="","",IF(AN16=MAX($AN$3:$AN$202),AN16,""))</f>
        <v>0</v>
      </c>
      <c r="BO16" s="31">
        <f>IF(BN16=MAX($BN$3:$BN$202),B16,"")</f>
        <v>50</v>
      </c>
      <c r="BP16" s="31">
        <f>IF(D16="","",IF(R16=MAX($R$3:$R$202),R16,""))</f>
        <v>0</v>
      </c>
      <c r="BQ16" s="31">
        <f>IF(BP16=MAX($BP$3:$BP$202),B16,"")</f>
        <v>50</v>
      </c>
      <c r="BR16" s="31">
        <f>IF(D16="","",IF(AM16=MAX($AM$3:$AM$202),AM16,""))</f>
        <v>0</v>
      </c>
      <c r="BS16" s="31">
        <f>IF(BR16=MAX($BR$3:$BR$202),B16,"")</f>
        <v>50</v>
      </c>
      <c r="BT16" s="31">
        <f>IF(D16="","",IF(V16=MAX($V$3:$V$202),V16,""))</f>
        <v>0</v>
      </c>
      <c r="BU16" s="31">
        <f>IF(BT16=MAX($BT$3:$BT$202),B16,"")</f>
        <v>50</v>
      </c>
      <c r="BV16" s="31">
        <f>IF(D16="","",IF(W16=MAX($W$3:$W$202), W16,""))</f>
        <v>0</v>
      </c>
      <c r="BW16" s="31">
        <f>IF(BV16=MAX($BV$3:$BV$202),B16,"")</f>
        <v>50</v>
      </c>
      <c r="BX16" s="31">
        <f>IF(D16="","",IF(AQ16=MAX($AQ$3:$AQ$202),AQ16,""))</f>
        <v>0</v>
      </c>
      <c r="BY16" s="31">
        <f>IF(BX16=MAX($BX$3:$BX$202),B16,"")</f>
        <v>50</v>
      </c>
      <c r="BZ16" s="31">
        <f>IF(D16="","",IF(AR16=MAX($AR$3:$AR$202), AR16,""))</f>
        <v>0</v>
      </c>
      <c r="CA16" s="31">
        <f>IF(BZ16=MAX($BZ$3:$BZ$202),B16,"")</f>
        <v>50</v>
      </c>
      <c r="CB16" s="31">
        <f>IF(D16="","",IF(U16=MAX($U$3:$U$202), U16,""))</f>
        <v>0</v>
      </c>
      <c r="CC16" s="31">
        <f>IF(CB16=MAX($CB$3:$CB$202),B16,"")</f>
        <v>50</v>
      </c>
      <c r="CD16" s="31">
        <f>IF(D16="","",IF(AP16=MAX($AP$3:$AP$202),AP16,""))</f>
        <v>0</v>
      </c>
      <c r="CE16" s="31">
        <f>IF(CD16=MAX($CD$3:$CD$202),B16,"")</f>
        <v>50</v>
      </c>
      <c r="CF16" s="31">
        <f>IF(D16="","",IF(T16=MAX($T$3:$T$202), T16,""))</f>
        <v>0</v>
      </c>
      <c r="CG16" s="31">
        <f>IF(CF16=MAX($CF$3:$CF$202),B16,"")</f>
        <v>50</v>
      </c>
      <c r="CH16" s="31">
        <f>IF(D16="","",IF(AO16=MAX($AO$3:$AO$202),AO16,""))</f>
        <v>0</v>
      </c>
      <c r="CI16" s="31">
        <f>IF(CH16=MAX($CH$3:$CH$202),B16,"")</f>
        <v>50</v>
      </c>
      <c r="CJ16" s="31" t="str">
        <f>IF(I16="AC",AZ16,"")</f>
        <v/>
      </c>
      <c r="CK16" s="31" t="str">
        <f>IF(CJ16="","",RANK(CJ16,$CJ$3:$CJ$202,1))</f>
        <v/>
      </c>
      <c r="CL16" s="31" t="str">
        <f>IF(CK16=1,B16,"")</f>
        <v/>
      </c>
      <c r="CM16" s="31" t="str">
        <f>IF(CK16=2,B16,"")</f>
        <v/>
      </c>
      <c r="CN16" s="31" t="str">
        <f>IF(CK16=3,B16,"")</f>
        <v/>
      </c>
      <c r="CO16" s="31" t="str">
        <f>IF(I16="MC",AZ16,"")</f>
        <v/>
      </c>
      <c r="CP16" s="31" t="str">
        <f>IF(CO16="","",RANK(CO16,$CO$3:$CO$202,1))</f>
        <v/>
      </c>
      <c r="CQ16" s="31" t="str">
        <f>IF(CP16=1,B16,"")</f>
        <v/>
      </c>
      <c r="CR16" s="31" t="str">
        <f>IF(CP16=2,B16,"")</f>
        <v/>
      </c>
      <c r="CS16" s="31" t="str">
        <f>IF(CP16=3,B16,"")</f>
        <v/>
      </c>
      <c r="CT16" s="31" t="str">
        <f>IF(BE16=0,BE16,"")</f>
        <v/>
      </c>
      <c r="CU16" s="31" t="str">
        <f>IF(BE16=1,1,"")</f>
        <v/>
      </c>
      <c r="CV16" s="31" t="str">
        <f>IF(BE16=2,2,"")</f>
        <v/>
      </c>
      <c r="CW16" s="31" t="str">
        <f>IF(BE16=3,3,"")</f>
        <v/>
      </c>
      <c r="CX16" s="31" t="str">
        <f>IF(BE16=4,4,"")</f>
        <v/>
      </c>
      <c r="CY16" s="31">
        <f>IF(BE16=5,5,"")</f>
        <v>5</v>
      </c>
      <c r="CZ16" s="31" t="str">
        <f>IF(BH16=0,BH16,"")</f>
        <v/>
      </c>
      <c r="DA16" s="31" t="str">
        <f>IF(BH16=1,1,"")</f>
        <v/>
      </c>
      <c r="DB16" s="31" t="str">
        <f>IF(BH16=2,2,"")</f>
        <v/>
      </c>
      <c r="DC16" s="31" t="str">
        <f>IF(BH16=3,3,"")</f>
        <v/>
      </c>
      <c r="DD16" s="31" t="str">
        <f>IF(BH16=4,4,"")</f>
        <v/>
      </c>
      <c r="DE16" s="31">
        <f>IF(BH16=5,5,"")</f>
        <v>5</v>
      </c>
      <c r="DF16" s="31" t="str">
        <f>IF(BK16=0,BK16,"")</f>
        <v/>
      </c>
      <c r="DG16" s="31" t="str">
        <f>IF(BK16=1,1,"")</f>
        <v/>
      </c>
      <c r="DH16" s="31" t="str">
        <f>IF(BK16=2,2,"")</f>
        <v/>
      </c>
      <c r="DI16" s="31" t="str">
        <f>IF(BK16=3,3,"")</f>
        <v/>
      </c>
      <c r="DJ16" s="31" t="str">
        <f>IF(BK16=4,4,"")</f>
        <v/>
      </c>
      <c r="DK16" s="31" t="str">
        <f>IF(BK16=5,5,"")</f>
        <v/>
      </c>
      <c r="DL16" s="31" t="str">
        <f>IF(BK16=6,6,"")</f>
        <v/>
      </c>
      <c r="DM16" s="31" t="str">
        <f>IF(BK16=7,7,"")</f>
        <v/>
      </c>
      <c r="DN16" s="31" t="str">
        <f>IF(BK16=8,8,"")</f>
        <v/>
      </c>
      <c r="DO16" s="31" t="str">
        <f>IF(BK16=9,9,"")</f>
        <v/>
      </c>
      <c r="DP16" s="31">
        <f>IF(BK16=10,10,"")</f>
        <v>10</v>
      </c>
      <c r="DQ16" s="31" t="str">
        <f>IF(J16="Lund",AZ16,"")</f>
        <v/>
      </c>
      <c r="DR16" s="31" t="str">
        <f>IF(DQ16="","",RANK(DQ16,$DQ$3:$DQ$202,1))</f>
        <v/>
      </c>
      <c r="DS16" s="31" t="str">
        <f>IF(DR16=1,B16,"")</f>
        <v/>
      </c>
      <c r="DT16" s="31">
        <f>IF(I16="AT",B16,"")</f>
        <v>50</v>
      </c>
      <c r="DU16" s="31" t="str">
        <f>IF(I16="MC",B16,"")</f>
        <v/>
      </c>
      <c r="DV16" s="31" t="str">
        <f>IF(I16="AC",B16,"")</f>
        <v/>
      </c>
      <c r="DW16" s="48">
        <f>IF(BK16=0,0,IF(D16="","",$D$203-AZ16+1)/$D$203*100)</f>
        <v>98.591549295774655</v>
      </c>
      <c r="DX16" s="76" t="str">
        <f>IF(AS16 = 0,AV16 - AS16,"")</f>
        <v/>
      </c>
      <c r="DY16" s="77">
        <v>16.25</v>
      </c>
      <c r="DZ16" s="77">
        <v>1.44</v>
      </c>
    </row>
    <row r="17" spans="1:130" ht="13.2" x14ac:dyDescent="0.25">
      <c r="A17" s="31">
        <v>15</v>
      </c>
      <c r="B17" s="76">
        <v>39</v>
      </c>
      <c r="C17" s="15"/>
      <c r="D17" s="14" t="s">
        <v>252</v>
      </c>
      <c r="E17" s="14" t="s">
        <v>323</v>
      </c>
      <c r="F17" s="14"/>
      <c r="G17" s="14" t="s">
        <v>253</v>
      </c>
      <c r="H17" s="50" t="s">
        <v>339</v>
      </c>
      <c r="I17" s="15" t="s">
        <v>203</v>
      </c>
      <c r="J17" s="47"/>
      <c r="K17" s="47"/>
      <c r="L17" s="47"/>
      <c r="M17" s="54">
        <v>19.75</v>
      </c>
      <c r="N17" s="54">
        <v>17.5</v>
      </c>
      <c r="O17" s="54">
        <v>16.5</v>
      </c>
      <c r="P17" s="54">
        <v>28.5</v>
      </c>
      <c r="Q17" s="54">
        <v>17.75</v>
      </c>
      <c r="R17" s="51"/>
      <c r="S17" s="51"/>
      <c r="T17" s="51"/>
      <c r="U17" s="51"/>
      <c r="V17" s="51"/>
      <c r="W17" s="51"/>
      <c r="X17" s="52">
        <f>IF(M17&gt;0,VLOOKUP(M17,$DY$8:$DZ$95,2)," ")</f>
        <v>2.64</v>
      </c>
      <c r="Y17" s="52">
        <f>IF(N17&gt;0,VLOOKUP(N17,$DY$8:$DZ$95,2)," ")</f>
        <v>1.78</v>
      </c>
      <c r="Z17" s="52">
        <f>IF(O17&gt;0,VLOOKUP(O17,$DY$8:$DZ$95,2)," ")</f>
        <v>1.5</v>
      </c>
      <c r="AA17" s="52">
        <f>IF(P17&gt;0,VLOOKUP(P17,$DY$8:$DZ$95,2)," ")</f>
        <v>9.1</v>
      </c>
      <c r="AB17" s="52">
        <f>IF(Q17&gt;0,VLOOKUP(Q17,$DY$8:$DZ$95,2)," ")</f>
        <v>1.86</v>
      </c>
      <c r="AC17" s="54">
        <v>29</v>
      </c>
      <c r="AD17" s="54">
        <v>18</v>
      </c>
      <c r="AE17" s="54">
        <v>19.25</v>
      </c>
      <c r="AF17" s="54">
        <v>19</v>
      </c>
      <c r="AG17" s="54">
        <v>19.75</v>
      </c>
      <c r="AH17" s="52">
        <f>IF(AC17&gt;0,VLOOKUP(AC17,$DY$8:$DZ$95,2)," ")</f>
        <v>9.64</v>
      </c>
      <c r="AI17" s="52">
        <f>IF(AD17&gt;0,VLOOKUP(AD17,$DY$8:$DZ$95,2)," ")</f>
        <v>1.94</v>
      </c>
      <c r="AJ17" s="52">
        <f>IF(AE17&gt;0,VLOOKUP(AE17,$DY$8:$DZ$95,2)," ")</f>
        <v>2.42</v>
      </c>
      <c r="AK17" s="52">
        <f>IF(AF17&gt;0,VLOOKUP(AF17,$DY$8:$DZ$95,2)," ")</f>
        <v>2.3199999999999998</v>
      </c>
      <c r="AL17" s="52">
        <f>IF(AG17&gt;0,VLOOKUP(AG17,$DY$8:$DZ$95,2)," ")</f>
        <v>2.64</v>
      </c>
      <c r="AM17" s="53"/>
      <c r="AN17" s="53"/>
      <c r="AO17" s="53"/>
      <c r="AP17" s="53"/>
      <c r="AQ17" s="53"/>
      <c r="AR17" s="53"/>
      <c r="AS17" s="55">
        <f>IF(D17="","",SUM(X17:AB17))</f>
        <v>16.88</v>
      </c>
      <c r="AT17" s="31">
        <f>IF(D17="","",RANK(AS17,$AS$3:$AS$202,0))</f>
        <v>15</v>
      </c>
      <c r="AU17" s="57">
        <f>IF(D17="","",IF(LOOKUP(AT17,'Master 2012 Pay Sheet'!$A$5:$A$35,'Master 2012 Pay Sheet'!$B$5:$B$35)&gt;0,LOOKUP(AT17,'Master 2012 Pay Sheet'!$A$5:$A$35,'Master 2012 Pay Sheet'!$B$5:$B$35),0))</f>
        <v>0</v>
      </c>
      <c r="AV17" s="56">
        <f>IF(D17="","",SUM(AH17:AL17))</f>
        <v>18.96</v>
      </c>
      <c r="AW17" s="31">
        <f>IF(D17="","",RANK(AV17,$AV$3:$AV$202,0))</f>
        <v>6</v>
      </c>
      <c r="AX17" s="57">
        <f>IF(D17="","",IF(LOOKUP(AW17,'Master 2012 Pay Sheet'!$C$5:$C$35,'Master 2012 Pay Sheet'!$D$5:$D$35)&gt;0,LOOKUP(AW17,'Master 2012 Pay Sheet'!$C$5:$C$35,'Master 2012 Pay Sheet'!$D$5:$D$35),0))</f>
        <v>0</v>
      </c>
      <c r="AY17" s="56">
        <f>IF(D17="","",AS17+AV17)</f>
        <v>35.840000000000003</v>
      </c>
      <c r="AZ17" s="31">
        <f>IF(D17="","",RANK(AY17,$AY$3:$AY$202,0))</f>
        <v>5</v>
      </c>
      <c r="BA17" s="57">
        <f>IF(D17="","",IF(LOOKUP(AZ17,'Master 2012 Pay Sheet'!$E$5:$E$35,'Master 2012 Pay Sheet'!$F$5:$F$35)&gt;0,LOOKUP(AZ17,'Master 2012 Pay Sheet'!$E$5:$E$35,'Master 2012 Pay Sheet'!$F$5:$F$35),0))</f>
        <v>0</v>
      </c>
      <c r="BB17" s="57">
        <f>IF(D17="","",SUM(AU17+AX17+BA17))</f>
        <v>0</v>
      </c>
      <c r="BC17" s="31">
        <f>IF(D17="","",AT17-AZ17)</f>
        <v>10</v>
      </c>
      <c r="BD17" s="31" t="str">
        <f>IF(D17="","",IF(BC17=MAX($BC$3:$BC$202),B17,""))</f>
        <v/>
      </c>
      <c r="BE17" s="31">
        <f>IF(D17="","",COUNT(M17:Q17))</f>
        <v>5</v>
      </c>
      <c r="BF17" s="56">
        <f>IF(D17="","",MAX(X17:AB17))</f>
        <v>9.1</v>
      </c>
      <c r="BG17" s="31" t="str">
        <f>IF(BF17=MAX($BF$3:$BF$202),B17,"")</f>
        <v/>
      </c>
      <c r="BH17" s="31">
        <f>IF(D17="","",COUNT(AC17:AG17))</f>
        <v>5</v>
      </c>
      <c r="BI17" s="56">
        <f>IF(D17="","",MAX(AH17:AL17))</f>
        <v>9.64</v>
      </c>
      <c r="BJ17" s="31" t="str">
        <f>IF(BI17=MAX($BI$3:$BI$202),B17,"")</f>
        <v/>
      </c>
      <c r="BK17" s="31">
        <f>IF(BE17="","",BE17+BH17)</f>
        <v>10</v>
      </c>
      <c r="BL17" s="31">
        <f>IF(D17="","",IF(S17=MAX($S$3:$S$202),S17,""))</f>
        <v>0</v>
      </c>
      <c r="BM17" s="31">
        <f>IF(BL17=MAX($BL$3:$BL$202),B17,"")</f>
        <v>39</v>
      </c>
      <c r="BN17" s="31">
        <f>IF(D17="","",IF(AN17=MAX($AN$3:$AN$202),AN17,""))</f>
        <v>0</v>
      </c>
      <c r="BO17" s="31">
        <f>IF(BN17=MAX($BN$3:$BN$202),B17,"")</f>
        <v>39</v>
      </c>
      <c r="BP17" s="31">
        <f>IF(D17="","",IF(R17=MAX($R$3:$R$202),R17,""))</f>
        <v>0</v>
      </c>
      <c r="BQ17" s="31">
        <f>IF(BP17=MAX($BP$3:$BP$202),B17,"")</f>
        <v>39</v>
      </c>
      <c r="BR17" s="31">
        <f>IF(D17="","",IF(AM17=MAX($AM$3:$AM$202),AM17,""))</f>
        <v>0</v>
      </c>
      <c r="BS17" s="31">
        <f>IF(BR17=MAX($BR$3:$BR$202),B17,"")</f>
        <v>39</v>
      </c>
      <c r="BT17" s="31">
        <f>IF(D17="","",IF(V17=MAX($V$3:$V$202),V17,""))</f>
        <v>0</v>
      </c>
      <c r="BU17" s="31">
        <f>IF(BT17=MAX($BT$3:$BT$202),B17,"")</f>
        <v>39</v>
      </c>
      <c r="BV17" s="31">
        <f>IF(D17="","",IF(W17=MAX($W$3:$W$202), W17,""))</f>
        <v>0</v>
      </c>
      <c r="BW17" s="31">
        <f>IF(BV17=MAX($BV$3:$BV$202),B17,"")</f>
        <v>39</v>
      </c>
      <c r="BX17" s="31">
        <f>IF(D17="","",IF(AQ17=MAX($AQ$3:$AQ$202),AQ17,""))</f>
        <v>0</v>
      </c>
      <c r="BY17" s="31">
        <f>IF(BX17=MAX($BX$3:$BX$202),B17,"")</f>
        <v>39</v>
      </c>
      <c r="BZ17" s="31">
        <f>IF(D17="","",IF(AR17=MAX($AR$3:$AR$202), AR17,""))</f>
        <v>0</v>
      </c>
      <c r="CA17" s="31">
        <f>IF(BZ17=MAX($BZ$3:$BZ$202),B17,"")</f>
        <v>39</v>
      </c>
      <c r="CB17" s="31">
        <f>IF(D17="","",IF(U17=MAX($U$3:$U$202), U17,""))</f>
        <v>0</v>
      </c>
      <c r="CC17" s="31">
        <f>IF(CB17=MAX($CB$3:$CB$202),B17,"")</f>
        <v>39</v>
      </c>
      <c r="CD17" s="31">
        <f>IF(D17="","",IF(AP17=MAX($AP$3:$AP$202),AP17,""))</f>
        <v>0</v>
      </c>
      <c r="CE17" s="31">
        <f>IF(CD17=MAX($CD$3:$CD$202),B17,"")</f>
        <v>39</v>
      </c>
      <c r="CF17" s="31">
        <f>IF(D17="","",IF(T17=MAX($T$3:$T$202), T17,""))</f>
        <v>0</v>
      </c>
      <c r="CG17" s="31">
        <f>IF(CF17=MAX($CF$3:$CF$202),B17,"")</f>
        <v>39</v>
      </c>
      <c r="CH17" s="31">
        <f>IF(D17="","",IF(AO17=MAX($AO$3:$AO$202),AO17,""))</f>
        <v>0</v>
      </c>
      <c r="CI17" s="31">
        <f>IF(CH17=MAX($CH$3:$CH$202),B17,"")</f>
        <v>39</v>
      </c>
      <c r="CJ17" s="31" t="str">
        <f>IF(I17="AC",AZ17,"")</f>
        <v/>
      </c>
      <c r="CK17" s="31" t="str">
        <f>IF(CJ17="","",RANK(CJ17,$CJ$3:$CJ$202,1))</f>
        <v/>
      </c>
      <c r="CL17" s="31" t="str">
        <f>IF(CK17=1,B17,"")</f>
        <v/>
      </c>
      <c r="CM17" s="31" t="str">
        <f>IF(CK17=2,B17,"")</f>
        <v/>
      </c>
      <c r="CN17" s="31" t="str">
        <f>IF(CK17=3,B17,"")</f>
        <v/>
      </c>
      <c r="CO17" s="31" t="str">
        <f>IF(I17="MC",AZ17,"")</f>
        <v/>
      </c>
      <c r="CP17" s="31" t="str">
        <f>IF(CO17="","",RANK(CO17,$CO$3:$CO$202,1))</f>
        <v/>
      </c>
      <c r="CQ17" s="31" t="str">
        <f>IF(CP17=1,B17,"")</f>
        <v/>
      </c>
      <c r="CR17" s="31" t="str">
        <f>IF(CP17=2,B17,"")</f>
        <v/>
      </c>
      <c r="CS17" s="31" t="str">
        <f>IF(CP17=3,B17,"")</f>
        <v/>
      </c>
      <c r="CT17" s="31" t="str">
        <f>IF(BE17=0,BE17,"")</f>
        <v/>
      </c>
      <c r="CU17" s="31" t="str">
        <f>IF(BE17=1,1,"")</f>
        <v/>
      </c>
      <c r="CV17" s="31" t="str">
        <f>IF(BE17=2,2,"")</f>
        <v/>
      </c>
      <c r="CW17" s="31" t="str">
        <f>IF(BE17=3,3,"")</f>
        <v/>
      </c>
      <c r="CX17" s="31" t="str">
        <f>IF(BE17=4,4,"")</f>
        <v/>
      </c>
      <c r="CY17" s="31">
        <f>IF(BE17=5,5,"")</f>
        <v>5</v>
      </c>
      <c r="CZ17" s="31" t="str">
        <f>IF(BH17=0,BH17,"")</f>
        <v/>
      </c>
      <c r="DA17" s="31" t="str">
        <f>IF(BH17=1,1,"")</f>
        <v/>
      </c>
      <c r="DB17" s="31" t="str">
        <f>IF(BH17=2,2,"")</f>
        <v/>
      </c>
      <c r="DC17" s="31" t="str">
        <f>IF(BH17=3,3,"")</f>
        <v/>
      </c>
      <c r="DD17" s="31" t="str">
        <f>IF(BH17=4,4,"")</f>
        <v/>
      </c>
      <c r="DE17" s="31">
        <f>IF(BH17=5,5,"")</f>
        <v>5</v>
      </c>
      <c r="DF17" s="31" t="str">
        <f>IF(BK17=0,BK17,"")</f>
        <v/>
      </c>
      <c r="DG17" s="31" t="str">
        <f>IF(BK17=1,1,"")</f>
        <v/>
      </c>
      <c r="DH17" s="31" t="str">
        <f>IF(BK17=2,2,"")</f>
        <v/>
      </c>
      <c r="DI17" s="31" t="str">
        <f>IF(BK17=3,3,"")</f>
        <v/>
      </c>
      <c r="DJ17" s="31" t="str">
        <f>IF(BK17=4,4,"")</f>
        <v/>
      </c>
      <c r="DK17" s="31" t="str">
        <f>IF(BK17=5,5,"")</f>
        <v/>
      </c>
      <c r="DL17" s="31" t="str">
        <f>IF(BK17=6,6,"")</f>
        <v/>
      </c>
      <c r="DM17" s="31" t="str">
        <f>IF(BK17=7,7,"")</f>
        <v/>
      </c>
      <c r="DN17" s="31" t="str">
        <f>IF(BK17=8,8,"")</f>
        <v/>
      </c>
      <c r="DO17" s="31" t="str">
        <f>IF(BK17=9,9,"")</f>
        <v/>
      </c>
      <c r="DP17" s="31">
        <f>IF(BK17=10,10,"")</f>
        <v>10</v>
      </c>
      <c r="DQ17" s="31" t="str">
        <f>IF(J17="Lund",AZ17,"")</f>
        <v/>
      </c>
      <c r="DR17" s="31" t="str">
        <f>IF(DQ17="","",RANK(DQ17,$DQ$3:$DQ$202,1))</f>
        <v/>
      </c>
      <c r="DS17" s="31" t="str">
        <f>IF(DR17=1,B17,"")</f>
        <v/>
      </c>
      <c r="DT17" s="31">
        <f>IF(I17="AT",B17,"")</f>
        <v>39</v>
      </c>
      <c r="DU17" s="31" t="str">
        <f>IF(I17="MC",B17,"")</f>
        <v/>
      </c>
      <c r="DV17" s="31" t="str">
        <f>IF(I17="AC",B17,"")</f>
        <v/>
      </c>
      <c r="DW17" s="48">
        <f>IF(BK17=0,0,IF(D17="","",$D$203-AZ17+1)/$D$203*100)</f>
        <v>94.366197183098592</v>
      </c>
      <c r="DX17" s="76" t="str">
        <f>IF(AS17 = 0,AV17 - AS17,"")</f>
        <v/>
      </c>
      <c r="DY17" s="77">
        <v>16.5</v>
      </c>
      <c r="DZ17" s="77">
        <v>1.5</v>
      </c>
    </row>
    <row r="18" spans="1:130" ht="13.2" x14ac:dyDescent="0.25">
      <c r="A18" s="31">
        <v>16</v>
      </c>
      <c r="B18" s="76">
        <v>11</v>
      </c>
      <c r="C18" s="60"/>
      <c r="D18" s="61" t="s">
        <v>193</v>
      </c>
      <c r="E18" s="61" t="s">
        <v>334</v>
      </c>
      <c r="F18" s="14"/>
      <c r="G18" s="14" t="s">
        <v>194</v>
      </c>
      <c r="H18" s="50" t="s">
        <v>334</v>
      </c>
      <c r="I18" s="60" t="s">
        <v>203</v>
      </c>
      <c r="J18" s="47"/>
      <c r="K18" s="47"/>
      <c r="L18" s="47"/>
      <c r="M18" s="54">
        <v>17.25</v>
      </c>
      <c r="N18" s="54">
        <v>27.5</v>
      </c>
      <c r="O18" s="54">
        <v>17.5</v>
      </c>
      <c r="P18" s="54">
        <v>17</v>
      </c>
      <c r="Q18" s="54">
        <v>19</v>
      </c>
      <c r="R18" s="51"/>
      <c r="S18" s="51"/>
      <c r="T18" s="51"/>
      <c r="U18" s="51"/>
      <c r="V18" s="51"/>
      <c r="W18" s="51"/>
      <c r="X18" s="52">
        <f>IF(M18&gt;0,VLOOKUP(M18,$DY$8:$DZ$95,2)," ")</f>
        <v>1.72</v>
      </c>
      <c r="Y18" s="52">
        <f>IF(N18&gt;0,VLOOKUP(N18,$DY$8:$DZ$95,2)," ")</f>
        <v>8.08</v>
      </c>
      <c r="Z18" s="52">
        <f>IF(O18&gt;0,VLOOKUP(O18,$DY$8:$DZ$95,2)," ")</f>
        <v>1.78</v>
      </c>
      <c r="AA18" s="52">
        <f>IF(P18&gt;0,VLOOKUP(P18,$DY$8:$DZ$95,2)," ")</f>
        <v>1.64</v>
      </c>
      <c r="AB18" s="52">
        <f>IF(Q18&gt;0,VLOOKUP(Q18,$DY$8:$DZ$95,2)," ")</f>
        <v>2.3199999999999998</v>
      </c>
      <c r="AC18" s="54">
        <v>21</v>
      </c>
      <c r="AD18" s="54">
        <v>18.25</v>
      </c>
      <c r="AE18" s="54"/>
      <c r="AF18" s="54"/>
      <c r="AG18" s="54"/>
      <c r="AH18" s="52">
        <f>IF(AC18&gt;0,VLOOKUP(AC18,$DY$8:$DZ$95,2)," ")</f>
        <v>3.24</v>
      </c>
      <c r="AI18" s="52">
        <f>IF(AD18&gt;0,VLOOKUP(AD18,$DY$8:$DZ$95,2)," ")</f>
        <v>2.02</v>
      </c>
      <c r="AJ18" s="52" t="str">
        <f>IF(AE18&gt;0,VLOOKUP(AE18,$DY$8:$DZ$95,2)," ")</f>
        <v xml:space="preserve"> </v>
      </c>
      <c r="AK18" s="52" t="str">
        <f>IF(AF18&gt;0,VLOOKUP(AF18,$DY$8:$DZ$95,2)," ")</f>
        <v xml:space="preserve"> </v>
      </c>
      <c r="AL18" s="52" t="str">
        <f>IF(AG18&gt;0,VLOOKUP(AG18,$DY$8:$DZ$95,2)," ")</f>
        <v xml:space="preserve"> </v>
      </c>
      <c r="AM18" s="53"/>
      <c r="AN18" s="53"/>
      <c r="AO18" s="53"/>
      <c r="AP18" s="53"/>
      <c r="AQ18" s="53"/>
      <c r="AR18" s="53"/>
      <c r="AS18" s="55">
        <f>IF(D18="","",SUM(X18:AB18))</f>
        <v>15.540000000000001</v>
      </c>
      <c r="AT18" s="31">
        <f>IF(D18="","",RANK(AS18,$AS$3:$AS$202,0))</f>
        <v>16</v>
      </c>
      <c r="AU18" s="57">
        <f>IF(D18="","",IF(LOOKUP(AT18,'Master 2012 Pay Sheet'!$A$5:$A$35,'Master 2012 Pay Sheet'!$B$5:$B$35)&gt;0,LOOKUP(AT18,'Master 2012 Pay Sheet'!$A$5:$A$35,'Master 2012 Pay Sheet'!$B$5:$B$35),0))</f>
        <v>0</v>
      </c>
      <c r="AV18" s="56">
        <f>IF(D18="","",SUM(AH18:AL18))</f>
        <v>5.26</v>
      </c>
      <c r="AW18" s="31">
        <f>IF(D18="","",RANK(AV18,$AV$3:$AV$202,0))</f>
        <v>57</v>
      </c>
      <c r="AX18" s="57">
        <f>IF(D18="","",IF(LOOKUP(AW18,'Master 2012 Pay Sheet'!$C$5:$C$35,'Master 2012 Pay Sheet'!$D$5:$D$35)&gt;0,LOOKUP(AW18,'Master 2012 Pay Sheet'!$C$5:$C$35,'Master 2012 Pay Sheet'!$D$5:$D$35),0))</f>
        <v>0</v>
      </c>
      <c r="AY18" s="56">
        <f>IF(D18="","",AS18+AV18)</f>
        <v>20.8</v>
      </c>
      <c r="AZ18" s="31">
        <f>IF(D18="","",RANK(AY18,$AY$3:$AY$202,0))</f>
        <v>37</v>
      </c>
      <c r="BA18" s="57">
        <f>IF(D18="","",IF(LOOKUP(AZ18,'Master 2012 Pay Sheet'!$E$5:$E$35,'Master 2012 Pay Sheet'!$F$5:$F$35)&gt;0,LOOKUP(AZ18,'Master 2012 Pay Sheet'!$E$5:$E$35,'Master 2012 Pay Sheet'!$F$5:$F$35),0))</f>
        <v>0</v>
      </c>
      <c r="BB18" s="57">
        <f>IF(D18="","",SUM(AU18+AX18+BA18))</f>
        <v>0</v>
      </c>
      <c r="BC18" s="31">
        <f>IF(D18="","",AT18-AZ18)</f>
        <v>-21</v>
      </c>
      <c r="BD18" s="31" t="str">
        <f>IF(D18="","",IF(BC18=MAX($BC$3:$BC$202),B18,""))</f>
        <v/>
      </c>
      <c r="BE18" s="31">
        <f>IF(D18="","",COUNT(M18:Q18))</f>
        <v>5</v>
      </c>
      <c r="BF18" s="56">
        <f>IF(D18="","",MAX(X18:AB18))</f>
        <v>8.08</v>
      </c>
      <c r="BG18" s="31" t="str">
        <f>IF(BF18=MAX($BF$3:$BF$202),B18,"")</f>
        <v/>
      </c>
      <c r="BH18" s="31">
        <f>IF(D18="","",COUNT(AC18:AG18))</f>
        <v>2</v>
      </c>
      <c r="BI18" s="56">
        <f>IF(D18="","",MAX(AH18:AL18))</f>
        <v>3.24</v>
      </c>
      <c r="BJ18" s="31" t="str">
        <f>IF(BI18=MAX($BI$3:$BI$202),B18,"")</f>
        <v/>
      </c>
      <c r="BK18" s="31">
        <f>IF(BE18="","",BE18+BH18)</f>
        <v>7</v>
      </c>
      <c r="BL18" s="31">
        <f>IF(D18="","",IF(S18=MAX($S$3:$S$202),S18,""))</f>
        <v>0</v>
      </c>
      <c r="BM18" s="31">
        <f>IF(BL18=MAX($BL$3:$BL$202),B18,"")</f>
        <v>11</v>
      </c>
      <c r="BN18" s="31">
        <f>IF(D18="","",IF(AN18=MAX($AN$3:$AN$202),AN18,""))</f>
        <v>0</v>
      </c>
      <c r="BO18" s="31">
        <f>IF(BN18=MAX($BN$3:$BN$202),B18,"")</f>
        <v>11</v>
      </c>
      <c r="BP18" s="31">
        <f>IF(D18="","",IF(R18=MAX($R$3:$R$202),R18,""))</f>
        <v>0</v>
      </c>
      <c r="BQ18" s="31">
        <f>IF(BP18=MAX($BP$3:$BP$202),B18,"")</f>
        <v>11</v>
      </c>
      <c r="BR18" s="31">
        <f>IF(D18="","",IF(AM18=MAX($AM$3:$AM$202),AM18,""))</f>
        <v>0</v>
      </c>
      <c r="BS18" s="31">
        <f>IF(BR18=MAX($BR$3:$BR$202),B18,"")</f>
        <v>11</v>
      </c>
      <c r="BT18" s="31">
        <f>IF(D18="","",IF(V18=MAX($V$3:$V$202),V18,""))</f>
        <v>0</v>
      </c>
      <c r="BU18" s="31">
        <f>IF(BT18=MAX($BT$3:$BT$202),B18,"")</f>
        <v>11</v>
      </c>
      <c r="BV18" s="31">
        <f>IF(D18="","",IF(W18=MAX($W$3:$W$202), W18,""))</f>
        <v>0</v>
      </c>
      <c r="BW18" s="31">
        <f>IF(BV18=MAX($BV$3:$BV$202),B18,"")</f>
        <v>11</v>
      </c>
      <c r="BX18" s="31">
        <f>IF(D18="","",IF(AQ18=MAX($AQ$3:$AQ$202),AQ18,""))</f>
        <v>0</v>
      </c>
      <c r="BY18" s="31">
        <f>IF(BX18=MAX($BX$3:$BX$202),B18,"")</f>
        <v>11</v>
      </c>
      <c r="BZ18" s="31">
        <f>IF(D18="","",IF(AR18=MAX($AR$3:$AR$202), AR18,""))</f>
        <v>0</v>
      </c>
      <c r="CA18" s="31">
        <f>IF(BZ18=MAX($BZ$3:$BZ$202),B18,"")</f>
        <v>11</v>
      </c>
      <c r="CB18" s="31">
        <f>IF(D18="","",IF(U18=MAX($U$3:$U$202), U18,""))</f>
        <v>0</v>
      </c>
      <c r="CC18" s="31">
        <f>IF(CB18=MAX($CB$3:$CB$202),B18,"")</f>
        <v>11</v>
      </c>
      <c r="CD18" s="31">
        <f>IF(D18="","",IF(AP18=MAX($AP$3:$AP$202),AP18,""))</f>
        <v>0</v>
      </c>
      <c r="CE18" s="31">
        <f>IF(CD18=MAX($CD$3:$CD$202),B18,"")</f>
        <v>11</v>
      </c>
      <c r="CF18" s="31">
        <f>IF(D18="","",IF(T18=MAX($T$3:$T$202), T18,""))</f>
        <v>0</v>
      </c>
      <c r="CG18" s="31">
        <f>IF(CF18=MAX($CF$3:$CF$202),B18,"")</f>
        <v>11</v>
      </c>
      <c r="CH18" s="31">
        <f>IF(D18="","",IF(AO18=MAX($AO$3:$AO$202),AO18,""))</f>
        <v>0</v>
      </c>
      <c r="CI18" s="31">
        <f>IF(CH18=MAX($CH$3:$CH$202),B18,"")</f>
        <v>11</v>
      </c>
      <c r="CJ18" s="31" t="str">
        <f>IF(I18="AC",AZ18,"")</f>
        <v/>
      </c>
      <c r="CK18" s="31" t="str">
        <f>IF(CJ18="","",RANK(CJ18,$CJ$3:$CJ$202,1))</f>
        <v/>
      </c>
      <c r="CL18" s="31" t="str">
        <f>IF(CK18=1,B18,"")</f>
        <v/>
      </c>
      <c r="CM18" s="31" t="str">
        <f>IF(CK18=2,B18,"")</f>
        <v/>
      </c>
      <c r="CN18" s="31" t="str">
        <f>IF(CK18=3,B18,"")</f>
        <v/>
      </c>
      <c r="CO18" s="31" t="str">
        <f>IF(I18="MC",AZ18,"")</f>
        <v/>
      </c>
      <c r="CP18" s="31" t="str">
        <f>IF(CO18="","",RANK(CO18,$CO$3:$CO$202,1))</f>
        <v/>
      </c>
      <c r="CQ18" s="31" t="str">
        <f>IF(CP18=1,B18,"")</f>
        <v/>
      </c>
      <c r="CR18" s="31" t="str">
        <f>IF(CP18=2,B18,"")</f>
        <v/>
      </c>
      <c r="CS18" s="31" t="str">
        <f>IF(CP18=3,B18,"")</f>
        <v/>
      </c>
      <c r="CT18" s="31" t="str">
        <f>IF(BE18=0,BE18,"")</f>
        <v/>
      </c>
      <c r="CU18" s="31" t="str">
        <f>IF(BE18=1,1,"")</f>
        <v/>
      </c>
      <c r="CV18" s="31" t="str">
        <f>IF(BE18=2,2,"")</f>
        <v/>
      </c>
      <c r="CW18" s="31" t="str">
        <f>IF(BE18=3,3,"")</f>
        <v/>
      </c>
      <c r="CX18" s="31" t="str">
        <f>IF(BE18=4,4,"")</f>
        <v/>
      </c>
      <c r="CY18" s="31">
        <f>IF(BE18=5,5,"")</f>
        <v>5</v>
      </c>
      <c r="CZ18" s="31" t="str">
        <f>IF(BH18=0,BH18,"")</f>
        <v/>
      </c>
      <c r="DA18" s="31" t="str">
        <f>IF(BH18=1,1,"")</f>
        <v/>
      </c>
      <c r="DB18" s="31">
        <f>IF(BH18=2,2,"")</f>
        <v>2</v>
      </c>
      <c r="DC18" s="31" t="str">
        <f>IF(BH18=3,3,"")</f>
        <v/>
      </c>
      <c r="DD18" s="31" t="str">
        <f>IF(BH18=4,4,"")</f>
        <v/>
      </c>
      <c r="DE18" s="31" t="str">
        <f>IF(BH18=5,5,"")</f>
        <v/>
      </c>
      <c r="DF18" s="31" t="str">
        <f>IF(BK18=0,BK18,"")</f>
        <v/>
      </c>
      <c r="DG18" s="31" t="str">
        <f>IF(BK18=1,1,"")</f>
        <v/>
      </c>
      <c r="DH18" s="31" t="str">
        <f>IF(BK18=2,2,"")</f>
        <v/>
      </c>
      <c r="DI18" s="31" t="str">
        <f>IF(BK18=3,3,"")</f>
        <v/>
      </c>
      <c r="DJ18" s="31" t="str">
        <f>IF(BK18=4,4,"")</f>
        <v/>
      </c>
      <c r="DK18" s="31" t="str">
        <f>IF(BK18=5,5,"")</f>
        <v/>
      </c>
      <c r="DL18" s="31" t="str">
        <f>IF(BK18=6,6,"")</f>
        <v/>
      </c>
      <c r="DM18" s="31">
        <f>IF(BK18=7,7,"")</f>
        <v>7</v>
      </c>
      <c r="DN18" s="31" t="str">
        <f>IF(BK18=8,8,"")</f>
        <v/>
      </c>
      <c r="DO18" s="31" t="str">
        <f>IF(BK18=9,9,"")</f>
        <v/>
      </c>
      <c r="DP18" s="31" t="str">
        <f>IF(BK18=10,10,"")</f>
        <v/>
      </c>
      <c r="DQ18" s="31" t="str">
        <f>IF(J18="Lund",AZ18,"")</f>
        <v/>
      </c>
      <c r="DR18" s="31" t="str">
        <f>IF(DQ18="","",RANK(DQ18,$DQ$3:$DQ$202,1))</f>
        <v/>
      </c>
      <c r="DS18" s="31" t="str">
        <f>IF(DR18=1,B18,"")</f>
        <v/>
      </c>
      <c r="DT18" s="31">
        <f>IF(I18="AT",B18,"")</f>
        <v>11</v>
      </c>
      <c r="DU18" s="31" t="str">
        <f>IF(I18="MC",B18,"")</f>
        <v/>
      </c>
      <c r="DV18" s="31" t="str">
        <f>IF(I18="AC",B18,"")</f>
        <v/>
      </c>
      <c r="DW18" s="48">
        <f>IF(BK18=0,0,IF(D18="","",$D$203-AZ18+1)/$D$203*100)</f>
        <v>49.295774647887328</v>
      </c>
      <c r="DX18" s="76" t="str">
        <f>IF(AS18 = 0,AV18 - AS18,"")</f>
        <v/>
      </c>
      <c r="DY18" s="77">
        <v>16.75</v>
      </c>
      <c r="DZ18" s="77">
        <v>1.58</v>
      </c>
    </row>
    <row r="19" spans="1:130" ht="13.2" x14ac:dyDescent="0.25">
      <c r="A19" s="31">
        <v>17</v>
      </c>
      <c r="B19" s="76">
        <v>49</v>
      </c>
      <c r="C19" s="15"/>
      <c r="D19" s="14" t="s">
        <v>272</v>
      </c>
      <c r="E19" s="14" t="s">
        <v>330</v>
      </c>
      <c r="F19" s="14"/>
      <c r="G19" s="14" t="s">
        <v>273</v>
      </c>
      <c r="H19" s="50" t="s">
        <v>330</v>
      </c>
      <c r="I19" s="15" t="s">
        <v>203</v>
      </c>
      <c r="J19" s="47"/>
      <c r="K19" s="47"/>
      <c r="L19" s="47"/>
      <c r="M19" s="54">
        <v>21</v>
      </c>
      <c r="N19" s="54">
        <v>23.5</v>
      </c>
      <c r="O19" s="54">
        <v>18.5</v>
      </c>
      <c r="P19" s="54">
        <v>19.5</v>
      </c>
      <c r="Q19" s="54">
        <v>20</v>
      </c>
      <c r="R19" s="51"/>
      <c r="S19" s="51"/>
      <c r="T19" s="51"/>
      <c r="U19" s="51"/>
      <c r="V19" s="51"/>
      <c r="W19" s="51"/>
      <c r="X19" s="52">
        <f>IF(M19&gt;0,VLOOKUP(M19,$DY$8:$DZ$95,2)," ")</f>
        <v>3.24</v>
      </c>
      <c r="Y19" s="52">
        <f>IF(N19&gt;0,VLOOKUP(N19,$DY$8:$DZ$95,2)," ")</f>
        <v>4.74</v>
      </c>
      <c r="Z19" s="52">
        <f>IF(O19&gt;0,VLOOKUP(O19,$DY$8:$DZ$95,2)," ")</f>
        <v>2.12</v>
      </c>
      <c r="AA19" s="52">
        <f>IF(P19&gt;0,VLOOKUP(P19,$DY$8:$DZ$95,2)," ")</f>
        <v>2.52</v>
      </c>
      <c r="AB19" s="52">
        <f>IF(Q19&gt;0,VLOOKUP(Q19,$DY$8:$DZ$95,2)," ")</f>
        <v>2.76</v>
      </c>
      <c r="AC19" s="54">
        <v>15</v>
      </c>
      <c r="AD19" s="54">
        <v>14.5</v>
      </c>
      <c r="AE19" s="54">
        <v>15</v>
      </c>
      <c r="AF19" s="54">
        <v>15</v>
      </c>
      <c r="AG19" s="54"/>
      <c r="AH19" s="52">
        <f>IF(AC19&gt;0,VLOOKUP(AC19,$DY$8:$DZ$95,2)," ")</f>
        <v>1.1200000000000001</v>
      </c>
      <c r="AI19" s="52">
        <f>IF(AD19&gt;0,VLOOKUP(AD19,$DY$8:$DZ$95,2)," ")</f>
        <v>1.06</v>
      </c>
      <c r="AJ19" s="52">
        <f>IF(AE19&gt;0,VLOOKUP(AE19,$DY$8:$DZ$95,2)," ")</f>
        <v>1.1200000000000001</v>
      </c>
      <c r="AK19" s="52">
        <f>IF(AF19&gt;0,VLOOKUP(AF19,$DY$8:$DZ$95,2)," ")</f>
        <v>1.1200000000000001</v>
      </c>
      <c r="AL19" s="52" t="str">
        <f>IF(AG19&gt;0,VLOOKUP(AG19,$DY$8:$DZ$95,2)," ")</f>
        <v xml:space="preserve"> </v>
      </c>
      <c r="AM19" s="53"/>
      <c r="AN19" s="53"/>
      <c r="AO19" s="53"/>
      <c r="AP19" s="53"/>
      <c r="AQ19" s="53"/>
      <c r="AR19" s="53"/>
      <c r="AS19" s="55">
        <f>IF(D19="","",SUM(X19:AB19))</f>
        <v>15.38</v>
      </c>
      <c r="AT19" s="31">
        <f>IF(D19="","",RANK(AS19,$AS$3:$AS$202,0))</f>
        <v>17</v>
      </c>
      <c r="AU19" s="57">
        <f>IF(D19="","",IF(LOOKUP(AT19,'Master 2012 Pay Sheet'!$A$5:$A$35,'Master 2012 Pay Sheet'!$B$5:$B$35)&gt;0,LOOKUP(AT19,'Master 2012 Pay Sheet'!$A$5:$A$35,'Master 2012 Pay Sheet'!$B$5:$B$35),0))</f>
        <v>0</v>
      </c>
      <c r="AV19" s="56">
        <f>IF(D19="","",SUM(AH19:AL19))</f>
        <v>4.42</v>
      </c>
      <c r="AW19" s="31">
        <f>IF(D19="","",RANK(AV19,$AV$3:$AV$202,0))</f>
        <v>60</v>
      </c>
      <c r="AX19" s="57">
        <f>IF(D19="","",IF(LOOKUP(AW19,'Master 2012 Pay Sheet'!$C$5:$C$35,'Master 2012 Pay Sheet'!$D$5:$D$35)&gt;0,LOOKUP(AW19,'Master 2012 Pay Sheet'!$C$5:$C$35,'Master 2012 Pay Sheet'!$D$5:$D$35),0))</f>
        <v>0</v>
      </c>
      <c r="AY19" s="56">
        <f>IF(D19="","",AS19+AV19)</f>
        <v>19.8</v>
      </c>
      <c r="AZ19" s="31">
        <f>IF(D19="","",RANK(AY19,$AY$3:$AY$202,0))</f>
        <v>44</v>
      </c>
      <c r="BA19" s="57">
        <f>IF(D19="","",IF(LOOKUP(AZ19,'Master 2012 Pay Sheet'!$E$5:$E$35,'Master 2012 Pay Sheet'!$F$5:$F$35)&gt;0,LOOKUP(AZ19,'Master 2012 Pay Sheet'!$E$5:$E$35,'Master 2012 Pay Sheet'!$F$5:$F$35),0))</f>
        <v>0</v>
      </c>
      <c r="BB19" s="57">
        <f>IF(D19="","",SUM(AU19+AX19+BA19))</f>
        <v>0</v>
      </c>
      <c r="BC19" s="31">
        <f>IF(D19="","",AT19-AZ19)</f>
        <v>-27</v>
      </c>
      <c r="BD19" s="31" t="str">
        <f>IF(D19="","",IF(BC19=MAX($BC$3:$BC$202),B19,""))</f>
        <v/>
      </c>
      <c r="BE19" s="31">
        <f>IF(D19="","",COUNT(M19:Q19))</f>
        <v>5</v>
      </c>
      <c r="BF19" s="56">
        <f>IF(D19="","",MAX(X19:AB19))</f>
        <v>4.74</v>
      </c>
      <c r="BG19" s="31" t="str">
        <f>IF(BF19=MAX($BF$3:$BF$202),B19,"")</f>
        <v/>
      </c>
      <c r="BH19" s="31">
        <f>IF(D19="","",COUNT(AC19:AG19))</f>
        <v>4</v>
      </c>
      <c r="BI19" s="56">
        <f>IF(D19="","",MAX(AH19:AL19))</f>
        <v>1.1200000000000001</v>
      </c>
      <c r="BJ19" s="31" t="str">
        <f>IF(BI19=MAX($BI$3:$BI$202),B19,"")</f>
        <v/>
      </c>
      <c r="BK19" s="31">
        <f>IF(BE19="","",BE19+BH19)</f>
        <v>9</v>
      </c>
      <c r="BL19" s="31">
        <f>IF(D19="","",IF(S19=MAX($S$3:$S$202),S19,""))</f>
        <v>0</v>
      </c>
      <c r="BM19" s="31">
        <f>IF(BL19=MAX($BL$3:$BL$202),B19,"")</f>
        <v>49</v>
      </c>
      <c r="BN19" s="31">
        <f>IF(D19="","",IF(AN19=MAX($AN$3:$AN$202),AN19,""))</f>
        <v>0</v>
      </c>
      <c r="BO19" s="31">
        <f>IF(BN19=MAX($BN$3:$BN$202),B19,"")</f>
        <v>49</v>
      </c>
      <c r="BP19" s="31">
        <f>IF(D19="","",IF(R19=MAX($R$3:$R$202),R19,""))</f>
        <v>0</v>
      </c>
      <c r="BQ19" s="31">
        <f>IF(BP19=MAX($BP$3:$BP$202),B19,"")</f>
        <v>49</v>
      </c>
      <c r="BR19" s="31">
        <f>IF(D19="","",IF(AM19=MAX($AM$3:$AM$202),AM19,""))</f>
        <v>0</v>
      </c>
      <c r="BS19" s="31">
        <f>IF(BR19=MAX($BR$3:$BR$202),B19,"")</f>
        <v>49</v>
      </c>
      <c r="BT19" s="31">
        <f>IF(D19="","",IF(V19=MAX($V$3:$V$202),V19,""))</f>
        <v>0</v>
      </c>
      <c r="BU19" s="31">
        <f>IF(BT19=MAX($BT$3:$BT$202),B19,"")</f>
        <v>49</v>
      </c>
      <c r="BV19" s="31">
        <f>IF(D19="","",IF(W19=MAX($W$3:$W$202), W19,""))</f>
        <v>0</v>
      </c>
      <c r="BW19" s="31">
        <f>IF(BV19=MAX($BV$3:$BV$202),B19,"")</f>
        <v>49</v>
      </c>
      <c r="BX19" s="31">
        <f>IF(D19="","",IF(AQ19=MAX($AQ$3:$AQ$202),AQ19,""))</f>
        <v>0</v>
      </c>
      <c r="BY19" s="31">
        <f>IF(BX19=MAX($BX$3:$BX$202),B19,"")</f>
        <v>49</v>
      </c>
      <c r="BZ19" s="31">
        <f>IF(D19="","",IF(AR19=MAX($AR$3:$AR$202), AR19,""))</f>
        <v>0</v>
      </c>
      <c r="CA19" s="31">
        <f>IF(BZ19=MAX($BZ$3:$BZ$202),B19,"")</f>
        <v>49</v>
      </c>
      <c r="CB19" s="31">
        <f>IF(D19="","",IF(U19=MAX($U$3:$U$202), U19,""))</f>
        <v>0</v>
      </c>
      <c r="CC19" s="31">
        <f>IF(CB19=MAX($CB$3:$CB$202),B19,"")</f>
        <v>49</v>
      </c>
      <c r="CD19" s="31">
        <f>IF(D19="","",IF(AP19=MAX($AP$3:$AP$202),AP19,""))</f>
        <v>0</v>
      </c>
      <c r="CE19" s="31">
        <f>IF(CD19=MAX($CD$3:$CD$202),B19,"")</f>
        <v>49</v>
      </c>
      <c r="CF19" s="31">
        <f>IF(D19="","",IF(T19=MAX($T$3:$T$202), T19,""))</f>
        <v>0</v>
      </c>
      <c r="CG19" s="31">
        <f>IF(CF19=MAX($CF$3:$CF$202),B19,"")</f>
        <v>49</v>
      </c>
      <c r="CH19" s="31">
        <f>IF(D19="","",IF(AO19=MAX($AO$3:$AO$202),AO19,""))</f>
        <v>0</v>
      </c>
      <c r="CI19" s="31">
        <f>IF(CH19=MAX($CH$3:$CH$202),B19,"")</f>
        <v>49</v>
      </c>
      <c r="CJ19" s="31" t="str">
        <f>IF(I19="AC",AZ19,"")</f>
        <v/>
      </c>
      <c r="CK19" s="31" t="str">
        <f>IF(CJ19="","",RANK(CJ19,$CJ$3:$CJ$202,1))</f>
        <v/>
      </c>
      <c r="CL19" s="31" t="str">
        <f>IF(CK19=1,B19,"")</f>
        <v/>
      </c>
      <c r="CM19" s="31" t="str">
        <f>IF(CK19=2,B19,"")</f>
        <v/>
      </c>
      <c r="CN19" s="31" t="str">
        <f>IF(CK19=3,B19,"")</f>
        <v/>
      </c>
      <c r="CO19" s="31" t="str">
        <f>IF(I19="MC",AZ19,"")</f>
        <v/>
      </c>
      <c r="CP19" s="31" t="str">
        <f>IF(CO19="","",RANK(CO19,$CO$3:$CO$202,1))</f>
        <v/>
      </c>
      <c r="CQ19" s="31" t="str">
        <f>IF(CP19=1,B19,"")</f>
        <v/>
      </c>
      <c r="CR19" s="31" t="str">
        <f>IF(CP19=2,B19,"")</f>
        <v/>
      </c>
      <c r="CS19" s="31" t="str">
        <f>IF(CP19=3,B19,"")</f>
        <v/>
      </c>
      <c r="CT19" s="31" t="str">
        <f>IF(BE19=0,BE19,"")</f>
        <v/>
      </c>
      <c r="CU19" s="31" t="str">
        <f>IF(BE19=1,1,"")</f>
        <v/>
      </c>
      <c r="CV19" s="31" t="str">
        <f>IF(BE19=2,2,"")</f>
        <v/>
      </c>
      <c r="CW19" s="31" t="str">
        <f>IF(BE19=3,3,"")</f>
        <v/>
      </c>
      <c r="CX19" s="31" t="str">
        <f>IF(BE19=4,4,"")</f>
        <v/>
      </c>
      <c r="CY19" s="31">
        <f>IF(BE19=5,5,"")</f>
        <v>5</v>
      </c>
      <c r="CZ19" s="31" t="str">
        <f>IF(BH19=0,BH19,"")</f>
        <v/>
      </c>
      <c r="DA19" s="31" t="str">
        <f>IF(BH19=1,1,"")</f>
        <v/>
      </c>
      <c r="DB19" s="31" t="str">
        <f>IF(BH19=2,2,"")</f>
        <v/>
      </c>
      <c r="DC19" s="31" t="str">
        <f>IF(BH19=3,3,"")</f>
        <v/>
      </c>
      <c r="DD19" s="31">
        <f>IF(BH19=4,4,"")</f>
        <v>4</v>
      </c>
      <c r="DE19" s="31" t="str">
        <f>IF(BH19=5,5,"")</f>
        <v/>
      </c>
      <c r="DF19" s="31" t="str">
        <f>IF(BK19=0,BK19,"")</f>
        <v/>
      </c>
      <c r="DG19" s="31" t="str">
        <f>IF(BK19=1,1,"")</f>
        <v/>
      </c>
      <c r="DH19" s="31" t="str">
        <f>IF(BK19=2,2,"")</f>
        <v/>
      </c>
      <c r="DI19" s="31" t="str">
        <f>IF(BK19=3,3,"")</f>
        <v/>
      </c>
      <c r="DJ19" s="31" t="str">
        <f>IF(BK19=4,4,"")</f>
        <v/>
      </c>
      <c r="DK19" s="31" t="str">
        <f>IF(BK19=5,5,"")</f>
        <v/>
      </c>
      <c r="DL19" s="31" t="str">
        <f>IF(BK19=6,6,"")</f>
        <v/>
      </c>
      <c r="DM19" s="31" t="str">
        <f>IF(BK19=7,7,"")</f>
        <v/>
      </c>
      <c r="DN19" s="31" t="str">
        <f>IF(BK19=8,8,"")</f>
        <v/>
      </c>
      <c r="DO19" s="31">
        <f>IF(BK19=9,9,"")</f>
        <v>9</v>
      </c>
      <c r="DP19" s="31" t="str">
        <f>IF(BK19=10,10,"")</f>
        <v/>
      </c>
      <c r="DQ19" s="31" t="str">
        <f>IF(J19="Lund",AZ19,"")</f>
        <v/>
      </c>
      <c r="DR19" s="31" t="str">
        <f>IF(DQ19="","",RANK(DQ19,$DQ$3:$DQ$202,1))</f>
        <v/>
      </c>
      <c r="DS19" s="31" t="str">
        <f>IF(DR19=1,B19,"")</f>
        <v/>
      </c>
      <c r="DT19" s="31">
        <f>IF(I19="AT",B19,"")</f>
        <v>49</v>
      </c>
      <c r="DU19" s="31" t="str">
        <f>IF(I19="MC",B19,"")</f>
        <v/>
      </c>
      <c r="DV19" s="31" t="str">
        <f>IF(I19="AC",B19,"")</f>
        <v/>
      </c>
      <c r="DW19" s="48">
        <f>IF(BK19=0,0,IF(D19="","",$D$203-AZ19+1)/$D$203*100)</f>
        <v>39.436619718309856</v>
      </c>
      <c r="DX19" s="76" t="str">
        <f>IF(AS19 = 0,AV19 - AS19,"")</f>
        <v/>
      </c>
      <c r="DY19" s="77">
        <v>17</v>
      </c>
      <c r="DZ19" s="77">
        <v>1.64</v>
      </c>
    </row>
    <row r="20" spans="1:130" ht="13.2" x14ac:dyDescent="0.25">
      <c r="A20" s="31">
        <v>18</v>
      </c>
      <c r="B20" s="76">
        <v>56</v>
      </c>
      <c r="C20" s="15"/>
      <c r="D20" s="14" t="s">
        <v>286</v>
      </c>
      <c r="E20" s="14" t="s">
        <v>330</v>
      </c>
      <c r="F20" s="14"/>
      <c r="G20" s="14" t="s">
        <v>287</v>
      </c>
      <c r="H20" s="50" t="s">
        <v>330</v>
      </c>
      <c r="I20" s="15" t="s">
        <v>203</v>
      </c>
      <c r="J20" s="47"/>
      <c r="K20" s="47"/>
      <c r="L20" s="47"/>
      <c r="M20" s="54">
        <v>18.25</v>
      </c>
      <c r="N20" s="54">
        <v>18.5</v>
      </c>
      <c r="O20" s="54">
        <v>17.5</v>
      </c>
      <c r="P20" s="54">
        <v>17.5</v>
      </c>
      <c r="Q20" s="54">
        <v>27</v>
      </c>
      <c r="R20" s="51"/>
      <c r="S20" s="51"/>
      <c r="T20" s="51"/>
      <c r="U20" s="51"/>
      <c r="V20" s="51"/>
      <c r="W20" s="51"/>
      <c r="X20" s="52">
        <f>IF(M20&gt;0,VLOOKUP(M20,$DY$8:$DZ$95,2)," ")</f>
        <v>2.02</v>
      </c>
      <c r="Y20" s="52">
        <f>IF(N20&gt;0,VLOOKUP(N20,$DY$8:$DZ$95,2)," ")</f>
        <v>2.12</v>
      </c>
      <c r="Z20" s="52">
        <f>IF(O20&gt;0,VLOOKUP(O20,$DY$8:$DZ$95,2)," ")</f>
        <v>1.78</v>
      </c>
      <c r="AA20" s="52">
        <f>IF(P20&gt;0,VLOOKUP(P20,$DY$8:$DZ$95,2)," ")</f>
        <v>1.78</v>
      </c>
      <c r="AB20" s="52">
        <f>IF(Q20&gt;0,VLOOKUP(Q20,$DY$8:$DZ$95,2)," ")</f>
        <v>7.58</v>
      </c>
      <c r="AC20" s="54">
        <v>27</v>
      </c>
      <c r="AD20" s="54">
        <v>14.25</v>
      </c>
      <c r="AE20" s="54">
        <v>16.5</v>
      </c>
      <c r="AF20" s="54"/>
      <c r="AG20" s="54"/>
      <c r="AH20" s="52">
        <f>IF(AC20&gt;0,VLOOKUP(AC20,$DY$8:$DZ$95,2)," ")</f>
        <v>7.58</v>
      </c>
      <c r="AI20" s="52">
        <f>IF(AD20&gt;0,VLOOKUP(AD20,$DY$8:$DZ$95,2)," ")</f>
        <v>1.03</v>
      </c>
      <c r="AJ20" s="52">
        <f>IF(AE20&gt;0,VLOOKUP(AE20,$DY$8:$DZ$95,2)," ")</f>
        <v>1.5</v>
      </c>
      <c r="AK20" s="52" t="str">
        <f>IF(AF20&gt;0,VLOOKUP(AF20,$DY$8:$DZ$95,2)," ")</f>
        <v xml:space="preserve"> </v>
      </c>
      <c r="AL20" s="52" t="str">
        <f>IF(AG20&gt;0,VLOOKUP(AG20,$DY$8:$DZ$95,2)," ")</f>
        <v xml:space="preserve"> </v>
      </c>
      <c r="AM20" s="53"/>
      <c r="AN20" s="53"/>
      <c r="AO20" s="53"/>
      <c r="AP20" s="53"/>
      <c r="AQ20" s="53"/>
      <c r="AR20" s="53"/>
      <c r="AS20" s="55">
        <f>IF(D20="","",SUM(X20:AB20))</f>
        <v>15.280000000000001</v>
      </c>
      <c r="AT20" s="31">
        <f>IF(D20="","",RANK(AS20,$AS$3:$AS$202,0))</f>
        <v>18</v>
      </c>
      <c r="AU20" s="57">
        <f>IF(D20="","",IF(LOOKUP(AT20,'Master 2012 Pay Sheet'!$A$5:$A$35,'Master 2012 Pay Sheet'!$B$5:$B$35)&gt;0,LOOKUP(AT20,'Master 2012 Pay Sheet'!$A$5:$A$35,'Master 2012 Pay Sheet'!$B$5:$B$35),0))</f>
        <v>0</v>
      </c>
      <c r="AV20" s="56">
        <f>IF(D20="","",SUM(AH20:AL20))</f>
        <v>10.11</v>
      </c>
      <c r="AW20" s="31">
        <f>IF(D20="","",RANK(AV20,$AV$3:$AV$202,0))</f>
        <v>32</v>
      </c>
      <c r="AX20" s="57">
        <f>IF(D20="","",IF(LOOKUP(AW20,'Master 2012 Pay Sheet'!$C$5:$C$35,'Master 2012 Pay Sheet'!$D$5:$D$35)&gt;0,LOOKUP(AW20,'Master 2012 Pay Sheet'!$C$5:$C$35,'Master 2012 Pay Sheet'!$D$5:$D$35),0))</f>
        <v>0</v>
      </c>
      <c r="AY20" s="56">
        <f>IF(D20="","",AS20+AV20)</f>
        <v>25.39</v>
      </c>
      <c r="AZ20" s="31">
        <f>IF(D20="","",RANK(AY20,$AY$3:$AY$202,0))</f>
        <v>23</v>
      </c>
      <c r="BA20" s="57">
        <f>IF(D20="","",IF(LOOKUP(AZ20,'Master 2012 Pay Sheet'!$E$5:$E$35,'Master 2012 Pay Sheet'!$F$5:$F$35)&gt;0,LOOKUP(AZ20,'Master 2012 Pay Sheet'!$E$5:$E$35,'Master 2012 Pay Sheet'!$F$5:$F$35),0))</f>
        <v>0</v>
      </c>
      <c r="BB20" s="57">
        <f>IF(D20="","",SUM(AU20+AX20+BA20))</f>
        <v>0</v>
      </c>
      <c r="BC20" s="31">
        <f>IF(D20="","",AT20-AZ20)</f>
        <v>-5</v>
      </c>
      <c r="BD20" s="31" t="str">
        <f>IF(D20="","",IF(BC20=MAX($BC$3:$BC$202),B20,""))</f>
        <v/>
      </c>
      <c r="BE20" s="31">
        <f>IF(D20="","",COUNT(M20:Q20))</f>
        <v>5</v>
      </c>
      <c r="BF20" s="56">
        <f>IF(D20="","",MAX(X20:AB20))</f>
        <v>7.58</v>
      </c>
      <c r="BG20" s="31" t="str">
        <f>IF(BF20=MAX($BF$3:$BF$202),B20,"")</f>
        <v/>
      </c>
      <c r="BH20" s="31">
        <f>IF(D20="","",COUNT(AC20:AG20))</f>
        <v>3</v>
      </c>
      <c r="BI20" s="56">
        <f>IF(D20="","",MAX(AH20:AL20))</f>
        <v>7.58</v>
      </c>
      <c r="BJ20" s="31" t="str">
        <f>IF(BI20=MAX($BI$3:$BI$202),B20,"")</f>
        <v/>
      </c>
      <c r="BK20" s="31">
        <f>IF(BE20="","",BE20+BH20)</f>
        <v>8</v>
      </c>
      <c r="BL20" s="31">
        <f>IF(D20="","",IF(S20=MAX($S$3:$S$202),S20,""))</f>
        <v>0</v>
      </c>
      <c r="BM20" s="31">
        <f>IF(BL20=MAX($BL$3:$BL$202),B20,"")</f>
        <v>56</v>
      </c>
      <c r="BN20" s="31">
        <f>IF(D20="","",IF(AN20=MAX($AN$3:$AN$202),AN20,""))</f>
        <v>0</v>
      </c>
      <c r="BO20" s="31">
        <f>IF(BN20=MAX($BN$3:$BN$202),B20,"")</f>
        <v>56</v>
      </c>
      <c r="BP20" s="31">
        <f>IF(D20="","",IF(R20=MAX($R$3:$R$202),R20,""))</f>
        <v>0</v>
      </c>
      <c r="BQ20" s="31">
        <f>IF(BP20=MAX($BP$3:$BP$202),B20,"")</f>
        <v>56</v>
      </c>
      <c r="BR20" s="31">
        <f>IF(D20="","",IF(AM20=MAX($AM$3:$AM$202),AM20,""))</f>
        <v>0</v>
      </c>
      <c r="BS20" s="31">
        <f>IF(BR20=MAX($BR$3:$BR$202),B20,"")</f>
        <v>56</v>
      </c>
      <c r="BT20" s="31">
        <f>IF(D20="","",IF(V20=MAX($V$3:$V$202),V20,""))</f>
        <v>0</v>
      </c>
      <c r="BU20" s="31">
        <f>IF(BT20=MAX($BT$3:$BT$202),B20,"")</f>
        <v>56</v>
      </c>
      <c r="BV20" s="31">
        <f>IF(D20="","",IF(W20=MAX($W$3:$W$202), W20,""))</f>
        <v>0</v>
      </c>
      <c r="BW20" s="31">
        <f>IF(BV20=MAX($BV$3:$BV$202),B20,"")</f>
        <v>56</v>
      </c>
      <c r="BX20" s="31">
        <f>IF(D20="","",IF(AQ20=MAX($AQ$3:$AQ$202),AQ20,""))</f>
        <v>0</v>
      </c>
      <c r="BY20" s="31">
        <f>IF(BX20=MAX($BX$3:$BX$202),B20,"")</f>
        <v>56</v>
      </c>
      <c r="BZ20" s="31">
        <f>IF(D20="","",IF(AR20=MAX($AR$3:$AR$202), AR20,""))</f>
        <v>0</v>
      </c>
      <c r="CA20" s="31">
        <f>IF(BZ20=MAX($BZ$3:$BZ$202),B20,"")</f>
        <v>56</v>
      </c>
      <c r="CB20" s="31">
        <f>IF(D20="","",IF(U20=MAX($U$3:$U$202), U20,""))</f>
        <v>0</v>
      </c>
      <c r="CC20" s="31">
        <f>IF(CB20=MAX($CB$3:$CB$202),B20,"")</f>
        <v>56</v>
      </c>
      <c r="CD20" s="31">
        <f>IF(D20="","",IF(AP20=MAX($AP$3:$AP$202),AP20,""))</f>
        <v>0</v>
      </c>
      <c r="CE20" s="31">
        <f>IF(CD20=MAX($CD$3:$CD$202),B20,"")</f>
        <v>56</v>
      </c>
      <c r="CF20" s="31">
        <f>IF(D20="","",IF(T20=MAX($T$3:$T$202), T20,""))</f>
        <v>0</v>
      </c>
      <c r="CG20" s="31">
        <f>IF(CF20=MAX($CF$3:$CF$202),B20,"")</f>
        <v>56</v>
      </c>
      <c r="CH20" s="31">
        <f>IF(D20="","",IF(AO20=MAX($AO$3:$AO$202),AO20,""))</f>
        <v>0</v>
      </c>
      <c r="CI20" s="31">
        <f>IF(CH20=MAX($CH$3:$CH$202),B20,"")</f>
        <v>56</v>
      </c>
      <c r="CJ20" s="31" t="str">
        <f>IF(I20="AC",AZ20,"")</f>
        <v/>
      </c>
      <c r="CK20" s="31" t="str">
        <f>IF(CJ20="","",RANK(CJ20,$CJ$3:$CJ$202,1))</f>
        <v/>
      </c>
      <c r="CL20" s="31" t="str">
        <f>IF(CK20=1,B20,"")</f>
        <v/>
      </c>
      <c r="CM20" s="31" t="str">
        <f>IF(CK20=2,B20,"")</f>
        <v/>
      </c>
      <c r="CN20" s="31" t="str">
        <f>IF(CK20=3,B20,"")</f>
        <v/>
      </c>
      <c r="CO20" s="31" t="str">
        <f>IF(I20="MC",AZ20,"")</f>
        <v/>
      </c>
      <c r="CP20" s="31" t="str">
        <f>IF(CO20="","",RANK(CO20,$CO$3:$CO$202,1))</f>
        <v/>
      </c>
      <c r="CQ20" s="31" t="str">
        <f>IF(CP20=1,B20,"")</f>
        <v/>
      </c>
      <c r="CR20" s="31" t="str">
        <f>IF(CP20=2,B20,"")</f>
        <v/>
      </c>
      <c r="CS20" s="31" t="str">
        <f>IF(CP20=3,B20,"")</f>
        <v/>
      </c>
      <c r="CT20" s="31" t="str">
        <f>IF(BE20=0,BE20,"")</f>
        <v/>
      </c>
      <c r="CU20" s="31" t="str">
        <f>IF(BE20=1,1,"")</f>
        <v/>
      </c>
      <c r="CV20" s="31" t="str">
        <f>IF(BE20=2,2,"")</f>
        <v/>
      </c>
      <c r="CW20" s="31" t="str">
        <f>IF(BE20=3,3,"")</f>
        <v/>
      </c>
      <c r="CX20" s="31" t="str">
        <f>IF(BE20=4,4,"")</f>
        <v/>
      </c>
      <c r="CY20" s="31">
        <f>IF(BE20=5,5,"")</f>
        <v>5</v>
      </c>
      <c r="CZ20" s="31" t="str">
        <f>IF(BH20=0,BH20,"")</f>
        <v/>
      </c>
      <c r="DA20" s="31" t="str">
        <f>IF(BH20=1,1,"")</f>
        <v/>
      </c>
      <c r="DB20" s="31" t="str">
        <f>IF(BH20=2,2,"")</f>
        <v/>
      </c>
      <c r="DC20" s="31">
        <f>IF(BH20=3,3,"")</f>
        <v>3</v>
      </c>
      <c r="DD20" s="31" t="str">
        <f>IF(BH20=4,4,"")</f>
        <v/>
      </c>
      <c r="DE20" s="31" t="str">
        <f>IF(BH20=5,5,"")</f>
        <v/>
      </c>
      <c r="DF20" s="31" t="str">
        <f>IF(BK20=0,BK20,"")</f>
        <v/>
      </c>
      <c r="DG20" s="31" t="str">
        <f>IF(BK20=1,1,"")</f>
        <v/>
      </c>
      <c r="DH20" s="31" t="str">
        <f>IF(BK20=2,2,"")</f>
        <v/>
      </c>
      <c r="DI20" s="31" t="str">
        <f>IF(BK20=3,3,"")</f>
        <v/>
      </c>
      <c r="DJ20" s="31" t="str">
        <f>IF(BK20=4,4,"")</f>
        <v/>
      </c>
      <c r="DK20" s="31" t="str">
        <f>IF(BK20=5,5,"")</f>
        <v/>
      </c>
      <c r="DL20" s="31" t="str">
        <f>IF(BK20=6,6,"")</f>
        <v/>
      </c>
      <c r="DM20" s="31" t="str">
        <f>IF(BK20=7,7,"")</f>
        <v/>
      </c>
      <c r="DN20" s="31">
        <f>IF(BK20=8,8,"")</f>
        <v>8</v>
      </c>
      <c r="DO20" s="31" t="str">
        <f>IF(BK20=9,9,"")</f>
        <v/>
      </c>
      <c r="DP20" s="31" t="str">
        <f>IF(BK20=10,10,"")</f>
        <v/>
      </c>
      <c r="DQ20" s="31" t="str">
        <f>IF(J20="Lund",AZ20,"")</f>
        <v/>
      </c>
      <c r="DR20" s="31" t="str">
        <f>IF(DQ20="","",RANK(DQ20,$DQ$3:$DQ$202,1))</f>
        <v/>
      </c>
      <c r="DS20" s="31" t="str">
        <f>IF(DR20=1,B20,"")</f>
        <v/>
      </c>
      <c r="DT20" s="31">
        <f>IF(I20="AT",B20,"")</f>
        <v>56</v>
      </c>
      <c r="DU20" s="31" t="str">
        <f>IF(I20="MC",B20,"")</f>
        <v/>
      </c>
      <c r="DV20" s="31" t="str">
        <f>IF(I20="AC",B20,"")</f>
        <v/>
      </c>
      <c r="DW20" s="48">
        <f>IF(BK20=0,0,IF(D20="","",$D$203-AZ20+1)/$D$203*100)</f>
        <v>69.014084507042256</v>
      </c>
      <c r="DX20" s="76" t="str">
        <f>IF(AS20 = 0,AV20 - AS20,"")</f>
        <v/>
      </c>
      <c r="DY20" s="77">
        <v>17.25</v>
      </c>
      <c r="DZ20" s="77">
        <v>1.72</v>
      </c>
    </row>
    <row r="21" spans="1:130" ht="13.2" x14ac:dyDescent="0.25">
      <c r="A21" s="31">
        <v>19</v>
      </c>
      <c r="B21" s="76">
        <v>1</v>
      </c>
      <c r="C21" s="60"/>
      <c r="D21" s="61" t="s">
        <v>173</v>
      </c>
      <c r="E21" s="61" t="s">
        <v>319</v>
      </c>
      <c r="F21" s="14"/>
      <c r="G21" s="14" t="s">
        <v>174</v>
      </c>
      <c r="H21" s="14"/>
      <c r="I21" s="60" t="s">
        <v>203</v>
      </c>
      <c r="J21" s="62"/>
      <c r="K21" s="62"/>
      <c r="L21" s="62"/>
      <c r="M21" s="54">
        <v>16</v>
      </c>
      <c r="N21" s="54">
        <v>24.25</v>
      </c>
      <c r="O21" s="54">
        <v>17.25</v>
      </c>
      <c r="P21" s="54">
        <v>25.75</v>
      </c>
      <c r="Q21" s="54"/>
      <c r="R21" s="51"/>
      <c r="S21" s="51"/>
      <c r="T21" s="51"/>
      <c r="U21" s="51"/>
      <c r="V21" s="51"/>
      <c r="W21" s="51"/>
      <c r="X21" s="52">
        <f>IF(M21&gt;0,VLOOKUP(M21,$DY$8:$DZ$95,2)," ")</f>
        <v>1.38</v>
      </c>
      <c r="Y21" s="52">
        <f>IF(N21&gt;0,VLOOKUP(N21,$DY$8:$DZ$95,2)," ")</f>
        <v>5.28</v>
      </c>
      <c r="Z21" s="52">
        <f>IF(O21&gt;0,VLOOKUP(O21,$DY$8:$DZ$95,2)," ")</f>
        <v>1.72</v>
      </c>
      <c r="AA21" s="52">
        <f>IF(P21&gt;0,VLOOKUP(P21,$DY$8:$DZ$95,2)," ")</f>
        <v>6.46</v>
      </c>
      <c r="AB21" s="52" t="str">
        <f>IF(Q21&gt;0,VLOOKUP(Q21,$DY$8:$DZ$95,2)," ")</f>
        <v xml:space="preserve"> </v>
      </c>
      <c r="AC21" s="54">
        <v>20.5</v>
      </c>
      <c r="AD21" s="54">
        <v>16</v>
      </c>
      <c r="AE21" s="54">
        <v>17</v>
      </c>
      <c r="AF21" s="54"/>
      <c r="AG21" s="54"/>
      <c r="AH21" s="52">
        <f>IF(AC21&gt;0,VLOOKUP(AC21,$DY$8:$DZ$95,2)," ")</f>
        <v>3</v>
      </c>
      <c r="AI21" s="52">
        <f>IF(AD21&gt;0,VLOOKUP(AD21,$DY$8:$DZ$95,2)," ")</f>
        <v>1.38</v>
      </c>
      <c r="AJ21" s="52">
        <f>IF(AE21&gt;0,VLOOKUP(AE21,$DY$8:$DZ$95,2)," ")</f>
        <v>1.64</v>
      </c>
      <c r="AK21" s="52" t="str">
        <f>IF(AF21&gt;0,VLOOKUP(AF21,$DY$8:$DZ$95,2)," ")</f>
        <v xml:space="preserve"> </v>
      </c>
      <c r="AL21" s="52" t="str">
        <f>IF(AG21&gt;0,VLOOKUP(AG21,$DY$8:$DZ$95,2)," ")</f>
        <v xml:space="preserve"> </v>
      </c>
      <c r="AM21" s="53"/>
      <c r="AN21" s="53"/>
      <c r="AO21" s="53"/>
      <c r="AP21" s="53"/>
      <c r="AQ21" s="53"/>
      <c r="AR21" s="53"/>
      <c r="AS21" s="55">
        <f>IF(D21="","",SUM(X21:AB21))</f>
        <v>14.84</v>
      </c>
      <c r="AT21" s="31">
        <f>IF(D21="","",RANK(AS21,$AS$3:$AS$202,0))</f>
        <v>19</v>
      </c>
      <c r="AU21" s="57">
        <f>IF(D21="","",IF(LOOKUP(AT21,'Master 2012 Pay Sheet'!$A$5:$A$35,'Master 2012 Pay Sheet'!$B$5:$B$35)&gt;0,LOOKUP(AT21,'Master 2012 Pay Sheet'!$A$5:$A$35,'Master 2012 Pay Sheet'!$B$5:$B$35),0))</f>
        <v>0</v>
      </c>
      <c r="AV21" s="56">
        <f>IF(D21="","",SUM(AH21:AL21))</f>
        <v>6.02</v>
      </c>
      <c r="AW21" s="31">
        <f>IF(D21="","",RANK(AV21,$AV$3:$AV$202,0))</f>
        <v>53</v>
      </c>
      <c r="AX21" s="57">
        <f>IF(D21="","",IF(LOOKUP(AW21,'Master 2012 Pay Sheet'!$C$5:$C$35,'Master 2012 Pay Sheet'!$D$5:$D$35)&gt;0,LOOKUP(AW21,'Master 2012 Pay Sheet'!$C$5:$C$35,'Master 2012 Pay Sheet'!$D$5:$D$35),0))</f>
        <v>0</v>
      </c>
      <c r="AY21" s="56">
        <f>IF(D21="","",AS21+AV21)</f>
        <v>20.86</v>
      </c>
      <c r="AZ21" s="31">
        <f>IF(D21="","",RANK(AY21,$AY$3:$AY$202,0))</f>
        <v>36</v>
      </c>
      <c r="BA21" s="57">
        <f>IF(D21="","",IF(LOOKUP(AZ21,'Master 2012 Pay Sheet'!$E$5:$E$35,'Master 2012 Pay Sheet'!$F$5:$F$35)&gt;0,LOOKUP(AZ21,'Master 2012 Pay Sheet'!$E$5:$E$35,'Master 2012 Pay Sheet'!$F$5:$F$35),0))</f>
        <v>0</v>
      </c>
      <c r="BB21" s="57">
        <f>IF(D21="","",SUM(AU21+AX21+BA21))</f>
        <v>0</v>
      </c>
      <c r="BC21" s="31">
        <f>IF(D21="","",AT21-AZ21)</f>
        <v>-17</v>
      </c>
      <c r="BD21" s="31" t="str">
        <f>IF(D21="","",IF(BC21=MAX($BC$3:$BC$202),B21,""))</f>
        <v/>
      </c>
      <c r="BE21" s="31">
        <f>IF(D21="","",COUNT(M21:Q21))</f>
        <v>4</v>
      </c>
      <c r="BF21" s="56">
        <f>IF(D21="","",MAX(X21:AB21))</f>
        <v>6.46</v>
      </c>
      <c r="BG21" s="31" t="str">
        <f>IF(BF21=MAX($BF$3:$BF$202),B21,"")</f>
        <v/>
      </c>
      <c r="BH21" s="31">
        <f>IF(D21="","",COUNT(AC21:AG21))</f>
        <v>3</v>
      </c>
      <c r="BI21" s="56">
        <f>IF(D21="","",MAX(AH21:AL21))</f>
        <v>3</v>
      </c>
      <c r="BJ21" s="31" t="str">
        <f>IF(BI21=MAX($BI$3:$BI$202),B21,"")</f>
        <v/>
      </c>
      <c r="BK21" s="31">
        <f>IF(BE21="","",BE21+BH21)</f>
        <v>7</v>
      </c>
      <c r="BL21" s="31">
        <f>IF(D21="","",IF(S21=MAX($S$3:$S$202),S21,""))</f>
        <v>0</v>
      </c>
      <c r="BM21" s="31">
        <f>IF(BL21=MAX($BL$3:$BL$202),B21,"")</f>
        <v>1</v>
      </c>
      <c r="BN21" s="31">
        <f>IF(D21="","",IF(AN21=MAX($AN$3:$AN$202),AN21,""))</f>
        <v>0</v>
      </c>
      <c r="BO21" s="31">
        <f>IF(BN21=MAX($BN$3:$BN$202),B21,"")</f>
        <v>1</v>
      </c>
      <c r="BP21" s="31">
        <f>IF(D21="","",IF(R21=MAX($R$3:$R$202),R21,""))</f>
        <v>0</v>
      </c>
      <c r="BQ21" s="31">
        <f>IF(BP21=MAX($BP$3:$BP$202),B21,"")</f>
        <v>1</v>
      </c>
      <c r="BR21" s="31">
        <f>IF(D21="","",IF(AM21=MAX($AM$3:$AM$202),AM21,""))</f>
        <v>0</v>
      </c>
      <c r="BS21" s="31">
        <f>IF(BR21=MAX($BR$3:$BR$202),B21,"")</f>
        <v>1</v>
      </c>
      <c r="BT21" s="31">
        <f>IF(D21="","",IF(V21=MAX($V$3:$V$202),V21,""))</f>
        <v>0</v>
      </c>
      <c r="BU21" s="31">
        <f>IF(BT21=MAX($BT$3:$BT$202),B21,"")</f>
        <v>1</v>
      </c>
      <c r="BV21" s="31">
        <f>IF(D21="","",IF(W21=MAX($W$3:$W$202), W21,""))</f>
        <v>0</v>
      </c>
      <c r="BW21" s="31">
        <f>IF(BV21=MAX($BV$3:$BV$202),B21,"")</f>
        <v>1</v>
      </c>
      <c r="BX21" s="31">
        <f>IF(D21="","",IF(AQ21=MAX($AQ$3:$AQ$202),AQ21,""))</f>
        <v>0</v>
      </c>
      <c r="BY21" s="31">
        <f>IF(BX21=MAX($BX$3:$BX$202),B21,"")</f>
        <v>1</v>
      </c>
      <c r="BZ21" s="31">
        <f>IF(D21="","",IF(AR21=MAX($AR$3:$AR$202), AR21,""))</f>
        <v>0</v>
      </c>
      <c r="CA21" s="31">
        <f>IF(BZ21=MAX($BZ$3:$BZ$202),B21,"")</f>
        <v>1</v>
      </c>
      <c r="CB21" s="31">
        <f>IF(D21="","",IF(U21=MAX($U$3:$U$202), U21,""))</f>
        <v>0</v>
      </c>
      <c r="CC21" s="31">
        <f>IF(CB21=MAX($CB$3:$CB$202),B21,"")</f>
        <v>1</v>
      </c>
      <c r="CD21" s="31">
        <f>IF(D21="","",IF(AP21=MAX($AP$3:$AP$202),AP21,""))</f>
        <v>0</v>
      </c>
      <c r="CE21" s="31">
        <f>IF(CD21=MAX($CD$3:$CD$202),B21,"")</f>
        <v>1</v>
      </c>
      <c r="CF21" s="31">
        <f>IF(D21="","",IF(T21=MAX($T$3:$T$202), T21,""))</f>
        <v>0</v>
      </c>
      <c r="CG21" s="31">
        <f>IF(CF21=MAX($CF$3:$CF$202),B21,"")</f>
        <v>1</v>
      </c>
      <c r="CH21" s="31">
        <f>IF(D21="","",IF(AO21=MAX($AO$3:$AO$202),AO21,""))</f>
        <v>0</v>
      </c>
      <c r="CI21" s="31">
        <f>IF(CH21=MAX($CH$3:$CH$202),B21,"")</f>
        <v>1</v>
      </c>
      <c r="CJ21" s="31" t="str">
        <f>IF(I21="AC",AZ21,"")</f>
        <v/>
      </c>
      <c r="CK21" s="31" t="str">
        <f>IF(CJ21="","",RANK(CJ21,$CJ$3:$CJ$202,1))</f>
        <v/>
      </c>
      <c r="CL21" s="31" t="str">
        <f>IF(CK21=1,B21,"")</f>
        <v/>
      </c>
      <c r="CM21" s="31" t="str">
        <f>IF(CK21=2,B21,"")</f>
        <v/>
      </c>
      <c r="CN21" s="31" t="str">
        <f>IF(CK21=3,B21,"")</f>
        <v/>
      </c>
      <c r="CO21" s="31" t="str">
        <f>IF(I21="MC",AZ21,"")</f>
        <v/>
      </c>
      <c r="CP21" s="31" t="str">
        <f>IF(CO21="","",RANK(CO21,$CO$3:$CO$202,1))</f>
        <v/>
      </c>
      <c r="CQ21" s="31" t="str">
        <f>IF(CP21=1,B21,"")</f>
        <v/>
      </c>
      <c r="CR21" s="31" t="str">
        <f>IF(CP21=2,B21,"")</f>
        <v/>
      </c>
      <c r="CS21" s="31" t="str">
        <f>IF(CP21=3,B21,"")</f>
        <v/>
      </c>
      <c r="CT21" s="31" t="str">
        <f>IF(BE21=0,BE21,"")</f>
        <v/>
      </c>
      <c r="CU21" s="31" t="str">
        <f>IF(BE21=1,1,"")</f>
        <v/>
      </c>
      <c r="CV21" s="31" t="str">
        <f>IF(BE21=2,2,"")</f>
        <v/>
      </c>
      <c r="CW21" s="31" t="str">
        <f>IF(BE21=3,3,"")</f>
        <v/>
      </c>
      <c r="CX21" s="31">
        <f>IF(BE21=4,4,"")</f>
        <v>4</v>
      </c>
      <c r="CY21" s="31" t="str">
        <f>IF(BE21=5,5,"")</f>
        <v/>
      </c>
      <c r="CZ21" s="31" t="str">
        <f>IF(BH21=0,BH21,"")</f>
        <v/>
      </c>
      <c r="DA21" s="31" t="str">
        <f>IF(BH21=1,1,"")</f>
        <v/>
      </c>
      <c r="DB21" s="31" t="str">
        <f>IF(BH21=2,2,"")</f>
        <v/>
      </c>
      <c r="DC21" s="31">
        <f>IF(BH21=3,3,"")</f>
        <v>3</v>
      </c>
      <c r="DD21" s="31" t="str">
        <f>IF(BH21=4,4,"")</f>
        <v/>
      </c>
      <c r="DE21" s="31" t="str">
        <f>IF(BH21=5,5,"")</f>
        <v/>
      </c>
      <c r="DF21" s="31" t="str">
        <f>IF(BK21=0,BK21,"")</f>
        <v/>
      </c>
      <c r="DG21" s="31" t="str">
        <f>IF(BK21=1,1,"")</f>
        <v/>
      </c>
      <c r="DH21" s="31" t="str">
        <f>IF(BK21=2,2,"")</f>
        <v/>
      </c>
      <c r="DI21" s="31" t="str">
        <f>IF(BK21=3,3,"")</f>
        <v/>
      </c>
      <c r="DJ21" s="31" t="str">
        <f>IF(BK21=4,4,"")</f>
        <v/>
      </c>
      <c r="DK21" s="31" t="str">
        <f>IF(BK21=5,5,"")</f>
        <v/>
      </c>
      <c r="DL21" s="31" t="str">
        <f>IF(BK21=6,6,"")</f>
        <v/>
      </c>
      <c r="DM21" s="31">
        <f>IF(BK21=7,7,"")</f>
        <v>7</v>
      </c>
      <c r="DN21" s="31" t="str">
        <f>IF(BK21=8,8,"")</f>
        <v/>
      </c>
      <c r="DO21" s="31" t="str">
        <f>IF(BK21=9,9,"")</f>
        <v/>
      </c>
      <c r="DP21" s="31" t="str">
        <f>IF(BK21=10,10,"")</f>
        <v/>
      </c>
      <c r="DQ21" s="31" t="str">
        <f>IF(J21="Lund",AZ21,"")</f>
        <v/>
      </c>
      <c r="DR21" s="31" t="str">
        <f>IF(DQ21="","",RANK(DQ21,$DQ$3:$DQ$202,1))</f>
        <v/>
      </c>
      <c r="DS21" s="31" t="str">
        <f>IF(DR21=1,B21,"")</f>
        <v/>
      </c>
      <c r="DT21" s="31">
        <f>IF(I21="AT",B21,"")</f>
        <v>1</v>
      </c>
      <c r="DU21" s="31" t="str">
        <f>IF(I21="MC",B21,"")</f>
        <v/>
      </c>
      <c r="DV21" s="31" t="str">
        <f>IF(I21="AC",B21,"")</f>
        <v/>
      </c>
      <c r="DW21" s="48">
        <f>IF(BK21=0,0,IF(D21="","",$D$203-AZ21+1)/$D$203*100)</f>
        <v>50.704225352112672</v>
      </c>
      <c r="DX21" s="76" t="str">
        <f>IF(AS21 = 0,AV21 - AS21,"")</f>
        <v/>
      </c>
      <c r="DY21" s="77">
        <v>17.5</v>
      </c>
      <c r="DZ21" s="77">
        <v>1.78</v>
      </c>
    </row>
    <row r="22" spans="1:130" ht="13.2" x14ac:dyDescent="0.25">
      <c r="A22" s="31">
        <v>20</v>
      </c>
      <c r="B22" s="76">
        <v>10</v>
      </c>
      <c r="C22" s="60"/>
      <c r="D22" s="61" t="s">
        <v>191</v>
      </c>
      <c r="E22" s="61" t="s">
        <v>332</v>
      </c>
      <c r="F22" s="14"/>
      <c r="G22" s="14" t="s">
        <v>192</v>
      </c>
      <c r="H22" s="50" t="s">
        <v>333</v>
      </c>
      <c r="I22" s="60" t="s">
        <v>203</v>
      </c>
      <c r="J22" s="47"/>
      <c r="K22" s="47"/>
      <c r="L22" s="47"/>
      <c r="M22" s="54">
        <v>19.75</v>
      </c>
      <c r="N22" s="54">
        <v>18</v>
      </c>
      <c r="O22" s="54">
        <v>21.5</v>
      </c>
      <c r="P22" s="54">
        <v>19</v>
      </c>
      <c r="Q22" s="54">
        <v>22.5</v>
      </c>
      <c r="R22" s="51"/>
      <c r="S22" s="51"/>
      <c r="T22" s="51"/>
      <c r="U22" s="51"/>
      <c r="V22" s="51"/>
      <c r="W22" s="51"/>
      <c r="X22" s="52">
        <f>IF(M22&gt;0,VLOOKUP(M22,$DY$8:$DZ$95,2)," ")</f>
        <v>2.64</v>
      </c>
      <c r="Y22" s="52">
        <f>IF(N22&gt;0,VLOOKUP(N22,$DY$8:$DZ$95,2)," ")</f>
        <v>1.94</v>
      </c>
      <c r="Z22" s="52">
        <f>IF(O22&gt;0,VLOOKUP(O22,$DY$8:$DZ$95,2)," ")</f>
        <v>3.52</v>
      </c>
      <c r="AA22" s="52">
        <f>IF(P22&gt;0,VLOOKUP(P22,$DY$8:$DZ$95,2)," ")</f>
        <v>2.3199999999999998</v>
      </c>
      <c r="AB22" s="52">
        <f>IF(Q22&gt;0,VLOOKUP(Q22,$DY$8:$DZ$95,2)," ")</f>
        <v>4.0999999999999996</v>
      </c>
      <c r="AC22" s="54">
        <v>20.25</v>
      </c>
      <c r="AD22" s="54">
        <v>17.5</v>
      </c>
      <c r="AE22" s="54">
        <v>17.25</v>
      </c>
      <c r="AF22" s="54">
        <v>22.5</v>
      </c>
      <c r="AG22" s="54">
        <v>17.75</v>
      </c>
      <c r="AH22" s="52">
        <f>IF(AC22&gt;0,VLOOKUP(AC22,$DY$8:$DZ$95,2)," ")</f>
        <v>2.88</v>
      </c>
      <c r="AI22" s="52">
        <f>IF(AD22&gt;0,VLOOKUP(AD22,$DY$8:$DZ$95,2)," ")</f>
        <v>1.78</v>
      </c>
      <c r="AJ22" s="52">
        <f>IF(AE22&gt;0,VLOOKUP(AE22,$DY$8:$DZ$95,2)," ")</f>
        <v>1.72</v>
      </c>
      <c r="AK22" s="52">
        <f>IF(AF22&gt;0,VLOOKUP(AF22,$DY$8:$DZ$95,2)," ")</f>
        <v>4.0999999999999996</v>
      </c>
      <c r="AL22" s="52">
        <f>IF(AG22&gt;0,VLOOKUP(AG22,$DY$8:$DZ$95,2)," ")</f>
        <v>1.86</v>
      </c>
      <c r="AM22" s="53"/>
      <c r="AN22" s="53"/>
      <c r="AO22" s="53"/>
      <c r="AP22" s="53"/>
      <c r="AQ22" s="53"/>
      <c r="AR22" s="53"/>
      <c r="AS22" s="55">
        <f>IF(D22="","",SUM(X22:AB22))</f>
        <v>14.52</v>
      </c>
      <c r="AT22" s="31">
        <f>IF(D22="","",RANK(AS22,$AS$3:$AS$202,0))</f>
        <v>20</v>
      </c>
      <c r="AU22" s="57">
        <f>IF(D22="","",IF(LOOKUP(AT22,'Master 2012 Pay Sheet'!$A$5:$A$35,'Master 2012 Pay Sheet'!$B$5:$B$35)&gt;0,LOOKUP(AT22,'Master 2012 Pay Sheet'!$A$5:$A$35,'Master 2012 Pay Sheet'!$B$5:$B$35),0))</f>
        <v>0</v>
      </c>
      <c r="AV22" s="56">
        <f>IF(D22="","",SUM(AH22:AL22))</f>
        <v>12.34</v>
      </c>
      <c r="AW22" s="31">
        <f>IF(D22="","",RANK(AV22,$AV$3:$AV$202,0))</f>
        <v>19</v>
      </c>
      <c r="AX22" s="57">
        <f>IF(D22="","",IF(LOOKUP(AW22,'Master 2012 Pay Sheet'!$C$5:$C$35,'Master 2012 Pay Sheet'!$D$5:$D$35)&gt;0,LOOKUP(AW22,'Master 2012 Pay Sheet'!$C$5:$C$35,'Master 2012 Pay Sheet'!$D$5:$D$35),0))</f>
        <v>0</v>
      </c>
      <c r="AY22" s="56">
        <f>IF(D22="","",AS22+AV22)</f>
        <v>26.86</v>
      </c>
      <c r="AZ22" s="31">
        <f>IF(D22="","",RANK(AY22,$AY$3:$AY$202,0))</f>
        <v>19</v>
      </c>
      <c r="BA22" s="57">
        <f>IF(D22="","",IF(LOOKUP(AZ22,'Master 2012 Pay Sheet'!$E$5:$E$35,'Master 2012 Pay Sheet'!$F$5:$F$35)&gt;0,LOOKUP(AZ22,'Master 2012 Pay Sheet'!$E$5:$E$35,'Master 2012 Pay Sheet'!$F$5:$F$35),0))</f>
        <v>0</v>
      </c>
      <c r="BB22" s="57">
        <f>IF(D22="","",SUM(AU22+AX22+BA22))</f>
        <v>0</v>
      </c>
      <c r="BC22" s="31">
        <f>IF(D22="","",AT22-AZ22)</f>
        <v>1</v>
      </c>
      <c r="BD22" s="31" t="str">
        <f>IF(D22="","",IF(BC22=MAX($BC$3:$BC$202),B22,""))</f>
        <v/>
      </c>
      <c r="BE22" s="31">
        <f>IF(D22="","",COUNT(M22:Q22))</f>
        <v>5</v>
      </c>
      <c r="BF22" s="56">
        <f>IF(D22="","",MAX(X22:AB22))</f>
        <v>4.0999999999999996</v>
      </c>
      <c r="BG22" s="31" t="str">
        <f>IF(BF22=MAX($BF$3:$BF$202),B22,"")</f>
        <v/>
      </c>
      <c r="BH22" s="31">
        <f>IF(D22="","",COUNT(AC22:AG22))</f>
        <v>5</v>
      </c>
      <c r="BI22" s="56">
        <f>IF(D22="","",MAX(AH22:AL22))</f>
        <v>4.0999999999999996</v>
      </c>
      <c r="BJ22" s="31" t="str">
        <f>IF(BI22=MAX($BI$3:$BI$202),B22,"")</f>
        <v/>
      </c>
      <c r="BK22" s="31">
        <f>IF(BE22="","",BE22+BH22)</f>
        <v>10</v>
      </c>
      <c r="BL22" s="31">
        <f>IF(D22="","",IF(S22=MAX($S$3:$S$202),S22,""))</f>
        <v>0</v>
      </c>
      <c r="BM22" s="31">
        <f>IF(BL22=MAX($BL$3:$BL$202),B22,"")</f>
        <v>10</v>
      </c>
      <c r="BN22" s="31">
        <f>IF(D22="","",IF(AN22=MAX($AN$3:$AN$202),AN22,""))</f>
        <v>0</v>
      </c>
      <c r="BO22" s="31">
        <f>IF(BN22=MAX($BN$3:$BN$202),B22,"")</f>
        <v>10</v>
      </c>
      <c r="BP22" s="31">
        <f>IF(D22="","",IF(R22=MAX($R$3:$R$202),R22,""))</f>
        <v>0</v>
      </c>
      <c r="BQ22" s="31">
        <f>IF(BP22=MAX($BP$3:$BP$202),B22,"")</f>
        <v>10</v>
      </c>
      <c r="BR22" s="31">
        <f>IF(D22="","",IF(AM22=MAX($AM$3:$AM$202),AM22,""))</f>
        <v>0</v>
      </c>
      <c r="BS22" s="31">
        <f>IF(BR22=MAX($BR$3:$BR$202),B22,"")</f>
        <v>10</v>
      </c>
      <c r="BT22" s="31">
        <f>IF(D22="","",IF(V22=MAX($V$3:$V$202),V22,""))</f>
        <v>0</v>
      </c>
      <c r="BU22" s="31">
        <f>IF(BT22=MAX($BT$3:$BT$202),B22,"")</f>
        <v>10</v>
      </c>
      <c r="BV22" s="31">
        <f>IF(D22="","",IF(W22=MAX($W$3:$W$202), W22,""))</f>
        <v>0</v>
      </c>
      <c r="BW22" s="31">
        <f>IF(BV22=MAX($BV$3:$BV$202),B22,"")</f>
        <v>10</v>
      </c>
      <c r="BX22" s="31">
        <f>IF(D22="","",IF(AQ22=MAX($AQ$3:$AQ$202),AQ22,""))</f>
        <v>0</v>
      </c>
      <c r="BY22" s="31">
        <f>IF(BX22=MAX($BX$3:$BX$202),B22,"")</f>
        <v>10</v>
      </c>
      <c r="BZ22" s="31">
        <f>IF(D22="","",IF(AR22=MAX($AR$3:$AR$202), AR22,""))</f>
        <v>0</v>
      </c>
      <c r="CA22" s="31">
        <f>IF(BZ22=MAX($BZ$3:$BZ$202),B22,"")</f>
        <v>10</v>
      </c>
      <c r="CB22" s="31">
        <f>IF(D22="","",IF(U22=MAX($U$3:$U$202), U22,""))</f>
        <v>0</v>
      </c>
      <c r="CC22" s="31">
        <f>IF(CB22=MAX($CB$3:$CB$202),B22,"")</f>
        <v>10</v>
      </c>
      <c r="CD22" s="31">
        <f>IF(D22="","",IF(AP22=MAX($AP$3:$AP$202),AP22,""))</f>
        <v>0</v>
      </c>
      <c r="CE22" s="31">
        <f>IF(CD22=MAX($CD$3:$CD$202),B22,"")</f>
        <v>10</v>
      </c>
      <c r="CF22" s="31">
        <f>IF(D22="","",IF(T22=MAX($T$3:$T$202), T22,""))</f>
        <v>0</v>
      </c>
      <c r="CG22" s="31">
        <f>IF(CF22=MAX($CF$3:$CF$202),B22,"")</f>
        <v>10</v>
      </c>
      <c r="CH22" s="31">
        <f>IF(D22="","",IF(AO22=MAX($AO$3:$AO$202),AO22,""))</f>
        <v>0</v>
      </c>
      <c r="CI22" s="31">
        <f>IF(CH22=MAX($CH$3:$CH$202),B22,"")</f>
        <v>10</v>
      </c>
      <c r="CJ22" s="31" t="str">
        <f>IF(I22="AC",AZ22,"")</f>
        <v/>
      </c>
      <c r="CK22" s="31" t="str">
        <f>IF(CJ22="","",RANK(CJ22,$CJ$3:$CJ$202,1))</f>
        <v/>
      </c>
      <c r="CL22" s="31" t="str">
        <f>IF(CK22=1,B22,"")</f>
        <v/>
      </c>
      <c r="CM22" s="31" t="str">
        <f>IF(CK22=2,B22,"")</f>
        <v/>
      </c>
      <c r="CN22" s="31" t="str">
        <f>IF(CK22=3,B22,"")</f>
        <v/>
      </c>
      <c r="CO22" s="31" t="str">
        <f>IF(I22="MC",AZ22,"")</f>
        <v/>
      </c>
      <c r="CP22" s="31" t="str">
        <f>IF(CO22="","",RANK(CO22,$CO$3:$CO$202,1))</f>
        <v/>
      </c>
      <c r="CQ22" s="31" t="str">
        <f>IF(CP22=1,B22,"")</f>
        <v/>
      </c>
      <c r="CR22" s="31" t="str">
        <f>IF(CP22=2,B22,"")</f>
        <v/>
      </c>
      <c r="CS22" s="31" t="str">
        <f>IF(CP22=3,B22,"")</f>
        <v/>
      </c>
      <c r="CT22" s="31" t="str">
        <f>IF(BE22=0,BE22,"")</f>
        <v/>
      </c>
      <c r="CU22" s="31" t="str">
        <f>IF(BE22=1,1,"")</f>
        <v/>
      </c>
      <c r="CV22" s="31" t="str">
        <f>IF(BE22=2,2,"")</f>
        <v/>
      </c>
      <c r="CW22" s="31" t="str">
        <f>IF(BE22=3,3,"")</f>
        <v/>
      </c>
      <c r="CX22" s="31" t="str">
        <f>IF(BE22=4,4,"")</f>
        <v/>
      </c>
      <c r="CY22" s="31">
        <f>IF(BE22=5,5,"")</f>
        <v>5</v>
      </c>
      <c r="CZ22" s="31" t="str">
        <f>IF(BH22=0,BH22,"")</f>
        <v/>
      </c>
      <c r="DA22" s="31" t="str">
        <f>IF(BH22=1,1,"")</f>
        <v/>
      </c>
      <c r="DB22" s="31" t="str">
        <f>IF(BH22=2,2,"")</f>
        <v/>
      </c>
      <c r="DC22" s="31" t="str">
        <f>IF(BH22=3,3,"")</f>
        <v/>
      </c>
      <c r="DD22" s="31" t="str">
        <f>IF(BH22=4,4,"")</f>
        <v/>
      </c>
      <c r="DE22" s="31">
        <f>IF(BH22=5,5,"")</f>
        <v>5</v>
      </c>
      <c r="DF22" s="31" t="str">
        <f>IF(BK22=0,BK22,"")</f>
        <v/>
      </c>
      <c r="DG22" s="31" t="str">
        <f>IF(BK22=1,1,"")</f>
        <v/>
      </c>
      <c r="DH22" s="31" t="str">
        <f>IF(BK22=2,2,"")</f>
        <v/>
      </c>
      <c r="DI22" s="31" t="str">
        <f>IF(BK22=3,3,"")</f>
        <v/>
      </c>
      <c r="DJ22" s="31" t="str">
        <f>IF(BK22=4,4,"")</f>
        <v/>
      </c>
      <c r="DK22" s="31" t="str">
        <f>IF(BK22=5,5,"")</f>
        <v/>
      </c>
      <c r="DL22" s="31" t="str">
        <f>IF(BK22=6,6,"")</f>
        <v/>
      </c>
      <c r="DM22" s="31" t="str">
        <f>IF(BK22=7,7,"")</f>
        <v/>
      </c>
      <c r="DN22" s="31" t="str">
        <f>IF(BK22=8,8,"")</f>
        <v/>
      </c>
      <c r="DO22" s="31" t="str">
        <f>IF(BK22=9,9,"")</f>
        <v/>
      </c>
      <c r="DP22" s="31">
        <f>IF(BK22=10,10,"")</f>
        <v>10</v>
      </c>
      <c r="DQ22" s="31" t="str">
        <f>IF(J22="Lund",AZ22,"")</f>
        <v/>
      </c>
      <c r="DR22" s="31" t="str">
        <f>IF(DQ22="","",RANK(DQ22,$DQ$3:$DQ$202,1))</f>
        <v/>
      </c>
      <c r="DS22" s="31" t="str">
        <f>IF(DR22=1,B22,"")</f>
        <v/>
      </c>
      <c r="DT22" s="31">
        <f>IF(I22="AT",B22,"")</f>
        <v>10</v>
      </c>
      <c r="DU22" s="31" t="str">
        <f>IF(I22="MC",B22,"")</f>
        <v/>
      </c>
      <c r="DV22" s="31" t="str">
        <f>IF(I22="AC",B22,"")</f>
        <v/>
      </c>
      <c r="DW22" s="48">
        <f>IF(BK22=0,0,IF(D22="","",$D$203-AZ22+1)/$D$203*100)</f>
        <v>74.647887323943664</v>
      </c>
      <c r="DX22" s="76" t="str">
        <f>IF(AS22 = 0,AV22 - AS22,"")</f>
        <v/>
      </c>
      <c r="DY22" s="77">
        <v>17.75</v>
      </c>
      <c r="DZ22" s="77">
        <v>1.86</v>
      </c>
    </row>
    <row r="23" spans="1:130" ht="13.2" x14ac:dyDescent="0.25">
      <c r="A23" s="31">
        <v>21</v>
      </c>
      <c r="B23" s="76">
        <v>59</v>
      </c>
      <c r="C23" s="15"/>
      <c r="D23" s="14" t="s">
        <v>292</v>
      </c>
      <c r="E23" s="14" t="s">
        <v>320</v>
      </c>
      <c r="F23" s="14"/>
      <c r="G23" s="14" t="s">
        <v>293</v>
      </c>
      <c r="H23" s="50" t="s">
        <v>365</v>
      </c>
      <c r="I23" s="15" t="s">
        <v>203</v>
      </c>
      <c r="J23" s="47"/>
      <c r="K23" s="47"/>
      <c r="L23" s="47"/>
      <c r="M23" s="54">
        <v>24.25</v>
      </c>
      <c r="N23" s="54">
        <v>19.5</v>
      </c>
      <c r="O23" s="54">
        <v>22.75</v>
      </c>
      <c r="P23" s="54">
        <v>15</v>
      </c>
      <c r="Q23" s="54">
        <v>15.5</v>
      </c>
      <c r="R23" s="51"/>
      <c r="S23" s="51"/>
      <c r="T23" s="51"/>
      <c r="U23" s="51"/>
      <c r="V23" s="51"/>
      <c r="W23" s="51"/>
      <c r="X23" s="52">
        <f>IF(M23&gt;0,VLOOKUP(M23,$DY$8:$DZ$95,2)," ")</f>
        <v>5.28</v>
      </c>
      <c r="Y23" s="52">
        <f>IF(N23&gt;0,VLOOKUP(N23,$DY$8:$DZ$95,2)," ")</f>
        <v>2.52</v>
      </c>
      <c r="Z23" s="52">
        <f>IF(O23&gt;0,VLOOKUP(O23,$DY$8:$DZ$95,2)," ")</f>
        <v>4.26</v>
      </c>
      <c r="AA23" s="52">
        <f>IF(P23&gt;0,VLOOKUP(P23,$DY$8:$DZ$95,2)," ")</f>
        <v>1.1200000000000001</v>
      </c>
      <c r="AB23" s="52">
        <f>IF(Q23&gt;0,VLOOKUP(Q23,$DY$8:$DZ$95,2)," ")</f>
        <v>1.24</v>
      </c>
      <c r="AC23" s="54">
        <v>31.5</v>
      </c>
      <c r="AD23" s="54">
        <v>22</v>
      </c>
      <c r="AE23" s="54">
        <v>15.75</v>
      </c>
      <c r="AF23" s="54"/>
      <c r="AG23" s="54"/>
      <c r="AH23" s="52">
        <f>IF(AC23&gt;0,VLOOKUP(AC23,$DY$8:$DZ$95,2)," ")</f>
        <v>12.7</v>
      </c>
      <c r="AI23" s="52">
        <f>IF(AD23&gt;0,VLOOKUP(AD23,$DY$8:$DZ$95,2)," ")</f>
        <v>3.8</v>
      </c>
      <c r="AJ23" s="52">
        <f>IF(AE23&gt;0,VLOOKUP(AE23,$DY$8:$DZ$95,2)," ")</f>
        <v>1.32</v>
      </c>
      <c r="AK23" s="52" t="str">
        <f>IF(AF23&gt;0,VLOOKUP(AF23,$DY$8:$DZ$95,2)," ")</f>
        <v xml:space="preserve"> </v>
      </c>
      <c r="AL23" s="52" t="str">
        <f>IF(AG23&gt;0,VLOOKUP(AG23,$DY$8:$DZ$95,2)," ")</f>
        <v xml:space="preserve"> </v>
      </c>
      <c r="AM23" s="53"/>
      <c r="AN23" s="53"/>
      <c r="AO23" s="53"/>
      <c r="AP23" s="53"/>
      <c r="AQ23" s="53"/>
      <c r="AR23" s="53"/>
      <c r="AS23" s="55">
        <f>IF(D23="","",SUM(X23:AB23))</f>
        <v>14.42</v>
      </c>
      <c r="AT23" s="31">
        <f>IF(D23="","",RANK(AS23,$AS$3:$AS$202,0))</f>
        <v>21</v>
      </c>
      <c r="AU23" s="57">
        <f>IF(D23="","",IF(LOOKUP(AT23,'Master 2012 Pay Sheet'!$A$5:$A$35,'Master 2012 Pay Sheet'!$B$5:$B$35)&gt;0,LOOKUP(AT23,'Master 2012 Pay Sheet'!$A$5:$A$35,'Master 2012 Pay Sheet'!$B$5:$B$35),0))</f>
        <v>0</v>
      </c>
      <c r="AV23" s="56">
        <f>IF(D23="","",SUM(AH23:AL23))</f>
        <v>17.82</v>
      </c>
      <c r="AW23" s="31">
        <f>IF(D23="","",RANK(AV23,$AV$3:$AV$202,0))</f>
        <v>8</v>
      </c>
      <c r="AX23" s="57">
        <f>IF(D23="","",IF(LOOKUP(AW23,'Master 2012 Pay Sheet'!$C$5:$C$35,'Master 2012 Pay Sheet'!$D$5:$D$35)&gt;0,LOOKUP(AW23,'Master 2012 Pay Sheet'!$C$5:$C$35,'Master 2012 Pay Sheet'!$D$5:$D$35),0))</f>
        <v>0</v>
      </c>
      <c r="AY23" s="56">
        <f>IF(D23="","",AS23+AV23)</f>
        <v>32.24</v>
      </c>
      <c r="AZ23" s="31">
        <f>IF(D23="","",RANK(AY23,$AY$3:$AY$202,0))</f>
        <v>10</v>
      </c>
      <c r="BA23" s="57">
        <f>IF(D23="","",IF(LOOKUP(AZ23,'Master 2012 Pay Sheet'!$E$5:$E$35,'Master 2012 Pay Sheet'!$F$5:$F$35)&gt;0,LOOKUP(AZ23,'Master 2012 Pay Sheet'!$E$5:$E$35,'Master 2012 Pay Sheet'!$F$5:$F$35),0))</f>
        <v>0</v>
      </c>
      <c r="BB23" s="57">
        <f>IF(D23="","",SUM(AU23+AX23+BA23))</f>
        <v>0</v>
      </c>
      <c r="BC23" s="31">
        <f>IF(D23="","",AT23-AZ23)</f>
        <v>11</v>
      </c>
      <c r="BD23" s="31" t="str">
        <f>IF(D23="","",IF(BC23=MAX($BC$3:$BC$202),B23,""))</f>
        <v/>
      </c>
      <c r="BE23" s="31">
        <f>IF(D23="","",COUNT(M23:Q23))</f>
        <v>5</v>
      </c>
      <c r="BF23" s="56">
        <f>IF(D23="","",MAX(X23:AB23))</f>
        <v>5.28</v>
      </c>
      <c r="BG23" s="31" t="str">
        <f>IF(BF23=MAX($BF$3:$BF$202),B23,"")</f>
        <v/>
      </c>
      <c r="BH23" s="31">
        <f>IF(D23="","",COUNT(AC23:AG23))</f>
        <v>3</v>
      </c>
      <c r="BI23" s="56">
        <f>IF(D23="","",MAX(AH23:AL23))</f>
        <v>12.7</v>
      </c>
      <c r="BJ23" s="31">
        <f>IF(BI23=MAX($BI$3:$BI$202),B23,"")</f>
        <v>59</v>
      </c>
      <c r="BK23" s="31">
        <f>IF(BE23="","",BE23+BH23)</f>
        <v>8</v>
      </c>
      <c r="BL23" s="31">
        <f>IF(D23="","",IF(S23=MAX($S$3:$S$202),S23,""))</f>
        <v>0</v>
      </c>
      <c r="BM23" s="31">
        <f>IF(BL23=MAX($BL$3:$BL$202),B23,"")</f>
        <v>59</v>
      </c>
      <c r="BN23" s="31">
        <f>IF(D23="","",IF(AN23=MAX($AN$3:$AN$202),AN23,""))</f>
        <v>0</v>
      </c>
      <c r="BO23" s="31">
        <f>IF(BN23=MAX($BN$3:$BN$202),B23,"")</f>
        <v>59</v>
      </c>
      <c r="BP23" s="31">
        <f>IF(D23="","",IF(R23=MAX($R$3:$R$202),R23,""))</f>
        <v>0</v>
      </c>
      <c r="BQ23" s="31">
        <f>IF(BP23=MAX($BP$3:$BP$202),B23,"")</f>
        <v>59</v>
      </c>
      <c r="BR23" s="31">
        <f>IF(D23="","",IF(AM23=MAX($AM$3:$AM$202),AM23,""))</f>
        <v>0</v>
      </c>
      <c r="BS23" s="31">
        <f>IF(BR23=MAX($BR$3:$BR$202),B23,"")</f>
        <v>59</v>
      </c>
      <c r="BT23" s="31">
        <f>IF(D23="","",IF(V23=MAX($V$3:$V$202),V23,""))</f>
        <v>0</v>
      </c>
      <c r="BU23" s="31">
        <f>IF(BT23=MAX($BT$3:$BT$202),B23,"")</f>
        <v>59</v>
      </c>
      <c r="BV23" s="31">
        <f>IF(D23="","",IF(W23=MAX($W$3:$W$202), W23,""))</f>
        <v>0</v>
      </c>
      <c r="BW23" s="31">
        <f>IF(BV23=MAX($BV$3:$BV$202),B23,"")</f>
        <v>59</v>
      </c>
      <c r="BX23" s="31">
        <f>IF(D23="","",IF(AQ23=MAX($AQ$3:$AQ$202),AQ23,""))</f>
        <v>0</v>
      </c>
      <c r="BY23" s="31">
        <f>IF(BX23=MAX($BX$3:$BX$202),B23,"")</f>
        <v>59</v>
      </c>
      <c r="BZ23" s="31">
        <f>IF(D23="","",IF(AR23=MAX($AR$3:$AR$202), AR23,""))</f>
        <v>0</v>
      </c>
      <c r="CA23" s="31">
        <f>IF(BZ23=MAX($BZ$3:$BZ$202),B23,"")</f>
        <v>59</v>
      </c>
      <c r="CB23" s="31">
        <f>IF(D23="","",IF(U23=MAX($U$3:$U$202), U23,""))</f>
        <v>0</v>
      </c>
      <c r="CC23" s="31">
        <f>IF(CB23=MAX($CB$3:$CB$202),B23,"")</f>
        <v>59</v>
      </c>
      <c r="CD23" s="31">
        <f>IF(D23="","",IF(AP23=MAX($AP$3:$AP$202),AP23,""))</f>
        <v>0</v>
      </c>
      <c r="CE23" s="31">
        <f>IF(CD23=MAX($CD$3:$CD$202),B23,"")</f>
        <v>59</v>
      </c>
      <c r="CF23" s="31">
        <f>IF(D23="","",IF(T23=MAX($T$3:$T$202), T23,""))</f>
        <v>0</v>
      </c>
      <c r="CG23" s="31">
        <f>IF(CF23=MAX($CF$3:$CF$202),B23,"")</f>
        <v>59</v>
      </c>
      <c r="CH23" s="31">
        <f>IF(D23="","",IF(AO23=MAX($AO$3:$AO$202),AO23,""))</f>
        <v>0</v>
      </c>
      <c r="CI23" s="31">
        <f>IF(CH23=MAX($CH$3:$CH$202),B23,"")</f>
        <v>59</v>
      </c>
      <c r="CJ23" s="31" t="str">
        <f>IF(I23="AC",AZ23,"")</f>
        <v/>
      </c>
      <c r="CK23" s="31" t="str">
        <f>IF(CJ23="","",RANK(CJ23,$CJ$3:$CJ$202,1))</f>
        <v/>
      </c>
      <c r="CL23" s="31" t="str">
        <f>IF(CK23=1,B23,"")</f>
        <v/>
      </c>
      <c r="CM23" s="31" t="str">
        <f>IF(CK23=2,B23,"")</f>
        <v/>
      </c>
      <c r="CN23" s="31" t="str">
        <f>IF(CK23=3,B23,"")</f>
        <v/>
      </c>
      <c r="CO23" s="31" t="str">
        <f>IF(I23="MC",AZ23,"")</f>
        <v/>
      </c>
      <c r="CP23" s="31" t="str">
        <f>IF(CO23="","",RANK(CO23,$CO$3:$CO$202,1))</f>
        <v/>
      </c>
      <c r="CQ23" s="31" t="str">
        <f>IF(CP23=1,B23,"")</f>
        <v/>
      </c>
      <c r="CR23" s="31" t="str">
        <f>IF(CP23=2,B23,"")</f>
        <v/>
      </c>
      <c r="CS23" s="31" t="str">
        <f>IF(CP23=3,B23,"")</f>
        <v/>
      </c>
      <c r="CT23" s="31" t="str">
        <f>IF(BE23=0,BE23,"")</f>
        <v/>
      </c>
      <c r="CU23" s="31" t="str">
        <f>IF(BE23=1,1,"")</f>
        <v/>
      </c>
      <c r="CV23" s="31" t="str">
        <f>IF(BE23=2,2,"")</f>
        <v/>
      </c>
      <c r="CW23" s="31" t="str">
        <f>IF(BE23=3,3,"")</f>
        <v/>
      </c>
      <c r="CX23" s="31" t="str">
        <f>IF(BE23=4,4,"")</f>
        <v/>
      </c>
      <c r="CY23" s="31">
        <f>IF(BE23=5,5,"")</f>
        <v>5</v>
      </c>
      <c r="CZ23" s="31" t="str">
        <f>IF(BH23=0,BH23,"")</f>
        <v/>
      </c>
      <c r="DA23" s="31" t="str">
        <f>IF(BH23=1,1,"")</f>
        <v/>
      </c>
      <c r="DB23" s="31" t="str">
        <f>IF(BH23=2,2,"")</f>
        <v/>
      </c>
      <c r="DC23" s="31">
        <f>IF(BH23=3,3,"")</f>
        <v>3</v>
      </c>
      <c r="DD23" s="31" t="str">
        <f>IF(BH23=4,4,"")</f>
        <v/>
      </c>
      <c r="DE23" s="31" t="str">
        <f>IF(BH23=5,5,"")</f>
        <v/>
      </c>
      <c r="DF23" s="31" t="str">
        <f>IF(BK23=0,BK23,"")</f>
        <v/>
      </c>
      <c r="DG23" s="31" t="str">
        <f>IF(BK23=1,1,"")</f>
        <v/>
      </c>
      <c r="DH23" s="31" t="str">
        <f>IF(BK23=2,2,"")</f>
        <v/>
      </c>
      <c r="DI23" s="31" t="str">
        <f>IF(BK23=3,3,"")</f>
        <v/>
      </c>
      <c r="DJ23" s="31" t="str">
        <f>IF(BK23=4,4,"")</f>
        <v/>
      </c>
      <c r="DK23" s="31" t="str">
        <f>IF(BK23=5,5,"")</f>
        <v/>
      </c>
      <c r="DL23" s="31" t="str">
        <f>IF(BK23=6,6,"")</f>
        <v/>
      </c>
      <c r="DM23" s="31" t="str">
        <f>IF(BK23=7,7,"")</f>
        <v/>
      </c>
      <c r="DN23" s="31">
        <f>IF(BK23=8,8,"")</f>
        <v>8</v>
      </c>
      <c r="DO23" s="31" t="str">
        <f>IF(BK23=9,9,"")</f>
        <v/>
      </c>
      <c r="DP23" s="31" t="str">
        <f>IF(BK23=10,10,"")</f>
        <v/>
      </c>
      <c r="DQ23" s="31" t="str">
        <f>IF(J23="Lund",AZ23,"")</f>
        <v/>
      </c>
      <c r="DR23" s="31" t="str">
        <f>IF(DQ23="","",RANK(DQ23,$DQ$3:$DQ$202,1))</f>
        <v/>
      </c>
      <c r="DS23" s="31" t="str">
        <f>IF(DR23=1,B23,"")</f>
        <v/>
      </c>
      <c r="DT23" s="31">
        <f>IF(I23="AT",B23,"")</f>
        <v>59</v>
      </c>
      <c r="DU23" s="31" t="str">
        <f>IF(I23="MC",B23,"")</f>
        <v/>
      </c>
      <c r="DV23" s="31" t="str">
        <f>IF(I23="AC",B23,"")</f>
        <v/>
      </c>
      <c r="DW23" s="48">
        <f>IF(BK23=0,0,IF(D23="","",$D$203-AZ23+1)/$D$203*100)</f>
        <v>87.323943661971825</v>
      </c>
      <c r="DX23" s="76" t="str">
        <f>IF(AS23 = 0,AV23 - AS23,"")</f>
        <v/>
      </c>
      <c r="DY23" s="77">
        <v>18</v>
      </c>
      <c r="DZ23" s="77">
        <v>1.94</v>
      </c>
    </row>
    <row r="24" spans="1:130" ht="13.2" x14ac:dyDescent="0.25">
      <c r="A24" s="31">
        <v>22</v>
      </c>
      <c r="B24" s="76">
        <v>71</v>
      </c>
      <c r="C24" s="15"/>
      <c r="D24" s="14" t="s">
        <v>316</v>
      </c>
      <c r="E24" s="14" t="s">
        <v>369</v>
      </c>
      <c r="F24" s="14"/>
      <c r="G24" s="14" t="s">
        <v>317</v>
      </c>
      <c r="H24" s="14" t="s">
        <v>369</v>
      </c>
      <c r="I24" s="15" t="s">
        <v>203</v>
      </c>
      <c r="J24" s="47"/>
      <c r="K24" s="47"/>
      <c r="L24" s="47"/>
      <c r="M24" s="54">
        <v>22.25</v>
      </c>
      <c r="N24" s="54">
        <v>18</v>
      </c>
      <c r="O24" s="54">
        <v>23</v>
      </c>
      <c r="P24" s="54">
        <v>18</v>
      </c>
      <c r="Q24" s="54">
        <v>17.75</v>
      </c>
      <c r="R24" s="51"/>
      <c r="S24" s="51"/>
      <c r="T24" s="51"/>
      <c r="U24" s="51"/>
      <c r="V24" s="51"/>
      <c r="W24" s="51"/>
      <c r="X24" s="52">
        <f>IF(M24&gt;0,VLOOKUP(M24,$DY$8:$DZ$95,2)," ")</f>
        <v>3.94</v>
      </c>
      <c r="Y24" s="52">
        <f>IF(N24&gt;0,VLOOKUP(N24,$DY$8:$DZ$95,2)," ")</f>
        <v>1.94</v>
      </c>
      <c r="Z24" s="52">
        <f>IF(O24&gt;0,VLOOKUP(O24,$DY$8:$DZ$95,2)," ")</f>
        <v>4.42</v>
      </c>
      <c r="AA24" s="52">
        <f>IF(P24&gt;0,VLOOKUP(P24,$DY$8:$DZ$95,2)," ")</f>
        <v>1.94</v>
      </c>
      <c r="AB24" s="52">
        <f>IF(Q24&gt;0,VLOOKUP(Q24,$DY$8:$DZ$95,2)," ")</f>
        <v>1.86</v>
      </c>
      <c r="AC24" s="54">
        <v>15.5</v>
      </c>
      <c r="AD24" s="54">
        <v>17.75</v>
      </c>
      <c r="AE24" s="54"/>
      <c r="AF24" s="54"/>
      <c r="AG24" s="54"/>
      <c r="AH24" s="52">
        <f>IF(AC24&gt;0,VLOOKUP(AC24,$DY$8:$DZ$95,2)," ")</f>
        <v>1.24</v>
      </c>
      <c r="AI24" s="52">
        <f>IF(AD24&gt;0,VLOOKUP(AD24,$DY$8:$DZ$95,2)," ")</f>
        <v>1.86</v>
      </c>
      <c r="AJ24" s="52" t="str">
        <f>IF(AE24&gt;0,VLOOKUP(AE24,$DY$8:$DZ$95,2)," ")</f>
        <v xml:space="preserve"> </v>
      </c>
      <c r="AK24" s="52" t="str">
        <f>IF(AF24&gt;0,VLOOKUP(AF24,$DY$8:$DZ$95,2)," ")</f>
        <v xml:space="preserve"> </v>
      </c>
      <c r="AL24" s="52" t="str">
        <f>IF(AG24&gt;0,VLOOKUP(AG24,$DY$8:$DZ$95,2)," ")</f>
        <v xml:space="preserve"> </v>
      </c>
      <c r="AM24" s="53"/>
      <c r="AN24" s="53"/>
      <c r="AO24" s="53"/>
      <c r="AP24" s="53"/>
      <c r="AQ24" s="53"/>
      <c r="AR24" s="53"/>
      <c r="AS24" s="55">
        <f>IF(D24="","",SUM(X24:AB24))</f>
        <v>14.1</v>
      </c>
      <c r="AT24" s="31">
        <f>IF(D24="","",RANK(AS24,$AS$3:$AS$202,0))</f>
        <v>22</v>
      </c>
      <c r="AU24" s="57">
        <f>IF(D24="","",IF(LOOKUP(AT24,'Master 2012 Pay Sheet'!$A$5:$A$35,'Master 2012 Pay Sheet'!$B$5:$B$35)&gt;0,LOOKUP(AT24,'Master 2012 Pay Sheet'!$A$5:$A$35,'Master 2012 Pay Sheet'!$B$5:$B$35),0))</f>
        <v>0</v>
      </c>
      <c r="AV24" s="56">
        <f>IF(D24="","",SUM(AH24:AL24))</f>
        <v>3.1</v>
      </c>
      <c r="AW24" s="31">
        <f>IF(D24="","",RANK(AV24,$AV$3:$AV$202,0))</f>
        <v>65</v>
      </c>
      <c r="AX24" s="57">
        <f>IF(D24="","",IF(LOOKUP(AW24,'Master 2012 Pay Sheet'!$C$5:$C$35,'Master 2012 Pay Sheet'!$D$5:$D$35)&gt;0,LOOKUP(AW24,'Master 2012 Pay Sheet'!$C$5:$C$35,'Master 2012 Pay Sheet'!$D$5:$D$35),0))</f>
        <v>0</v>
      </c>
      <c r="AY24" s="56">
        <f>IF(D24="","",AS24+AV24)</f>
        <v>17.2</v>
      </c>
      <c r="AZ24" s="31">
        <f>IF(D24="","",RANK(AY24,$AY$3:$AY$202,0))</f>
        <v>49</v>
      </c>
      <c r="BA24" s="57">
        <f>IF(D24="","",IF(LOOKUP(AZ24,'Master 2012 Pay Sheet'!$E$5:$E$35,'Master 2012 Pay Sheet'!$F$5:$F$35)&gt;0,LOOKUP(AZ24,'Master 2012 Pay Sheet'!$E$5:$E$35,'Master 2012 Pay Sheet'!$F$5:$F$35),0))</f>
        <v>0</v>
      </c>
      <c r="BB24" s="57">
        <f>IF(D24="","",SUM(AU24+AX24+BA24))</f>
        <v>0</v>
      </c>
      <c r="BC24" s="31">
        <f>IF(D24="","",AT24-AZ24)</f>
        <v>-27</v>
      </c>
      <c r="BD24" s="31" t="str">
        <f>IF(D24="","",IF(BC24=MAX($BC$3:$BC$202),B24,""))</f>
        <v/>
      </c>
      <c r="BE24" s="31">
        <f>IF(D24="","",COUNT(M24:Q24))</f>
        <v>5</v>
      </c>
      <c r="BF24" s="56">
        <f>IF(D24="","",MAX(X24:AB24))</f>
        <v>4.42</v>
      </c>
      <c r="BG24" s="31" t="str">
        <f>IF(BF24=MAX($BF$3:$BF$202),B24,"")</f>
        <v/>
      </c>
      <c r="BH24" s="31">
        <f>IF(D24="","",COUNT(AC24:AG24))</f>
        <v>2</v>
      </c>
      <c r="BI24" s="56">
        <f>IF(D24="","",MAX(AH24:AL24))</f>
        <v>1.86</v>
      </c>
      <c r="BJ24" s="31" t="str">
        <f>IF(BI24=MAX($BI$3:$BI$202),B24,"")</f>
        <v/>
      </c>
      <c r="BK24" s="31">
        <f>IF(BE24="","",BE24+BH24)</f>
        <v>7</v>
      </c>
      <c r="BL24" s="31">
        <f>IF(D24="","",IF(S24=MAX($S$3:$S$202),S24,""))</f>
        <v>0</v>
      </c>
      <c r="BM24" s="31">
        <f>IF(BL24=MAX($BL$3:$BL$202),B24,"")</f>
        <v>71</v>
      </c>
      <c r="BN24" s="31">
        <f>IF(D24="","",IF(AN24=MAX($AN$3:$AN$202),AN24,""))</f>
        <v>0</v>
      </c>
      <c r="BO24" s="31">
        <f>IF(BN24=MAX($BN$3:$BN$202),B24,"")</f>
        <v>71</v>
      </c>
      <c r="BP24" s="31">
        <f>IF(D24="","",IF(R24=MAX($R$3:$R$202),R24,""))</f>
        <v>0</v>
      </c>
      <c r="BQ24" s="31">
        <f>IF(BP24=MAX($BP$3:$BP$202),B24,"")</f>
        <v>71</v>
      </c>
      <c r="BR24" s="31">
        <f>IF(D24="","",IF(AM24=MAX($AM$3:$AM$202),AM24,""))</f>
        <v>0</v>
      </c>
      <c r="BS24" s="31">
        <f>IF(BR24=MAX($BR$3:$BR$202),B24,"")</f>
        <v>71</v>
      </c>
      <c r="BT24" s="31">
        <f>IF(D24="","",IF(V24=MAX($V$3:$V$202),V24,""))</f>
        <v>0</v>
      </c>
      <c r="BU24" s="31">
        <f>IF(BT24=MAX($BT$3:$BT$202),B24,"")</f>
        <v>71</v>
      </c>
      <c r="BV24" s="31">
        <f>IF(D24="","",IF(W24=MAX($W$3:$W$202), W24,""))</f>
        <v>0</v>
      </c>
      <c r="BW24" s="31">
        <f>IF(BV24=MAX($BV$3:$BV$202),B24,"")</f>
        <v>71</v>
      </c>
      <c r="BX24" s="31">
        <f>IF(D24="","",IF(AQ24=MAX($AQ$3:$AQ$202),AQ24,""))</f>
        <v>0</v>
      </c>
      <c r="BY24" s="31">
        <f>IF(BX24=MAX($BX$3:$BX$202),B24,"")</f>
        <v>71</v>
      </c>
      <c r="BZ24" s="31">
        <f>IF(D24="","",IF(AR24=MAX($AR$3:$AR$202), AR24,""))</f>
        <v>0</v>
      </c>
      <c r="CA24" s="31">
        <f>IF(BZ24=MAX($BZ$3:$BZ$202),B24,"")</f>
        <v>71</v>
      </c>
      <c r="CB24" s="31">
        <f>IF(D24="","",IF(U24=MAX($U$3:$U$202), U24,""))</f>
        <v>0</v>
      </c>
      <c r="CC24" s="31">
        <f>IF(CB24=MAX($CB$3:$CB$202),B24,"")</f>
        <v>71</v>
      </c>
      <c r="CD24" s="31">
        <f>IF(D24="","",IF(AP24=MAX($AP$3:$AP$202),AP24,""))</f>
        <v>0</v>
      </c>
      <c r="CE24" s="31">
        <f>IF(CD24=MAX($CD$3:$CD$202),B24,"")</f>
        <v>71</v>
      </c>
      <c r="CF24" s="31">
        <f>IF(D24="","",IF(T24=MAX($T$3:$T$202), T24,""))</f>
        <v>0</v>
      </c>
      <c r="CG24" s="31">
        <f>IF(CF24=MAX($CF$3:$CF$202),B24,"")</f>
        <v>71</v>
      </c>
      <c r="CH24" s="31">
        <f>IF(D24="","",IF(AO24=MAX($AO$3:$AO$202),AO24,""))</f>
        <v>0</v>
      </c>
      <c r="CI24" s="31">
        <f>IF(CH24=MAX($CH$3:$CH$202),B24,"")</f>
        <v>71</v>
      </c>
      <c r="CJ24" s="31" t="str">
        <f>IF(I24="AC",AZ24,"")</f>
        <v/>
      </c>
      <c r="CK24" s="31" t="str">
        <f>IF(CJ24="","",RANK(CJ24,$CJ$3:$CJ$202,1))</f>
        <v/>
      </c>
      <c r="CL24" s="31" t="str">
        <f>IF(CK24=1,B24,"")</f>
        <v/>
      </c>
      <c r="CM24" s="31" t="str">
        <f>IF(CK24=2,B24,"")</f>
        <v/>
      </c>
      <c r="CN24" s="31" t="str">
        <f>IF(CK24=3,B24,"")</f>
        <v/>
      </c>
      <c r="CO24" s="31" t="str">
        <f>IF(I24="MC",AZ24,"")</f>
        <v/>
      </c>
      <c r="CP24" s="31" t="str">
        <f>IF(CO24="","",RANK(CO24,$CO$3:$CO$202,1))</f>
        <v/>
      </c>
      <c r="CQ24" s="31" t="str">
        <f>IF(CP24=1,B24,"")</f>
        <v/>
      </c>
      <c r="CR24" s="31" t="str">
        <f>IF(CP24=2,B24,"")</f>
        <v/>
      </c>
      <c r="CS24" s="31" t="str">
        <f>IF(CP24=3,B24,"")</f>
        <v/>
      </c>
      <c r="CT24" s="31" t="str">
        <f>IF(BE24=0,BE24,"")</f>
        <v/>
      </c>
      <c r="CU24" s="31" t="str">
        <f>IF(BE24=1,1,"")</f>
        <v/>
      </c>
      <c r="CV24" s="31" t="str">
        <f>IF(BE24=2,2,"")</f>
        <v/>
      </c>
      <c r="CW24" s="31" t="str">
        <f>IF(BE24=3,3,"")</f>
        <v/>
      </c>
      <c r="CX24" s="31" t="str">
        <f>IF(BE24=4,4,"")</f>
        <v/>
      </c>
      <c r="CY24" s="31">
        <f>IF(BE24=5,5,"")</f>
        <v>5</v>
      </c>
      <c r="CZ24" s="31" t="str">
        <f>IF(BH24=0,BH24,"")</f>
        <v/>
      </c>
      <c r="DA24" s="31" t="str">
        <f>IF(BH24=1,1,"")</f>
        <v/>
      </c>
      <c r="DB24" s="31">
        <f>IF(BH24=2,2,"")</f>
        <v>2</v>
      </c>
      <c r="DC24" s="31" t="str">
        <f>IF(BH24=3,3,"")</f>
        <v/>
      </c>
      <c r="DD24" s="31" t="str">
        <f>IF(BH24=4,4,"")</f>
        <v/>
      </c>
      <c r="DE24" s="31" t="str">
        <f>IF(BH24=5,5,"")</f>
        <v/>
      </c>
      <c r="DF24" s="31" t="str">
        <f>IF(BK24=0,BK24,"")</f>
        <v/>
      </c>
      <c r="DG24" s="31" t="str">
        <f>IF(BK24=1,1,"")</f>
        <v/>
      </c>
      <c r="DH24" s="31" t="str">
        <f>IF(BK24=2,2,"")</f>
        <v/>
      </c>
      <c r="DI24" s="31" t="str">
        <f>IF(BK24=3,3,"")</f>
        <v/>
      </c>
      <c r="DJ24" s="31" t="str">
        <f>IF(BK24=4,4,"")</f>
        <v/>
      </c>
      <c r="DK24" s="31" t="str">
        <f>IF(BK24=5,5,"")</f>
        <v/>
      </c>
      <c r="DL24" s="31" t="str">
        <f>IF(BK24=6,6,"")</f>
        <v/>
      </c>
      <c r="DM24" s="31">
        <f>IF(BK24=7,7,"")</f>
        <v>7</v>
      </c>
      <c r="DN24" s="31" t="str">
        <f>IF(BK24=8,8,"")</f>
        <v/>
      </c>
      <c r="DO24" s="31" t="str">
        <f>IF(BK24=9,9,"")</f>
        <v/>
      </c>
      <c r="DP24" s="31" t="str">
        <f>IF(BK24=10,10,"")</f>
        <v/>
      </c>
      <c r="DQ24" s="31" t="str">
        <f>IF(J24="Lund",AZ24,"")</f>
        <v/>
      </c>
      <c r="DR24" s="31" t="str">
        <f>IF(DQ24="","",RANK(DQ24,$DQ$3:$DQ$202,1))</f>
        <v/>
      </c>
      <c r="DS24" s="31" t="str">
        <f>IF(DR24=1,B24,"")</f>
        <v/>
      </c>
      <c r="DT24" s="31">
        <f>IF(I24="AT",B24,"")</f>
        <v>71</v>
      </c>
      <c r="DU24" s="31" t="str">
        <f>IF(I24="MC",B24,"")</f>
        <v/>
      </c>
      <c r="DV24" s="31" t="str">
        <f>IF(I24="AC",B24,"")</f>
        <v/>
      </c>
      <c r="DW24" s="48">
        <f>IF(BK24=0,0,IF(D24="","",$D$203-AZ24+1)/$D$203*100)</f>
        <v>32.394366197183103</v>
      </c>
      <c r="DX24" s="76" t="str">
        <f>IF(AS24 = 0,AV24 - AS24,"")</f>
        <v/>
      </c>
      <c r="DY24" s="77">
        <v>18.25</v>
      </c>
      <c r="DZ24" s="77">
        <v>2.02</v>
      </c>
    </row>
    <row r="25" spans="1:130" ht="13.2" x14ac:dyDescent="0.25">
      <c r="A25" s="31">
        <v>23</v>
      </c>
      <c r="B25" s="76">
        <v>25</v>
      </c>
      <c r="C25" s="15"/>
      <c r="D25" s="14" t="s">
        <v>223</v>
      </c>
      <c r="E25" s="14" t="s">
        <v>334</v>
      </c>
      <c r="F25" s="14"/>
      <c r="G25" s="14" t="s">
        <v>224</v>
      </c>
      <c r="H25" s="50" t="s">
        <v>319</v>
      </c>
      <c r="I25" s="15" t="s">
        <v>203</v>
      </c>
      <c r="J25" s="47"/>
      <c r="K25" s="47"/>
      <c r="L25" s="47"/>
      <c r="M25" s="54">
        <v>27.75</v>
      </c>
      <c r="N25" s="54">
        <v>14.25</v>
      </c>
      <c r="O25" s="54">
        <v>16.5</v>
      </c>
      <c r="P25" s="54">
        <v>15.5</v>
      </c>
      <c r="Q25" s="54">
        <v>17.75</v>
      </c>
      <c r="R25" s="51"/>
      <c r="S25" s="51"/>
      <c r="T25" s="51"/>
      <c r="U25" s="51"/>
      <c r="V25" s="51"/>
      <c r="W25" s="51"/>
      <c r="X25" s="52">
        <f>IF(M25&gt;0,VLOOKUP(M25,$DY$8:$DZ$95,2)," ")</f>
        <v>8.32</v>
      </c>
      <c r="Y25" s="52">
        <f>IF(N25&gt;0,VLOOKUP(N25,$DY$8:$DZ$95,2)," ")</f>
        <v>1.03</v>
      </c>
      <c r="Z25" s="52">
        <f>IF(O25&gt;0,VLOOKUP(O25,$DY$8:$DZ$95,2)," ")</f>
        <v>1.5</v>
      </c>
      <c r="AA25" s="52">
        <f>IF(P25&gt;0,VLOOKUP(P25,$DY$8:$DZ$95,2)," ")</f>
        <v>1.24</v>
      </c>
      <c r="AB25" s="52">
        <f>IF(Q25&gt;0,VLOOKUP(Q25,$DY$8:$DZ$95,2)," ")</f>
        <v>1.86</v>
      </c>
      <c r="AC25" s="54">
        <v>14.25</v>
      </c>
      <c r="AD25" s="54">
        <v>15</v>
      </c>
      <c r="AE25" s="54">
        <v>25.75</v>
      </c>
      <c r="AF25" s="54">
        <v>16.5</v>
      </c>
      <c r="AG25" s="54">
        <v>14.75</v>
      </c>
      <c r="AH25" s="52">
        <f>IF(AC25&gt;0,VLOOKUP(AC25,$DY$8:$DZ$95,2)," ")</f>
        <v>1.03</v>
      </c>
      <c r="AI25" s="52">
        <f>IF(AD25&gt;0,VLOOKUP(AD25,$DY$8:$DZ$95,2)," ")</f>
        <v>1.1200000000000001</v>
      </c>
      <c r="AJ25" s="52">
        <f>IF(AE25&gt;0,VLOOKUP(AE25,$DY$8:$DZ$95,2)," ")</f>
        <v>6.46</v>
      </c>
      <c r="AK25" s="52">
        <f>IF(AF25&gt;0,VLOOKUP(AF25,$DY$8:$DZ$95,2)," ")</f>
        <v>1.5</v>
      </c>
      <c r="AL25" s="52">
        <f>IF(AG25&gt;0,VLOOKUP(AG25,$DY$8:$DZ$95,2)," ")</f>
        <v>1.0900000000000001</v>
      </c>
      <c r="AM25" s="53"/>
      <c r="AN25" s="53"/>
      <c r="AO25" s="53"/>
      <c r="AP25" s="53"/>
      <c r="AQ25" s="53"/>
      <c r="AR25" s="53"/>
      <c r="AS25" s="55">
        <f>IF(D25="","",SUM(X25:AB25))</f>
        <v>13.95</v>
      </c>
      <c r="AT25" s="31">
        <f>IF(D25="","",RANK(AS25,$AS$3:$AS$202,0))</f>
        <v>23</v>
      </c>
      <c r="AU25" s="57">
        <f>IF(D25="","",IF(LOOKUP(AT25,'Master 2012 Pay Sheet'!$A$5:$A$35,'Master 2012 Pay Sheet'!$B$5:$B$35)&gt;0,LOOKUP(AT25,'Master 2012 Pay Sheet'!$A$5:$A$35,'Master 2012 Pay Sheet'!$B$5:$B$35),0))</f>
        <v>0</v>
      </c>
      <c r="AV25" s="56">
        <f>IF(D25="","",SUM(AH25:AL25))</f>
        <v>11.2</v>
      </c>
      <c r="AW25" s="31">
        <f>IF(D25="","",RANK(AV25,$AV$3:$AV$202,0))</f>
        <v>27</v>
      </c>
      <c r="AX25" s="57">
        <f>IF(D25="","",IF(LOOKUP(AW25,'Master 2012 Pay Sheet'!$C$5:$C$35,'Master 2012 Pay Sheet'!$D$5:$D$35)&gt;0,LOOKUP(AW25,'Master 2012 Pay Sheet'!$C$5:$C$35,'Master 2012 Pay Sheet'!$D$5:$D$35),0))</f>
        <v>0</v>
      </c>
      <c r="AY25" s="56">
        <f>IF(D25="","",AS25+AV25)</f>
        <v>25.15</v>
      </c>
      <c r="AZ25" s="31">
        <f>IF(D25="","",RANK(AY25,$AY$3:$AY$202,0))</f>
        <v>24</v>
      </c>
      <c r="BA25" s="57">
        <f>IF(D25="","",IF(LOOKUP(AZ25,'Master 2012 Pay Sheet'!$E$5:$E$35,'Master 2012 Pay Sheet'!$F$5:$F$35)&gt;0,LOOKUP(AZ25,'Master 2012 Pay Sheet'!$E$5:$E$35,'Master 2012 Pay Sheet'!$F$5:$F$35),0))</f>
        <v>0</v>
      </c>
      <c r="BB25" s="57">
        <f>IF(D25="","",SUM(AU25+AX25+BA25))</f>
        <v>0</v>
      </c>
      <c r="BC25" s="31">
        <f>IF(D25="","",AT25-AZ25)</f>
        <v>-1</v>
      </c>
      <c r="BD25" s="31" t="str">
        <f>IF(D25="","",IF(BC25=MAX($BC$3:$BC$202),B25,""))</f>
        <v/>
      </c>
      <c r="BE25" s="31">
        <f>IF(D25="","",COUNT(M25:Q25))</f>
        <v>5</v>
      </c>
      <c r="BF25" s="56">
        <f>IF(D25="","",MAX(X25:AB25))</f>
        <v>8.32</v>
      </c>
      <c r="BG25" s="31" t="str">
        <f>IF(BF25=MAX($BF$3:$BF$202),B25,"")</f>
        <v/>
      </c>
      <c r="BH25" s="31">
        <f>IF(D25="","",COUNT(AC25:AG25))</f>
        <v>5</v>
      </c>
      <c r="BI25" s="56">
        <f>IF(D25="","",MAX(AH25:AL25))</f>
        <v>6.46</v>
      </c>
      <c r="BJ25" s="31" t="str">
        <f>IF(BI25=MAX($BI$3:$BI$202),B25,"")</f>
        <v/>
      </c>
      <c r="BK25" s="31">
        <f>IF(BE25="","",BE25+BH25)</f>
        <v>10</v>
      </c>
      <c r="BL25" s="31">
        <f>IF(D25="","",IF(S25=MAX($S$3:$S$202),S25,""))</f>
        <v>0</v>
      </c>
      <c r="BM25" s="31">
        <f>IF(BL25=MAX($BL$3:$BL$202),B25,"")</f>
        <v>25</v>
      </c>
      <c r="BN25" s="31">
        <f>IF(D25="","",IF(AN25=MAX($AN$3:$AN$202),AN25,""))</f>
        <v>0</v>
      </c>
      <c r="BO25" s="31">
        <f>IF(BN25=MAX($BN$3:$BN$202),B25,"")</f>
        <v>25</v>
      </c>
      <c r="BP25" s="31">
        <f>IF(D25="","",IF(R25=MAX($R$3:$R$202),R25,""))</f>
        <v>0</v>
      </c>
      <c r="BQ25" s="31">
        <f>IF(BP25=MAX($BP$3:$BP$202),B25,"")</f>
        <v>25</v>
      </c>
      <c r="BR25" s="31">
        <f>IF(D25="","",IF(AM25=MAX($AM$3:$AM$202),AM25,""))</f>
        <v>0</v>
      </c>
      <c r="BS25" s="31">
        <f>IF(BR25=MAX($BR$3:$BR$202),B25,"")</f>
        <v>25</v>
      </c>
      <c r="BT25" s="31">
        <f>IF(D25="","",IF(V25=MAX($V$3:$V$202),V25,""))</f>
        <v>0</v>
      </c>
      <c r="BU25" s="31">
        <f>IF(BT25=MAX($BT$3:$BT$202),B25,"")</f>
        <v>25</v>
      </c>
      <c r="BV25" s="31">
        <f>IF(D25="","",IF(W25=MAX($W$3:$W$202), W25,""))</f>
        <v>0</v>
      </c>
      <c r="BW25" s="31">
        <f>IF(BV25=MAX($BV$3:$BV$202),B25,"")</f>
        <v>25</v>
      </c>
      <c r="BX25" s="31">
        <f>IF(D25="","",IF(AQ25=MAX($AQ$3:$AQ$202),AQ25,""))</f>
        <v>0</v>
      </c>
      <c r="BY25" s="31">
        <f>IF(BX25=MAX($BX$3:$BX$202),B25,"")</f>
        <v>25</v>
      </c>
      <c r="BZ25" s="31">
        <f>IF(D25="","",IF(AR25=MAX($AR$3:$AR$202), AR25,""))</f>
        <v>0</v>
      </c>
      <c r="CA25" s="31">
        <f>IF(BZ25=MAX($BZ$3:$BZ$202),B25,"")</f>
        <v>25</v>
      </c>
      <c r="CB25" s="31">
        <f>IF(D25="","",IF(U25=MAX($U$3:$U$202), U25,""))</f>
        <v>0</v>
      </c>
      <c r="CC25" s="31">
        <f>IF(CB25=MAX($CB$3:$CB$202),B25,"")</f>
        <v>25</v>
      </c>
      <c r="CD25" s="31">
        <f>IF(D25="","",IF(AP25=MAX($AP$3:$AP$202),AP25,""))</f>
        <v>0</v>
      </c>
      <c r="CE25" s="31">
        <f>IF(CD25=MAX($CD$3:$CD$202),B25,"")</f>
        <v>25</v>
      </c>
      <c r="CF25" s="31">
        <f>IF(D25="","",IF(T25=MAX($T$3:$T$202), T25,""))</f>
        <v>0</v>
      </c>
      <c r="CG25" s="31">
        <f>IF(CF25=MAX($CF$3:$CF$202),B25,"")</f>
        <v>25</v>
      </c>
      <c r="CH25" s="31">
        <f>IF(D25="","",IF(AO25=MAX($AO$3:$AO$202),AO25,""))</f>
        <v>0</v>
      </c>
      <c r="CI25" s="31">
        <f>IF(CH25=MAX($CH$3:$CH$202),B25,"")</f>
        <v>25</v>
      </c>
      <c r="CJ25" s="31" t="str">
        <f>IF(I25="AC",AZ25,"")</f>
        <v/>
      </c>
      <c r="CK25" s="31" t="str">
        <f>IF(CJ25="","",RANK(CJ25,$CJ$3:$CJ$202,1))</f>
        <v/>
      </c>
      <c r="CL25" s="31" t="str">
        <f>IF(CK25=1,B25,"")</f>
        <v/>
      </c>
      <c r="CM25" s="31" t="str">
        <f>IF(CK25=2,B25,"")</f>
        <v/>
      </c>
      <c r="CN25" s="31" t="str">
        <f>IF(CK25=3,B25,"")</f>
        <v/>
      </c>
      <c r="CO25" s="31" t="str">
        <f>IF(I25="MC",AZ25,"")</f>
        <v/>
      </c>
      <c r="CP25" s="31" t="str">
        <f>IF(CO25="","",RANK(CO25,$CO$3:$CO$202,1))</f>
        <v/>
      </c>
      <c r="CQ25" s="31" t="str">
        <f>IF(CP25=1,B25,"")</f>
        <v/>
      </c>
      <c r="CR25" s="31" t="str">
        <f>IF(CP25=2,B25,"")</f>
        <v/>
      </c>
      <c r="CS25" s="31" t="str">
        <f>IF(CP25=3,B25,"")</f>
        <v/>
      </c>
      <c r="CT25" s="31" t="str">
        <f>IF(BE25=0,BE25,"")</f>
        <v/>
      </c>
      <c r="CU25" s="31" t="str">
        <f>IF(BE25=1,1,"")</f>
        <v/>
      </c>
      <c r="CV25" s="31" t="str">
        <f>IF(BE25=2,2,"")</f>
        <v/>
      </c>
      <c r="CW25" s="31" t="str">
        <f>IF(BE25=3,3,"")</f>
        <v/>
      </c>
      <c r="CX25" s="31" t="str">
        <f>IF(BE25=4,4,"")</f>
        <v/>
      </c>
      <c r="CY25" s="31">
        <f>IF(BE25=5,5,"")</f>
        <v>5</v>
      </c>
      <c r="CZ25" s="31" t="str">
        <f>IF(BH25=0,BH25,"")</f>
        <v/>
      </c>
      <c r="DA25" s="31" t="str">
        <f>IF(BH25=1,1,"")</f>
        <v/>
      </c>
      <c r="DB25" s="31" t="str">
        <f>IF(BH25=2,2,"")</f>
        <v/>
      </c>
      <c r="DC25" s="31" t="str">
        <f>IF(BH25=3,3,"")</f>
        <v/>
      </c>
      <c r="DD25" s="31" t="str">
        <f>IF(BH25=4,4,"")</f>
        <v/>
      </c>
      <c r="DE25" s="31">
        <f>IF(BH25=5,5,"")</f>
        <v>5</v>
      </c>
      <c r="DF25" s="31" t="str">
        <f>IF(BK25=0,BK25,"")</f>
        <v/>
      </c>
      <c r="DG25" s="31" t="str">
        <f>IF(BK25=1,1,"")</f>
        <v/>
      </c>
      <c r="DH25" s="31" t="str">
        <f>IF(BK25=2,2,"")</f>
        <v/>
      </c>
      <c r="DI25" s="31" t="str">
        <f>IF(BK25=3,3,"")</f>
        <v/>
      </c>
      <c r="DJ25" s="31" t="str">
        <f>IF(BK25=4,4,"")</f>
        <v/>
      </c>
      <c r="DK25" s="31" t="str">
        <f>IF(BK25=5,5,"")</f>
        <v/>
      </c>
      <c r="DL25" s="31" t="str">
        <f>IF(BK25=6,6,"")</f>
        <v/>
      </c>
      <c r="DM25" s="31" t="str">
        <f>IF(BK25=7,7,"")</f>
        <v/>
      </c>
      <c r="DN25" s="31" t="str">
        <f>IF(BK25=8,8,"")</f>
        <v/>
      </c>
      <c r="DO25" s="31" t="str">
        <f>IF(BK25=9,9,"")</f>
        <v/>
      </c>
      <c r="DP25" s="31">
        <f>IF(BK25=10,10,"")</f>
        <v>10</v>
      </c>
      <c r="DQ25" s="31" t="str">
        <f>IF(J25="Lund",AZ25,"")</f>
        <v/>
      </c>
      <c r="DR25" s="31" t="str">
        <f>IF(DQ25="","",RANK(DQ25,$DQ$3:$DQ$202,1))</f>
        <v/>
      </c>
      <c r="DS25" s="31" t="str">
        <f>IF(DR25=1,B25,"")</f>
        <v/>
      </c>
      <c r="DT25" s="31">
        <f>IF(I25="AT",B25,"")</f>
        <v>25</v>
      </c>
      <c r="DU25" s="31" t="str">
        <f>IF(I25="MC",B25,"")</f>
        <v/>
      </c>
      <c r="DV25" s="31" t="str">
        <f>IF(I25="AC",B25,"")</f>
        <v/>
      </c>
      <c r="DW25" s="48">
        <f>IF(BK25=0,0,IF(D25="","",$D$203-AZ25+1)/$D$203*100)</f>
        <v>67.605633802816897</v>
      </c>
      <c r="DX25" s="76" t="str">
        <f>IF(AS25 = 0,AV25 - AS25,"")</f>
        <v/>
      </c>
      <c r="DY25" s="77">
        <v>18.5</v>
      </c>
      <c r="DZ25" s="77">
        <v>2.12</v>
      </c>
    </row>
    <row r="26" spans="1:130" ht="13.2" x14ac:dyDescent="0.25">
      <c r="A26" s="31">
        <v>24</v>
      </c>
      <c r="B26" s="76">
        <v>23</v>
      </c>
      <c r="C26" s="15"/>
      <c r="D26" s="14" t="s">
        <v>218</v>
      </c>
      <c r="E26" s="14" t="s">
        <v>345</v>
      </c>
      <c r="F26" s="14"/>
      <c r="G26" s="14" t="s">
        <v>219</v>
      </c>
      <c r="H26" s="50" t="s">
        <v>346</v>
      </c>
      <c r="I26" s="15" t="s">
        <v>203</v>
      </c>
      <c r="J26" s="47"/>
      <c r="K26" s="47"/>
      <c r="L26" s="47"/>
      <c r="M26" s="54">
        <v>17.25</v>
      </c>
      <c r="N26" s="54">
        <v>25.5</v>
      </c>
      <c r="O26" s="54">
        <v>17.5</v>
      </c>
      <c r="P26" s="54">
        <v>17.5</v>
      </c>
      <c r="Q26" s="54">
        <v>17.5</v>
      </c>
      <c r="R26" s="51"/>
      <c r="S26" s="51"/>
      <c r="T26" s="51"/>
      <c r="U26" s="51"/>
      <c r="V26" s="51"/>
      <c r="W26" s="51"/>
      <c r="X26" s="52">
        <f>IF(M26&gt;0,VLOOKUP(M26,$DY$8:$DZ$95,2)," ")</f>
        <v>1.72</v>
      </c>
      <c r="Y26" s="52">
        <f>IF(N26&gt;0,VLOOKUP(N26,$DY$8:$DZ$95,2)," ")</f>
        <v>6.26</v>
      </c>
      <c r="Z26" s="52">
        <f>IF(O26&gt;0,VLOOKUP(O26,$DY$8:$DZ$95,2)," ")</f>
        <v>1.78</v>
      </c>
      <c r="AA26" s="52">
        <f>IF(P26&gt;0,VLOOKUP(P26,$DY$8:$DZ$95,2)," ")</f>
        <v>1.78</v>
      </c>
      <c r="AB26" s="52">
        <f>IF(Q26&gt;0,VLOOKUP(Q26,$DY$8:$DZ$95,2)," ")</f>
        <v>1.78</v>
      </c>
      <c r="AC26" s="54">
        <v>23.25</v>
      </c>
      <c r="AD26" s="54">
        <v>15</v>
      </c>
      <c r="AE26" s="54">
        <v>16.5</v>
      </c>
      <c r="AF26" s="54">
        <v>17.25</v>
      </c>
      <c r="AG26" s="54"/>
      <c r="AH26" s="52">
        <f>IF(AC26&gt;0,VLOOKUP(AC26,$DY$8:$DZ$95,2)," ")</f>
        <v>4.58</v>
      </c>
      <c r="AI26" s="52">
        <f>IF(AD26&gt;0,VLOOKUP(AD26,$DY$8:$DZ$95,2)," ")</f>
        <v>1.1200000000000001</v>
      </c>
      <c r="AJ26" s="52">
        <f>IF(AE26&gt;0,VLOOKUP(AE26,$DY$8:$DZ$95,2)," ")</f>
        <v>1.5</v>
      </c>
      <c r="AK26" s="52">
        <f>IF(AF26&gt;0,VLOOKUP(AF26,$DY$8:$DZ$95,2)," ")</f>
        <v>1.72</v>
      </c>
      <c r="AL26" s="52" t="str">
        <f>IF(AG26&gt;0,VLOOKUP(AG26,$DY$8:$DZ$95,2)," ")</f>
        <v xml:space="preserve"> </v>
      </c>
      <c r="AM26" s="53"/>
      <c r="AN26" s="53"/>
      <c r="AO26" s="53"/>
      <c r="AP26" s="53"/>
      <c r="AQ26" s="53"/>
      <c r="AR26" s="53"/>
      <c r="AS26" s="55">
        <f>IF(D26="","",SUM(X26:AB26))</f>
        <v>13.319999999999999</v>
      </c>
      <c r="AT26" s="31">
        <f>IF(D26="","",RANK(AS26,$AS$3:$AS$202,0))</f>
        <v>24</v>
      </c>
      <c r="AU26" s="57">
        <f>IF(D26="","",IF(LOOKUP(AT26,'Master 2012 Pay Sheet'!$A$5:$A$35,'Master 2012 Pay Sheet'!$B$5:$B$35)&gt;0,LOOKUP(AT26,'Master 2012 Pay Sheet'!$A$5:$A$35,'Master 2012 Pay Sheet'!$B$5:$B$35),0))</f>
        <v>0</v>
      </c>
      <c r="AV26" s="56">
        <f>IF(D26="","",SUM(AH26:AL26))</f>
        <v>8.92</v>
      </c>
      <c r="AW26" s="31">
        <f>IF(D26="","",RANK(AV26,$AV$3:$AV$202,0))</f>
        <v>41</v>
      </c>
      <c r="AX26" s="57">
        <f>IF(D26="","",IF(LOOKUP(AW26,'Master 2012 Pay Sheet'!$C$5:$C$35,'Master 2012 Pay Sheet'!$D$5:$D$35)&gt;0,LOOKUP(AW26,'Master 2012 Pay Sheet'!$C$5:$C$35,'Master 2012 Pay Sheet'!$D$5:$D$35),0))</f>
        <v>0</v>
      </c>
      <c r="AY26" s="56">
        <f>IF(D26="","",AS26+AV26)</f>
        <v>22.24</v>
      </c>
      <c r="AZ26" s="31">
        <f>IF(D26="","",RANK(AY26,$AY$3:$AY$202,0))</f>
        <v>32</v>
      </c>
      <c r="BA26" s="57">
        <f>IF(D26="","",IF(LOOKUP(AZ26,'Master 2012 Pay Sheet'!$E$5:$E$35,'Master 2012 Pay Sheet'!$F$5:$F$35)&gt;0,LOOKUP(AZ26,'Master 2012 Pay Sheet'!$E$5:$E$35,'Master 2012 Pay Sheet'!$F$5:$F$35),0))</f>
        <v>0</v>
      </c>
      <c r="BB26" s="57">
        <f>IF(D26="","",SUM(AU26+AX26+BA26))</f>
        <v>0</v>
      </c>
      <c r="BC26" s="31">
        <f>IF(D26="","",AT26-AZ26)</f>
        <v>-8</v>
      </c>
      <c r="BD26" s="31" t="str">
        <f>IF(D26="","",IF(BC26=MAX($BC$3:$BC$202),B26,""))</f>
        <v/>
      </c>
      <c r="BE26" s="31">
        <f>IF(D26="","",COUNT(M26:Q26))</f>
        <v>5</v>
      </c>
      <c r="BF26" s="56">
        <f>IF(D26="","",MAX(X26:AB26))</f>
        <v>6.26</v>
      </c>
      <c r="BG26" s="31" t="str">
        <f>IF(BF26=MAX($BF$3:$BF$202),B26,"")</f>
        <v/>
      </c>
      <c r="BH26" s="31">
        <f>IF(D26="","",COUNT(AC26:AG26))</f>
        <v>4</v>
      </c>
      <c r="BI26" s="56">
        <f>IF(D26="","",MAX(AH26:AL26))</f>
        <v>4.58</v>
      </c>
      <c r="BJ26" s="31" t="str">
        <f>IF(BI26=MAX($BI$3:$BI$202),B26,"")</f>
        <v/>
      </c>
      <c r="BK26" s="31">
        <f>IF(BE26="","",BE26+BH26)</f>
        <v>9</v>
      </c>
      <c r="BL26" s="31">
        <f>IF(D26="","",IF(S26=MAX($S$3:$S$202),S26,""))</f>
        <v>0</v>
      </c>
      <c r="BM26" s="31">
        <f>IF(BL26=MAX($BL$3:$BL$202),B26,"")</f>
        <v>23</v>
      </c>
      <c r="BN26" s="31">
        <f>IF(D26="","",IF(AN26=MAX($AN$3:$AN$202),AN26,""))</f>
        <v>0</v>
      </c>
      <c r="BO26" s="31">
        <f>IF(BN26=MAX($BN$3:$BN$202),B26,"")</f>
        <v>23</v>
      </c>
      <c r="BP26" s="31">
        <f>IF(D26="","",IF(R26=MAX($R$3:$R$202),R26,""))</f>
        <v>0</v>
      </c>
      <c r="BQ26" s="31">
        <f>IF(BP26=MAX($BP$3:$BP$202),B26,"")</f>
        <v>23</v>
      </c>
      <c r="BR26" s="31">
        <f>IF(D26="","",IF(AM26=MAX($AM$3:$AM$202),AM26,""))</f>
        <v>0</v>
      </c>
      <c r="BS26" s="31">
        <f>IF(BR26=MAX($BR$3:$BR$202),B26,"")</f>
        <v>23</v>
      </c>
      <c r="BT26" s="31">
        <f>IF(D26="","",IF(V26=MAX($V$3:$V$202),V26,""))</f>
        <v>0</v>
      </c>
      <c r="BU26" s="31">
        <f>IF(BT26=MAX($BT$3:$BT$202),B26,"")</f>
        <v>23</v>
      </c>
      <c r="BV26" s="31">
        <f>IF(D26="","",IF(W26=MAX($W$3:$W$202), W26,""))</f>
        <v>0</v>
      </c>
      <c r="BW26" s="31">
        <f>IF(BV26=MAX($BV$3:$BV$202),B26,"")</f>
        <v>23</v>
      </c>
      <c r="BX26" s="31">
        <f>IF(D26="","",IF(AQ26=MAX($AQ$3:$AQ$202),AQ26,""))</f>
        <v>0</v>
      </c>
      <c r="BY26" s="31">
        <f>IF(BX26=MAX($BX$3:$BX$202),B26,"")</f>
        <v>23</v>
      </c>
      <c r="BZ26" s="31">
        <f>IF(D26="","",IF(AR26=MAX($AR$3:$AR$202), AR26,""))</f>
        <v>0</v>
      </c>
      <c r="CA26" s="31">
        <f>IF(BZ26=MAX($BZ$3:$BZ$202),B26,"")</f>
        <v>23</v>
      </c>
      <c r="CB26" s="31">
        <f>IF(D26="","",IF(U26=MAX($U$3:$U$202), U26,""))</f>
        <v>0</v>
      </c>
      <c r="CC26" s="31">
        <f>IF(CB26=MAX($CB$3:$CB$202),B26,"")</f>
        <v>23</v>
      </c>
      <c r="CD26" s="31">
        <f>IF(D26="","",IF(AP26=MAX($AP$3:$AP$202),AP26,""))</f>
        <v>0</v>
      </c>
      <c r="CE26" s="31">
        <f>IF(CD26=MAX($CD$3:$CD$202),B26,"")</f>
        <v>23</v>
      </c>
      <c r="CF26" s="31">
        <f>IF(D26="","",IF(T26=MAX($T$3:$T$202), T26,""))</f>
        <v>0</v>
      </c>
      <c r="CG26" s="31">
        <f>IF(CF26=MAX($CF$3:$CF$202),B26,"")</f>
        <v>23</v>
      </c>
      <c r="CH26" s="31">
        <f>IF(D26="","",IF(AO26=MAX($AO$3:$AO$202),AO26,""))</f>
        <v>0</v>
      </c>
      <c r="CI26" s="31">
        <f>IF(CH26=MAX($CH$3:$CH$202),B26,"")</f>
        <v>23</v>
      </c>
      <c r="CJ26" s="31" t="str">
        <f>IF(I26="AC",AZ26,"")</f>
        <v/>
      </c>
      <c r="CK26" s="31" t="str">
        <f>IF(CJ26="","",RANK(CJ26,$CJ$3:$CJ$202,1))</f>
        <v/>
      </c>
      <c r="CL26" s="31" t="str">
        <f>IF(CK26=1,B26,"")</f>
        <v/>
      </c>
      <c r="CM26" s="31" t="str">
        <f>IF(CK26=2,B26,"")</f>
        <v/>
      </c>
      <c r="CN26" s="31" t="str">
        <f>IF(CK26=3,B26,"")</f>
        <v/>
      </c>
      <c r="CO26" s="31" t="str">
        <f>IF(I26="MC",AZ26,"")</f>
        <v/>
      </c>
      <c r="CP26" s="31" t="str">
        <f>IF(CO26="","",RANK(CO26,$CO$3:$CO$202,1))</f>
        <v/>
      </c>
      <c r="CQ26" s="31" t="str">
        <f>IF(CP26=1,B26,"")</f>
        <v/>
      </c>
      <c r="CR26" s="31" t="str">
        <f>IF(CP26=2,B26,"")</f>
        <v/>
      </c>
      <c r="CS26" s="31" t="str">
        <f>IF(CP26=3,B26,"")</f>
        <v/>
      </c>
      <c r="CT26" s="31" t="str">
        <f>IF(BE26=0,BE26,"")</f>
        <v/>
      </c>
      <c r="CU26" s="31" t="str">
        <f>IF(BE26=1,1,"")</f>
        <v/>
      </c>
      <c r="CV26" s="31" t="str">
        <f>IF(BE26=2,2,"")</f>
        <v/>
      </c>
      <c r="CW26" s="31" t="str">
        <f>IF(BE26=3,3,"")</f>
        <v/>
      </c>
      <c r="CX26" s="31" t="str">
        <f>IF(BE26=4,4,"")</f>
        <v/>
      </c>
      <c r="CY26" s="31">
        <f>IF(BE26=5,5,"")</f>
        <v>5</v>
      </c>
      <c r="CZ26" s="31" t="str">
        <f>IF(BH26=0,BH26,"")</f>
        <v/>
      </c>
      <c r="DA26" s="31" t="str">
        <f>IF(BH26=1,1,"")</f>
        <v/>
      </c>
      <c r="DB26" s="31" t="str">
        <f>IF(BH26=2,2,"")</f>
        <v/>
      </c>
      <c r="DC26" s="31" t="str">
        <f>IF(BH26=3,3,"")</f>
        <v/>
      </c>
      <c r="DD26" s="31">
        <f>IF(BH26=4,4,"")</f>
        <v>4</v>
      </c>
      <c r="DE26" s="31" t="str">
        <f>IF(BH26=5,5,"")</f>
        <v/>
      </c>
      <c r="DF26" s="31" t="str">
        <f>IF(BK26=0,BK26,"")</f>
        <v/>
      </c>
      <c r="DG26" s="31" t="str">
        <f>IF(BK26=1,1,"")</f>
        <v/>
      </c>
      <c r="DH26" s="31" t="str">
        <f>IF(BK26=2,2,"")</f>
        <v/>
      </c>
      <c r="DI26" s="31" t="str">
        <f>IF(BK26=3,3,"")</f>
        <v/>
      </c>
      <c r="DJ26" s="31" t="str">
        <f>IF(BK26=4,4,"")</f>
        <v/>
      </c>
      <c r="DK26" s="31" t="str">
        <f>IF(BK26=5,5,"")</f>
        <v/>
      </c>
      <c r="DL26" s="31" t="str">
        <f>IF(BK26=6,6,"")</f>
        <v/>
      </c>
      <c r="DM26" s="31" t="str">
        <f>IF(BK26=7,7,"")</f>
        <v/>
      </c>
      <c r="DN26" s="31" t="str">
        <f>IF(BK26=8,8,"")</f>
        <v/>
      </c>
      <c r="DO26" s="31">
        <f>IF(BK26=9,9,"")</f>
        <v>9</v>
      </c>
      <c r="DP26" s="31" t="str">
        <f>IF(BK26=10,10,"")</f>
        <v/>
      </c>
      <c r="DQ26" s="31" t="str">
        <f>IF(J26="Lund",AZ26,"")</f>
        <v/>
      </c>
      <c r="DR26" s="31" t="str">
        <f>IF(DQ26="","",RANK(DQ26,$DQ$3:$DQ$202,1))</f>
        <v/>
      </c>
      <c r="DS26" s="31" t="str">
        <f>IF(DR26=1,B26,"")</f>
        <v/>
      </c>
      <c r="DT26" s="31">
        <f>IF(I26="AT",B26,"")</f>
        <v>23</v>
      </c>
      <c r="DU26" s="31" t="str">
        <f>IF(I26="MC",B26,"")</f>
        <v/>
      </c>
      <c r="DV26" s="31" t="str">
        <f>IF(I26="AC",B26,"")</f>
        <v/>
      </c>
      <c r="DW26" s="48">
        <f>IF(BK26=0,0,IF(D26="","",$D$203-AZ26+1)/$D$203*100)</f>
        <v>56.338028169014088</v>
      </c>
      <c r="DX26" s="76" t="str">
        <f>IF(AS26 = 0,AV26 - AS26,"")</f>
        <v/>
      </c>
      <c r="DY26" s="77">
        <v>18.75</v>
      </c>
      <c r="DZ26" s="77">
        <v>2.2200000000000002</v>
      </c>
    </row>
    <row r="27" spans="1:130" ht="13.2" x14ac:dyDescent="0.25">
      <c r="A27" s="31">
        <v>25</v>
      </c>
      <c r="B27" s="76">
        <v>18</v>
      </c>
      <c r="C27" s="15"/>
      <c r="D27" s="14" t="s">
        <v>208</v>
      </c>
      <c r="E27" s="14" t="s">
        <v>330</v>
      </c>
      <c r="F27" s="14"/>
      <c r="G27" s="14" t="s">
        <v>209</v>
      </c>
      <c r="H27" s="50" t="s">
        <v>330</v>
      </c>
      <c r="I27" s="15" t="s">
        <v>203</v>
      </c>
      <c r="J27" s="47"/>
      <c r="K27" s="47"/>
      <c r="L27" s="47"/>
      <c r="M27" s="54">
        <v>18.5</v>
      </c>
      <c r="N27" s="54">
        <v>18.5</v>
      </c>
      <c r="O27" s="54">
        <v>24.5</v>
      </c>
      <c r="P27" s="54">
        <v>17.5</v>
      </c>
      <c r="Q27" s="54">
        <v>17</v>
      </c>
      <c r="R27" s="51"/>
      <c r="S27" s="51"/>
      <c r="T27" s="51"/>
      <c r="U27" s="51"/>
      <c r="V27" s="51"/>
      <c r="W27" s="51"/>
      <c r="X27" s="52">
        <f>IF(M27&gt;0,VLOOKUP(M27,$DY$8:$DZ$95,2)," ")</f>
        <v>2.12</v>
      </c>
      <c r="Y27" s="52">
        <f>IF(N27&gt;0,VLOOKUP(N27,$DY$8:$DZ$95,2)," ")</f>
        <v>2.12</v>
      </c>
      <c r="Z27" s="52">
        <f>IF(O27&gt;0,VLOOKUP(O27,$DY$8:$DZ$95,2)," ")</f>
        <v>5.46</v>
      </c>
      <c r="AA27" s="52">
        <f>IF(P27&gt;0,VLOOKUP(P27,$DY$8:$DZ$95,2)," ")</f>
        <v>1.78</v>
      </c>
      <c r="AB27" s="52">
        <f>IF(Q27&gt;0,VLOOKUP(Q27,$DY$8:$DZ$95,2)," ")</f>
        <v>1.64</v>
      </c>
      <c r="AC27" s="54">
        <v>20</v>
      </c>
      <c r="AD27" s="54">
        <v>16.75</v>
      </c>
      <c r="AE27" s="54">
        <v>17.5</v>
      </c>
      <c r="AF27" s="54">
        <v>16.5</v>
      </c>
      <c r="AG27" s="54">
        <v>16.75</v>
      </c>
      <c r="AH27" s="52">
        <f>IF(AC27&gt;0,VLOOKUP(AC27,$DY$8:$DZ$95,2)," ")</f>
        <v>2.76</v>
      </c>
      <c r="AI27" s="52">
        <f>IF(AD27&gt;0,VLOOKUP(AD27,$DY$8:$DZ$95,2)," ")</f>
        <v>1.58</v>
      </c>
      <c r="AJ27" s="52">
        <f>IF(AE27&gt;0,VLOOKUP(AE27,$DY$8:$DZ$95,2)," ")</f>
        <v>1.78</v>
      </c>
      <c r="AK27" s="52">
        <f>IF(AF27&gt;0,VLOOKUP(AF27,$DY$8:$DZ$95,2)," ")</f>
        <v>1.5</v>
      </c>
      <c r="AL27" s="52">
        <f>IF(AG27&gt;0,VLOOKUP(AG27,$DY$8:$DZ$95,2)," ")</f>
        <v>1.58</v>
      </c>
      <c r="AM27" s="53"/>
      <c r="AN27" s="53"/>
      <c r="AO27" s="53"/>
      <c r="AP27" s="53"/>
      <c r="AQ27" s="53"/>
      <c r="AR27" s="53"/>
      <c r="AS27" s="55">
        <f>IF(D27="","",SUM(X27:AB27))</f>
        <v>13.12</v>
      </c>
      <c r="AT27" s="31">
        <f>IF(D27="","",RANK(AS27,$AS$3:$AS$202,0))</f>
        <v>25</v>
      </c>
      <c r="AU27" s="57">
        <f>IF(D27="","",IF(LOOKUP(AT27,'Master 2012 Pay Sheet'!$A$5:$A$35,'Master 2012 Pay Sheet'!$B$5:$B$35)&gt;0,LOOKUP(AT27,'Master 2012 Pay Sheet'!$A$5:$A$35,'Master 2012 Pay Sheet'!$B$5:$B$35),0))</f>
        <v>0</v>
      </c>
      <c r="AV27" s="56">
        <f>IF(D27="","",SUM(AH27:AL27))</f>
        <v>9.1999999999999993</v>
      </c>
      <c r="AW27" s="31">
        <f>IF(D27="","",RANK(AV27,$AV$3:$AV$202,0))</f>
        <v>39</v>
      </c>
      <c r="AX27" s="57">
        <f>IF(D27="","",IF(LOOKUP(AW27,'Master 2012 Pay Sheet'!$C$5:$C$35,'Master 2012 Pay Sheet'!$D$5:$D$35)&gt;0,LOOKUP(AW27,'Master 2012 Pay Sheet'!$C$5:$C$35,'Master 2012 Pay Sheet'!$D$5:$D$35),0))</f>
        <v>0</v>
      </c>
      <c r="AY27" s="56">
        <f>IF(D27="","",AS27+AV27)</f>
        <v>22.32</v>
      </c>
      <c r="AZ27" s="31">
        <f>IF(D27="","",RANK(AY27,$AY$3:$AY$202,0))</f>
        <v>31</v>
      </c>
      <c r="BA27" s="57">
        <f>IF(D27="","",IF(LOOKUP(AZ27,'Master 2012 Pay Sheet'!$E$5:$E$35,'Master 2012 Pay Sheet'!$F$5:$F$35)&gt;0,LOOKUP(AZ27,'Master 2012 Pay Sheet'!$E$5:$E$35,'Master 2012 Pay Sheet'!$F$5:$F$35),0))</f>
        <v>0</v>
      </c>
      <c r="BB27" s="57">
        <f>IF(D27="","",SUM(AU27+AX27+BA27))</f>
        <v>0</v>
      </c>
      <c r="BC27" s="31">
        <f>IF(D27="","",AT27-AZ27)</f>
        <v>-6</v>
      </c>
      <c r="BD27" s="31" t="str">
        <f>IF(D27="","",IF(BC27=MAX($BC$3:$BC$202),B27,""))</f>
        <v/>
      </c>
      <c r="BE27" s="31">
        <f>IF(D27="","",COUNT(M27:Q27))</f>
        <v>5</v>
      </c>
      <c r="BF27" s="56">
        <f>IF(D27="","",MAX(X27:AB27))</f>
        <v>5.46</v>
      </c>
      <c r="BG27" s="31" t="str">
        <f>IF(BF27=MAX($BF$3:$BF$202),B27,"")</f>
        <v/>
      </c>
      <c r="BH27" s="31">
        <f>IF(D27="","",COUNT(AC27:AG27))</f>
        <v>5</v>
      </c>
      <c r="BI27" s="56">
        <f>IF(D27="","",MAX(AH27:AL27))</f>
        <v>2.76</v>
      </c>
      <c r="BJ27" s="31" t="str">
        <f>IF(BI27=MAX($BI$3:$BI$202),B27,"")</f>
        <v/>
      </c>
      <c r="BK27" s="31">
        <f>IF(BE27="","",BE27+BH27)</f>
        <v>10</v>
      </c>
      <c r="BL27" s="31">
        <f>IF(D27="","",IF(S27=MAX($S$3:$S$202),S27,""))</f>
        <v>0</v>
      </c>
      <c r="BM27" s="31">
        <f>IF(BL27=MAX($BL$3:$BL$202),B27,"")</f>
        <v>18</v>
      </c>
      <c r="BN27" s="31">
        <f>IF(D27="","",IF(AN27=MAX($AN$3:$AN$202),AN27,""))</f>
        <v>0</v>
      </c>
      <c r="BO27" s="31">
        <f>IF(BN27=MAX($BN$3:$BN$202),B27,"")</f>
        <v>18</v>
      </c>
      <c r="BP27" s="31">
        <f>IF(D27="","",IF(R27=MAX($R$3:$R$202),R27,""))</f>
        <v>0</v>
      </c>
      <c r="BQ27" s="31">
        <f>IF(BP27=MAX($BP$3:$BP$202),B27,"")</f>
        <v>18</v>
      </c>
      <c r="BR27" s="31">
        <f>IF(D27="","",IF(AM27=MAX($AM$3:$AM$202),AM27,""))</f>
        <v>0</v>
      </c>
      <c r="BS27" s="31">
        <f>IF(BR27=MAX($BR$3:$BR$202),B27,"")</f>
        <v>18</v>
      </c>
      <c r="BT27" s="31">
        <f>IF(D27="","",IF(V27=MAX($V$3:$V$202),V27,""))</f>
        <v>0</v>
      </c>
      <c r="BU27" s="31">
        <f>IF(BT27=MAX($BT$3:$BT$202),B27,"")</f>
        <v>18</v>
      </c>
      <c r="BV27" s="31">
        <f>IF(D27="","",IF(W27=MAX($W$3:$W$202), W27,""))</f>
        <v>0</v>
      </c>
      <c r="BW27" s="31">
        <f>IF(BV27=MAX($BV$3:$BV$202),B27,"")</f>
        <v>18</v>
      </c>
      <c r="BX27" s="31">
        <f>IF(D27="","",IF(AQ27=MAX($AQ$3:$AQ$202),AQ27,""))</f>
        <v>0</v>
      </c>
      <c r="BY27" s="31">
        <f>IF(BX27=MAX($BX$3:$BX$202),B27,"")</f>
        <v>18</v>
      </c>
      <c r="BZ27" s="31">
        <f>IF(D27="","",IF(AR27=MAX($AR$3:$AR$202), AR27,""))</f>
        <v>0</v>
      </c>
      <c r="CA27" s="31">
        <f>IF(BZ27=MAX($BZ$3:$BZ$202),B27,"")</f>
        <v>18</v>
      </c>
      <c r="CB27" s="31">
        <f>IF(D27="","",IF(U27=MAX($U$3:$U$202), U27,""))</f>
        <v>0</v>
      </c>
      <c r="CC27" s="31">
        <f>IF(CB27=MAX($CB$3:$CB$202),B27,"")</f>
        <v>18</v>
      </c>
      <c r="CD27" s="31">
        <f>IF(D27="","",IF(AP27=MAX($AP$3:$AP$202),AP27,""))</f>
        <v>0</v>
      </c>
      <c r="CE27" s="31">
        <f>IF(CD27=MAX($CD$3:$CD$202),B27,"")</f>
        <v>18</v>
      </c>
      <c r="CF27" s="31">
        <f>IF(D27="","",IF(T27=MAX($T$3:$T$202), T27,""))</f>
        <v>0</v>
      </c>
      <c r="CG27" s="31">
        <f>IF(CF27=MAX($CF$3:$CF$202),B27,"")</f>
        <v>18</v>
      </c>
      <c r="CH27" s="31">
        <f>IF(D27="","",IF(AO27=MAX($AO$3:$AO$202),AO27,""))</f>
        <v>0</v>
      </c>
      <c r="CI27" s="31">
        <f>IF(CH27=MAX($CH$3:$CH$202),B27,"")</f>
        <v>18</v>
      </c>
      <c r="CJ27" s="31" t="str">
        <f>IF(I27="AC",AZ27,"")</f>
        <v/>
      </c>
      <c r="CK27" s="31" t="str">
        <f>IF(CJ27="","",RANK(CJ27,$CJ$3:$CJ$202,1))</f>
        <v/>
      </c>
      <c r="CL27" s="31" t="str">
        <f>IF(CK27=1,B27,"")</f>
        <v/>
      </c>
      <c r="CM27" s="31" t="str">
        <f>IF(CK27=2,B27,"")</f>
        <v/>
      </c>
      <c r="CN27" s="31" t="str">
        <f>IF(CK27=3,B27,"")</f>
        <v/>
      </c>
      <c r="CO27" s="31" t="str">
        <f>IF(I27="MC",AZ27,"")</f>
        <v/>
      </c>
      <c r="CP27" s="31" t="str">
        <f>IF(CO27="","",RANK(CO27,$CO$3:$CO$202,1))</f>
        <v/>
      </c>
      <c r="CQ27" s="31" t="str">
        <f>IF(CP27=1,B27,"")</f>
        <v/>
      </c>
      <c r="CR27" s="31" t="str">
        <f>IF(CP27=2,B27,"")</f>
        <v/>
      </c>
      <c r="CS27" s="31" t="str">
        <f>IF(CP27=3,B27,"")</f>
        <v/>
      </c>
      <c r="CT27" s="31" t="str">
        <f>IF(BE27=0,BE27,"")</f>
        <v/>
      </c>
      <c r="CU27" s="31" t="str">
        <f>IF(BE27=1,1,"")</f>
        <v/>
      </c>
      <c r="CV27" s="31" t="str">
        <f>IF(BE27=2,2,"")</f>
        <v/>
      </c>
      <c r="CW27" s="31" t="str">
        <f>IF(BE27=3,3,"")</f>
        <v/>
      </c>
      <c r="CX27" s="31" t="str">
        <f>IF(BE27=4,4,"")</f>
        <v/>
      </c>
      <c r="CY27" s="31">
        <f>IF(BE27=5,5,"")</f>
        <v>5</v>
      </c>
      <c r="CZ27" s="31" t="str">
        <f>IF(BH27=0,BH27,"")</f>
        <v/>
      </c>
      <c r="DA27" s="31" t="str">
        <f>IF(BH27=1,1,"")</f>
        <v/>
      </c>
      <c r="DB27" s="31" t="str">
        <f>IF(BH27=2,2,"")</f>
        <v/>
      </c>
      <c r="DC27" s="31" t="str">
        <f>IF(BH27=3,3,"")</f>
        <v/>
      </c>
      <c r="DD27" s="31" t="str">
        <f>IF(BH27=4,4,"")</f>
        <v/>
      </c>
      <c r="DE27" s="31">
        <f>IF(BH27=5,5,"")</f>
        <v>5</v>
      </c>
      <c r="DF27" s="31" t="str">
        <f>IF(BK27=0,BK27,"")</f>
        <v/>
      </c>
      <c r="DG27" s="31" t="str">
        <f>IF(BK27=1,1,"")</f>
        <v/>
      </c>
      <c r="DH27" s="31" t="str">
        <f>IF(BK27=2,2,"")</f>
        <v/>
      </c>
      <c r="DI27" s="31" t="str">
        <f>IF(BK27=3,3,"")</f>
        <v/>
      </c>
      <c r="DJ27" s="31" t="str">
        <f>IF(BK27=4,4,"")</f>
        <v/>
      </c>
      <c r="DK27" s="31" t="str">
        <f>IF(BK27=5,5,"")</f>
        <v/>
      </c>
      <c r="DL27" s="31" t="str">
        <f>IF(BK27=6,6,"")</f>
        <v/>
      </c>
      <c r="DM27" s="31" t="str">
        <f>IF(BK27=7,7,"")</f>
        <v/>
      </c>
      <c r="DN27" s="31" t="str">
        <f>IF(BK27=8,8,"")</f>
        <v/>
      </c>
      <c r="DO27" s="31" t="str">
        <f>IF(BK27=9,9,"")</f>
        <v/>
      </c>
      <c r="DP27" s="31">
        <f>IF(BK27=10,10,"")</f>
        <v>10</v>
      </c>
      <c r="DQ27" s="31" t="str">
        <f>IF(J27="Lund",AZ27,"")</f>
        <v/>
      </c>
      <c r="DR27" s="31" t="str">
        <f>IF(DQ27="","",RANK(DQ27,$DQ$3:$DQ$202,1))</f>
        <v/>
      </c>
      <c r="DS27" s="31" t="str">
        <f>IF(DR27=1,B27,"")</f>
        <v/>
      </c>
      <c r="DT27" s="31">
        <f>IF(I27="AT",B27,"")</f>
        <v>18</v>
      </c>
      <c r="DU27" s="31" t="str">
        <f>IF(I27="MC",B27,"")</f>
        <v/>
      </c>
      <c r="DV27" s="31" t="str">
        <f>IF(I27="AC",B27,"")</f>
        <v/>
      </c>
      <c r="DW27" s="48">
        <f>IF(BK27=0,0,IF(D27="","",$D$203-AZ27+1)/$D$203*100)</f>
        <v>57.74647887323944</v>
      </c>
      <c r="DX27" s="76" t="str">
        <f>IF(AS27 = 0,AV27 - AS27,"")</f>
        <v/>
      </c>
      <c r="DY27" s="77">
        <v>19</v>
      </c>
      <c r="DZ27" s="77">
        <v>2.3199999999999998</v>
      </c>
    </row>
    <row r="28" spans="1:130" ht="13.2" x14ac:dyDescent="0.25">
      <c r="A28" s="31">
        <v>26</v>
      </c>
      <c r="B28" s="76">
        <v>51</v>
      </c>
      <c r="C28" s="15"/>
      <c r="D28" s="14" t="s">
        <v>276</v>
      </c>
      <c r="E28" s="14" t="s">
        <v>363</v>
      </c>
      <c r="F28" s="14"/>
      <c r="G28" s="14" t="s">
        <v>277</v>
      </c>
      <c r="H28" s="50" t="s">
        <v>363</v>
      </c>
      <c r="I28" s="15" t="s">
        <v>237</v>
      </c>
      <c r="J28" s="47"/>
      <c r="K28" s="47"/>
      <c r="L28" s="47"/>
      <c r="M28" s="54">
        <v>18</v>
      </c>
      <c r="N28" s="54">
        <v>19</v>
      </c>
      <c r="O28" s="54">
        <v>17.5</v>
      </c>
      <c r="P28" s="54">
        <v>17.5</v>
      </c>
      <c r="Q28" s="54">
        <v>24</v>
      </c>
      <c r="R28" s="51"/>
      <c r="S28" s="51"/>
      <c r="T28" s="51"/>
      <c r="U28" s="51"/>
      <c r="V28" s="51"/>
      <c r="W28" s="51"/>
      <c r="X28" s="52">
        <f>IF(M28&gt;0,VLOOKUP(M28,$DY$8:$DZ$95,2)," ")</f>
        <v>1.94</v>
      </c>
      <c r="Y28" s="52">
        <f>IF(N28&gt;0,VLOOKUP(N28,$DY$8:$DZ$95,2)," ")</f>
        <v>2.3199999999999998</v>
      </c>
      <c r="Z28" s="52">
        <f>IF(O28&gt;0,VLOOKUP(O28,$DY$8:$DZ$95,2)," ")</f>
        <v>1.78</v>
      </c>
      <c r="AA28" s="52">
        <f>IF(P28&gt;0,VLOOKUP(P28,$DY$8:$DZ$95,2)," ")</f>
        <v>1.78</v>
      </c>
      <c r="AB28" s="52">
        <f>IF(Q28&gt;0,VLOOKUP(Q28,$DY$8:$DZ$95,2)," ")</f>
        <v>5.0999999999999996</v>
      </c>
      <c r="AC28" s="54">
        <v>16</v>
      </c>
      <c r="AD28" s="54">
        <v>17.25</v>
      </c>
      <c r="AE28" s="54">
        <v>17</v>
      </c>
      <c r="AF28" s="54">
        <v>18</v>
      </c>
      <c r="AG28" s="54">
        <v>17</v>
      </c>
      <c r="AH28" s="52">
        <f>IF(AC28&gt;0,VLOOKUP(AC28,$DY$8:$DZ$95,2)," ")</f>
        <v>1.38</v>
      </c>
      <c r="AI28" s="52">
        <f>IF(AD28&gt;0,VLOOKUP(AD28,$DY$8:$DZ$95,2)," ")</f>
        <v>1.72</v>
      </c>
      <c r="AJ28" s="52">
        <f>IF(AE28&gt;0,VLOOKUP(AE28,$DY$8:$DZ$95,2)," ")</f>
        <v>1.64</v>
      </c>
      <c r="AK28" s="52">
        <f>IF(AF28&gt;0,VLOOKUP(AF28,$DY$8:$DZ$95,2)," ")</f>
        <v>1.94</v>
      </c>
      <c r="AL28" s="52">
        <f>IF(AG28&gt;0,VLOOKUP(AG28,$DY$8:$DZ$95,2)," ")</f>
        <v>1.64</v>
      </c>
      <c r="AM28" s="53"/>
      <c r="AN28" s="53"/>
      <c r="AO28" s="53"/>
      <c r="AP28" s="53"/>
      <c r="AQ28" s="53"/>
      <c r="AR28" s="53"/>
      <c r="AS28" s="55">
        <f>IF(D28="","",SUM(X28:AB28))</f>
        <v>12.92</v>
      </c>
      <c r="AT28" s="31">
        <f>IF(D28="","",RANK(AS28,$AS$3:$AS$202,0))</f>
        <v>26</v>
      </c>
      <c r="AU28" s="57">
        <f>IF(D28="","",IF(LOOKUP(AT28,'Master 2012 Pay Sheet'!$A$5:$A$35,'Master 2012 Pay Sheet'!$B$5:$B$35)&gt;0,LOOKUP(AT28,'Master 2012 Pay Sheet'!$A$5:$A$35,'Master 2012 Pay Sheet'!$B$5:$B$35),0))</f>
        <v>0</v>
      </c>
      <c r="AV28" s="56">
        <f>IF(D28="","",SUM(AH28:AL28))</f>
        <v>8.32</v>
      </c>
      <c r="AW28" s="31">
        <f>IF(D28="","",RANK(AV28,$AV$3:$AV$202,0))</f>
        <v>43</v>
      </c>
      <c r="AX28" s="57">
        <f>IF(D28="","",IF(LOOKUP(AW28,'Master 2012 Pay Sheet'!$C$5:$C$35,'Master 2012 Pay Sheet'!$D$5:$D$35)&gt;0,LOOKUP(AW28,'Master 2012 Pay Sheet'!$C$5:$C$35,'Master 2012 Pay Sheet'!$D$5:$D$35),0))</f>
        <v>0</v>
      </c>
      <c r="AY28" s="56">
        <f>IF(D28="","",AS28+AV28)</f>
        <v>21.240000000000002</v>
      </c>
      <c r="AZ28" s="31">
        <f>IF(D28="","",RANK(AY28,$AY$3:$AY$202,0))</f>
        <v>34</v>
      </c>
      <c r="BA28" s="57">
        <f>IF(D28="","",IF(LOOKUP(AZ28,'Master 2012 Pay Sheet'!$E$5:$E$35,'Master 2012 Pay Sheet'!$F$5:$F$35)&gt;0,LOOKUP(AZ28,'Master 2012 Pay Sheet'!$E$5:$E$35,'Master 2012 Pay Sheet'!$F$5:$F$35),0))</f>
        <v>0</v>
      </c>
      <c r="BB28" s="57">
        <f>IF(D28="","",SUM(AU28+AX28+BA28))</f>
        <v>0</v>
      </c>
      <c r="BC28" s="31">
        <f>IF(D28="","",AT28-AZ28)</f>
        <v>-8</v>
      </c>
      <c r="BD28" s="31" t="str">
        <f>IF(D28="","",IF(BC28=MAX($BC$3:$BC$202),B28,""))</f>
        <v/>
      </c>
      <c r="BE28" s="31">
        <f>IF(D28="","",COUNT(M28:Q28))</f>
        <v>5</v>
      </c>
      <c r="BF28" s="56">
        <f>IF(D28="","",MAX(X28:AB28))</f>
        <v>5.0999999999999996</v>
      </c>
      <c r="BG28" s="31" t="str">
        <f>IF(BF28=MAX($BF$3:$BF$202),B28,"")</f>
        <v/>
      </c>
      <c r="BH28" s="31">
        <f>IF(D28="","",COUNT(AC28:AG28))</f>
        <v>5</v>
      </c>
      <c r="BI28" s="56">
        <f>IF(D28="","",MAX(AH28:AL28))</f>
        <v>1.94</v>
      </c>
      <c r="BJ28" s="31" t="str">
        <f>IF(BI28=MAX($BI$3:$BI$202),B28,"")</f>
        <v/>
      </c>
      <c r="BK28" s="31">
        <f>IF(BE28="","",BE28+BH28)</f>
        <v>10</v>
      </c>
      <c r="BL28" s="31">
        <f>IF(D28="","",IF(S28=MAX($S$3:$S$202),S28,""))</f>
        <v>0</v>
      </c>
      <c r="BM28" s="31">
        <f>IF(BL28=MAX($BL$3:$BL$202),B28,"")</f>
        <v>51</v>
      </c>
      <c r="BN28" s="31">
        <f>IF(D28="","",IF(AN28=MAX($AN$3:$AN$202),AN28,""))</f>
        <v>0</v>
      </c>
      <c r="BO28" s="31">
        <f>IF(BN28=MAX($BN$3:$BN$202),B28,"")</f>
        <v>51</v>
      </c>
      <c r="BP28" s="31">
        <f>IF(D28="","",IF(R28=MAX($R$3:$R$202),R28,""))</f>
        <v>0</v>
      </c>
      <c r="BQ28" s="31">
        <f>IF(BP28=MAX($BP$3:$BP$202),B28,"")</f>
        <v>51</v>
      </c>
      <c r="BR28" s="31">
        <f>IF(D28="","",IF(AM28=MAX($AM$3:$AM$202),AM28,""))</f>
        <v>0</v>
      </c>
      <c r="BS28" s="31">
        <f>IF(BR28=MAX($BR$3:$BR$202),B28,"")</f>
        <v>51</v>
      </c>
      <c r="BT28" s="31">
        <f>IF(D28="","",IF(V28=MAX($V$3:$V$202),V28,""))</f>
        <v>0</v>
      </c>
      <c r="BU28" s="31">
        <f>IF(BT28=MAX($BT$3:$BT$202),B28,"")</f>
        <v>51</v>
      </c>
      <c r="BV28" s="31">
        <f>IF(D28="","",IF(W28=MAX($W$3:$W$202), W28,""))</f>
        <v>0</v>
      </c>
      <c r="BW28" s="31">
        <f>IF(BV28=MAX($BV$3:$BV$202),B28,"")</f>
        <v>51</v>
      </c>
      <c r="BX28" s="31">
        <f>IF(D28="","",IF(AQ28=MAX($AQ$3:$AQ$202),AQ28,""))</f>
        <v>0</v>
      </c>
      <c r="BY28" s="31">
        <f>IF(BX28=MAX($BX$3:$BX$202),B28,"")</f>
        <v>51</v>
      </c>
      <c r="BZ28" s="31">
        <f>IF(D28="","",IF(AR28=MAX($AR$3:$AR$202), AR28,""))</f>
        <v>0</v>
      </c>
      <c r="CA28" s="31">
        <f>IF(BZ28=MAX($BZ$3:$BZ$202),B28,"")</f>
        <v>51</v>
      </c>
      <c r="CB28" s="31">
        <f>IF(D28="","",IF(U28=MAX($U$3:$U$202), U28,""))</f>
        <v>0</v>
      </c>
      <c r="CC28" s="31">
        <f>IF(CB28=MAX($CB$3:$CB$202),B28,"")</f>
        <v>51</v>
      </c>
      <c r="CD28" s="31">
        <f>IF(D28="","",IF(AP28=MAX($AP$3:$AP$202),AP28,""))</f>
        <v>0</v>
      </c>
      <c r="CE28" s="31">
        <f>IF(CD28=MAX($CD$3:$CD$202),B28,"")</f>
        <v>51</v>
      </c>
      <c r="CF28" s="31">
        <f>IF(D28="","",IF(T28=MAX($T$3:$T$202), T28,""))</f>
        <v>0</v>
      </c>
      <c r="CG28" s="31">
        <f>IF(CF28=MAX($CF$3:$CF$202),B28,"")</f>
        <v>51</v>
      </c>
      <c r="CH28" s="31">
        <f>IF(D28="","",IF(AO28=MAX($AO$3:$AO$202),AO28,""))</f>
        <v>0</v>
      </c>
      <c r="CI28" s="31">
        <f>IF(CH28=MAX($CH$3:$CH$202),B28,"")</f>
        <v>51</v>
      </c>
      <c r="CJ28" s="31">
        <f>IF(I28="AC",AZ28,"")</f>
        <v>34</v>
      </c>
      <c r="CK28" s="31">
        <f>IF(CJ28="","",RANK(CJ28,$CJ$3:$CJ$202,1))</f>
        <v>4</v>
      </c>
      <c r="CL28" s="31" t="str">
        <f>IF(CK28=1,B28,"")</f>
        <v/>
      </c>
      <c r="CM28" s="31" t="str">
        <f>IF(CK28=2,B28,"")</f>
        <v/>
      </c>
      <c r="CN28" s="31" t="str">
        <f>IF(CK28=3,B28,"")</f>
        <v/>
      </c>
      <c r="CO28" s="31" t="str">
        <f>IF(I28="MC",AZ28,"")</f>
        <v/>
      </c>
      <c r="CP28" s="31" t="str">
        <f>IF(CO28="","",RANK(CO28,$CO$3:$CO$202,1))</f>
        <v/>
      </c>
      <c r="CQ28" s="31" t="str">
        <f>IF(CP28=1,B28,"")</f>
        <v/>
      </c>
      <c r="CR28" s="31" t="str">
        <f>IF(CP28=2,B28,"")</f>
        <v/>
      </c>
      <c r="CS28" s="31" t="str">
        <f>IF(CP28=3,B28,"")</f>
        <v/>
      </c>
      <c r="CT28" s="31" t="str">
        <f>IF(BE28=0,BE28,"")</f>
        <v/>
      </c>
      <c r="CU28" s="31" t="str">
        <f>IF(BE28=1,1,"")</f>
        <v/>
      </c>
      <c r="CV28" s="31" t="str">
        <f>IF(BE28=2,2,"")</f>
        <v/>
      </c>
      <c r="CW28" s="31" t="str">
        <f>IF(BE28=3,3,"")</f>
        <v/>
      </c>
      <c r="CX28" s="31" t="str">
        <f>IF(BE28=4,4,"")</f>
        <v/>
      </c>
      <c r="CY28" s="31">
        <f>IF(BE28=5,5,"")</f>
        <v>5</v>
      </c>
      <c r="CZ28" s="31" t="str">
        <f>IF(BH28=0,BH28,"")</f>
        <v/>
      </c>
      <c r="DA28" s="31" t="str">
        <f>IF(BH28=1,1,"")</f>
        <v/>
      </c>
      <c r="DB28" s="31" t="str">
        <f>IF(BH28=2,2,"")</f>
        <v/>
      </c>
      <c r="DC28" s="31" t="str">
        <f>IF(BH28=3,3,"")</f>
        <v/>
      </c>
      <c r="DD28" s="31" t="str">
        <f>IF(BH28=4,4,"")</f>
        <v/>
      </c>
      <c r="DE28" s="31">
        <f>IF(BH28=5,5,"")</f>
        <v>5</v>
      </c>
      <c r="DF28" s="31" t="str">
        <f>IF(BK28=0,BK28,"")</f>
        <v/>
      </c>
      <c r="DG28" s="31" t="str">
        <f>IF(BK28=1,1,"")</f>
        <v/>
      </c>
      <c r="DH28" s="31" t="str">
        <f>IF(BK28=2,2,"")</f>
        <v/>
      </c>
      <c r="DI28" s="31" t="str">
        <f>IF(BK28=3,3,"")</f>
        <v/>
      </c>
      <c r="DJ28" s="31" t="str">
        <f>IF(BK28=4,4,"")</f>
        <v/>
      </c>
      <c r="DK28" s="31" t="str">
        <f>IF(BK28=5,5,"")</f>
        <v/>
      </c>
      <c r="DL28" s="31" t="str">
        <f>IF(BK28=6,6,"")</f>
        <v/>
      </c>
      <c r="DM28" s="31" t="str">
        <f>IF(BK28=7,7,"")</f>
        <v/>
      </c>
      <c r="DN28" s="31" t="str">
        <f>IF(BK28=8,8,"")</f>
        <v/>
      </c>
      <c r="DO28" s="31" t="str">
        <f>IF(BK28=9,9,"")</f>
        <v/>
      </c>
      <c r="DP28" s="31">
        <f>IF(BK28=10,10,"")</f>
        <v>10</v>
      </c>
      <c r="DQ28" s="31" t="str">
        <f>IF(J28="Lund",AZ28,"")</f>
        <v/>
      </c>
      <c r="DR28" s="31" t="str">
        <f>IF(DQ28="","",RANK(DQ28,$DQ$3:$DQ$202,1))</f>
        <v/>
      </c>
      <c r="DS28" s="31" t="str">
        <f>IF(DR28=1,B28,"")</f>
        <v/>
      </c>
      <c r="DT28" s="31" t="str">
        <f>IF(I28="AT",B28,"")</f>
        <v/>
      </c>
      <c r="DU28" s="31" t="str">
        <f>IF(I28="MC",B28,"")</f>
        <v/>
      </c>
      <c r="DV28" s="31">
        <f>IF(I28="AC",B28,"")</f>
        <v>51</v>
      </c>
      <c r="DW28" s="48">
        <f>IF(BK28=0,0,IF(D28="","",$D$203-AZ28+1)/$D$203*100)</f>
        <v>53.521126760563376</v>
      </c>
      <c r="DX28" s="76" t="str">
        <f>IF(AS28 = 0,AV28 - AS28,"")</f>
        <v/>
      </c>
      <c r="DY28" s="77">
        <v>19.25</v>
      </c>
      <c r="DZ28" s="77">
        <v>2.42</v>
      </c>
    </row>
    <row r="29" spans="1:130" ht="13.2" x14ac:dyDescent="0.25">
      <c r="A29" s="31">
        <v>27</v>
      </c>
      <c r="B29" s="76">
        <v>9</v>
      </c>
      <c r="C29" s="46"/>
      <c r="D29" s="14" t="s">
        <v>189</v>
      </c>
      <c r="E29" s="14" t="s">
        <v>330</v>
      </c>
      <c r="F29" s="14"/>
      <c r="G29" s="14" t="s">
        <v>190</v>
      </c>
      <c r="H29" s="50" t="s">
        <v>331</v>
      </c>
      <c r="I29" s="60" t="s">
        <v>203</v>
      </c>
      <c r="J29" s="47"/>
      <c r="K29" s="47"/>
      <c r="L29" s="47"/>
      <c r="M29" s="54">
        <v>17.5</v>
      </c>
      <c r="N29" s="54">
        <v>17.25</v>
      </c>
      <c r="O29" s="54">
        <v>17.75</v>
      </c>
      <c r="P29" s="54">
        <v>20</v>
      </c>
      <c r="Q29" s="54">
        <v>23.5</v>
      </c>
      <c r="R29" s="51"/>
      <c r="S29" s="51"/>
      <c r="T29" s="51"/>
      <c r="U29" s="51"/>
      <c r="V29" s="51"/>
      <c r="W29" s="51"/>
      <c r="X29" s="52">
        <f>IF(M29&gt;0,VLOOKUP(M29,$DY$8:$DZ$95,2)," ")</f>
        <v>1.78</v>
      </c>
      <c r="Y29" s="52">
        <f>IF(N29&gt;0,VLOOKUP(N29,$DY$8:$DZ$95,2)," ")</f>
        <v>1.72</v>
      </c>
      <c r="Z29" s="52">
        <f>IF(O29&gt;0,VLOOKUP(O29,$DY$8:$DZ$95,2)," ")</f>
        <v>1.86</v>
      </c>
      <c r="AA29" s="52">
        <f>IF(P29&gt;0,VLOOKUP(P29,$DY$8:$DZ$95,2)," ")</f>
        <v>2.76</v>
      </c>
      <c r="AB29" s="52">
        <f>IF(Q29&gt;0,VLOOKUP(Q29,$DY$8:$DZ$95,2)," ")</f>
        <v>4.74</v>
      </c>
      <c r="AC29" s="54">
        <v>15.25</v>
      </c>
      <c r="AD29" s="54"/>
      <c r="AE29" s="54"/>
      <c r="AF29" s="54"/>
      <c r="AG29" s="54"/>
      <c r="AH29" s="52">
        <f>IF(AC29&gt;0,VLOOKUP(AC29,$DY$8:$DZ$95,2)," ")</f>
        <v>1.18</v>
      </c>
      <c r="AI29" s="52" t="str">
        <f>IF(AD29&gt;0,VLOOKUP(AD29,$DY$8:$DZ$95,2)," ")</f>
        <v xml:space="preserve"> </v>
      </c>
      <c r="AJ29" s="52" t="str">
        <f>IF(AE29&gt;0,VLOOKUP(AE29,$DY$8:$DZ$95,2)," ")</f>
        <v xml:space="preserve"> </v>
      </c>
      <c r="AK29" s="52" t="str">
        <f>IF(AF29&gt;0,VLOOKUP(AF29,$DY$8:$DZ$95,2)," ")</f>
        <v xml:space="preserve"> </v>
      </c>
      <c r="AL29" s="52" t="str">
        <f>IF(AG29&gt;0,VLOOKUP(AG29,$DY$8:$DZ$95,2)," ")</f>
        <v xml:space="preserve"> </v>
      </c>
      <c r="AM29" s="53"/>
      <c r="AN29" s="53"/>
      <c r="AO29" s="53"/>
      <c r="AP29" s="53"/>
      <c r="AQ29" s="53"/>
      <c r="AR29" s="53"/>
      <c r="AS29" s="55">
        <f>IF(D29="","",SUM(X29:AB29))</f>
        <v>12.860000000000001</v>
      </c>
      <c r="AT29" s="31">
        <f>IF(D29="","",RANK(AS29,$AS$3:$AS$202,0))</f>
        <v>27</v>
      </c>
      <c r="AU29" s="57">
        <f>IF(D29="","",IF(LOOKUP(AT29,'Master 2012 Pay Sheet'!$A$5:$A$35,'Master 2012 Pay Sheet'!$B$5:$B$35)&gt;0,LOOKUP(AT29,'Master 2012 Pay Sheet'!$A$5:$A$35,'Master 2012 Pay Sheet'!$B$5:$B$35),0))</f>
        <v>0</v>
      </c>
      <c r="AV29" s="56">
        <f>IF(D29="","",SUM(AH29:AL29))</f>
        <v>1.18</v>
      </c>
      <c r="AW29" s="31">
        <f>IF(D29="","",RANK(AV29,$AV$3:$AV$202,0))</f>
        <v>70</v>
      </c>
      <c r="AX29" s="57">
        <f>IF(D29="","",IF(LOOKUP(AW29,'Master 2012 Pay Sheet'!$C$5:$C$35,'Master 2012 Pay Sheet'!$D$5:$D$35)&gt;0,LOOKUP(AW29,'Master 2012 Pay Sheet'!$C$5:$C$35,'Master 2012 Pay Sheet'!$D$5:$D$35),0))</f>
        <v>0</v>
      </c>
      <c r="AY29" s="56">
        <f>IF(D29="","",AS29+AV29)</f>
        <v>14.040000000000001</v>
      </c>
      <c r="AZ29" s="31">
        <f>IF(D29="","",RANK(AY29,$AY$3:$AY$202,0))</f>
        <v>58</v>
      </c>
      <c r="BA29" s="57">
        <f>IF(D29="","",IF(LOOKUP(AZ29,'Master 2012 Pay Sheet'!$E$5:$E$35,'Master 2012 Pay Sheet'!$F$5:$F$35)&gt;0,LOOKUP(AZ29,'Master 2012 Pay Sheet'!$E$5:$E$35,'Master 2012 Pay Sheet'!$F$5:$F$35),0))</f>
        <v>0</v>
      </c>
      <c r="BB29" s="57">
        <f>IF(D29="","",SUM(AU29+AX29+BA29))</f>
        <v>0</v>
      </c>
      <c r="BC29" s="31">
        <f>IF(D29="","",AT29-AZ29)</f>
        <v>-31</v>
      </c>
      <c r="BD29" s="31" t="str">
        <f>IF(D29="","",IF(BC29=MAX($BC$3:$BC$202),B29,""))</f>
        <v/>
      </c>
      <c r="BE29" s="31">
        <f>IF(D29="","",COUNT(M29:Q29))</f>
        <v>5</v>
      </c>
      <c r="BF29" s="56">
        <f>IF(D29="","",MAX(X29:AB29))</f>
        <v>4.74</v>
      </c>
      <c r="BG29" s="31" t="str">
        <f>IF(BF29=MAX($BF$3:$BF$202),B29,"")</f>
        <v/>
      </c>
      <c r="BH29" s="31">
        <f>IF(D29="","",COUNT(AC29:AG29))</f>
        <v>1</v>
      </c>
      <c r="BI29" s="56">
        <f>IF(D29="","",MAX(AH29:AL29))</f>
        <v>1.18</v>
      </c>
      <c r="BJ29" s="31" t="str">
        <f>IF(BI29=MAX($BI$3:$BI$202),B29,"")</f>
        <v/>
      </c>
      <c r="BK29" s="31">
        <f>IF(BE29="","",BE29+BH29)</f>
        <v>6</v>
      </c>
      <c r="BL29" s="31">
        <f>IF(D29="","",IF(S29=MAX($S$3:$S$202),S29,""))</f>
        <v>0</v>
      </c>
      <c r="BM29" s="31">
        <f>IF(BL29=MAX($BL$3:$BL$202),B29,"")</f>
        <v>9</v>
      </c>
      <c r="BN29" s="31">
        <f>IF(D29="","",IF(AN29=MAX($AN$3:$AN$202),AN29,""))</f>
        <v>0</v>
      </c>
      <c r="BO29" s="31">
        <f>IF(BN29=MAX($BN$3:$BN$202),B29,"")</f>
        <v>9</v>
      </c>
      <c r="BP29" s="31">
        <f>IF(D29="","",IF(R29=MAX($R$3:$R$202),R29,""))</f>
        <v>0</v>
      </c>
      <c r="BQ29" s="31">
        <f>IF(BP29=MAX($BP$3:$BP$202),B29,"")</f>
        <v>9</v>
      </c>
      <c r="BR29" s="31">
        <f>IF(D29="","",IF(AM29=MAX($AM$3:$AM$202),AM29,""))</f>
        <v>0</v>
      </c>
      <c r="BS29" s="31">
        <f>IF(BR29=MAX($BR$3:$BR$202),B29,"")</f>
        <v>9</v>
      </c>
      <c r="BT29" s="31">
        <f>IF(D29="","",IF(V29=MAX($V$3:$V$202),V29,""))</f>
        <v>0</v>
      </c>
      <c r="BU29" s="31">
        <f>IF(BT29=MAX($BT$3:$BT$202),B29,"")</f>
        <v>9</v>
      </c>
      <c r="BV29" s="31">
        <f>IF(D29="","",IF(W29=MAX($W$3:$W$202), W29,""))</f>
        <v>0</v>
      </c>
      <c r="BW29" s="31">
        <f>IF(BV29=MAX($BV$3:$BV$202),B29,"")</f>
        <v>9</v>
      </c>
      <c r="BX29" s="31">
        <f>IF(D29="","",IF(AQ29=MAX($AQ$3:$AQ$202),AQ29,""))</f>
        <v>0</v>
      </c>
      <c r="BY29" s="31">
        <f>IF(BX29=MAX($BX$3:$BX$202),B29,"")</f>
        <v>9</v>
      </c>
      <c r="BZ29" s="31">
        <f>IF(D29="","",IF(AR29=MAX($AR$3:$AR$202), AR29,""))</f>
        <v>0</v>
      </c>
      <c r="CA29" s="31">
        <f>IF(BZ29=MAX($BZ$3:$BZ$202),B29,"")</f>
        <v>9</v>
      </c>
      <c r="CB29" s="31">
        <f>IF(D29="","",IF(U29=MAX($U$3:$U$202), U29,""))</f>
        <v>0</v>
      </c>
      <c r="CC29" s="31">
        <f>IF(CB29=MAX($CB$3:$CB$202),B29,"")</f>
        <v>9</v>
      </c>
      <c r="CD29" s="31">
        <f>IF(D29="","",IF(AP29=MAX($AP$3:$AP$202),AP29,""))</f>
        <v>0</v>
      </c>
      <c r="CE29" s="31">
        <f>IF(CD29=MAX($CD$3:$CD$202),B29,"")</f>
        <v>9</v>
      </c>
      <c r="CF29" s="31">
        <f>IF(D29="","",IF(T29=MAX($T$3:$T$202), T29,""))</f>
        <v>0</v>
      </c>
      <c r="CG29" s="31">
        <f>IF(CF29=MAX($CF$3:$CF$202),B29,"")</f>
        <v>9</v>
      </c>
      <c r="CH29" s="31">
        <f>IF(D29="","",IF(AO29=MAX($AO$3:$AO$202),AO29,""))</f>
        <v>0</v>
      </c>
      <c r="CI29" s="31">
        <f>IF(CH29=MAX($CH$3:$CH$202),B29,"")</f>
        <v>9</v>
      </c>
      <c r="CJ29" s="31" t="str">
        <f>IF(I29="AC",AZ29,"")</f>
        <v/>
      </c>
      <c r="CK29" s="31" t="str">
        <f>IF(CJ29="","",RANK(CJ29,$CJ$3:$CJ$202,1))</f>
        <v/>
      </c>
      <c r="CL29" s="31" t="str">
        <f>IF(CK29=1,B29,"")</f>
        <v/>
      </c>
      <c r="CM29" s="31" t="str">
        <f>IF(CK29=2,B29,"")</f>
        <v/>
      </c>
      <c r="CN29" s="31" t="str">
        <f>IF(CK29=3,B29,"")</f>
        <v/>
      </c>
      <c r="CO29" s="31" t="str">
        <f>IF(I29="MC",AZ29,"")</f>
        <v/>
      </c>
      <c r="CP29" s="31" t="str">
        <f>IF(CO29="","",RANK(CO29,$CO$3:$CO$202,1))</f>
        <v/>
      </c>
      <c r="CQ29" s="31" t="str">
        <f>IF(CP29=1,B29,"")</f>
        <v/>
      </c>
      <c r="CR29" s="31" t="str">
        <f>IF(CP29=2,B29,"")</f>
        <v/>
      </c>
      <c r="CS29" s="31" t="str">
        <f>IF(CP29=3,B29,"")</f>
        <v/>
      </c>
      <c r="CT29" s="31" t="str">
        <f>IF(BE29=0,BE29,"")</f>
        <v/>
      </c>
      <c r="CU29" s="31" t="str">
        <f>IF(BE29=1,1,"")</f>
        <v/>
      </c>
      <c r="CV29" s="31" t="str">
        <f>IF(BE29=2,2,"")</f>
        <v/>
      </c>
      <c r="CW29" s="31" t="str">
        <f>IF(BE29=3,3,"")</f>
        <v/>
      </c>
      <c r="CX29" s="31" t="str">
        <f>IF(BE29=4,4,"")</f>
        <v/>
      </c>
      <c r="CY29" s="31">
        <f>IF(BE29=5,5,"")</f>
        <v>5</v>
      </c>
      <c r="CZ29" s="31" t="str">
        <f>IF(BH29=0,BH29,"")</f>
        <v/>
      </c>
      <c r="DA29" s="31">
        <f>IF(BH29=1,1,"")</f>
        <v>1</v>
      </c>
      <c r="DB29" s="31" t="str">
        <f>IF(BH29=2,2,"")</f>
        <v/>
      </c>
      <c r="DC29" s="31" t="str">
        <f>IF(BH29=3,3,"")</f>
        <v/>
      </c>
      <c r="DD29" s="31" t="str">
        <f>IF(BH29=4,4,"")</f>
        <v/>
      </c>
      <c r="DE29" s="31" t="str">
        <f>IF(BH29=5,5,"")</f>
        <v/>
      </c>
      <c r="DF29" s="31" t="str">
        <f>IF(BK29=0,BK29,"")</f>
        <v/>
      </c>
      <c r="DG29" s="31" t="str">
        <f>IF(BK29=1,1,"")</f>
        <v/>
      </c>
      <c r="DH29" s="31" t="str">
        <f>IF(BK29=2,2,"")</f>
        <v/>
      </c>
      <c r="DI29" s="31" t="str">
        <f>IF(BK29=3,3,"")</f>
        <v/>
      </c>
      <c r="DJ29" s="31" t="str">
        <f>IF(BK29=4,4,"")</f>
        <v/>
      </c>
      <c r="DK29" s="31" t="str">
        <f>IF(BK29=5,5,"")</f>
        <v/>
      </c>
      <c r="DL29" s="31">
        <f>IF(BK29=6,6,"")</f>
        <v>6</v>
      </c>
      <c r="DM29" s="31" t="str">
        <f>IF(BK29=7,7,"")</f>
        <v/>
      </c>
      <c r="DN29" s="31" t="str">
        <f>IF(BK29=8,8,"")</f>
        <v/>
      </c>
      <c r="DO29" s="31" t="str">
        <f>IF(BK29=9,9,"")</f>
        <v/>
      </c>
      <c r="DP29" s="31" t="str">
        <f>IF(BK29=10,10,"")</f>
        <v/>
      </c>
      <c r="DQ29" s="31" t="str">
        <f>IF(J29="Lund",AZ29,"")</f>
        <v/>
      </c>
      <c r="DR29" s="31" t="str">
        <f>IF(DQ29="","",RANK(DQ29,$DQ$3:$DQ$202,1))</f>
        <v/>
      </c>
      <c r="DS29" s="31" t="str">
        <f>IF(DR29=1,B29,"")</f>
        <v/>
      </c>
      <c r="DT29" s="31">
        <f>IF(I29="AT",B29,"")</f>
        <v>9</v>
      </c>
      <c r="DU29" s="31" t="str">
        <f>IF(I29="MC",B29,"")</f>
        <v/>
      </c>
      <c r="DV29" s="31" t="str">
        <f>IF(I29="AC",B29,"")</f>
        <v/>
      </c>
      <c r="DW29" s="48">
        <f>IF(BK29=0,0,IF(D29="","",$D$203-AZ29+1)/$D$203*100)</f>
        <v>19.718309859154928</v>
      </c>
      <c r="DX29" s="76" t="str">
        <f>IF(AS29 = 0,AV29 - AS29,"")</f>
        <v/>
      </c>
      <c r="DY29" s="77">
        <v>19.5</v>
      </c>
      <c r="DZ29" s="77">
        <v>2.52</v>
      </c>
    </row>
    <row r="30" spans="1:130" ht="13.2" x14ac:dyDescent="0.25">
      <c r="A30" s="31">
        <v>28</v>
      </c>
      <c r="B30" s="76">
        <v>36</v>
      </c>
      <c r="C30" s="15"/>
      <c r="D30" s="14" t="s">
        <v>246</v>
      </c>
      <c r="E30" s="14" t="s">
        <v>330</v>
      </c>
      <c r="F30" s="14"/>
      <c r="G30" s="14" t="s">
        <v>247</v>
      </c>
      <c r="H30" s="50" t="s">
        <v>330</v>
      </c>
      <c r="I30" s="15" t="s">
        <v>203</v>
      </c>
      <c r="J30" s="47"/>
      <c r="K30" s="47"/>
      <c r="L30" s="47"/>
      <c r="M30" s="54">
        <v>17</v>
      </c>
      <c r="N30" s="54">
        <v>27.75</v>
      </c>
      <c r="O30" s="54">
        <v>16.25</v>
      </c>
      <c r="P30" s="54">
        <v>15.75</v>
      </c>
      <c r="Q30" s="54"/>
      <c r="R30" s="51"/>
      <c r="S30" s="51"/>
      <c r="T30" s="51"/>
      <c r="U30" s="51"/>
      <c r="V30" s="51"/>
      <c r="W30" s="51"/>
      <c r="X30" s="52">
        <f>IF(M30&gt;0,VLOOKUP(M30,$DY$8:$DZ$95,2)," ")</f>
        <v>1.64</v>
      </c>
      <c r="Y30" s="52">
        <f>IF(N30&gt;0,VLOOKUP(N30,$DY$8:$DZ$95,2)," ")</f>
        <v>8.32</v>
      </c>
      <c r="Z30" s="52">
        <f>IF(O30&gt;0,VLOOKUP(O30,$DY$8:$DZ$95,2)," ")</f>
        <v>1.44</v>
      </c>
      <c r="AA30" s="52">
        <f>IF(P30&gt;0,VLOOKUP(P30,$DY$8:$DZ$95,2)," ")</f>
        <v>1.32</v>
      </c>
      <c r="AB30" s="52" t="str">
        <f>IF(Q30&gt;0,VLOOKUP(Q30,$DY$8:$DZ$95,2)," ")</f>
        <v xml:space="preserve"> </v>
      </c>
      <c r="AC30" s="54">
        <v>20</v>
      </c>
      <c r="AD30" s="54">
        <v>14.5</v>
      </c>
      <c r="AE30" s="54">
        <v>16</v>
      </c>
      <c r="AF30" s="54">
        <v>14.5</v>
      </c>
      <c r="AG30" s="54">
        <v>14.5</v>
      </c>
      <c r="AH30" s="52">
        <f>IF(AC30&gt;0,VLOOKUP(AC30,$DY$8:$DZ$95,2)," ")</f>
        <v>2.76</v>
      </c>
      <c r="AI30" s="52">
        <f>IF(AD30&gt;0,VLOOKUP(AD30,$DY$8:$DZ$95,2)," ")</f>
        <v>1.06</v>
      </c>
      <c r="AJ30" s="52">
        <f>IF(AE30&gt;0,VLOOKUP(AE30,$DY$8:$DZ$95,2)," ")</f>
        <v>1.38</v>
      </c>
      <c r="AK30" s="52">
        <f>IF(AF30&gt;0,VLOOKUP(AF30,$DY$8:$DZ$95,2)," ")</f>
        <v>1.06</v>
      </c>
      <c r="AL30" s="52">
        <f>IF(AG30&gt;0,VLOOKUP(AG30,$DY$8:$DZ$95,2)," ")</f>
        <v>1.06</v>
      </c>
      <c r="AM30" s="53"/>
      <c r="AN30" s="53"/>
      <c r="AO30" s="53"/>
      <c r="AP30" s="53"/>
      <c r="AQ30" s="53"/>
      <c r="AR30" s="53"/>
      <c r="AS30" s="55">
        <f>IF(D30="","",SUM(X30:AB30))</f>
        <v>12.72</v>
      </c>
      <c r="AT30" s="31">
        <f>IF(D30="","",RANK(AS30,$AS$3:$AS$202,0))</f>
        <v>28</v>
      </c>
      <c r="AU30" s="57">
        <f>IF(D30="","",IF(LOOKUP(AT30,'Master 2012 Pay Sheet'!$A$5:$A$35,'Master 2012 Pay Sheet'!$B$5:$B$35)&gt;0,LOOKUP(AT30,'Master 2012 Pay Sheet'!$A$5:$A$35,'Master 2012 Pay Sheet'!$B$5:$B$35),0))</f>
        <v>0</v>
      </c>
      <c r="AV30" s="56">
        <f>IF(D30="","",SUM(AH30:AL30))</f>
        <v>7.32</v>
      </c>
      <c r="AW30" s="31">
        <f>IF(D30="","",RANK(AV30,$AV$3:$AV$202,0))</f>
        <v>47</v>
      </c>
      <c r="AX30" s="57">
        <f>IF(D30="","",IF(LOOKUP(AW30,'Master 2012 Pay Sheet'!$C$5:$C$35,'Master 2012 Pay Sheet'!$D$5:$D$35)&gt;0,LOOKUP(AW30,'Master 2012 Pay Sheet'!$C$5:$C$35,'Master 2012 Pay Sheet'!$D$5:$D$35),0))</f>
        <v>0</v>
      </c>
      <c r="AY30" s="56">
        <f>IF(D30="","",AS30+AV30)</f>
        <v>20.04</v>
      </c>
      <c r="AZ30" s="31">
        <f>IF(D30="","",RANK(AY30,$AY$3:$AY$202,0))</f>
        <v>40</v>
      </c>
      <c r="BA30" s="57">
        <f>IF(D30="","",IF(LOOKUP(AZ30,'Master 2012 Pay Sheet'!$E$5:$E$35,'Master 2012 Pay Sheet'!$F$5:$F$35)&gt;0,LOOKUP(AZ30,'Master 2012 Pay Sheet'!$E$5:$E$35,'Master 2012 Pay Sheet'!$F$5:$F$35),0))</f>
        <v>0</v>
      </c>
      <c r="BB30" s="57">
        <f>IF(D30="","",SUM(AU30+AX30+BA30))</f>
        <v>0</v>
      </c>
      <c r="BC30" s="31">
        <f>IF(D30="","",AT30-AZ30)</f>
        <v>-12</v>
      </c>
      <c r="BD30" s="31" t="str">
        <f>IF(D30="","",IF(BC30=MAX($BC$3:$BC$202),B30,""))</f>
        <v/>
      </c>
      <c r="BE30" s="31">
        <f>IF(D30="","",COUNT(M30:Q30))</f>
        <v>4</v>
      </c>
      <c r="BF30" s="56">
        <f>IF(D30="","",MAX(X30:AB30))</f>
        <v>8.32</v>
      </c>
      <c r="BG30" s="31" t="str">
        <f>IF(BF30=MAX($BF$3:$BF$202),B30,"")</f>
        <v/>
      </c>
      <c r="BH30" s="31">
        <f>IF(D30="","",COUNT(AC30:AG30))</f>
        <v>5</v>
      </c>
      <c r="BI30" s="56">
        <f>IF(D30="","",MAX(AH30:AL30))</f>
        <v>2.76</v>
      </c>
      <c r="BJ30" s="31" t="str">
        <f>IF(BI30=MAX($BI$3:$BI$202),B30,"")</f>
        <v/>
      </c>
      <c r="BK30" s="31">
        <f>IF(BE30="","",BE30+BH30)</f>
        <v>9</v>
      </c>
      <c r="BL30" s="31">
        <f>IF(D30="","",IF(S30=MAX($S$3:$S$202),S30,""))</f>
        <v>0</v>
      </c>
      <c r="BM30" s="31">
        <f>IF(BL30=MAX($BL$3:$BL$202),B30,"")</f>
        <v>36</v>
      </c>
      <c r="BN30" s="31">
        <f>IF(D30="","",IF(AN30=MAX($AN$3:$AN$202),AN30,""))</f>
        <v>0</v>
      </c>
      <c r="BO30" s="31">
        <f>IF(BN30=MAX($BN$3:$BN$202),B30,"")</f>
        <v>36</v>
      </c>
      <c r="BP30" s="31">
        <f>IF(D30="","",IF(R30=MAX($R$3:$R$202),R30,""))</f>
        <v>0</v>
      </c>
      <c r="BQ30" s="31">
        <f>IF(BP30=MAX($BP$3:$BP$202),B30,"")</f>
        <v>36</v>
      </c>
      <c r="BR30" s="31">
        <f>IF(D30="","",IF(AM30=MAX($AM$3:$AM$202),AM30,""))</f>
        <v>0</v>
      </c>
      <c r="BS30" s="31">
        <f>IF(BR30=MAX($BR$3:$BR$202),B30,"")</f>
        <v>36</v>
      </c>
      <c r="BT30" s="31">
        <f>IF(D30="","",IF(V30=MAX($V$3:$V$202),V30,""))</f>
        <v>0</v>
      </c>
      <c r="BU30" s="31">
        <f>IF(BT30=MAX($BT$3:$BT$202),B30,"")</f>
        <v>36</v>
      </c>
      <c r="BV30" s="31">
        <f>IF(D30="","",IF(W30=MAX($W$3:$W$202), W30,""))</f>
        <v>0</v>
      </c>
      <c r="BW30" s="31">
        <f>IF(BV30=MAX($BV$3:$BV$202),B30,"")</f>
        <v>36</v>
      </c>
      <c r="BX30" s="31">
        <f>IF(D30="","",IF(AQ30=MAX($AQ$3:$AQ$202),AQ30,""))</f>
        <v>0</v>
      </c>
      <c r="BY30" s="31">
        <f>IF(BX30=MAX($BX$3:$BX$202),B30,"")</f>
        <v>36</v>
      </c>
      <c r="BZ30" s="31">
        <f>IF(D30="","",IF(AR30=MAX($AR$3:$AR$202), AR30,""))</f>
        <v>0</v>
      </c>
      <c r="CA30" s="31">
        <f>IF(BZ30=MAX($BZ$3:$BZ$202),B30,"")</f>
        <v>36</v>
      </c>
      <c r="CB30" s="31">
        <f>IF(D30="","",IF(U30=MAX($U$3:$U$202), U30,""))</f>
        <v>0</v>
      </c>
      <c r="CC30" s="31">
        <f>IF(CB30=MAX($CB$3:$CB$202),B30,"")</f>
        <v>36</v>
      </c>
      <c r="CD30" s="31">
        <f>IF(D30="","",IF(AP30=MAX($AP$3:$AP$202),AP30,""))</f>
        <v>0</v>
      </c>
      <c r="CE30" s="31">
        <f>IF(CD30=MAX($CD$3:$CD$202),B30,"")</f>
        <v>36</v>
      </c>
      <c r="CF30" s="31">
        <f>IF(D30="","",IF(T30=MAX($T$3:$T$202), T30,""))</f>
        <v>0</v>
      </c>
      <c r="CG30" s="31">
        <f>IF(CF30=MAX($CF$3:$CF$202),B30,"")</f>
        <v>36</v>
      </c>
      <c r="CH30" s="31">
        <f>IF(D30="","",IF(AO30=MAX($AO$3:$AO$202),AO30,""))</f>
        <v>0</v>
      </c>
      <c r="CI30" s="31">
        <f>IF(CH30=MAX($CH$3:$CH$202),B30,"")</f>
        <v>36</v>
      </c>
      <c r="CJ30" s="31" t="str">
        <f>IF(I30="AC",AZ30,"")</f>
        <v/>
      </c>
      <c r="CK30" s="31" t="str">
        <f>IF(CJ30="","",RANK(CJ30,$CJ$3:$CJ$202,1))</f>
        <v/>
      </c>
      <c r="CL30" s="31" t="str">
        <f>IF(CK30=1,B30,"")</f>
        <v/>
      </c>
      <c r="CM30" s="31" t="str">
        <f>IF(CK30=2,B30,"")</f>
        <v/>
      </c>
      <c r="CN30" s="31" t="str">
        <f>IF(CK30=3,B30,"")</f>
        <v/>
      </c>
      <c r="CO30" s="31" t="str">
        <f>IF(I30="MC",AZ30,"")</f>
        <v/>
      </c>
      <c r="CP30" s="31" t="str">
        <f>IF(CO30="","",RANK(CO30,$CO$3:$CO$202,1))</f>
        <v/>
      </c>
      <c r="CQ30" s="31" t="str">
        <f>IF(CP30=1,B30,"")</f>
        <v/>
      </c>
      <c r="CR30" s="31" t="str">
        <f>IF(CP30=2,B30,"")</f>
        <v/>
      </c>
      <c r="CS30" s="31" t="str">
        <f>IF(CP30=3,B30,"")</f>
        <v/>
      </c>
      <c r="CT30" s="31" t="str">
        <f>IF(BE30=0,BE30,"")</f>
        <v/>
      </c>
      <c r="CU30" s="31" t="str">
        <f>IF(BE30=1,1,"")</f>
        <v/>
      </c>
      <c r="CV30" s="31" t="str">
        <f>IF(BE30=2,2,"")</f>
        <v/>
      </c>
      <c r="CW30" s="31" t="str">
        <f>IF(BE30=3,3,"")</f>
        <v/>
      </c>
      <c r="CX30" s="31">
        <f>IF(BE30=4,4,"")</f>
        <v>4</v>
      </c>
      <c r="CY30" s="31" t="str">
        <f>IF(BE30=5,5,"")</f>
        <v/>
      </c>
      <c r="CZ30" s="31" t="str">
        <f>IF(BH30=0,BH30,"")</f>
        <v/>
      </c>
      <c r="DA30" s="31" t="str">
        <f>IF(BH30=1,1,"")</f>
        <v/>
      </c>
      <c r="DB30" s="31" t="str">
        <f>IF(BH30=2,2,"")</f>
        <v/>
      </c>
      <c r="DC30" s="31" t="str">
        <f>IF(BH30=3,3,"")</f>
        <v/>
      </c>
      <c r="DD30" s="31" t="str">
        <f>IF(BH30=4,4,"")</f>
        <v/>
      </c>
      <c r="DE30" s="31">
        <f>IF(BH30=5,5,"")</f>
        <v>5</v>
      </c>
      <c r="DF30" s="31" t="str">
        <f>IF(BK30=0,BK30,"")</f>
        <v/>
      </c>
      <c r="DG30" s="31" t="str">
        <f>IF(BK30=1,1,"")</f>
        <v/>
      </c>
      <c r="DH30" s="31" t="str">
        <f>IF(BK30=2,2,"")</f>
        <v/>
      </c>
      <c r="DI30" s="31" t="str">
        <f>IF(BK30=3,3,"")</f>
        <v/>
      </c>
      <c r="DJ30" s="31" t="str">
        <f>IF(BK30=4,4,"")</f>
        <v/>
      </c>
      <c r="DK30" s="31" t="str">
        <f>IF(BK30=5,5,"")</f>
        <v/>
      </c>
      <c r="DL30" s="31" t="str">
        <f>IF(BK30=6,6,"")</f>
        <v/>
      </c>
      <c r="DM30" s="31" t="str">
        <f>IF(BK30=7,7,"")</f>
        <v/>
      </c>
      <c r="DN30" s="31" t="str">
        <f>IF(BK30=8,8,"")</f>
        <v/>
      </c>
      <c r="DO30" s="31">
        <f>IF(BK30=9,9,"")</f>
        <v>9</v>
      </c>
      <c r="DP30" s="31" t="str">
        <f>IF(BK30=10,10,"")</f>
        <v/>
      </c>
      <c r="DQ30" s="31" t="str">
        <f>IF(J30="Lund",AZ30,"")</f>
        <v/>
      </c>
      <c r="DR30" s="31" t="str">
        <f>IF(DQ30="","",RANK(DQ30,$DQ$3:$DQ$202,1))</f>
        <v/>
      </c>
      <c r="DS30" s="31" t="str">
        <f>IF(DR30=1,B30,"")</f>
        <v/>
      </c>
      <c r="DT30" s="31">
        <f>IF(I30="AT",B30,"")</f>
        <v>36</v>
      </c>
      <c r="DU30" s="31" t="str">
        <f>IF(I30="MC",B30,"")</f>
        <v/>
      </c>
      <c r="DV30" s="31" t="str">
        <f>IF(I30="AC",B30,"")</f>
        <v/>
      </c>
      <c r="DW30" s="48">
        <f>IF(BK30=0,0,IF(D30="","",$D$203-AZ30+1)/$D$203*100)</f>
        <v>45.070422535211272</v>
      </c>
      <c r="DX30" s="76" t="str">
        <f>IF(AS30 = 0,AV30 - AS30,"")</f>
        <v/>
      </c>
      <c r="DY30" s="77">
        <v>19.75</v>
      </c>
      <c r="DZ30" s="77">
        <v>2.64</v>
      </c>
    </row>
    <row r="31" spans="1:130" ht="13.2" x14ac:dyDescent="0.25">
      <c r="A31" s="31">
        <v>29</v>
      </c>
      <c r="B31" s="76">
        <v>54</v>
      </c>
      <c r="C31" s="15"/>
      <c r="D31" s="14" t="s">
        <v>282</v>
      </c>
      <c r="E31" s="14" t="s">
        <v>320</v>
      </c>
      <c r="F31" s="14"/>
      <c r="G31" s="14" t="s">
        <v>283</v>
      </c>
      <c r="H31" s="50" t="s">
        <v>320</v>
      </c>
      <c r="I31" s="15" t="s">
        <v>203</v>
      </c>
      <c r="J31" s="47"/>
      <c r="K31" s="47"/>
      <c r="L31" s="47"/>
      <c r="M31" s="54">
        <v>18.5</v>
      </c>
      <c r="N31" s="54">
        <v>17.75</v>
      </c>
      <c r="O31" s="54">
        <v>21.75</v>
      </c>
      <c r="P31" s="54">
        <v>20.5</v>
      </c>
      <c r="Q31" s="54">
        <v>18</v>
      </c>
      <c r="R31" s="51"/>
      <c r="S31" s="51"/>
      <c r="T31" s="51"/>
      <c r="U31" s="51"/>
      <c r="V31" s="51"/>
      <c r="W31" s="51"/>
      <c r="X31" s="52">
        <f>IF(M31&gt;0,VLOOKUP(M31,$DY$8:$DZ$95,2)," ")</f>
        <v>2.12</v>
      </c>
      <c r="Y31" s="52">
        <f>IF(N31&gt;0,VLOOKUP(N31,$DY$8:$DZ$95,2)," ")</f>
        <v>1.86</v>
      </c>
      <c r="Z31" s="52">
        <f>IF(O31&gt;0,VLOOKUP(O31,$DY$8:$DZ$95,2)," ")</f>
        <v>3.66</v>
      </c>
      <c r="AA31" s="52">
        <f>IF(P31&gt;0,VLOOKUP(P31,$DY$8:$DZ$95,2)," ")</f>
        <v>3</v>
      </c>
      <c r="AB31" s="52">
        <f>IF(Q31&gt;0,VLOOKUP(Q31,$DY$8:$DZ$95,2)," ")</f>
        <v>1.94</v>
      </c>
      <c r="AC31" s="54">
        <v>23</v>
      </c>
      <c r="AD31" s="54">
        <v>16</v>
      </c>
      <c r="AE31" s="54">
        <v>16.5</v>
      </c>
      <c r="AF31" s="54">
        <v>21</v>
      </c>
      <c r="AG31" s="54">
        <v>17.75</v>
      </c>
      <c r="AH31" s="52">
        <f>IF(AC31&gt;0,VLOOKUP(AC31,$DY$8:$DZ$95,2)," ")</f>
        <v>4.42</v>
      </c>
      <c r="AI31" s="52">
        <f>IF(AD31&gt;0,VLOOKUP(AD31,$DY$8:$DZ$95,2)," ")</f>
        <v>1.38</v>
      </c>
      <c r="AJ31" s="52">
        <f>IF(AE31&gt;0,VLOOKUP(AE31,$DY$8:$DZ$95,2)," ")</f>
        <v>1.5</v>
      </c>
      <c r="AK31" s="52">
        <f>IF(AF31&gt;0,VLOOKUP(AF31,$DY$8:$DZ$95,2)," ")</f>
        <v>3.24</v>
      </c>
      <c r="AL31" s="52">
        <f>IF(AG31&gt;0,VLOOKUP(AG31,$DY$8:$DZ$95,2)," ")</f>
        <v>1.86</v>
      </c>
      <c r="AM31" s="53"/>
      <c r="AN31" s="53"/>
      <c r="AO31" s="53"/>
      <c r="AP31" s="53"/>
      <c r="AQ31" s="53"/>
      <c r="AR31" s="53"/>
      <c r="AS31" s="55">
        <f>IF(D31="","",SUM(X31:AB31))</f>
        <v>12.58</v>
      </c>
      <c r="AT31" s="31">
        <f>IF(D31="","",RANK(AS31,$AS$3:$AS$202,0))</f>
        <v>29</v>
      </c>
      <c r="AU31" s="57">
        <f>IF(D31="","",IF(LOOKUP(AT31,'Master 2012 Pay Sheet'!$A$5:$A$35,'Master 2012 Pay Sheet'!$B$5:$B$35)&gt;0,LOOKUP(AT31,'Master 2012 Pay Sheet'!$A$5:$A$35,'Master 2012 Pay Sheet'!$B$5:$B$35),0))</f>
        <v>0</v>
      </c>
      <c r="AV31" s="56">
        <f>IF(D31="","",SUM(AH31:AL31))</f>
        <v>12.399999999999999</v>
      </c>
      <c r="AW31" s="31">
        <f>IF(D31="","",RANK(AV31,$AV$3:$AV$202,0))</f>
        <v>18</v>
      </c>
      <c r="AX31" s="57">
        <f>IF(D31="","",IF(LOOKUP(AW31,'Master 2012 Pay Sheet'!$C$5:$C$35,'Master 2012 Pay Sheet'!$D$5:$D$35)&gt;0,LOOKUP(AW31,'Master 2012 Pay Sheet'!$C$5:$C$35,'Master 2012 Pay Sheet'!$D$5:$D$35),0))</f>
        <v>0</v>
      </c>
      <c r="AY31" s="56">
        <f>IF(D31="","",AS31+AV31)</f>
        <v>24.979999999999997</v>
      </c>
      <c r="AZ31" s="31">
        <f>IF(D31="","",RANK(AY31,$AY$3:$AY$202,0))</f>
        <v>25</v>
      </c>
      <c r="BA31" s="57">
        <f>IF(D31="","",IF(LOOKUP(AZ31,'Master 2012 Pay Sheet'!$E$5:$E$35,'Master 2012 Pay Sheet'!$F$5:$F$35)&gt;0,LOOKUP(AZ31,'Master 2012 Pay Sheet'!$E$5:$E$35,'Master 2012 Pay Sheet'!$F$5:$F$35),0))</f>
        <v>0</v>
      </c>
      <c r="BB31" s="57">
        <f>IF(D31="","",SUM(AU31+AX31+BA31))</f>
        <v>0</v>
      </c>
      <c r="BC31" s="31">
        <f>IF(D31="","",AT31-AZ31)</f>
        <v>4</v>
      </c>
      <c r="BD31" s="31" t="str">
        <f>IF(D31="","",IF(BC31=MAX($BC$3:$BC$202),B31,""))</f>
        <v/>
      </c>
      <c r="BE31" s="31">
        <f>IF(D31="","",COUNT(M31:Q31))</f>
        <v>5</v>
      </c>
      <c r="BF31" s="56">
        <f>IF(D31="","",MAX(X31:AB31))</f>
        <v>3.66</v>
      </c>
      <c r="BG31" s="31" t="str">
        <f>IF(BF31=MAX($BF$3:$BF$202),B31,"")</f>
        <v/>
      </c>
      <c r="BH31" s="31">
        <f>IF(D31="","",COUNT(AC31:AG31))</f>
        <v>5</v>
      </c>
      <c r="BI31" s="56">
        <f>IF(D31="","",MAX(AH31:AL31))</f>
        <v>4.42</v>
      </c>
      <c r="BJ31" s="31" t="str">
        <f>IF(BI31=MAX($BI$3:$BI$202),B31,"")</f>
        <v/>
      </c>
      <c r="BK31" s="31">
        <f>IF(BE31="","",BE31+BH31)</f>
        <v>10</v>
      </c>
      <c r="BL31" s="31">
        <f>IF(D31="","",IF(S31=MAX($S$3:$S$202),S31,""))</f>
        <v>0</v>
      </c>
      <c r="BM31" s="31">
        <f>IF(BL31=MAX($BL$3:$BL$202),B31,"")</f>
        <v>54</v>
      </c>
      <c r="BN31" s="31">
        <f>IF(D31="","",IF(AN31=MAX($AN$3:$AN$202),AN31,""))</f>
        <v>0</v>
      </c>
      <c r="BO31" s="31">
        <f>IF(BN31=MAX($BN$3:$BN$202),B31,"")</f>
        <v>54</v>
      </c>
      <c r="BP31" s="31">
        <f>IF(D31="","",IF(R31=MAX($R$3:$R$202),R31,""))</f>
        <v>0</v>
      </c>
      <c r="BQ31" s="31">
        <f>IF(BP31=MAX($BP$3:$BP$202),B31,"")</f>
        <v>54</v>
      </c>
      <c r="BR31" s="31">
        <f>IF(D31="","",IF(AM31=MAX($AM$3:$AM$202),AM31,""))</f>
        <v>0</v>
      </c>
      <c r="BS31" s="31">
        <f>IF(BR31=MAX($BR$3:$BR$202),B31,"")</f>
        <v>54</v>
      </c>
      <c r="BT31" s="31">
        <f>IF(D31="","",IF(V31=MAX($V$3:$V$202),V31,""))</f>
        <v>0</v>
      </c>
      <c r="BU31" s="31">
        <f>IF(BT31=MAX($BT$3:$BT$202),B31,"")</f>
        <v>54</v>
      </c>
      <c r="BV31" s="31">
        <f>IF(D31="","",IF(W31=MAX($W$3:$W$202), W31,""))</f>
        <v>0</v>
      </c>
      <c r="BW31" s="31">
        <f>IF(BV31=MAX($BV$3:$BV$202),B31,"")</f>
        <v>54</v>
      </c>
      <c r="BX31" s="31">
        <f>IF(D31="","",IF(AQ31=MAX($AQ$3:$AQ$202),AQ31,""))</f>
        <v>0</v>
      </c>
      <c r="BY31" s="31">
        <f>IF(BX31=MAX($BX$3:$BX$202),B31,"")</f>
        <v>54</v>
      </c>
      <c r="BZ31" s="31">
        <f>IF(D31="","",IF(AR31=MAX($AR$3:$AR$202), AR31,""))</f>
        <v>0</v>
      </c>
      <c r="CA31" s="31">
        <f>IF(BZ31=MAX($BZ$3:$BZ$202),B31,"")</f>
        <v>54</v>
      </c>
      <c r="CB31" s="31">
        <f>IF(D31="","",IF(U31=MAX($U$3:$U$202), U31,""))</f>
        <v>0</v>
      </c>
      <c r="CC31" s="31">
        <f>IF(CB31=MAX($CB$3:$CB$202),B31,"")</f>
        <v>54</v>
      </c>
      <c r="CD31" s="31">
        <f>IF(D31="","",IF(AP31=MAX($AP$3:$AP$202),AP31,""))</f>
        <v>0</v>
      </c>
      <c r="CE31" s="31">
        <f>IF(CD31=MAX($CD$3:$CD$202),B31,"")</f>
        <v>54</v>
      </c>
      <c r="CF31" s="31">
        <f>IF(D31="","",IF(T31=MAX($T$3:$T$202), T31,""))</f>
        <v>0</v>
      </c>
      <c r="CG31" s="31">
        <f>IF(CF31=MAX($CF$3:$CF$202),B31,"")</f>
        <v>54</v>
      </c>
      <c r="CH31" s="31">
        <f>IF(D31="","",IF(AO31=MAX($AO$3:$AO$202),AO31,""))</f>
        <v>0</v>
      </c>
      <c r="CI31" s="31">
        <f>IF(CH31=MAX($CH$3:$CH$202),B31,"")</f>
        <v>54</v>
      </c>
      <c r="CJ31" s="31" t="str">
        <f>IF(I31="AC",AZ31,"")</f>
        <v/>
      </c>
      <c r="CK31" s="31" t="str">
        <f>IF(CJ31="","",RANK(CJ31,$CJ$3:$CJ$202,1))</f>
        <v/>
      </c>
      <c r="CL31" s="31" t="str">
        <f>IF(CK31=1,B31,"")</f>
        <v/>
      </c>
      <c r="CM31" s="31" t="str">
        <f>IF(CK31=2,B31,"")</f>
        <v/>
      </c>
      <c r="CN31" s="31" t="str">
        <f>IF(CK31=3,B31,"")</f>
        <v/>
      </c>
      <c r="CO31" s="31" t="str">
        <f>IF(I31="MC",AZ31,"")</f>
        <v/>
      </c>
      <c r="CP31" s="31" t="str">
        <f>IF(CO31="","",RANK(CO31,$CO$3:$CO$202,1))</f>
        <v/>
      </c>
      <c r="CQ31" s="31" t="str">
        <f>IF(CP31=1,B31,"")</f>
        <v/>
      </c>
      <c r="CR31" s="31" t="str">
        <f>IF(CP31=2,B31,"")</f>
        <v/>
      </c>
      <c r="CS31" s="31" t="str">
        <f>IF(CP31=3,B31,"")</f>
        <v/>
      </c>
      <c r="CT31" s="31" t="str">
        <f>IF(BE31=0,BE31,"")</f>
        <v/>
      </c>
      <c r="CU31" s="31" t="str">
        <f>IF(BE31=1,1,"")</f>
        <v/>
      </c>
      <c r="CV31" s="31" t="str">
        <f>IF(BE31=2,2,"")</f>
        <v/>
      </c>
      <c r="CW31" s="31" t="str">
        <f>IF(BE31=3,3,"")</f>
        <v/>
      </c>
      <c r="CX31" s="31" t="str">
        <f>IF(BE31=4,4,"")</f>
        <v/>
      </c>
      <c r="CY31" s="31">
        <f>IF(BE31=5,5,"")</f>
        <v>5</v>
      </c>
      <c r="CZ31" s="31" t="str">
        <f>IF(BH31=0,BH31,"")</f>
        <v/>
      </c>
      <c r="DA31" s="31" t="str">
        <f>IF(BH31=1,1,"")</f>
        <v/>
      </c>
      <c r="DB31" s="31" t="str">
        <f>IF(BH31=2,2,"")</f>
        <v/>
      </c>
      <c r="DC31" s="31" t="str">
        <f>IF(BH31=3,3,"")</f>
        <v/>
      </c>
      <c r="DD31" s="31" t="str">
        <f>IF(BH31=4,4,"")</f>
        <v/>
      </c>
      <c r="DE31" s="31">
        <f>IF(BH31=5,5,"")</f>
        <v>5</v>
      </c>
      <c r="DF31" s="31" t="str">
        <f>IF(BK31=0,BK31,"")</f>
        <v/>
      </c>
      <c r="DG31" s="31" t="str">
        <f>IF(BK31=1,1,"")</f>
        <v/>
      </c>
      <c r="DH31" s="31" t="str">
        <f>IF(BK31=2,2,"")</f>
        <v/>
      </c>
      <c r="DI31" s="31" t="str">
        <f>IF(BK31=3,3,"")</f>
        <v/>
      </c>
      <c r="DJ31" s="31" t="str">
        <f>IF(BK31=4,4,"")</f>
        <v/>
      </c>
      <c r="DK31" s="31" t="str">
        <f>IF(BK31=5,5,"")</f>
        <v/>
      </c>
      <c r="DL31" s="31" t="str">
        <f>IF(BK31=6,6,"")</f>
        <v/>
      </c>
      <c r="DM31" s="31" t="str">
        <f>IF(BK31=7,7,"")</f>
        <v/>
      </c>
      <c r="DN31" s="31" t="str">
        <f>IF(BK31=8,8,"")</f>
        <v/>
      </c>
      <c r="DO31" s="31" t="str">
        <f>IF(BK31=9,9,"")</f>
        <v/>
      </c>
      <c r="DP31" s="31">
        <f>IF(BK31=10,10,"")</f>
        <v>10</v>
      </c>
      <c r="DQ31" s="31" t="str">
        <f>IF(J31="Lund",AZ31,"")</f>
        <v/>
      </c>
      <c r="DR31" s="31" t="str">
        <f>IF(DQ31="","",RANK(DQ31,$DQ$3:$DQ$202,1))</f>
        <v/>
      </c>
      <c r="DS31" s="31" t="str">
        <f>IF(DR31=1,B31,"")</f>
        <v/>
      </c>
      <c r="DT31" s="31">
        <f>IF(I31="AT",B31,"")</f>
        <v>54</v>
      </c>
      <c r="DU31" s="31" t="str">
        <f>IF(I31="MC",B31,"")</f>
        <v/>
      </c>
      <c r="DV31" s="31" t="str">
        <f>IF(I31="AC",B31,"")</f>
        <v/>
      </c>
      <c r="DW31" s="48">
        <f>IF(BK31=0,0,IF(D31="","",$D$203-AZ31+1)/$D$203*100)</f>
        <v>66.197183098591552</v>
      </c>
      <c r="DX31" s="76" t="str">
        <f>IF(AS31 = 0,AV31 - AS31,"")</f>
        <v/>
      </c>
      <c r="DY31" s="77">
        <v>20</v>
      </c>
      <c r="DZ31" s="77">
        <v>2.76</v>
      </c>
    </row>
    <row r="32" spans="1:130" ht="13.2" x14ac:dyDescent="0.25">
      <c r="A32" s="31">
        <v>30</v>
      </c>
      <c r="B32" s="76">
        <v>65</v>
      </c>
      <c r="C32" s="15"/>
      <c r="D32" s="14" t="s">
        <v>304</v>
      </c>
      <c r="E32" s="14" t="s">
        <v>332</v>
      </c>
      <c r="F32" s="14"/>
      <c r="G32" s="14" t="s">
        <v>305</v>
      </c>
      <c r="H32" s="50" t="s">
        <v>332</v>
      </c>
      <c r="I32" s="15" t="s">
        <v>237</v>
      </c>
      <c r="J32" s="47"/>
      <c r="K32" s="47"/>
      <c r="L32" s="47"/>
      <c r="M32" s="54">
        <v>21</v>
      </c>
      <c r="N32" s="54">
        <v>18.25</v>
      </c>
      <c r="O32" s="54">
        <v>19.5</v>
      </c>
      <c r="P32" s="54">
        <v>19.75</v>
      </c>
      <c r="Q32" s="54">
        <v>18.25</v>
      </c>
      <c r="R32" s="51"/>
      <c r="S32" s="51"/>
      <c r="T32" s="51"/>
      <c r="U32" s="51"/>
      <c r="V32" s="51"/>
      <c r="W32" s="51"/>
      <c r="X32" s="52">
        <f>IF(M32&gt;0,VLOOKUP(M32,$DY$8:$DZ$95,2)," ")</f>
        <v>3.24</v>
      </c>
      <c r="Y32" s="52">
        <f>IF(N32&gt;0,VLOOKUP(N32,$DY$8:$DZ$95,2)," ")</f>
        <v>2.02</v>
      </c>
      <c r="Z32" s="52">
        <f>IF(O32&gt;0,VLOOKUP(O32,$DY$8:$DZ$95,2)," ")</f>
        <v>2.52</v>
      </c>
      <c r="AA32" s="52">
        <f>IF(P32&gt;0,VLOOKUP(P32,$DY$8:$DZ$95,2)," ")</f>
        <v>2.64</v>
      </c>
      <c r="AB32" s="52">
        <f>IF(Q32&gt;0,VLOOKUP(Q32,$DY$8:$DZ$95,2)," ")</f>
        <v>2.02</v>
      </c>
      <c r="AC32" s="54">
        <v>18.5</v>
      </c>
      <c r="AD32" s="54">
        <v>27</v>
      </c>
      <c r="AE32" s="54">
        <v>26.75</v>
      </c>
      <c r="AF32" s="54">
        <v>18.5</v>
      </c>
      <c r="AG32" s="54">
        <v>19</v>
      </c>
      <c r="AH32" s="52">
        <f>IF(AC32&gt;0,VLOOKUP(AC32,$DY$8:$DZ$95,2)," ")</f>
        <v>2.12</v>
      </c>
      <c r="AI32" s="52">
        <f>IF(AD32&gt;0,VLOOKUP(AD32,$DY$8:$DZ$95,2)," ")</f>
        <v>7.58</v>
      </c>
      <c r="AJ32" s="52">
        <f>IF(AE32&gt;0,VLOOKUP(AE32,$DY$8:$DZ$95,2)," ")</f>
        <v>7.36</v>
      </c>
      <c r="AK32" s="52">
        <f>IF(AF32&gt;0,VLOOKUP(AF32,$DY$8:$DZ$95,2)," ")</f>
        <v>2.12</v>
      </c>
      <c r="AL32" s="52">
        <f>IF(AG32&gt;0,VLOOKUP(AG32,$DY$8:$DZ$95,2)," ")</f>
        <v>2.3199999999999998</v>
      </c>
      <c r="AM32" s="53"/>
      <c r="AN32" s="53"/>
      <c r="AO32" s="53"/>
      <c r="AP32" s="53"/>
      <c r="AQ32" s="53"/>
      <c r="AR32" s="53"/>
      <c r="AS32" s="55">
        <f>IF(D32="","",SUM(X32:AB32))</f>
        <v>12.44</v>
      </c>
      <c r="AT32" s="31">
        <f>IF(D32="","",RANK(AS32,$AS$3:$AS$202,0))</f>
        <v>30</v>
      </c>
      <c r="AU32" s="57">
        <f>IF(D32="","",IF(LOOKUP(AT32,'Master 2012 Pay Sheet'!$A$5:$A$35,'Master 2012 Pay Sheet'!$B$5:$B$35)&gt;0,LOOKUP(AT32,'Master 2012 Pay Sheet'!$A$5:$A$35,'Master 2012 Pay Sheet'!$B$5:$B$35),0))</f>
        <v>0</v>
      </c>
      <c r="AV32" s="56">
        <f>IF(D32="","",SUM(AH32:AL32))</f>
        <v>21.5</v>
      </c>
      <c r="AW32" s="31">
        <f>IF(D32="","",RANK(AV32,$AV$3:$AV$202,0))</f>
        <v>2</v>
      </c>
      <c r="AX32" s="57">
        <f>IF(D32="","",IF(LOOKUP(AW32,'Master 2012 Pay Sheet'!$C$5:$C$35,'Master 2012 Pay Sheet'!$D$5:$D$35)&gt;0,LOOKUP(AW32,'Master 2012 Pay Sheet'!$C$5:$C$35,'Master 2012 Pay Sheet'!$D$5:$D$35),0))</f>
        <v>0</v>
      </c>
      <c r="AY32" s="56">
        <f>IF(D32="","",AS32+AV32)</f>
        <v>33.94</v>
      </c>
      <c r="AZ32" s="31">
        <f>IF(D32="","",RANK(AY32,$AY$3:$AY$202,0))</f>
        <v>7</v>
      </c>
      <c r="BA32" s="57">
        <f>IF(D32="","",IF(LOOKUP(AZ32,'Master 2012 Pay Sheet'!$E$5:$E$35,'Master 2012 Pay Sheet'!$F$5:$F$35)&gt;0,LOOKUP(AZ32,'Master 2012 Pay Sheet'!$E$5:$E$35,'Master 2012 Pay Sheet'!$F$5:$F$35),0))</f>
        <v>0</v>
      </c>
      <c r="BB32" s="57">
        <f>IF(D32="","",SUM(AU32+AX32+BA32))</f>
        <v>0</v>
      </c>
      <c r="BC32" s="31">
        <f>IF(D32="","",AT32-AZ32)</f>
        <v>23</v>
      </c>
      <c r="BD32" s="31" t="str">
        <f>IF(D32="","",IF(BC32=MAX($BC$3:$BC$202),B32,""))</f>
        <v/>
      </c>
      <c r="BE32" s="31">
        <f>IF(D32="","",COUNT(M32:Q32))</f>
        <v>5</v>
      </c>
      <c r="BF32" s="56">
        <f>IF(D32="","",MAX(X32:AB32))</f>
        <v>3.24</v>
      </c>
      <c r="BG32" s="31" t="str">
        <f>IF(BF32=MAX($BF$3:$BF$202),B32,"")</f>
        <v/>
      </c>
      <c r="BH32" s="31">
        <f>IF(D32="","",COUNT(AC32:AG32))</f>
        <v>5</v>
      </c>
      <c r="BI32" s="56">
        <f>IF(D32="","",MAX(AH32:AL32))</f>
        <v>7.58</v>
      </c>
      <c r="BJ32" s="31" t="str">
        <f>IF(BI32=MAX($BI$3:$BI$202),B32,"")</f>
        <v/>
      </c>
      <c r="BK32" s="31">
        <f>IF(BE32="","",BE32+BH32)</f>
        <v>10</v>
      </c>
      <c r="BL32" s="31">
        <f>IF(D32="","",IF(S32=MAX($S$3:$S$202),S32,""))</f>
        <v>0</v>
      </c>
      <c r="BM32" s="31">
        <f>IF(BL32=MAX($BL$3:$BL$202),B32,"")</f>
        <v>65</v>
      </c>
      <c r="BN32" s="31">
        <f>IF(D32="","",IF(AN32=MAX($AN$3:$AN$202),AN32,""))</f>
        <v>0</v>
      </c>
      <c r="BO32" s="31">
        <f>IF(BN32=MAX($BN$3:$BN$202),B32,"")</f>
        <v>65</v>
      </c>
      <c r="BP32" s="31">
        <f>IF(D32="","",IF(R32=MAX($R$3:$R$202),R32,""))</f>
        <v>0</v>
      </c>
      <c r="BQ32" s="31">
        <f>IF(BP32=MAX($BP$3:$BP$202),B32,"")</f>
        <v>65</v>
      </c>
      <c r="BR32" s="31">
        <f>IF(D32="","",IF(AM32=MAX($AM$3:$AM$202),AM32,""))</f>
        <v>0</v>
      </c>
      <c r="BS32" s="31">
        <f>IF(BR32=MAX($BR$3:$BR$202),B32,"")</f>
        <v>65</v>
      </c>
      <c r="BT32" s="31">
        <f>IF(D32="","",IF(V32=MAX($V$3:$V$202),V32,""))</f>
        <v>0</v>
      </c>
      <c r="BU32" s="31">
        <f>IF(BT32=MAX($BT$3:$BT$202),B32,"")</f>
        <v>65</v>
      </c>
      <c r="BV32" s="31">
        <f>IF(D32="","",IF(W32=MAX($W$3:$W$202), W32,""))</f>
        <v>0</v>
      </c>
      <c r="BW32" s="31">
        <f>IF(BV32=MAX($BV$3:$BV$202),B32,"")</f>
        <v>65</v>
      </c>
      <c r="BX32" s="31">
        <f>IF(D32="","",IF(AQ32=MAX($AQ$3:$AQ$202),AQ32,""))</f>
        <v>0</v>
      </c>
      <c r="BY32" s="31">
        <f>IF(BX32=MAX($BX$3:$BX$202),B32,"")</f>
        <v>65</v>
      </c>
      <c r="BZ32" s="31">
        <f>IF(D32="","",IF(AR32=MAX($AR$3:$AR$202), AR32,""))</f>
        <v>0</v>
      </c>
      <c r="CA32" s="31">
        <f>IF(BZ32=MAX($BZ$3:$BZ$202),B32,"")</f>
        <v>65</v>
      </c>
      <c r="CB32" s="31">
        <f>IF(D32="","",IF(U32=MAX($U$3:$U$202), U32,""))</f>
        <v>0</v>
      </c>
      <c r="CC32" s="31">
        <f>IF(CB32=MAX($CB$3:$CB$202),B32,"")</f>
        <v>65</v>
      </c>
      <c r="CD32" s="31">
        <f>IF(D32="","",IF(AP32=MAX($AP$3:$AP$202),AP32,""))</f>
        <v>0</v>
      </c>
      <c r="CE32" s="31">
        <f>IF(CD32=MAX($CD$3:$CD$202),B32,"")</f>
        <v>65</v>
      </c>
      <c r="CF32" s="31">
        <f>IF(D32="","",IF(T32=MAX($T$3:$T$202), T32,""))</f>
        <v>0</v>
      </c>
      <c r="CG32" s="31">
        <f>IF(CF32=MAX($CF$3:$CF$202),B32,"")</f>
        <v>65</v>
      </c>
      <c r="CH32" s="31">
        <f>IF(D32="","",IF(AO32=MAX($AO$3:$AO$202),AO32,""))</f>
        <v>0</v>
      </c>
      <c r="CI32" s="31">
        <f>IF(CH32=MAX($CH$3:$CH$202),B32,"")</f>
        <v>65</v>
      </c>
      <c r="CJ32" s="31">
        <f>IF(I32="AC",AZ32,"")</f>
        <v>7</v>
      </c>
      <c r="CK32" s="31">
        <f>IF(CJ32="","",RANK(CJ32,$CJ$3:$CJ$202,1))</f>
        <v>1</v>
      </c>
      <c r="CL32" s="31">
        <f>IF(CK32=1,B32,"")</f>
        <v>65</v>
      </c>
      <c r="CM32" s="31" t="str">
        <f>IF(CK32=2,B32,"")</f>
        <v/>
      </c>
      <c r="CN32" s="31" t="str">
        <f>IF(CK32=3,B32,"")</f>
        <v/>
      </c>
      <c r="CO32" s="31" t="str">
        <f>IF(I32="MC",AZ32,"")</f>
        <v/>
      </c>
      <c r="CP32" s="31" t="str">
        <f>IF(CO32="","",RANK(CO32,$CO$3:$CO$202,1))</f>
        <v/>
      </c>
      <c r="CQ32" s="31" t="str">
        <f>IF(CP32=1,B32,"")</f>
        <v/>
      </c>
      <c r="CR32" s="31" t="str">
        <f>IF(CP32=2,B32,"")</f>
        <v/>
      </c>
      <c r="CS32" s="31" t="str">
        <f>IF(CP32=3,B32,"")</f>
        <v/>
      </c>
      <c r="CT32" s="31" t="str">
        <f>IF(BE32=0,BE32,"")</f>
        <v/>
      </c>
      <c r="CU32" s="31" t="str">
        <f>IF(BE32=1,1,"")</f>
        <v/>
      </c>
      <c r="CV32" s="31" t="str">
        <f>IF(BE32=2,2,"")</f>
        <v/>
      </c>
      <c r="CW32" s="31" t="str">
        <f>IF(BE32=3,3,"")</f>
        <v/>
      </c>
      <c r="CX32" s="31" t="str">
        <f>IF(BE32=4,4,"")</f>
        <v/>
      </c>
      <c r="CY32" s="31">
        <f>IF(BE32=5,5,"")</f>
        <v>5</v>
      </c>
      <c r="CZ32" s="31" t="str">
        <f>IF(BH32=0,BH32,"")</f>
        <v/>
      </c>
      <c r="DA32" s="31" t="str">
        <f>IF(BH32=1,1,"")</f>
        <v/>
      </c>
      <c r="DB32" s="31" t="str">
        <f>IF(BH32=2,2,"")</f>
        <v/>
      </c>
      <c r="DC32" s="31" t="str">
        <f>IF(BH32=3,3,"")</f>
        <v/>
      </c>
      <c r="DD32" s="31" t="str">
        <f>IF(BH32=4,4,"")</f>
        <v/>
      </c>
      <c r="DE32" s="31">
        <f>IF(BH32=5,5,"")</f>
        <v>5</v>
      </c>
      <c r="DF32" s="31" t="str">
        <f>IF(BK32=0,BK32,"")</f>
        <v/>
      </c>
      <c r="DG32" s="31" t="str">
        <f>IF(BK32=1,1,"")</f>
        <v/>
      </c>
      <c r="DH32" s="31" t="str">
        <f>IF(BK32=2,2,"")</f>
        <v/>
      </c>
      <c r="DI32" s="31" t="str">
        <f>IF(BK32=3,3,"")</f>
        <v/>
      </c>
      <c r="DJ32" s="31" t="str">
        <f>IF(BK32=4,4,"")</f>
        <v/>
      </c>
      <c r="DK32" s="31" t="str">
        <f>IF(BK32=5,5,"")</f>
        <v/>
      </c>
      <c r="DL32" s="31" t="str">
        <f>IF(BK32=6,6,"")</f>
        <v/>
      </c>
      <c r="DM32" s="31" t="str">
        <f>IF(BK32=7,7,"")</f>
        <v/>
      </c>
      <c r="DN32" s="31" t="str">
        <f>IF(BK32=8,8,"")</f>
        <v/>
      </c>
      <c r="DO32" s="31" t="str">
        <f>IF(BK32=9,9,"")</f>
        <v/>
      </c>
      <c r="DP32" s="31">
        <f>IF(BK32=10,10,"")</f>
        <v>10</v>
      </c>
      <c r="DQ32" s="31" t="str">
        <f>IF(J32="Lund",AZ32,"")</f>
        <v/>
      </c>
      <c r="DR32" s="31" t="str">
        <f>IF(DQ32="","",RANK(DQ32,$DQ$3:$DQ$202,1))</f>
        <v/>
      </c>
      <c r="DS32" s="31" t="str">
        <f>IF(DR32=1,B32,"")</f>
        <v/>
      </c>
      <c r="DT32" s="31" t="str">
        <f>IF(I32="AT",B32,"")</f>
        <v/>
      </c>
      <c r="DU32" s="31" t="str">
        <f>IF(I32="MC",B32,"")</f>
        <v/>
      </c>
      <c r="DV32" s="31">
        <f>IF(I32="AC",B32,"")</f>
        <v>65</v>
      </c>
      <c r="DW32" s="48">
        <f>IF(BK32=0,0,IF(D32="","",$D$203-AZ32+1)/$D$203*100)</f>
        <v>91.549295774647888</v>
      </c>
      <c r="DX32" s="76" t="str">
        <f>IF(AS32 = 0,AV32 - AS32,"")</f>
        <v/>
      </c>
      <c r="DY32" s="77">
        <v>20.25</v>
      </c>
      <c r="DZ32" s="77">
        <v>2.88</v>
      </c>
    </row>
    <row r="33" spans="1:130" ht="13.2" x14ac:dyDescent="0.25">
      <c r="A33" s="31">
        <v>31</v>
      </c>
      <c r="B33" s="76">
        <v>57</v>
      </c>
      <c r="C33" s="15"/>
      <c r="D33" s="14" t="s">
        <v>288</v>
      </c>
      <c r="E33" s="14" t="s">
        <v>353</v>
      </c>
      <c r="F33" s="14"/>
      <c r="G33" s="14" t="s">
        <v>289</v>
      </c>
      <c r="H33" s="50" t="s">
        <v>355</v>
      </c>
      <c r="I33" s="15" t="s">
        <v>203</v>
      </c>
      <c r="J33" s="47"/>
      <c r="K33" s="47"/>
      <c r="L33" s="47"/>
      <c r="M33" s="54">
        <v>19.25</v>
      </c>
      <c r="N33" s="54">
        <v>19</v>
      </c>
      <c r="O33" s="54">
        <v>18.5</v>
      </c>
      <c r="P33" s="54">
        <v>18</v>
      </c>
      <c r="Q33" s="54">
        <v>21.5</v>
      </c>
      <c r="R33" s="51"/>
      <c r="S33" s="51"/>
      <c r="T33" s="51"/>
      <c r="U33" s="51"/>
      <c r="V33" s="51"/>
      <c r="W33" s="51"/>
      <c r="X33" s="52">
        <f>IF(M33&gt;0,VLOOKUP(M33,$DY$8:$DZ$95,2)," ")</f>
        <v>2.42</v>
      </c>
      <c r="Y33" s="52">
        <f>IF(N33&gt;0,VLOOKUP(N33,$DY$8:$DZ$95,2)," ")</f>
        <v>2.3199999999999998</v>
      </c>
      <c r="Z33" s="52">
        <f>IF(O33&gt;0,VLOOKUP(O33,$DY$8:$DZ$95,2)," ")</f>
        <v>2.12</v>
      </c>
      <c r="AA33" s="52">
        <f>IF(P33&gt;0,VLOOKUP(P33,$DY$8:$DZ$95,2)," ")</f>
        <v>1.94</v>
      </c>
      <c r="AB33" s="52">
        <f>IF(Q33&gt;0,VLOOKUP(Q33,$DY$8:$DZ$95,2)," ")</f>
        <v>3.52</v>
      </c>
      <c r="AC33" s="54">
        <v>29</v>
      </c>
      <c r="AD33" s="54">
        <v>19</v>
      </c>
      <c r="AE33" s="54">
        <v>19.5</v>
      </c>
      <c r="AF33" s="54">
        <v>19.5</v>
      </c>
      <c r="AG33" s="54">
        <v>17</v>
      </c>
      <c r="AH33" s="52">
        <f>IF(AC33&gt;0,VLOOKUP(AC33,$DY$8:$DZ$95,2)," ")</f>
        <v>9.64</v>
      </c>
      <c r="AI33" s="52">
        <f>IF(AD33&gt;0,VLOOKUP(AD33,$DY$8:$DZ$95,2)," ")</f>
        <v>2.3199999999999998</v>
      </c>
      <c r="AJ33" s="52">
        <f>IF(AE33&gt;0,VLOOKUP(AE33,$DY$8:$DZ$95,2)," ")</f>
        <v>2.52</v>
      </c>
      <c r="AK33" s="52">
        <f>IF(AF33&gt;0,VLOOKUP(AF33,$DY$8:$DZ$95,2)," ")</f>
        <v>2.52</v>
      </c>
      <c r="AL33" s="52">
        <f>IF(AG33&gt;0,VLOOKUP(AG33,$DY$8:$DZ$95,2)," ")</f>
        <v>1.64</v>
      </c>
      <c r="AM33" s="53"/>
      <c r="AN33" s="53"/>
      <c r="AO33" s="53"/>
      <c r="AP33" s="53"/>
      <c r="AQ33" s="53"/>
      <c r="AR33" s="53"/>
      <c r="AS33" s="55">
        <f>IF(D33="","",SUM(X33:AB33))</f>
        <v>12.32</v>
      </c>
      <c r="AT33" s="31">
        <f>IF(D33="","",RANK(AS33,$AS$3:$AS$202,0))</f>
        <v>31</v>
      </c>
      <c r="AU33" s="57">
        <f>IF(D33="","",IF(LOOKUP(AT33,'Master 2012 Pay Sheet'!$A$5:$A$35,'Master 2012 Pay Sheet'!$B$5:$B$35)&gt;0,LOOKUP(AT33,'Master 2012 Pay Sheet'!$A$5:$A$35,'Master 2012 Pay Sheet'!$B$5:$B$35),0))</f>
        <v>0</v>
      </c>
      <c r="AV33" s="56">
        <f>IF(D33="","",SUM(AH33:AL33))</f>
        <v>18.64</v>
      </c>
      <c r="AW33" s="31">
        <f>IF(D33="","",RANK(AV33,$AV$3:$AV$202,0))</f>
        <v>7</v>
      </c>
      <c r="AX33" s="57">
        <f>IF(D33="","",IF(LOOKUP(AW33,'Master 2012 Pay Sheet'!$C$5:$C$35,'Master 2012 Pay Sheet'!$D$5:$D$35)&gt;0,LOOKUP(AW33,'Master 2012 Pay Sheet'!$C$5:$C$35,'Master 2012 Pay Sheet'!$D$5:$D$35),0))</f>
        <v>0</v>
      </c>
      <c r="AY33" s="56">
        <f>IF(D33="","",AS33+AV33)</f>
        <v>30.96</v>
      </c>
      <c r="AZ33" s="31">
        <f>IF(D33="","",RANK(AY33,$AY$3:$AY$202,0))</f>
        <v>12</v>
      </c>
      <c r="BA33" s="57">
        <f>IF(D33="","",IF(LOOKUP(AZ33,'Master 2012 Pay Sheet'!$E$5:$E$35,'Master 2012 Pay Sheet'!$F$5:$F$35)&gt;0,LOOKUP(AZ33,'Master 2012 Pay Sheet'!$E$5:$E$35,'Master 2012 Pay Sheet'!$F$5:$F$35),0))</f>
        <v>0</v>
      </c>
      <c r="BB33" s="57">
        <f>IF(D33="","",SUM(AU33+AX33+BA33))</f>
        <v>0</v>
      </c>
      <c r="BC33" s="31">
        <f>IF(D33="","",AT33-AZ33)</f>
        <v>19</v>
      </c>
      <c r="BD33" s="31" t="str">
        <f>IF(D33="","",IF(BC33=MAX($BC$3:$BC$202),B33,""))</f>
        <v/>
      </c>
      <c r="BE33" s="31">
        <f>IF(D33="","",COUNT(M33:Q33))</f>
        <v>5</v>
      </c>
      <c r="BF33" s="56">
        <f>IF(D33="","",MAX(X33:AB33))</f>
        <v>3.52</v>
      </c>
      <c r="BG33" s="31" t="str">
        <f>IF(BF33=MAX($BF$3:$BF$202),B33,"")</f>
        <v/>
      </c>
      <c r="BH33" s="31">
        <f>IF(D33="","",COUNT(AC33:AG33))</f>
        <v>5</v>
      </c>
      <c r="BI33" s="56">
        <f>IF(D33="","",MAX(AH33:AL33))</f>
        <v>9.64</v>
      </c>
      <c r="BJ33" s="31" t="str">
        <f>IF(BI33=MAX($BI$3:$BI$202),B33,"")</f>
        <v/>
      </c>
      <c r="BK33" s="31">
        <f>IF(BE33="","",BE33+BH33)</f>
        <v>10</v>
      </c>
      <c r="BL33" s="31">
        <f>IF(D33="","",IF(S33=MAX($S$3:$S$202),S33,""))</f>
        <v>0</v>
      </c>
      <c r="BM33" s="31">
        <f>IF(BL33=MAX($BL$3:$BL$202),B33,"")</f>
        <v>57</v>
      </c>
      <c r="BN33" s="31">
        <f>IF(D33="","",IF(AN33=MAX($AN$3:$AN$202),AN33,""))</f>
        <v>0</v>
      </c>
      <c r="BO33" s="31">
        <f>IF(BN33=MAX($BN$3:$BN$202),B33,"")</f>
        <v>57</v>
      </c>
      <c r="BP33" s="31">
        <f>IF(D33="","",IF(R33=MAX($R$3:$R$202),R33,""))</f>
        <v>0</v>
      </c>
      <c r="BQ33" s="31">
        <f>IF(BP33=MAX($BP$3:$BP$202),B33,"")</f>
        <v>57</v>
      </c>
      <c r="BR33" s="31">
        <f>IF(D33="","",IF(AM33=MAX($AM$3:$AM$202),AM33,""))</f>
        <v>0</v>
      </c>
      <c r="BS33" s="31">
        <f>IF(BR33=MAX($BR$3:$BR$202),B33,"")</f>
        <v>57</v>
      </c>
      <c r="BT33" s="31">
        <f>IF(D33="","",IF(V33=MAX($V$3:$V$202),V33,""))</f>
        <v>0</v>
      </c>
      <c r="BU33" s="31">
        <f>IF(BT33=MAX($BT$3:$BT$202),B33,"")</f>
        <v>57</v>
      </c>
      <c r="BV33" s="31">
        <f>IF(D33="","",IF(W33=MAX($W$3:$W$202), W33,""))</f>
        <v>0</v>
      </c>
      <c r="BW33" s="31">
        <f>IF(BV33=MAX($BV$3:$BV$202),B33,"")</f>
        <v>57</v>
      </c>
      <c r="BX33" s="31">
        <f>IF(D33="","",IF(AQ33=MAX($AQ$3:$AQ$202),AQ33,""))</f>
        <v>0</v>
      </c>
      <c r="BY33" s="31">
        <f>IF(BX33=MAX($BX$3:$BX$202),B33,"")</f>
        <v>57</v>
      </c>
      <c r="BZ33" s="31">
        <f>IF(D33="","",IF(AR33=MAX($AR$3:$AR$202), AR33,""))</f>
        <v>0</v>
      </c>
      <c r="CA33" s="31">
        <f>IF(BZ33=MAX($BZ$3:$BZ$202),B33,"")</f>
        <v>57</v>
      </c>
      <c r="CB33" s="31">
        <f>IF(D33="","",IF(U33=MAX($U$3:$U$202), U33,""))</f>
        <v>0</v>
      </c>
      <c r="CC33" s="31">
        <f>IF(CB33=MAX($CB$3:$CB$202),B33,"")</f>
        <v>57</v>
      </c>
      <c r="CD33" s="31">
        <f>IF(D33="","",IF(AP33=MAX($AP$3:$AP$202),AP33,""))</f>
        <v>0</v>
      </c>
      <c r="CE33" s="31">
        <f>IF(CD33=MAX($CD$3:$CD$202),B33,"")</f>
        <v>57</v>
      </c>
      <c r="CF33" s="31">
        <f>IF(D33="","",IF(T33=MAX($T$3:$T$202), T33,""))</f>
        <v>0</v>
      </c>
      <c r="CG33" s="31">
        <f>IF(CF33=MAX($CF$3:$CF$202),B33,"")</f>
        <v>57</v>
      </c>
      <c r="CH33" s="31">
        <f>IF(D33="","",IF(AO33=MAX($AO$3:$AO$202),AO33,""))</f>
        <v>0</v>
      </c>
      <c r="CI33" s="31">
        <f>IF(CH33=MAX($CH$3:$CH$202),B33,"")</f>
        <v>57</v>
      </c>
      <c r="CJ33" s="31" t="str">
        <f>IF(I33="AC",AZ33,"")</f>
        <v/>
      </c>
      <c r="CK33" s="31" t="str">
        <f>IF(CJ33="","",RANK(CJ33,$CJ$3:$CJ$202,1))</f>
        <v/>
      </c>
      <c r="CL33" s="31" t="str">
        <f>IF(CK33=1,B33,"")</f>
        <v/>
      </c>
      <c r="CM33" s="31" t="str">
        <f>IF(CK33=2,B33,"")</f>
        <v/>
      </c>
      <c r="CN33" s="31" t="str">
        <f>IF(CK33=3,B33,"")</f>
        <v/>
      </c>
      <c r="CO33" s="31" t="str">
        <f>IF(I33="MC",AZ33,"")</f>
        <v/>
      </c>
      <c r="CP33" s="31" t="str">
        <f>IF(CO33="","",RANK(CO33,$CO$3:$CO$202,1))</f>
        <v/>
      </c>
      <c r="CQ33" s="31" t="str">
        <f>IF(CP33=1,B33,"")</f>
        <v/>
      </c>
      <c r="CR33" s="31" t="str">
        <f>IF(CP33=2,B33,"")</f>
        <v/>
      </c>
      <c r="CS33" s="31" t="str">
        <f>IF(CP33=3,B33,"")</f>
        <v/>
      </c>
      <c r="CT33" s="31" t="str">
        <f>IF(BE33=0,BE33,"")</f>
        <v/>
      </c>
      <c r="CU33" s="31" t="str">
        <f>IF(BE33=1,1,"")</f>
        <v/>
      </c>
      <c r="CV33" s="31" t="str">
        <f>IF(BE33=2,2,"")</f>
        <v/>
      </c>
      <c r="CW33" s="31" t="str">
        <f>IF(BE33=3,3,"")</f>
        <v/>
      </c>
      <c r="CX33" s="31" t="str">
        <f>IF(BE33=4,4,"")</f>
        <v/>
      </c>
      <c r="CY33" s="31">
        <f>IF(BE33=5,5,"")</f>
        <v>5</v>
      </c>
      <c r="CZ33" s="31" t="str">
        <f>IF(BH33=0,BH33,"")</f>
        <v/>
      </c>
      <c r="DA33" s="31" t="str">
        <f>IF(BH33=1,1,"")</f>
        <v/>
      </c>
      <c r="DB33" s="31" t="str">
        <f>IF(BH33=2,2,"")</f>
        <v/>
      </c>
      <c r="DC33" s="31" t="str">
        <f>IF(BH33=3,3,"")</f>
        <v/>
      </c>
      <c r="DD33" s="31" t="str">
        <f>IF(BH33=4,4,"")</f>
        <v/>
      </c>
      <c r="DE33" s="31">
        <f>IF(BH33=5,5,"")</f>
        <v>5</v>
      </c>
      <c r="DF33" s="31" t="str">
        <f>IF(BK33=0,BK33,"")</f>
        <v/>
      </c>
      <c r="DG33" s="31" t="str">
        <f>IF(BK33=1,1,"")</f>
        <v/>
      </c>
      <c r="DH33" s="31" t="str">
        <f>IF(BK33=2,2,"")</f>
        <v/>
      </c>
      <c r="DI33" s="31" t="str">
        <f>IF(BK33=3,3,"")</f>
        <v/>
      </c>
      <c r="DJ33" s="31" t="str">
        <f>IF(BK33=4,4,"")</f>
        <v/>
      </c>
      <c r="DK33" s="31" t="str">
        <f>IF(BK33=5,5,"")</f>
        <v/>
      </c>
      <c r="DL33" s="31" t="str">
        <f>IF(BK33=6,6,"")</f>
        <v/>
      </c>
      <c r="DM33" s="31" t="str">
        <f>IF(BK33=7,7,"")</f>
        <v/>
      </c>
      <c r="DN33" s="31" t="str">
        <f>IF(BK33=8,8,"")</f>
        <v/>
      </c>
      <c r="DO33" s="31" t="str">
        <f>IF(BK33=9,9,"")</f>
        <v/>
      </c>
      <c r="DP33" s="31">
        <f>IF(BK33=10,10,"")</f>
        <v>10</v>
      </c>
      <c r="DQ33" s="31" t="str">
        <f>IF(J33="Lund",AZ33,"")</f>
        <v/>
      </c>
      <c r="DR33" s="31" t="str">
        <f>IF(DQ33="","",RANK(DQ33,$DQ$3:$DQ$202,1))</f>
        <v/>
      </c>
      <c r="DS33" s="31" t="str">
        <f>IF(DR33=1,B33,"")</f>
        <v/>
      </c>
      <c r="DT33" s="31">
        <f>IF(I33="AT",B33,"")</f>
        <v>57</v>
      </c>
      <c r="DU33" s="31" t="str">
        <f>IF(I33="MC",B33,"")</f>
        <v/>
      </c>
      <c r="DV33" s="31" t="str">
        <f>IF(I33="AC",B33,"")</f>
        <v/>
      </c>
      <c r="DW33" s="48">
        <f>IF(BK33=0,0,IF(D33="","",$D$203-AZ33+1)/$D$203*100)</f>
        <v>84.507042253521121</v>
      </c>
      <c r="DX33" s="76" t="str">
        <f>IF(AS33 = 0,AV33 - AS33,"")</f>
        <v/>
      </c>
      <c r="DY33" s="77">
        <v>20.5</v>
      </c>
      <c r="DZ33" s="77">
        <v>3</v>
      </c>
    </row>
    <row r="34" spans="1:130" ht="13.2" x14ac:dyDescent="0.25">
      <c r="A34" s="31">
        <v>32</v>
      </c>
      <c r="B34" s="76">
        <v>48</v>
      </c>
      <c r="C34" s="15"/>
      <c r="D34" s="14" t="s">
        <v>270</v>
      </c>
      <c r="E34" s="14" t="s">
        <v>330</v>
      </c>
      <c r="F34" s="14"/>
      <c r="G34" s="14" t="s">
        <v>271</v>
      </c>
      <c r="H34" s="50" t="s">
        <v>361</v>
      </c>
      <c r="I34" s="15" t="s">
        <v>203</v>
      </c>
      <c r="J34" s="47"/>
      <c r="K34" s="47"/>
      <c r="L34" s="47"/>
      <c r="M34" s="54">
        <v>20</v>
      </c>
      <c r="N34" s="54">
        <v>21.25</v>
      </c>
      <c r="O34" s="54">
        <v>19.75</v>
      </c>
      <c r="P34" s="54">
        <v>17</v>
      </c>
      <c r="Q34" s="54">
        <v>17</v>
      </c>
      <c r="R34" s="51"/>
      <c r="S34" s="51"/>
      <c r="T34" s="51"/>
      <c r="U34" s="51"/>
      <c r="V34" s="51"/>
      <c r="W34" s="51"/>
      <c r="X34" s="52">
        <f>IF(M34&gt;0,VLOOKUP(M34,$DY$8:$DZ$95,2)," ")</f>
        <v>2.76</v>
      </c>
      <c r="Y34" s="52">
        <f>IF(N34&gt;0,VLOOKUP(N34,$DY$8:$DZ$95,2)," ")</f>
        <v>3.38</v>
      </c>
      <c r="Z34" s="52">
        <f>IF(O34&gt;0,VLOOKUP(O34,$DY$8:$DZ$95,2)," ")</f>
        <v>2.64</v>
      </c>
      <c r="AA34" s="52">
        <f>IF(P34&gt;0,VLOOKUP(P34,$DY$8:$DZ$95,2)," ")</f>
        <v>1.64</v>
      </c>
      <c r="AB34" s="52">
        <f>IF(Q34&gt;0,VLOOKUP(Q34,$DY$8:$DZ$95,2)," ")</f>
        <v>1.64</v>
      </c>
      <c r="AC34" s="54">
        <v>18.5</v>
      </c>
      <c r="AD34" s="54">
        <v>16.75</v>
      </c>
      <c r="AE34" s="54">
        <v>19.25</v>
      </c>
      <c r="AF34" s="54">
        <v>23.75</v>
      </c>
      <c r="AG34" s="54">
        <v>27.5</v>
      </c>
      <c r="AH34" s="52">
        <f>IF(AC34&gt;0,VLOOKUP(AC34,$DY$8:$DZ$95,2)," ")</f>
        <v>2.12</v>
      </c>
      <c r="AI34" s="52">
        <f>IF(AD34&gt;0,VLOOKUP(AD34,$DY$8:$DZ$95,2)," ")</f>
        <v>1.58</v>
      </c>
      <c r="AJ34" s="52">
        <f>IF(AE34&gt;0,VLOOKUP(AE34,$DY$8:$DZ$95,2)," ")</f>
        <v>2.42</v>
      </c>
      <c r="AK34" s="52">
        <f>IF(AF34&gt;0,VLOOKUP(AF34,$DY$8:$DZ$95,2)," ")</f>
        <v>4.88</v>
      </c>
      <c r="AL34" s="52">
        <f>IF(AG34&gt;0,VLOOKUP(AG34,$DY$8:$DZ$95,2)," ")</f>
        <v>8.08</v>
      </c>
      <c r="AM34" s="53"/>
      <c r="AN34" s="53"/>
      <c r="AO34" s="53"/>
      <c r="AP34" s="53"/>
      <c r="AQ34" s="53"/>
      <c r="AR34" s="53"/>
      <c r="AS34" s="55">
        <f>IF(D34="","",SUM(X34:AB34))</f>
        <v>12.06</v>
      </c>
      <c r="AT34" s="31">
        <f>IF(D34="","",RANK(AS34,$AS$3:$AS$202,0))</f>
        <v>32</v>
      </c>
      <c r="AU34" s="57">
        <f>IF(D34="","",IF(LOOKUP(AT34,'Master 2012 Pay Sheet'!$A$5:$A$35,'Master 2012 Pay Sheet'!$B$5:$B$35)&gt;0,LOOKUP(AT34,'Master 2012 Pay Sheet'!$A$5:$A$35,'Master 2012 Pay Sheet'!$B$5:$B$35),0))</f>
        <v>0</v>
      </c>
      <c r="AV34" s="56">
        <f>IF(D34="","",SUM(AH34:AL34))</f>
        <v>19.079999999999998</v>
      </c>
      <c r="AW34" s="31">
        <f>IF(D34="","",RANK(AV34,$AV$3:$AV$202,0))</f>
        <v>5</v>
      </c>
      <c r="AX34" s="57">
        <f>IF(D34="","",IF(LOOKUP(AW34,'Master 2012 Pay Sheet'!$C$5:$C$35,'Master 2012 Pay Sheet'!$D$5:$D$35)&gt;0,LOOKUP(AW34,'Master 2012 Pay Sheet'!$C$5:$C$35,'Master 2012 Pay Sheet'!$D$5:$D$35),0))</f>
        <v>0</v>
      </c>
      <c r="AY34" s="56">
        <f>IF(D34="","",AS34+AV34)</f>
        <v>31.14</v>
      </c>
      <c r="AZ34" s="31">
        <f>IF(D34="","",RANK(AY34,$AY$3:$AY$202,0))</f>
        <v>11</v>
      </c>
      <c r="BA34" s="57">
        <f>IF(D34="","",IF(LOOKUP(AZ34,'Master 2012 Pay Sheet'!$E$5:$E$35,'Master 2012 Pay Sheet'!$F$5:$F$35)&gt;0,LOOKUP(AZ34,'Master 2012 Pay Sheet'!$E$5:$E$35,'Master 2012 Pay Sheet'!$F$5:$F$35),0))</f>
        <v>0</v>
      </c>
      <c r="BB34" s="57">
        <f>IF(D34="","",SUM(AU34+AX34+BA34))</f>
        <v>0</v>
      </c>
      <c r="BC34" s="31">
        <f>IF(D34="","",AT34-AZ34)</f>
        <v>21</v>
      </c>
      <c r="BD34" s="31" t="str">
        <f>IF(D34="","",IF(BC34=MAX($BC$3:$BC$202),B34,""))</f>
        <v/>
      </c>
      <c r="BE34" s="31">
        <f>IF(D34="","",COUNT(M34:Q34))</f>
        <v>5</v>
      </c>
      <c r="BF34" s="56">
        <f>IF(D34="","",MAX(X34:AB34))</f>
        <v>3.38</v>
      </c>
      <c r="BG34" s="31" t="str">
        <f>IF(BF34=MAX($BF$3:$BF$202),B34,"")</f>
        <v/>
      </c>
      <c r="BH34" s="31">
        <f>IF(D34="","",COUNT(AC34:AG34))</f>
        <v>5</v>
      </c>
      <c r="BI34" s="56">
        <f>IF(D34="","",MAX(AH34:AL34))</f>
        <v>8.08</v>
      </c>
      <c r="BJ34" s="31" t="str">
        <f>IF(BI34=MAX($BI$3:$BI$202),B34,"")</f>
        <v/>
      </c>
      <c r="BK34" s="31">
        <f>IF(BE34="","",BE34+BH34)</f>
        <v>10</v>
      </c>
      <c r="BL34" s="31">
        <f>IF(D34="","",IF(S34=MAX($S$3:$S$202),S34,""))</f>
        <v>0</v>
      </c>
      <c r="BM34" s="31">
        <f>IF(BL34=MAX($BL$3:$BL$202),B34,"")</f>
        <v>48</v>
      </c>
      <c r="BN34" s="31">
        <f>IF(D34="","",IF(AN34=MAX($AN$3:$AN$202),AN34,""))</f>
        <v>0</v>
      </c>
      <c r="BO34" s="31">
        <f>IF(BN34=MAX($BN$3:$BN$202),B34,"")</f>
        <v>48</v>
      </c>
      <c r="BP34" s="31">
        <f>IF(D34="","",IF(R34=MAX($R$3:$R$202),R34,""))</f>
        <v>0</v>
      </c>
      <c r="BQ34" s="31">
        <f>IF(BP34=MAX($BP$3:$BP$202),B34,"")</f>
        <v>48</v>
      </c>
      <c r="BR34" s="31">
        <f>IF(D34="","",IF(AM34=MAX($AM$3:$AM$202),AM34,""))</f>
        <v>0</v>
      </c>
      <c r="BS34" s="31">
        <f>IF(BR34=MAX($BR$3:$BR$202),B34,"")</f>
        <v>48</v>
      </c>
      <c r="BT34" s="31">
        <f>IF(D34="","",IF(V34=MAX($V$3:$V$202),V34,""))</f>
        <v>0</v>
      </c>
      <c r="BU34" s="31">
        <f>IF(BT34=MAX($BT$3:$BT$202),B34,"")</f>
        <v>48</v>
      </c>
      <c r="BV34" s="31">
        <f>IF(D34="","",IF(W34=MAX($W$3:$W$202), W34,""))</f>
        <v>0</v>
      </c>
      <c r="BW34" s="31">
        <f>IF(BV34=MAX($BV$3:$BV$202),B34,"")</f>
        <v>48</v>
      </c>
      <c r="BX34" s="31">
        <f>IF(D34="","",IF(AQ34=MAX($AQ$3:$AQ$202),AQ34,""))</f>
        <v>0</v>
      </c>
      <c r="BY34" s="31">
        <f>IF(BX34=MAX($BX$3:$BX$202),B34,"")</f>
        <v>48</v>
      </c>
      <c r="BZ34" s="31">
        <f>IF(D34="","",IF(AR34=MAX($AR$3:$AR$202), AR34,""))</f>
        <v>0</v>
      </c>
      <c r="CA34" s="31">
        <f>IF(BZ34=MAX($BZ$3:$BZ$202),B34,"")</f>
        <v>48</v>
      </c>
      <c r="CB34" s="31">
        <f>IF(D34="","",IF(U34=MAX($U$3:$U$202), U34,""))</f>
        <v>0</v>
      </c>
      <c r="CC34" s="31">
        <f>IF(CB34=MAX($CB$3:$CB$202),B34,"")</f>
        <v>48</v>
      </c>
      <c r="CD34" s="31">
        <f>IF(D34="","",IF(AP34=MAX($AP$3:$AP$202),AP34,""))</f>
        <v>0</v>
      </c>
      <c r="CE34" s="31">
        <f>IF(CD34=MAX($CD$3:$CD$202),B34,"")</f>
        <v>48</v>
      </c>
      <c r="CF34" s="31">
        <f>IF(D34="","",IF(T34=MAX($T$3:$T$202), T34,""))</f>
        <v>0</v>
      </c>
      <c r="CG34" s="31">
        <f>IF(CF34=MAX($CF$3:$CF$202),B34,"")</f>
        <v>48</v>
      </c>
      <c r="CH34" s="31">
        <f>IF(D34="","",IF(AO34=MAX($AO$3:$AO$202),AO34,""))</f>
        <v>0</v>
      </c>
      <c r="CI34" s="31">
        <f>IF(CH34=MAX($CH$3:$CH$202),B34,"")</f>
        <v>48</v>
      </c>
      <c r="CJ34" s="31" t="str">
        <f>IF(I34="AC",AZ34,"")</f>
        <v/>
      </c>
      <c r="CK34" s="31" t="str">
        <f>IF(CJ34="","",RANK(CJ34,$CJ$3:$CJ$202,1))</f>
        <v/>
      </c>
      <c r="CL34" s="31" t="str">
        <f>IF(CK34=1,B34,"")</f>
        <v/>
      </c>
      <c r="CM34" s="31" t="str">
        <f>IF(CK34=2,B34,"")</f>
        <v/>
      </c>
      <c r="CN34" s="31" t="str">
        <f>IF(CK34=3,B34,"")</f>
        <v/>
      </c>
      <c r="CO34" s="31" t="str">
        <f>IF(I34="MC",AZ34,"")</f>
        <v/>
      </c>
      <c r="CP34" s="31" t="str">
        <f>IF(CO34="","",RANK(CO34,$CO$3:$CO$202,1))</f>
        <v/>
      </c>
      <c r="CQ34" s="31" t="str">
        <f>IF(CP34=1,B34,"")</f>
        <v/>
      </c>
      <c r="CR34" s="31" t="str">
        <f>IF(CP34=2,B34,"")</f>
        <v/>
      </c>
      <c r="CS34" s="31" t="str">
        <f>IF(CP34=3,B34,"")</f>
        <v/>
      </c>
      <c r="CT34" s="31" t="str">
        <f>IF(BE34=0,BE34,"")</f>
        <v/>
      </c>
      <c r="CU34" s="31" t="str">
        <f>IF(BE34=1,1,"")</f>
        <v/>
      </c>
      <c r="CV34" s="31" t="str">
        <f>IF(BE34=2,2,"")</f>
        <v/>
      </c>
      <c r="CW34" s="31" t="str">
        <f>IF(BE34=3,3,"")</f>
        <v/>
      </c>
      <c r="CX34" s="31" t="str">
        <f>IF(BE34=4,4,"")</f>
        <v/>
      </c>
      <c r="CY34" s="31">
        <f>IF(BE34=5,5,"")</f>
        <v>5</v>
      </c>
      <c r="CZ34" s="31" t="str">
        <f>IF(BH34=0,BH34,"")</f>
        <v/>
      </c>
      <c r="DA34" s="31" t="str">
        <f>IF(BH34=1,1,"")</f>
        <v/>
      </c>
      <c r="DB34" s="31" t="str">
        <f>IF(BH34=2,2,"")</f>
        <v/>
      </c>
      <c r="DC34" s="31" t="str">
        <f>IF(BH34=3,3,"")</f>
        <v/>
      </c>
      <c r="DD34" s="31" t="str">
        <f>IF(BH34=4,4,"")</f>
        <v/>
      </c>
      <c r="DE34" s="31">
        <f>IF(BH34=5,5,"")</f>
        <v>5</v>
      </c>
      <c r="DF34" s="31" t="str">
        <f>IF(BK34=0,BK34,"")</f>
        <v/>
      </c>
      <c r="DG34" s="31" t="str">
        <f>IF(BK34=1,1,"")</f>
        <v/>
      </c>
      <c r="DH34" s="31" t="str">
        <f>IF(BK34=2,2,"")</f>
        <v/>
      </c>
      <c r="DI34" s="31" t="str">
        <f>IF(BK34=3,3,"")</f>
        <v/>
      </c>
      <c r="DJ34" s="31" t="str">
        <f>IF(BK34=4,4,"")</f>
        <v/>
      </c>
      <c r="DK34" s="31" t="str">
        <f>IF(BK34=5,5,"")</f>
        <v/>
      </c>
      <c r="DL34" s="31" t="str">
        <f>IF(BK34=6,6,"")</f>
        <v/>
      </c>
      <c r="DM34" s="31" t="str">
        <f>IF(BK34=7,7,"")</f>
        <v/>
      </c>
      <c r="DN34" s="31" t="str">
        <f>IF(BK34=8,8,"")</f>
        <v/>
      </c>
      <c r="DO34" s="31" t="str">
        <f>IF(BK34=9,9,"")</f>
        <v/>
      </c>
      <c r="DP34" s="31">
        <f>IF(BK34=10,10,"")</f>
        <v>10</v>
      </c>
      <c r="DQ34" s="31" t="str">
        <f>IF(J34="Lund",AZ34,"")</f>
        <v/>
      </c>
      <c r="DR34" s="31" t="str">
        <f>IF(DQ34="","",RANK(DQ34,$DQ$3:$DQ$202,1))</f>
        <v/>
      </c>
      <c r="DS34" s="31" t="str">
        <f>IF(DR34=1,B34,"")</f>
        <v/>
      </c>
      <c r="DT34" s="31">
        <f>IF(I34="AT",B34,"")</f>
        <v>48</v>
      </c>
      <c r="DU34" s="31" t="str">
        <f>IF(I34="MC",B34,"")</f>
        <v/>
      </c>
      <c r="DV34" s="31" t="str">
        <f>IF(I34="AC",B34,"")</f>
        <v/>
      </c>
      <c r="DW34" s="48">
        <f>IF(BK34=0,0,IF(D34="","",$D$203-AZ34+1)/$D$203*100)</f>
        <v>85.91549295774648</v>
      </c>
      <c r="DX34" s="76" t="str">
        <f>IF(AS34 = 0,AV34 - AS34,"")</f>
        <v/>
      </c>
      <c r="DY34" s="77">
        <v>20.75</v>
      </c>
      <c r="DZ34" s="77">
        <v>3.12</v>
      </c>
    </row>
    <row r="35" spans="1:130" ht="13.2" x14ac:dyDescent="0.25">
      <c r="A35" s="31">
        <v>33</v>
      </c>
      <c r="B35" s="76">
        <v>41</v>
      </c>
      <c r="C35" s="15"/>
      <c r="D35" s="14" t="s">
        <v>256</v>
      </c>
      <c r="E35" s="14" t="s">
        <v>332</v>
      </c>
      <c r="F35" s="14"/>
      <c r="G35" s="14" t="s">
        <v>257</v>
      </c>
      <c r="H35" s="50" t="s">
        <v>332</v>
      </c>
      <c r="I35" s="15" t="s">
        <v>203</v>
      </c>
      <c r="J35" s="47"/>
      <c r="K35" s="47"/>
      <c r="L35" s="47"/>
      <c r="M35" s="54">
        <v>17</v>
      </c>
      <c r="N35" s="54">
        <v>19</v>
      </c>
      <c r="O35" s="54">
        <v>21.75</v>
      </c>
      <c r="P35" s="54">
        <v>16.5</v>
      </c>
      <c r="Q35" s="54">
        <v>19.75</v>
      </c>
      <c r="R35" s="51"/>
      <c r="S35" s="51"/>
      <c r="T35" s="51"/>
      <c r="U35" s="51"/>
      <c r="V35" s="51"/>
      <c r="W35" s="51"/>
      <c r="X35" s="52">
        <f>IF(M35&gt;0,VLOOKUP(M35,$DY$8:$DZ$95,2)," ")</f>
        <v>1.64</v>
      </c>
      <c r="Y35" s="52">
        <f>IF(N35&gt;0,VLOOKUP(N35,$DY$8:$DZ$95,2)," ")</f>
        <v>2.3199999999999998</v>
      </c>
      <c r="Z35" s="52">
        <f>IF(O35&gt;0,VLOOKUP(O35,$DY$8:$DZ$95,2)," ")</f>
        <v>3.66</v>
      </c>
      <c r="AA35" s="52">
        <f>IF(P35&gt;0,VLOOKUP(P35,$DY$8:$DZ$95,2)," ")</f>
        <v>1.5</v>
      </c>
      <c r="AB35" s="52">
        <f>IF(Q35&gt;0,VLOOKUP(Q35,$DY$8:$DZ$95,2)," ")</f>
        <v>2.64</v>
      </c>
      <c r="AC35" s="54">
        <v>15</v>
      </c>
      <c r="AD35" s="54">
        <v>15</v>
      </c>
      <c r="AE35" s="54">
        <v>16.75</v>
      </c>
      <c r="AF35" s="54">
        <v>15.5</v>
      </c>
      <c r="AG35" s="54">
        <v>16.25</v>
      </c>
      <c r="AH35" s="52">
        <f>IF(AC35&gt;0,VLOOKUP(AC35,$DY$8:$DZ$95,2)," ")</f>
        <v>1.1200000000000001</v>
      </c>
      <c r="AI35" s="52">
        <f>IF(AD35&gt;0,VLOOKUP(AD35,$DY$8:$DZ$95,2)," ")</f>
        <v>1.1200000000000001</v>
      </c>
      <c r="AJ35" s="52">
        <f>IF(AE35&gt;0,VLOOKUP(AE35,$DY$8:$DZ$95,2)," ")</f>
        <v>1.58</v>
      </c>
      <c r="AK35" s="52">
        <f>IF(AF35&gt;0,VLOOKUP(AF35,$DY$8:$DZ$95,2)," ")</f>
        <v>1.24</v>
      </c>
      <c r="AL35" s="52">
        <f>IF(AG35&gt;0,VLOOKUP(AG35,$DY$8:$DZ$95,2)," ")</f>
        <v>1.44</v>
      </c>
      <c r="AM35" s="53"/>
      <c r="AN35" s="53"/>
      <c r="AO35" s="53"/>
      <c r="AP35" s="53"/>
      <c r="AQ35" s="53"/>
      <c r="AR35" s="53"/>
      <c r="AS35" s="55">
        <f>IF(D35="","",SUM(X35:AB35))</f>
        <v>11.760000000000002</v>
      </c>
      <c r="AT35" s="31">
        <f>IF(D35="","",RANK(AS35,$AS$3:$AS$202,0))</f>
        <v>33</v>
      </c>
      <c r="AU35" s="57">
        <f>IF(D35="","",IF(LOOKUP(AT35,'Master 2012 Pay Sheet'!$A$5:$A$35,'Master 2012 Pay Sheet'!$B$5:$B$35)&gt;0,LOOKUP(AT35,'Master 2012 Pay Sheet'!$A$5:$A$35,'Master 2012 Pay Sheet'!$B$5:$B$35),0))</f>
        <v>0</v>
      </c>
      <c r="AV35" s="56">
        <f>IF(D35="","",SUM(AH35:AL35))</f>
        <v>6.5</v>
      </c>
      <c r="AW35" s="31">
        <f>IF(D35="","",RANK(AV35,$AV$3:$AV$202,0))</f>
        <v>50</v>
      </c>
      <c r="AX35" s="57">
        <f>IF(D35="","",IF(LOOKUP(AW35,'Master 2012 Pay Sheet'!$C$5:$C$35,'Master 2012 Pay Sheet'!$D$5:$D$35)&gt;0,LOOKUP(AW35,'Master 2012 Pay Sheet'!$C$5:$C$35,'Master 2012 Pay Sheet'!$D$5:$D$35),0))</f>
        <v>0</v>
      </c>
      <c r="AY35" s="56">
        <f>IF(D35="","",AS35+AV35)</f>
        <v>18.260000000000002</v>
      </c>
      <c r="AZ35" s="31">
        <f>IF(D35="","",RANK(AY35,$AY$3:$AY$202,0))</f>
        <v>47</v>
      </c>
      <c r="BA35" s="57">
        <f>IF(D35="","",IF(LOOKUP(AZ35,'Master 2012 Pay Sheet'!$E$5:$E$35,'Master 2012 Pay Sheet'!$F$5:$F$35)&gt;0,LOOKUP(AZ35,'Master 2012 Pay Sheet'!$E$5:$E$35,'Master 2012 Pay Sheet'!$F$5:$F$35),0))</f>
        <v>0</v>
      </c>
      <c r="BB35" s="57">
        <f>IF(D35="","",SUM(AU35+AX35+BA35))</f>
        <v>0</v>
      </c>
      <c r="BC35" s="31">
        <f>IF(D35="","",AT35-AZ35)</f>
        <v>-14</v>
      </c>
      <c r="BD35" s="31" t="str">
        <f>IF(D35="","",IF(BC35=MAX($BC$3:$BC$202),B35,""))</f>
        <v/>
      </c>
      <c r="BE35" s="31">
        <f>IF(D35="","",COUNT(M35:Q35))</f>
        <v>5</v>
      </c>
      <c r="BF35" s="56">
        <f>IF(D35="","",MAX(X35:AB35))</f>
        <v>3.66</v>
      </c>
      <c r="BG35" s="31" t="str">
        <f>IF(BF35=MAX($BF$3:$BF$202),B35,"")</f>
        <v/>
      </c>
      <c r="BH35" s="31">
        <f>IF(D35="","",COUNT(AC35:AG35))</f>
        <v>5</v>
      </c>
      <c r="BI35" s="56">
        <f>IF(D35="","",MAX(AH35:AL35))</f>
        <v>1.58</v>
      </c>
      <c r="BJ35" s="31" t="str">
        <f>IF(BI35=MAX($BI$3:$BI$202),B35,"")</f>
        <v/>
      </c>
      <c r="BK35" s="31">
        <f>IF(BE35="","",BE35+BH35)</f>
        <v>10</v>
      </c>
      <c r="BL35" s="31">
        <f>IF(D35="","",IF(S35=MAX($S$3:$S$202),S35,""))</f>
        <v>0</v>
      </c>
      <c r="BM35" s="31">
        <f>IF(BL35=MAX($BL$3:$BL$202),B35,"")</f>
        <v>41</v>
      </c>
      <c r="BN35" s="31">
        <f>IF(D35="","",IF(AN35=MAX($AN$3:$AN$202),AN35,""))</f>
        <v>0</v>
      </c>
      <c r="BO35" s="31">
        <f>IF(BN35=MAX($BN$3:$BN$202),B35,"")</f>
        <v>41</v>
      </c>
      <c r="BP35" s="31">
        <f>IF(D35="","",IF(R35=MAX($R$3:$R$202),R35,""))</f>
        <v>0</v>
      </c>
      <c r="BQ35" s="31">
        <f>IF(BP35=MAX($BP$3:$BP$202),B35,"")</f>
        <v>41</v>
      </c>
      <c r="BR35" s="31">
        <f>IF(D35="","",IF(AM35=MAX($AM$3:$AM$202),AM35,""))</f>
        <v>0</v>
      </c>
      <c r="BS35" s="31">
        <f>IF(BR35=MAX($BR$3:$BR$202),B35,"")</f>
        <v>41</v>
      </c>
      <c r="BT35" s="31">
        <f>IF(D35="","",IF(V35=MAX($V$3:$V$202),V35,""))</f>
        <v>0</v>
      </c>
      <c r="BU35" s="31">
        <f>IF(BT35=MAX($BT$3:$BT$202),B35,"")</f>
        <v>41</v>
      </c>
      <c r="BV35" s="31">
        <f>IF(D35="","",IF(W35=MAX($W$3:$W$202), W35,""))</f>
        <v>0</v>
      </c>
      <c r="BW35" s="31">
        <f>IF(BV35=MAX($BV$3:$BV$202),B35,"")</f>
        <v>41</v>
      </c>
      <c r="BX35" s="31">
        <f>IF(D35="","",IF(AQ35=MAX($AQ$3:$AQ$202),AQ35,""))</f>
        <v>0</v>
      </c>
      <c r="BY35" s="31">
        <f>IF(BX35=MAX($BX$3:$BX$202),B35,"")</f>
        <v>41</v>
      </c>
      <c r="BZ35" s="31">
        <f>IF(D35="","",IF(AR35=MAX($AR$3:$AR$202), AR35,""))</f>
        <v>0</v>
      </c>
      <c r="CA35" s="31">
        <f>IF(BZ35=MAX($BZ$3:$BZ$202),B35,"")</f>
        <v>41</v>
      </c>
      <c r="CB35" s="31">
        <f>IF(D35="","",IF(U35=MAX($U$3:$U$202), U35,""))</f>
        <v>0</v>
      </c>
      <c r="CC35" s="31">
        <f>IF(CB35=MAX($CB$3:$CB$202),B35,"")</f>
        <v>41</v>
      </c>
      <c r="CD35" s="31">
        <f>IF(D35="","",IF(AP35=MAX($AP$3:$AP$202),AP35,""))</f>
        <v>0</v>
      </c>
      <c r="CE35" s="31">
        <f>IF(CD35=MAX($CD$3:$CD$202),B35,"")</f>
        <v>41</v>
      </c>
      <c r="CF35" s="31">
        <f>IF(D35="","",IF(T35=MAX($T$3:$T$202), T35,""))</f>
        <v>0</v>
      </c>
      <c r="CG35" s="31">
        <f>IF(CF35=MAX($CF$3:$CF$202),B35,"")</f>
        <v>41</v>
      </c>
      <c r="CH35" s="31">
        <f>IF(D35="","",IF(AO35=MAX($AO$3:$AO$202),AO35,""))</f>
        <v>0</v>
      </c>
      <c r="CI35" s="31">
        <f>IF(CH35=MAX($CH$3:$CH$202),B35,"")</f>
        <v>41</v>
      </c>
      <c r="CJ35" s="31" t="str">
        <f>IF(I35="AC",AZ35,"")</f>
        <v/>
      </c>
      <c r="CK35" s="31" t="str">
        <f>IF(CJ35="","",RANK(CJ35,$CJ$3:$CJ$202,1))</f>
        <v/>
      </c>
      <c r="CL35" s="31" t="str">
        <f>IF(CK35=1,B35,"")</f>
        <v/>
      </c>
      <c r="CM35" s="31" t="str">
        <f>IF(CK35=2,B35,"")</f>
        <v/>
      </c>
      <c r="CN35" s="31" t="str">
        <f>IF(CK35=3,B35,"")</f>
        <v/>
      </c>
      <c r="CO35" s="31" t="str">
        <f>IF(I35="MC",AZ35,"")</f>
        <v/>
      </c>
      <c r="CP35" s="31" t="str">
        <f>IF(CO35="","",RANK(CO35,$CO$3:$CO$202,1))</f>
        <v/>
      </c>
      <c r="CQ35" s="31" t="str">
        <f>IF(CP35=1,B35,"")</f>
        <v/>
      </c>
      <c r="CR35" s="31" t="str">
        <f>IF(CP35=2,B35,"")</f>
        <v/>
      </c>
      <c r="CS35" s="31" t="str">
        <f>IF(CP35=3,B35,"")</f>
        <v/>
      </c>
      <c r="CT35" s="31" t="str">
        <f>IF(BE35=0,BE35,"")</f>
        <v/>
      </c>
      <c r="CU35" s="31" t="str">
        <f>IF(BE35=1,1,"")</f>
        <v/>
      </c>
      <c r="CV35" s="31" t="str">
        <f>IF(BE35=2,2,"")</f>
        <v/>
      </c>
      <c r="CW35" s="31" t="str">
        <f>IF(BE35=3,3,"")</f>
        <v/>
      </c>
      <c r="CX35" s="31" t="str">
        <f>IF(BE35=4,4,"")</f>
        <v/>
      </c>
      <c r="CY35" s="31">
        <f>IF(BE35=5,5,"")</f>
        <v>5</v>
      </c>
      <c r="CZ35" s="31" t="str">
        <f>IF(BH35=0,BH35,"")</f>
        <v/>
      </c>
      <c r="DA35" s="31" t="str">
        <f>IF(BH35=1,1,"")</f>
        <v/>
      </c>
      <c r="DB35" s="31" t="str">
        <f>IF(BH35=2,2,"")</f>
        <v/>
      </c>
      <c r="DC35" s="31" t="str">
        <f>IF(BH35=3,3,"")</f>
        <v/>
      </c>
      <c r="DD35" s="31" t="str">
        <f>IF(BH35=4,4,"")</f>
        <v/>
      </c>
      <c r="DE35" s="31">
        <f>IF(BH35=5,5,"")</f>
        <v>5</v>
      </c>
      <c r="DF35" s="31" t="str">
        <f>IF(BK35=0,BK35,"")</f>
        <v/>
      </c>
      <c r="DG35" s="31" t="str">
        <f>IF(BK35=1,1,"")</f>
        <v/>
      </c>
      <c r="DH35" s="31" t="str">
        <f>IF(BK35=2,2,"")</f>
        <v/>
      </c>
      <c r="DI35" s="31" t="str">
        <f>IF(BK35=3,3,"")</f>
        <v/>
      </c>
      <c r="DJ35" s="31" t="str">
        <f>IF(BK35=4,4,"")</f>
        <v/>
      </c>
      <c r="DK35" s="31" t="str">
        <f>IF(BK35=5,5,"")</f>
        <v/>
      </c>
      <c r="DL35" s="31" t="str">
        <f>IF(BK35=6,6,"")</f>
        <v/>
      </c>
      <c r="DM35" s="31" t="str">
        <f>IF(BK35=7,7,"")</f>
        <v/>
      </c>
      <c r="DN35" s="31" t="str">
        <f>IF(BK35=8,8,"")</f>
        <v/>
      </c>
      <c r="DO35" s="31" t="str">
        <f>IF(BK35=9,9,"")</f>
        <v/>
      </c>
      <c r="DP35" s="31">
        <f>IF(BK35=10,10,"")</f>
        <v>10</v>
      </c>
      <c r="DQ35" s="31" t="str">
        <f>IF(J35="Lund",AZ35,"")</f>
        <v/>
      </c>
      <c r="DR35" s="31" t="str">
        <f>IF(DQ35="","",RANK(DQ35,$DQ$3:$DQ$202,1))</f>
        <v/>
      </c>
      <c r="DS35" s="31" t="str">
        <f>IF(DR35=1,B35,"")</f>
        <v/>
      </c>
      <c r="DT35" s="31">
        <f>IF(I35="AT",B35,"")</f>
        <v>41</v>
      </c>
      <c r="DU35" s="31" t="str">
        <f>IF(I35="MC",B35,"")</f>
        <v/>
      </c>
      <c r="DV35" s="31" t="str">
        <f>IF(I35="AC",B35,"")</f>
        <v/>
      </c>
      <c r="DW35" s="48">
        <f>IF(BK35=0,0,IF(D35="","",$D$203-AZ35+1)/$D$203*100)</f>
        <v>35.2112676056338</v>
      </c>
      <c r="DX35" s="76" t="str">
        <f>IF(AS35 = 0,AV35 - AS35,"")</f>
        <v/>
      </c>
      <c r="DY35" s="77">
        <v>21</v>
      </c>
      <c r="DZ35" s="77">
        <v>3.24</v>
      </c>
    </row>
    <row r="36" spans="1:130" ht="13.2" x14ac:dyDescent="0.25">
      <c r="A36" s="31">
        <v>34</v>
      </c>
      <c r="B36" s="76">
        <v>60</v>
      </c>
      <c r="C36" s="15"/>
      <c r="D36" s="14" t="s">
        <v>294</v>
      </c>
      <c r="E36" s="14" t="s">
        <v>366</v>
      </c>
      <c r="F36" s="14"/>
      <c r="G36" s="14" t="s">
        <v>295</v>
      </c>
      <c r="H36" s="50" t="s">
        <v>366</v>
      </c>
      <c r="I36" s="15" t="s">
        <v>203</v>
      </c>
      <c r="J36" s="47"/>
      <c r="K36" s="47"/>
      <c r="L36" s="47"/>
      <c r="M36" s="54">
        <v>17.5</v>
      </c>
      <c r="N36" s="54">
        <v>15.75</v>
      </c>
      <c r="O36" s="54">
        <v>16</v>
      </c>
      <c r="P36" s="54">
        <v>16.5</v>
      </c>
      <c r="Q36" s="54">
        <v>24.75</v>
      </c>
      <c r="R36" s="51"/>
      <c r="S36" s="51"/>
      <c r="T36" s="51"/>
      <c r="U36" s="51"/>
      <c r="V36" s="51"/>
      <c r="W36" s="51"/>
      <c r="X36" s="52">
        <f>IF(M36&gt;0,VLOOKUP(M36,$DY$8:$DZ$95,2)," ")</f>
        <v>1.78</v>
      </c>
      <c r="Y36" s="52">
        <f>IF(N36&gt;0,VLOOKUP(N36,$DY$8:$DZ$95,2)," ")</f>
        <v>1.32</v>
      </c>
      <c r="Z36" s="52">
        <f>IF(O36&gt;0,VLOOKUP(O36,$DY$8:$DZ$95,2)," ")</f>
        <v>1.38</v>
      </c>
      <c r="AA36" s="52">
        <f>IF(P36&gt;0,VLOOKUP(P36,$DY$8:$DZ$95,2)," ")</f>
        <v>1.5</v>
      </c>
      <c r="AB36" s="52">
        <f>IF(Q36&gt;0,VLOOKUP(Q36,$DY$8:$DZ$95,2)," ")</f>
        <v>5.66</v>
      </c>
      <c r="AC36" s="54">
        <v>23.5</v>
      </c>
      <c r="AD36" s="54">
        <v>14.5</v>
      </c>
      <c r="AE36" s="54">
        <v>15</v>
      </c>
      <c r="AF36" s="54">
        <v>19.75</v>
      </c>
      <c r="AG36" s="54"/>
      <c r="AH36" s="52">
        <f>IF(AC36&gt;0,VLOOKUP(AC36,$DY$8:$DZ$95,2)," ")</f>
        <v>4.74</v>
      </c>
      <c r="AI36" s="52">
        <f>IF(AD36&gt;0,VLOOKUP(AD36,$DY$8:$DZ$95,2)," ")</f>
        <v>1.06</v>
      </c>
      <c r="AJ36" s="52">
        <f>IF(AE36&gt;0,VLOOKUP(AE36,$DY$8:$DZ$95,2)," ")</f>
        <v>1.1200000000000001</v>
      </c>
      <c r="AK36" s="52">
        <f>IF(AF36&gt;0,VLOOKUP(AF36,$DY$8:$DZ$95,2)," ")</f>
        <v>2.64</v>
      </c>
      <c r="AL36" s="52" t="str">
        <f>IF(AG36&gt;0,VLOOKUP(AG36,$DY$8:$DZ$95,2)," ")</f>
        <v xml:space="preserve"> </v>
      </c>
      <c r="AM36" s="53"/>
      <c r="AN36" s="53"/>
      <c r="AO36" s="53"/>
      <c r="AP36" s="53"/>
      <c r="AQ36" s="53"/>
      <c r="AR36" s="53"/>
      <c r="AS36" s="55">
        <f>IF(D36="","",SUM(X36:AB36))</f>
        <v>11.64</v>
      </c>
      <c r="AT36" s="31">
        <f>IF(D36="","",RANK(AS36,$AS$3:$AS$202,0))</f>
        <v>34</v>
      </c>
      <c r="AU36" s="57">
        <f>IF(D36="","",IF(LOOKUP(AT36,'Master 2012 Pay Sheet'!$A$5:$A$35,'Master 2012 Pay Sheet'!$B$5:$B$35)&gt;0,LOOKUP(AT36,'Master 2012 Pay Sheet'!$A$5:$A$35,'Master 2012 Pay Sheet'!$B$5:$B$35),0))</f>
        <v>0</v>
      </c>
      <c r="AV36" s="56">
        <f>IF(D36="","",SUM(AH36:AL36))</f>
        <v>9.56</v>
      </c>
      <c r="AW36" s="31">
        <f>IF(D36="","",RANK(AV36,$AV$3:$AV$202,0))</f>
        <v>35</v>
      </c>
      <c r="AX36" s="57">
        <f>IF(D36="","",IF(LOOKUP(AW36,'Master 2012 Pay Sheet'!$C$5:$C$35,'Master 2012 Pay Sheet'!$D$5:$D$35)&gt;0,LOOKUP(AW36,'Master 2012 Pay Sheet'!$C$5:$C$35,'Master 2012 Pay Sheet'!$D$5:$D$35),0))</f>
        <v>0</v>
      </c>
      <c r="AY36" s="56">
        <f>IF(D36="","",AS36+AV36)</f>
        <v>21.200000000000003</v>
      </c>
      <c r="AZ36" s="31">
        <f>IF(D36="","",RANK(AY36,$AY$3:$AY$202,0))</f>
        <v>35</v>
      </c>
      <c r="BA36" s="57">
        <f>IF(D36="","",IF(LOOKUP(AZ36,'Master 2012 Pay Sheet'!$E$5:$E$35,'Master 2012 Pay Sheet'!$F$5:$F$35)&gt;0,LOOKUP(AZ36,'Master 2012 Pay Sheet'!$E$5:$E$35,'Master 2012 Pay Sheet'!$F$5:$F$35),0))</f>
        <v>0</v>
      </c>
      <c r="BB36" s="57">
        <f>IF(D36="","",SUM(AU36+AX36+BA36))</f>
        <v>0</v>
      </c>
      <c r="BC36" s="31">
        <f>IF(D36="","",AT36-AZ36)</f>
        <v>-1</v>
      </c>
      <c r="BD36" s="31" t="str">
        <f>IF(D36="","",IF(BC36=MAX($BC$3:$BC$202),B36,""))</f>
        <v/>
      </c>
      <c r="BE36" s="31">
        <f>IF(D36="","",COUNT(M36:Q36))</f>
        <v>5</v>
      </c>
      <c r="BF36" s="56">
        <f>IF(D36="","",MAX(X36:AB36))</f>
        <v>5.66</v>
      </c>
      <c r="BG36" s="31" t="str">
        <f>IF(BF36=MAX($BF$3:$BF$202),B36,"")</f>
        <v/>
      </c>
      <c r="BH36" s="31">
        <f>IF(D36="","",COUNT(AC36:AG36))</f>
        <v>4</v>
      </c>
      <c r="BI36" s="56">
        <f>IF(D36="","",MAX(AH36:AL36))</f>
        <v>4.74</v>
      </c>
      <c r="BJ36" s="31" t="str">
        <f>IF(BI36=MAX($BI$3:$BI$202),B36,"")</f>
        <v/>
      </c>
      <c r="BK36" s="31">
        <f>IF(BE36="","",BE36+BH36)</f>
        <v>9</v>
      </c>
      <c r="BL36" s="31">
        <f>IF(D36="","",IF(S36=MAX($S$3:$S$202),S36,""))</f>
        <v>0</v>
      </c>
      <c r="BM36" s="31">
        <f>IF(BL36=MAX($BL$3:$BL$202),B36,"")</f>
        <v>60</v>
      </c>
      <c r="BN36" s="31">
        <f>IF(D36="","",IF(AN36=MAX($AN$3:$AN$202),AN36,""))</f>
        <v>0</v>
      </c>
      <c r="BO36" s="31">
        <f>IF(BN36=MAX($BN$3:$BN$202),B36,"")</f>
        <v>60</v>
      </c>
      <c r="BP36" s="31">
        <f>IF(D36="","",IF(R36=MAX($R$3:$R$202),R36,""))</f>
        <v>0</v>
      </c>
      <c r="BQ36" s="31">
        <f>IF(BP36=MAX($BP$3:$BP$202),B36,"")</f>
        <v>60</v>
      </c>
      <c r="BR36" s="31">
        <f>IF(D36="","",IF(AM36=MAX($AM$3:$AM$202),AM36,""))</f>
        <v>0</v>
      </c>
      <c r="BS36" s="31">
        <f>IF(BR36=MAX($BR$3:$BR$202),B36,"")</f>
        <v>60</v>
      </c>
      <c r="BT36" s="31">
        <f>IF(D36="","",IF(V36=MAX($V$3:$V$202),V36,""))</f>
        <v>0</v>
      </c>
      <c r="BU36" s="31">
        <f>IF(BT36=MAX($BT$3:$BT$202),B36,"")</f>
        <v>60</v>
      </c>
      <c r="BV36" s="31">
        <f>IF(D36="","",IF(W36=MAX($W$3:$W$202), W36,""))</f>
        <v>0</v>
      </c>
      <c r="BW36" s="31">
        <f>IF(BV36=MAX($BV$3:$BV$202),B36,"")</f>
        <v>60</v>
      </c>
      <c r="BX36" s="31">
        <f>IF(D36="","",IF(AQ36=MAX($AQ$3:$AQ$202),AQ36,""))</f>
        <v>0</v>
      </c>
      <c r="BY36" s="31">
        <f>IF(BX36=MAX($BX$3:$BX$202),B36,"")</f>
        <v>60</v>
      </c>
      <c r="BZ36" s="31">
        <f>IF(D36="","",IF(AR36=MAX($AR$3:$AR$202), AR36,""))</f>
        <v>0</v>
      </c>
      <c r="CA36" s="31">
        <f>IF(BZ36=MAX($BZ$3:$BZ$202),B36,"")</f>
        <v>60</v>
      </c>
      <c r="CB36" s="31">
        <f>IF(D36="","",IF(U36=MAX($U$3:$U$202), U36,""))</f>
        <v>0</v>
      </c>
      <c r="CC36" s="31">
        <f>IF(CB36=MAX($CB$3:$CB$202),B36,"")</f>
        <v>60</v>
      </c>
      <c r="CD36" s="31">
        <f>IF(D36="","",IF(AP36=MAX($AP$3:$AP$202),AP36,""))</f>
        <v>0</v>
      </c>
      <c r="CE36" s="31">
        <f>IF(CD36=MAX($CD$3:$CD$202),B36,"")</f>
        <v>60</v>
      </c>
      <c r="CF36" s="31">
        <f>IF(D36="","",IF(T36=MAX($T$3:$T$202), T36,""))</f>
        <v>0</v>
      </c>
      <c r="CG36" s="31">
        <f>IF(CF36=MAX($CF$3:$CF$202),B36,"")</f>
        <v>60</v>
      </c>
      <c r="CH36" s="31">
        <f>IF(D36="","",IF(AO36=MAX($AO$3:$AO$202),AO36,""))</f>
        <v>0</v>
      </c>
      <c r="CI36" s="31">
        <f>IF(CH36=MAX($CH$3:$CH$202),B36,"")</f>
        <v>60</v>
      </c>
      <c r="CJ36" s="31" t="str">
        <f>IF(I36="AC",AZ36,"")</f>
        <v/>
      </c>
      <c r="CK36" s="31" t="str">
        <f>IF(CJ36="","",RANK(CJ36,$CJ$3:$CJ$202,1))</f>
        <v/>
      </c>
      <c r="CL36" s="31" t="str">
        <f>IF(CK36=1,B36,"")</f>
        <v/>
      </c>
      <c r="CM36" s="31" t="str">
        <f>IF(CK36=2,B36,"")</f>
        <v/>
      </c>
      <c r="CN36" s="31" t="str">
        <f>IF(CK36=3,B36,"")</f>
        <v/>
      </c>
      <c r="CO36" s="31" t="str">
        <f>IF(I36="MC",AZ36,"")</f>
        <v/>
      </c>
      <c r="CP36" s="31" t="str">
        <f>IF(CO36="","",RANK(CO36,$CO$3:$CO$202,1))</f>
        <v/>
      </c>
      <c r="CQ36" s="31" t="str">
        <f>IF(CP36=1,B36,"")</f>
        <v/>
      </c>
      <c r="CR36" s="31" t="str">
        <f>IF(CP36=2,B36,"")</f>
        <v/>
      </c>
      <c r="CS36" s="31" t="str">
        <f>IF(CP36=3,B36,"")</f>
        <v/>
      </c>
      <c r="CT36" s="31" t="str">
        <f>IF(BE36=0,BE36,"")</f>
        <v/>
      </c>
      <c r="CU36" s="31" t="str">
        <f>IF(BE36=1,1,"")</f>
        <v/>
      </c>
      <c r="CV36" s="31" t="str">
        <f>IF(BE36=2,2,"")</f>
        <v/>
      </c>
      <c r="CW36" s="31" t="str">
        <f>IF(BE36=3,3,"")</f>
        <v/>
      </c>
      <c r="CX36" s="31" t="str">
        <f>IF(BE36=4,4,"")</f>
        <v/>
      </c>
      <c r="CY36" s="31">
        <f>IF(BE36=5,5,"")</f>
        <v>5</v>
      </c>
      <c r="CZ36" s="31" t="str">
        <f>IF(BH36=0,BH36,"")</f>
        <v/>
      </c>
      <c r="DA36" s="31" t="str">
        <f>IF(BH36=1,1,"")</f>
        <v/>
      </c>
      <c r="DB36" s="31" t="str">
        <f>IF(BH36=2,2,"")</f>
        <v/>
      </c>
      <c r="DC36" s="31" t="str">
        <f>IF(BH36=3,3,"")</f>
        <v/>
      </c>
      <c r="DD36" s="31">
        <f>IF(BH36=4,4,"")</f>
        <v>4</v>
      </c>
      <c r="DE36" s="31" t="str">
        <f>IF(BH36=5,5,"")</f>
        <v/>
      </c>
      <c r="DF36" s="31" t="str">
        <f>IF(BK36=0,BK36,"")</f>
        <v/>
      </c>
      <c r="DG36" s="31" t="str">
        <f>IF(BK36=1,1,"")</f>
        <v/>
      </c>
      <c r="DH36" s="31" t="str">
        <f>IF(BK36=2,2,"")</f>
        <v/>
      </c>
      <c r="DI36" s="31" t="str">
        <f>IF(BK36=3,3,"")</f>
        <v/>
      </c>
      <c r="DJ36" s="31" t="str">
        <f>IF(BK36=4,4,"")</f>
        <v/>
      </c>
      <c r="DK36" s="31" t="str">
        <f>IF(BK36=5,5,"")</f>
        <v/>
      </c>
      <c r="DL36" s="31" t="str">
        <f>IF(BK36=6,6,"")</f>
        <v/>
      </c>
      <c r="DM36" s="31" t="str">
        <f>IF(BK36=7,7,"")</f>
        <v/>
      </c>
      <c r="DN36" s="31" t="str">
        <f>IF(BK36=8,8,"")</f>
        <v/>
      </c>
      <c r="DO36" s="31">
        <f>IF(BK36=9,9,"")</f>
        <v>9</v>
      </c>
      <c r="DP36" s="31" t="str">
        <f>IF(BK36=10,10,"")</f>
        <v/>
      </c>
      <c r="DQ36" s="31" t="str">
        <f>IF(J36="Lund",AZ36,"")</f>
        <v/>
      </c>
      <c r="DR36" s="31" t="str">
        <f>IF(DQ36="","",RANK(DQ36,$DQ$3:$DQ$202,1))</f>
        <v/>
      </c>
      <c r="DS36" s="31" t="str">
        <f>IF(DR36=1,B36,"")</f>
        <v/>
      </c>
      <c r="DT36" s="31">
        <f>IF(I36="AT",B36,"")</f>
        <v>60</v>
      </c>
      <c r="DU36" s="31" t="str">
        <f>IF(I36="MC",B36,"")</f>
        <v/>
      </c>
      <c r="DV36" s="31" t="str">
        <f>IF(I36="AC",B36,"")</f>
        <v/>
      </c>
      <c r="DW36" s="48">
        <f>IF(BK36=0,0,IF(D36="","",$D$203-AZ36+1)/$D$203*100)</f>
        <v>52.112676056338024</v>
      </c>
      <c r="DX36" s="76" t="str">
        <f>IF(AS36 = 0,AV36 - AS36,"")</f>
        <v/>
      </c>
      <c r="DY36" s="77">
        <v>21.25</v>
      </c>
      <c r="DZ36" s="77">
        <v>3.38</v>
      </c>
    </row>
    <row r="37" spans="1:130" ht="13.2" x14ac:dyDescent="0.25">
      <c r="A37" s="31">
        <v>35</v>
      </c>
      <c r="B37" s="76">
        <v>12</v>
      </c>
      <c r="C37" s="60"/>
      <c r="D37" s="61" t="s">
        <v>195</v>
      </c>
      <c r="E37" s="61" t="s">
        <v>334</v>
      </c>
      <c r="F37" s="14"/>
      <c r="G37" s="14" t="s">
        <v>196</v>
      </c>
      <c r="H37" s="50" t="s">
        <v>334</v>
      </c>
      <c r="I37" s="60" t="s">
        <v>203</v>
      </c>
      <c r="J37" s="47"/>
      <c r="K37" s="47"/>
      <c r="L37" s="47"/>
      <c r="M37" s="54">
        <v>19</v>
      </c>
      <c r="N37" s="54">
        <v>21.75</v>
      </c>
      <c r="O37" s="54">
        <v>16.25</v>
      </c>
      <c r="P37" s="54">
        <v>17.75</v>
      </c>
      <c r="Q37" s="54">
        <v>18</v>
      </c>
      <c r="R37" s="51"/>
      <c r="S37" s="51"/>
      <c r="T37" s="51"/>
      <c r="U37" s="51"/>
      <c r="V37" s="51"/>
      <c r="W37" s="51"/>
      <c r="X37" s="52">
        <f>IF(M37&gt;0,VLOOKUP(M37,$DY$8:$DZ$95,2)," ")</f>
        <v>2.3199999999999998</v>
      </c>
      <c r="Y37" s="52">
        <f>IF(N37&gt;0,VLOOKUP(N37,$DY$8:$DZ$95,2)," ")</f>
        <v>3.66</v>
      </c>
      <c r="Z37" s="52">
        <f>IF(O37&gt;0,VLOOKUP(O37,$DY$8:$DZ$95,2)," ")</f>
        <v>1.44</v>
      </c>
      <c r="AA37" s="52">
        <f>IF(P37&gt;0,VLOOKUP(P37,$DY$8:$DZ$95,2)," ")</f>
        <v>1.86</v>
      </c>
      <c r="AB37" s="52">
        <f>IF(Q37&gt;0,VLOOKUP(Q37,$DY$8:$DZ$95,2)," ")</f>
        <v>1.94</v>
      </c>
      <c r="AC37" s="54">
        <v>15</v>
      </c>
      <c r="AD37" s="54">
        <v>22</v>
      </c>
      <c r="AE37" s="54">
        <v>17</v>
      </c>
      <c r="AF37" s="54">
        <v>17</v>
      </c>
      <c r="AG37" s="54">
        <v>15</v>
      </c>
      <c r="AH37" s="52">
        <f>IF(AC37&gt;0,VLOOKUP(AC37,$DY$8:$DZ$95,2)," ")</f>
        <v>1.1200000000000001</v>
      </c>
      <c r="AI37" s="52">
        <f>IF(AD37&gt;0,VLOOKUP(AD37,$DY$8:$DZ$95,2)," ")</f>
        <v>3.8</v>
      </c>
      <c r="AJ37" s="52">
        <f>IF(AE37&gt;0,VLOOKUP(AE37,$DY$8:$DZ$95,2)," ")</f>
        <v>1.64</v>
      </c>
      <c r="AK37" s="52">
        <f>IF(AF37&gt;0,VLOOKUP(AF37,$DY$8:$DZ$95,2)," ")</f>
        <v>1.64</v>
      </c>
      <c r="AL37" s="52">
        <f>IF(AG37&gt;0,VLOOKUP(AG37,$DY$8:$DZ$95,2)," ")</f>
        <v>1.1200000000000001</v>
      </c>
      <c r="AM37" s="53"/>
      <c r="AN37" s="53"/>
      <c r="AO37" s="53"/>
      <c r="AP37" s="53"/>
      <c r="AQ37" s="53"/>
      <c r="AR37" s="53"/>
      <c r="AS37" s="55">
        <f>IF(D37="","",SUM(X37:AB37))</f>
        <v>11.219999999999999</v>
      </c>
      <c r="AT37" s="31">
        <f>IF(D37="","",RANK(AS37,$AS$3:$AS$202,0))</f>
        <v>35</v>
      </c>
      <c r="AU37" s="57">
        <f>IF(D37="","",IF(LOOKUP(AT37,'Master 2012 Pay Sheet'!$A$5:$A$35,'Master 2012 Pay Sheet'!$B$5:$B$35)&gt;0,LOOKUP(AT37,'Master 2012 Pay Sheet'!$A$5:$A$35,'Master 2012 Pay Sheet'!$B$5:$B$35),0))</f>
        <v>0</v>
      </c>
      <c r="AV37" s="56">
        <f>IF(D37="","",SUM(AH37:AL37))</f>
        <v>9.32</v>
      </c>
      <c r="AW37" s="31">
        <f>IF(D37="","",RANK(AV37,$AV$3:$AV$202,0))</f>
        <v>37</v>
      </c>
      <c r="AX37" s="57">
        <f>IF(D37="","",IF(LOOKUP(AW37,'Master 2012 Pay Sheet'!$C$5:$C$35,'Master 2012 Pay Sheet'!$D$5:$D$35)&gt;0,LOOKUP(AW37,'Master 2012 Pay Sheet'!$C$5:$C$35,'Master 2012 Pay Sheet'!$D$5:$D$35),0))</f>
        <v>0</v>
      </c>
      <c r="AY37" s="56">
        <f>IF(D37="","",AS37+AV37)</f>
        <v>20.54</v>
      </c>
      <c r="AZ37" s="31">
        <f>IF(D37="","",RANK(AY37,$AY$3:$AY$202,0))</f>
        <v>38</v>
      </c>
      <c r="BA37" s="57">
        <f>IF(D37="","",IF(LOOKUP(AZ37,'Master 2012 Pay Sheet'!$E$5:$E$35,'Master 2012 Pay Sheet'!$F$5:$F$35)&gt;0,LOOKUP(AZ37,'Master 2012 Pay Sheet'!$E$5:$E$35,'Master 2012 Pay Sheet'!$F$5:$F$35),0))</f>
        <v>0</v>
      </c>
      <c r="BB37" s="57">
        <f>IF(D37="","",SUM(AU37+AX37+BA37))</f>
        <v>0</v>
      </c>
      <c r="BC37" s="31">
        <f>IF(D37="","",AT37-AZ37)</f>
        <v>-3</v>
      </c>
      <c r="BD37" s="31" t="str">
        <f>IF(D37="","",IF(BC37=MAX($BC$3:$BC$202),B37,""))</f>
        <v/>
      </c>
      <c r="BE37" s="31">
        <f>IF(D37="","",COUNT(M37:Q37))</f>
        <v>5</v>
      </c>
      <c r="BF37" s="56">
        <f>IF(D37="","",MAX(X37:AB37))</f>
        <v>3.66</v>
      </c>
      <c r="BG37" s="31" t="str">
        <f>IF(BF37=MAX($BF$3:$BF$202),B37,"")</f>
        <v/>
      </c>
      <c r="BH37" s="31">
        <f>IF(D37="","",COUNT(AC37:AG37))</f>
        <v>5</v>
      </c>
      <c r="BI37" s="56">
        <f>IF(D37="","",MAX(AH37:AL37))</f>
        <v>3.8</v>
      </c>
      <c r="BJ37" s="31" t="str">
        <f>IF(BI37=MAX($BI$3:$BI$202),B37,"")</f>
        <v/>
      </c>
      <c r="BK37" s="31">
        <f>IF(BE37="","",BE37+BH37)</f>
        <v>10</v>
      </c>
      <c r="BL37" s="31">
        <f>IF(D37="","",IF(S37=MAX($S$3:$S$202),S37,""))</f>
        <v>0</v>
      </c>
      <c r="BM37" s="31">
        <f>IF(BL37=MAX($BL$3:$BL$202),B37,"")</f>
        <v>12</v>
      </c>
      <c r="BN37" s="31">
        <f>IF(D37="","",IF(AN37=MAX($AN$3:$AN$202),AN37,""))</f>
        <v>0</v>
      </c>
      <c r="BO37" s="31">
        <f>IF(BN37=MAX($BN$3:$BN$202),B37,"")</f>
        <v>12</v>
      </c>
      <c r="BP37" s="31">
        <f>IF(D37="","",IF(R37=MAX($R$3:$R$202),R37,""))</f>
        <v>0</v>
      </c>
      <c r="BQ37" s="31">
        <f>IF(BP37=MAX($BP$3:$BP$202),B37,"")</f>
        <v>12</v>
      </c>
      <c r="BR37" s="31">
        <f>IF(D37="","",IF(AM37=MAX($AM$3:$AM$202),AM37,""))</f>
        <v>0</v>
      </c>
      <c r="BS37" s="31">
        <f>IF(BR37=MAX($BR$3:$BR$202),B37,"")</f>
        <v>12</v>
      </c>
      <c r="BT37" s="31">
        <f>IF(D37="","",IF(V37=MAX($V$3:$V$202),V37,""))</f>
        <v>0</v>
      </c>
      <c r="BU37" s="31">
        <f>IF(BT37=MAX($BT$3:$BT$202),B37,"")</f>
        <v>12</v>
      </c>
      <c r="BV37" s="31">
        <f>IF(D37="","",IF(W37=MAX($W$3:$W$202), W37,""))</f>
        <v>0</v>
      </c>
      <c r="BW37" s="31">
        <f>IF(BV37=MAX($BV$3:$BV$202),B37,"")</f>
        <v>12</v>
      </c>
      <c r="BX37" s="31">
        <f>IF(D37="","",IF(AQ37=MAX($AQ$3:$AQ$202),AQ37,""))</f>
        <v>0</v>
      </c>
      <c r="BY37" s="31">
        <f>IF(BX37=MAX($BX$3:$BX$202),B37,"")</f>
        <v>12</v>
      </c>
      <c r="BZ37" s="31">
        <f>IF(D37="","",IF(AR37=MAX($AR$3:$AR$202), AR37,""))</f>
        <v>0</v>
      </c>
      <c r="CA37" s="31">
        <f>IF(BZ37=MAX($BZ$3:$BZ$202),B37,"")</f>
        <v>12</v>
      </c>
      <c r="CB37" s="31">
        <f>IF(D37="","",IF(U37=MAX($U$3:$U$202), U37,""))</f>
        <v>0</v>
      </c>
      <c r="CC37" s="31">
        <f>IF(CB37=MAX($CB$3:$CB$202),B37,"")</f>
        <v>12</v>
      </c>
      <c r="CD37" s="31">
        <f>IF(D37="","",IF(AP37=MAX($AP$3:$AP$202),AP37,""))</f>
        <v>0</v>
      </c>
      <c r="CE37" s="31">
        <f>IF(CD37=MAX($CD$3:$CD$202),B37,"")</f>
        <v>12</v>
      </c>
      <c r="CF37" s="31">
        <f>IF(D37="","",IF(T37=MAX($T$3:$T$202), T37,""))</f>
        <v>0</v>
      </c>
      <c r="CG37" s="31">
        <f>IF(CF37=MAX($CF$3:$CF$202),B37,"")</f>
        <v>12</v>
      </c>
      <c r="CH37" s="31">
        <f>IF(D37="","",IF(AO37=MAX($AO$3:$AO$202),AO37,""))</f>
        <v>0</v>
      </c>
      <c r="CI37" s="31">
        <f>IF(CH37=MAX($CH$3:$CH$202),B37,"")</f>
        <v>12</v>
      </c>
      <c r="CJ37" s="31" t="str">
        <f>IF(I37="AC",AZ37,"")</f>
        <v/>
      </c>
      <c r="CK37" s="31" t="str">
        <f>IF(CJ37="","",RANK(CJ37,$CJ$3:$CJ$202,1))</f>
        <v/>
      </c>
      <c r="CL37" s="31" t="str">
        <f>IF(CK37=1,B37,"")</f>
        <v/>
      </c>
      <c r="CM37" s="31" t="str">
        <f>IF(CK37=2,B37,"")</f>
        <v/>
      </c>
      <c r="CN37" s="31" t="str">
        <f>IF(CK37=3,B37,"")</f>
        <v/>
      </c>
      <c r="CO37" s="31" t="str">
        <f>IF(I37="MC",AZ37,"")</f>
        <v/>
      </c>
      <c r="CP37" s="31" t="str">
        <f>IF(CO37="","",RANK(CO37,$CO$3:$CO$202,1))</f>
        <v/>
      </c>
      <c r="CQ37" s="31" t="str">
        <f>IF(CP37=1,B37,"")</f>
        <v/>
      </c>
      <c r="CR37" s="31" t="str">
        <f>IF(CP37=2,B37,"")</f>
        <v/>
      </c>
      <c r="CS37" s="31" t="str">
        <f>IF(CP37=3,B37,"")</f>
        <v/>
      </c>
      <c r="CT37" s="31" t="str">
        <f>IF(BE37=0,BE37,"")</f>
        <v/>
      </c>
      <c r="CU37" s="31" t="str">
        <f>IF(BE37=1,1,"")</f>
        <v/>
      </c>
      <c r="CV37" s="31" t="str">
        <f>IF(BE37=2,2,"")</f>
        <v/>
      </c>
      <c r="CW37" s="31" t="str">
        <f>IF(BE37=3,3,"")</f>
        <v/>
      </c>
      <c r="CX37" s="31" t="str">
        <f>IF(BE37=4,4,"")</f>
        <v/>
      </c>
      <c r="CY37" s="31">
        <f>IF(BE37=5,5,"")</f>
        <v>5</v>
      </c>
      <c r="CZ37" s="31" t="str">
        <f>IF(BH37=0,BH37,"")</f>
        <v/>
      </c>
      <c r="DA37" s="31" t="str">
        <f>IF(BH37=1,1,"")</f>
        <v/>
      </c>
      <c r="DB37" s="31" t="str">
        <f>IF(BH37=2,2,"")</f>
        <v/>
      </c>
      <c r="DC37" s="31" t="str">
        <f>IF(BH37=3,3,"")</f>
        <v/>
      </c>
      <c r="DD37" s="31" t="str">
        <f>IF(BH37=4,4,"")</f>
        <v/>
      </c>
      <c r="DE37" s="31">
        <f>IF(BH37=5,5,"")</f>
        <v>5</v>
      </c>
      <c r="DF37" s="31" t="str">
        <f>IF(BK37=0,BK37,"")</f>
        <v/>
      </c>
      <c r="DG37" s="31" t="str">
        <f>IF(BK37=1,1,"")</f>
        <v/>
      </c>
      <c r="DH37" s="31" t="str">
        <f>IF(BK37=2,2,"")</f>
        <v/>
      </c>
      <c r="DI37" s="31" t="str">
        <f>IF(BK37=3,3,"")</f>
        <v/>
      </c>
      <c r="DJ37" s="31" t="str">
        <f>IF(BK37=4,4,"")</f>
        <v/>
      </c>
      <c r="DK37" s="31" t="str">
        <f>IF(BK37=5,5,"")</f>
        <v/>
      </c>
      <c r="DL37" s="31" t="str">
        <f>IF(BK37=6,6,"")</f>
        <v/>
      </c>
      <c r="DM37" s="31" t="str">
        <f>IF(BK37=7,7,"")</f>
        <v/>
      </c>
      <c r="DN37" s="31" t="str">
        <f>IF(BK37=8,8,"")</f>
        <v/>
      </c>
      <c r="DO37" s="31" t="str">
        <f>IF(BK37=9,9,"")</f>
        <v/>
      </c>
      <c r="DP37" s="31">
        <f>IF(BK37=10,10,"")</f>
        <v>10</v>
      </c>
      <c r="DQ37" s="31" t="str">
        <f>IF(J37="Lund",AZ37,"")</f>
        <v/>
      </c>
      <c r="DR37" s="31" t="str">
        <f>IF(DQ37="","",RANK(DQ37,$DQ$3:$DQ$202,1))</f>
        <v/>
      </c>
      <c r="DS37" s="31" t="str">
        <f>IF(DR37=1,B37,"")</f>
        <v/>
      </c>
      <c r="DT37" s="31">
        <f>IF(I37="AT",B37,"")</f>
        <v>12</v>
      </c>
      <c r="DU37" s="31" t="str">
        <f>IF(I37="MC",B37,"")</f>
        <v/>
      </c>
      <c r="DV37" s="31" t="str">
        <f>IF(I37="AC",B37,"")</f>
        <v/>
      </c>
      <c r="DW37" s="48">
        <f>IF(BK37=0,0,IF(D37="","",$D$203-AZ37+1)/$D$203*100)</f>
        <v>47.887323943661968</v>
      </c>
      <c r="DX37" s="76" t="str">
        <f>IF(AS37 = 0,AV37 - AS37,"")</f>
        <v/>
      </c>
      <c r="DY37" s="77">
        <v>21.5</v>
      </c>
      <c r="DZ37" s="77">
        <v>3.52</v>
      </c>
    </row>
    <row r="38" spans="1:130" ht="13.2" x14ac:dyDescent="0.25">
      <c r="A38" s="31">
        <v>35</v>
      </c>
      <c r="B38" s="76">
        <v>24</v>
      </c>
      <c r="C38" s="15"/>
      <c r="D38" s="14" t="s">
        <v>220</v>
      </c>
      <c r="E38" s="14" t="s">
        <v>332</v>
      </c>
      <c r="F38" s="14"/>
      <c r="G38" s="14" t="s">
        <v>221</v>
      </c>
      <c r="H38" s="50" t="s">
        <v>332</v>
      </c>
      <c r="I38" s="15" t="s">
        <v>222</v>
      </c>
      <c r="J38" s="47"/>
      <c r="K38" s="47"/>
      <c r="L38" s="47"/>
      <c r="M38" s="54">
        <v>19</v>
      </c>
      <c r="N38" s="54">
        <v>19.5</v>
      </c>
      <c r="O38" s="54">
        <v>17</v>
      </c>
      <c r="P38" s="54">
        <v>23.5</v>
      </c>
      <c r="Q38" s="54"/>
      <c r="R38" s="51"/>
      <c r="S38" s="51"/>
      <c r="T38" s="51"/>
      <c r="U38" s="51"/>
      <c r="V38" s="51"/>
      <c r="W38" s="51"/>
      <c r="X38" s="52">
        <f>IF(M38&gt;0,VLOOKUP(M38,$DY$8:$DZ$95,2)," ")</f>
        <v>2.3199999999999998</v>
      </c>
      <c r="Y38" s="52">
        <f>IF(N38&gt;0,VLOOKUP(N38,$DY$8:$DZ$95,2)," ")</f>
        <v>2.52</v>
      </c>
      <c r="Z38" s="52">
        <f>IF(O38&gt;0,VLOOKUP(O38,$DY$8:$DZ$95,2)," ")</f>
        <v>1.64</v>
      </c>
      <c r="AA38" s="52">
        <f>IF(P38&gt;0,VLOOKUP(P38,$DY$8:$DZ$95,2)," ")</f>
        <v>4.74</v>
      </c>
      <c r="AB38" s="52" t="str">
        <f>IF(Q38&gt;0,VLOOKUP(Q38,$DY$8:$DZ$95,2)," ")</f>
        <v xml:space="preserve"> </v>
      </c>
      <c r="AC38" s="54">
        <v>21</v>
      </c>
      <c r="AD38" s="54">
        <v>22.25</v>
      </c>
      <c r="AE38" s="54">
        <v>20.5</v>
      </c>
      <c r="AF38" s="54">
        <v>14.75</v>
      </c>
      <c r="AG38" s="54"/>
      <c r="AH38" s="52">
        <f>IF(AC38&gt;0,VLOOKUP(AC38,$DY$8:$DZ$95,2)," ")</f>
        <v>3.24</v>
      </c>
      <c r="AI38" s="52">
        <f>IF(AD38&gt;0,VLOOKUP(AD38,$DY$8:$DZ$95,2)," ")</f>
        <v>3.94</v>
      </c>
      <c r="AJ38" s="52">
        <f>IF(AE38&gt;0,VLOOKUP(AE38,$DY$8:$DZ$95,2)," ")</f>
        <v>3</v>
      </c>
      <c r="AK38" s="52">
        <f>IF(AF38&gt;0,VLOOKUP(AF38,$DY$8:$DZ$95,2)," ")</f>
        <v>1.0900000000000001</v>
      </c>
      <c r="AL38" s="52" t="str">
        <f>IF(AG38&gt;0,VLOOKUP(AG38,$DY$8:$DZ$95,2)," ")</f>
        <v xml:space="preserve"> </v>
      </c>
      <c r="AM38" s="53"/>
      <c r="AN38" s="53"/>
      <c r="AO38" s="53"/>
      <c r="AP38" s="53"/>
      <c r="AQ38" s="53"/>
      <c r="AR38" s="53"/>
      <c r="AS38" s="55">
        <f>IF(D38="","",SUM(X38:AB38))</f>
        <v>11.219999999999999</v>
      </c>
      <c r="AT38" s="31">
        <f>IF(D38="","",RANK(AS38,$AS$3:$AS$202,0))</f>
        <v>35</v>
      </c>
      <c r="AU38" s="57">
        <f>IF(D38="","",IF(LOOKUP(AT38,'Master 2012 Pay Sheet'!$A$5:$A$35,'Master 2012 Pay Sheet'!$B$5:$B$35)&gt;0,LOOKUP(AT38,'Master 2012 Pay Sheet'!$A$5:$A$35,'Master 2012 Pay Sheet'!$B$5:$B$35),0))</f>
        <v>0</v>
      </c>
      <c r="AV38" s="56">
        <f>IF(D38="","",SUM(AH38:AL38))</f>
        <v>11.27</v>
      </c>
      <c r="AW38" s="31">
        <f>IF(D38="","",RANK(AV38,$AV$3:$AV$202,0))</f>
        <v>25</v>
      </c>
      <c r="AX38" s="57">
        <f>IF(D38="","",IF(LOOKUP(AW38,'Master 2012 Pay Sheet'!$C$5:$C$35,'Master 2012 Pay Sheet'!$D$5:$D$35)&gt;0,LOOKUP(AW38,'Master 2012 Pay Sheet'!$C$5:$C$35,'Master 2012 Pay Sheet'!$D$5:$D$35),0))</f>
        <v>0</v>
      </c>
      <c r="AY38" s="56">
        <f>IF(D38="","",AS38+AV38)</f>
        <v>22.49</v>
      </c>
      <c r="AZ38" s="31">
        <f>IF(D38="","",RANK(AY38,$AY$3:$AY$202,0))</f>
        <v>30</v>
      </c>
      <c r="BA38" s="57">
        <f>IF(D38="","",IF(LOOKUP(AZ38,'Master 2012 Pay Sheet'!$E$5:$E$35,'Master 2012 Pay Sheet'!$F$5:$F$35)&gt;0,LOOKUP(AZ38,'Master 2012 Pay Sheet'!$E$5:$E$35,'Master 2012 Pay Sheet'!$F$5:$F$35),0))</f>
        <v>0</v>
      </c>
      <c r="BB38" s="57">
        <f>IF(D38="","",SUM(AU38+AX38+BA38))</f>
        <v>0</v>
      </c>
      <c r="BC38" s="31">
        <f>IF(D38="","",AT38-AZ38)</f>
        <v>5</v>
      </c>
      <c r="BD38" s="31" t="str">
        <f>IF(D38="","",IF(BC38=MAX($BC$3:$BC$202),B38,""))</f>
        <v/>
      </c>
      <c r="BE38" s="31">
        <f>IF(D38="","",COUNT(M38:Q38))</f>
        <v>4</v>
      </c>
      <c r="BF38" s="56">
        <f>IF(D38="","",MAX(X38:AB38))</f>
        <v>4.74</v>
      </c>
      <c r="BG38" s="31" t="str">
        <f>IF(BF38=MAX($BF$3:$BF$202),B38,"")</f>
        <v/>
      </c>
      <c r="BH38" s="31">
        <f>IF(D38="","",COUNT(AC38:AG38))</f>
        <v>4</v>
      </c>
      <c r="BI38" s="56">
        <f>IF(D38="","",MAX(AH38:AL38))</f>
        <v>3.94</v>
      </c>
      <c r="BJ38" s="31" t="str">
        <f>IF(BI38=MAX($BI$3:$BI$202),B38,"")</f>
        <v/>
      </c>
      <c r="BK38" s="31">
        <f>IF(BE38="","",BE38+BH38)</f>
        <v>8</v>
      </c>
      <c r="BL38" s="31">
        <f>IF(D38="","",IF(S38=MAX($S$3:$S$202),S38,""))</f>
        <v>0</v>
      </c>
      <c r="BM38" s="31">
        <f>IF(BL38=MAX($BL$3:$BL$202),B38,"")</f>
        <v>24</v>
      </c>
      <c r="BN38" s="31">
        <f>IF(D38="","",IF(AN38=MAX($AN$3:$AN$202),AN38,""))</f>
        <v>0</v>
      </c>
      <c r="BO38" s="31">
        <f>IF(BN38=MAX($BN$3:$BN$202),B38,"")</f>
        <v>24</v>
      </c>
      <c r="BP38" s="31">
        <f>IF(D38="","",IF(R38=MAX($R$3:$R$202),R38,""))</f>
        <v>0</v>
      </c>
      <c r="BQ38" s="31">
        <f>IF(BP38=MAX($BP$3:$BP$202),B38,"")</f>
        <v>24</v>
      </c>
      <c r="BR38" s="31">
        <f>IF(D38="","",IF(AM38=MAX($AM$3:$AM$202),AM38,""))</f>
        <v>0</v>
      </c>
      <c r="BS38" s="31">
        <f>IF(BR38=MAX($BR$3:$BR$202),B38,"")</f>
        <v>24</v>
      </c>
      <c r="BT38" s="31">
        <f>IF(D38="","",IF(V38=MAX($V$3:$V$202),V38,""))</f>
        <v>0</v>
      </c>
      <c r="BU38" s="31">
        <f>IF(BT38=MAX($BT$3:$BT$202),B38,"")</f>
        <v>24</v>
      </c>
      <c r="BV38" s="31">
        <f>IF(D38="","",IF(W38=MAX($W$3:$W$202), W38,""))</f>
        <v>0</v>
      </c>
      <c r="BW38" s="31">
        <f>IF(BV38=MAX($BV$3:$BV$202),B38,"")</f>
        <v>24</v>
      </c>
      <c r="BX38" s="31">
        <f>IF(D38="","",IF(AQ38=MAX($AQ$3:$AQ$202),AQ38,""))</f>
        <v>0</v>
      </c>
      <c r="BY38" s="31">
        <f>IF(BX38=MAX($BX$3:$BX$202),B38,"")</f>
        <v>24</v>
      </c>
      <c r="BZ38" s="31">
        <f>IF(D38="","",IF(AR38=MAX($AR$3:$AR$202), AR38,""))</f>
        <v>0</v>
      </c>
      <c r="CA38" s="31">
        <f>IF(BZ38=MAX($BZ$3:$BZ$202),B38,"")</f>
        <v>24</v>
      </c>
      <c r="CB38" s="31">
        <f>IF(D38="","",IF(U38=MAX($U$3:$U$202), U38,""))</f>
        <v>0</v>
      </c>
      <c r="CC38" s="31">
        <f>IF(CB38=MAX($CB$3:$CB$202),B38,"")</f>
        <v>24</v>
      </c>
      <c r="CD38" s="31">
        <f>IF(D38="","",IF(AP38=MAX($AP$3:$AP$202),AP38,""))</f>
        <v>0</v>
      </c>
      <c r="CE38" s="31">
        <f>IF(CD38=MAX($CD$3:$CD$202),B38,"")</f>
        <v>24</v>
      </c>
      <c r="CF38" s="31">
        <f>IF(D38="","",IF(T38=MAX($T$3:$T$202), T38,""))</f>
        <v>0</v>
      </c>
      <c r="CG38" s="31">
        <f>IF(CF38=MAX($CF$3:$CF$202),B38,"")</f>
        <v>24</v>
      </c>
      <c r="CH38" s="31">
        <f>IF(D38="","",IF(AO38=MAX($AO$3:$AO$202),AO38,""))</f>
        <v>0</v>
      </c>
      <c r="CI38" s="31">
        <f>IF(CH38=MAX($CH$3:$CH$202),B38,"")</f>
        <v>24</v>
      </c>
      <c r="CJ38" s="31" t="str">
        <f>IF(I38="AC",AZ38,"")</f>
        <v/>
      </c>
      <c r="CK38" s="31" t="str">
        <f>IF(CJ38="","",RANK(CJ38,$CJ$3:$CJ$202,1))</f>
        <v/>
      </c>
      <c r="CL38" s="31" t="str">
        <f>IF(CK38=1,B38,"")</f>
        <v/>
      </c>
      <c r="CM38" s="31" t="str">
        <f>IF(CK38=2,B38,"")</f>
        <v/>
      </c>
      <c r="CN38" s="31" t="str">
        <f>IF(CK38=3,B38,"")</f>
        <v/>
      </c>
      <c r="CO38" s="31">
        <f>IF(I38="MC",AZ38,"")</f>
        <v>30</v>
      </c>
      <c r="CP38" s="31">
        <f>IF(CO38="","",RANK(CO38,$CO$3:$CO$202,1))</f>
        <v>5</v>
      </c>
      <c r="CQ38" s="31" t="str">
        <f>IF(CP38=1,B38,"")</f>
        <v/>
      </c>
      <c r="CR38" s="31" t="str">
        <f>IF(CP38=2,B38,"")</f>
        <v/>
      </c>
      <c r="CS38" s="31" t="str">
        <f>IF(CP38=3,B38,"")</f>
        <v/>
      </c>
      <c r="CT38" s="31" t="str">
        <f>IF(BE38=0,BE38,"")</f>
        <v/>
      </c>
      <c r="CU38" s="31" t="str">
        <f>IF(BE38=1,1,"")</f>
        <v/>
      </c>
      <c r="CV38" s="31" t="str">
        <f>IF(BE38=2,2,"")</f>
        <v/>
      </c>
      <c r="CW38" s="31" t="str">
        <f>IF(BE38=3,3,"")</f>
        <v/>
      </c>
      <c r="CX38" s="31">
        <f>IF(BE38=4,4,"")</f>
        <v>4</v>
      </c>
      <c r="CY38" s="31" t="str">
        <f>IF(BE38=5,5,"")</f>
        <v/>
      </c>
      <c r="CZ38" s="31" t="str">
        <f>IF(BH38=0,BH38,"")</f>
        <v/>
      </c>
      <c r="DA38" s="31" t="str">
        <f>IF(BH38=1,1,"")</f>
        <v/>
      </c>
      <c r="DB38" s="31" t="str">
        <f>IF(BH38=2,2,"")</f>
        <v/>
      </c>
      <c r="DC38" s="31" t="str">
        <f>IF(BH38=3,3,"")</f>
        <v/>
      </c>
      <c r="DD38" s="31">
        <f>IF(BH38=4,4,"")</f>
        <v>4</v>
      </c>
      <c r="DE38" s="31" t="str">
        <f>IF(BH38=5,5,"")</f>
        <v/>
      </c>
      <c r="DF38" s="31" t="str">
        <f>IF(BK38=0,BK38,"")</f>
        <v/>
      </c>
      <c r="DG38" s="31" t="str">
        <f>IF(BK38=1,1,"")</f>
        <v/>
      </c>
      <c r="DH38" s="31" t="str">
        <f>IF(BK38=2,2,"")</f>
        <v/>
      </c>
      <c r="DI38" s="31" t="str">
        <f>IF(BK38=3,3,"")</f>
        <v/>
      </c>
      <c r="DJ38" s="31" t="str">
        <f>IF(BK38=4,4,"")</f>
        <v/>
      </c>
      <c r="DK38" s="31" t="str">
        <f>IF(BK38=5,5,"")</f>
        <v/>
      </c>
      <c r="DL38" s="31" t="str">
        <f>IF(BK38=6,6,"")</f>
        <v/>
      </c>
      <c r="DM38" s="31" t="str">
        <f>IF(BK38=7,7,"")</f>
        <v/>
      </c>
      <c r="DN38" s="31">
        <f>IF(BK38=8,8,"")</f>
        <v>8</v>
      </c>
      <c r="DO38" s="31" t="str">
        <f>IF(BK38=9,9,"")</f>
        <v/>
      </c>
      <c r="DP38" s="31" t="str">
        <f>IF(BK38=10,10,"")</f>
        <v/>
      </c>
      <c r="DQ38" s="31" t="str">
        <f>IF(J38="Lund",AZ38,"")</f>
        <v/>
      </c>
      <c r="DR38" s="31" t="str">
        <f>IF(DQ38="","",RANK(DQ38,$DQ$3:$DQ$202,1))</f>
        <v/>
      </c>
      <c r="DS38" s="31" t="str">
        <f>IF(DR38=1,B38,"")</f>
        <v/>
      </c>
      <c r="DT38" s="31" t="str">
        <f>IF(I38="AT",B38,"")</f>
        <v/>
      </c>
      <c r="DU38" s="31">
        <f>IF(I38="MC",B38,"")</f>
        <v>24</v>
      </c>
      <c r="DV38" s="31" t="str">
        <f>IF(I38="AC",B38,"")</f>
        <v/>
      </c>
      <c r="DW38" s="48">
        <f>IF(BK38=0,0,IF(D38="","",$D$203-AZ38+1)/$D$203*100)</f>
        <v>59.154929577464785</v>
      </c>
      <c r="DX38" s="76" t="str">
        <f>IF(AS38 = 0,AV38 - AS38,"")</f>
        <v/>
      </c>
      <c r="DY38" s="77">
        <v>21.75</v>
      </c>
      <c r="DZ38" s="77">
        <v>3.66</v>
      </c>
    </row>
    <row r="39" spans="1:130" ht="13.2" x14ac:dyDescent="0.25">
      <c r="A39" s="31">
        <v>37</v>
      </c>
      <c r="B39" s="76">
        <v>69</v>
      </c>
      <c r="C39" s="15"/>
      <c r="D39" s="14" t="s">
        <v>312</v>
      </c>
      <c r="E39" s="14" t="s">
        <v>323</v>
      </c>
      <c r="F39" s="14"/>
      <c r="G39" s="14" t="s">
        <v>313</v>
      </c>
      <c r="H39" s="50" t="s">
        <v>323</v>
      </c>
      <c r="I39" s="15" t="s">
        <v>222</v>
      </c>
      <c r="J39" s="47"/>
      <c r="K39" s="47"/>
      <c r="L39" s="47"/>
      <c r="M39" s="54">
        <v>19</v>
      </c>
      <c r="N39" s="54">
        <v>20</v>
      </c>
      <c r="O39" s="54">
        <v>16</v>
      </c>
      <c r="P39" s="54">
        <v>16.25</v>
      </c>
      <c r="Q39" s="54">
        <v>21</v>
      </c>
      <c r="R39" s="51"/>
      <c r="S39" s="51"/>
      <c r="T39" s="51"/>
      <c r="U39" s="51"/>
      <c r="V39" s="51"/>
      <c r="W39" s="51"/>
      <c r="X39" s="52">
        <f>IF(M39&gt;0,VLOOKUP(M39,$DY$8:$DZ$95,2)," ")</f>
        <v>2.3199999999999998</v>
      </c>
      <c r="Y39" s="52">
        <f>IF(N39&gt;0,VLOOKUP(N39,$DY$8:$DZ$95,2)," ")</f>
        <v>2.76</v>
      </c>
      <c r="Z39" s="52">
        <f>IF(O39&gt;0,VLOOKUP(O39,$DY$8:$DZ$95,2)," ")</f>
        <v>1.38</v>
      </c>
      <c r="AA39" s="52">
        <f>IF(P39&gt;0,VLOOKUP(P39,$DY$8:$DZ$95,2)," ")</f>
        <v>1.44</v>
      </c>
      <c r="AB39" s="52">
        <f>IF(Q39&gt;0,VLOOKUP(Q39,$DY$8:$DZ$95,2)," ")</f>
        <v>3.24</v>
      </c>
      <c r="AC39" s="54">
        <v>16.5</v>
      </c>
      <c r="AD39" s="54">
        <v>17.75</v>
      </c>
      <c r="AE39" s="54"/>
      <c r="AF39" s="54"/>
      <c r="AG39" s="54"/>
      <c r="AH39" s="52">
        <f>IF(AC39&gt;0,VLOOKUP(AC39,$DY$8:$DZ$95,2)," ")</f>
        <v>1.5</v>
      </c>
      <c r="AI39" s="52">
        <f>IF(AD39&gt;0,VLOOKUP(AD39,$DY$8:$DZ$95,2)," ")</f>
        <v>1.86</v>
      </c>
      <c r="AJ39" s="52" t="str">
        <f>IF(AE39&gt;0,VLOOKUP(AE39,$DY$8:$DZ$95,2)," ")</f>
        <v xml:space="preserve"> </v>
      </c>
      <c r="AK39" s="52" t="str">
        <f>IF(AF39&gt;0,VLOOKUP(AF39,$DY$8:$DZ$95,2)," ")</f>
        <v xml:space="preserve"> </v>
      </c>
      <c r="AL39" s="52" t="str">
        <f>IF(AG39&gt;0,VLOOKUP(AG39,$DY$8:$DZ$95,2)," ")</f>
        <v xml:space="preserve"> </v>
      </c>
      <c r="AM39" s="53"/>
      <c r="AN39" s="53"/>
      <c r="AO39" s="53"/>
      <c r="AP39" s="53"/>
      <c r="AQ39" s="53"/>
      <c r="AR39" s="53"/>
      <c r="AS39" s="55">
        <f>IF(D39="","",SUM(X39:AB39))</f>
        <v>11.14</v>
      </c>
      <c r="AT39" s="31">
        <f>IF(D39="","",RANK(AS39,$AS$3:$AS$202,0))</f>
        <v>37</v>
      </c>
      <c r="AU39" s="57">
        <f>IF(D39="","",IF(LOOKUP(AT39,'Master 2012 Pay Sheet'!$A$5:$A$35,'Master 2012 Pay Sheet'!$B$5:$B$35)&gt;0,LOOKUP(AT39,'Master 2012 Pay Sheet'!$A$5:$A$35,'Master 2012 Pay Sheet'!$B$5:$B$35),0))</f>
        <v>0</v>
      </c>
      <c r="AV39" s="56">
        <f>IF(D39="","",SUM(AH39:AL39))</f>
        <v>3.3600000000000003</v>
      </c>
      <c r="AW39" s="31">
        <f>IF(D39="","",RANK(AV39,$AV$3:$AV$202,0))</f>
        <v>64</v>
      </c>
      <c r="AX39" s="57">
        <f>IF(D39="","",IF(LOOKUP(AW39,'Master 2012 Pay Sheet'!$C$5:$C$35,'Master 2012 Pay Sheet'!$D$5:$D$35)&gt;0,LOOKUP(AW39,'Master 2012 Pay Sheet'!$C$5:$C$35,'Master 2012 Pay Sheet'!$D$5:$D$35),0))</f>
        <v>0</v>
      </c>
      <c r="AY39" s="56">
        <f>IF(D39="","",AS39+AV39)</f>
        <v>14.5</v>
      </c>
      <c r="AZ39" s="31">
        <f>IF(D39="","",RANK(AY39,$AY$3:$AY$202,0))</f>
        <v>55</v>
      </c>
      <c r="BA39" s="57">
        <f>IF(D39="","",IF(LOOKUP(AZ39,'Master 2012 Pay Sheet'!$E$5:$E$35,'Master 2012 Pay Sheet'!$F$5:$F$35)&gt;0,LOOKUP(AZ39,'Master 2012 Pay Sheet'!$E$5:$E$35,'Master 2012 Pay Sheet'!$F$5:$F$35),0))</f>
        <v>0</v>
      </c>
      <c r="BB39" s="57">
        <f>IF(D39="","",SUM(AU39+AX39+BA39))</f>
        <v>0</v>
      </c>
      <c r="BC39" s="31">
        <f>IF(D39="","",AT39-AZ39)</f>
        <v>-18</v>
      </c>
      <c r="BD39" s="31" t="str">
        <f>IF(D39="","",IF(BC39=MAX($BC$3:$BC$202),B39,""))</f>
        <v/>
      </c>
      <c r="BE39" s="31">
        <f>IF(D39="","",COUNT(M39:Q39))</f>
        <v>5</v>
      </c>
      <c r="BF39" s="56">
        <f>IF(D39="","",MAX(X39:AB39))</f>
        <v>3.24</v>
      </c>
      <c r="BG39" s="31" t="str">
        <f>IF(BF39=MAX($BF$3:$BF$202),B39,"")</f>
        <v/>
      </c>
      <c r="BH39" s="31">
        <f>IF(D39="","",COUNT(AC39:AG39))</f>
        <v>2</v>
      </c>
      <c r="BI39" s="56">
        <f>IF(D39="","",MAX(AH39:AL39))</f>
        <v>1.86</v>
      </c>
      <c r="BJ39" s="31" t="str">
        <f>IF(BI39=MAX($BI$3:$BI$202),B39,"")</f>
        <v/>
      </c>
      <c r="BK39" s="31">
        <f>IF(BE39="","",BE39+BH39)</f>
        <v>7</v>
      </c>
      <c r="BL39" s="31">
        <f>IF(D39="","",IF(S39=MAX($S$3:$S$202),S39,""))</f>
        <v>0</v>
      </c>
      <c r="BM39" s="31">
        <f>IF(BL39=MAX($BL$3:$BL$202),B39,"")</f>
        <v>69</v>
      </c>
      <c r="BN39" s="31">
        <f>IF(D39="","",IF(AN39=MAX($AN$3:$AN$202),AN39,""))</f>
        <v>0</v>
      </c>
      <c r="BO39" s="31">
        <f>IF(BN39=MAX($BN$3:$BN$202),B39,"")</f>
        <v>69</v>
      </c>
      <c r="BP39" s="31">
        <f>IF(D39="","",IF(R39=MAX($R$3:$R$202),R39,""))</f>
        <v>0</v>
      </c>
      <c r="BQ39" s="31">
        <f>IF(BP39=MAX($BP$3:$BP$202),B39,"")</f>
        <v>69</v>
      </c>
      <c r="BR39" s="31">
        <f>IF(D39="","",IF(AM39=MAX($AM$3:$AM$202),AM39,""))</f>
        <v>0</v>
      </c>
      <c r="BS39" s="31">
        <f>IF(BR39=MAX($BR$3:$BR$202),B39,"")</f>
        <v>69</v>
      </c>
      <c r="BT39" s="31">
        <f>IF(D39="","",IF(V39=MAX($V$3:$V$202),V39,""))</f>
        <v>0</v>
      </c>
      <c r="BU39" s="31">
        <f>IF(BT39=MAX($BT$3:$BT$202),B39,"")</f>
        <v>69</v>
      </c>
      <c r="BV39" s="31">
        <f>IF(D39="","",IF(W39=MAX($W$3:$W$202), W39,""))</f>
        <v>0</v>
      </c>
      <c r="BW39" s="31">
        <f>IF(BV39=MAX($BV$3:$BV$202),B39,"")</f>
        <v>69</v>
      </c>
      <c r="BX39" s="31">
        <f>IF(D39="","",IF(AQ39=MAX($AQ$3:$AQ$202),AQ39,""))</f>
        <v>0</v>
      </c>
      <c r="BY39" s="31">
        <f>IF(BX39=MAX($BX$3:$BX$202),B39,"")</f>
        <v>69</v>
      </c>
      <c r="BZ39" s="31">
        <f>IF(D39="","",IF(AR39=MAX($AR$3:$AR$202), AR39,""))</f>
        <v>0</v>
      </c>
      <c r="CA39" s="31">
        <f>IF(BZ39=MAX($BZ$3:$BZ$202),B39,"")</f>
        <v>69</v>
      </c>
      <c r="CB39" s="31">
        <f>IF(D39="","",IF(U39=MAX($U$3:$U$202), U39,""))</f>
        <v>0</v>
      </c>
      <c r="CC39" s="31">
        <f>IF(CB39=MAX($CB$3:$CB$202),B39,"")</f>
        <v>69</v>
      </c>
      <c r="CD39" s="31">
        <f>IF(D39="","",IF(AP39=MAX($AP$3:$AP$202),AP39,""))</f>
        <v>0</v>
      </c>
      <c r="CE39" s="31">
        <f>IF(CD39=MAX($CD$3:$CD$202),B39,"")</f>
        <v>69</v>
      </c>
      <c r="CF39" s="31">
        <f>IF(D39="","",IF(T39=MAX($T$3:$T$202), T39,""))</f>
        <v>0</v>
      </c>
      <c r="CG39" s="31">
        <f>IF(CF39=MAX($CF$3:$CF$202),B39,"")</f>
        <v>69</v>
      </c>
      <c r="CH39" s="31">
        <f>IF(D39="","",IF(AO39=MAX($AO$3:$AO$202),AO39,""))</f>
        <v>0</v>
      </c>
      <c r="CI39" s="31">
        <f>IF(CH39=MAX($CH$3:$CH$202),B39,"")</f>
        <v>69</v>
      </c>
      <c r="CJ39" s="31" t="str">
        <f>IF(I39="AC",AZ39,"")</f>
        <v/>
      </c>
      <c r="CK39" s="31" t="str">
        <f>IF(CJ39="","",RANK(CJ39,$CJ$3:$CJ$202,1))</f>
        <v/>
      </c>
      <c r="CL39" s="31" t="str">
        <f>IF(CK39=1,B39,"")</f>
        <v/>
      </c>
      <c r="CM39" s="31" t="str">
        <f>IF(CK39=2,B39,"")</f>
        <v/>
      </c>
      <c r="CN39" s="31" t="str">
        <f>IF(CK39=3,B39,"")</f>
        <v/>
      </c>
      <c r="CO39" s="31">
        <f>IF(I39="MC",AZ39,"")</f>
        <v>55</v>
      </c>
      <c r="CP39" s="31">
        <f>IF(CO39="","",RANK(CO39,$CO$3:$CO$202,1))</f>
        <v>6</v>
      </c>
      <c r="CQ39" s="31" t="str">
        <f>IF(CP39=1,B39,"")</f>
        <v/>
      </c>
      <c r="CR39" s="31" t="str">
        <f>IF(CP39=2,B39,"")</f>
        <v/>
      </c>
      <c r="CS39" s="31" t="str">
        <f>IF(CP39=3,B39,"")</f>
        <v/>
      </c>
      <c r="CT39" s="31" t="str">
        <f>IF(BE39=0,BE39,"")</f>
        <v/>
      </c>
      <c r="CU39" s="31" t="str">
        <f>IF(BE39=1,1,"")</f>
        <v/>
      </c>
      <c r="CV39" s="31" t="str">
        <f>IF(BE39=2,2,"")</f>
        <v/>
      </c>
      <c r="CW39" s="31" t="str">
        <f>IF(BE39=3,3,"")</f>
        <v/>
      </c>
      <c r="CX39" s="31" t="str">
        <f>IF(BE39=4,4,"")</f>
        <v/>
      </c>
      <c r="CY39" s="31">
        <f>IF(BE39=5,5,"")</f>
        <v>5</v>
      </c>
      <c r="CZ39" s="31" t="str">
        <f>IF(BH39=0,BH39,"")</f>
        <v/>
      </c>
      <c r="DA39" s="31" t="str">
        <f>IF(BH39=1,1,"")</f>
        <v/>
      </c>
      <c r="DB39" s="31">
        <f>IF(BH39=2,2,"")</f>
        <v>2</v>
      </c>
      <c r="DC39" s="31" t="str">
        <f>IF(BH39=3,3,"")</f>
        <v/>
      </c>
      <c r="DD39" s="31" t="str">
        <f>IF(BH39=4,4,"")</f>
        <v/>
      </c>
      <c r="DE39" s="31" t="str">
        <f>IF(BH39=5,5,"")</f>
        <v/>
      </c>
      <c r="DF39" s="31" t="str">
        <f>IF(BK39=0,BK39,"")</f>
        <v/>
      </c>
      <c r="DG39" s="31" t="str">
        <f>IF(BK39=1,1,"")</f>
        <v/>
      </c>
      <c r="DH39" s="31" t="str">
        <f>IF(BK39=2,2,"")</f>
        <v/>
      </c>
      <c r="DI39" s="31" t="str">
        <f>IF(BK39=3,3,"")</f>
        <v/>
      </c>
      <c r="DJ39" s="31" t="str">
        <f>IF(BK39=4,4,"")</f>
        <v/>
      </c>
      <c r="DK39" s="31" t="str">
        <f>IF(BK39=5,5,"")</f>
        <v/>
      </c>
      <c r="DL39" s="31" t="str">
        <f>IF(BK39=6,6,"")</f>
        <v/>
      </c>
      <c r="DM39" s="31">
        <f>IF(BK39=7,7,"")</f>
        <v>7</v>
      </c>
      <c r="DN39" s="31" t="str">
        <f>IF(BK39=8,8,"")</f>
        <v/>
      </c>
      <c r="DO39" s="31" t="str">
        <f>IF(BK39=9,9,"")</f>
        <v/>
      </c>
      <c r="DP39" s="31" t="str">
        <f>IF(BK39=10,10,"")</f>
        <v/>
      </c>
      <c r="DQ39" s="31" t="str">
        <f>IF(J39="Lund",AZ39,"")</f>
        <v/>
      </c>
      <c r="DR39" s="31" t="str">
        <f>IF(DQ39="","",RANK(DQ39,$DQ$3:$DQ$202,1))</f>
        <v/>
      </c>
      <c r="DS39" s="31" t="str">
        <f>IF(DR39=1,B39,"")</f>
        <v/>
      </c>
      <c r="DT39" s="31" t="str">
        <f>IF(I39="AT",B39,"")</f>
        <v/>
      </c>
      <c r="DU39" s="31">
        <f>IF(I39="MC",B39,"")</f>
        <v>69</v>
      </c>
      <c r="DV39" s="31" t="str">
        <f>IF(I39="AC",B39,"")</f>
        <v/>
      </c>
      <c r="DW39" s="48">
        <f>IF(BK39=0,0,IF(D39="","",$D$203-AZ39+1)/$D$203*100)</f>
        <v>23.943661971830984</v>
      </c>
      <c r="DX39" s="76" t="str">
        <f>IF(AS39 = 0,AV39 - AS39,"")</f>
        <v/>
      </c>
      <c r="DY39" s="77">
        <v>22</v>
      </c>
      <c r="DZ39" s="77">
        <v>3.8</v>
      </c>
    </row>
    <row r="40" spans="1:130" ht="13.2" x14ac:dyDescent="0.25">
      <c r="A40" s="31">
        <v>38</v>
      </c>
      <c r="B40" s="76">
        <v>67</v>
      </c>
      <c r="C40" s="15"/>
      <c r="D40" s="14" t="s">
        <v>308</v>
      </c>
      <c r="E40" s="14" t="s">
        <v>332</v>
      </c>
      <c r="F40" s="14"/>
      <c r="G40" s="14" t="s">
        <v>309</v>
      </c>
      <c r="H40" s="50" t="s">
        <v>332</v>
      </c>
      <c r="I40" s="15" t="s">
        <v>237</v>
      </c>
      <c r="J40" s="47"/>
      <c r="K40" s="47"/>
      <c r="L40" s="47"/>
      <c r="M40" s="54">
        <v>19</v>
      </c>
      <c r="N40" s="54">
        <v>19.25</v>
      </c>
      <c r="O40" s="54">
        <v>18.5</v>
      </c>
      <c r="P40" s="54">
        <v>18.25</v>
      </c>
      <c r="Q40" s="54">
        <v>17.75</v>
      </c>
      <c r="R40" s="51"/>
      <c r="S40" s="51"/>
      <c r="T40" s="51"/>
      <c r="U40" s="51"/>
      <c r="V40" s="51"/>
      <c r="W40" s="51"/>
      <c r="X40" s="52">
        <f>IF(M40&gt;0,VLOOKUP(M40,$DY$8:$DZ$95,2)," ")</f>
        <v>2.3199999999999998</v>
      </c>
      <c r="Y40" s="52">
        <f>IF(N40&gt;0,VLOOKUP(N40,$DY$8:$DZ$95,2)," ")</f>
        <v>2.42</v>
      </c>
      <c r="Z40" s="52">
        <f>IF(O40&gt;0,VLOOKUP(O40,$DY$8:$DZ$95,2)," ")</f>
        <v>2.12</v>
      </c>
      <c r="AA40" s="52">
        <f>IF(P40&gt;0,VLOOKUP(P40,$DY$8:$DZ$95,2)," ")</f>
        <v>2.02</v>
      </c>
      <c r="AB40" s="52">
        <f>IF(Q40&gt;0,VLOOKUP(Q40,$DY$8:$DZ$95,2)," ")</f>
        <v>1.86</v>
      </c>
      <c r="AC40" s="54">
        <v>18.75</v>
      </c>
      <c r="AD40" s="54">
        <v>18</v>
      </c>
      <c r="AE40" s="54">
        <v>18.25</v>
      </c>
      <c r="AF40" s="54">
        <v>19.5</v>
      </c>
      <c r="AG40" s="54">
        <v>18.5</v>
      </c>
      <c r="AH40" s="52">
        <f>IF(AC40&gt;0,VLOOKUP(AC40,$DY$8:$DZ$95,2)," ")</f>
        <v>2.2200000000000002</v>
      </c>
      <c r="AI40" s="52">
        <f>IF(AD40&gt;0,VLOOKUP(AD40,$DY$8:$DZ$95,2)," ")</f>
        <v>1.94</v>
      </c>
      <c r="AJ40" s="52">
        <f>IF(AE40&gt;0,VLOOKUP(AE40,$DY$8:$DZ$95,2)," ")</f>
        <v>2.02</v>
      </c>
      <c r="AK40" s="52">
        <f>IF(AF40&gt;0,VLOOKUP(AF40,$DY$8:$DZ$95,2)," ")</f>
        <v>2.52</v>
      </c>
      <c r="AL40" s="52">
        <f>IF(AG40&gt;0,VLOOKUP(AG40,$DY$8:$DZ$95,2)," ")</f>
        <v>2.12</v>
      </c>
      <c r="AM40" s="53"/>
      <c r="AN40" s="53"/>
      <c r="AO40" s="53"/>
      <c r="AP40" s="53"/>
      <c r="AQ40" s="53"/>
      <c r="AR40" s="53"/>
      <c r="AS40" s="55">
        <f>IF(D40="","",SUM(X40:AB40))</f>
        <v>10.74</v>
      </c>
      <c r="AT40" s="31">
        <f>IF(D40="","",RANK(AS40,$AS$3:$AS$202,0))</f>
        <v>38</v>
      </c>
      <c r="AU40" s="57">
        <f>IF(D40="","",IF(LOOKUP(AT40,'Master 2012 Pay Sheet'!$A$5:$A$35,'Master 2012 Pay Sheet'!$B$5:$B$35)&gt;0,LOOKUP(AT40,'Master 2012 Pay Sheet'!$A$5:$A$35,'Master 2012 Pay Sheet'!$B$5:$B$35),0))</f>
        <v>0</v>
      </c>
      <c r="AV40" s="56">
        <f>IF(D40="","",SUM(AH40:AL40))</f>
        <v>10.82</v>
      </c>
      <c r="AW40" s="31">
        <f>IF(D40="","",RANK(AV40,$AV$3:$AV$202,0))</f>
        <v>29</v>
      </c>
      <c r="AX40" s="57">
        <f>IF(D40="","",IF(LOOKUP(AW40,'Master 2012 Pay Sheet'!$C$5:$C$35,'Master 2012 Pay Sheet'!$D$5:$D$35)&gt;0,LOOKUP(AW40,'Master 2012 Pay Sheet'!$C$5:$C$35,'Master 2012 Pay Sheet'!$D$5:$D$35),0))</f>
        <v>0</v>
      </c>
      <c r="AY40" s="56">
        <f>IF(D40="","",AS40+AV40)</f>
        <v>21.560000000000002</v>
      </c>
      <c r="AZ40" s="31">
        <f>IF(D40="","",RANK(AY40,$AY$3:$AY$202,0))</f>
        <v>33</v>
      </c>
      <c r="BA40" s="57">
        <f>IF(D40="","",IF(LOOKUP(AZ40,'Master 2012 Pay Sheet'!$E$5:$E$35,'Master 2012 Pay Sheet'!$F$5:$F$35)&gt;0,LOOKUP(AZ40,'Master 2012 Pay Sheet'!$E$5:$E$35,'Master 2012 Pay Sheet'!$F$5:$F$35),0))</f>
        <v>0</v>
      </c>
      <c r="BB40" s="57">
        <f>IF(D40="","",SUM(AU40+AX40+BA40))</f>
        <v>0</v>
      </c>
      <c r="BC40" s="31">
        <f>IF(D40="","",AT40-AZ40)</f>
        <v>5</v>
      </c>
      <c r="BD40" s="31" t="str">
        <f>IF(D40="","",IF(BC40=MAX($BC$3:$BC$202),B40,""))</f>
        <v/>
      </c>
      <c r="BE40" s="31">
        <f>IF(D40="","",COUNT(M40:Q40))</f>
        <v>5</v>
      </c>
      <c r="BF40" s="56">
        <f>IF(D40="","",MAX(X40:AB40))</f>
        <v>2.42</v>
      </c>
      <c r="BG40" s="31" t="str">
        <f>IF(BF40=MAX($BF$3:$BF$202),B40,"")</f>
        <v/>
      </c>
      <c r="BH40" s="31">
        <f>IF(D40="","",COUNT(AC40:AG40))</f>
        <v>5</v>
      </c>
      <c r="BI40" s="56">
        <f>IF(D40="","",MAX(AH40:AL40))</f>
        <v>2.52</v>
      </c>
      <c r="BJ40" s="31" t="str">
        <f>IF(BI40=MAX($BI$3:$BI$202),B40,"")</f>
        <v/>
      </c>
      <c r="BK40" s="31">
        <f>IF(BE40="","",BE40+BH40)</f>
        <v>10</v>
      </c>
      <c r="BL40" s="31">
        <f>IF(D40="","",IF(S40=MAX($S$3:$S$202),S40,""))</f>
        <v>0</v>
      </c>
      <c r="BM40" s="31">
        <f>IF(BL40=MAX($BL$3:$BL$202),B40,"")</f>
        <v>67</v>
      </c>
      <c r="BN40" s="31">
        <f>IF(D40="","",IF(AN40=MAX($AN$3:$AN$202),AN40,""))</f>
        <v>0</v>
      </c>
      <c r="BO40" s="31">
        <f>IF(BN40=MAX($BN$3:$BN$202),B40,"")</f>
        <v>67</v>
      </c>
      <c r="BP40" s="31">
        <f>IF(D40="","",IF(R40=MAX($R$3:$R$202),R40,""))</f>
        <v>0</v>
      </c>
      <c r="BQ40" s="31">
        <f>IF(BP40=MAX($BP$3:$BP$202),B40,"")</f>
        <v>67</v>
      </c>
      <c r="BR40" s="31">
        <f>IF(D40="","",IF(AM40=MAX($AM$3:$AM$202),AM40,""))</f>
        <v>0</v>
      </c>
      <c r="BS40" s="31">
        <f>IF(BR40=MAX($BR$3:$BR$202),B40,"")</f>
        <v>67</v>
      </c>
      <c r="BT40" s="31">
        <f>IF(D40="","",IF(V40=MAX($V$3:$V$202),V40,""))</f>
        <v>0</v>
      </c>
      <c r="BU40" s="31">
        <f>IF(BT40=MAX($BT$3:$BT$202),B40,"")</f>
        <v>67</v>
      </c>
      <c r="BV40" s="31">
        <f>IF(D40="","",IF(W40=MAX($W$3:$W$202), W40,""))</f>
        <v>0</v>
      </c>
      <c r="BW40" s="31">
        <f>IF(BV40=MAX($BV$3:$BV$202),B40,"")</f>
        <v>67</v>
      </c>
      <c r="BX40" s="31">
        <f>IF(D40="","",IF(AQ40=MAX($AQ$3:$AQ$202),AQ40,""))</f>
        <v>0</v>
      </c>
      <c r="BY40" s="31">
        <f>IF(BX40=MAX($BX$3:$BX$202),B40,"")</f>
        <v>67</v>
      </c>
      <c r="BZ40" s="31">
        <f>IF(D40="","",IF(AR40=MAX($AR$3:$AR$202), AR40,""))</f>
        <v>0</v>
      </c>
      <c r="CA40" s="31">
        <f>IF(BZ40=MAX($BZ$3:$BZ$202),B40,"")</f>
        <v>67</v>
      </c>
      <c r="CB40" s="31">
        <f>IF(D40="","",IF(U40=MAX($U$3:$U$202), U40,""))</f>
        <v>0</v>
      </c>
      <c r="CC40" s="31">
        <f>IF(CB40=MAX($CB$3:$CB$202),B40,"")</f>
        <v>67</v>
      </c>
      <c r="CD40" s="31">
        <f>IF(D40="","",IF(AP40=MAX($AP$3:$AP$202),AP40,""))</f>
        <v>0</v>
      </c>
      <c r="CE40" s="31">
        <f>IF(CD40=MAX($CD$3:$CD$202),B40,"")</f>
        <v>67</v>
      </c>
      <c r="CF40" s="31">
        <f>IF(D40="","",IF(T40=MAX($T$3:$T$202), T40,""))</f>
        <v>0</v>
      </c>
      <c r="CG40" s="31">
        <f>IF(CF40=MAX($CF$3:$CF$202),B40,"")</f>
        <v>67</v>
      </c>
      <c r="CH40" s="31">
        <f>IF(D40="","",IF(AO40=MAX($AO$3:$AO$202),AO40,""))</f>
        <v>0</v>
      </c>
      <c r="CI40" s="31">
        <f>IF(CH40=MAX($CH$3:$CH$202),B40,"")</f>
        <v>67</v>
      </c>
      <c r="CJ40" s="31">
        <f>IF(I40="AC",AZ40,"")</f>
        <v>33</v>
      </c>
      <c r="CK40" s="31">
        <f>IF(CJ40="","",RANK(CJ40,$CJ$3:$CJ$202,1))</f>
        <v>3</v>
      </c>
      <c r="CL40" s="31" t="str">
        <f>IF(CK40=1,B40,"")</f>
        <v/>
      </c>
      <c r="CM40" s="31" t="str">
        <f>IF(CK40=2,B40,"")</f>
        <v/>
      </c>
      <c r="CN40" s="31">
        <f>IF(CK40=3,B40,"")</f>
        <v>67</v>
      </c>
      <c r="CO40" s="31" t="str">
        <f>IF(I40="MC",AZ40,"")</f>
        <v/>
      </c>
      <c r="CP40" s="31" t="str">
        <f>IF(CO40="","",RANK(CO40,$CO$3:$CO$202,1))</f>
        <v/>
      </c>
      <c r="CQ40" s="31" t="str">
        <f>IF(CP40=1,B40,"")</f>
        <v/>
      </c>
      <c r="CR40" s="31" t="str">
        <f>IF(CP40=2,B40,"")</f>
        <v/>
      </c>
      <c r="CS40" s="31" t="str">
        <f>IF(CP40=3,B40,"")</f>
        <v/>
      </c>
      <c r="CT40" s="31" t="str">
        <f>IF(BE40=0,BE40,"")</f>
        <v/>
      </c>
      <c r="CU40" s="31" t="str">
        <f>IF(BE40=1,1,"")</f>
        <v/>
      </c>
      <c r="CV40" s="31" t="str">
        <f>IF(BE40=2,2,"")</f>
        <v/>
      </c>
      <c r="CW40" s="31" t="str">
        <f>IF(BE40=3,3,"")</f>
        <v/>
      </c>
      <c r="CX40" s="31" t="str">
        <f>IF(BE40=4,4,"")</f>
        <v/>
      </c>
      <c r="CY40" s="31">
        <f>IF(BE40=5,5,"")</f>
        <v>5</v>
      </c>
      <c r="CZ40" s="31" t="str">
        <f>IF(BH40=0,BH40,"")</f>
        <v/>
      </c>
      <c r="DA40" s="31" t="str">
        <f>IF(BH40=1,1,"")</f>
        <v/>
      </c>
      <c r="DB40" s="31" t="str">
        <f>IF(BH40=2,2,"")</f>
        <v/>
      </c>
      <c r="DC40" s="31" t="str">
        <f>IF(BH40=3,3,"")</f>
        <v/>
      </c>
      <c r="DD40" s="31" t="str">
        <f>IF(BH40=4,4,"")</f>
        <v/>
      </c>
      <c r="DE40" s="31">
        <f>IF(BH40=5,5,"")</f>
        <v>5</v>
      </c>
      <c r="DF40" s="31" t="str">
        <f>IF(BK40=0,BK40,"")</f>
        <v/>
      </c>
      <c r="DG40" s="31" t="str">
        <f>IF(BK40=1,1,"")</f>
        <v/>
      </c>
      <c r="DH40" s="31" t="str">
        <f>IF(BK40=2,2,"")</f>
        <v/>
      </c>
      <c r="DI40" s="31" t="str">
        <f>IF(BK40=3,3,"")</f>
        <v/>
      </c>
      <c r="DJ40" s="31" t="str">
        <f>IF(BK40=4,4,"")</f>
        <v/>
      </c>
      <c r="DK40" s="31" t="str">
        <f>IF(BK40=5,5,"")</f>
        <v/>
      </c>
      <c r="DL40" s="31" t="str">
        <f>IF(BK40=6,6,"")</f>
        <v/>
      </c>
      <c r="DM40" s="31" t="str">
        <f>IF(BK40=7,7,"")</f>
        <v/>
      </c>
      <c r="DN40" s="31" t="str">
        <f>IF(BK40=8,8,"")</f>
        <v/>
      </c>
      <c r="DO40" s="31" t="str">
        <f>IF(BK40=9,9,"")</f>
        <v/>
      </c>
      <c r="DP40" s="31">
        <f>IF(BK40=10,10,"")</f>
        <v>10</v>
      </c>
      <c r="DQ40" s="31" t="str">
        <f>IF(J40="Lund",AZ40,"")</f>
        <v/>
      </c>
      <c r="DR40" s="31" t="str">
        <f>IF(DQ40="","",RANK(DQ40,$DQ$3:$DQ$202,1))</f>
        <v/>
      </c>
      <c r="DS40" s="31" t="str">
        <f>IF(DR40=1,B40,"")</f>
        <v/>
      </c>
      <c r="DT40" s="31" t="str">
        <f>IF(I40="AT",B40,"")</f>
        <v/>
      </c>
      <c r="DU40" s="31" t="str">
        <f>IF(I40="MC",B40,"")</f>
        <v/>
      </c>
      <c r="DV40" s="31">
        <f>IF(I40="AC",B40,"")</f>
        <v>67</v>
      </c>
      <c r="DW40" s="48">
        <f>IF(BK40=0,0,IF(D40="","",$D$203-AZ40+1)/$D$203*100)</f>
        <v>54.929577464788736</v>
      </c>
      <c r="DX40" s="76" t="str">
        <f>IF(AS40 = 0,AV40 - AS40,"")</f>
        <v/>
      </c>
      <c r="DY40" s="77">
        <v>22.25</v>
      </c>
      <c r="DZ40" s="77">
        <v>3.94</v>
      </c>
    </row>
    <row r="41" spans="1:130" ht="13.2" x14ac:dyDescent="0.25">
      <c r="A41" s="31">
        <v>39</v>
      </c>
      <c r="B41" s="76">
        <v>42</v>
      </c>
      <c r="C41" s="15"/>
      <c r="D41" s="14" t="s">
        <v>258</v>
      </c>
      <c r="E41" s="14" t="s">
        <v>332</v>
      </c>
      <c r="F41" s="14"/>
      <c r="G41" s="14" t="s">
        <v>259</v>
      </c>
      <c r="H41" s="50" t="s">
        <v>357</v>
      </c>
      <c r="I41" s="15" t="s">
        <v>203</v>
      </c>
      <c r="J41" s="47"/>
      <c r="K41" s="47"/>
      <c r="L41" s="47"/>
      <c r="M41" s="54">
        <v>17.75</v>
      </c>
      <c r="N41" s="54">
        <v>23.5</v>
      </c>
      <c r="O41" s="54">
        <v>15.5</v>
      </c>
      <c r="P41" s="54">
        <v>17</v>
      </c>
      <c r="Q41" s="54">
        <v>15.5</v>
      </c>
      <c r="R41" s="51"/>
      <c r="S41" s="51"/>
      <c r="T41" s="51"/>
      <c r="U41" s="51"/>
      <c r="V41" s="51"/>
      <c r="W41" s="51"/>
      <c r="X41" s="52">
        <f>IF(M41&gt;0,VLOOKUP(M41,$DY$8:$DZ$95,2)," ")</f>
        <v>1.86</v>
      </c>
      <c r="Y41" s="52">
        <f>IF(N41&gt;0,VLOOKUP(N41,$DY$8:$DZ$95,2)," ")</f>
        <v>4.74</v>
      </c>
      <c r="Z41" s="52">
        <f>IF(O41&gt;0,VLOOKUP(O41,$DY$8:$DZ$95,2)," ")</f>
        <v>1.24</v>
      </c>
      <c r="AA41" s="52">
        <f>IF(P41&gt;0,VLOOKUP(P41,$DY$8:$DZ$95,2)," ")</f>
        <v>1.64</v>
      </c>
      <c r="AB41" s="52">
        <f>IF(Q41&gt;0,VLOOKUP(Q41,$DY$8:$DZ$95,2)," ")</f>
        <v>1.24</v>
      </c>
      <c r="AC41" s="54">
        <v>15.25</v>
      </c>
      <c r="AD41" s="54">
        <v>22.75</v>
      </c>
      <c r="AE41" s="54">
        <v>27.25</v>
      </c>
      <c r="AF41" s="54"/>
      <c r="AG41" s="54"/>
      <c r="AH41" s="52">
        <f>IF(AC41&gt;0,VLOOKUP(AC41,$DY$8:$DZ$95,2)," ")</f>
        <v>1.18</v>
      </c>
      <c r="AI41" s="52">
        <f>IF(AD41&gt;0,VLOOKUP(AD41,$DY$8:$DZ$95,2)," ")</f>
        <v>4.26</v>
      </c>
      <c r="AJ41" s="52">
        <f>IF(AE41&gt;0,VLOOKUP(AE41,$DY$8:$DZ$95,2)," ")</f>
        <v>7.82</v>
      </c>
      <c r="AK41" s="52" t="str">
        <f>IF(AF41&gt;0,VLOOKUP(AF41,$DY$8:$DZ$95,2)," ")</f>
        <v xml:space="preserve"> </v>
      </c>
      <c r="AL41" s="52" t="str">
        <f>IF(AG41&gt;0,VLOOKUP(AG41,$DY$8:$DZ$95,2)," ")</f>
        <v xml:space="preserve"> </v>
      </c>
      <c r="AM41" s="53"/>
      <c r="AN41" s="53"/>
      <c r="AO41" s="53"/>
      <c r="AP41" s="53"/>
      <c r="AQ41" s="53"/>
      <c r="AR41" s="53"/>
      <c r="AS41" s="55">
        <f>IF(D41="","",SUM(X41:AB41))</f>
        <v>10.72</v>
      </c>
      <c r="AT41" s="31">
        <f>IF(D41="","",RANK(AS41,$AS$3:$AS$202,0))</f>
        <v>39</v>
      </c>
      <c r="AU41" s="57">
        <f>IF(D41="","",IF(LOOKUP(AT41,'Master 2012 Pay Sheet'!$A$5:$A$35,'Master 2012 Pay Sheet'!$B$5:$B$35)&gt;0,LOOKUP(AT41,'Master 2012 Pay Sheet'!$A$5:$A$35,'Master 2012 Pay Sheet'!$B$5:$B$35),0))</f>
        <v>0</v>
      </c>
      <c r="AV41" s="56">
        <f>IF(D41="","",SUM(AH41:AL41))</f>
        <v>13.26</v>
      </c>
      <c r="AW41" s="31">
        <f>IF(D41="","",RANK(AV41,$AV$3:$AV$202,0))</f>
        <v>15</v>
      </c>
      <c r="AX41" s="57">
        <f>IF(D41="","",IF(LOOKUP(AW41,'Master 2012 Pay Sheet'!$C$5:$C$35,'Master 2012 Pay Sheet'!$D$5:$D$35)&gt;0,LOOKUP(AW41,'Master 2012 Pay Sheet'!$C$5:$C$35,'Master 2012 Pay Sheet'!$D$5:$D$35),0))</f>
        <v>0</v>
      </c>
      <c r="AY41" s="56">
        <f>IF(D41="","",AS41+AV41)</f>
        <v>23.98</v>
      </c>
      <c r="AZ41" s="31">
        <f>IF(D41="","",RANK(AY41,$AY$3:$AY$202,0))</f>
        <v>28</v>
      </c>
      <c r="BA41" s="57">
        <f>IF(D41="","",IF(LOOKUP(AZ41,'Master 2012 Pay Sheet'!$E$5:$E$35,'Master 2012 Pay Sheet'!$F$5:$F$35)&gt;0,LOOKUP(AZ41,'Master 2012 Pay Sheet'!$E$5:$E$35,'Master 2012 Pay Sheet'!$F$5:$F$35),0))</f>
        <v>0</v>
      </c>
      <c r="BB41" s="57">
        <f>IF(D41="","",SUM(AU41+AX41+BA41))</f>
        <v>0</v>
      </c>
      <c r="BC41" s="31">
        <f>IF(D41="","",AT41-AZ41)</f>
        <v>11</v>
      </c>
      <c r="BD41" s="31" t="str">
        <f>IF(D41="","",IF(BC41=MAX($BC$3:$BC$202),B41,""))</f>
        <v/>
      </c>
      <c r="BE41" s="31">
        <f>IF(D41="","",COUNT(M41:Q41))</f>
        <v>5</v>
      </c>
      <c r="BF41" s="56">
        <f>IF(D41="","",MAX(X41:AB41))</f>
        <v>4.74</v>
      </c>
      <c r="BG41" s="31" t="str">
        <f>IF(BF41=MAX($BF$3:$BF$202),B41,"")</f>
        <v/>
      </c>
      <c r="BH41" s="31">
        <f>IF(D41="","",COUNT(AC41:AG41))</f>
        <v>3</v>
      </c>
      <c r="BI41" s="56">
        <f>IF(D41="","",MAX(AH41:AL41))</f>
        <v>7.82</v>
      </c>
      <c r="BJ41" s="31" t="str">
        <f>IF(BI41=MAX($BI$3:$BI$202),B41,"")</f>
        <v/>
      </c>
      <c r="BK41" s="31">
        <f>IF(BE41="","",BE41+BH41)</f>
        <v>8</v>
      </c>
      <c r="BL41" s="31">
        <f>IF(D41="","",IF(S41=MAX($S$3:$S$202),S41,""))</f>
        <v>0</v>
      </c>
      <c r="BM41" s="31">
        <f>IF(BL41=MAX($BL$3:$BL$202),B41,"")</f>
        <v>42</v>
      </c>
      <c r="BN41" s="31">
        <f>IF(D41="","",IF(AN41=MAX($AN$3:$AN$202),AN41,""))</f>
        <v>0</v>
      </c>
      <c r="BO41" s="31">
        <f>IF(BN41=MAX($BN$3:$BN$202),B41,"")</f>
        <v>42</v>
      </c>
      <c r="BP41" s="31">
        <f>IF(D41="","",IF(R41=MAX($R$3:$R$202),R41,""))</f>
        <v>0</v>
      </c>
      <c r="BQ41" s="31">
        <f>IF(BP41=MAX($BP$3:$BP$202),B41,"")</f>
        <v>42</v>
      </c>
      <c r="BR41" s="31">
        <f>IF(D41="","",IF(AM41=MAX($AM$3:$AM$202),AM41,""))</f>
        <v>0</v>
      </c>
      <c r="BS41" s="31">
        <f>IF(BR41=MAX($BR$3:$BR$202),B41,"")</f>
        <v>42</v>
      </c>
      <c r="BT41" s="31">
        <f>IF(D41="","",IF(V41=MAX($V$3:$V$202),V41,""))</f>
        <v>0</v>
      </c>
      <c r="BU41" s="31">
        <f>IF(BT41=MAX($BT$3:$BT$202),B41,"")</f>
        <v>42</v>
      </c>
      <c r="BV41" s="31">
        <f>IF(D41="","",IF(W41=MAX($W$3:$W$202), W41,""))</f>
        <v>0</v>
      </c>
      <c r="BW41" s="31">
        <f>IF(BV41=MAX($BV$3:$BV$202),B41,"")</f>
        <v>42</v>
      </c>
      <c r="BX41" s="31">
        <f>IF(D41="","",IF(AQ41=MAX($AQ$3:$AQ$202),AQ41,""))</f>
        <v>0</v>
      </c>
      <c r="BY41" s="31">
        <f>IF(BX41=MAX($BX$3:$BX$202),B41,"")</f>
        <v>42</v>
      </c>
      <c r="BZ41" s="31">
        <f>IF(D41="","",IF(AR41=MAX($AR$3:$AR$202), AR41,""))</f>
        <v>0</v>
      </c>
      <c r="CA41" s="31">
        <f>IF(BZ41=MAX($BZ$3:$BZ$202),B41,"")</f>
        <v>42</v>
      </c>
      <c r="CB41" s="31">
        <f>IF(D41="","",IF(U41=MAX($U$3:$U$202), U41,""))</f>
        <v>0</v>
      </c>
      <c r="CC41" s="31">
        <f>IF(CB41=MAX($CB$3:$CB$202),B41,"")</f>
        <v>42</v>
      </c>
      <c r="CD41" s="31">
        <f>IF(D41="","",IF(AP41=MAX($AP$3:$AP$202),AP41,""))</f>
        <v>0</v>
      </c>
      <c r="CE41" s="31">
        <f>IF(CD41=MAX($CD$3:$CD$202),B41,"")</f>
        <v>42</v>
      </c>
      <c r="CF41" s="31">
        <f>IF(D41="","",IF(T41=MAX($T$3:$T$202), T41,""))</f>
        <v>0</v>
      </c>
      <c r="CG41" s="31">
        <f>IF(CF41=MAX($CF$3:$CF$202),B41,"")</f>
        <v>42</v>
      </c>
      <c r="CH41" s="31">
        <f>IF(D41="","",IF(AO41=MAX($AO$3:$AO$202),AO41,""))</f>
        <v>0</v>
      </c>
      <c r="CI41" s="31">
        <f>IF(CH41=MAX($CH$3:$CH$202),B41,"")</f>
        <v>42</v>
      </c>
      <c r="CJ41" s="31" t="str">
        <f>IF(I41="AC",AZ41,"")</f>
        <v/>
      </c>
      <c r="CK41" s="31" t="str">
        <f>IF(CJ41="","",RANK(CJ41,$CJ$3:$CJ$202,1))</f>
        <v/>
      </c>
      <c r="CL41" s="31" t="str">
        <f>IF(CK41=1,B41,"")</f>
        <v/>
      </c>
      <c r="CM41" s="31" t="str">
        <f>IF(CK41=2,B41,"")</f>
        <v/>
      </c>
      <c r="CN41" s="31" t="str">
        <f>IF(CK41=3,B41,"")</f>
        <v/>
      </c>
      <c r="CO41" s="31" t="str">
        <f>IF(I41="MC",AZ41,"")</f>
        <v/>
      </c>
      <c r="CP41" s="31" t="str">
        <f>IF(CO41="","",RANK(CO41,$CO$3:$CO$202,1))</f>
        <v/>
      </c>
      <c r="CQ41" s="31" t="str">
        <f>IF(CP41=1,B41,"")</f>
        <v/>
      </c>
      <c r="CR41" s="31" t="str">
        <f>IF(CP41=2,B41,"")</f>
        <v/>
      </c>
      <c r="CS41" s="31" t="str">
        <f>IF(CP41=3,B41,"")</f>
        <v/>
      </c>
      <c r="CT41" s="31" t="str">
        <f>IF(BE41=0,BE41,"")</f>
        <v/>
      </c>
      <c r="CU41" s="31" t="str">
        <f>IF(BE41=1,1,"")</f>
        <v/>
      </c>
      <c r="CV41" s="31" t="str">
        <f>IF(BE41=2,2,"")</f>
        <v/>
      </c>
      <c r="CW41" s="31" t="str">
        <f>IF(BE41=3,3,"")</f>
        <v/>
      </c>
      <c r="CX41" s="31" t="str">
        <f>IF(BE41=4,4,"")</f>
        <v/>
      </c>
      <c r="CY41" s="31">
        <f>IF(BE41=5,5,"")</f>
        <v>5</v>
      </c>
      <c r="CZ41" s="31" t="str">
        <f>IF(BH41=0,BH41,"")</f>
        <v/>
      </c>
      <c r="DA41" s="31" t="str">
        <f>IF(BH41=1,1,"")</f>
        <v/>
      </c>
      <c r="DB41" s="31" t="str">
        <f>IF(BH41=2,2,"")</f>
        <v/>
      </c>
      <c r="DC41" s="31">
        <f>IF(BH41=3,3,"")</f>
        <v>3</v>
      </c>
      <c r="DD41" s="31" t="str">
        <f>IF(BH41=4,4,"")</f>
        <v/>
      </c>
      <c r="DE41" s="31" t="str">
        <f>IF(BH41=5,5,"")</f>
        <v/>
      </c>
      <c r="DF41" s="31" t="str">
        <f>IF(BK41=0,BK41,"")</f>
        <v/>
      </c>
      <c r="DG41" s="31" t="str">
        <f>IF(BK41=1,1,"")</f>
        <v/>
      </c>
      <c r="DH41" s="31" t="str">
        <f>IF(BK41=2,2,"")</f>
        <v/>
      </c>
      <c r="DI41" s="31" t="str">
        <f>IF(BK41=3,3,"")</f>
        <v/>
      </c>
      <c r="DJ41" s="31" t="str">
        <f>IF(BK41=4,4,"")</f>
        <v/>
      </c>
      <c r="DK41" s="31" t="str">
        <f>IF(BK41=5,5,"")</f>
        <v/>
      </c>
      <c r="DL41" s="31" t="str">
        <f>IF(BK41=6,6,"")</f>
        <v/>
      </c>
      <c r="DM41" s="31" t="str">
        <f>IF(BK41=7,7,"")</f>
        <v/>
      </c>
      <c r="DN41" s="31">
        <f>IF(BK41=8,8,"")</f>
        <v>8</v>
      </c>
      <c r="DO41" s="31" t="str">
        <f>IF(BK41=9,9,"")</f>
        <v/>
      </c>
      <c r="DP41" s="31" t="str">
        <f>IF(BK41=10,10,"")</f>
        <v/>
      </c>
      <c r="DQ41" s="31" t="str">
        <f>IF(J41="Lund",AZ41,"")</f>
        <v/>
      </c>
      <c r="DR41" s="31" t="str">
        <f>IF(DQ41="","",RANK(DQ41,$DQ$3:$DQ$202,1))</f>
        <v/>
      </c>
      <c r="DS41" s="31" t="str">
        <f>IF(DR41=1,B41,"")</f>
        <v/>
      </c>
      <c r="DT41" s="31">
        <f>IF(I41="AT",B41,"")</f>
        <v>42</v>
      </c>
      <c r="DU41" s="31" t="str">
        <f>IF(I41="MC",B41,"")</f>
        <v/>
      </c>
      <c r="DV41" s="31" t="str">
        <f>IF(I41="AC",B41,"")</f>
        <v/>
      </c>
      <c r="DW41" s="48">
        <f>IF(BK41=0,0,IF(D41="","",$D$203-AZ41+1)/$D$203*100)</f>
        <v>61.971830985915489</v>
      </c>
      <c r="DX41" s="76" t="str">
        <f>IF(AS41 = 0,AV41 - AS41,"")</f>
        <v/>
      </c>
      <c r="DY41" s="77">
        <v>22.5</v>
      </c>
      <c r="DZ41" s="77">
        <v>4.0999999999999996</v>
      </c>
    </row>
    <row r="42" spans="1:130" ht="13.2" x14ac:dyDescent="0.25">
      <c r="A42" s="31">
        <v>40</v>
      </c>
      <c r="B42" s="76">
        <v>5</v>
      </c>
      <c r="C42" s="60"/>
      <c r="D42" s="61" t="s">
        <v>181</v>
      </c>
      <c r="E42" s="61" t="s">
        <v>323</v>
      </c>
      <c r="F42" s="14"/>
      <c r="G42" s="14" t="s">
        <v>182</v>
      </c>
      <c r="H42" s="50" t="s">
        <v>325</v>
      </c>
      <c r="I42" s="60" t="s">
        <v>203</v>
      </c>
      <c r="J42" s="62"/>
      <c r="K42" s="62"/>
      <c r="L42" s="47"/>
      <c r="M42" s="54">
        <v>17.5</v>
      </c>
      <c r="N42" s="54">
        <v>20</v>
      </c>
      <c r="O42" s="54">
        <v>16.75</v>
      </c>
      <c r="P42" s="54">
        <v>15.75</v>
      </c>
      <c r="Q42" s="54">
        <v>21</v>
      </c>
      <c r="R42" s="51"/>
      <c r="S42" s="51"/>
      <c r="T42" s="51"/>
      <c r="U42" s="51"/>
      <c r="V42" s="51"/>
      <c r="W42" s="51"/>
      <c r="X42" s="52">
        <f>IF(M42&gt;0,VLOOKUP(M42,$DY$8:$DZ$95,2)," ")</f>
        <v>1.78</v>
      </c>
      <c r="Y42" s="52">
        <f>IF(N42&gt;0,VLOOKUP(N42,$DY$8:$DZ$95,2)," ")</f>
        <v>2.76</v>
      </c>
      <c r="Z42" s="52">
        <f>IF(O42&gt;0,VLOOKUP(O42,$DY$8:$DZ$95,2)," ")</f>
        <v>1.58</v>
      </c>
      <c r="AA42" s="52">
        <f>IF(P42&gt;0,VLOOKUP(P42,$DY$8:$DZ$95,2)," ")</f>
        <v>1.32</v>
      </c>
      <c r="AB42" s="52">
        <f>IF(Q42&gt;0,VLOOKUP(Q42,$DY$8:$DZ$95,2)," ")</f>
        <v>3.24</v>
      </c>
      <c r="AC42" s="54">
        <v>21</v>
      </c>
      <c r="AD42" s="54">
        <v>19.25</v>
      </c>
      <c r="AE42" s="54">
        <v>17.5</v>
      </c>
      <c r="AF42" s="54">
        <v>17.75</v>
      </c>
      <c r="AG42" s="54"/>
      <c r="AH42" s="52">
        <f>IF(AC42&gt;0,VLOOKUP(AC42,$DY$8:$DZ$95,2)," ")</f>
        <v>3.24</v>
      </c>
      <c r="AI42" s="52">
        <f>IF(AD42&gt;0,VLOOKUP(AD42,$DY$8:$DZ$95,2)," ")</f>
        <v>2.42</v>
      </c>
      <c r="AJ42" s="52">
        <f>IF(AE42&gt;0,VLOOKUP(AE42,$DY$8:$DZ$95,2)," ")</f>
        <v>1.78</v>
      </c>
      <c r="AK42" s="52">
        <f>IF(AF42&gt;0,VLOOKUP(AF42,$DY$8:$DZ$95,2)," ")</f>
        <v>1.86</v>
      </c>
      <c r="AL42" s="52" t="str">
        <f>IF(AG42&gt;0,VLOOKUP(AG42,$DY$8:$DZ$95,2)," ")</f>
        <v xml:space="preserve"> </v>
      </c>
      <c r="AM42" s="53"/>
      <c r="AN42" s="53"/>
      <c r="AO42" s="53"/>
      <c r="AP42" s="53"/>
      <c r="AQ42" s="53"/>
      <c r="AR42" s="53"/>
      <c r="AS42" s="55">
        <f>IF(D42="","",SUM(X42:AB42))</f>
        <v>10.68</v>
      </c>
      <c r="AT42" s="31">
        <f>IF(D42="","",RANK(AS42,$AS$3:$AS$202,0))</f>
        <v>40</v>
      </c>
      <c r="AU42" s="57">
        <f>IF(D42="","",IF(LOOKUP(AT42,'Master 2012 Pay Sheet'!$A$5:$A$35,'Master 2012 Pay Sheet'!$B$5:$B$35)&gt;0,LOOKUP(AT42,'Master 2012 Pay Sheet'!$A$5:$A$35,'Master 2012 Pay Sheet'!$B$5:$B$35),0))</f>
        <v>0</v>
      </c>
      <c r="AV42" s="56">
        <f>IF(D42="","",SUM(AH42:AL42))</f>
        <v>9.3000000000000007</v>
      </c>
      <c r="AW42" s="31">
        <f>IF(D42="","",RANK(AV42,$AV$3:$AV$202,0))</f>
        <v>38</v>
      </c>
      <c r="AX42" s="57">
        <f>IF(D42="","",IF(LOOKUP(AW42,'Master 2012 Pay Sheet'!$C$5:$C$35,'Master 2012 Pay Sheet'!$D$5:$D$35)&gt;0,LOOKUP(AW42,'Master 2012 Pay Sheet'!$C$5:$C$35,'Master 2012 Pay Sheet'!$D$5:$D$35),0))</f>
        <v>0</v>
      </c>
      <c r="AY42" s="56">
        <f>IF(D42="","",AS42+AV42)</f>
        <v>19.98</v>
      </c>
      <c r="AZ42" s="31">
        <f>IF(D42="","",RANK(AY42,$AY$3:$AY$202,0))</f>
        <v>41</v>
      </c>
      <c r="BA42" s="57">
        <f>IF(D42="","",IF(LOOKUP(AZ42,'Master 2012 Pay Sheet'!$E$5:$E$35,'Master 2012 Pay Sheet'!$F$5:$F$35)&gt;0,LOOKUP(AZ42,'Master 2012 Pay Sheet'!$E$5:$E$35,'Master 2012 Pay Sheet'!$F$5:$F$35),0))</f>
        <v>0</v>
      </c>
      <c r="BB42" s="57">
        <f>IF(D42="","",SUM(AU42+AX42+BA42))</f>
        <v>0</v>
      </c>
      <c r="BC42" s="31">
        <f>IF(D42="","",AT42-AZ42)</f>
        <v>-1</v>
      </c>
      <c r="BD42" s="31" t="str">
        <f>IF(D42="","",IF(BC42=MAX($BC$3:$BC$202),B42,""))</f>
        <v/>
      </c>
      <c r="BE42" s="31">
        <f>IF(D42="","",COUNT(M42:Q42))</f>
        <v>5</v>
      </c>
      <c r="BF42" s="56">
        <f>IF(D42="","",MAX(X42:AB42))</f>
        <v>3.24</v>
      </c>
      <c r="BG42" s="31" t="str">
        <f>IF(BF42=MAX($BF$3:$BF$202),B42,"")</f>
        <v/>
      </c>
      <c r="BH42" s="31">
        <f>IF(D42="","",COUNT(AC42:AG42))</f>
        <v>4</v>
      </c>
      <c r="BI42" s="56">
        <f>IF(D42="","",MAX(AH42:AL42))</f>
        <v>3.24</v>
      </c>
      <c r="BJ42" s="31" t="str">
        <f>IF(BI42=MAX($BI$3:$BI$202),B42,"")</f>
        <v/>
      </c>
      <c r="BK42" s="31">
        <f>IF(BE42="","",BE42+BH42)</f>
        <v>9</v>
      </c>
      <c r="BL42" s="31">
        <f>IF(D42="","",IF(S42=MAX($S$3:$S$202),S42,""))</f>
        <v>0</v>
      </c>
      <c r="BM42" s="31">
        <f>IF(BL42=MAX($BL$3:$BL$202),B42,"")</f>
        <v>5</v>
      </c>
      <c r="BN42" s="31">
        <f>IF(D42="","",IF(AN42=MAX($AN$3:$AN$202),AN42,""))</f>
        <v>0</v>
      </c>
      <c r="BO42" s="31">
        <f>IF(BN42=MAX($BN$3:$BN$202),B42,"")</f>
        <v>5</v>
      </c>
      <c r="BP42" s="31">
        <f>IF(D42="","",IF(R42=MAX($R$3:$R$202),R42,""))</f>
        <v>0</v>
      </c>
      <c r="BQ42" s="31">
        <f>IF(BP42=MAX($BP$3:$BP$202),B42,"")</f>
        <v>5</v>
      </c>
      <c r="BR42" s="31">
        <f>IF(D42="","",IF(AM42=MAX($AM$3:$AM$202),AM42,""))</f>
        <v>0</v>
      </c>
      <c r="BS42" s="31">
        <f>IF(BR42=MAX($BR$3:$BR$202),B42,"")</f>
        <v>5</v>
      </c>
      <c r="BT42" s="31">
        <f>IF(D42="","",IF(V42=MAX($V$3:$V$202),V42,""))</f>
        <v>0</v>
      </c>
      <c r="BU42" s="31">
        <f>IF(BT42=MAX($BT$3:$BT$202),B42,"")</f>
        <v>5</v>
      </c>
      <c r="BV42" s="31">
        <f>IF(D42="","",IF(W42=MAX($W$3:$W$202), W42,""))</f>
        <v>0</v>
      </c>
      <c r="BW42" s="31">
        <f>IF(BV42=MAX($BV$3:$BV$202),B42,"")</f>
        <v>5</v>
      </c>
      <c r="BX42" s="31">
        <f>IF(D42="","",IF(AQ42=MAX($AQ$3:$AQ$202),AQ42,""))</f>
        <v>0</v>
      </c>
      <c r="BY42" s="31">
        <f>IF(BX42=MAX($BX$3:$BX$202),B42,"")</f>
        <v>5</v>
      </c>
      <c r="BZ42" s="31">
        <f>IF(D42="","",IF(AR42=MAX($AR$3:$AR$202), AR42,""))</f>
        <v>0</v>
      </c>
      <c r="CA42" s="31">
        <f>IF(BZ42=MAX($BZ$3:$BZ$202),B42,"")</f>
        <v>5</v>
      </c>
      <c r="CB42" s="31">
        <f>IF(D42="","",IF(U42=MAX($U$3:$U$202), U42,""))</f>
        <v>0</v>
      </c>
      <c r="CC42" s="31">
        <f>IF(CB42=MAX($CB$3:$CB$202),B42,"")</f>
        <v>5</v>
      </c>
      <c r="CD42" s="31">
        <f>IF(D42="","",IF(AP42=MAX($AP$3:$AP$202),AP42,""))</f>
        <v>0</v>
      </c>
      <c r="CE42" s="31">
        <f>IF(CD42=MAX($CD$3:$CD$202),B42,"")</f>
        <v>5</v>
      </c>
      <c r="CF42" s="31">
        <f>IF(D42="","",IF(T42=MAX($T$3:$T$202), T42,""))</f>
        <v>0</v>
      </c>
      <c r="CG42" s="31">
        <f>IF(CF42=MAX($CF$3:$CF$202),B42,"")</f>
        <v>5</v>
      </c>
      <c r="CH42" s="31">
        <f>IF(D42="","",IF(AO42=MAX($AO$3:$AO$202),AO42,""))</f>
        <v>0</v>
      </c>
      <c r="CI42" s="31">
        <f>IF(CH42=MAX($CH$3:$CH$202),B42,"")</f>
        <v>5</v>
      </c>
      <c r="CJ42" s="31" t="str">
        <f>IF(I42="AC",AZ42,"")</f>
        <v/>
      </c>
      <c r="CK42" s="31" t="str">
        <f>IF(CJ42="","",RANK(CJ42,$CJ$3:$CJ$202,1))</f>
        <v/>
      </c>
      <c r="CL42" s="31" t="str">
        <f>IF(CK42=1,B42,"")</f>
        <v/>
      </c>
      <c r="CM42" s="31" t="str">
        <f>IF(CK42=2,B42,"")</f>
        <v/>
      </c>
      <c r="CN42" s="31" t="str">
        <f>IF(CK42=3,B42,"")</f>
        <v/>
      </c>
      <c r="CO42" s="31" t="str">
        <f>IF(I42="MC",AZ42,"")</f>
        <v/>
      </c>
      <c r="CP42" s="31" t="str">
        <f>IF(CO42="","",RANK(CO42,$CO$3:$CO$202,1))</f>
        <v/>
      </c>
      <c r="CQ42" s="31" t="str">
        <f>IF(CP42=1,B42,"")</f>
        <v/>
      </c>
      <c r="CR42" s="31" t="str">
        <f>IF(CP42=2,B42,"")</f>
        <v/>
      </c>
      <c r="CS42" s="31" t="str">
        <f>IF(CP42=3,B42,"")</f>
        <v/>
      </c>
      <c r="CT42" s="31" t="str">
        <f>IF(BE42=0,BE42,"")</f>
        <v/>
      </c>
      <c r="CU42" s="31" t="str">
        <f>IF(BE42=1,1,"")</f>
        <v/>
      </c>
      <c r="CV42" s="31" t="str">
        <f>IF(BE42=2,2,"")</f>
        <v/>
      </c>
      <c r="CW42" s="31" t="str">
        <f>IF(BE42=3,3,"")</f>
        <v/>
      </c>
      <c r="CX42" s="31" t="str">
        <f>IF(BE42=4,4,"")</f>
        <v/>
      </c>
      <c r="CY42" s="31">
        <f>IF(BE42=5,5,"")</f>
        <v>5</v>
      </c>
      <c r="CZ42" s="31" t="str">
        <f>IF(BH42=0,BH42,"")</f>
        <v/>
      </c>
      <c r="DA42" s="31" t="str">
        <f>IF(BH42=1,1,"")</f>
        <v/>
      </c>
      <c r="DB42" s="31" t="str">
        <f>IF(BH42=2,2,"")</f>
        <v/>
      </c>
      <c r="DC42" s="31" t="str">
        <f>IF(BH42=3,3,"")</f>
        <v/>
      </c>
      <c r="DD42" s="31">
        <f>IF(BH42=4,4,"")</f>
        <v>4</v>
      </c>
      <c r="DE42" s="31" t="str">
        <f>IF(BH42=5,5,"")</f>
        <v/>
      </c>
      <c r="DF42" s="31" t="str">
        <f>IF(BK42=0,BK42,"")</f>
        <v/>
      </c>
      <c r="DG42" s="31" t="str">
        <f>IF(BK42=1,1,"")</f>
        <v/>
      </c>
      <c r="DH42" s="31" t="str">
        <f>IF(BK42=2,2,"")</f>
        <v/>
      </c>
      <c r="DI42" s="31" t="str">
        <f>IF(BK42=3,3,"")</f>
        <v/>
      </c>
      <c r="DJ42" s="31" t="str">
        <f>IF(BK42=4,4,"")</f>
        <v/>
      </c>
      <c r="DK42" s="31" t="str">
        <f>IF(BK42=5,5,"")</f>
        <v/>
      </c>
      <c r="DL42" s="31" t="str">
        <f>IF(BK42=6,6,"")</f>
        <v/>
      </c>
      <c r="DM42" s="31" t="str">
        <f>IF(BK42=7,7,"")</f>
        <v/>
      </c>
      <c r="DN42" s="31" t="str">
        <f>IF(BK42=8,8,"")</f>
        <v/>
      </c>
      <c r="DO42" s="31">
        <f>IF(BK42=9,9,"")</f>
        <v>9</v>
      </c>
      <c r="DP42" s="31" t="str">
        <f>IF(BK42=10,10,"")</f>
        <v/>
      </c>
      <c r="DQ42" s="31" t="str">
        <f>IF(J42="Lund",AZ42,"")</f>
        <v/>
      </c>
      <c r="DR42" s="31" t="str">
        <f>IF(DQ42="","",RANK(DQ42,$DQ$3:$DQ$202,1))</f>
        <v/>
      </c>
      <c r="DS42" s="31" t="str">
        <f>IF(DR42=1,B42,"")</f>
        <v/>
      </c>
      <c r="DT42" s="31">
        <f>IF(I42="AT",B42,"")</f>
        <v>5</v>
      </c>
      <c r="DU42" s="31" t="str">
        <f>IF(I42="MC",B42,"")</f>
        <v/>
      </c>
      <c r="DV42" s="31" t="str">
        <f>IF(I42="AC",B42,"")</f>
        <v/>
      </c>
      <c r="DW42" s="48">
        <f>IF(BK42=0,0,IF(D42="","",$D$203-AZ42+1)/$D$203*100)</f>
        <v>43.661971830985912</v>
      </c>
      <c r="DX42" s="76" t="str">
        <f>IF(AS42 = 0,AV42 - AS42,"")</f>
        <v/>
      </c>
      <c r="DY42" s="77">
        <v>22.75</v>
      </c>
      <c r="DZ42" s="77">
        <v>4.26</v>
      </c>
    </row>
    <row r="43" spans="1:130" ht="13.2" x14ac:dyDescent="0.25">
      <c r="A43" s="31">
        <v>41</v>
      </c>
      <c r="B43" s="76">
        <v>53</v>
      </c>
      <c r="C43" s="15"/>
      <c r="D43" s="14" t="s">
        <v>280</v>
      </c>
      <c r="E43" s="14" t="s">
        <v>363</v>
      </c>
      <c r="F43" s="14"/>
      <c r="G43" s="14" t="s">
        <v>281</v>
      </c>
      <c r="H43" s="50" t="s">
        <v>363</v>
      </c>
      <c r="I43" s="15" t="s">
        <v>203</v>
      </c>
      <c r="J43" s="47"/>
      <c r="K43" s="47"/>
      <c r="L43" s="47"/>
      <c r="M43" s="54">
        <v>20</v>
      </c>
      <c r="N43" s="54">
        <v>18</v>
      </c>
      <c r="O43" s="54">
        <v>18.25</v>
      </c>
      <c r="P43" s="54">
        <v>18.25</v>
      </c>
      <c r="Q43" s="54">
        <v>18</v>
      </c>
      <c r="R43" s="51"/>
      <c r="S43" s="51"/>
      <c r="T43" s="51"/>
      <c r="U43" s="51"/>
      <c r="V43" s="51"/>
      <c r="W43" s="51"/>
      <c r="X43" s="52">
        <f>IF(M43&gt;0,VLOOKUP(M43,$DY$8:$DZ$95,2)," ")</f>
        <v>2.76</v>
      </c>
      <c r="Y43" s="52">
        <f>IF(N43&gt;0,VLOOKUP(N43,$DY$8:$DZ$95,2)," ")</f>
        <v>1.94</v>
      </c>
      <c r="Z43" s="52">
        <f>IF(O43&gt;0,VLOOKUP(O43,$DY$8:$DZ$95,2)," ")</f>
        <v>2.02</v>
      </c>
      <c r="AA43" s="52">
        <f>IF(P43&gt;0,VLOOKUP(P43,$DY$8:$DZ$95,2)," ")</f>
        <v>2.02</v>
      </c>
      <c r="AB43" s="52">
        <f>IF(Q43&gt;0,VLOOKUP(Q43,$DY$8:$DZ$95,2)," ")</f>
        <v>1.94</v>
      </c>
      <c r="AC43" s="54">
        <v>15.75</v>
      </c>
      <c r="AD43" s="54">
        <v>15.5</v>
      </c>
      <c r="AE43" s="54">
        <v>18.5</v>
      </c>
      <c r="AF43" s="54">
        <v>20.5</v>
      </c>
      <c r="AG43" s="54">
        <v>18</v>
      </c>
      <c r="AH43" s="52">
        <f>IF(AC43&gt;0,VLOOKUP(AC43,$DY$8:$DZ$95,2)," ")</f>
        <v>1.32</v>
      </c>
      <c r="AI43" s="52">
        <f>IF(AD43&gt;0,VLOOKUP(AD43,$DY$8:$DZ$95,2)," ")</f>
        <v>1.24</v>
      </c>
      <c r="AJ43" s="52">
        <f>IF(AE43&gt;0,VLOOKUP(AE43,$DY$8:$DZ$95,2)," ")</f>
        <v>2.12</v>
      </c>
      <c r="AK43" s="52">
        <f>IF(AF43&gt;0,VLOOKUP(AF43,$DY$8:$DZ$95,2)," ")</f>
        <v>3</v>
      </c>
      <c r="AL43" s="52">
        <f>IF(AG43&gt;0,VLOOKUP(AG43,$DY$8:$DZ$95,2)," ")</f>
        <v>1.94</v>
      </c>
      <c r="AM43" s="53"/>
      <c r="AN43" s="53"/>
      <c r="AO43" s="53"/>
      <c r="AP43" s="53"/>
      <c r="AQ43" s="53"/>
      <c r="AR43" s="53"/>
      <c r="AS43" s="55">
        <f>IF(D43="","",SUM(X43:AB43))</f>
        <v>10.679999999999998</v>
      </c>
      <c r="AT43" s="31">
        <f>IF(D43="","",RANK(AS43,$AS$3:$AS$202,0))</f>
        <v>41</v>
      </c>
      <c r="AU43" s="57">
        <f>IF(D43="","",IF(LOOKUP(AT43,'Master 2012 Pay Sheet'!$A$5:$A$35,'Master 2012 Pay Sheet'!$B$5:$B$35)&gt;0,LOOKUP(AT43,'Master 2012 Pay Sheet'!$A$5:$A$35,'Master 2012 Pay Sheet'!$B$5:$B$35),0))</f>
        <v>0</v>
      </c>
      <c r="AV43" s="56">
        <f>IF(D43="","",SUM(AH43:AL43))</f>
        <v>9.6199999999999992</v>
      </c>
      <c r="AW43" s="31">
        <f>IF(D43="","",RANK(AV43,$AV$3:$AV$202,0))</f>
        <v>34</v>
      </c>
      <c r="AX43" s="57">
        <f>IF(D43="","",IF(LOOKUP(AW43,'Master 2012 Pay Sheet'!$C$5:$C$35,'Master 2012 Pay Sheet'!$D$5:$D$35)&gt;0,LOOKUP(AW43,'Master 2012 Pay Sheet'!$C$5:$C$35,'Master 2012 Pay Sheet'!$D$5:$D$35),0))</f>
        <v>0</v>
      </c>
      <c r="AY43" s="56">
        <f>IF(D43="","",AS43+AV43)</f>
        <v>20.299999999999997</v>
      </c>
      <c r="AZ43" s="31">
        <f>IF(D43="","",RANK(AY43,$AY$3:$AY$202,0))</f>
        <v>39</v>
      </c>
      <c r="BA43" s="57">
        <f>IF(D43="","",IF(LOOKUP(AZ43,'Master 2012 Pay Sheet'!$E$5:$E$35,'Master 2012 Pay Sheet'!$F$5:$F$35)&gt;0,LOOKUP(AZ43,'Master 2012 Pay Sheet'!$E$5:$E$35,'Master 2012 Pay Sheet'!$F$5:$F$35),0))</f>
        <v>0</v>
      </c>
      <c r="BB43" s="57">
        <f>IF(D43="","",SUM(AU43+AX43+BA43))</f>
        <v>0</v>
      </c>
      <c r="BC43" s="31">
        <f>IF(D43="","",AT43-AZ43)</f>
        <v>2</v>
      </c>
      <c r="BD43" s="31" t="str">
        <f>IF(D43="","",IF(BC43=MAX($BC$3:$BC$202),B43,""))</f>
        <v/>
      </c>
      <c r="BE43" s="31">
        <f>IF(D43="","",COUNT(M43:Q43))</f>
        <v>5</v>
      </c>
      <c r="BF43" s="56">
        <f>IF(D43="","",MAX(X43:AB43))</f>
        <v>2.76</v>
      </c>
      <c r="BG43" s="31" t="str">
        <f>IF(BF43=MAX($BF$3:$BF$202),B43,"")</f>
        <v/>
      </c>
      <c r="BH43" s="31">
        <f>IF(D43="","",COUNT(AC43:AG43))</f>
        <v>5</v>
      </c>
      <c r="BI43" s="56">
        <f>IF(D43="","",MAX(AH43:AL43))</f>
        <v>3</v>
      </c>
      <c r="BJ43" s="31" t="str">
        <f>IF(BI43=MAX($BI$3:$BI$202),B43,"")</f>
        <v/>
      </c>
      <c r="BK43" s="31">
        <f>IF(BE43="","",BE43+BH43)</f>
        <v>10</v>
      </c>
      <c r="BL43" s="31">
        <f>IF(D43="","",IF(S43=MAX($S$3:$S$202),S43,""))</f>
        <v>0</v>
      </c>
      <c r="BM43" s="31">
        <f>IF(BL43=MAX($BL$3:$BL$202),B43,"")</f>
        <v>53</v>
      </c>
      <c r="BN43" s="31">
        <f>IF(D43="","",IF(AN43=MAX($AN$3:$AN$202),AN43,""))</f>
        <v>0</v>
      </c>
      <c r="BO43" s="31">
        <f>IF(BN43=MAX($BN$3:$BN$202),B43,"")</f>
        <v>53</v>
      </c>
      <c r="BP43" s="31">
        <f>IF(D43="","",IF(R43=MAX($R$3:$R$202),R43,""))</f>
        <v>0</v>
      </c>
      <c r="BQ43" s="31">
        <f>IF(BP43=MAX($BP$3:$BP$202),B43,"")</f>
        <v>53</v>
      </c>
      <c r="BR43" s="31">
        <f>IF(D43="","",IF(AM43=MAX($AM$3:$AM$202),AM43,""))</f>
        <v>0</v>
      </c>
      <c r="BS43" s="31">
        <f>IF(BR43=MAX($BR$3:$BR$202),B43,"")</f>
        <v>53</v>
      </c>
      <c r="BT43" s="31">
        <f>IF(D43="","",IF(V43=MAX($V$3:$V$202),V43,""))</f>
        <v>0</v>
      </c>
      <c r="BU43" s="31">
        <f>IF(BT43=MAX($BT$3:$BT$202),B43,"")</f>
        <v>53</v>
      </c>
      <c r="BV43" s="31">
        <f>IF(D43="","",IF(W43=MAX($W$3:$W$202), W43,""))</f>
        <v>0</v>
      </c>
      <c r="BW43" s="31">
        <f>IF(BV43=MAX($BV$3:$BV$202),B43,"")</f>
        <v>53</v>
      </c>
      <c r="BX43" s="31">
        <f>IF(D43="","",IF(AQ43=MAX($AQ$3:$AQ$202),AQ43,""))</f>
        <v>0</v>
      </c>
      <c r="BY43" s="31">
        <f>IF(BX43=MAX($BX$3:$BX$202),B43,"")</f>
        <v>53</v>
      </c>
      <c r="BZ43" s="31">
        <f>IF(D43="","",IF(AR43=MAX($AR$3:$AR$202), AR43,""))</f>
        <v>0</v>
      </c>
      <c r="CA43" s="31">
        <f>IF(BZ43=MAX($BZ$3:$BZ$202),B43,"")</f>
        <v>53</v>
      </c>
      <c r="CB43" s="31">
        <f>IF(D43="","",IF(U43=MAX($U$3:$U$202), U43,""))</f>
        <v>0</v>
      </c>
      <c r="CC43" s="31">
        <f>IF(CB43=MAX($CB$3:$CB$202),B43,"")</f>
        <v>53</v>
      </c>
      <c r="CD43" s="31">
        <f>IF(D43="","",IF(AP43=MAX($AP$3:$AP$202),AP43,""))</f>
        <v>0</v>
      </c>
      <c r="CE43" s="31">
        <f>IF(CD43=MAX($CD$3:$CD$202),B43,"")</f>
        <v>53</v>
      </c>
      <c r="CF43" s="31">
        <f>IF(D43="","",IF(T43=MAX($T$3:$T$202), T43,""))</f>
        <v>0</v>
      </c>
      <c r="CG43" s="31">
        <f>IF(CF43=MAX($CF$3:$CF$202),B43,"")</f>
        <v>53</v>
      </c>
      <c r="CH43" s="31">
        <f>IF(D43="","",IF(AO43=MAX($AO$3:$AO$202),AO43,""))</f>
        <v>0</v>
      </c>
      <c r="CI43" s="31">
        <f>IF(CH43=MAX($CH$3:$CH$202),B43,"")</f>
        <v>53</v>
      </c>
      <c r="CJ43" s="31" t="str">
        <f>IF(I43="AC",AZ43,"")</f>
        <v/>
      </c>
      <c r="CK43" s="31" t="str">
        <f>IF(CJ43="","",RANK(CJ43,$CJ$3:$CJ$202,1))</f>
        <v/>
      </c>
      <c r="CL43" s="31" t="str">
        <f>IF(CK43=1,B43,"")</f>
        <v/>
      </c>
      <c r="CM43" s="31" t="str">
        <f>IF(CK43=2,B43,"")</f>
        <v/>
      </c>
      <c r="CN43" s="31" t="str">
        <f>IF(CK43=3,B43,"")</f>
        <v/>
      </c>
      <c r="CO43" s="31" t="str">
        <f>IF(I43="MC",AZ43,"")</f>
        <v/>
      </c>
      <c r="CP43" s="31" t="str">
        <f>IF(CO43="","",RANK(CO43,$CO$3:$CO$202,1))</f>
        <v/>
      </c>
      <c r="CQ43" s="31" t="str">
        <f>IF(CP43=1,B43,"")</f>
        <v/>
      </c>
      <c r="CR43" s="31" t="str">
        <f>IF(CP43=2,B43,"")</f>
        <v/>
      </c>
      <c r="CS43" s="31" t="str">
        <f>IF(CP43=3,B43,"")</f>
        <v/>
      </c>
      <c r="CT43" s="31" t="str">
        <f>IF(BE43=0,BE43,"")</f>
        <v/>
      </c>
      <c r="CU43" s="31" t="str">
        <f>IF(BE43=1,1,"")</f>
        <v/>
      </c>
      <c r="CV43" s="31" t="str">
        <f>IF(BE43=2,2,"")</f>
        <v/>
      </c>
      <c r="CW43" s="31" t="str">
        <f>IF(BE43=3,3,"")</f>
        <v/>
      </c>
      <c r="CX43" s="31" t="str">
        <f>IF(BE43=4,4,"")</f>
        <v/>
      </c>
      <c r="CY43" s="31">
        <f>IF(BE43=5,5,"")</f>
        <v>5</v>
      </c>
      <c r="CZ43" s="31" t="str">
        <f>IF(BH43=0,BH43,"")</f>
        <v/>
      </c>
      <c r="DA43" s="31" t="str">
        <f>IF(BH43=1,1,"")</f>
        <v/>
      </c>
      <c r="DB43" s="31" t="str">
        <f>IF(BH43=2,2,"")</f>
        <v/>
      </c>
      <c r="DC43" s="31" t="str">
        <f>IF(BH43=3,3,"")</f>
        <v/>
      </c>
      <c r="DD43" s="31" t="str">
        <f>IF(BH43=4,4,"")</f>
        <v/>
      </c>
      <c r="DE43" s="31">
        <f>IF(BH43=5,5,"")</f>
        <v>5</v>
      </c>
      <c r="DF43" s="31" t="str">
        <f>IF(BK43=0,BK43,"")</f>
        <v/>
      </c>
      <c r="DG43" s="31" t="str">
        <f>IF(BK43=1,1,"")</f>
        <v/>
      </c>
      <c r="DH43" s="31" t="str">
        <f>IF(BK43=2,2,"")</f>
        <v/>
      </c>
      <c r="DI43" s="31" t="str">
        <f>IF(BK43=3,3,"")</f>
        <v/>
      </c>
      <c r="DJ43" s="31" t="str">
        <f>IF(BK43=4,4,"")</f>
        <v/>
      </c>
      <c r="DK43" s="31" t="str">
        <f>IF(BK43=5,5,"")</f>
        <v/>
      </c>
      <c r="DL43" s="31" t="str">
        <f>IF(BK43=6,6,"")</f>
        <v/>
      </c>
      <c r="DM43" s="31" t="str">
        <f>IF(BK43=7,7,"")</f>
        <v/>
      </c>
      <c r="DN43" s="31" t="str">
        <f>IF(BK43=8,8,"")</f>
        <v/>
      </c>
      <c r="DO43" s="31" t="str">
        <f>IF(BK43=9,9,"")</f>
        <v/>
      </c>
      <c r="DP43" s="31">
        <f>IF(BK43=10,10,"")</f>
        <v>10</v>
      </c>
      <c r="DQ43" s="31" t="str">
        <f>IF(J43="Lund",AZ43,"")</f>
        <v/>
      </c>
      <c r="DR43" s="31" t="str">
        <f>IF(DQ43="","",RANK(DQ43,$DQ$3:$DQ$202,1))</f>
        <v/>
      </c>
      <c r="DS43" s="31" t="str">
        <f>IF(DR43=1,B43,"")</f>
        <v/>
      </c>
      <c r="DT43" s="31">
        <f>IF(I43="AT",B43,"")</f>
        <v>53</v>
      </c>
      <c r="DU43" s="31" t="str">
        <f>IF(I43="MC",B43,"")</f>
        <v/>
      </c>
      <c r="DV43" s="31" t="str">
        <f>IF(I43="AC",B43,"")</f>
        <v/>
      </c>
      <c r="DW43" s="48">
        <f>IF(BK43=0,0,IF(D43="","",$D$203-AZ43+1)/$D$203*100)</f>
        <v>46.478873239436616</v>
      </c>
      <c r="DX43" s="76" t="str">
        <f>IF(AS43 = 0,AV43 - AS43,"")</f>
        <v/>
      </c>
      <c r="DY43" s="77">
        <v>23</v>
      </c>
      <c r="DZ43" s="77">
        <v>4.42</v>
      </c>
    </row>
    <row r="44" spans="1:130" ht="13.2" x14ac:dyDescent="0.25">
      <c r="A44" s="31">
        <v>42</v>
      </c>
      <c r="B44" s="76">
        <v>7</v>
      </c>
      <c r="C44" s="60"/>
      <c r="D44" s="61" t="s">
        <v>185</v>
      </c>
      <c r="E44" s="61" t="s">
        <v>326</v>
      </c>
      <c r="F44" s="14"/>
      <c r="G44" s="14" t="s">
        <v>186</v>
      </c>
      <c r="H44" s="50" t="s">
        <v>327</v>
      </c>
      <c r="I44" s="60" t="s">
        <v>203</v>
      </c>
      <c r="J44" s="62"/>
      <c r="K44" s="62"/>
      <c r="L44" s="47"/>
      <c r="M44" s="54">
        <v>18.25</v>
      </c>
      <c r="N44" s="54">
        <v>17.5</v>
      </c>
      <c r="O44" s="54">
        <v>17.5</v>
      </c>
      <c r="P44" s="54">
        <v>18.5</v>
      </c>
      <c r="Q44" s="54">
        <v>20.25</v>
      </c>
      <c r="R44" s="51"/>
      <c r="S44" s="51"/>
      <c r="T44" s="51"/>
      <c r="U44" s="51"/>
      <c r="V44" s="51"/>
      <c r="W44" s="51"/>
      <c r="X44" s="52">
        <f>IF(M44&gt;0,VLOOKUP(M44,$DY$8:$DZ$95,2)," ")</f>
        <v>2.02</v>
      </c>
      <c r="Y44" s="52">
        <f>IF(N44&gt;0,VLOOKUP(N44,$DY$8:$DZ$95,2)," ")</f>
        <v>1.78</v>
      </c>
      <c r="Z44" s="52">
        <f>IF(O44&gt;0,VLOOKUP(O44,$DY$8:$DZ$95,2)," ")</f>
        <v>1.78</v>
      </c>
      <c r="AA44" s="52">
        <f>IF(P44&gt;0,VLOOKUP(P44,$DY$8:$DZ$95,2)," ")</f>
        <v>2.12</v>
      </c>
      <c r="AB44" s="52">
        <f>IF(Q44&gt;0,VLOOKUP(Q44,$DY$8:$DZ$95,2)," ")</f>
        <v>2.88</v>
      </c>
      <c r="AC44" s="54">
        <v>19.25</v>
      </c>
      <c r="AD44" s="54">
        <v>19.5</v>
      </c>
      <c r="AE44" s="54">
        <v>17.5</v>
      </c>
      <c r="AF44" s="54">
        <v>18.25</v>
      </c>
      <c r="AG44" s="54">
        <v>22</v>
      </c>
      <c r="AH44" s="52">
        <f>IF(AC44&gt;0,VLOOKUP(AC44,$DY$8:$DZ$95,2)," ")</f>
        <v>2.42</v>
      </c>
      <c r="AI44" s="52">
        <f>IF(AD44&gt;0,VLOOKUP(AD44,$DY$8:$DZ$95,2)," ")</f>
        <v>2.52</v>
      </c>
      <c r="AJ44" s="52">
        <f>IF(AE44&gt;0,VLOOKUP(AE44,$DY$8:$DZ$95,2)," ")</f>
        <v>1.78</v>
      </c>
      <c r="AK44" s="52">
        <f>IF(AF44&gt;0,VLOOKUP(AF44,$DY$8:$DZ$95,2)," ")</f>
        <v>2.02</v>
      </c>
      <c r="AL44" s="52">
        <f>IF(AG44&gt;0,VLOOKUP(AG44,$DY$8:$DZ$95,2)," ")</f>
        <v>3.8</v>
      </c>
      <c r="AM44" s="53"/>
      <c r="AN44" s="53"/>
      <c r="AO44" s="53"/>
      <c r="AP44" s="53"/>
      <c r="AQ44" s="53"/>
      <c r="AR44" s="53"/>
      <c r="AS44" s="55">
        <f>IF(D44="","",SUM(X44:AB44))</f>
        <v>10.58</v>
      </c>
      <c r="AT44" s="31">
        <f>IF(D44="","",RANK(AS44,$AS$3:$AS$202,0))</f>
        <v>42</v>
      </c>
      <c r="AU44" s="57">
        <f>IF(D44="","",IF(LOOKUP(AT44,'Master 2012 Pay Sheet'!$A$5:$A$35,'Master 2012 Pay Sheet'!$B$5:$B$35)&gt;0,LOOKUP(AT44,'Master 2012 Pay Sheet'!$A$5:$A$35,'Master 2012 Pay Sheet'!$B$5:$B$35),0))</f>
        <v>0</v>
      </c>
      <c r="AV44" s="56">
        <f>IF(D44="","",SUM(AH44:AL44))</f>
        <v>12.54</v>
      </c>
      <c r="AW44" s="31">
        <f>IF(D44="","",RANK(AV44,$AV$3:$AV$202,0))</f>
        <v>17</v>
      </c>
      <c r="AX44" s="57">
        <f>IF(D44="","",IF(LOOKUP(AW44,'Master 2012 Pay Sheet'!$C$5:$C$35,'Master 2012 Pay Sheet'!$D$5:$D$35)&gt;0,LOOKUP(AW44,'Master 2012 Pay Sheet'!$C$5:$C$35,'Master 2012 Pay Sheet'!$D$5:$D$35),0))</f>
        <v>0</v>
      </c>
      <c r="AY44" s="56">
        <f>IF(D44="","",AS44+AV44)</f>
        <v>23.119999999999997</v>
      </c>
      <c r="AZ44" s="31">
        <f>IF(D44="","",RANK(AY44,$AY$3:$AY$202,0))</f>
        <v>29</v>
      </c>
      <c r="BA44" s="57">
        <f>IF(D44="","",IF(LOOKUP(AZ44,'Master 2012 Pay Sheet'!$E$5:$E$35,'Master 2012 Pay Sheet'!$F$5:$F$35)&gt;0,LOOKUP(AZ44,'Master 2012 Pay Sheet'!$E$5:$E$35,'Master 2012 Pay Sheet'!$F$5:$F$35),0))</f>
        <v>0</v>
      </c>
      <c r="BB44" s="57">
        <f>IF(D44="","",SUM(AU44+AX44+BA44))</f>
        <v>0</v>
      </c>
      <c r="BC44" s="31">
        <f>IF(D44="","",AT44-AZ44)</f>
        <v>13</v>
      </c>
      <c r="BD44" s="31" t="str">
        <f>IF(D44="","",IF(BC44=MAX($BC$3:$BC$202),B44,""))</f>
        <v/>
      </c>
      <c r="BE44" s="31">
        <f>IF(D44="","",COUNT(M44:Q44))</f>
        <v>5</v>
      </c>
      <c r="BF44" s="56">
        <f>IF(D44="","",MAX(X44:AB44))</f>
        <v>2.88</v>
      </c>
      <c r="BG44" s="31" t="str">
        <f>IF(BF44=MAX($BF$3:$BF$202),B44,"")</f>
        <v/>
      </c>
      <c r="BH44" s="31">
        <f>IF(D44="","",COUNT(AC44:AG44))</f>
        <v>5</v>
      </c>
      <c r="BI44" s="56">
        <f>IF(D44="","",MAX(AH44:AL44))</f>
        <v>3.8</v>
      </c>
      <c r="BJ44" s="31" t="str">
        <f>IF(BI44=MAX($BI$3:$BI$202),B44,"")</f>
        <v/>
      </c>
      <c r="BK44" s="31">
        <f>IF(BE44="","",BE44+BH44)</f>
        <v>10</v>
      </c>
      <c r="BL44" s="31">
        <f>IF(D44="","",IF(S44=MAX($S$3:$S$202),S44,""))</f>
        <v>0</v>
      </c>
      <c r="BM44" s="31">
        <f>IF(BL44=MAX($BL$3:$BL$202),B44,"")</f>
        <v>7</v>
      </c>
      <c r="BN44" s="31">
        <f>IF(D44="","",IF(AN44=MAX($AN$3:$AN$202),AN44,""))</f>
        <v>0</v>
      </c>
      <c r="BO44" s="31">
        <f>IF(BN44=MAX($BN$3:$BN$202),B44,"")</f>
        <v>7</v>
      </c>
      <c r="BP44" s="31">
        <f>IF(D44="","",IF(R44=MAX($R$3:$R$202),R44,""))</f>
        <v>0</v>
      </c>
      <c r="BQ44" s="31">
        <f>IF(BP44=MAX($BP$3:$BP$202),B44,"")</f>
        <v>7</v>
      </c>
      <c r="BR44" s="31">
        <f>IF(D44="","",IF(AM44=MAX($AM$3:$AM$202),AM44,""))</f>
        <v>0</v>
      </c>
      <c r="BS44" s="31">
        <f>IF(BR44=MAX($BR$3:$BR$202),B44,"")</f>
        <v>7</v>
      </c>
      <c r="BT44" s="31">
        <f>IF(D44="","",IF(V44=MAX($V$3:$V$202),V44,""))</f>
        <v>0</v>
      </c>
      <c r="BU44" s="31">
        <f>IF(BT44=MAX($BT$3:$BT$202),B44,"")</f>
        <v>7</v>
      </c>
      <c r="BV44" s="31">
        <f>IF(D44="","",IF(W44=MAX($W$3:$W$202), W44,""))</f>
        <v>0</v>
      </c>
      <c r="BW44" s="31">
        <f>IF(BV44=MAX($BV$3:$BV$202),B44,"")</f>
        <v>7</v>
      </c>
      <c r="BX44" s="31">
        <f>IF(D44="","",IF(AQ44=MAX($AQ$3:$AQ$202),AQ44,""))</f>
        <v>0</v>
      </c>
      <c r="BY44" s="31">
        <f>IF(BX44=MAX($BX$3:$BX$202),B44,"")</f>
        <v>7</v>
      </c>
      <c r="BZ44" s="31">
        <f>IF(D44="","",IF(AR44=MAX($AR$3:$AR$202), AR44,""))</f>
        <v>0</v>
      </c>
      <c r="CA44" s="31">
        <f>IF(BZ44=MAX($BZ$3:$BZ$202),B44,"")</f>
        <v>7</v>
      </c>
      <c r="CB44" s="31">
        <f>IF(D44="","",IF(U44=MAX($U$3:$U$202), U44,""))</f>
        <v>0</v>
      </c>
      <c r="CC44" s="31">
        <f>IF(CB44=MAX($CB$3:$CB$202),B44,"")</f>
        <v>7</v>
      </c>
      <c r="CD44" s="31">
        <f>IF(D44="","",IF(AP44=MAX($AP$3:$AP$202),AP44,""))</f>
        <v>0</v>
      </c>
      <c r="CE44" s="31">
        <f>IF(CD44=MAX($CD$3:$CD$202),B44,"")</f>
        <v>7</v>
      </c>
      <c r="CF44" s="31">
        <f>IF(D44="","",IF(T44=MAX($T$3:$T$202), T44,""))</f>
        <v>0</v>
      </c>
      <c r="CG44" s="31">
        <f>IF(CF44=MAX($CF$3:$CF$202),B44,"")</f>
        <v>7</v>
      </c>
      <c r="CH44" s="31">
        <f>IF(D44="","",IF(AO44=MAX($AO$3:$AO$202),AO44,""))</f>
        <v>0</v>
      </c>
      <c r="CI44" s="31">
        <f>IF(CH44=MAX($CH$3:$CH$202),B44,"")</f>
        <v>7</v>
      </c>
      <c r="CJ44" s="31" t="str">
        <f>IF(I44="AC",AZ44,"")</f>
        <v/>
      </c>
      <c r="CK44" s="31" t="str">
        <f>IF(CJ44="","",RANK(CJ44,$CJ$3:$CJ$202,1))</f>
        <v/>
      </c>
      <c r="CL44" s="31" t="str">
        <f>IF(CK44=1,B44,"")</f>
        <v/>
      </c>
      <c r="CM44" s="31" t="str">
        <f>IF(CK44=2,B44,"")</f>
        <v/>
      </c>
      <c r="CN44" s="31" t="str">
        <f>IF(CK44=3,B44,"")</f>
        <v/>
      </c>
      <c r="CO44" s="31" t="str">
        <f>IF(I44="MC",AZ44,"")</f>
        <v/>
      </c>
      <c r="CP44" s="31" t="str">
        <f>IF(CO44="","",RANK(CO44,$CO$3:$CO$202,1))</f>
        <v/>
      </c>
      <c r="CQ44" s="31" t="str">
        <f>IF(CP44=1,B44,"")</f>
        <v/>
      </c>
      <c r="CR44" s="31" t="str">
        <f>IF(CP44=2,B44,"")</f>
        <v/>
      </c>
      <c r="CS44" s="31" t="str">
        <f>IF(CP44=3,B44,"")</f>
        <v/>
      </c>
      <c r="CT44" s="31" t="str">
        <f>IF(BE44=0,BE44,"")</f>
        <v/>
      </c>
      <c r="CU44" s="31" t="str">
        <f>IF(BE44=1,1,"")</f>
        <v/>
      </c>
      <c r="CV44" s="31" t="str">
        <f>IF(BE44=2,2,"")</f>
        <v/>
      </c>
      <c r="CW44" s="31" t="str">
        <f>IF(BE44=3,3,"")</f>
        <v/>
      </c>
      <c r="CX44" s="31" t="str">
        <f>IF(BE44=4,4,"")</f>
        <v/>
      </c>
      <c r="CY44" s="31">
        <f>IF(BE44=5,5,"")</f>
        <v>5</v>
      </c>
      <c r="CZ44" s="31" t="str">
        <f>IF(BH44=0,BH44,"")</f>
        <v/>
      </c>
      <c r="DA44" s="31" t="str">
        <f>IF(BH44=1,1,"")</f>
        <v/>
      </c>
      <c r="DB44" s="31" t="str">
        <f>IF(BH44=2,2,"")</f>
        <v/>
      </c>
      <c r="DC44" s="31" t="str">
        <f>IF(BH44=3,3,"")</f>
        <v/>
      </c>
      <c r="DD44" s="31" t="str">
        <f>IF(BH44=4,4,"")</f>
        <v/>
      </c>
      <c r="DE44" s="31">
        <f>IF(BH44=5,5,"")</f>
        <v>5</v>
      </c>
      <c r="DF44" s="31" t="str">
        <f>IF(BK44=0,BK44,"")</f>
        <v/>
      </c>
      <c r="DG44" s="31" t="str">
        <f>IF(BK44=1,1,"")</f>
        <v/>
      </c>
      <c r="DH44" s="31" t="str">
        <f>IF(BK44=2,2,"")</f>
        <v/>
      </c>
      <c r="DI44" s="31" t="str">
        <f>IF(BK44=3,3,"")</f>
        <v/>
      </c>
      <c r="DJ44" s="31" t="str">
        <f>IF(BK44=4,4,"")</f>
        <v/>
      </c>
      <c r="DK44" s="31" t="str">
        <f>IF(BK44=5,5,"")</f>
        <v/>
      </c>
      <c r="DL44" s="31" t="str">
        <f>IF(BK44=6,6,"")</f>
        <v/>
      </c>
      <c r="DM44" s="31" t="str">
        <f>IF(BK44=7,7,"")</f>
        <v/>
      </c>
      <c r="DN44" s="31" t="str">
        <f>IF(BK44=8,8,"")</f>
        <v/>
      </c>
      <c r="DO44" s="31" t="str">
        <f>IF(BK44=9,9,"")</f>
        <v/>
      </c>
      <c r="DP44" s="31">
        <f>IF(BK44=10,10,"")</f>
        <v>10</v>
      </c>
      <c r="DQ44" s="31" t="str">
        <f>IF(J44="Lund",AZ44,"")</f>
        <v/>
      </c>
      <c r="DR44" s="31" t="str">
        <f>IF(DQ44="","",RANK(DQ44,$DQ$3:$DQ$202,1))</f>
        <v/>
      </c>
      <c r="DS44" s="31" t="str">
        <f>IF(DR44=1,B44,"")</f>
        <v/>
      </c>
      <c r="DT44" s="31">
        <f>IF(I44="AT",B44,"")</f>
        <v>7</v>
      </c>
      <c r="DU44" s="31" t="str">
        <f>IF(I44="MC",B44,"")</f>
        <v/>
      </c>
      <c r="DV44" s="31" t="str">
        <f>IF(I44="AC",B44,"")</f>
        <v/>
      </c>
      <c r="DW44" s="48">
        <f>IF(BK44=0,0,IF(D44="","",$D$203-AZ44+1)/$D$203*100)</f>
        <v>60.563380281690137</v>
      </c>
      <c r="DX44" s="76" t="str">
        <f>IF(AS44 = 0,AV44 - AS44,"")</f>
        <v/>
      </c>
      <c r="DY44" s="77">
        <v>23.25</v>
      </c>
      <c r="DZ44" s="77">
        <v>4.58</v>
      </c>
    </row>
    <row r="45" spans="1:130" ht="13.2" x14ac:dyDescent="0.25">
      <c r="A45" s="31">
        <v>43</v>
      </c>
      <c r="B45" s="76">
        <v>55</v>
      </c>
      <c r="C45" s="15"/>
      <c r="D45" s="14" t="s">
        <v>284</v>
      </c>
      <c r="E45" s="14" t="s">
        <v>327</v>
      </c>
      <c r="F45" s="14"/>
      <c r="G45" s="14" t="s">
        <v>285</v>
      </c>
      <c r="H45" s="50" t="s">
        <v>323</v>
      </c>
      <c r="I45" s="15" t="s">
        <v>203</v>
      </c>
      <c r="J45" s="47"/>
      <c r="K45" s="47"/>
      <c r="L45" s="47"/>
      <c r="M45" s="54">
        <v>18.75</v>
      </c>
      <c r="N45" s="54">
        <v>18</v>
      </c>
      <c r="O45" s="54">
        <v>18</v>
      </c>
      <c r="P45" s="54">
        <v>18.25</v>
      </c>
      <c r="Q45" s="54">
        <v>18</v>
      </c>
      <c r="R45" s="51"/>
      <c r="S45" s="51"/>
      <c r="T45" s="51"/>
      <c r="U45" s="51"/>
      <c r="V45" s="51"/>
      <c r="W45" s="51"/>
      <c r="X45" s="52">
        <f>IF(M45&gt;0,VLOOKUP(M45,$DY$8:$DZ$95,2)," ")</f>
        <v>2.2200000000000002</v>
      </c>
      <c r="Y45" s="52">
        <f>IF(N45&gt;0,VLOOKUP(N45,$DY$8:$DZ$95,2)," ")</f>
        <v>1.94</v>
      </c>
      <c r="Z45" s="52">
        <f>IF(O45&gt;0,VLOOKUP(O45,$DY$8:$DZ$95,2)," ")</f>
        <v>1.94</v>
      </c>
      <c r="AA45" s="52">
        <f>IF(P45&gt;0,VLOOKUP(P45,$DY$8:$DZ$95,2)," ")</f>
        <v>2.02</v>
      </c>
      <c r="AB45" s="52">
        <f>IF(Q45&gt;0,VLOOKUP(Q45,$DY$8:$DZ$95,2)," ")</f>
        <v>1.94</v>
      </c>
      <c r="AC45" s="54">
        <v>21.25</v>
      </c>
      <c r="AD45" s="54">
        <v>18</v>
      </c>
      <c r="AE45" s="54">
        <v>18.5</v>
      </c>
      <c r="AF45" s="54">
        <v>28</v>
      </c>
      <c r="AG45" s="54">
        <v>16.5</v>
      </c>
      <c r="AH45" s="52">
        <f>IF(AC45&gt;0,VLOOKUP(AC45,$DY$8:$DZ$95,2)," ")</f>
        <v>3.38</v>
      </c>
      <c r="AI45" s="52">
        <f>IF(AD45&gt;0,VLOOKUP(AD45,$DY$8:$DZ$95,2)," ")</f>
        <v>1.94</v>
      </c>
      <c r="AJ45" s="52">
        <f>IF(AE45&gt;0,VLOOKUP(AE45,$DY$8:$DZ$95,2)," ")</f>
        <v>2.12</v>
      </c>
      <c r="AK45" s="52">
        <f>IF(AF45&gt;0,VLOOKUP(AF45,$DY$8:$DZ$95,2)," ")</f>
        <v>8.58</v>
      </c>
      <c r="AL45" s="52">
        <f>IF(AG45&gt;0,VLOOKUP(AG45,$DY$8:$DZ$95,2)," ")</f>
        <v>1.5</v>
      </c>
      <c r="AM45" s="53"/>
      <c r="AN45" s="53"/>
      <c r="AO45" s="53"/>
      <c r="AP45" s="53"/>
      <c r="AQ45" s="53"/>
      <c r="AR45" s="53"/>
      <c r="AS45" s="55">
        <f>IF(D45="","",SUM(X45:AB45))</f>
        <v>10.059999999999999</v>
      </c>
      <c r="AT45" s="31">
        <f>IF(D45="","",RANK(AS45,$AS$3:$AS$202,0))</f>
        <v>43</v>
      </c>
      <c r="AU45" s="57">
        <f>IF(D45="","",IF(LOOKUP(AT45,'Master 2012 Pay Sheet'!$A$5:$A$35,'Master 2012 Pay Sheet'!$B$5:$B$35)&gt;0,LOOKUP(AT45,'Master 2012 Pay Sheet'!$A$5:$A$35,'Master 2012 Pay Sheet'!$B$5:$B$35),0))</f>
        <v>0</v>
      </c>
      <c r="AV45" s="56">
        <f>IF(D45="","",SUM(AH45:AL45))</f>
        <v>17.52</v>
      </c>
      <c r="AW45" s="31">
        <f>IF(D45="","",RANK(AV45,$AV$3:$AV$202,0))</f>
        <v>9</v>
      </c>
      <c r="AX45" s="57">
        <f>IF(D45="","",IF(LOOKUP(AW45,'Master 2012 Pay Sheet'!$C$5:$C$35,'Master 2012 Pay Sheet'!$D$5:$D$35)&gt;0,LOOKUP(AW45,'Master 2012 Pay Sheet'!$C$5:$C$35,'Master 2012 Pay Sheet'!$D$5:$D$35),0))</f>
        <v>0</v>
      </c>
      <c r="AY45" s="56">
        <f>IF(D45="","",AS45+AV45)</f>
        <v>27.58</v>
      </c>
      <c r="AZ45" s="31">
        <f>IF(D45="","",RANK(AY45,$AY$3:$AY$202,0))</f>
        <v>18</v>
      </c>
      <c r="BA45" s="57">
        <f>IF(D45="","",IF(LOOKUP(AZ45,'Master 2012 Pay Sheet'!$E$5:$E$35,'Master 2012 Pay Sheet'!$F$5:$F$35)&gt;0,LOOKUP(AZ45,'Master 2012 Pay Sheet'!$E$5:$E$35,'Master 2012 Pay Sheet'!$F$5:$F$35),0))</f>
        <v>0</v>
      </c>
      <c r="BB45" s="57">
        <f>IF(D45="","",SUM(AU45+AX45+BA45))</f>
        <v>0</v>
      </c>
      <c r="BC45" s="31">
        <f>IF(D45="","",AT45-AZ45)</f>
        <v>25</v>
      </c>
      <c r="BD45" s="31" t="str">
        <f>IF(D45="","",IF(BC45=MAX($BC$3:$BC$202),B45,""))</f>
        <v/>
      </c>
      <c r="BE45" s="31">
        <f>IF(D45="","",COUNT(M45:Q45))</f>
        <v>5</v>
      </c>
      <c r="BF45" s="56">
        <f>IF(D45="","",MAX(X45:AB45))</f>
        <v>2.2200000000000002</v>
      </c>
      <c r="BG45" s="31" t="str">
        <f>IF(BF45=MAX($BF$3:$BF$202),B45,"")</f>
        <v/>
      </c>
      <c r="BH45" s="31">
        <f>IF(D45="","",COUNT(AC45:AG45))</f>
        <v>5</v>
      </c>
      <c r="BI45" s="56">
        <f>IF(D45="","",MAX(AH45:AL45))</f>
        <v>8.58</v>
      </c>
      <c r="BJ45" s="31" t="str">
        <f>IF(BI45=MAX($BI$3:$BI$202),B45,"")</f>
        <v/>
      </c>
      <c r="BK45" s="31">
        <f>IF(BE45="","",BE45+BH45)</f>
        <v>10</v>
      </c>
      <c r="BL45" s="31">
        <f>IF(D45="","",IF(S45=MAX($S$3:$S$202),S45,""))</f>
        <v>0</v>
      </c>
      <c r="BM45" s="31">
        <f>IF(BL45=MAX($BL$3:$BL$202),B45,"")</f>
        <v>55</v>
      </c>
      <c r="BN45" s="31">
        <f>IF(D45="","",IF(AN45=MAX($AN$3:$AN$202),AN45,""))</f>
        <v>0</v>
      </c>
      <c r="BO45" s="31">
        <f>IF(BN45=MAX($BN$3:$BN$202),B45,"")</f>
        <v>55</v>
      </c>
      <c r="BP45" s="31">
        <f>IF(D45="","",IF(R45=MAX($R$3:$R$202),R45,""))</f>
        <v>0</v>
      </c>
      <c r="BQ45" s="31">
        <f>IF(BP45=MAX($BP$3:$BP$202),B45,"")</f>
        <v>55</v>
      </c>
      <c r="BR45" s="31">
        <f>IF(D45="","",IF(AM45=MAX($AM$3:$AM$202),AM45,""))</f>
        <v>0</v>
      </c>
      <c r="BS45" s="31">
        <f>IF(BR45=MAX($BR$3:$BR$202),B45,"")</f>
        <v>55</v>
      </c>
      <c r="BT45" s="31">
        <f>IF(D45="","",IF(V45=MAX($V$3:$V$202),V45,""))</f>
        <v>0</v>
      </c>
      <c r="BU45" s="31">
        <f>IF(BT45=MAX($BT$3:$BT$202),B45,"")</f>
        <v>55</v>
      </c>
      <c r="BV45" s="31">
        <f>IF(D45="","",IF(W45=MAX($W$3:$W$202), W45,""))</f>
        <v>0</v>
      </c>
      <c r="BW45" s="31">
        <f>IF(BV45=MAX($BV$3:$BV$202),B45,"")</f>
        <v>55</v>
      </c>
      <c r="BX45" s="31">
        <f>IF(D45="","",IF(AQ45=MAX($AQ$3:$AQ$202),AQ45,""))</f>
        <v>0</v>
      </c>
      <c r="BY45" s="31">
        <f>IF(BX45=MAX($BX$3:$BX$202),B45,"")</f>
        <v>55</v>
      </c>
      <c r="BZ45" s="31">
        <f>IF(D45="","",IF(AR45=MAX($AR$3:$AR$202), AR45,""))</f>
        <v>0</v>
      </c>
      <c r="CA45" s="31">
        <f>IF(BZ45=MAX($BZ$3:$BZ$202),B45,"")</f>
        <v>55</v>
      </c>
      <c r="CB45" s="31">
        <f>IF(D45="","",IF(U45=MAX($U$3:$U$202), U45,""))</f>
        <v>0</v>
      </c>
      <c r="CC45" s="31">
        <f>IF(CB45=MAX($CB$3:$CB$202),B45,"")</f>
        <v>55</v>
      </c>
      <c r="CD45" s="31">
        <f>IF(D45="","",IF(AP45=MAX($AP$3:$AP$202),AP45,""))</f>
        <v>0</v>
      </c>
      <c r="CE45" s="31">
        <f>IF(CD45=MAX($CD$3:$CD$202),B45,"")</f>
        <v>55</v>
      </c>
      <c r="CF45" s="31">
        <f>IF(D45="","",IF(T45=MAX($T$3:$T$202), T45,""))</f>
        <v>0</v>
      </c>
      <c r="CG45" s="31">
        <f>IF(CF45=MAX($CF$3:$CF$202),B45,"")</f>
        <v>55</v>
      </c>
      <c r="CH45" s="31">
        <f>IF(D45="","",IF(AO45=MAX($AO$3:$AO$202),AO45,""))</f>
        <v>0</v>
      </c>
      <c r="CI45" s="31">
        <f>IF(CH45=MAX($CH$3:$CH$202),B45,"")</f>
        <v>55</v>
      </c>
      <c r="CJ45" s="31" t="str">
        <f>IF(I45="AC",AZ45,"")</f>
        <v/>
      </c>
      <c r="CK45" s="31" t="str">
        <f>IF(CJ45="","",RANK(CJ45,$CJ$3:$CJ$202,1))</f>
        <v/>
      </c>
      <c r="CL45" s="31" t="str">
        <f>IF(CK45=1,B45,"")</f>
        <v/>
      </c>
      <c r="CM45" s="31" t="str">
        <f>IF(CK45=2,B45,"")</f>
        <v/>
      </c>
      <c r="CN45" s="31" t="str">
        <f>IF(CK45=3,B45,"")</f>
        <v/>
      </c>
      <c r="CO45" s="31" t="str">
        <f>IF(I45="MC",AZ45,"")</f>
        <v/>
      </c>
      <c r="CP45" s="31" t="str">
        <f>IF(CO45="","",RANK(CO45,$CO$3:$CO$202,1))</f>
        <v/>
      </c>
      <c r="CQ45" s="31" t="str">
        <f>IF(CP45=1,B45,"")</f>
        <v/>
      </c>
      <c r="CR45" s="31" t="str">
        <f>IF(CP45=2,B45,"")</f>
        <v/>
      </c>
      <c r="CS45" s="31" t="str">
        <f>IF(CP45=3,B45,"")</f>
        <v/>
      </c>
      <c r="CT45" s="31" t="str">
        <f>IF(BE45=0,BE45,"")</f>
        <v/>
      </c>
      <c r="CU45" s="31" t="str">
        <f>IF(BE45=1,1,"")</f>
        <v/>
      </c>
      <c r="CV45" s="31" t="str">
        <f>IF(BE45=2,2,"")</f>
        <v/>
      </c>
      <c r="CW45" s="31" t="str">
        <f>IF(BE45=3,3,"")</f>
        <v/>
      </c>
      <c r="CX45" s="31" t="str">
        <f>IF(BE45=4,4,"")</f>
        <v/>
      </c>
      <c r="CY45" s="31">
        <f>IF(BE45=5,5,"")</f>
        <v>5</v>
      </c>
      <c r="CZ45" s="31" t="str">
        <f>IF(BH45=0,BH45,"")</f>
        <v/>
      </c>
      <c r="DA45" s="31" t="str">
        <f>IF(BH45=1,1,"")</f>
        <v/>
      </c>
      <c r="DB45" s="31" t="str">
        <f>IF(BH45=2,2,"")</f>
        <v/>
      </c>
      <c r="DC45" s="31" t="str">
        <f>IF(BH45=3,3,"")</f>
        <v/>
      </c>
      <c r="DD45" s="31" t="str">
        <f>IF(BH45=4,4,"")</f>
        <v/>
      </c>
      <c r="DE45" s="31">
        <f>IF(BH45=5,5,"")</f>
        <v>5</v>
      </c>
      <c r="DF45" s="31" t="str">
        <f>IF(BK45=0,BK45,"")</f>
        <v/>
      </c>
      <c r="DG45" s="31" t="str">
        <f>IF(BK45=1,1,"")</f>
        <v/>
      </c>
      <c r="DH45" s="31" t="str">
        <f>IF(BK45=2,2,"")</f>
        <v/>
      </c>
      <c r="DI45" s="31" t="str">
        <f>IF(BK45=3,3,"")</f>
        <v/>
      </c>
      <c r="DJ45" s="31" t="str">
        <f>IF(BK45=4,4,"")</f>
        <v/>
      </c>
      <c r="DK45" s="31" t="str">
        <f>IF(BK45=5,5,"")</f>
        <v/>
      </c>
      <c r="DL45" s="31" t="str">
        <f>IF(BK45=6,6,"")</f>
        <v/>
      </c>
      <c r="DM45" s="31" t="str">
        <f>IF(BK45=7,7,"")</f>
        <v/>
      </c>
      <c r="DN45" s="31" t="str">
        <f>IF(BK45=8,8,"")</f>
        <v/>
      </c>
      <c r="DO45" s="31" t="str">
        <f>IF(BK45=9,9,"")</f>
        <v/>
      </c>
      <c r="DP45" s="31">
        <f>IF(BK45=10,10,"")</f>
        <v>10</v>
      </c>
      <c r="DQ45" s="31" t="str">
        <f>IF(J45="Lund",AZ45,"")</f>
        <v/>
      </c>
      <c r="DR45" s="31" t="str">
        <f>IF(DQ45="","",RANK(DQ45,$DQ$3:$DQ$202,1))</f>
        <v/>
      </c>
      <c r="DS45" s="31" t="str">
        <f>IF(DR45=1,B45,"")</f>
        <v/>
      </c>
      <c r="DT45" s="31">
        <f>IF(I45="AT",B45,"")</f>
        <v>55</v>
      </c>
      <c r="DU45" s="31" t="str">
        <f>IF(I45="MC",B45,"")</f>
        <v/>
      </c>
      <c r="DV45" s="31" t="str">
        <f>IF(I45="AC",B45,"")</f>
        <v/>
      </c>
      <c r="DW45" s="48">
        <f>IF(BK45=0,0,IF(D45="","",$D$203-AZ45+1)/$D$203*100)</f>
        <v>76.056338028169009</v>
      </c>
      <c r="DX45" s="76" t="str">
        <f>IF(AS45 = 0,AV45 - AS45,"")</f>
        <v/>
      </c>
      <c r="DY45" s="77">
        <v>23.5</v>
      </c>
      <c r="DZ45" s="77">
        <v>4.74</v>
      </c>
    </row>
    <row r="46" spans="1:130" ht="13.2" x14ac:dyDescent="0.25">
      <c r="A46" s="31">
        <v>44</v>
      </c>
      <c r="B46" s="76">
        <v>64</v>
      </c>
      <c r="C46" s="15"/>
      <c r="D46" s="14" t="s">
        <v>302</v>
      </c>
      <c r="E46" s="14" t="s">
        <v>332</v>
      </c>
      <c r="F46" s="14"/>
      <c r="G46" s="14" t="s">
        <v>303</v>
      </c>
      <c r="H46" s="50" t="s">
        <v>320</v>
      </c>
      <c r="I46" s="15" t="s">
        <v>203</v>
      </c>
      <c r="J46" s="47"/>
      <c r="K46" s="47"/>
      <c r="L46" s="47"/>
      <c r="M46" s="54">
        <v>18.5</v>
      </c>
      <c r="N46" s="54">
        <v>17.5</v>
      </c>
      <c r="O46" s="54">
        <v>18</v>
      </c>
      <c r="P46" s="54">
        <v>18</v>
      </c>
      <c r="Q46" s="54">
        <v>18</v>
      </c>
      <c r="R46" s="51"/>
      <c r="S46" s="51"/>
      <c r="T46" s="51"/>
      <c r="U46" s="51"/>
      <c r="V46" s="51"/>
      <c r="W46" s="51"/>
      <c r="X46" s="52">
        <f>IF(M46&gt;0,VLOOKUP(M46,$DY$8:$DZ$95,2)," ")</f>
        <v>2.12</v>
      </c>
      <c r="Y46" s="52">
        <f>IF(N46&gt;0,VLOOKUP(N46,$DY$8:$DZ$95,2)," ")</f>
        <v>1.78</v>
      </c>
      <c r="Z46" s="52">
        <f>IF(O46&gt;0,VLOOKUP(O46,$DY$8:$DZ$95,2)," ")</f>
        <v>1.94</v>
      </c>
      <c r="AA46" s="52">
        <f>IF(P46&gt;0,VLOOKUP(P46,$DY$8:$DZ$95,2)," ")</f>
        <v>1.94</v>
      </c>
      <c r="AB46" s="52">
        <f>IF(Q46&gt;0,VLOOKUP(Q46,$DY$8:$DZ$95,2)," ")</f>
        <v>1.94</v>
      </c>
      <c r="AC46" s="54">
        <v>16.25</v>
      </c>
      <c r="AD46" s="54">
        <v>15.75</v>
      </c>
      <c r="AE46" s="54">
        <v>22</v>
      </c>
      <c r="AF46" s="54"/>
      <c r="AG46" s="54"/>
      <c r="AH46" s="52">
        <f>IF(AC46&gt;0,VLOOKUP(AC46,$DY$8:$DZ$95,2)," ")</f>
        <v>1.44</v>
      </c>
      <c r="AI46" s="52">
        <f>IF(AD46&gt;0,VLOOKUP(AD46,$DY$8:$DZ$95,2)," ")</f>
        <v>1.32</v>
      </c>
      <c r="AJ46" s="52">
        <f>IF(AE46&gt;0,VLOOKUP(AE46,$DY$8:$DZ$95,2)," ")</f>
        <v>3.8</v>
      </c>
      <c r="AK46" s="52" t="str">
        <f>IF(AF46&gt;0,VLOOKUP(AF46,$DY$8:$DZ$95,2)," ")</f>
        <v xml:space="preserve"> </v>
      </c>
      <c r="AL46" s="52" t="str">
        <f>IF(AG46&gt;0,VLOOKUP(AG46,$DY$8:$DZ$95,2)," ")</f>
        <v xml:space="preserve"> </v>
      </c>
      <c r="AM46" s="53"/>
      <c r="AN46" s="53"/>
      <c r="AO46" s="53"/>
      <c r="AP46" s="53"/>
      <c r="AQ46" s="53"/>
      <c r="AR46" s="53"/>
      <c r="AS46" s="55">
        <f>IF(D46="","",SUM(X46:AB46))</f>
        <v>9.7199999999999989</v>
      </c>
      <c r="AT46" s="31">
        <f>IF(D46="","",RANK(AS46,$AS$3:$AS$202,0))</f>
        <v>44</v>
      </c>
      <c r="AU46" s="57">
        <f>IF(D46="","",IF(LOOKUP(AT46,'Master 2012 Pay Sheet'!$A$5:$A$35,'Master 2012 Pay Sheet'!$B$5:$B$35)&gt;0,LOOKUP(AT46,'Master 2012 Pay Sheet'!$A$5:$A$35,'Master 2012 Pay Sheet'!$B$5:$B$35),0))</f>
        <v>0</v>
      </c>
      <c r="AV46" s="56">
        <f>IF(D46="","",SUM(AH46:AL46))</f>
        <v>6.56</v>
      </c>
      <c r="AW46" s="31">
        <f>IF(D46="","",RANK(AV46,$AV$3:$AV$202,0))</f>
        <v>48</v>
      </c>
      <c r="AX46" s="57">
        <f>IF(D46="","",IF(LOOKUP(AW46,'Master 2012 Pay Sheet'!$C$5:$C$35,'Master 2012 Pay Sheet'!$D$5:$D$35)&gt;0,LOOKUP(AW46,'Master 2012 Pay Sheet'!$C$5:$C$35,'Master 2012 Pay Sheet'!$D$5:$D$35),0))</f>
        <v>0</v>
      </c>
      <c r="AY46" s="56">
        <f>IF(D46="","",AS46+AV46)</f>
        <v>16.279999999999998</v>
      </c>
      <c r="AZ46" s="31">
        <f>IF(D46="","",RANK(AY46,$AY$3:$AY$202,0))</f>
        <v>53</v>
      </c>
      <c r="BA46" s="57">
        <f>IF(D46="","",IF(LOOKUP(AZ46,'Master 2012 Pay Sheet'!$E$5:$E$35,'Master 2012 Pay Sheet'!$F$5:$F$35)&gt;0,LOOKUP(AZ46,'Master 2012 Pay Sheet'!$E$5:$E$35,'Master 2012 Pay Sheet'!$F$5:$F$35),0))</f>
        <v>0</v>
      </c>
      <c r="BB46" s="57">
        <f>IF(D46="","",SUM(AU46+AX46+BA46))</f>
        <v>0</v>
      </c>
      <c r="BC46" s="31">
        <f>IF(D46="","",AT46-AZ46)</f>
        <v>-9</v>
      </c>
      <c r="BD46" s="31" t="str">
        <f>IF(D46="","",IF(BC46=MAX($BC$3:$BC$202),B46,""))</f>
        <v/>
      </c>
      <c r="BE46" s="31">
        <f>IF(D46="","",COUNT(M46:Q46))</f>
        <v>5</v>
      </c>
      <c r="BF46" s="56">
        <f>IF(D46="","",MAX(X46:AB46))</f>
        <v>2.12</v>
      </c>
      <c r="BG46" s="31" t="str">
        <f>IF(BF46=MAX($BF$3:$BF$202),B46,"")</f>
        <v/>
      </c>
      <c r="BH46" s="31">
        <f>IF(D46="","",COUNT(AC46:AG46))</f>
        <v>3</v>
      </c>
      <c r="BI46" s="56">
        <f>IF(D46="","",MAX(AH46:AL46))</f>
        <v>3.8</v>
      </c>
      <c r="BJ46" s="31" t="str">
        <f>IF(BI46=MAX($BI$3:$BI$202),B46,"")</f>
        <v/>
      </c>
      <c r="BK46" s="31">
        <f>IF(BE46="","",BE46+BH46)</f>
        <v>8</v>
      </c>
      <c r="BL46" s="31">
        <f>IF(D46="","",IF(S46=MAX($S$3:$S$202),S46,""))</f>
        <v>0</v>
      </c>
      <c r="BM46" s="31">
        <f>IF(BL46=MAX($BL$3:$BL$202),B46,"")</f>
        <v>64</v>
      </c>
      <c r="BN46" s="31">
        <f>IF(D46="","",IF(AN46=MAX($AN$3:$AN$202),AN46,""))</f>
        <v>0</v>
      </c>
      <c r="BO46" s="31">
        <f>IF(BN46=MAX($BN$3:$BN$202),B46,"")</f>
        <v>64</v>
      </c>
      <c r="BP46" s="31">
        <f>IF(D46="","",IF(R46=MAX($R$3:$R$202),R46,""))</f>
        <v>0</v>
      </c>
      <c r="BQ46" s="31">
        <f>IF(BP46=MAX($BP$3:$BP$202),B46,"")</f>
        <v>64</v>
      </c>
      <c r="BR46" s="31">
        <f>IF(D46="","",IF(AM46=MAX($AM$3:$AM$202),AM46,""))</f>
        <v>0</v>
      </c>
      <c r="BS46" s="31">
        <f>IF(BR46=MAX($BR$3:$BR$202),B46,"")</f>
        <v>64</v>
      </c>
      <c r="BT46" s="31">
        <f>IF(D46="","",IF(V46=MAX($V$3:$V$202),V46,""))</f>
        <v>0</v>
      </c>
      <c r="BU46" s="31">
        <f>IF(BT46=MAX($BT$3:$BT$202),B46,"")</f>
        <v>64</v>
      </c>
      <c r="BV46" s="31">
        <f>IF(D46="","",IF(W46=MAX($W$3:$W$202), W46,""))</f>
        <v>0</v>
      </c>
      <c r="BW46" s="31">
        <f>IF(BV46=MAX($BV$3:$BV$202),B46,"")</f>
        <v>64</v>
      </c>
      <c r="BX46" s="31">
        <f>IF(D46="","",IF(AQ46=MAX($AQ$3:$AQ$202),AQ46,""))</f>
        <v>0</v>
      </c>
      <c r="BY46" s="31">
        <f>IF(BX46=MAX($BX$3:$BX$202),B46,"")</f>
        <v>64</v>
      </c>
      <c r="BZ46" s="31">
        <f>IF(D46="","",IF(AR46=MAX($AR$3:$AR$202), AR46,""))</f>
        <v>0</v>
      </c>
      <c r="CA46" s="31">
        <f>IF(BZ46=MAX($BZ$3:$BZ$202),B46,"")</f>
        <v>64</v>
      </c>
      <c r="CB46" s="31">
        <f>IF(D46="","",IF(U46=MAX($U$3:$U$202), U46,""))</f>
        <v>0</v>
      </c>
      <c r="CC46" s="31">
        <f>IF(CB46=MAX($CB$3:$CB$202),B46,"")</f>
        <v>64</v>
      </c>
      <c r="CD46" s="31">
        <f>IF(D46="","",IF(AP46=MAX($AP$3:$AP$202),AP46,""))</f>
        <v>0</v>
      </c>
      <c r="CE46" s="31">
        <f>IF(CD46=MAX($CD$3:$CD$202),B46,"")</f>
        <v>64</v>
      </c>
      <c r="CF46" s="31">
        <f>IF(D46="","",IF(T46=MAX($T$3:$T$202), T46,""))</f>
        <v>0</v>
      </c>
      <c r="CG46" s="31">
        <f>IF(CF46=MAX($CF$3:$CF$202),B46,"")</f>
        <v>64</v>
      </c>
      <c r="CH46" s="31">
        <f>IF(D46="","",IF(AO46=MAX($AO$3:$AO$202),AO46,""))</f>
        <v>0</v>
      </c>
      <c r="CI46" s="31">
        <f>IF(CH46=MAX($CH$3:$CH$202),B46,"")</f>
        <v>64</v>
      </c>
      <c r="CJ46" s="31" t="str">
        <f>IF(I46="AC",AZ46,"")</f>
        <v/>
      </c>
      <c r="CK46" s="31" t="str">
        <f>IF(CJ46="","",RANK(CJ46,$CJ$3:$CJ$202,1))</f>
        <v/>
      </c>
      <c r="CL46" s="31" t="str">
        <f>IF(CK46=1,B46,"")</f>
        <v/>
      </c>
      <c r="CM46" s="31" t="str">
        <f>IF(CK46=2,B46,"")</f>
        <v/>
      </c>
      <c r="CN46" s="31" t="str">
        <f>IF(CK46=3,B46,"")</f>
        <v/>
      </c>
      <c r="CO46" s="31" t="str">
        <f>IF(I46="MC",AZ46,"")</f>
        <v/>
      </c>
      <c r="CP46" s="31" t="str">
        <f>IF(CO46="","",RANK(CO46,$CO$3:$CO$202,1))</f>
        <v/>
      </c>
      <c r="CQ46" s="31" t="str">
        <f>IF(CP46=1,B46,"")</f>
        <v/>
      </c>
      <c r="CR46" s="31" t="str">
        <f>IF(CP46=2,B46,"")</f>
        <v/>
      </c>
      <c r="CS46" s="31" t="str">
        <f>IF(CP46=3,B46,"")</f>
        <v/>
      </c>
      <c r="CT46" s="31" t="str">
        <f>IF(BE46=0,BE46,"")</f>
        <v/>
      </c>
      <c r="CU46" s="31" t="str">
        <f>IF(BE46=1,1,"")</f>
        <v/>
      </c>
      <c r="CV46" s="31" t="str">
        <f>IF(BE46=2,2,"")</f>
        <v/>
      </c>
      <c r="CW46" s="31" t="str">
        <f>IF(BE46=3,3,"")</f>
        <v/>
      </c>
      <c r="CX46" s="31" t="str">
        <f>IF(BE46=4,4,"")</f>
        <v/>
      </c>
      <c r="CY46" s="31">
        <f>IF(BE46=5,5,"")</f>
        <v>5</v>
      </c>
      <c r="CZ46" s="31" t="str">
        <f>IF(BH46=0,BH46,"")</f>
        <v/>
      </c>
      <c r="DA46" s="31" t="str">
        <f>IF(BH46=1,1,"")</f>
        <v/>
      </c>
      <c r="DB46" s="31" t="str">
        <f>IF(BH46=2,2,"")</f>
        <v/>
      </c>
      <c r="DC46" s="31">
        <f>IF(BH46=3,3,"")</f>
        <v>3</v>
      </c>
      <c r="DD46" s="31" t="str">
        <f>IF(BH46=4,4,"")</f>
        <v/>
      </c>
      <c r="DE46" s="31" t="str">
        <f>IF(BH46=5,5,"")</f>
        <v/>
      </c>
      <c r="DF46" s="31" t="str">
        <f>IF(BK46=0,BK46,"")</f>
        <v/>
      </c>
      <c r="DG46" s="31" t="str">
        <f>IF(BK46=1,1,"")</f>
        <v/>
      </c>
      <c r="DH46" s="31" t="str">
        <f>IF(BK46=2,2,"")</f>
        <v/>
      </c>
      <c r="DI46" s="31" t="str">
        <f>IF(BK46=3,3,"")</f>
        <v/>
      </c>
      <c r="DJ46" s="31" t="str">
        <f>IF(BK46=4,4,"")</f>
        <v/>
      </c>
      <c r="DK46" s="31" t="str">
        <f>IF(BK46=5,5,"")</f>
        <v/>
      </c>
      <c r="DL46" s="31" t="str">
        <f>IF(BK46=6,6,"")</f>
        <v/>
      </c>
      <c r="DM46" s="31" t="str">
        <f>IF(BK46=7,7,"")</f>
        <v/>
      </c>
      <c r="DN46" s="31">
        <f>IF(BK46=8,8,"")</f>
        <v>8</v>
      </c>
      <c r="DO46" s="31" t="str">
        <f>IF(BK46=9,9,"")</f>
        <v/>
      </c>
      <c r="DP46" s="31" t="str">
        <f>IF(BK46=10,10,"")</f>
        <v/>
      </c>
      <c r="DQ46" s="31" t="str">
        <f>IF(J46="Lund",AZ46,"")</f>
        <v/>
      </c>
      <c r="DR46" s="31" t="str">
        <f>IF(DQ46="","",RANK(DQ46,$DQ$3:$DQ$202,1))</f>
        <v/>
      </c>
      <c r="DS46" s="31" t="str">
        <f>IF(DR46=1,B46,"")</f>
        <v/>
      </c>
      <c r="DT46" s="31">
        <f>IF(I46="AT",B46,"")</f>
        <v>64</v>
      </c>
      <c r="DU46" s="31" t="str">
        <f>IF(I46="MC",B46,"")</f>
        <v/>
      </c>
      <c r="DV46" s="31" t="str">
        <f>IF(I46="AC",B46,"")</f>
        <v/>
      </c>
      <c r="DW46" s="48">
        <f>IF(BK46=0,0,IF(D46="","",$D$203-AZ46+1)/$D$203*100)</f>
        <v>26.760563380281688</v>
      </c>
      <c r="DX46" s="76" t="str">
        <f>IF(AS46 = 0,AV46 - AS46,"")</f>
        <v/>
      </c>
      <c r="DY46" s="77">
        <v>23.75</v>
      </c>
      <c r="DZ46" s="77">
        <v>4.88</v>
      </c>
    </row>
    <row r="47" spans="1:130" ht="13.2" x14ac:dyDescent="0.25">
      <c r="A47" s="31">
        <v>45</v>
      </c>
      <c r="B47" s="76">
        <v>27</v>
      </c>
      <c r="C47" s="15"/>
      <c r="D47" s="14" t="s">
        <v>227</v>
      </c>
      <c r="E47" s="14" t="s">
        <v>328</v>
      </c>
      <c r="F47" s="14"/>
      <c r="G47" s="14" t="s">
        <v>228</v>
      </c>
      <c r="H47" s="50" t="s">
        <v>348</v>
      </c>
      <c r="I47" s="15" t="s">
        <v>203</v>
      </c>
      <c r="J47" s="47"/>
      <c r="K47" s="47"/>
      <c r="L47" s="47"/>
      <c r="M47" s="54">
        <v>15.25</v>
      </c>
      <c r="N47" s="54">
        <v>17.25</v>
      </c>
      <c r="O47" s="54">
        <v>15</v>
      </c>
      <c r="P47" s="54">
        <v>21</v>
      </c>
      <c r="Q47" s="54">
        <v>17.75</v>
      </c>
      <c r="R47" s="51"/>
      <c r="S47" s="51"/>
      <c r="T47" s="51"/>
      <c r="U47" s="51"/>
      <c r="V47" s="51"/>
      <c r="W47" s="51"/>
      <c r="X47" s="52">
        <f>IF(M47&gt;0,VLOOKUP(M47,$DY$8:$DZ$95,2)," ")</f>
        <v>1.18</v>
      </c>
      <c r="Y47" s="52">
        <f>IF(N47&gt;0,VLOOKUP(N47,$DY$8:$DZ$95,2)," ")</f>
        <v>1.72</v>
      </c>
      <c r="Z47" s="52">
        <f>IF(O47&gt;0,VLOOKUP(O47,$DY$8:$DZ$95,2)," ")</f>
        <v>1.1200000000000001</v>
      </c>
      <c r="AA47" s="52">
        <f>IF(P47&gt;0,VLOOKUP(P47,$DY$8:$DZ$95,2)," ")</f>
        <v>3.24</v>
      </c>
      <c r="AB47" s="52">
        <f>IF(Q47&gt;0,VLOOKUP(Q47,$DY$8:$DZ$95,2)," ")</f>
        <v>1.86</v>
      </c>
      <c r="AC47" s="54">
        <v>15</v>
      </c>
      <c r="AD47" s="54">
        <v>14.75</v>
      </c>
      <c r="AE47" s="54">
        <v>14.5</v>
      </c>
      <c r="AF47" s="54">
        <v>16.5</v>
      </c>
      <c r="AG47" s="54">
        <v>14.5</v>
      </c>
      <c r="AH47" s="52">
        <f>IF(AC47&gt;0,VLOOKUP(AC47,$DY$8:$DZ$95,2)," ")</f>
        <v>1.1200000000000001</v>
      </c>
      <c r="AI47" s="52">
        <f>IF(AD47&gt;0,VLOOKUP(AD47,$DY$8:$DZ$95,2)," ")</f>
        <v>1.0900000000000001</v>
      </c>
      <c r="AJ47" s="52">
        <f>IF(AE47&gt;0,VLOOKUP(AE47,$DY$8:$DZ$95,2)," ")</f>
        <v>1.06</v>
      </c>
      <c r="AK47" s="52">
        <f>IF(AF47&gt;0,VLOOKUP(AF47,$DY$8:$DZ$95,2)," ")</f>
        <v>1.5</v>
      </c>
      <c r="AL47" s="52">
        <f>IF(AG47&gt;0,VLOOKUP(AG47,$DY$8:$DZ$95,2)," ")</f>
        <v>1.06</v>
      </c>
      <c r="AM47" s="53"/>
      <c r="AN47" s="53"/>
      <c r="AO47" s="53"/>
      <c r="AP47" s="53"/>
      <c r="AQ47" s="53"/>
      <c r="AR47" s="53"/>
      <c r="AS47" s="55">
        <f>IF(D47="","",SUM(X47:AB47))</f>
        <v>9.1199999999999992</v>
      </c>
      <c r="AT47" s="31">
        <f>IF(D47="","",RANK(AS47,$AS$3:$AS$202,0))</f>
        <v>45</v>
      </c>
      <c r="AU47" s="57">
        <f>IF(D47="","",IF(LOOKUP(AT47,'Master 2012 Pay Sheet'!$A$5:$A$35,'Master 2012 Pay Sheet'!$B$5:$B$35)&gt;0,LOOKUP(AT47,'Master 2012 Pay Sheet'!$A$5:$A$35,'Master 2012 Pay Sheet'!$B$5:$B$35),0))</f>
        <v>0</v>
      </c>
      <c r="AV47" s="56">
        <f>IF(D47="","",SUM(AH47:AL47))</f>
        <v>5.83</v>
      </c>
      <c r="AW47" s="31">
        <f>IF(D47="","",RANK(AV47,$AV$3:$AV$202,0))</f>
        <v>54</v>
      </c>
      <c r="AX47" s="57">
        <f>IF(D47="","",IF(LOOKUP(AW47,'Master 2012 Pay Sheet'!$C$5:$C$35,'Master 2012 Pay Sheet'!$D$5:$D$35)&gt;0,LOOKUP(AW47,'Master 2012 Pay Sheet'!$C$5:$C$35,'Master 2012 Pay Sheet'!$D$5:$D$35),0))</f>
        <v>0</v>
      </c>
      <c r="AY47" s="56">
        <f>IF(D47="","",AS47+AV47)</f>
        <v>14.95</v>
      </c>
      <c r="AZ47" s="31">
        <f>IF(D47="","",RANK(AY47,$AY$3:$AY$202,0))</f>
        <v>54</v>
      </c>
      <c r="BA47" s="57">
        <f>IF(D47="","",IF(LOOKUP(AZ47,'Master 2012 Pay Sheet'!$E$5:$E$35,'Master 2012 Pay Sheet'!$F$5:$F$35)&gt;0,LOOKUP(AZ47,'Master 2012 Pay Sheet'!$E$5:$E$35,'Master 2012 Pay Sheet'!$F$5:$F$35),0))</f>
        <v>0</v>
      </c>
      <c r="BB47" s="57">
        <f>IF(D47="","",SUM(AU47+AX47+BA47))</f>
        <v>0</v>
      </c>
      <c r="BC47" s="31">
        <f>IF(D47="","",AT47-AZ47)</f>
        <v>-9</v>
      </c>
      <c r="BD47" s="31" t="str">
        <f>IF(D47="","",IF(BC47=MAX($BC$3:$BC$202),B47,""))</f>
        <v/>
      </c>
      <c r="BE47" s="31">
        <f>IF(D47="","",COUNT(M47:Q47))</f>
        <v>5</v>
      </c>
      <c r="BF47" s="56">
        <f>IF(D47="","",MAX(X47:AB47))</f>
        <v>3.24</v>
      </c>
      <c r="BG47" s="31" t="str">
        <f>IF(BF47=MAX($BF$3:$BF$202),B47,"")</f>
        <v/>
      </c>
      <c r="BH47" s="31">
        <f>IF(D47="","",COUNT(AC47:AG47))</f>
        <v>5</v>
      </c>
      <c r="BI47" s="56">
        <f>IF(D47="","",MAX(AH47:AL47))</f>
        <v>1.5</v>
      </c>
      <c r="BJ47" s="31" t="str">
        <f>IF(BI47=MAX($BI$3:$BI$202),B47,"")</f>
        <v/>
      </c>
      <c r="BK47" s="31">
        <f>IF(BE47="","",BE47+BH47)</f>
        <v>10</v>
      </c>
      <c r="BL47" s="31">
        <f>IF(D47="","",IF(S47=MAX($S$3:$S$202),S47,""))</f>
        <v>0</v>
      </c>
      <c r="BM47" s="31">
        <f>IF(BL47=MAX($BL$3:$BL$202),B47,"")</f>
        <v>27</v>
      </c>
      <c r="BN47" s="31">
        <f>IF(D47="","",IF(AN47=MAX($AN$3:$AN$202),AN47,""))</f>
        <v>0</v>
      </c>
      <c r="BO47" s="31">
        <f>IF(BN47=MAX($BN$3:$BN$202),B47,"")</f>
        <v>27</v>
      </c>
      <c r="BP47" s="31">
        <f>IF(D47="","",IF(R47=MAX($R$3:$R$202),R47,""))</f>
        <v>0</v>
      </c>
      <c r="BQ47" s="31">
        <f>IF(BP47=MAX($BP$3:$BP$202),B47,"")</f>
        <v>27</v>
      </c>
      <c r="BR47" s="31">
        <f>IF(D47="","",IF(AM47=MAX($AM$3:$AM$202),AM47,""))</f>
        <v>0</v>
      </c>
      <c r="BS47" s="31">
        <f>IF(BR47=MAX($BR$3:$BR$202),B47,"")</f>
        <v>27</v>
      </c>
      <c r="BT47" s="31">
        <f>IF(D47="","",IF(V47=MAX($V$3:$V$202),V47,""))</f>
        <v>0</v>
      </c>
      <c r="BU47" s="31">
        <f>IF(BT47=MAX($BT$3:$BT$202),B47,"")</f>
        <v>27</v>
      </c>
      <c r="BV47" s="31">
        <f>IF(D47="","",IF(W47=MAX($W$3:$W$202), W47,""))</f>
        <v>0</v>
      </c>
      <c r="BW47" s="31">
        <f>IF(BV47=MAX($BV$3:$BV$202),B47,"")</f>
        <v>27</v>
      </c>
      <c r="BX47" s="31">
        <f>IF(D47="","",IF(AQ47=MAX($AQ$3:$AQ$202),AQ47,""))</f>
        <v>0</v>
      </c>
      <c r="BY47" s="31">
        <f>IF(BX47=MAX($BX$3:$BX$202),B47,"")</f>
        <v>27</v>
      </c>
      <c r="BZ47" s="31">
        <f>IF(D47="","",IF(AR47=MAX($AR$3:$AR$202), AR47,""))</f>
        <v>0</v>
      </c>
      <c r="CA47" s="31">
        <f>IF(BZ47=MAX($BZ$3:$BZ$202),B47,"")</f>
        <v>27</v>
      </c>
      <c r="CB47" s="31">
        <f>IF(D47="","",IF(U47=MAX($U$3:$U$202), U47,""))</f>
        <v>0</v>
      </c>
      <c r="CC47" s="31">
        <f>IF(CB47=MAX($CB$3:$CB$202),B47,"")</f>
        <v>27</v>
      </c>
      <c r="CD47" s="31">
        <f>IF(D47="","",IF(AP47=MAX($AP$3:$AP$202),AP47,""))</f>
        <v>0</v>
      </c>
      <c r="CE47" s="31">
        <f>IF(CD47=MAX($CD$3:$CD$202),B47,"")</f>
        <v>27</v>
      </c>
      <c r="CF47" s="31">
        <f>IF(D47="","",IF(T47=MAX($T$3:$T$202), T47,""))</f>
        <v>0</v>
      </c>
      <c r="CG47" s="31">
        <f>IF(CF47=MAX($CF$3:$CF$202),B47,"")</f>
        <v>27</v>
      </c>
      <c r="CH47" s="31">
        <f>IF(D47="","",IF(AO47=MAX($AO$3:$AO$202),AO47,""))</f>
        <v>0</v>
      </c>
      <c r="CI47" s="31">
        <f>IF(CH47=MAX($CH$3:$CH$202),B47,"")</f>
        <v>27</v>
      </c>
      <c r="CJ47" s="31" t="str">
        <f>IF(I47="AC",AZ47,"")</f>
        <v/>
      </c>
      <c r="CK47" s="31" t="str">
        <f>IF(CJ47="","",RANK(CJ47,$CJ$3:$CJ$202,1))</f>
        <v/>
      </c>
      <c r="CL47" s="31" t="str">
        <f>IF(CK47=1,B47,"")</f>
        <v/>
      </c>
      <c r="CM47" s="31" t="str">
        <f>IF(CK47=2,B47,"")</f>
        <v/>
      </c>
      <c r="CN47" s="31" t="str">
        <f>IF(CK47=3,B47,"")</f>
        <v/>
      </c>
      <c r="CO47" s="31" t="str">
        <f>IF(I47="MC",AZ47,"")</f>
        <v/>
      </c>
      <c r="CP47" s="31" t="str">
        <f>IF(CO47="","",RANK(CO47,$CO$3:$CO$202,1))</f>
        <v/>
      </c>
      <c r="CQ47" s="31" t="str">
        <f>IF(CP47=1,B47,"")</f>
        <v/>
      </c>
      <c r="CR47" s="31" t="str">
        <f>IF(CP47=2,B47,"")</f>
        <v/>
      </c>
      <c r="CS47" s="31" t="str">
        <f>IF(CP47=3,B47,"")</f>
        <v/>
      </c>
      <c r="CT47" s="31" t="str">
        <f>IF(BE47=0,BE47,"")</f>
        <v/>
      </c>
      <c r="CU47" s="31" t="str">
        <f>IF(BE47=1,1,"")</f>
        <v/>
      </c>
      <c r="CV47" s="31" t="str">
        <f>IF(BE47=2,2,"")</f>
        <v/>
      </c>
      <c r="CW47" s="31" t="str">
        <f>IF(BE47=3,3,"")</f>
        <v/>
      </c>
      <c r="CX47" s="31" t="str">
        <f>IF(BE47=4,4,"")</f>
        <v/>
      </c>
      <c r="CY47" s="31">
        <f>IF(BE47=5,5,"")</f>
        <v>5</v>
      </c>
      <c r="CZ47" s="31" t="str">
        <f>IF(BH47=0,BH47,"")</f>
        <v/>
      </c>
      <c r="DA47" s="31" t="str">
        <f>IF(BH47=1,1,"")</f>
        <v/>
      </c>
      <c r="DB47" s="31" t="str">
        <f>IF(BH47=2,2,"")</f>
        <v/>
      </c>
      <c r="DC47" s="31" t="str">
        <f>IF(BH47=3,3,"")</f>
        <v/>
      </c>
      <c r="DD47" s="31" t="str">
        <f>IF(BH47=4,4,"")</f>
        <v/>
      </c>
      <c r="DE47" s="31">
        <f>IF(BH47=5,5,"")</f>
        <v>5</v>
      </c>
      <c r="DF47" s="31" t="str">
        <f>IF(BK47=0,BK47,"")</f>
        <v/>
      </c>
      <c r="DG47" s="31" t="str">
        <f>IF(BK47=1,1,"")</f>
        <v/>
      </c>
      <c r="DH47" s="31" t="str">
        <f>IF(BK47=2,2,"")</f>
        <v/>
      </c>
      <c r="DI47" s="31" t="str">
        <f>IF(BK47=3,3,"")</f>
        <v/>
      </c>
      <c r="DJ47" s="31" t="str">
        <f>IF(BK47=4,4,"")</f>
        <v/>
      </c>
      <c r="DK47" s="31" t="str">
        <f>IF(BK47=5,5,"")</f>
        <v/>
      </c>
      <c r="DL47" s="31" t="str">
        <f>IF(BK47=6,6,"")</f>
        <v/>
      </c>
      <c r="DM47" s="31" t="str">
        <f>IF(BK47=7,7,"")</f>
        <v/>
      </c>
      <c r="DN47" s="31" t="str">
        <f>IF(BK47=8,8,"")</f>
        <v/>
      </c>
      <c r="DO47" s="31" t="str">
        <f>IF(BK47=9,9,"")</f>
        <v/>
      </c>
      <c r="DP47" s="31">
        <f>IF(BK47=10,10,"")</f>
        <v>10</v>
      </c>
      <c r="DQ47" s="31" t="str">
        <f>IF(J47="Lund",AZ47,"")</f>
        <v/>
      </c>
      <c r="DR47" s="31" t="str">
        <f>IF(DQ47="","",RANK(DQ47,$DQ$3:$DQ$202,1))</f>
        <v/>
      </c>
      <c r="DS47" s="31" t="str">
        <f>IF(DR47=1,B47,"")</f>
        <v/>
      </c>
      <c r="DT47" s="31">
        <f>IF(I47="AT",B47,"")</f>
        <v>27</v>
      </c>
      <c r="DU47" s="31" t="str">
        <f>IF(I47="MC",B47,"")</f>
        <v/>
      </c>
      <c r="DV47" s="31" t="str">
        <f>IF(I47="AC",B47,"")</f>
        <v/>
      </c>
      <c r="DW47" s="48">
        <f>IF(BK47=0,0,IF(D47="","",$D$203-AZ47+1)/$D$203*100)</f>
        <v>25.352112676056336</v>
      </c>
      <c r="DX47" s="76" t="str">
        <f>IF(AS47 = 0,AV47 - AS47,"")</f>
        <v/>
      </c>
      <c r="DY47" s="77">
        <v>24</v>
      </c>
      <c r="DZ47" s="77">
        <v>5.0999999999999996</v>
      </c>
    </row>
    <row r="48" spans="1:130" ht="13.2" x14ac:dyDescent="0.25">
      <c r="A48" s="31">
        <v>46</v>
      </c>
      <c r="B48" s="76">
        <v>21</v>
      </c>
      <c r="C48" s="15"/>
      <c r="D48" s="14" t="s">
        <v>214</v>
      </c>
      <c r="E48" s="14" t="s">
        <v>330</v>
      </c>
      <c r="F48" s="14"/>
      <c r="G48" s="14" t="s">
        <v>215</v>
      </c>
      <c r="H48" s="50" t="s">
        <v>343</v>
      </c>
      <c r="I48" s="15" t="s">
        <v>203</v>
      </c>
      <c r="J48" s="47"/>
      <c r="K48" s="47"/>
      <c r="L48" s="47"/>
      <c r="M48" s="54">
        <v>16</v>
      </c>
      <c r="N48" s="54">
        <v>19.25</v>
      </c>
      <c r="O48" s="54">
        <v>15.75</v>
      </c>
      <c r="P48" s="54">
        <v>16.75</v>
      </c>
      <c r="Q48" s="54">
        <v>19</v>
      </c>
      <c r="R48" s="51"/>
      <c r="S48" s="51"/>
      <c r="T48" s="51"/>
      <c r="U48" s="51"/>
      <c r="V48" s="51"/>
      <c r="W48" s="51"/>
      <c r="X48" s="52">
        <f>IF(M48&gt;0,VLOOKUP(M48,$DY$8:$DZ$95,2)," ")</f>
        <v>1.38</v>
      </c>
      <c r="Y48" s="52">
        <f>IF(N48&gt;0,VLOOKUP(N48,$DY$8:$DZ$95,2)," ")</f>
        <v>2.42</v>
      </c>
      <c r="Z48" s="52">
        <f>IF(O48&gt;0,VLOOKUP(O48,$DY$8:$DZ$95,2)," ")</f>
        <v>1.32</v>
      </c>
      <c r="AA48" s="52">
        <f>IF(P48&gt;0,VLOOKUP(P48,$DY$8:$DZ$95,2)," ")</f>
        <v>1.58</v>
      </c>
      <c r="AB48" s="52">
        <f>IF(Q48&gt;0,VLOOKUP(Q48,$DY$8:$DZ$95,2)," ")</f>
        <v>2.3199999999999998</v>
      </c>
      <c r="AC48" s="54">
        <v>21.25</v>
      </c>
      <c r="AD48" s="54">
        <v>17.5</v>
      </c>
      <c r="AE48" s="54">
        <v>17.5</v>
      </c>
      <c r="AF48" s="54">
        <v>18</v>
      </c>
      <c r="AG48" s="54">
        <v>17.5</v>
      </c>
      <c r="AH48" s="52">
        <f>IF(AC48&gt;0,VLOOKUP(AC48,$DY$8:$DZ$95,2)," ")</f>
        <v>3.38</v>
      </c>
      <c r="AI48" s="52">
        <f>IF(AD48&gt;0,VLOOKUP(AD48,$DY$8:$DZ$95,2)," ")</f>
        <v>1.78</v>
      </c>
      <c r="AJ48" s="52">
        <f>IF(AE48&gt;0,VLOOKUP(AE48,$DY$8:$DZ$95,2)," ")</f>
        <v>1.78</v>
      </c>
      <c r="AK48" s="52">
        <f>IF(AF48&gt;0,VLOOKUP(AF48,$DY$8:$DZ$95,2)," ")</f>
        <v>1.94</v>
      </c>
      <c r="AL48" s="52">
        <f>IF(AG48&gt;0,VLOOKUP(AG48,$DY$8:$DZ$95,2)," ")</f>
        <v>1.78</v>
      </c>
      <c r="AM48" s="53"/>
      <c r="AN48" s="53"/>
      <c r="AO48" s="53"/>
      <c r="AP48" s="53"/>
      <c r="AQ48" s="53"/>
      <c r="AR48" s="53"/>
      <c r="AS48" s="55">
        <f>IF(D48="","",SUM(X48:AB48))</f>
        <v>9.02</v>
      </c>
      <c r="AT48" s="31">
        <f>IF(D48="","",RANK(AS48,$AS$3:$AS$202,0))</f>
        <v>46</v>
      </c>
      <c r="AU48" s="57">
        <f>IF(D48="","",IF(LOOKUP(AT48,'Master 2012 Pay Sheet'!$A$5:$A$35,'Master 2012 Pay Sheet'!$B$5:$B$35)&gt;0,LOOKUP(AT48,'Master 2012 Pay Sheet'!$A$5:$A$35,'Master 2012 Pay Sheet'!$B$5:$B$35),0))</f>
        <v>0</v>
      </c>
      <c r="AV48" s="56">
        <f>IF(D48="","",SUM(AH48:AL48))</f>
        <v>10.66</v>
      </c>
      <c r="AW48" s="31">
        <f>IF(D48="","",RANK(AV48,$AV$3:$AV$202,0))</f>
        <v>30</v>
      </c>
      <c r="AX48" s="57">
        <f>IF(D48="","",IF(LOOKUP(AW48,'Master 2012 Pay Sheet'!$C$5:$C$35,'Master 2012 Pay Sheet'!$D$5:$D$35)&gt;0,LOOKUP(AW48,'Master 2012 Pay Sheet'!$C$5:$C$35,'Master 2012 Pay Sheet'!$D$5:$D$35),0))</f>
        <v>0</v>
      </c>
      <c r="AY48" s="56">
        <f>IF(D48="","",AS48+AV48)</f>
        <v>19.68</v>
      </c>
      <c r="AZ48" s="31">
        <f>IF(D48="","",RANK(AY48,$AY$3:$AY$202,0))</f>
        <v>45</v>
      </c>
      <c r="BA48" s="57">
        <f>IF(D48="","",IF(LOOKUP(AZ48,'Master 2012 Pay Sheet'!$E$5:$E$35,'Master 2012 Pay Sheet'!$F$5:$F$35)&gt;0,LOOKUP(AZ48,'Master 2012 Pay Sheet'!$E$5:$E$35,'Master 2012 Pay Sheet'!$F$5:$F$35),0))</f>
        <v>0</v>
      </c>
      <c r="BB48" s="57">
        <f>IF(D48="","",SUM(AU48+AX48+BA48))</f>
        <v>0</v>
      </c>
      <c r="BC48" s="31">
        <f>IF(D48="","",AT48-AZ48)</f>
        <v>1</v>
      </c>
      <c r="BD48" s="31" t="str">
        <f>IF(D48="","",IF(BC48=MAX($BC$3:$BC$202),B48,""))</f>
        <v/>
      </c>
      <c r="BE48" s="31">
        <f>IF(D48="","",COUNT(M48:Q48))</f>
        <v>5</v>
      </c>
      <c r="BF48" s="56">
        <f>IF(D48="","",MAX(X48:AB48))</f>
        <v>2.42</v>
      </c>
      <c r="BG48" s="31" t="str">
        <f>IF(BF48=MAX($BF$3:$BF$202),B48,"")</f>
        <v/>
      </c>
      <c r="BH48" s="31">
        <f>IF(D48="","",COUNT(AC48:AG48))</f>
        <v>5</v>
      </c>
      <c r="BI48" s="56">
        <f>IF(D48="","",MAX(AH48:AL48))</f>
        <v>3.38</v>
      </c>
      <c r="BJ48" s="31" t="str">
        <f>IF(BI48=MAX($BI$3:$BI$202),B48,"")</f>
        <v/>
      </c>
      <c r="BK48" s="31">
        <f>IF(BE48="","",BE48+BH48)</f>
        <v>10</v>
      </c>
      <c r="BL48" s="31">
        <f>IF(D48="","",IF(S48=MAX($S$3:$S$202),S48,""))</f>
        <v>0</v>
      </c>
      <c r="BM48" s="31">
        <f>IF(BL48=MAX($BL$3:$BL$202),B48,"")</f>
        <v>21</v>
      </c>
      <c r="BN48" s="31">
        <f>IF(D48="","",IF(AN48=MAX($AN$3:$AN$202),AN48,""))</f>
        <v>0</v>
      </c>
      <c r="BO48" s="31">
        <f>IF(BN48=MAX($BN$3:$BN$202),B48,"")</f>
        <v>21</v>
      </c>
      <c r="BP48" s="31">
        <f>IF(D48="","",IF(R48=MAX($R$3:$R$202),R48,""))</f>
        <v>0</v>
      </c>
      <c r="BQ48" s="31">
        <f>IF(BP48=MAX($BP$3:$BP$202),B48,"")</f>
        <v>21</v>
      </c>
      <c r="BR48" s="31">
        <f>IF(D48="","",IF(AM48=MAX($AM$3:$AM$202),AM48,""))</f>
        <v>0</v>
      </c>
      <c r="BS48" s="31">
        <f>IF(BR48=MAX($BR$3:$BR$202),B48,"")</f>
        <v>21</v>
      </c>
      <c r="BT48" s="31">
        <f>IF(D48="","",IF(V48=MAX($V$3:$V$202),V48,""))</f>
        <v>0</v>
      </c>
      <c r="BU48" s="31">
        <f>IF(BT48=MAX($BT$3:$BT$202),B48,"")</f>
        <v>21</v>
      </c>
      <c r="BV48" s="31">
        <f>IF(D48="","",IF(W48=MAX($W$3:$W$202), W48,""))</f>
        <v>0</v>
      </c>
      <c r="BW48" s="31">
        <f>IF(BV48=MAX($BV$3:$BV$202),B48,"")</f>
        <v>21</v>
      </c>
      <c r="BX48" s="31">
        <f>IF(D48="","",IF(AQ48=MAX($AQ$3:$AQ$202),AQ48,""))</f>
        <v>0</v>
      </c>
      <c r="BY48" s="31">
        <f>IF(BX48=MAX($BX$3:$BX$202),B48,"")</f>
        <v>21</v>
      </c>
      <c r="BZ48" s="31">
        <f>IF(D48="","",IF(AR48=MAX($AR$3:$AR$202), AR48,""))</f>
        <v>0</v>
      </c>
      <c r="CA48" s="31">
        <f>IF(BZ48=MAX($BZ$3:$BZ$202),B48,"")</f>
        <v>21</v>
      </c>
      <c r="CB48" s="31">
        <f>IF(D48="","",IF(U48=MAX($U$3:$U$202), U48,""))</f>
        <v>0</v>
      </c>
      <c r="CC48" s="31">
        <f>IF(CB48=MAX($CB$3:$CB$202),B48,"")</f>
        <v>21</v>
      </c>
      <c r="CD48" s="31">
        <f>IF(D48="","",IF(AP48=MAX($AP$3:$AP$202),AP48,""))</f>
        <v>0</v>
      </c>
      <c r="CE48" s="31">
        <f>IF(CD48=MAX($CD$3:$CD$202),B48,"")</f>
        <v>21</v>
      </c>
      <c r="CF48" s="31">
        <f>IF(D48="","",IF(T48=MAX($T$3:$T$202), T48,""))</f>
        <v>0</v>
      </c>
      <c r="CG48" s="31">
        <f>IF(CF48=MAX($CF$3:$CF$202),B48,"")</f>
        <v>21</v>
      </c>
      <c r="CH48" s="31">
        <f>IF(D48="","",IF(AO48=MAX($AO$3:$AO$202),AO48,""))</f>
        <v>0</v>
      </c>
      <c r="CI48" s="31">
        <f>IF(CH48=MAX($CH$3:$CH$202),B48,"")</f>
        <v>21</v>
      </c>
      <c r="CJ48" s="31" t="str">
        <f>IF(I48="AC",AZ48,"")</f>
        <v/>
      </c>
      <c r="CK48" s="31" t="str">
        <f>IF(CJ48="","",RANK(CJ48,$CJ$3:$CJ$202,1))</f>
        <v/>
      </c>
      <c r="CL48" s="31" t="str">
        <f>IF(CK48=1,B48,"")</f>
        <v/>
      </c>
      <c r="CM48" s="31" t="str">
        <f>IF(CK48=2,B48,"")</f>
        <v/>
      </c>
      <c r="CN48" s="31" t="str">
        <f>IF(CK48=3,B48,"")</f>
        <v/>
      </c>
      <c r="CO48" s="31" t="str">
        <f>IF(I48="MC",AZ48,"")</f>
        <v/>
      </c>
      <c r="CP48" s="31" t="str">
        <f>IF(CO48="","",RANK(CO48,$CO$3:$CO$202,1))</f>
        <v/>
      </c>
      <c r="CQ48" s="31" t="str">
        <f>IF(CP48=1,B48,"")</f>
        <v/>
      </c>
      <c r="CR48" s="31" t="str">
        <f>IF(CP48=2,B48,"")</f>
        <v/>
      </c>
      <c r="CS48" s="31" t="str">
        <f>IF(CP48=3,B48,"")</f>
        <v/>
      </c>
      <c r="CT48" s="31" t="str">
        <f>IF(BE48=0,BE48,"")</f>
        <v/>
      </c>
      <c r="CU48" s="31" t="str">
        <f>IF(BE48=1,1,"")</f>
        <v/>
      </c>
      <c r="CV48" s="31" t="str">
        <f>IF(BE48=2,2,"")</f>
        <v/>
      </c>
      <c r="CW48" s="31" t="str">
        <f>IF(BE48=3,3,"")</f>
        <v/>
      </c>
      <c r="CX48" s="31" t="str">
        <f>IF(BE48=4,4,"")</f>
        <v/>
      </c>
      <c r="CY48" s="31">
        <f>IF(BE48=5,5,"")</f>
        <v>5</v>
      </c>
      <c r="CZ48" s="31" t="str">
        <f>IF(BH48=0,BH48,"")</f>
        <v/>
      </c>
      <c r="DA48" s="31" t="str">
        <f>IF(BH48=1,1,"")</f>
        <v/>
      </c>
      <c r="DB48" s="31" t="str">
        <f>IF(BH48=2,2,"")</f>
        <v/>
      </c>
      <c r="DC48" s="31" t="str">
        <f>IF(BH48=3,3,"")</f>
        <v/>
      </c>
      <c r="DD48" s="31" t="str">
        <f>IF(BH48=4,4,"")</f>
        <v/>
      </c>
      <c r="DE48" s="31">
        <f>IF(BH48=5,5,"")</f>
        <v>5</v>
      </c>
      <c r="DF48" s="31" t="str">
        <f>IF(BK48=0,BK48,"")</f>
        <v/>
      </c>
      <c r="DG48" s="31" t="str">
        <f>IF(BK48=1,1,"")</f>
        <v/>
      </c>
      <c r="DH48" s="31" t="str">
        <f>IF(BK48=2,2,"")</f>
        <v/>
      </c>
      <c r="DI48" s="31" t="str">
        <f>IF(BK48=3,3,"")</f>
        <v/>
      </c>
      <c r="DJ48" s="31" t="str">
        <f>IF(BK48=4,4,"")</f>
        <v/>
      </c>
      <c r="DK48" s="31" t="str">
        <f>IF(BK48=5,5,"")</f>
        <v/>
      </c>
      <c r="DL48" s="31" t="str">
        <f>IF(BK48=6,6,"")</f>
        <v/>
      </c>
      <c r="DM48" s="31" t="str">
        <f>IF(BK48=7,7,"")</f>
        <v/>
      </c>
      <c r="DN48" s="31" t="str">
        <f>IF(BK48=8,8,"")</f>
        <v/>
      </c>
      <c r="DO48" s="31" t="str">
        <f>IF(BK48=9,9,"")</f>
        <v/>
      </c>
      <c r="DP48" s="31">
        <f>IF(BK48=10,10,"")</f>
        <v>10</v>
      </c>
      <c r="DQ48" s="31" t="str">
        <f>IF(J48="Lund",AZ48,"")</f>
        <v/>
      </c>
      <c r="DR48" s="31" t="str">
        <f>IF(DQ48="","",RANK(DQ48,$DQ$3:$DQ$202,1))</f>
        <v/>
      </c>
      <c r="DS48" s="31" t="str">
        <f>IF(DR48=1,B48,"")</f>
        <v/>
      </c>
      <c r="DT48" s="31">
        <f>IF(I48="AT",B48,"")</f>
        <v>21</v>
      </c>
      <c r="DU48" s="31" t="str">
        <f>IF(I48="MC",B48,"")</f>
        <v/>
      </c>
      <c r="DV48" s="31" t="str">
        <f>IF(I48="AC",B48,"")</f>
        <v/>
      </c>
      <c r="DW48" s="48">
        <f>IF(BK48=0,0,IF(D48="","",$D$203-AZ48+1)/$D$203*100)</f>
        <v>38.028169014084504</v>
      </c>
      <c r="DX48" s="76" t="str">
        <f>IF(AS48 = 0,AV48 - AS48,"")</f>
        <v/>
      </c>
      <c r="DY48" s="77">
        <v>24.25</v>
      </c>
      <c r="DZ48" s="77">
        <v>5.28</v>
      </c>
    </row>
    <row r="49" spans="1:130" ht="13.2" x14ac:dyDescent="0.25">
      <c r="A49" s="31">
        <v>47</v>
      </c>
      <c r="B49" s="76">
        <v>52</v>
      </c>
      <c r="C49" s="15"/>
      <c r="D49" s="14" t="s">
        <v>278</v>
      </c>
      <c r="E49" s="14" t="s">
        <v>323</v>
      </c>
      <c r="F49" s="14"/>
      <c r="G49" s="14" t="s">
        <v>279</v>
      </c>
      <c r="H49" s="50" t="s">
        <v>323</v>
      </c>
      <c r="I49" s="15" t="s">
        <v>222</v>
      </c>
      <c r="J49" s="47"/>
      <c r="K49" s="47"/>
      <c r="L49" s="47"/>
      <c r="M49" s="54">
        <v>20.75</v>
      </c>
      <c r="N49" s="54">
        <v>15</v>
      </c>
      <c r="O49" s="54">
        <v>16.5</v>
      </c>
      <c r="P49" s="54">
        <v>16.75</v>
      </c>
      <c r="Q49" s="54">
        <v>16.75</v>
      </c>
      <c r="R49" s="51"/>
      <c r="S49" s="51"/>
      <c r="T49" s="51"/>
      <c r="U49" s="51"/>
      <c r="V49" s="51"/>
      <c r="W49" s="51"/>
      <c r="X49" s="52">
        <f>IF(M49&gt;0,VLOOKUP(M49,$DY$8:$DZ$95,2)," ")</f>
        <v>3.12</v>
      </c>
      <c r="Y49" s="52">
        <f>IF(N49&gt;0,VLOOKUP(N49,$DY$8:$DZ$95,2)," ")</f>
        <v>1.1200000000000001</v>
      </c>
      <c r="Z49" s="52">
        <f>IF(O49&gt;0,VLOOKUP(O49,$DY$8:$DZ$95,2)," ")</f>
        <v>1.5</v>
      </c>
      <c r="AA49" s="52">
        <f>IF(P49&gt;0,VLOOKUP(P49,$DY$8:$DZ$95,2)," ")</f>
        <v>1.58</v>
      </c>
      <c r="AB49" s="52">
        <f>IF(Q49&gt;0,VLOOKUP(Q49,$DY$8:$DZ$95,2)," ")</f>
        <v>1.58</v>
      </c>
      <c r="AC49" s="54">
        <v>16</v>
      </c>
      <c r="AD49" s="54">
        <v>17.5</v>
      </c>
      <c r="AE49" s="54">
        <v>19</v>
      </c>
      <c r="AF49" s="54">
        <v>26</v>
      </c>
      <c r="AG49" s="54">
        <v>23</v>
      </c>
      <c r="AH49" s="52">
        <f>IF(AC49&gt;0,VLOOKUP(AC49,$DY$8:$DZ$95,2)," ")</f>
        <v>1.38</v>
      </c>
      <c r="AI49" s="52">
        <f>IF(AD49&gt;0,VLOOKUP(AD49,$DY$8:$DZ$95,2)," ")</f>
        <v>1.78</v>
      </c>
      <c r="AJ49" s="52">
        <f>IF(AE49&gt;0,VLOOKUP(AE49,$DY$8:$DZ$95,2)," ")</f>
        <v>2.3199999999999998</v>
      </c>
      <c r="AK49" s="52">
        <f>IF(AF49&gt;0,VLOOKUP(AF49,$DY$8:$DZ$95,2)," ")</f>
        <v>6.68</v>
      </c>
      <c r="AL49" s="52">
        <f>IF(AG49&gt;0,VLOOKUP(AG49,$DY$8:$DZ$95,2)," ")</f>
        <v>4.42</v>
      </c>
      <c r="AM49" s="53"/>
      <c r="AN49" s="53"/>
      <c r="AO49" s="53"/>
      <c r="AP49" s="53"/>
      <c r="AQ49" s="53"/>
      <c r="AR49" s="53"/>
      <c r="AS49" s="55">
        <f>IF(D49="","",SUM(X49:AB49))</f>
        <v>8.9</v>
      </c>
      <c r="AT49" s="31">
        <f>IF(D49="","",RANK(AS49,$AS$3:$AS$202,0))</f>
        <v>47</v>
      </c>
      <c r="AU49" s="57">
        <f>IF(D49="","",IF(LOOKUP(AT49,'Master 2012 Pay Sheet'!$A$5:$A$35,'Master 2012 Pay Sheet'!$B$5:$B$35)&gt;0,LOOKUP(AT49,'Master 2012 Pay Sheet'!$A$5:$A$35,'Master 2012 Pay Sheet'!$B$5:$B$35),0))</f>
        <v>0</v>
      </c>
      <c r="AV49" s="56">
        <f>IF(D49="","",SUM(AH49:AL49))</f>
        <v>16.579999999999998</v>
      </c>
      <c r="AW49" s="31">
        <f>IF(D49="","",RANK(AV49,$AV$3:$AV$202,0))</f>
        <v>12</v>
      </c>
      <c r="AX49" s="57">
        <f>IF(D49="","",IF(LOOKUP(AW49,'Master 2012 Pay Sheet'!$C$5:$C$35,'Master 2012 Pay Sheet'!$D$5:$D$35)&gt;0,LOOKUP(AW49,'Master 2012 Pay Sheet'!$C$5:$C$35,'Master 2012 Pay Sheet'!$D$5:$D$35),0))</f>
        <v>0</v>
      </c>
      <c r="AY49" s="56">
        <f>IF(D49="","",AS49+AV49)</f>
        <v>25.479999999999997</v>
      </c>
      <c r="AZ49" s="31">
        <f>IF(D49="","",RANK(AY49,$AY$3:$AY$202,0))</f>
        <v>22</v>
      </c>
      <c r="BA49" s="57">
        <f>IF(D49="","",IF(LOOKUP(AZ49,'Master 2012 Pay Sheet'!$E$5:$E$35,'Master 2012 Pay Sheet'!$F$5:$F$35)&gt;0,LOOKUP(AZ49,'Master 2012 Pay Sheet'!$E$5:$E$35,'Master 2012 Pay Sheet'!$F$5:$F$35),0))</f>
        <v>0</v>
      </c>
      <c r="BB49" s="57">
        <f>IF(D49="","",SUM(AU49+AX49+BA49))</f>
        <v>0</v>
      </c>
      <c r="BC49" s="31">
        <f>IF(D49="","",AT49-AZ49)</f>
        <v>25</v>
      </c>
      <c r="BD49" s="31" t="str">
        <f>IF(D49="","",IF(BC49=MAX($BC$3:$BC$202),B49,""))</f>
        <v/>
      </c>
      <c r="BE49" s="31">
        <f>IF(D49="","",COUNT(M49:Q49))</f>
        <v>5</v>
      </c>
      <c r="BF49" s="56">
        <f>IF(D49="","",MAX(X49:AB49))</f>
        <v>3.12</v>
      </c>
      <c r="BG49" s="31" t="str">
        <f>IF(BF49=MAX($BF$3:$BF$202),B49,"")</f>
        <v/>
      </c>
      <c r="BH49" s="31">
        <f>IF(D49="","",COUNT(AC49:AG49))</f>
        <v>5</v>
      </c>
      <c r="BI49" s="56">
        <f>IF(D49="","",MAX(AH49:AL49))</f>
        <v>6.68</v>
      </c>
      <c r="BJ49" s="31" t="str">
        <f>IF(BI49=MAX($BI$3:$BI$202),B49,"")</f>
        <v/>
      </c>
      <c r="BK49" s="31">
        <f>IF(BE49="","",BE49+BH49)</f>
        <v>10</v>
      </c>
      <c r="BL49" s="31">
        <f>IF(D49="","",IF(S49=MAX($S$3:$S$202),S49,""))</f>
        <v>0</v>
      </c>
      <c r="BM49" s="31">
        <f>IF(BL49=MAX($BL$3:$BL$202),B49,"")</f>
        <v>52</v>
      </c>
      <c r="BN49" s="31">
        <f>IF(D49="","",IF(AN49=MAX($AN$3:$AN$202),AN49,""))</f>
        <v>0</v>
      </c>
      <c r="BO49" s="31">
        <f>IF(BN49=MAX($BN$3:$BN$202),B49,"")</f>
        <v>52</v>
      </c>
      <c r="BP49" s="31">
        <f>IF(D49="","",IF(R49=MAX($R$3:$R$202),R49,""))</f>
        <v>0</v>
      </c>
      <c r="BQ49" s="31">
        <f>IF(BP49=MAX($BP$3:$BP$202),B49,"")</f>
        <v>52</v>
      </c>
      <c r="BR49" s="31">
        <f>IF(D49="","",IF(AM49=MAX($AM$3:$AM$202),AM49,""))</f>
        <v>0</v>
      </c>
      <c r="BS49" s="31">
        <f>IF(BR49=MAX($BR$3:$BR$202),B49,"")</f>
        <v>52</v>
      </c>
      <c r="BT49" s="31">
        <f>IF(D49="","",IF(V49=MAX($V$3:$V$202),V49,""))</f>
        <v>0</v>
      </c>
      <c r="BU49" s="31">
        <f>IF(BT49=MAX($BT$3:$BT$202),B49,"")</f>
        <v>52</v>
      </c>
      <c r="BV49" s="31">
        <f>IF(D49="","",IF(W49=MAX($W$3:$W$202), W49,""))</f>
        <v>0</v>
      </c>
      <c r="BW49" s="31">
        <f>IF(BV49=MAX($BV$3:$BV$202),B49,"")</f>
        <v>52</v>
      </c>
      <c r="BX49" s="31">
        <f>IF(D49="","",IF(AQ49=MAX($AQ$3:$AQ$202),AQ49,""))</f>
        <v>0</v>
      </c>
      <c r="BY49" s="31">
        <f>IF(BX49=MAX($BX$3:$BX$202),B49,"")</f>
        <v>52</v>
      </c>
      <c r="BZ49" s="31">
        <f>IF(D49="","",IF(AR49=MAX($AR$3:$AR$202), AR49,""))</f>
        <v>0</v>
      </c>
      <c r="CA49" s="31">
        <f>IF(BZ49=MAX($BZ$3:$BZ$202),B49,"")</f>
        <v>52</v>
      </c>
      <c r="CB49" s="31">
        <f>IF(D49="","",IF(U49=MAX($U$3:$U$202), U49,""))</f>
        <v>0</v>
      </c>
      <c r="CC49" s="31">
        <f>IF(CB49=MAX($CB$3:$CB$202),B49,"")</f>
        <v>52</v>
      </c>
      <c r="CD49" s="31">
        <f>IF(D49="","",IF(AP49=MAX($AP$3:$AP$202),AP49,""))</f>
        <v>0</v>
      </c>
      <c r="CE49" s="31">
        <f>IF(CD49=MAX($CD$3:$CD$202),B49,"")</f>
        <v>52</v>
      </c>
      <c r="CF49" s="31">
        <f>IF(D49="","",IF(T49=MAX($T$3:$T$202), T49,""))</f>
        <v>0</v>
      </c>
      <c r="CG49" s="31">
        <f>IF(CF49=MAX($CF$3:$CF$202),B49,"")</f>
        <v>52</v>
      </c>
      <c r="CH49" s="31">
        <f>IF(D49="","",IF(AO49=MAX($AO$3:$AO$202),AO49,""))</f>
        <v>0</v>
      </c>
      <c r="CI49" s="31">
        <f>IF(CH49=MAX($CH$3:$CH$202),B49,"")</f>
        <v>52</v>
      </c>
      <c r="CJ49" s="31" t="str">
        <f>IF(I49="AC",AZ49,"")</f>
        <v/>
      </c>
      <c r="CK49" s="31" t="str">
        <f>IF(CJ49="","",RANK(CJ49,$CJ$3:$CJ$202,1))</f>
        <v/>
      </c>
      <c r="CL49" s="31" t="str">
        <f>IF(CK49=1,B49,"")</f>
        <v/>
      </c>
      <c r="CM49" s="31" t="str">
        <f>IF(CK49=2,B49,"")</f>
        <v/>
      </c>
      <c r="CN49" s="31" t="str">
        <f>IF(CK49=3,B49,"")</f>
        <v/>
      </c>
      <c r="CO49" s="31">
        <f>IF(I49="MC",AZ49,"")</f>
        <v>22</v>
      </c>
      <c r="CP49" s="31">
        <f>IF(CO49="","",RANK(CO49,$CO$3:$CO$202,1))</f>
        <v>3</v>
      </c>
      <c r="CQ49" s="31" t="str">
        <f>IF(CP49=1,B49,"")</f>
        <v/>
      </c>
      <c r="CR49" s="31" t="str">
        <f>IF(CP49=2,B49,"")</f>
        <v/>
      </c>
      <c r="CS49" s="31">
        <f>IF(CP49=3,B49,"")</f>
        <v>52</v>
      </c>
      <c r="CT49" s="31" t="str">
        <f>IF(BE49=0,BE49,"")</f>
        <v/>
      </c>
      <c r="CU49" s="31" t="str">
        <f>IF(BE49=1,1,"")</f>
        <v/>
      </c>
      <c r="CV49" s="31" t="str">
        <f>IF(BE49=2,2,"")</f>
        <v/>
      </c>
      <c r="CW49" s="31" t="str">
        <f>IF(BE49=3,3,"")</f>
        <v/>
      </c>
      <c r="CX49" s="31" t="str">
        <f>IF(BE49=4,4,"")</f>
        <v/>
      </c>
      <c r="CY49" s="31">
        <f>IF(BE49=5,5,"")</f>
        <v>5</v>
      </c>
      <c r="CZ49" s="31" t="str">
        <f>IF(BH49=0,BH49,"")</f>
        <v/>
      </c>
      <c r="DA49" s="31" t="str">
        <f>IF(BH49=1,1,"")</f>
        <v/>
      </c>
      <c r="DB49" s="31" t="str">
        <f>IF(BH49=2,2,"")</f>
        <v/>
      </c>
      <c r="DC49" s="31" t="str">
        <f>IF(BH49=3,3,"")</f>
        <v/>
      </c>
      <c r="DD49" s="31" t="str">
        <f>IF(BH49=4,4,"")</f>
        <v/>
      </c>
      <c r="DE49" s="31">
        <f>IF(BH49=5,5,"")</f>
        <v>5</v>
      </c>
      <c r="DF49" s="31" t="str">
        <f>IF(BK49=0,BK49,"")</f>
        <v/>
      </c>
      <c r="DG49" s="31" t="str">
        <f>IF(BK49=1,1,"")</f>
        <v/>
      </c>
      <c r="DH49" s="31" t="str">
        <f>IF(BK49=2,2,"")</f>
        <v/>
      </c>
      <c r="DI49" s="31" t="str">
        <f>IF(BK49=3,3,"")</f>
        <v/>
      </c>
      <c r="DJ49" s="31" t="str">
        <f>IF(BK49=4,4,"")</f>
        <v/>
      </c>
      <c r="DK49" s="31" t="str">
        <f>IF(BK49=5,5,"")</f>
        <v/>
      </c>
      <c r="DL49" s="31" t="str">
        <f>IF(BK49=6,6,"")</f>
        <v/>
      </c>
      <c r="DM49" s="31" t="str">
        <f>IF(BK49=7,7,"")</f>
        <v/>
      </c>
      <c r="DN49" s="31" t="str">
        <f>IF(BK49=8,8,"")</f>
        <v/>
      </c>
      <c r="DO49" s="31" t="str">
        <f>IF(BK49=9,9,"")</f>
        <v/>
      </c>
      <c r="DP49" s="31">
        <f>IF(BK49=10,10,"")</f>
        <v>10</v>
      </c>
      <c r="DQ49" s="31" t="str">
        <f>IF(J49="Lund",AZ49,"")</f>
        <v/>
      </c>
      <c r="DR49" s="31" t="str">
        <f>IF(DQ49="","",RANK(DQ49,$DQ$3:$DQ$202,1))</f>
        <v/>
      </c>
      <c r="DS49" s="31" t="str">
        <f>IF(DR49=1,B49,"")</f>
        <v/>
      </c>
      <c r="DT49" s="31" t="str">
        <f>IF(I49="AT",B49,"")</f>
        <v/>
      </c>
      <c r="DU49" s="31">
        <f>IF(I49="MC",B49,"")</f>
        <v>52</v>
      </c>
      <c r="DV49" s="31" t="str">
        <f>IF(I49="AC",B49,"")</f>
        <v/>
      </c>
      <c r="DW49" s="48">
        <f>IF(BK49=0,0,IF(D49="","",$D$203-AZ49+1)/$D$203*100)</f>
        <v>70.422535211267601</v>
      </c>
      <c r="DX49" s="76" t="str">
        <f>IF(AS49 = 0,AV49 - AS49,"")</f>
        <v/>
      </c>
      <c r="DY49" s="77">
        <v>24.5</v>
      </c>
      <c r="DZ49" s="77">
        <v>5.46</v>
      </c>
    </row>
    <row r="50" spans="1:130" ht="13.2" x14ac:dyDescent="0.25">
      <c r="A50" s="31">
        <v>48</v>
      </c>
      <c r="B50" s="76">
        <v>14</v>
      </c>
      <c r="C50" s="15"/>
      <c r="D50" s="14" t="s">
        <v>199</v>
      </c>
      <c r="E50" s="14" t="s">
        <v>336</v>
      </c>
      <c r="F50" s="14"/>
      <c r="G50" s="14" t="s">
        <v>200</v>
      </c>
      <c r="H50" s="50" t="s">
        <v>337</v>
      </c>
      <c r="I50" s="60" t="s">
        <v>203</v>
      </c>
      <c r="J50" s="47"/>
      <c r="K50" s="47"/>
      <c r="L50" s="47"/>
      <c r="M50" s="54">
        <v>20.5</v>
      </c>
      <c r="N50" s="54">
        <v>16.25</v>
      </c>
      <c r="O50" s="54">
        <v>15.75</v>
      </c>
      <c r="P50" s="54">
        <v>17.5</v>
      </c>
      <c r="Q50" s="54">
        <v>15.25</v>
      </c>
      <c r="R50" s="51"/>
      <c r="S50" s="51"/>
      <c r="T50" s="51"/>
      <c r="U50" s="51"/>
      <c r="V50" s="51"/>
      <c r="W50" s="51"/>
      <c r="X50" s="52">
        <f>IF(M50&gt;0,VLOOKUP(M50,$DY$8:$DZ$95,2)," ")</f>
        <v>3</v>
      </c>
      <c r="Y50" s="52">
        <f>IF(N50&gt;0,VLOOKUP(N50,$DY$8:$DZ$95,2)," ")</f>
        <v>1.44</v>
      </c>
      <c r="Z50" s="52">
        <f>IF(O50&gt;0,VLOOKUP(O50,$DY$8:$DZ$95,2)," ")</f>
        <v>1.32</v>
      </c>
      <c r="AA50" s="52">
        <f>IF(P50&gt;0,VLOOKUP(P50,$DY$8:$DZ$95,2)," ")</f>
        <v>1.78</v>
      </c>
      <c r="AB50" s="52">
        <f>IF(Q50&gt;0,VLOOKUP(Q50,$DY$8:$DZ$95,2)," ")</f>
        <v>1.18</v>
      </c>
      <c r="AC50" s="54">
        <v>16.5</v>
      </c>
      <c r="AD50" s="54">
        <v>18.5</v>
      </c>
      <c r="AE50" s="54">
        <v>15.5</v>
      </c>
      <c r="AF50" s="54">
        <v>16.5</v>
      </c>
      <c r="AG50" s="54">
        <v>16.5</v>
      </c>
      <c r="AH50" s="52">
        <f>IF(AC50&gt;0,VLOOKUP(AC50,$DY$8:$DZ$95,2)," ")</f>
        <v>1.5</v>
      </c>
      <c r="AI50" s="52">
        <f>IF(AD50&gt;0,VLOOKUP(AD50,$DY$8:$DZ$95,2)," ")</f>
        <v>2.12</v>
      </c>
      <c r="AJ50" s="52">
        <f>IF(AE50&gt;0,VLOOKUP(AE50,$DY$8:$DZ$95,2)," ")</f>
        <v>1.24</v>
      </c>
      <c r="AK50" s="52">
        <f>IF(AF50&gt;0,VLOOKUP(AF50,$DY$8:$DZ$95,2)," ")</f>
        <v>1.5</v>
      </c>
      <c r="AL50" s="52">
        <f>IF(AG50&gt;0,VLOOKUP(AG50,$DY$8:$DZ$95,2)," ")</f>
        <v>1.5</v>
      </c>
      <c r="AM50" s="53"/>
      <c r="AN50" s="53"/>
      <c r="AO50" s="53"/>
      <c r="AP50" s="53"/>
      <c r="AQ50" s="53"/>
      <c r="AR50" s="53"/>
      <c r="AS50" s="55">
        <f>IF(D50="","",SUM(X50:AB50))</f>
        <v>8.7200000000000006</v>
      </c>
      <c r="AT50" s="31">
        <f>IF(D50="","",RANK(AS50,$AS$3:$AS$202,0))</f>
        <v>48</v>
      </c>
      <c r="AU50" s="57">
        <f>IF(D50="","",IF(LOOKUP(AT50,'Master 2012 Pay Sheet'!$A$5:$A$35,'Master 2012 Pay Sheet'!$B$5:$B$35)&gt;0,LOOKUP(AT50,'Master 2012 Pay Sheet'!$A$5:$A$35,'Master 2012 Pay Sheet'!$B$5:$B$35),0))</f>
        <v>0</v>
      </c>
      <c r="AV50" s="56">
        <f>IF(D50="","",SUM(AH50:AL50))</f>
        <v>7.86</v>
      </c>
      <c r="AW50" s="31">
        <f>IF(D50="","",RANK(AV50,$AV$3:$AV$202,0))</f>
        <v>45</v>
      </c>
      <c r="AX50" s="57">
        <f>IF(D50="","",IF(LOOKUP(AW50,'Master 2012 Pay Sheet'!$C$5:$C$35,'Master 2012 Pay Sheet'!$D$5:$D$35)&gt;0,LOOKUP(AW50,'Master 2012 Pay Sheet'!$C$5:$C$35,'Master 2012 Pay Sheet'!$D$5:$D$35),0))</f>
        <v>0</v>
      </c>
      <c r="AY50" s="56">
        <f>IF(D50="","",AS50+AV50)</f>
        <v>16.580000000000002</v>
      </c>
      <c r="AZ50" s="31">
        <f>IF(D50="","",RANK(AY50,$AY$3:$AY$202,0))</f>
        <v>52</v>
      </c>
      <c r="BA50" s="57">
        <f>IF(D50="","",IF(LOOKUP(AZ50,'Master 2012 Pay Sheet'!$E$5:$E$35,'Master 2012 Pay Sheet'!$F$5:$F$35)&gt;0,LOOKUP(AZ50,'Master 2012 Pay Sheet'!$E$5:$E$35,'Master 2012 Pay Sheet'!$F$5:$F$35),0))</f>
        <v>0</v>
      </c>
      <c r="BB50" s="57">
        <f>IF(D50="","",SUM(AU50+AX50+BA50))</f>
        <v>0</v>
      </c>
      <c r="BC50" s="31">
        <f>IF(D50="","",AT50-AZ50)</f>
        <v>-4</v>
      </c>
      <c r="BD50" s="31" t="str">
        <f>IF(D50="","",IF(BC50=MAX($BC$3:$BC$202),B50,""))</f>
        <v/>
      </c>
      <c r="BE50" s="31">
        <f>IF(D50="","",COUNT(M50:Q50))</f>
        <v>5</v>
      </c>
      <c r="BF50" s="56">
        <f>IF(D50="","",MAX(X50:AB50))</f>
        <v>3</v>
      </c>
      <c r="BG50" s="31" t="str">
        <f>IF(BF50=MAX($BF$3:$BF$202),B50,"")</f>
        <v/>
      </c>
      <c r="BH50" s="31">
        <f>IF(D50="","",COUNT(AC50:AG50))</f>
        <v>5</v>
      </c>
      <c r="BI50" s="56">
        <f>IF(D50="","",MAX(AH50:AL50))</f>
        <v>2.12</v>
      </c>
      <c r="BJ50" s="31" t="str">
        <f>IF(BI50=MAX($BI$3:$BI$202),B50,"")</f>
        <v/>
      </c>
      <c r="BK50" s="31">
        <f>IF(BE50="","",BE50+BH50)</f>
        <v>10</v>
      </c>
      <c r="BL50" s="31">
        <f>IF(D50="","",IF(S50=MAX($S$3:$S$202),S50,""))</f>
        <v>0</v>
      </c>
      <c r="BM50" s="31">
        <f>IF(BL50=MAX($BL$3:$BL$202),B50,"")</f>
        <v>14</v>
      </c>
      <c r="BN50" s="31">
        <f>IF(D50="","",IF(AN50=MAX($AN$3:$AN$202),AN50,""))</f>
        <v>0</v>
      </c>
      <c r="BO50" s="31">
        <f>IF(BN50=MAX($BN$3:$BN$202),B50,"")</f>
        <v>14</v>
      </c>
      <c r="BP50" s="31">
        <f>IF(D50="","",IF(R50=MAX($R$3:$R$202),R50,""))</f>
        <v>0</v>
      </c>
      <c r="BQ50" s="31">
        <f>IF(BP50=MAX($BP$3:$BP$202),B50,"")</f>
        <v>14</v>
      </c>
      <c r="BR50" s="31">
        <f>IF(D50="","",IF(AM50=MAX($AM$3:$AM$202),AM50,""))</f>
        <v>0</v>
      </c>
      <c r="BS50" s="31">
        <f>IF(BR50=MAX($BR$3:$BR$202),B50,"")</f>
        <v>14</v>
      </c>
      <c r="BT50" s="31">
        <f>IF(D50="","",IF(V50=MAX($V$3:$V$202),V50,""))</f>
        <v>0</v>
      </c>
      <c r="BU50" s="31">
        <f>IF(BT50=MAX($BT$3:$BT$202),B50,"")</f>
        <v>14</v>
      </c>
      <c r="BV50" s="31">
        <f>IF(D50="","",IF(W50=MAX($W$3:$W$202), W50,""))</f>
        <v>0</v>
      </c>
      <c r="BW50" s="31">
        <f>IF(BV50=MAX($BV$3:$BV$202),B50,"")</f>
        <v>14</v>
      </c>
      <c r="BX50" s="31">
        <f>IF(D50="","",IF(AQ50=MAX($AQ$3:$AQ$202),AQ50,""))</f>
        <v>0</v>
      </c>
      <c r="BY50" s="31">
        <f>IF(BX50=MAX($BX$3:$BX$202),B50,"")</f>
        <v>14</v>
      </c>
      <c r="BZ50" s="31">
        <f>IF(D50="","",IF(AR50=MAX($AR$3:$AR$202), AR50,""))</f>
        <v>0</v>
      </c>
      <c r="CA50" s="31">
        <f>IF(BZ50=MAX($BZ$3:$BZ$202),B50,"")</f>
        <v>14</v>
      </c>
      <c r="CB50" s="31">
        <f>IF(D50="","",IF(U50=MAX($U$3:$U$202), U50,""))</f>
        <v>0</v>
      </c>
      <c r="CC50" s="31">
        <f>IF(CB50=MAX($CB$3:$CB$202),B50,"")</f>
        <v>14</v>
      </c>
      <c r="CD50" s="31">
        <f>IF(D50="","",IF(AP50=MAX($AP$3:$AP$202),AP50,""))</f>
        <v>0</v>
      </c>
      <c r="CE50" s="31">
        <f>IF(CD50=MAX($CD$3:$CD$202),B50,"")</f>
        <v>14</v>
      </c>
      <c r="CF50" s="31">
        <f>IF(D50="","",IF(T50=MAX($T$3:$T$202), T50,""))</f>
        <v>0</v>
      </c>
      <c r="CG50" s="31">
        <f>IF(CF50=MAX($CF$3:$CF$202),B50,"")</f>
        <v>14</v>
      </c>
      <c r="CH50" s="31">
        <f>IF(D50="","",IF(AO50=MAX($AO$3:$AO$202),AO50,""))</f>
        <v>0</v>
      </c>
      <c r="CI50" s="31">
        <f>IF(CH50=MAX($CH$3:$CH$202),B50,"")</f>
        <v>14</v>
      </c>
      <c r="CJ50" s="31" t="str">
        <f>IF(I50="AC",AZ50,"")</f>
        <v/>
      </c>
      <c r="CK50" s="31" t="str">
        <f>IF(CJ50="","",RANK(CJ50,$CJ$3:$CJ$202,1))</f>
        <v/>
      </c>
      <c r="CL50" s="31" t="str">
        <f>IF(CK50=1,B50,"")</f>
        <v/>
      </c>
      <c r="CM50" s="31" t="str">
        <f>IF(CK50=2,B50,"")</f>
        <v/>
      </c>
      <c r="CN50" s="31" t="str">
        <f>IF(CK50=3,B50,"")</f>
        <v/>
      </c>
      <c r="CO50" s="31" t="str">
        <f>IF(I50="MC",AZ50,"")</f>
        <v/>
      </c>
      <c r="CP50" s="31" t="str">
        <f>IF(CO50="","",RANK(CO50,$CO$3:$CO$202,1))</f>
        <v/>
      </c>
      <c r="CQ50" s="31" t="str">
        <f>IF(CP50=1,B50,"")</f>
        <v/>
      </c>
      <c r="CR50" s="31" t="str">
        <f>IF(CP50=2,B50,"")</f>
        <v/>
      </c>
      <c r="CS50" s="31" t="str">
        <f>IF(CP50=3,B50,"")</f>
        <v/>
      </c>
      <c r="CT50" s="31" t="str">
        <f>IF(BE50=0,BE50,"")</f>
        <v/>
      </c>
      <c r="CU50" s="31" t="str">
        <f>IF(BE50=1,1,"")</f>
        <v/>
      </c>
      <c r="CV50" s="31" t="str">
        <f>IF(BE50=2,2,"")</f>
        <v/>
      </c>
      <c r="CW50" s="31" t="str">
        <f>IF(BE50=3,3,"")</f>
        <v/>
      </c>
      <c r="CX50" s="31" t="str">
        <f>IF(BE50=4,4,"")</f>
        <v/>
      </c>
      <c r="CY50" s="31">
        <f>IF(BE50=5,5,"")</f>
        <v>5</v>
      </c>
      <c r="CZ50" s="31" t="str">
        <f>IF(BH50=0,BH50,"")</f>
        <v/>
      </c>
      <c r="DA50" s="31" t="str">
        <f>IF(BH50=1,1,"")</f>
        <v/>
      </c>
      <c r="DB50" s="31" t="str">
        <f>IF(BH50=2,2,"")</f>
        <v/>
      </c>
      <c r="DC50" s="31" t="str">
        <f>IF(BH50=3,3,"")</f>
        <v/>
      </c>
      <c r="DD50" s="31" t="str">
        <f>IF(BH50=4,4,"")</f>
        <v/>
      </c>
      <c r="DE50" s="31">
        <f>IF(BH50=5,5,"")</f>
        <v>5</v>
      </c>
      <c r="DF50" s="31" t="str">
        <f>IF(BK50=0,BK50,"")</f>
        <v/>
      </c>
      <c r="DG50" s="31" t="str">
        <f>IF(BK50=1,1,"")</f>
        <v/>
      </c>
      <c r="DH50" s="31" t="str">
        <f>IF(BK50=2,2,"")</f>
        <v/>
      </c>
      <c r="DI50" s="31" t="str">
        <f>IF(BK50=3,3,"")</f>
        <v/>
      </c>
      <c r="DJ50" s="31" t="str">
        <f>IF(BK50=4,4,"")</f>
        <v/>
      </c>
      <c r="DK50" s="31" t="str">
        <f>IF(BK50=5,5,"")</f>
        <v/>
      </c>
      <c r="DL50" s="31" t="str">
        <f>IF(BK50=6,6,"")</f>
        <v/>
      </c>
      <c r="DM50" s="31" t="str">
        <f>IF(BK50=7,7,"")</f>
        <v/>
      </c>
      <c r="DN50" s="31" t="str">
        <f>IF(BK50=8,8,"")</f>
        <v/>
      </c>
      <c r="DO50" s="31" t="str">
        <f>IF(BK50=9,9,"")</f>
        <v/>
      </c>
      <c r="DP50" s="31">
        <f>IF(BK50=10,10,"")</f>
        <v>10</v>
      </c>
      <c r="DQ50" s="31" t="str">
        <f>IF(J50="Lund",AZ50,"")</f>
        <v/>
      </c>
      <c r="DR50" s="31" t="str">
        <f>IF(DQ50="","",RANK(DQ50,$DQ$3:$DQ$202,1))</f>
        <v/>
      </c>
      <c r="DS50" s="31" t="str">
        <f>IF(DR50=1,B50,"")</f>
        <v/>
      </c>
      <c r="DT50" s="31">
        <f>IF(I50="AT",B50,"")</f>
        <v>14</v>
      </c>
      <c r="DU50" s="31" t="str">
        <f>IF(I50="MC",B50,"")</f>
        <v/>
      </c>
      <c r="DV50" s="31" t="str">
        <f>IF(I50="AC",B50,"")</f>
        <v/>
      </c>
      <c r="DW50" s="48">
        <f>IF(BK50=0,0,IF(D50="","",$D$203-AZ50+1)/$D$203*100)</f>
        <v>28.169014084507044</v>
      </c>
      <c r="DX50" s="76" t="str">
        <f>IF(AS50 = 0,AV50 - AS50,"")</f>
        <v/>
      </c>
      <c r="DY50" s="77">
        <v>24.75</v>
      </c>
      <c r="DZ50" s="77">
        <v>5.66</v>
      </c>
    </row>
    <row r="51" spans="1:130" ht="13.2" x14ac:dyDescent="0.25">
      <c r="A51" s="31">
        <v>49</v>
      </c>
      <c r="B51" s="76">
        <v>31</v>
      </c>
      <c r="C51" s="15"/>
      <c r="D51" s="14" t="s">
        <v>235</v>
      </c>
      <c r="E51" s="14" t="s">
        <v>328</v>
      </c>
      <c r="F51" s="14"/>
      <c r="G51" s="14" t="s">
        <v>236</v>
      </c>
      <c r="H51" s="50" t="s">
        <v>326</v>
      </c>
      <c r="I51" s="15" t="s">
        <v>237</v>
      </c>
      <c r="J51" s="47"/>
      <c r="K51" s="47"/>
      <c r="L51" s="47"/>
      <c r="M51" s="54">
        <v>15</v>
      </c>
      <c r="N51" s="54">
        <v>23</v>
      </c>
      <c r="O51" s="54">
        <v>16.5</v>
      </c>
      <c r="P51" s="54">
        <v>17</v>
      </c>
      <c r="Q51" s="54"/>
      <c r="R51" s="51"/>
      <c r="S51" s="51"/>
      <c r="T51" s="51"/>
      <c r="U51" s="51"/>
      <c r="V51" s="51"/>
      <c r="W51" s="51"/>
      <c r="X51" s="52">
        <f>IF(M51&gt;0,VLOOKUP(M51,$DY$8:$DZ$95,2)," ")</f>
        <v>1.1200000000000001</v>
      </c>
      <c r="Y51" s="52">
        <f>IF(N51&gt;0,VLOOKUP(N51,$DY$8:$DZ$95,2)," ")</f>
        <v>4.42</v>
      </c>
      <c r="Z51" s="52">
        <f>IF(O51&gt;0,VLOOKUP(O51,$DY$8:$DZ$95,2)," ")</f>
        <v>1.5</v>
      </c>
      <c r="AA51" s="52">
        <f>IF(P51&gt;0,VLOOKUP(P51,$DY$8:$DZ$95,2)," ")</f>
        <v>1.64</v>
      </c>
      <c r="AB51" s="52" t="str">
        <f>IF(Q51&gt;0,VLOOKUP(Q51,$DY$8:$DZ$95,2)," ")</f>
        <v xml:space="preserve"> </v>
      </c>
      <c r="AC51" s="54">
        <v>17.5</v>
      </c>
      <c r="AD51" s="54">
        <v>17</v>
      </c>
      <c r="AE51" s="54">
        <v>19.75</v>
      </c>
      <c r="AF51" s="54">
        <v>21.5</v>
      </c>
      <c r="AG51" s="54">
        <v>17</v>
      </c>
      <c r="AH51" s="52">
        <f>IF(AC51&gt;0,VLOOKUP(AC51,$DY$8:$DZ$95,2)," ")</f>
        <v>1.78</v>
      </c>
      <c r="AI51" s="52">
        <f>IF(AD51&gt;0,VLOOKUP(AD51,$DY$8:$DZ$95,2)," ")</f>
        <v>1.64</v>
      </c>
      <c r="AJ51" s="52">
        <f>IF(AE51&gt;0,VLOOKUP(AE51,$DY$8:$DZ$95,2)," ")</f>
        <v>2.64</v>
      </c>
      <c r="AK51" s="52">
        <f>IF(AF51&gt;0,VLOOKUP(AF51,$DY$8:$DZ$95,2)," ")</f>
        <v>3.52</v>
      </c>
      <c r="AL51" s="52">
        <f>IF(AG51&gt;0,VLOOKUP(AG51,$DY$8:$DZ$95,2)," ")</f>
        <v>1.64</v>
      </c>
      <c r="AM51" s="53"/>
      <c r="AN51" s="53"/>
      <c r="AO51" s="53"/>
      <c r="AP51" s="53"/>
      <c r="AQ51" s="53"/>
      <c r="AR51" s="53"/>
      <c r="AS51" s="55">
        <f>IF(D51="","",SUM(X51:AB51))</f>
        <v>8.68</v>
      </c>
      <c r="AT51" s="31">
        <f>IF(D51="","",RANK(AS51,$AS$3:$AS$202,0))</f>
        <v>49</v>
      </c>
      <c r="AU51" s="57">
        <f>IF(D51="","",IF(LOOKUP(AT51,'Master 2012 Pay Sheet'!$A$5:$A$35,'Master 2012 Pay Sheet'!$B$5:$B$35)&gt;0,LOOKUP(AT51,'Master 2012 Pay Sheet'!$A$5:$A$35,'Master 2012 Pay Sheet'!$B$5:$B$35),0))</f>
        <v>0</v>
      </c>
      <c r="AV51" s="56">
        <f>IF(D51="","",SUM(AH51:AL51))</f>
        <v>11.22</v>
      </c>
      <c r="AW51" s="31">
        <f>IF(D51="","",RANK(AV51,$AV$3:$AV$202,0))</f>
        <v>26</v>
      </c>
      <c r="AX51" s="57">
        <f>IF(D51="","",IF(LOOKUP(AW51,'Master 2012 Pay Sheet'!$C$5:$C$35,'Master 2012 Pay Sheet'!$D$5:$D$35)&gt;0,LOOKUP(AW51,'Master 2012 Pay Sheet'!$C$5:$C$35,'Master 2012 Pay Sheet'!$D$5:$D$35),0))</f>
        <v>0</v>
      </c>
      <c r="AY51" s="56">
        <f>IF(D51="","",AS51+AV51)</f>
        <v>19.899999999999999</v>
      </c>
      <c r="AZ51" s="31">
        <f>IF(D51="","",RANK(AY51,$AY$3:$AY$202,0))</f>
        <v>43</v>
      </c>
      <c r="BA51" s="57">
        <f>IF(D51="","",IF(LOOKUP(AZ51,'Master 2012 Pay Sheet'!$E$5:$E$35,'Master 2012 Pay Sheet'!$F$5:$F$35)&gt;0,LOOKUP(AZ51,'Master 2012 Pay Sheet'!$E$5:$E$35,'Master 2012 Pay Sheet'!$F$5:$F$35),0))</f>
        <v>0</v>
      </c>
      <c r="BB51" s="57">
        <f>IF(D51="","",SUM(AU51+AX51+BA51))</f>
        <v>0</v>
      </c>
      <c r="BC51" s="31">
        <f>IF(D51="","",AT51-AZ51)</f>
        <v>6</v>
      </c>
      <c r="BD51" s="31" t="str">
        <f>IF(D51="","",IF(BC51=MAX($BC$3:$BC$202),B51,""))</f>
        <v/>
      </c>
      <c r="BE51" s="31">
        <f>IF(D51="","",COUNT(M51:Q51))</f>
        <v>4</v>
      </c>
      <c r="BF51" s="56">
        <f>IF(D51="","",MAX(X51:AB51))</f>
        <v>4.42</v>
      </c>
      <c r="BG51" s="31" t="str">
        <f>IF(BF51=MAX($BF$3:$BF$202),B51,"")</f>
        <v/>
      </c>
      <c r="BH51" s="31">
        <f>IF(D51="","",COUNT(AC51:AG51))</f>
        <v>5</v>
      </c>
      <c r="BI51" s="56">
        <f>IF(D51="","",MAX(AH51:AL51))</f>
        <v>3.52</v>
      </c>
      <c r="BJ51" s="31" t="str">
        <f>IF(BI51=MAX($BI$3:$BI$202),B51,"")</f>
        <v/>
      </c>
      <c r="BK51" s="31">
        <f>IF(BE51="","",BE51+BH51)</f>
        <v>9</v>
      </c>
      <c r="BL51" s="31">
        <f>IF(D51="","",IF(S51=MAX($S$3:$S$202),S51,""))</f>
        <v>0</v>
      </c>
      <c r="BM51" s="31">
        <f>IF(BL51=MAX($BL$3:$BL$202),B51,"")</f>
        <v>31</v>
      </c>
      <c r="BN51" s="31">
        <f>IF(D51="","",IF(AN51=MAX($AN$3:$AN$202),AN51,""))</f>
        <v>0</v>
      </c>
      <c r="BO51" s="31">
        <f>IF(BN51=MAX($BN$3:$BN$202),B51,"")</f>
        <v>31</v>
      </c>
      <c r="BP51" s="31">
        <f>IF(D51="","",IF(R51=MAX($R$3:$R$202),R51,""))</f>
        <v>0</v>
      </c>
      <c r="BQ51" s="31">
        <f>IF(BP51=MAX($BP$3:$BP$202),B51,"")</f>
        <v>31</v>
      </c>
      <c r="BR51" s="31">
        <f>IF(D51="","",IF(AM51=MAX($AM$3:$AM$202),AM51,""))</f>
        <v>0</v>
      </c>
      <c r="BS51" s="31">
        <f>IF(BR51=MAX($BR$3:$BR$202),B51,"")</f>
        <v>31</v>
      </c>
      <c r="BT51" s="31">
        <f>IF(D51="","",IF(V51=MAX($V$3:$V$202),V51,""))</f>
        <v>0</v>
      </c>
      <c r="BU51" s="31">
        <f>IF(BT51=MAX($BT$3:$BT$202),B51,"")</f>
        <v>31</v>
      </c>
      <c r="BV51" s="31">
        <f>IF(D51="","",IF(W51=MAX($W$3:$W$202), W51,""))</f>
        <v>0</v>
      </c>
      <c r="BW51" s="31">
        <f>IF(BV51=MAX($BV$3:$BV$202),B51,"")</f>
        <v>31</v>
      </c>
      <c r="BX51" s="31">
        <f>IF(D51="","",IF(AQ51=MAX($AQ$3:$AQ$202),AQ51,""))</f>
        <v>0</v>
      </c>
      <c r="BY51" s="31">
        <f>IF(BX51=MAX($BX$3:$BX$202),B51,"")</f>
        <v>31</v>
      </c>
      <c r="BZ51" s="31">
        <f>IF(D51="","",IF(AR51=MAX($AR$3:$AR$202), AR51,""))</f>
        <v>0</v>
      </c>
      <c r="CA51" s="31">
        <f>IF(BZ51=MAX($BZ$3:$BZ$202),B51,"")</f>
        <v>31</v>
      </c>
      <c r="CB51" s="31">
        <f>IF(D51="","",IF(U51=MAX($U$3:$U$202), U51,""))</f>
        <v>0</v>
      </c>
      <c r="CC51" s="31">
        <f>IF(CB51=MAX($CB$3:$CB$202),B51,"")</f>
        <v>31</v>
      </c>
      <c r="CD51" s="31">
        <f>IF(D51="","",IF(AP51=MAX($AP$3:$AP$202),AP51,""))</f>
        <v>0</v>
      </c>
      <c r="CE51" s="31">
        <f>IF(CD51=MAX($CD$3:$CD$202),B51,"")</f>
        <v>31</v>
      </c>
      <c r="CF51" s="31">
        <f>IF(D51="","",IF(T51=MAX($T$3:$T$202), T51,""))</f>
        <v>0</v>
      </c>
      <c r="CG51" s="31">
        <f>IF(CF51=MAX($CF$3:$CF$202),B51,"")</f>
        <v>31</v>
      </c>
      <c r="CH51" s="31">
        <f>IF(D51="","",IF(AO51=MAX($AO$3:$AO$202),AO51,""))</f>
        <v>0</v>
      </c>
      <c r="CI51" s="31">
        <f>IF(CH51=MAX($CH$3:$CH$202),B51,"")</f>
        <v>31</v>
      </c>
      <c r="CJ51" s="31">
        <f>IF(I51="AC",AZ51,"")</f>
        <v>43</v>
      </c>
      <c r="CK51" s="31">
        <f>IF(CJ51="","",RANK(CJ51,$CJ$3:$CJ$202,1))</f>
        <v>5</v>
      </c>
      <c r="CL51" s="31" t="str">
        <f>IF(CK51=1,B51,"")</f>
        <v/>
      </c>
      <c r="CM51" s="31" t="str">
        <f>IF(CK51=2,B51,"")</f>
        <v/>
      </c>
      <c r="CN51" s="31" t="str">
        <f>IF(CK51=3,B51,"")</f>
        <v/>
      </c>
      <c r="CO51" s="31" t="str">
        <f>IF(I51="MC",AZ51,"")</f>
        <v/>
      </c>
      <c r="CP51" s="31" t="str">
        <f>IF(CO51="","",RANK(CO51,$CO$3:$CO$202,1))</f>
        <v/>
      </c>
      <c r="CQ51" s="31" t="str">
        <f>IF(CP51=1,B51,"")</f>
        <v/>
      </c>
      <c r="CR51" s="31" t="str">
        <f>IF(CP51=2,B51,"")</f>
        <v/>
      </c>
      <c r="CS51" s="31" t="str">
        <f>IF(CP51=3,B51,"")</f>
        <v/>
      </c>
      <c r="CT51" s="31" t="str">
        <f>IF(BE51=0,BE51,"")</f>
        <v/>
      </c>
      <c r="CU51" s="31" t="str">
        <f>IF(BE51=1,1,"")</f>
        <v/>
      </c>
      <c r="CV51" s="31" t="str">
        <f>IF(BE51=2,2,"")</f>
        <v/>
      </c>
      <c r="CW51" s="31" t="str">
        <f>IF(BE51=3,3,"")</f>
        <v/>
      </c>
      <c r="CX51" s="31">
        <f>IF(BE51=4,4,"")</f>
        <v>4</v>
      </c>
      <c r="CY51" s="31" t="str">
        <f>IF(BE51=5,5,"")</f>
        <v/>
      </c>
      <c r="CZ51" s="31" t="str">
        <f>IF(BH51=0,BH51,"")</f>
        <v/>
      </c>
      <c r="DA51" s="31" t="str">
        <f>IF(BH51=1,1,"")</f>
        <v/>
      </c>
      <c r="DB51" s="31" t="str">
        <f>IF(BH51=2,2,"")</f>
        <v/>
      </c>
      <c r="DC51" s="31" t="str">
        <f>IF(BH51=3,3,"")</f>
        <v/>
      </c>
      <c r="DD51" s="31" t="str">
        <f>IF(BH51=4,4,"")</f>
        <v/>
      </c>
      <c r="DE51" s="31">
        <f>IF(BH51=5,5,"")</f>
        <v>5</v>
      </c>
      <c r="DF51" s="31" t="str">
        <f>IF(BK51=0,BK51,"")</f>
        <v/>
      </c>
      <c r="DG51" s="31" t="str">
        <f>IF(BK51=1,1,"")</f>
        <v/>
      </c>
      <c r="DH51" s="31" t="str">
        <f>IF(BK51=2,2,"")</f>
        <v/>
      </c>
      <c r="DI51" s="31" t="str">
        <f>IF(BK51=3,3,"")</f>
        <v/>
      </c>
      <c r="DJ51" s="31" t="str">
        <f>IF(BK51=4,4,"")</f>
        <v/>
      </c>
      <c r="DK51" s="31" t="str">
        <f>IF(BK51=5,5,"")</f>
        <v/>
      </c>
      <c r="DL51" s="31" t="str">
        <f>IF(BK51=6,6,"")</f>
        <v/>
      </c>
      <c r="DM51" s="31" t="str">
        <f>IF(BK51=7,7,"")</f>
        <v/>
      </c>
      <c r="DN51" s="31" t="str">
        <f>IF(BK51=8,8,"")</f>
        <v/>
      </c>
      <c r="DO51" s="31">
        <f>IF(BK51=9,9,"")</f>
        <v>9</v>
      </c>
      <c r="DP51" s="31" t="str">
        <f>IF(BK51=10,10,"")</f>
        <v/>
      </c>
      <c r="DQ51" s="31" t="str">
        <f>IF(J51="Lund",AZ51,"")</f>
        <v/>
      </c>
      <c r="DR51" s="31" t="str">
        <f>IF(DQ51="","",RANK(DQ51,$DQ$3:$DQ$202,1))</f>
        <v/>
      </c>
      <c r="DS51" s="31" t="str">
        <f>IF(DR51=1,B51,"")</f>
        <v/>
      </c>
      <c r="DT51" s="31" t="str">
        <f>IF(I51="AT",B51,"")</f>
        <v/>
      </c>
      <c r="DU51" s="31" t="str">
        <f>IF(I51="MC",B51,"")</f>
        <v/>
      </c>
      <c r="DV51" s="31">
        <f>IF(I51="AC",B51,"")</f>
        <v>31</v>
      </c>
      <c r="DW51" s="48">
        <f>IF(BK51=0,0,IF(D51="","",$D$203-AZ51+1)/$D$203*100)</f>
        <v>40.845070422535215</v>
      </c>
      <c r="DX51" s="76" t="str">
        <f>IF(AS51 = 0,AV51 - AS51,"")</f>
        <v/>
      </c>
      <c r="DY51" s="77">
        <v>25</v>
      </c>
      <c r="DZ51" s="77">
        <v>5.84</v>
      </c>
    </row>
    <row r="52" spans="1:130" ht="13.2" x14ac:dyDescent="0.25">
      <c r="A52" s="31">
        <v>50</v>
      </c>
      <c r="B52" s="76">
        <v>33</v>
      </c>
      <c r="C52" s="15"/>
      <c r="D52" s="14" t="s">
        <v>240</v>
      </c>
      <c r="E52" s="14" t="s">
        <v>323</v>
      </c>
      <c r="F52" s="14"/>
      <c r="G52" s="14" t="s">
        <v>241</v>
      </c>
      <c r="H52" s="50" t="s">
        <v>323</v>
      </c>
      <c r="I52" s="15" t="s">
        <v>203</v>
      </c>
      <c r="J52" s="47"/>
      <c r="K52" s="47"/>
      <c r="L52" s="47"/>
      <c r="M52" s="54">
        <v>18.5</v>
      </c>
      <c r="N52" s="54">
        <v>19</v>
      </c>
      <c r="O52" s="54">
        <v>16.5</v>
      </c>
      <c r="P52" s="54">
        <v>14.5</v>
      </c>
      <c r="Q52" s="54">
        <v>17</v>
      </c>
      <c r="R52" s="51"/>
      <c r="S52" s="51"/>
      <c r="T52" s="51"/>
      <c r="U52" s="51"/>
      <c r="V52" s="51"/>
      <c r="W52" s="51"/>
      <c r="X52" s="52">
        <f>IF(M52&gt;0,VLOOKUP(M52,$DY$8:$DZ$95,2)," ")</f>
        <v>2.12</v>
      </c>
      <c r="Y52" s="52">
        <f>IF(N52&gt;0,VLOOKUP(N52,$DY$8:$DZ$95,2)," ")</f>
        <v>2.3199999999999998</v>
      </c>
      <c r="Z52" s="52">
        <f>IF(O52&gt;0,VLOOKUP(O52,$DY$8:$DZ$95,2)," ")</f>
        <v>1.5</v>
      </c>
      <c r="AA52" s="52">
        <f>IF(P52&gt;0,VLOOKUP(P52,$DY$8:$DZ$95,2)," ")</f>
        <v>1.06</v>
      </c>
      <c r="AB52" s="52">
        <f>IF(Q52&gt;0,VLOOKUP(Q52,$DY$8:$DZ$95,2)," ")</f>
        <v>1.64</v>
      </c>
      <c r="AC52" s="54">
        <v>16.5</v>
      </c>
      <c r="AD52" s="54">
        <v>16.75</v>
      </c>
      <c r="AE52" s="54">
        <v>16.5</v>
      </c>
      <c r="AF52" s="54">
        <v>17.25</v>
      </c>
      <c r="AG52" s="54">
        <v>17.75</v>
      </c>
      <c r="AH52" s="52">
        <f>IF(AC52&gt;0,VLOOKUP(AC52,$DY$8:$DZ$95,2)," ")</f>
        <v>1.5</v>
      </c>
      <c r="AI52" s="52">
        <f>IF(AD52&gt;0,VLOOKUP(AD52,$DY$8:$DZ$95,2)," ")</f>
        <v>1.58</v>
      </c>
      <c r="AJ52" s="52">
        <f>IF(AE52&gt;0,VLOOKUP(AE52,$DY$8:$DZ$95,2)," ")</f>
        <v>1.5</v>
      </c>
      <c r="AK52" s="52">
        <f>IF(AF52&gt;0,VLOOKUP(AF52,$DY$8:$DZ$95,2)," ")</f>
        <v>1.72</v>
      </c>
      <c r="AL52" s="52">
        <f>IF(AG52&gt;0,VLOOKUP(AG52,$DY$8:$DZ$95,2)," ")</f>
        <v>1.86</v>
      </c>
      <c r="AM52" s="53"/>
      <c r="AN52" s="53"/>
      <c r="AO52" s="53"/>
      <c r="AP52" s="53"/>
      <c r="AQ52" s="53"/>
      <c r="AR52" s="53"/>
      <c r="AS52" s="55">
        <f>IF(D52="","",SUM(X52:AB52))</f>
        <v>8.64</v>
      </c>
      <c r="AT52" s="31">
        <f>IF(D52="","",RANK(AS52,$AS$3:$AS$202,0))</f>
        <v>50</v>
      </c>
      <c r="AU52" s="57">
        <f>IF(D52="","",IF(LOOKUP(AT52,'Master 2012 Pay Sheet'!$A$5:$A$35,'Master 2012 Pay Sheet'!$B$5:$B$35)&gt;0,LOOKUP(AT52,'Master 2012 Pay Sheet'!$A$5:$A$35,'Master 2012 Pay Sheet'!$B$5:$B$35),0))</f>
        <v>0</v>
      </c>
      <c r="AV52" s="56">
        <f>IF(D52="","",SUM(AH52:AL52))</f>
        <v>8.16</v>
      </c>
      <c r="AW52" s="31">
        <f>IF(D52="","",RANK(AV52,$AV$3:$AV$202,0))</f>
        <v>44</v>
      </c>
      <c r="AX52" s="57">
        <f>IF(D52="","",IF(LOOKUP(AW52,'Master 2012 Pay Sheet'!$C$5:$C$35,'Master 2012 Pay Sheet'!$D$5:$D$35)&gt;0,LOOKUP(AW52,'Master 2012 Pay Sheet'!$C$5:$C$35,'Master 2012 Pay Sheet'!$D$5:$D$35),0))</f>
        <v>0</v>
      </c>
      <c r="AY52" s="56">
        <f>IF(D52="","",AS52+AV52)</f>
        <v>16.8</v>
      </c>
      <c r="AZ52" s="31">
        <f>IF(D52="","",RANK(AY52,$AY$3:$AY$202,0))</f>
        <v>51</v>
      </c>
      <c r="BA52" s="57">
        <f>IF(D52="","",IF(LOOKUP(AZ52,'Master 2012 Pay Sheet'!$E$5:$E$35,'Master 2012 Pay Sheet'!$F$5:$F$35)&gt;0,LOOKUP(AZ52,'Master 2012 Pay Sheet'!$E$5:$E$35,'Master 2012 Pay Sheet'!$F$5:$F$35),0))</f>
        <v>0</v>
      </c>
      <c r="BB52" s="57">
        <f>IF(D52="","",SUM(AU52+AX52+BA52))</f>
        <v>0</v>
      </c>
      <c r="BC52" s="31">
        <f>IF(D52="","",AT52-AZ52)</f>
        <v>-1</v>
      </c>
      <c r="BD52" s="31" t="str">
        <f>IF(D52="","",IF(BC52=MAX($BC$3:$BC$202),B52,""))</f>
        <v/>
      </c>
      <c r="BE52" s="31">
        <f>IF(D52="","",COUNT(M52:Q52))</f>
        <v>5</v>
      </c>
      <c r="BF52" s="56">
        <f>IF(D52="","",MAX(X52:AB52))</f>
        <v>2.3199999999999998</v>
      </c>
      <c r="BG52" s="31" t="str">
        <f>IF(BF52=MAX($BF$3:$BF$202),B52,"")</f>
        <v/>
      </c>
      <c r="BH52" s="31">
        <f>IF(D52="","",COUNT(AC52:AG52))</f>
        <v>5</v>
      </c>
      <c r="BI52" s="56">
        <f>IF(D52="","",MAX(AH52:AL52))</f>
        <v>1.86</v>
      </c>
      <c r="BJ52" s="31" t="str">
        <f>IF(BI52=MAX($BI$3:$BI$202),B52,"")</f>
        <v/>
      </c>
      <c r="BK52" s="31">
        <f>IF(BE52="","",BE52+BH52)</f>
        <v>10</v>
      </c>
      <c r="BL52" s="31">
        <f>IF(D52="","",IF(S52=MAX($S$3:$S$202),S52,""))</f>
        <v>0</v>
      </c>
      <c r="BM52" s="31">
        <f>IF(BL52=MAX($BL$3:$BL$202),B52,"")</f>
        <v>33</v>
      </c>
      <c r="BN52" s="31">
        <f>IF(D52="","",IF(AN52=MAX($AN$3:$AN$202),AN52,""))</f>
        <v>0</v>
      </c>
      <c r="BO52" s="31">
        <f>IF(BN52=MAX($BN$3:$BN$202),B52,"")</f>
        <v>33</v>
      </c>
      <c r="BP52" s="31">
        <f>IF(D52="","",IF(R52=MAX($R$3:$R$202),R52,""))</f>
        <v>0</v>
      </c>
      <c r="BQ52" s="31">
        <f>IF(BP52=MAX($BP$3:$BP$202),B52,"")</f>
        <v>33</v>
      </c>
      <c r="BR52" s="31">
        <f>IF(D52="","",IF(AM52=MAX($AM$3:$AM$202),AM52,""))</f>
        <v>0</v>
      </c>
      <c r="BS52" s="31">
        <f>IF(BR52=MAX($BR$3:$BR$202),B52,"")</f>
        <v>33</v>
      </c>
      <c r="BT52" s="31">
        <f>IF(D52="","",IF(V52=MAX($V$3:$V$202),V52,""))</f>
        <v>0</v>
      </c>
      <c r="BU52" s="31">
        <f>IF(BT52=MAX($BT$3:$BT$202),B52,"")</f>
        <v>33</v>
      </c>
      <c r="BV52" s="31">
        <f>IF(D52="","",IF(W52=MAX($W$3:$W$202), W52,""))</f>
        <v>0</v>
      </c>
      <c r="BW52" s="31">
        <f>IF(BV52=MAX($BV$3:$BV$202),B52,"")</f>
        <v>33</v>
      </c>
      <c r="BX52" s="31">
        <f>IF(D52="","",IF(AQ52=MAX($AQ$3:$AQ$202),AQ52,""))</f>
        <v>0</v>
      </c>
      <c r="BY52" s="31">
        <f>IF(BX52=MAX($BX$3:$BX$202),B52,"")</f>
        <v>33</v>
      </c>
      <c r="BZ52" s="31">
        <f>IF(D52="","",IF(AR52=MAX($AR$3:$AR$202), AR52,""))</f>
        <v>0</v>
      </c>
      <c r="CA52" s="31">
        <f>IF(BZ52=MAX($BZ$3:$BZ$202),B52,"")</f>
        <v>33</v>
      </c>
      <c r="CB52" s="31">
        <f>IF(D52="","",IF(U52=MAX($U$3:$U$202), U52,""))</f>
        <v>0</v>
      </c>
      <c r="CC52" s="31">
        <f>IF(CB52=MAX($CB$3:$CB$202),B52,"")</f>
        <v>33</v>
      </c>
      <c r="CD52" s="31">
        <f>IF(D52="","",IF(AP52=MAX($AP$3:$AP$202),AP52,""))</f>
        <v>0</v>
      </c>
      <c r="CE52" s="31">
        <f>IF(CD52=MAX($CD$3:$CD$202),B52,"")</f>
        <v>33</v>
      </c>
      <c r="CF52" s="31">
        <f>IF(D52="","",IF(T52=MAX($T$3:$T$202), T52,""))</f>
        <v>0</v>
      </c>
      <c r="CG52" s="31">
        <f>IF(CF52=MAX($CF$3:$CF$202),B52,"")</f>
        <v>33</v>
      </c>
      <c r="CH52" s="31">
        <f>IF(D52="","",IF(AO52=MAX($AO$3:$AO$202),AO52,""))</f>
        <v>0</v>
      </c>
      <c r="CI52" s="31">
        <f>IF(CH52=MAX($CH$3:$CH$202),B52,"")</f>
        <v>33</v>
      </c>
      <c r="CJ52" s="31" t="str">
        <f>IF(I52="AC",AZ52,"")</f>
        <v/>
      </c>
      <c r="CK52" s="31" t="str">
        <f>IF(CJ52="","",RANK(CJ52,$CJ$3:$CJ$202,1))</f>
        <v/>
      </c>
      <c r="CL52" s="31" t="str">
        <f>IF(CK52=1,B52,"")</f>
        <v/>
      </c>
      <c r="CM52" s="31" t="str">
        <f>IF(CK52=2,B52,"")</f>
        <v/>
      </c>
      <c r="CN52" s="31" t="str">
        <f>IF(CK52=3,B52,"")</f>
        <v/>
      </c>
      <c r="CO52" s="31" t="str">
        <f>IF(I52="MC",AZ52,"")</f>
        <v/>
      </c>
      <c r="CP52" s="31" t="str">
        <f>IF(CO52="","",RANK(CO52,$CO$3:$CO$202,1))</f>
        <v/>
      </c>
      <c r="CQ52" s="31" t="str">
        <f>IF(CP52=1,B52,"")</f>
        <v/>
      </c>
      <c r="CR52" s="31" t="str">
        <f>IF(CP52=2,B52,"")</f>
        <v/>
      </c>
      <c r="CS52" s="31" t="str">
        <f>IF(CP52=3,B52,"")</f>
        <v/>
      </c>
      <c r="CT52" s="31" t="str">
        <f>IF(BE52=0,BE52,"")</f>
        <v/>
      </c>
      <c r="CU52" s="31" t="str">
        <f>IF(BE52=1,1,"")</f>
        <v/>
      </c>
      <c r="CV52" s="31" t="str">
        <f>IF(BE52=2,2,"")</f>
        <v/>
      </c>
      <c r="CW52" s="31" t="str">
        <f>IF(BE52=3,3,"")</f>
        <v/>
      </c>
      <c r="CX52" s="31" t="str">
        <f>IF(BE52=4,4,"")</f>
        <v/>
      </c>
      <c r="CY52" s="31">
        <f>IF(BE52=5,5,"")</f>
        <v>5</v>
      </c>
      <c r="CZ52" s="31" t="str">
        <f>IF(BH52=0,BH52,"")</f>
        <v/>
      </c>
      <c r="DA52" s="31" t="str">
        <f>IF(BH52=1,1,"")</f>
        <v/>
      </c>
      <c r="DB52" s="31" t="str">
        <f>IF(BH52=2,2,"")</f>
        <v/>
      </c>
      <c r="DC52" s="31" t="str">
        <f>IF(BH52=3,3,"")</f>
        <v/>
      </c>
      <c r="DD52" s="31" t="str">
        <f>IF(BH52=4,4,"")</f>
        <v/>
      </c>
      <c r="DE52" s="31">
        <f>IF(BH52=5,5,"")</f>
        <v>5</v>
      </c>
      <c r="DF52" s="31" t="str">
        <f>IF(BK52=0,BK52,"")</f>
        <v/>
      </c>
      <c r="DG52" s="31" t="str">
        <f>IF(BK52=1,1,"")</f>
        <v/>
      </c>
      <c r="DH52" s="31" t="str">
        <f>IF(BK52=2,2,"")</f>
        <v/>
      </c>
      <c r="DI52" s="31" t="str">
        <f>IF(BK52=3,3,"")</f>
        <v/>
      </c>
      <c r="DJ52" s="31" t="str">
        <f>IF(BK52=4,4,"")</f>
        <v/>
      </c>
      <c r="DK52" s="31" t="str">
        <f>IF(BK52=5,5,"")</f>
        <v/>
      </c>
      <c r="DL52" s="31" t="str">
        <f>IF(BK52=6,6,"")</f>
        <v/>
      </c>
      <c r="DM52" s="31" t="str">
        <f>IF(BK52=7,7,"")</f>
        <v/>
      </c>
      <c r="DN52" s="31" t="str">
        <f>IF(BK52=8,8,"")</f>
        <v/>
      </c>
      <c r="DO52" s="31" t="str">
        <f>IF(BK52=9,9,"")</f>
        <v/>
      </c>
      <c r="DP52" s="31">
        <f>IF(BK52=10,10,"")</f>
        <v>10</v>
      </c>
      <c r="DQ52" s="31" t="str">
        <f>IF(J52="Lund",AZ52,"")</f>
        <v/>
      </c>
      <c r="DR52" s="31" t="str">
        <f>IF(DQ52="","",RANK(DQ52,$DQ$3:$DQ$202,1))</f>
        <v/>
      </c>
      <c r="DS52" s="31" t="str">
        <f>IF(DR52=1,B52,"")</f>
        <v/>
      </c>
      <c r="DT52" s="31">
        <f>IF(I52="AT",B52,"")</f>
        <v>33</v>
      </c>
      <c r="DU52" s="31" t="str">
        <f>IF(I52="MC",B52,"")</f>
        <v/>
      </c>
      <c r="DV52" s="31" t="str">
        <f>IF(I52="AC",B52,"")</f>
        <v/>
      </c>
      <c r="DW52" s="48">
        <f>IF(BK52=0,0,IF(D52="","",$D$203-AZ52+1)/$D$203*100)</f>
        <v>29.577464788732392</v>
      </c>
      <c r="DX52" s="76" t="str">
        <f>IF(AS52 = 0,AV52 - AS52,"")</f>
        <v/>
      </c>
      <c r="DY52" s="77">
        <v>25.25</v>
      </c>
      <c r="DZ52" s="77">
        <v>6.06</v>
      </c>
    </row>
    <row r="53" spans="1:130" ht="13.2" x14ac:dyDescent="0.25">
      <c r="A53" s="31">
        <v>51</v>
      </c>
      <c r="B53" s="76">
        <v>4</v>
      </c>
      <c r="C53" s="60"/>
      <c r="D53" s="61" t="s">
        <v>179</v>
      </c>
      <c r="E53" s="61" t="s">
        <v>324</v>
      </c>
      <c r="F53" s="14"/>
      <c r="G53" s="14" t="s">
        <v>180</v>
      </c>
      <c r="H53" s="49" t="s">
        <v>322</v>
      </c>
      <c r="I53" s="60" t="s">
        <v>203</v>
      </c>
      <c r="J53" s="62"/>
      <c r="K53" s="62"/>
      <c r="L53" s="62"/>
      <c r="M53" s="54">
        <v>17.75</v>
      </c>
      <c r="N53" s="54">
        <v>18</v>
      </c>
      <c r="O53" s="54">
        <v>17.25</v>
      </c>
      <c r="P53" s="54">
        <v>16.75</v>
      </c>
      <c r="Q53" s="54">
        <v>16</v>
      </c>
      <c r="R53" s="51"/>
      <c r="S53" s="51"/>
      <c r="T53" s="51"/>
      <c r="U53" s="51"/>
      <c r="V53" s="51"/>
      <c r="W53" s="51"/>
      <c r="X53" s="52">
        <f>IF(M53&gt;0,VLOOKUP(M53,$DY$8:$DZ$95,2)," ")</f>
        <v>1.86</v>
      </c>
      <c r="Y53" s="52">
        <f>IF(N53&gt;0,VLOOKUP(N53,$DY$8:$DZ$95,2)," ")</f>
        <v>1.94</v>
      </c>
      <c r="Z53" s="52">
        <f>IF(O53&gt;0,VLOOKUP(O53,$DY$8:$DZ$95,2)," ")</f>
        <v>1.72</v>
      </c>
      <c r="AA53" s="52">
        <f>IF(P53&gt;0,VLOOKUP(P53,$DY$8:$DZ$95,2)," ")</f>
        <v>1.58</v>
      </c>
      <c r="AB53" s="52">
        <f>IF(Q53&gt;0,VLOOKUP(Q53,$DY$8:$DZ$95,2)," ")</f>
        <v>1.38</v>
      </c>
      <c r="AC53" s="54">
        <v>16</v>
      </c>
      <c r="AD53" s="54">
        <v>17.25</v>
      </c>
      <c r="AE53" s="54">
        <v>19.5</v>
      </c>
      <c r="AF53" s="54">
        <v>16</v>
      </c>
      <c r="AG53" s="54">
        <v>20</v>
      </c>
      <c r="AH53" s="52">
        <f>IF(AC53&gt;0,VLOOKUP(AC53,$DY$8:$DZ$95,2)," ")</f>
        <v>1.38</v>
      </c>
      <c r="AI53" s="52">
        <f>IF(AD53&gt;0,VLOOKUP(AD53,$DY$8:$DZ$95,2)," ")</f>
        <v>1.72</v>
      </c>
      <c r="AJ53" s="52">
        <f>IF(AE53&gt;0,VLOOKUP(AE53,$DY$8:$DZ$95,2)," ")</f>
        <v>2.52</v>
      </c>
      <c r="AK53" s="52">
        <f>IF(AF53&gt;0,VLOOKUP(AF53,$DY$8:$DZ$95,2)," ")</f>
        <v>1.38</v>
      </c>
      <c r="AL53" s="52">
        <f>IF(AG53&gt;0,VLOOKUP(AG53,$DY$8:$DZ$95,2)," ")</f>
        <v>2.76</v>
      </c>
      <c r="AM53" s="53"/>
      <c r="AN53" s="53"/>
      <c r="AO53" s="53"/>
      <c r="AP53" s="53"/>
      <c r="AQ53" s="53"/>
      <c r="AR53" s="53"/>
      <c r="AS53" s="55">
        <f>IF(D53="","",SUM(X53:AB53))</f>
        <v>8.48</v>
      </c>
      <c r="AT53" s="31">
        <f>IF(D53="","",RANK(AS53,$AS$3:$AS$202,0))</f>
        <v>51</v>
      </c>
      <c r="AU53" s="57">
        <f>IF(D53="","",IF(LOOKUP(AT53,'Master 2012 Pay Sheet'!$A$5:$A$35,'Master 2012 Pay Sheet'!$B$5:$B$35)&gt;0,LOOKUP(AT53,'Master 2012 Pay Sheet'!$A$5:$A$35,'Master 2012 Pay Sheet'!$B$5:$B$35),0))</f>
        <v>0</v>
      </c>
      <c r="AV53" s="56">
        <f>IF(D53="","",SUM(AH53:AL53))</f>
        <v>9.759999999999998</v>
      </c>
      <c r="AW53" s="31">
        <f>IF(D53="","",RANK(AV53,$AV$3:$AV$202,0))</f>
        <v>33</v>
      </c>
      <c r="AX53" s="57">
        <f>IF(D53="","",IF(LOOKUP(AW53,'Master 2012 Pay Sheet'!$C$5:$C$35,'Master 2012 Pay Sheet'!$D$5:$D$35)&gt;0,LOOKUP(AW53,'Master 2012 Pay Sheet'!$C$5:$C$35,'Master 2012 Pay Sheet'!$D$5:$D$35),0))</f>
        <v>0</v>
      </c>
      <c r="AY53" s="56">
        <f>IF(D53="","",AS53+AV53)</f>
        <v>18.239999999999998</v>
      </c>
      <c r="AZ53" s="31">
        <f>IF(D53="","",RANK(AY53,$AY$3:$AY$202,0))</f>
        <v>48</v>
      </c>
      <c r="BA53" s="57">
        <f>IF(D53="","",IF(LOOKUP(AZ53,'Master 2012 Pay Sheet'!$E$5:$E$35,'Master 2012 Pay Sheet'!$F$5:$F$35)&gt;0,LOOKUP(AZ53,'Master 2012 Pay Sheet'!$E$5:$E$35,'Master 2012 Pay Sheet'!$F$5:$F$35),0))</f>
        <v>0</v>
      </c>
      <c r="BB53" s="57">
        <f>IF(D53="","",SUM(AU53+AX53+BA53))</f>
        <v>0</v>
      </c>
      <c r="BC53" s="31">
        <f>IF(D53="","",AT53-AZ53)</f>
        <v>3</v>
      </c>
      <c r="BD53" s="31" t="str">
        <f>IF(D53="","",IF(BC53=MAX($BC$3:$BC$202),B53,""))</f>
        <v/>
      </c>
      <c r="BE53" s="31">
        <f>IF(D53="","",COUNT(M53:Q53))</f>
        <v>5</v>
      </c>
      <c r="BF53" s="56">
        <f>IF(D53="","",MAX(X53:AB53))</f>
        <v>1.94</v>
      </c>
      <c r="BG53" s="31" t="str">
        <f>IF(BF53=MAX($BF$3:$BF$202),B53,"")</f>
        <v/>
      </c>
      <c r="BH53" s="31">
        <f>IF(D53="","",COUNT(AC53:AG53))</f>
        <v>5</v>
      </c>
      <c r="BI53" s="56">
        <f>IF(D53="","",MAX(AH53:AL53))</f>
        <v>2.76</v>
      </c>
      <c r="BJ53" s="31" t="str">
        <f>IF(BI53=MAX($BI$3:$BI$202),B53,"")</f>
        <v/>
      </c>
      <c r="BK53" s="31">
        <f>IF(BE53="","",BE53+BH53)</f>
        <v>10</v>
      </c>
      <c r="BL53" s="31">
        <f>IF(D53="","",IF(S53=MAX($S$3:$S$202),S53,""))</f>
        <v>0</v>
      </c>
      <c r="BM53" s="31">
        <f>IF(BL53=MAX($BL$3:$BL$202),B53,"")</f>
        <v>4</v>
      </c>
      <c r="BN53" s="31">
        <f>IF(D53="","",IF(AN53=MAX($AN$3:$AN$202),AN53,""))</f>
        <v>0</v>
      </c>
      <c r="BO53" s="31">
        <f>IF(BN53=MAX($BN$3:$BN$202),B53,"")</f>
        <v>4</v>
      </c>
      <c r="BP53" s="31">
        <f>IF(D53="","",IF(R53=MAX($R$3:$R$202),R53,""))</f>
        <v>0</v>
      </c>
      <c r="BQ53" s="31">
        <f>IF(BP53=MAX($BP$3:$BP$202),B53,"")</f>
        <v>4</v>
      </c>
      <c r="BR53" s="31">
        <f>IF(D53="","",IF(AM53=MAX($AM$3:$AM$202),AM53,""))</f>
        <v>0</v>
      </c>
      <c r="BS53" s="31">
        <f>IF(BR53=MAX($BR$3:$BR$202),B53,"")</f>
        <v>4</v>
      </c>
      <c r="BT53" s="31">
        <f>IF(D53="","",IF(V53=MAX($V$3:$V$202),V53,""))</f>
        <v>0</v>
      </c>
      <c r="BU53" s="31">
        <f>IF(BT53=MAX($BT$3:$BT$202),B53,"")</f>
        <v>4</v>
      </c>
      <c r="BV53" s="31">
        <f>IF(D53="","",IF(W53=MAX($W$3:$W$202), W53,""))</f>
        <v>0</v>
      </c>
      <c r="BW53" s="31">
        <f>IF(BV53=MAX($BV$3:$BV$202),B53,"")</f>
        <v>4</v>
      </c>
      <c r="BX53" s="31">
        <f>IF(D53="","",IF(AQ53=MAX($AQ$3:$AQ$202),AQ53,""))</f>
        <v>0</v>
      </c>
      <c r="BY53" s="31">
        <f>IF(BX53=MAX($BX$3:$BX$202),B53,"")</f>
        <v>4</v>
      </c>
      <c r="BZ53" s="31">
        <f>IF(D53="","",IF(AR53=MAX($AR$3:$AR$202), AR53,""))</f>
        <v>0</v>
      </c>
      <c r="CA53" s="31">
        <f>IF(BZ53=MAX($BZ$3:$BZ$202),B53,"")</f>
        <v>4</v>
      </c>
      <c r="CB53" s="31">
        <f>IF(D53="","",IF(U53=MAX($U$3:$U$202), U53,""))</f>
        <v>0</v>
      </c>
      <c r="CC53" s="31">
        <f>IF(CB53=MAX($CB$3:$CB$202),B53,"")</f>
        <v>4</v>
      </c>
      <c r="CD53" s="31">
        <f>IF(D53="","",IF(AP53=MAX($AP$3:$AP$202),AP53,""))</f>
        <v>0</v>
      </c>
      <c r="CE53" s="31">
        <f>IF(CD53=MAX($CD$3:$CD$202),B53,"")</f>
        <v>4</v>
      </c>
      <c r="CF53" s="31">
        <f>IF(D53="","",IF(T53=MAX($T$3:$T$202), T53,""))</f>
        <v>0</v>
      </c>
      <c r="CG53" s="31">
        <f>IF(CF53=MAX($CF$3:$CF$202),B53,"")</f>
        <v>4</v>
      </c>
      <c r="CH53" s="31">
        <f>IF(D53="","",IF(AO53=MAX($AO$3:$AO$202),AO53,""))</f>
        <v>0</v>
      </c>
      <c r="CI53" s="31">
        <f>IF(CH53=MAX($CH$3:$CH$202),B53,"")</f>
        <v>4</v>
      </c>
      <c r="CJ53" s="31" t="str">
        <f>IF(I53="AC",AZ53,"")</f>
        <v/>
      </c>
      <c r="CK53" s="31" t="str">
        <f>IF(CJ53="","",RANK(CJ53,$CJ$3:$CJ$202,1))</f>
        <v/>
      </c>
      <c r="CL53" s="31" t="str">
        <f>IF(CK53=1,B53,"")</f>
        <v/>
      </c>
      <c r="CM53" s="31" t="str">
        <f>IF(CK53=2,B53,"")</f>
        <v/>
      </c>
      <c r="CN53" s="31" t="str">
        <f>IF(CK53=3,B53,"")</f>
        <v/>
      </c>
      <c r="CO53" s="31" t="str">
        <f>IF(I53="MC",AZ53,"")</f>
        <v/>
      </c>
      <c r="CP53" s="31" t="str">
        <f>IF(CO53="","",RANK(CO53,$CO$3:$CO$202,1))</f>
        <v/>
      </c>
      <c r="CQ53" s="31" t="str">
        <f>IF(CP53=1,B53,"")</f>
        <v/>
      </c>
      <c r="CR53" s="31" t="str">
        <f>IF(CP53=2,B53,"")</f>
        <v/>
      </c>
      <c r="CS53" s="31" t="str">
        <f>IF(CP53=3,B53,"")</f>
        <v/>
      </c>
      <c r="CT53" s="31" t="str">
        <f>IF(BE53=0,BE53,"")</f>
        <v/>
      </c>
      <c r="CU53" s="31" t="str">
        <f>IF(BE53=1,1,"")</f>
        <v/>
      </c>
      <c r="CV53" s="31" t="str">
        <f>IF(BE53=2,2,"")</f>
        <v/>
      </c>
      <c r="CW53" s="31" t="str">
        <f>IF(BE53=3,3,"")</f>
        <v/>
      </c>
      <c r="CX53" s="31" t="str">
        <f>IF(BE53=4,4,"")</f>
        <v/>
      </c>
      <c r="CY53" s="31">
        <f>IF(BE53=5,5,"")</f>
        <v>5</v>
      </c>
      <c r="CZ53" s="31" t="str">
        <f>IF(BH53=0,BH53,"")</f>
        <v/>
      </c>
      <c r="DA53" s="31" t="str">
        <f>IF(BH53=1,1,"")</f>
        <v/>
      </c>
      <c r="DB53" s="31" t="str">
        <f>IF(BH53=2,2,"")</f>
        <v/>
      </c>
      <c r="DC53" s="31" t="str">
        <f>IF(BH53=3,3,"")</f>
        <v/>
      </c>
      <c r="DD53" s="31" t="str">
        <f>IF(BH53=4,4,"")</f>
        <v/>
      </c>
      <c r="DE53" s="31">
        <f>IF(BH53=5,5,"")</f>
        <v>5</v>
      </c>
      <c r="DF53" s="31" t="str">
        <f>IF(BK53=0,BK53,"")</f>
        <v/>
      </c>
      <c r="DG53" s="31" t="str">
        <f>IF(BK53=1,1,"")</f>
        <v/>
      </c>
      <c r="DH53" s="31" t="str">
        <f>IF(BK53=2,2,"")</f>
        <v/>
      </c>
      <c r="DI53" s="31" t="str">
        <f>IF(BK53=3,3,"")</f>
        <v/>
      </c>
      <c r="DJ53" s="31" t="str">
        <f>IF(BK53=4,4,"")</f>
        <v/>
      </c>
      <c r="DK53" s="31" t="str">
        <f>IF(BK53=5,5,"")</f>
        <v/>
      </c>
      <c r="DL53" s="31" t="str">
        <f>IF(BK53=6,6,"")</f>
        <v/>
      </c>
      <c r="DM53" s="31" t="str">
        <f>IF(BK53=7,7,"")</f>
        <v/>
      </c>
      <c r="DN53" s="31" t="str">
        <f>IF(BK53=8,8,"")</f>
        <v/>
      </c>
      <c r="DO53" s="31" t="str">
        <f>IF(BK53=9,9,"")</f>
        <v/>
      </c>
      <c r="DP53" s="31">
        <f>IF(BK53=10,10,"")</f>
        <v>10</v>
      </c>
      <c r="DQ53" s="31" t="str">
        <f>IF(J53="Lund",AZ53,"")</f>
        <v/>
      </c>
      <c r="DR53" s="31" t="str">
        <f>IF(DQ53="","",RANK(DQ53,$DQ$3:$DQ$202,1))</f>
        <v/>
      </c>
      <c r="DS53" s="31" t="str">
        <f>IF(DR53=1,B53,"")</f>
        <v/>
      </c>
      <c r="DT53" s="31">
        <f>IF(I53="AT",B53,"")</f>
        <v>4</v>
      </c>
      <c r="DU53" s="31" t="str">
        <f>IF(I53="MC",B53,"")</f>
        <v/>
      </c>
      <c r="DV53" s="31" t="str">
        <f>IF(I53="AC",B53,"")</f>
        <v/>
      </c>
      <c r="DW53" s="48">
        <f>IF(BK53=0,0,IF(D53="","",$D$203-AZ53+1)/$D$203*100)</f>
        <v>33.802816901408448</v>
      </c>
      <c r="DX53" s="76" t="str">
        <f>IF(AS53 = 0,AV53 - AS53,"")</f>
        <v/>
      </c>
      <c r="DY53" s="77">
        <v>25.5</v>
      </c>
      <c r="DZ53" s="77">
        <v>6.26</v>
      </c>
    </row>
    <row r="54" spans="1:130" ht="13.2" x14ac:dyDescent="0.25">
      <c r="A54" s="31">
        <v>52</v>
      </c>
      <c r="B54" s="76">
        <v>15</v>
      </c>
      <c r="C54" s="15"/>
      <c r="D54" s="14" t="s">
        <v>201</v>
      </c>
      <c r="E54" s="14" t="s">
        <v>338</v>
      </c>
      <c r="F54" s="14"/>
      <c r="G54" s="14" t="s">
        <v>202</v>
      </c>
      <c r="H54" s="50" t="s">
        <v>327</v>
      </c>
      <c r="I54" s="60" t="s">
        <v>203</v>
      </c>
      <c r="J54" s="47"/>
      <c r="K54" s="47"/>
      <c r="L54" s="47"/>
      <c r="M54" s="54">
        <v>16.5</v>
      </c>
      <c r="N54" s="54">
        <v>20</v>
      </c>
      <c r="O54" s="54">
        <v>14.5</v>
      </c>
      <c r="P54" s="54">
        <v>15.5</v>
      </c>
      <c r="Q54" s="54">
        <v>16</v>
      </c>
      <c r="R54" s="51"/>
      <c r="S54" s="51"/>
      <c r="T54" s="51"/>
      <c r="U54" s="51"/>
      <c r="V54" s="51"/>
      <c r="W54" s="51"/>
      <c r="X54" s="52">
        <f>IF(M54&gt;0,VLOOKUP(M54,$DY$8:$DZ$95,2)," ")</f>
        <v>1.5</v>
      </c>
      <c r="Y54" s="52">
        <f>IF(N54&gt;0,VLOOKUP(N54,$DY$8:$DZ$95,2)," ")</f>
        <v>2.76</v>
      </c>
      <c r="Z54" s="52">
        <f>IF(O54&gt;0,VLOOKUP(O54,$DY$8:$DZ$95,2)," ")</f>
        <v>1.06</v>
      </c>
      <c r="AA54" s="52">
        <f>IF(P54&gt;0,VLOOKUP(P54,$DY$8:$DZ$95,2)," ")</f>
        <v>1.24</v>
      </c>
      <c r="AB54" s="52">
        <f>IF(Q54&gt;0,VLOOKUP(Q54,$DY$8:$DZ$95,2)," ")</f>
        <v>1.38</v>
      </c>
      <c r="AC54" s="54">
        <v>16.5</v>
      </c>
      <c r="AD54" s="54">
        <v>18</v>
      </c>
      <c r="AE54" s="54">
        <v>18</v>
      </c>
      <c r="AF54" s="54">
        <v>16</v>
      </c>
      <c r="AG54" s="54">
        <v>18.5</v>
      </c>
      <c r="AH54" s="52">
        <f>IF(AC54&gt;0,VLOOKUP(AC54,$DY$8:$DZ$95,2)," ")</f>
        <v>1.5</v>
      </c>
      <c r="AI54" s="52">
        <f>IF(AD54&gt;0,VLOOKUP(AD54,$DY$8:$DZ$95,2)," ")</f>
        <v>1.94</v>
      </c>
      <c r="AJ54" s="52">
        <f>IF(AE54&gt;0,VLOOKUP(AE54,$DY$8:$DZ$95,2)," ")</f>
        <v>1.94</v>
      </c>
      <c r="AK54" s="52">
        <f>IF(AF54&gt;0,VLOOKUP(AF54,$DY$8:$DZ$95,2)," ")</f>
        <v>1.38</v>
      </c>
      <c r="AL54" s="52">
        <f>IF(AG54&gt;0,VLOOKUP(AG54,$DY$8:$DZ$95,2)," ")</f>
        <v>2.12</v>
      </c>
      <c r="AM54" s="53"/>
      <c r="AN54" s="53"/>
      <c r="AO54" s="53"/>
      <c r="AP54" s="53"/>
      <c r="AQ54" s="53"/>
      <c r="AR54" s="53"/>
      <c r="AS54" s="55">
        <f>IF(D54="","",SUM(X54:AB54))</f>
        <v>7.94</v>
      </c>
      <c r="AT54" s="31">
        <f>IF(D54="","",RANK(AS54,$AS$3:$AS$202,0))</f>
        <v>52</v>
      </c>
      <c r="AU54" s="57">
        <f>IF(D54="","",IF(LOOKUP(AT54,'Master 2012 Pay Sheet'!$A$5:$A$35,'Master 2012 Pay Sheet'!$B$5:$B$35)&gt;0,LOOKUP(AT54,'Master 2012 Pay Sheet'!$A$5:$A$35,'Master 2012 Pay Sheet'!$B$5:$B$35),0))</f>
        <v>0</v>
      </c>
      <c r="AV54" s="56">
        <f>IF(D54="","",SUM(AH54:AL54))</f>
        <v>8.879999999999999</v>
      </c>
      <c r="AW54" s="31">
        <f>IF(D54="","",RANK(AV54,$AV$3:$AV$202,0))</f>
        <v>42</v>
      </c>
      <c r="AX54" s="57">
        <f>IF(D54="","",IF(LOOKUP(AW54,'Master 2012 Pay Sheet'!$C$5:$C$35,'Master 2012 Pay Sheet'!$D$5:$D$35)&gt;0,LOOKUP(AW54,'Master 2012 Pay Sheet'!$C$5:$C$35,'Master 2012 Pay Sheet'!$D$5:$D$35),0))</f>
        <v>0</v>
      </c>
      <c r="AY54" s="56">
        <f>IF(D54="","",AS54+AV54)</f>
        <v>16.82</v>
      </c>
      <c r="AZ54" s="31">
        <f>IF(D54="","",RANK(AY54,$AY$3:$AY$202,0))</f>
        <v>50</v>
      </c>
      <c r="BA54" s="57">
        <f>IF(D54="","",IF(LOOKUP(AZ54,'Master 2012 Pay Sheet'!$E$5:$E$35,'Master 2012 Pay Sheet'!$F$5:$F$35)&gt;0,LOOKUP(AZ54,'Master 2012 Pay Sheet'!$E$5:$E$35,'Master 2012 Pay Sheet'!$F$5:$F$35),0))</f>
        <v>0</v>
      </c>
      <c r="BB54" s="57">
        <f>IF(D54="","",SUM(AU54+AX54+BA54))</f>
        <v>0</v>
      </c>
      <c r="BC54" s="31">
        <f>IF(D54="","",AT54-AZ54)</f>
        <v>2</v>
      </c>
      <c r="BD54" s="31" t="str">
        <f>IF(D54="","",IF(BC54=MAX($BC$3:$BC$202),B54,""))</f>
        <v/>
      </c>
      <c r="BE54" s="31">
        <f>IF(D54="","",COUNT(M54:Q54))</f>
        <v>5</v>
      </c>
      <c r="BF54" s="56">
        <f>IF(D54="","",MAX(X54:AB54))</f>
        <v>2.76</v>
      </c>
      <c r="BG54" s="31" t="str">
        <f>IF(BF54=MAX($BF$3:$BF$202),B54,"")</f>
        <v/>
      </c>
      <c r="BH54" s="31">
        <f>IF(D54="","",COUNT(AC54:AG54))</f>
        <v>5</v>
      </c>
      <c r="BI54" s="56">
        <f>IF(D54="","",MAX(AH54:AL54))</f>
        <v>2.12</v>
      </c>
      <c r="BJ54" s="31" t="str">
        <f>IF(BI54=MAX($BI$3:$BI$202),B54,"")</f>
        <v/>
      </c>
      <c r="BK54" s="31">
        <f>IF(BE54="","",BE54+BH54)</f>
        <v>10</v>
      </c>
      <c r="BL54" s="31">
        <f>IF(D54="","",IF(S54=MAX($S$3:$S$202),S54,""))</f>
        <v>0</v>
      </c>
      <c r="BM54" s="31">
        <f>IF(BL54=MAX($BL$3:$BL$202),B54,"")</f>
        <v>15</v>
      </c>
      <c r="BN54" s="31">
        <f>IF(D54="","",IF(AN54=MAX($AN$3:$AN$202),AN54,""))</f>
        <v>0</v>
      </c>
      <c r="BO54" s="31">
        <f>IF(BN54=MAX($BN$3:$BN$202),B54,"")</f>
        <v>15</v>
      </c>
      <c r="BP54" s="31">
        <f>IF(D54="","",IF(R54=MAX($R$3:$R$202),R54,""))</f>
        <v>0</v>
      </c>
      <c r="BQ54" s="31">
        <f>IF(BP54=MAX($BP$3:$BP$202),B54,"")</f>
        <v>15</v>
      </c>
      <c r="BR54" s="31">
        <f>IF(D54="","",IF(AM54=MAX($AM$3:$AM$202),AM54,""))</f>
        <v>0</v>
      </c>
      <c r="BS54" s="31">
        <f>IF(BR54=MAX($BR$3:$BR$202),B54,"")</f>
        <v>15</v>
      </c>
      <c r="BT54" s="31">
        <f>IF(D54="","",IF(V54=MAX($V$3:$V$202),V54,""))</f>
        <v>0</v>
      </c>
      <c r="BU54" s="31">
        <f>IF(BT54=MAX($BT$3:$BT$202),B54,"")</f>
        <v>15</v>
      </c>
      <c r="BV54" s="31">
        <f>IF(D54="","",IF(W54=MAX($W$3:$W$202), W54,""))</f>
        <v>0</v>
      </c>
      <c r="BW54" s="31">
        <f>IF(BV54=MAX($BV$3:$BV$202),B54,"")</f>
        <v>15</v>
      </c>
      <c r="BX54" s="31">
        <f>IF(D54="","",IF(AQ54=MAX($AQ$3:$AQ$202),AQ54,""))</f>
        <v>0</v>
      </c>
      <c r="BY54" s="31">
        <f>IF(BX54=MAX($BX$3:$BX$202),B54,"")</f>
        <v>15</v>
      </c>
      <c r="BZ54" s="31">
        <f>IF(D54="","",IF(AR54=MAX($AR$3:$AR$202), AR54,""))</f>
        <v>0</v>
      </c>
      <c r="CA54" s="31">
        <f>IF(BZ54=MAX($BZ$3:$BZ$202),B54,"")</f>
        <v>15</v>
      </c>
      <c r="CB54" s="31">
        <f>IF(D54="","",IF(U54=MAX($U$3:$U$202), U54,""))</f>
        <v>0</v>
      </c>
      <c r="CC54" s="31">
        <f>IF(CB54=MAX($CB$3:$CB$202),B54,"")</f>
        <v>15</v>
      </c>
      <c r="CD54" s="31">
        <f>IF(D54="","",IF(AP54=MAX($AP$3:$AP$202),AP54,""))</f>
        <v>0</v>
      </c>
      <c r="CE54" s="31">
        <f>IF(CD54=MAX($CD$3:$CD$202),B54,"")</f>
        <v>15</v>
      </c>
      <c r="CF54" s="31">
        <f>IF(D54="","",IF(T54=MAX($T$3:$T$202), T54,""))</f>
        <v>0</v>
      </c>
      <c r="CG54" s="31">
        <f>IF(CF54=MAX($CF$3:$CF$202),B54,"")</f>
        <v>15</v>
      </c>
      <c r="CH54" s="31">
        <f>IF(D54="","",IF(AO54=MAX($AO$3:$AO$202),AO54,""))</f>
        <v>0</v>
      </c>
      <c r="CI54" s="31">
        <f>IF(CH54=MAX($CH$3:$CH$202),B54,"")</f>
        <v>15</v>
      </c>
      <c r="CJ54" s="31" t="str">
        <f>IF(I54="AC",AZ54,"")</f>
        <v/>
      </c>
      <c r="CK54" s="31" t="str">
        <f>IF(CJ54="","",RANK(CJ54,$CJ$3:$CJ$202,1))</f>
        <v/>
      </c>
      <c r="CL54" s="31" t="str">
        <f>IF(CK54=1,B54,"")</f>
        <v/>
      </c>
      <c r="CM54" s="31" t="str">
        <f>IF(CK54=2,B54,"")</f>
        <v/>
      </c>
      <c r="CN54" s="31" t="str">
        <f>IF(CK54=3,B54,"")</f>
        <v/>
      </c>
      <c r="CO54" s="31" t="str">
        <f>IF(I54="MC",AZ54,"")</f>
        <v/>
      </c>
      <c r="CP54" s="31" t="str">
        <f>IF(CO54="","",RANK(CO54,$CO$3:$CO$202,1))</f>
        <v/>
      </c>
      <c r="CQ54" s="31" t="str">
        <f>IF(CP54=1,B54,"")</f>
        <v/>
      </c>
      <c r="CR54" s="31" t="str">
        <f>IF(CP54=2,B54,"")</f>
        <v/>
      </c>
      <c r="CS54" s="31" t="str">
        <f>IF(CP54=3,B54,"")</f>
        <v/>
      </c>
      <c r="CT54" s="31" t="str">
        <f>IF(BE54=0,BE54,"")</f>
        <v/>
      </c>
      <c r="CU54" s="31" t="str">
        <f>IF(BE54=1,1,"")</f>
        <v/>
      </c>
      <c r="CV54" s="31" t="str">
        <f>IF(BE54=2,2,"")</f>
        <v/>
      </c>
      <c r="CW54" s="31" t="str">
        <f>IF(BE54=3,3,"")</f>
        <v/>
      </c>
      <c r="CX54" s="31" t="str">
        <f>IF(BE54=4,4,"")</f>
        <v/>
      </c>
      <c r="CY54" s="31">
        <f>IF(BE54=5,5,"")</f>
        <v>5</v>
      </c>
      <c r="CZ54" s="31" t="str">
        <f>IF(BH54=0,BH54,"")</f>
        <v/>
      </c>
      <c r="DA54" s="31" t="str">
        <f>IF(BH54=1,1,"")</f>
        <v/>
      </c>
      <c r="DB54" s="31" t="str">
        <f>IF(BH54=2,2,"")</f>
        <v/>
      </c>
      <c r="DC54" s="31" t="str">
        <f>IF(BH54=3,3,"")</f>
        <v/>
      </c>
      <c r="DD54" s="31" t="str">
        <f>IF(BH54=4,4,"")</f>
        <v/>
      </c>
      <c r="DE54" s="31">
        <f>IF(BH54=5,5,"")</f>
        <v>5</v>
      </c>
      <c r="DF54" s="31" t="str">
        <f>IF(BK54=0,BK54,"")</f>
        <v/>
      </c>
      <c r="DG54" s="31" t="str">
        <f>IF(BK54=1,1,"")</f>
        <v/>
      </c>
      <c r="DH54" s="31" t="str">
        <f>IF(BK54=2,2,"")</f>
        <v/>
      </c>
      <c r="DI54" s="31" t="str">
        <f>IF(BK54=3,3,"")</f>
        <v/>
      </c>
      <c r="DJ54" s="31" t="str">
        <f>IF(BK54=4,4,"")</f>
        <v/>
      </c>
      <c r="DK54" s="31" t="str">
        <f>IF(BK54=5,5,"")</f>
        <v/>
      </c>
      <c r="DL54" s="31" t="str">
        <f>IF(BK54=6,6,"")</f>
        <v/>
      </c>
      <c r="DM54" s="31" t="str">
        <f>IF(BK54=7,7,"")</f>
        <v/>
      </c>
      <c r="DN54" s="31" t="str">
        <f>IF(BK54=8,8,"")</f>
        <v/>
      </c>
      <c r="DO54" s="31" t="str">
        <f>IF(BK54=9,9,"")</f>
        <v/>
      </c>
      <c r="DP54" s="31">
        <f>IF(BK54=10,10,"")</f>
        <v>10</v>
      </c>
      <c r="DQ54" s="31" t="str">
        <f>IF(J54="Lund",AZ54,"")</f>
        <v/>
      </c>
      <c r="DR54" s="31" t="str">
        <f>IF(DQ54="","",RANK(DQ54,$DQ$3:$DQ$202,1))</f>
        <v/>
      </c>
      <c r="DS54" s="31" t="str">
        <f>IF(DR54=1,B54,"")</f>
        <v/>
      </c>
      <c r="DT54" s="31">
        <f>IF(I54="AT",B54,"")</f>
        <v>15</v>
      </c>
      <c r="DU54" s="31" t="str">
        <f>IF(I54="MC",B54,"")</f>
        <v/>
      </c>
      <c r="DV54" s="31" t="str">
        <f>IF(I54="AC",B54,"")</f>
        <v/>
      </c>
      <c r="DW54" s="48">
        <f>IF(BK54=0,0,IF(D54="","",$D$203-AZ54+1)/$D$203*100)</f>
        <v>30.985915492957744</v>
      </c>
      <c r="DX54" s="76" t="str">
        <f>IF(AS54 = 0,AV54 - AS54,"")</f>
        <v/>
      </c>
      <c r="DY54" s="77">
        <v>25.75</v>
      </c>
      <c r="DZ54" s="77">
        <v>6.46</v>
      </c>
    </row>
    <row r="55" spans="1:130" ht="13.2" x14ac:dyDescent="0.25">
      <c r="A55" s="31">
        <v>53</v>
      </c>
      <c r="B55" s="76">
        <v>22</v>
      </c>
      <c r="C55" s="15"/>
      <c r="D55" s="14" t="s">
        <v>216</v>
      </c>
      <c r="E55" s="14" t="s">
        <v>344</v>
      </c>
      <c r="F55" s="14"/>
      <c r="G55" s="14" t="s">
        <v>217</v>
      </c>
      <c r="H55" s="50" t="s">
        <v>344</v>
      </c>
      <c r="I55" s="15" t="s">
        <v>203</v>
      </c>
      <c r="J55" s="47"/>
      <c r="K55" s="47"/>
      <c r="L55" s="47"/>
      <c r="M55" s="54">
        <v>17.5</v>
      </c>
      <c r="N55" s="54">
        <v>15.5</v>
      </c>
      <c r="O55" s="54">
        <v>17</v>
      </c>
      <c r="P55" s="54">
        <v>17</v>
      </c>
      <c r="Q55" s="54">
        <v>16.5</v>
      </c>
      <c r="R55" s="51"/>
      <c r="S55" s="51"/>
      <c r="T55" s="51"/>
      <c r="U55" s="51"/>
      <c r="V55" s="51"/>
      <c r="W55" s="51"/>
      <c r="X55" s="52">
        <f>IF(M55&gt;0,VLOOKUP(M55,$DY$8:$DZ$95,2)," ")</f>
        <v>1.78</v>
      </c>
      <c r="Y55" s="52">
        <f>IF(N55&gt;0,VLOOKUP(N55,$DY$8:$DZ$95,2)," ")</f>
        <v>1.24</v>
      </c>
      <c r="Z55" s="52">
        <f>IF(O55&gt;0,VLOOKUP(O55,$DY$8:$DZ$95,2)," ")</f>
        <v>1.64</v>
      </c>
      <c r="AA55" s="52">
        <f>IF(P55&gt;0,VLOOKUP(P55,$DY$8:$DZ$95,2)," ")</f>
        <v>1.64</v>
      </c>
      <c r="AB55" s="52">
        <f>IF(Q55&gt;0,VLOOKUP(Q55,$DY$8:$DZ$95,2)," ")</f>
        <v>1.5</v>
      </c>
      <c r="AC55" s="54">
        <v>16</v>
      </c>
      <c r="AD55" s="54">
        <v>16.5</v>
      </c>
      <c r="AE55" s="54">
        <v>14.5</v>
      </c>
      <c r="AF55" s="54">
        <v>15.5</v>
      </c>
      <c r="AG55" s="54">
        <v>15.25</v>
      </c>
      <c r="AH55" s="52">
        <f>IF(AC55&gt;0,VLOOKUP(AC55,$DY$8:$DZ$95,2)," ")</f>
        <v>1.38</v>
      </c>
      <c r="AI55" s="52">
        <f>IF(AD55&gt;0,VLOOKUP(AD55,$DY$8:$DZ$95,2)," ")</f>
        <v>1.5</v>
      </c>
      <c r="AJ55" s="52">
        <f>IF(AE55&gt;0,VLOOKUP(AE55,$DY$8:$DZ$95,2)," ")</f>
        <v>1.06</v>
      </c>
      <c r="AK55" s="52">
        <f>IF(AF55&gt;0,VLOOKUP(AF55,$DY$8:$DZ$95,2)," ")</f>
        <v>1.24</v>
      </c>
      <c r="AL55" s="52">
        <f>IF(AG55&gt;0,VLOOKUP(AG55,$DY$8:$DZ$95,2)," ")</f>
        <v>1.18</v>
      </c>
      <c r="AM55" s="53"/>
      <c r="AN55" s="53"/>
      <c r="AO55" s="53"/>
      <c r="AP55" s="53"/>
      <c r="AQ55" s="53"/>
      <c r="AR55" s="53"/>
      <c r="AS55" s="55">
        <f>IF(D55="","",SUM(X55:AB55))</f>
        <v>7.8</v>
      </c>
      <c r="AT55" s="31">
        <f>IF(D55="","",RANK(AS55,$AS$3:$AS$202,0))</f>
        <v>53</v>
      </c>
      <c r="AU55" s="57">
        <f>IF(D55="","",IF(LOOKUP(AT55,'Master 2012 Pay Sheet'!$A$5:$A$35,'Master 2012 Pay Sheet'!$B$5:$B$35)&gt;0,LOOKUP(AT55,'Master 2012 Pay Sheet'!$A$5:$A$35,'Master 2012 Pay Sheet'!$B$5:$B$35),0))</f>
        <v>0</v>
      </c>
      <c r="AV55" s="56">
        <f>IF(D55="","",SUM(AH55:AL55))</f>
        <v>6.3599999999999994</v>
      </c>
      <c r="AW55" s="31">
        <f>IF(D55="","",RANK(AV55,$AV$3:$AV$202,0))</f>
        <v>51</v>
      </c>
      <c r="AX55" s="57">
        <f>IF(D55="","",IF(LOOKUP(AW55,'Master 2012 Pay Sheet'!$C$5:$C$35,'Master 2012 Pay Sheet'!$D$5:$D$35)&gt;0,LOOKUP(AW55,'Master 2012 Pay Sheet'!$C$5:$C$35,'Master 2012 Pay Sheet'!$D$5:$D$35),0))</f>
        <v>0</v>
      </c>
      <c r="AY55" s="56">
        <f>IF(D55="","",AS55+AV55)</f>
        <v>14.16</v>
      </c>
      <c r="AZ55" s="31">
        <f>IF(D55="","",RANK(AY55,$AY$3:$AY$202,0))</f>
        <v>56</v>
      </c>
      <c r="BA55" s="57">
        <f>IF(D55="","",IF(LOOKUP(AZ55,'Master 2012 Pay Sheet'!$E$5:$E$35,'Master 2012 Pay Sheet'!$F$5:$F$35)&gt;0,LOOKUP(AZ55,'Master 2012 Pay Sheet'!$E$5:$E$35,'Master 2012 Pay Sheet'!$F$5:$F$35),0))</f>
        <v>0</v>
      </c>
      <c r="BB55" s="57">
        <f>IF(D55="","",SUM(AU55+AX55+BA55))</f>
        <v>0</v>
      </c>
      <c r="BC55" s="31">
        <f>IF(D55="","",AT55-AZ55)</f>
        <v>-3</v>
      </c>
      <c r="BD55" s="31" t="str">
        <f>IF(D55="","",IF(BC55=MAX($BC$3:$BC$202),B55,""))</f>
        <v/>
      </c>
      <c r="BE55" s="31">
        <f>IF(D55="","",COUNT(M55:Q55))</f>
        <v>5</v>
      </c>
      <c r="BF55" s="56">
        <f>IF(D55="","",MAX(X55:AB55))</f>
        <v>1.78</v>
      </c>
      <c r="BG55" s="31" t="str">
        <f>IF(BF55=MAX($BF$3:$BF$202),B55,"")</f>
        <v/>
      </c>
      <c r="BH55" s="31">
        <f>IF(D55="","",COUNT(AC55:AG55))</f>
        <v>5</v>
      </c>
      <c r="BI55" s="56">
        <f>IF(D55="","",MAX(AH55:AL55))</f>
        <v>1.5</v>
      </c>
      <c r="BJ55" s="31" t="str">
        <f>IF(BI55=MAX($BI$3:$BI$202),B55,"")</f>
        <v/>
      </c>
      <c r="BK55" s="31">
        <f>IF(BE55="","",BE55+BH55)</f>
        <v>10</v>
      </c>
      <c r="BL55" s="31">
        <f>IF(D55="","",IF(S55=MAX($S$3:$S$202),S55,""))</f>
        <v>0</v>
      </c>
      <c r="BM55" s="31">
        <f>IF(BL55=MAX($BL$3:$BL$202),B55,"")</f>
        <v>22</v>
      </c>
      <c r="BN55" s="31">
        <f>IF(D55="","",IF(AN55=MAX($AN$3:$AN$202),AN55,""))</f>
        <v>0</v>
      </c>
      <c r="BO55" s="31">
        <f>IF(BN55=MAX($BN$3:$BN$202),B55,"")</f>
        <v>22</v>
      </c>
      <c r="BP55" s="31">
        <f>IF(D55="","",IF(R55=MAX($R$3:$R$202),R55,""))</f>
        <v>0</v>
      </c>
      <c r="BQ55" s="31">
        <f>IF(BP55=MAX($BP$3:$BP$202),B55,"")</f>
        <v>22</v>
      </c>
      <c r="BR55" s="31">
        <f>IF(D55="","",IF(AM55=MAX($AM$3:$AM$202),AM55,""))</f>
        <v>0</v>
      </c>
      <c r="BS55" s="31">
        <f>IF(BR55=MAX($BR$3:$BR$202),B55,"")</f>
        <v>22</v>
      </c>
      <c r="BT55" s="31">
        <f>IF(D55="","",IF(V55=MAX($V$3:$V$202),V55,""))</f>
        <v>0</v>
      </c>
      <c r="BU55" s="31">
        <f>IF(BT55=MAX($BT$3:$BT$202),B55,"")</f>
        <v>22</v>
      </c>
      <c r="BV55" s="31">
        <f>IF(D55="","",IF(W55=MAX($W$3:$W$202), W55,""))</f>
        <v>0</v>
      </c>
      <c r="BW55" s="31">
        <f>IF(BV55=MAX($BV$3:$BV$202),B55,"")</f>
        <v>22</v>
      </c>
      <c r="BX55" s="31">
        <f>IF(D55="","",IF(AQ55=MAX($AQ$3:$AQ$202),AQ55,""))</f>
        <v>0</v>
      </c>
      <c r="BY55" s="31">
        <f>IF(BX55=MAX($BX$3:$BX$202),B55,"")</f>
        <v>22</v>
      </c>
      <c r="BZ55" s="31">
        <f>IF(D55="","",IF(AR55=MAX($AR$3:$AR$202), AR55,""))</f>
        <v>0</v>
      </c>
      <c r="CA55" s="31">
        <f>IF(BZ55=MAX($BZ$3:$BZ$202),B55,"")</f>
        <v>22</v>
      </c>
      <c r="CB55" s="31">
        <f>IF(D55="","",IF(U55=MAX($U$3:$U$202), U55,""))</f>
        <v>0</v>
      </c>
      <c r="CC55" s="31">
        <f>IF(CB55=MAX($CB$3:$CB$202),B55,"")</f>
        <v>22</v>
      </c>
      <c r="CD55" s="31">
        <f>IF(D55="","",IF(AP55=MAX($AP$3:$AP$202),AP55,""))</f>
        <v>0</v>
      </c>
      <c r="CE55" s="31">
        <f>IF(CD55=MAX($CD$3:$CD$202),B55,"")</f>
        <v>22</v>
      </c>
      <c r="CF55" s="31">
        <f>IF(D55="","",IF(T55=MAX($T$3:$T$202), T55,""))</f>
        <v>0</v>
      </c>
      <c r="CG55" s="31">
        <f>IF(CF55=MAX($CF$3:$CF$202),B55,"")</f>
        <v>22</v>
      </c>
      <c r="CH55" s="31">
        <f>IF(D55="","",IF(AO55=MAX($AO$3:$AO$202),AO55,""))</f>
        <v>0</v>
      </c>
      <c r="CI55" s="31">
        <f>IF(CH55=MAX($CH$3:$CH$202),B55,"")</f>
        <v>22</v>
      </c>
      <c r="CJ55" s="31" t="str">
        <f>IF(I55="AC",AZ55,"")</f>
        <v/>
      </c>
      <c r="CK55" s="31" t="str">
        <f>IF(CJ55="","",RANK(CJ55,$CJ$3:$CJ$202,1))</f>
        <v/>
      </c>
      <c r="CL55" s="31" t="str">
        <f>IF(CK55=1,B55,"")</f>
        <v/>
      </c>
      <c r="CM55" s="31" t="str">
        <f>IF(CK55=2,B55,"")</f>
        <v/>
      </c>
      <c r="CN55" s="31" t="str">
        <f>IF(CK55=3,B55,"")</f>
        <v/>
      </c>
      <c r="CO55" s="31" t="str">
        <f>IF(I55="MC",AZ55,"")</f>
        <v/>
      </c>
      <c r="CP55" s="31" t="str">
        <f>IF(CO55="","",RANK(CO55,$CO$3:$CO$202,1))</f>
        <v/>
      </c>
      <c r="CQ55" s="31" t="str">
        <f>IF(CP55=1,B55,"")</f>
        <v/>
      </c>
      <c r="CR55" s="31" t="str">
        <f>IF(CP55=2,B55,"")</f>
        <v/>
      </c>
      <c r="CS55" s="31" t="str">
        <f>IF(CP55=3,B55,"")</f>
        <v/>
      </c>
      <c r="CT55" s="31" t="str">
        <f>IF(BE55=0,BE55,"")</f>
        <v/>
      </c>
      <c r="CU55" s="31" t="str">
        <f>IF(BE55=1,1,"")</f>
        <v/>
      </c>
      <c r="CV55" s="31" t="str">
        <f>IF(BE55=2,2,"")</f>
        <v/>
      </c>
      <c r="CW55" s="31" t="str">
        <f>IF(BE55=3,3,"")</f>
        <v/>
      </c>
      <c r="CX55" s="31" t="str">
        <f>IF(BE55=4,4,"")</f>
        <v/>
      </c>
      <c r="CY55" s="31">
        <f>IF(BE55=5,5,"")</f>
        <v>5</v>
      </c>
      <c r="CZ55" s="31" t="str">
        <f>IF(BH55=0,BH55,"")</f>
        <v/>
      </c>
      <c r="DA55" s="31" t="str">
        <f>IF(BH55=1,1,"")</f>
        <v/>
      </c>
      <c r="DB55" s="31" t="str">
        <f>IF(BH55=2,2,"")</f>
        <v/>
      </c>
      <c r="DC55" s="31" t="str">
        <f>IF(BH55=3,3,"")</f>
        <v/>
      </c>
      <c r="DD55" s="31" t="str">
        <f>IF(BH55=4,4,"")</f>
        <v/>
      </c>
      <c r="DE55" s="31">
        <f>IF(BH55=5,5,"")</f>
        <v>5</v>
      </c>
      <c r="DF55" s="31" t="str">
        <f>IF(BK55=0,BK55,"")</f>
        <v/>
      </c>
      <c r="DG55" s="31" t="str">
        <f>IF(BK55=1,1,"")</f>
        <v/>
      </c>
      <c r="DH55" s="31" t="str">
        <f>IF(BK55=2,2,"")</f>
        <v/>
      </c>
      <c r="DI55" s="31" t="str">
        <f>IF(BK55=3,3,"")</f>
        <v/>
      </c>
      <c r="DJ55" s="31" t="str">
        <f>IF(BK55=4,4,"")</f>
        <v/>
      </c>
      <c r="DK55" s="31" t="str">
        <f>IF(BK55=5,5,"")</f>
        <v/>
      </c>
      <c r="DL55" s="31" t="str">
        <f>IF(BK55=6,6,"")</f>
        <v/>
      </c>
      <c r="DM55" s="31" t="str">
        <f>IF(BK55=7,7,"")</f>
        <v/>
      </c>
      <c r="DN55" s="31" t="str">
        <f>IF(BK55=8,8,"")</f>
        <v/>
      </c>
      <c r="DO55" s="31" t="str">
        <f>IF(BK55=9,9,"")</f>
        <v/>
      </c>
      <c r="DP55" s="31">
        <f>IF(BK55=10,10,"")</f>
        <v>10</v>
      </c>
      <c r="DQ55" s="31" t="str">
        <f>IF(J55="Lund",AZ55,"")</f>
        <v/>
      </c>
      <c r="DR55" s="31" t="str">
        <f>IF(DQ55="","",RANK(DQ55,$DQ$3:$DQ$202,1))</f>
        <v/>
      </c>
      <c r="DS55" s="31" t="str">
        <f>IF(DR55=1,B55,"")</f>
        <v/>
      </c>
      <c r="DT55" s="31">
        <f>IF(I55="AT",B55,"")</f>
        <v>22</v>
      </c>
      <c r="DU55" s="31" t="str">
        <f>IF(I55="MC",B55,"")</f>
        <v/>
      </c>
      <c r="DV55" s="31" t="str">
        <f>IF(I55="AC",B55,"")</f>
        <v/>
      </c>
      <c r="DW55" s="48">
        <f>IF(BK55=0,0,IF(D55="","",$D$203-AZ55+1)/$D$203*100)</f>
        <v>22.535211267605636</v>
      </c>
      <c r="DX55" s="76" t="str">
        <f>IF(AS55 = 0,AV55 - AS55,"")</f>
        <v/>
      </c>
      <c r="DY55" s="77">
        <v>26</v>
      </c>
      <c r="DZ55" s="77">
        <v>6.68</v>
      </c>
    </row>
    <row r="56" spans="1:130" ht="13.2" x14ac:dyDescent="0.25">
      <c r="A56" s="31">
        <v>54</v>
      </c>
      <c r="B56" s="76">
        <v>8</v>
      </c>
      <c r="C56" s="60"/>
      <c r="D56" s="61" t="s">
        <v>187</v>
      </c>
      <c r="E56" s="61" t="s">
        <v>328</v>
      </c>
      <c r="F56" s="14"/>
      <c r="G56" s="14" t="s">
        <v>188</v>
      </c>
      <c r="H56" s="50" t="s">
        <v>329</v>
      </c>
      <c r="I56" s="60" t="s">
        <v>203</v>
      </c>
      <c r="J56" s="62"/>
      <c r="K56" s="62"/>
      <c r="L56" s="62"/>
      <c r="M56" s="54">
        <v>18.25</v>
      </c>
      <c r="N56" s="54">
        <v>17.5</v>
      </c>
      <c r="O56" s="54">
        <v>17</v>
      </c>
      <c r="P56" s="54">
        <v>16.75</v>
      </c>
      <c r="Q56" s="54"/>
      <c r="R56" s="51"/>
      <c r="S56" s="51"/>
      <c r="T56" s="51"/>
      <c r="U56" s="51"/>
      <c r="V56" s="51"/>
      <c r="W56" s="51"/>
      <c r="X56" s="52">
        <f>IF(M56&gt;0,VLOOKUP(M56,$DY$8:$DZ$95,2)," ")</f>
        <v>2.02</v>
      </c>
      <c r="Y56" s="52">
        <f>IF(N56&gt;0,VLOOKUP(N56,$DY$8:$DZ$95,2)," ")</f>
        <v>1.78</v>
      </c>
      <c r="Z56" s="52">
        <f>IF(O56&gt;0,VLOOKUP(O56,$DY$8:$DZ$95,2)," ")</f>
        <v>1.64</v>
      </c>
      <c r="AA56" s="52">
        <f>IF(P56&gt;0,VLOOKUP(P56,$DY$8:$DZ$95,2)," ")</f>
        <v>1.58</v>
      </c>
      <c r="AB56" s="52" t="str">
        <f>IF(Q56&gt;0,VLOOKUP(Q56,$DY$8:$DZ$95,2)," ")</f>
        <v xml:space="preserve"> </v>
      </c>
      <c r="AC56" s="54">
        <v>23.25</v>
      </c>
      <c r="AD56" s="54">
        <v>19.5</v>
      </c>
      <c r="AE56" s="54">
        <v>18</v>
      </c>
      <c r="AF56" s="54">
        <v>18.5</v>
      </c>
      <c r="AG56" s="54">
        <v>25.5</v>
      </c>
      <c r="AH56" s="52">
        <f>IF(AC56&gt;0,VLOOKUP(AC56,$DY$8:$DZ$95,2)," ")</f>
        <v>4.58</v>
      </c>
      <c r="AI56" s="52">
        <f>IF(AD56&gt;0,VLOOKUP(AD56,$DY$8:$DZ$95,2)," ")</f>
        <v>2.52</v>
      </c>
      <c r="AJ56" s="52">
        <f>IF(AE56&gt;0,VLOOKUP(AE56,$DY$8:$DZ$95,2)," ")</f>
        <v>1.94</v>
      </c>
      <c r="AK56" s="52">
        <f>IF(AF56&gt;0,VLOOKUP(AF56,$DY$8:$DZ$95,2)," ")</f>
        <v>2.12</v>
      </c>
      <c r="AL56" s="52">
        <f>IF(AG56&gt;0,VLOOKUP(AG56,$DY$8:$DZ$95,2)," ")</f>
        <v>6.26</v>
      </c>
      <c r="AM56" s="53"/>
      <c r="AN56" s="53"/>
      <c r="AO56" s="53"/>
      <c r="AP56" s="53"/>
      <c r="AQ56" s="53"/>
      <c r="AR56" s="53"/>
      <c r="AS56" s="55">
        <f>IF(D56="","",SUM(X56:AB56))</f>
        <v>7.02</v>
      </c>
      <c r="AT56" s="31">
        <f>IF(D56="","",RANK(AS56,$AS$3:$AS$202,0))</f>
        <v>54</v>
      </c>
      <c r="AU56" s="57">
        <f>IF(D56="","",IF(LOOKUP(AT56,'Master 2012 Pay Sheet'!$A$5:$A$35,'Master 2012 Pay Sheet'!$B$5:$B$35)&gt;0,LOOKUP(AT56,'Master 2012 Pay Sheet'!$A$5:$A$35,'Master 2012 Pay Sheet'!$B$5:$B$35),0))</f>
        <v>0</v>
      </c>
      <c r="AV56" s="56">
        <f>IF(D56="","",SUM(AH56:AL56))</f>
        <v>17.420000000000002</v>
      </c>
      <c r="AW56" s="31">
        <f>IF(D56="","",RANK(AV56,$AV$3:$AV$202,0))</f>
        <v>10</v>
      </c>
      <c r="AX56" s="57">
        <f>IF(D56="","",IF(LOOKUP(AW56,'Master 2012 Pay Sheet'!$C$5:$C$35,'Master 2012 Pay Sheet'!$D$5:$D$35)&gt;0,LOOKUP(AW56,'Master 2012 Pay Sheet'!$C$5:$C$35,'Master 2012 Pay Sheet'!$D$5:$D$35),0))</f>
        <v>0</v>
      </c>
      <c r="AY56" s="56">
        <f>IF(D56="","",AS56+AV56)</f>
        <v>24.44</v>
      </c>
      <c r="AZ56" s="31">
        <f>IF(D56="","",RANK(AY56,$AY$3:$AY$202,0))</f>
        <v>26</v>
      </c>
      <c r="BA56" s="57">
        <f>IF(D56="","",IF(LOOKUP(AZ56,'Master 2012 Pay Sheet'!$E$5:$E$35,'Master 2012 Pay Sheet'!$F$5:$F$35)&gt;0,LOOKUP(AZ56,'Master 2012 Pay Sheet'!$E$5:$E$35,'Master 2012 Pay Sheet'!$F$5:$F$35),0))</f>
        <v>0</v>
      </c>
      <c r="BB56" s="57">
        <f>IF(D56="","",SUM(AU56+AX56+BA56))</f>
        <v>0</v>
      </c>
      <c r="BC56" s="31">
        <f>IF(D56="","",AT56-AZ56)</f>
        <v>28</v>
      </c>
      <c r="BD56" s="31" t="str">
        <f>IF(D56="","",IF(BC56=MAX($BC$3:$BC$202),B56,""))</f>
        <v/>
      </c>
      <c r="BE56" s="31">
        <f>IF(D56="","",COUNT(M56:Q56))</f>
        <v>4</v>
      </c>
      <c r="BF56" s="56">
        <f>IF(D56="","",MAX(X56:AB56))</f>
        <v>2.02</v>
      </c>
      <c r="BG56" s="31" t="str">
        <f>IF(BF56=MAX($BF$3:$BF$202),B56,"")</f>
        <v/>
      </c>
      <c r="BH56" s="31">
        <f>IF(D56="","",COUNT(AC56:AG56))</f>
        <v>5</v>
      </c>
      <c r="BI56" s="56">
        <f>IF(D56="","",MAX(AH56:AL56))</f>
        <v>6.26</v>
      </c>
      <c r="BJ56" s="31" t="str">
        <f>IF(BI56=MAX($BI$3:$BI$202),B56,"")</f>
        <v/>
      </c>
      <c r="BK56" s="31">
        <f>IF(BE56="","",BE56+BH56)</f>
        <v>9</v>
      </c>
      <c r="BL56" s="31">
        <f>IF(D56="","",IF(S56=MAX($S$3:$S$202),S56,""))</f>
        <v>0</v>
      </c>
      <c r="BM56" s="31">
        <f>IF(BL56=MAX($BL$3:$BL$202),B56,"")</f>
        <v>8</v>
      </c>
      <c r="BN56" s="31">
        <f>IF(D56="","",IF(AN56=MAX($AN$3:$AN$202),AN56,""))</f>
        <v>0</v>
      </c>
      <c r="BO56" s="31">
        <f>IF(BN56=MAX($BN$3:$BN$202),B56,"")</f>
        <v>8</v>
      </c>
      <c r="BP56" s="31">
        <f>IF(D56="","",IF(R56=MAX($R$3:$R$202),R56,""))</f>
        <v>0</v>
      </c>
      <c r="BQ56" s="31">
        <f>IF(BP56=MAX($BP$3:$BP$202),B56,"")</f>
        <v>8</v>
      </c>
      <c r="BR56" s="31">
        <f>IF(D56="","",IF(AM56=MAX($AM$3:$AM$202),AM56,""))</f>
        <v>0</v>
      </c>
      <c r="BS56" s="31">
        <f>IF(BR56=MAX($BR$3:$BR$202),B56,"")</f>
        <v>8</v>
      </c>
      <c r="BT56" s="31">
        <f>IF(D56="","",IF(V56=MAX($V$3:$V$202),V56,""))</f>
        <v>0</v>
      </c>
      <c r="BU56" s="31">
        <f>IF(BT56=MAX($BT$3:$BT$202),B56,"")</f>
        <v>8</v>
      </c>
      <c r="BV56" s="31">
        <f>IF(D56="","",IF(W56=MAX($W$3:$W$202), W56,""))</f>
        <v>0</v>
      </c>
      <c r="BW56" s="31">
        <f>IF(BV56=MAX($BV$3:$BV$202),B56,"")</f>
        <v>8</v>
      </c>
      <c r="BX56" s="31">
        <f>IF(D56="","",IF(AQ56=MAX($AQ$3:$AQ$202),AQ56,""))</f>
        <v>0</v>
      </c>
      <c r="BY56" s="31">
        <f>IF(BX56=MAX($BX$3:$BX$202),B56,"")</f>
        <v>8</v>
      </c>
      <c r="BZ56" s="31">
        <f>IF(D56="","",IF(AR56=MAX($AR$3:$AR$202), AR56,""))</f>
        <v>0</v>
      </c>
      <c r="CA56" s="31">
        <f>IF(BZ56=MAX($BZ$3:$BZ$202),B56,"")</f>
        <v>8</v>
      </c>
      <c r="CB56" s="31">
        <f>IF(D56="","",IF(U56=MAX($U$3:$U$202), U56,""))</f>
        <v>0</v>
      </c>
      <c r="CC56" s="31">
        <f>IF(CB56=MAX($CB$3:$CB$202),B56,"")</f>
        <v>8</v>
      </c>
      <c r="CD56" s="31">
        <f>IF(D56="","",IF(AP56=MAX($AP$3:$AP$202),AP56,""))</f>
        <v>0</v>
      </c>
      <c r="CE56" s="31">
        <f>IF(CD56=MAX($CD$3:$CD$202),B56,"")</f>
        <v>8</v>
      </c>
      <c r="CF56" s="31">
        <f>IF(D56="","",IF(T56=MAX($T$3:$T$202), T56,""))</f>
        <v>0</v>
      </c>
      <c r="CG56" s="31">
        <f>IF(CF56=MAX($CF$3:$CF$202),B56,"")</f>
        <v>8</v>
      </c>
      <c r="CH56" s="31">
        <f>IF(D56="","",IF(AO56=MAX($AO$3:$AO$202),AO56,""))</f>
        <v>0</v>
      </c>
      <c r="CI56" s="31">
        <f>IF(CH56=MAX($CH$3:$CH$202),B56,"")</f>
        <v>8</v>
      </c>
      <c r="CJ56" s="31" t="str">
        <f>IF(I56="AC",AZ56,"")</f>
        <v/>
      </c>
      <c r="CK56" s="31" t="str">
        <f>IF(CJ56="","",RANK(CJ56,$CJ$3:$CJ$202,1))</f>
        <v/>
      </c>
      <c r="CL56" s="31" t="str">
        <f>IF(CK56=1,B56,"")</f>
        <v/>
      </c>
      <c r="CM56" s="31" t="str">
        <f>IF(CK56=2,B56,"")</f>
        <v/>
      </c>
      <c r="CN56" s="31" t="str">
        <f>IF(CK56=3,B56,"")</f>
        <v/>
      </c>
      <c r="CO56" s="31" t="str">
        <f>IF(I56="MC",AZ56,"")</f>
        <v/>
      </c>
      <c r="CP56" s="31" t="str">
        <f>IF(CO56="","",RANK(CO56,$CO$3:$CO$202,1))</f>
        <v/>
      </c>
      <c r="CQ56" s="31" t="str">
        <f>IF(CP56=1,B56,"")</f>
        <v/>
      </c>
      <c r="CR56" s="31" t="str">
        <f>IF(CP56=2,B56,"")</f>
        <v/>
      </c>
      <c r="CS56" s="31" t="str">
        <f>IF(CP56=3,B56,"")</f>
        <v/>
      </c>
      <c r="CT56" s="31" t="str">
        <f>IF(BE56=0,BE56,"")</f>
        <v/>
      </c>
      <c r="CU56" s="31" t="str">
        <f>IF(BE56=1,1,"")</f>
        <v/>
      </c>
      <c r="CV56" s="31" t="str">
        <f>IF(BE56=2,2,"")</f>
        <v/>
      </c>
      <c r="CW56" s="31" t="str">
        <f>IF(BE56=3,3,"")</f>
        <v/>
      </c>
      <c r="CX56" s="31">
        <f>IF(BE56=4,4,"")</f>
        <v>4</v>
      </c>
      <c r="CY56" s="31" t="str">
        <f>IF(BE56=5,5,"")</f>
        <v/>
      </c>
      <c r="CZ56" s="31" t="str">
        <f>IF(BH56=0,BH56,"")</f>
        <v/>
      </c>
      <c r="DA56" s="31" t="str">
        <f>IF(BH56=1,1,"")</f>
        <v/>
      </c>
      <c r="DB56" s="31" t="str">
        <f>IF(BH56=2,2,"")</f>
        <v/>
      </c>
      <c r="DC56" s="31" t="str">
        <f>IF(BH56=3,3,"")</f>
        <v/>
      </c>
      <c r="DD56" s="31" t="str">
        <f>IF(BH56=4,4,"")</f>
        <v/>
      </c>
      <c r="DE56" s="31">
        <f>IF(BH56=5,5,"")</f>
        <v>5</v>
      </c>
      <c r="DF56" s="31" t="str">
        <f>IF(BK56=0,BK56,"")</f>
        <v/>
      </c>
      <c r="DG56" s="31" t="str">
        <f>IF(BK56=1,1,"")</f>
        <v/>
      </c>
      <c r="DH56" s="31" t="str">
        <f>IF(BK56=2,2,"")</f>
        <v/>
      </c>
      <c r="DI56" s="31" t="str">
        <f>IF(BK56=3,3,"")</f>
        <v/>
      </c>
      <c r="DJ56" s="31" t="str">
        <f>IF(BK56=4,4,"")</f>
        <v/>
      </c>
      <c r="DK56" s="31" t="str">
        <f>IF(BK56=5,5,"")</f>
        <v/>
      </c>
      <c r="DL56" s="31" t="str">
        <f>IF(BK56=6,6,"")</f>
        <v/>
      </c>
      <c r="DM56" s="31" t="str">
        <f>IF(BK56=7,7,"")</f>
        <v/>
      </c>
      <c r="DN56" s="31" t="str">
        <f>IF(BK56=8,8,"")</f>
        <v/>
      </c>
      <c r="DO56" s="31">
        <f>IF(BK56=9,9,"")</f>
        <v>9</v>
      </c>
      <c r="DP56" s="31" t="str">
        <f>IF(BK56=10,10,"")</f>
        <v/>
      </c>
      <c r="DQ56" s="31" t="str">
        <f>IF(J56="Lund",AZ56,"")</f>
        <v/>
      </c>
      <c r="DR56" s="31" t="str">
        <f>IF(DQ56="","",RANK(DQ56,$DQ$3:$DQ$202,1))</f>
        <v/>
      </c>
      <c r="DS56" s="31" t="str">
        <f>IF(DR56=1,B56,"")</f>
        <v/>
      </c>
      <c r="DT56" s="31">
        <f>IF(I56="AT",B56,"")</f>
        <v>8</v>
      </c>
      <c r="DU56" s="31" t="str">
        <f>IF(I56="MC",B56,"")</f>
        <v/>
      </c>
      <c r="DV56" s="31" t="str">
        <f>IF(I56="AC",B56,"")</f>
        <v/>
      </c>
      <c r="DW56" s="48">
        <f>IF(BK56=0,0,IF(D56="","",$D$203-AZ56+1)/$D$203*100)</f>
        <v>64.788732394366207</v>
      </c>
      <c r="DX56" s="76" t="str">
        <f>IF(AS56 = 0,AV56 - AS56,"")</f>
        <v/>
      </c>
      <c r="DY56" s="77">
        <v>26.25</v>
      </c>
      <c r="DZ56" s="77">
        <v>6.9</v>
      </c>
    </row>
    <row r="57" spans="1:130" ht="13.2" x14ac:dyDescent="0.25">
      <c r="A57" s="31">
        <v>55</v>
      </c>
      <c r="B57" s="76">
        <v>30</v>
      </c>
      <c r="C57" s="15"/>
      <c r="D57" s="14" t="s">
        <v>233</v>
      </c>
      <c r="E57" s="14" t="s">
        <v>350</v>
      </c>
      <c r="F57" s="14"/>
      <c r="G57" s="14" t="s">
        <v>234</v>
      </c>
      <c r="H57" s="50" t="s">
        <v>330</v>
      </c>
      <c r="I57" s="15" t="s">
        <v>203</v>
      </c>
      <c r="J57" s="47"/>
      <c r="K57" s="47"/>
      <c r="L57" s="47"/>
      <c r="M57" s="54">
        <v>18</v>
      </c>
      <c r="N57" s="54">
        <v>15.5</v>
      </c>
      <c r="O57" s="54">
        <v>18.75</v>
      </c>
      <c r="P57" s="54">
        <v>15.75</v>
      </c>
      <c r="Q57" s="54"/>
      <c r="R57" s="51"/>
      <c r="S57" s="51"/>
      <c r="T57" s="51"/>
      <c r="U57" s="51"/>
      <c r="V57" s="51"/>
      <c r="W57" s="51"/>
      <c r="X57" s="52">
        <f>IF(M57&gt;0,VLOOKUP(M57,$DY$8:$DZ$95,2)," ")</f>
        <v>1.94</v>
      </c>
      <c r="Y57" s="52">
        <f>IF(N57&gt;0,VLOOKUP(N57,$DY$8:$DZ$95,2)," ")</f>
        <v>1.24</v>
      </c>
      <c r="Z57" s="52">
        <f>IF(O57&gt;0,VLOOKUP(O57,$DY$8:$DZ$95,2)," ")</f>
        <v>2.2200000000000002</v>
      </c>
      <c r="AA57" s="52">
        <f>IF(P57&gt;0,VLOOKUP(P57,$DY$8:$DZ$95,2)," ")</f>
        <v>1.32</v>
      </c>
      <c r="AB57" s="52" t="str">
        <f>IF(Q57&gt;0,VLOOKUP(Q57,$DY$8:$DZ$95,2)," ")</f>
        <v xml:space="preserve"> </v>
      </c>
      <c r="AC57" s="54">
        <v>21</v>
      </c>
      <c r="AD57" s="54">
        <v>16.25</v>
      </c>
      <c r="AE57" s="54">
        <v>23</v>
      </c>
      <c r="AF57" s="54">
        <v>15</v>
      </c>
      <c r="AG57" s="54">
        <v>20.5</v>
      </c>
      <c r="AH57" s="52">
        <f>IF(AC57&gt;0,VLOOKUP(AC57,$DY$8:$DZ$95,2)," ")</f>
        <v>3.24</v>
      </c>
      <c r="AI57" s="52">
        <f>IF(AD57&gt;0,VLOOKUP(AD57,$DY$8:$DZ$95,2)," ")</f>
        <v>1.44</v>
      </c>
      <c r="AJ57" s="52">
        <f>IF(AE57&gt;0,VLOOKUP(AE57,$DY$8:$DZ$95,2)," ")</f>
        <v>4.42</v>
      </c>
      <c r="AK57" s="52">
        <f>IF(AF57&gt;0,VLOOKUP(AF57,$DY$8:$DZ$95,2)," ")</f>
        <v>1.1200000000000001</v>
      </c>
      <c r="AL57" s="52">
        <f>IF(AG57&gt;0,VLOOKUP(AG57,$DY$8:$DZ$95,2)," ")</f>
        <v>3</v>
      </c>
      <c r="AM57" s="53"/>
      <c r="AN57" s="53"/>
      <c r="AO57" s="53"/>
      <c r="AP57" s="53"/>
      <c r="AQ57" s="53"/>
      <c r="AR57" s="53"/>
      <c r="AS57" s="55">
        <f>IF(D57="","",SUM(X57:AB57))</f>
        <v>6.7200000000000006</v>
      </c>
      <c r="AT57" s="31">
        <f>IF(D57="","",RANK(AS57,$AS$3:$AS$202,0))</f>
        <v>55</v>
      </c>
      <c r="AU57" s="57">
        <f>IF(D57="","",IF(LOOKUP(AT57,'Master 2012 Pay Sheet'!$A$5:$A$35,'Master 2012 Pay Sheet'!$B$5:$B$35)&gt;0,LOOKUP(AT57,'Master 2012 Pay Sheet'!$A$5:$A$35,'Master 2012 Pay Sheet'!$B$5:$B$35),0))</f>
        <v>0</v>
      </c>
      <c r="AV57" s="56">
        <f>IF(D57="","",SUM(AH57:AL57))</f>
        <v>13.219999999999999</v>
      </c>
      <c r="AW57" s="31">
        <f>IF(D57="","",RANK(AV57,$AV$3:$AV$202,0))</f>
        <v>16</v>
      </c>
      <c r="AX57" s="57">
        <f>IF(D57="","",IF(LOOKUP(AW57,'Master 2012 Pay Sheet'!$C$5:$C$35,'Master 2012 Pay Sheet'!$D$5:$D$35)&gt;0,LOOKUP(AW57,'Master 2012 Pay Sheet'!$C$5:$C$35,'Master 2012 Pay Sheet'!$D$5:$D$35),0))</f>
        <v>0</v>
      </c>
      <c r="AY57" s="56">
        <f>IF(D57="","",AS57+AV57)</f>
        <v>19.939999999999998</v>
      </c>
      <c r="AZ57" s="31">
        <f>IF(D57="","",RANK(AY57,$AY$3:$AY$202,0))</f>
        <v>42</v>
      </c>
      <c r="BA57" s="57">
        <f>IF(D57="","",IF(LOOKUP(AZ57,'Master 2012 Pay Sheet'!$E$5:$E$35,'Master 2012 Pay Sheet'!$F$5:$F$35)&gt;0,LOOKUP(AZ57,'Master 2012 Pay Sheet'!$E$5:$E$35,'Master 2012 Pay Sheet'!$F$5:$F$35),0))</f>
        <v>0</v>
      </c>
      <c r="BB57" s="57">
        <f>IF(D57="","",SUM(AU57+AX57+BA57))</f>
        <v>0</v>
      </c>
      <c r="BC57" s="31">
        <f>IF(D57="","",AT57-AZ57)</f>
        <v>13</v>
      </c>
      <c r="BD57" s="31" t="str">
        <f>IF(D57="","",IF(BC57=MAX($BC$3:$BC$202),B57,""))</f>
        <v/>
      </c>
      <c r="BE57" s="31">
        <f>IF(D57="","",COUNT(M57:Q57))</f>
        <v>4</v>
      </c>
      <c r="BF57" s="56">
        <f>IF(D57="","",MAX(X57:AB57))</f>
        <v>2.2200000000000002</v>
      </c>
      <c r="BG57" s="31" t="str">
        <f>IF(BF57=MAX($BF$3:$BF$202),B57,"")</f>
        <v/>
      </c>
      <c r="BH57" s="31">
        <f>IF(D57="","",COUNT(AC57:AG57))</f>
        <v>5</v>
      </c>
      <c r="BI57" s="56">
        <f>IF(D57="","",MAX(AH57:AL57))</f>
        <v>4.42</v>
      </c>
      <c r="BJ57" s="31" t="str">
        <f>IF(BI57=MAX($BI$3:$BI$202),B57,"")</f>
        <v/>
      </c>
      <c r="BK57" s="31">
        <f>IF(BE57="","",BE57+BH57)</f>
        <v>9</v>
      </c>
      <c r="BL57" s="31">
        <f>IF(D57="","",IF(S57=MAX($S$3:$S$202),S57,""))</f>
        <v>0</v>
      </c>
      <c r="BM57" s="31">
        <f>IF(BL57=MAX($BL$3:$BL$202),B57,"")</f>
        <v>30</v>
      </c>
      <c r="BN57" s="31">
        <f>IF(D57="","",IF(AN57=MAX($AN$3:$AN$202),AN57,""))</f>
        <v>0</v>
      </c>
      <c r="BO57" s="31">
        <f>IF(BN57=MAX($BN$3:$BN$202),B57,"")</f>
        <v>30</v>
      </c>
      <c r="BP57" s="31">
        <f>IF(D57="","",IF(R57=MAX($R$3:$R$202),R57,""))</f>
        <v>0</v>
      </c>
      <c r="BQ57" s="31">
        <f>IF(BP57=MAX($BP$3:$BP$202),B57,"")</f>
        <v>30</v>
      </c>
      <c r="BR57" s="31">
        <f>IF(D57="","",IF(AM57=MAX($AM$3:$AM$202),AM57,""))</f>
        <v>0</v>
      </c>
      <c r="BS57" s="31">
        <f>IF(BR57=MAX($BR$3:$BR$202),B57,"")</f>
        <v>30</v>
      </c>
      <c r="BT57" s="31">
        <f>IF(D57="","",IF(V57=MAX($V$3:$V$202),V57,""))</f>
        <v>0</v>
      </c>
      <c r="BU57" s="31">
        <f>IF(BT57=MAX($BT$3:$BT$202),B57,"")</f>
        <v>30</v>
      </c>
      <c r="BV57" s="31">
        <f>IF(D57="","",IF(W57=MAX($W$3:$W$202), W57,""))</f>
        <v>0</v>
      </c>
      <c r="BW57" s="31">
        <f>IF(BV57=MAX($BV$3:$BV$202),B57,"")</f>
        <v>30</v>
      </c>
      <c r="BX57" s="31">
        <f>IF(D57="","",IF(AQ57=MAX($AQ$3:$AQ$202),AQ57,""))</f>
        <v>0</v>
      </c>
      <c r="BY57" s="31">
        <f>IF(BX57=MAX($BX$3:$BX$202),B57,"")</f>
        <v>30</v>
      </c>
      <c r="BZ57" s="31">
        <f>IF(D57="","",IF(AR57=MAX($AR$3:$AR$202), AR57,""))</f>
        <v>0</v>
      </c>
      <c r="CA57" s="31">
        <f>IF(BZ57=MAX($BZ$3:$BZ$202),B57,"")</f>
        <v>30</v>
      </c>
      <c r="CB57" s="31">
        <f>IF(D57="","",IF(U57=MAX($U$3:$U$202), U57,""))</f>
        <v>0</v>
      </c>
      <c r="CC57" s="31">
        <f>IF(CB57=MAX($CB$3:$CB$202),B57,"")</f>
        <v>30</v>
      </c>
      <c r="CD57" s="31">
        <f>IF(D57="","",IF(AP57=MAX($AP$3:$AP$202),AP57,""))</f>
        <v>0</v>
      </c>
      <c r="CE57" s="31">
        <f>IF(CD57=MAX($CD$3:$CD$202),B57,"")</f>
        <v>30</v>
      </c>
      <c r="CF57" s="31">
        <f>IF(D57="","",IF(T57=MAX($T$3:$T$202), T57,""))</f>
        <v>0</v>
      </c>
      <c r="CG57" s="31">
        <f>IF(CF57=MAX($CF$3:$CF$202),B57,"")</f>
        <v>30</v>
      </c>
      <c r="CH57" s="31">
        <f>IF(D57="","",IF(AO57=MAX($AO$3:$AO$202),AO57,""))</f>
        <v>0</v>
      </c>
      <c r="CI57" s="31">
        <f>IF(CH57=MAX($CH$3:$CH$202),B57,"")</f>
        <v>30</v>
      </c>
      <c r="CJ57" s="31" t="str">
        <f>IF(I57="AC",AZ57,"")</f>
        <v/>
      </c>
      <c r="CK57" s="31" t="str">
        <f>IF(CJ57="","",RANK(CJ57,$CJ$3:$CJ$202,1))</f>
        <v/>
      </c>
      <c r="CL57" s="31" t="str">
        <f>IF(CK57=1,B57,"")</f>
        <v/>
      </c>
      <c r="CM57" s="31" t="str">
        <f>IF(CK57=2,B57,"")</f>
        <v/>
      </c>
      <c r="CN57" s="31" t="str">
        <f>IF(CK57=3,B57,"")</f>
        <v/>
      </c>
      <c r="CO57" s="31" t="str">
        <f>IF(I57="MC",AZ57,"")</f>
        <v/>
      </c>
      <c r="CP57" s="31" t="str">
        <f>IF(CO57="","",RANK(CO57,$CO$3:$CO$202,1))</f>
        <v/>
      </c>
      <c r="CQ57" s="31" t="str">
        <f>IF(CP57=1,B57,"")</f>
        <v/>
      </c>
      <c r="CR57" s="31" t="str">
        <f>IF(CP57=2,B57,"")</f>
        <v/>
      </c>
      <c r="CS57" s="31" t="str">
        <f>IF(CP57=3,B57,"")</f>
        <v/>
      </c>
      <c r="CT57" s="31" t="str">
        <f>IF(BE57=0,BE57,"")</f>
        <v/>
      </c>
      <c r="CU57" s="31" t="str">
        <f>IF(BE57=1,1,"")</f>
        <v/>
      </c>
      <c r="CV57" s="31" t="str">
        <f>IF(BE57=2,2,"")</f>
        <v/>
      </c>
      <c r="CW57" s="31" t="str">
        <f>IF(BE57=3,3,"")</f>
        <v/>
      </c>
      <c r="CX57" s="31">
        <f>IF(BE57=4,4,"")</f>
        <v>4</v>
      </c>
      <c r="CY57" s="31" t="str">
        <f>IF(BE57=5,5,"")</f>
        <v/>
      </c>
      <c r="CZ57" s="31" t="str">
        <f>IF(BH57=0,BH57,"")</f>
        <v/>
      </c>
      <c r="DA57" s="31" t="str">
        <f>IF(BH57=1,1,"")</f>
        <v/>
      </c>
      <c r="DB57" s="31" t="str">
        <f>IF(BH57=2,2,"")</f>
        <v/>
      </c>
      <c r="DC57" s="31" t="str">
        <f>IF(BH57=3,3,"")</f>
        <v/>
      </c>
      <c r="DD57" s="31" t="str">
        <f>IF(BH57=4,4,"")</f>
        <v/>
      </c>
      <c r="DE57" s="31">
        <f>IF(BH57=5,5,"")</f>
        <v>5</v>
      </c>
      <c r="DF57" s="31" t="str">
        <f>IF(BK57=0,BK57,"")</f>
        <v/>
      </c>
      <c r="DG57" s="31" t="str">
        <f>IF(BK57=1,1,"")</f>
        <v/>
      </c>
      <c r="DH57" s="31" t="str">
        <f>IF(BK57=2,2,"")</f>
        <v/>
      </c>
      <c r="DI57" s="31" t="str">
        <f>IF(BK57=3,3,"")</f>
        <v/>
      </c>
      <c r="DJ57" s="31" t="str">
        <f>IF(BK57=4,4,"")</f>
        <v/>
      </c>
      <c r="DK57" s="31" t="str">
        <f>IF(BK57=5,5,"")</f>
        <v/>
      </c>
      <c r="DL57" s="31" t="str">
        <f>IF(BK57=6,6,"")</f>
        <v/>
      </c>
      <c r="DM57" s="31" t="str">
        <f>IF(BK57=7,7,"")</f>
        <v/>
      </c>
      <c r="DN57" s="31" t="str">
        <f>IF(BK57=8,8,"")</f>
        <v/>
      </c>
      <c r="DO57" s="31">
        <f>IF(BK57=9,9,"")</f>
        <v>9</v>
      </c>
      <c r="DP57" s="31" t="str">
        <f>IF(BK57=10,10,"")</f>
        <v/>
      </c>
      <c r="DQ57" s="31" t="str">
        <f>IF(J57="Lund",AZ57,"")</f>
        <v/>
      </c>
      <c r="DR57" s="31" t="str">
        <f>IF(DQ57="","",RANK(DQ57,$DQ$3:$DQ$202,1))</f>
        <v/>
      </c>
      <c r="DS57" s="31" t="str">
        <f>IF(DR57=1,B57,"")</f>
        <v/>
      </c>
      <c r="DT57" s="31">
        <f>IF(I57="AT",B57,"")</f>
        <v>30</v>
      </c>
      <c r="DU57" s="31" t="str">
        <f>IF(I57="MC",B57,"")</f>
        <v/>
      </c>
      <c r="DV57" s="31" t="str">
        <f>IF(I57="AC",B57,"")</f>
        <v/>
      </c>
      <c r="DW57" s="48">
        <f>IF(BK57=0,0,IF(D57="","",$D$203-AZ57+1)/$D$203*100)</f>
        <v>42.25352112676056</v>
      </c>
      <c r="DX57" s="76" t="str">
        <f>IF(AS57 = 0,AV57 - AS57,"")</f>
        <v/>
      </c>
      <c r="DY57" s="77">
        <v>26.5</v>
      </c>
      <c r="DZ57" s="77">
        <v>7.12</v>
      </c>
    </row>
    <row r="58" spans="1:130" ht="13.2" x14ac:dyDescent="0.25">
      <c r="A58" s="31">
        <v>56</v>
      </c>
      <c r="B58" s="76">
        <v>34</v>
      </c>
      <c r="C58" s="15"/>
      <c r="D58" s="14" t="s">
        <v>242</v>
      </c>
      <c r="E58" s="14" t="s">
        <v>353</v>
      </c>
      <c r="F58" s="14"/>
      <c r="G58" s="14" t="s">
        <v>243</v>
      </c>
      <c r="H58" s="50" t="s">
        <v>354</v>
      </c>
      <c r="I58" s="15" t="s">
        <v>203</v>
      </c>
      <c r="J58" s="47"/>
      <c r="K58" s="47"/>
      <c r="L58" s="47"/>
      <c r="M58" s="54">
        <v>16</v>
      </c>
      <c r="N58" s="54">
        <v>16.25</v>
      </c>
      <c r="O58" s="54">
        <v>15.5</v>
      </c>
      <c r="P58" s="54">
        <v>16.5</v>
      </c>
      <c r="Q58" s="54">
        <v>14.75</v>
      </c>
      <c r="R58" s="51"/>
      <c r="S58" s="51"/>
      <c r="T58" s="51"/>
      <c r="U58" s="51"/>
      <c r="V58" s="51"/>
      <c r="W58" s="51"/>
      <c r="X58" s="52">
        <f>IF(M58&gt;0,VLOOKUP(M58,$DY$8:$DZ$95,2)," ")</f>
        <v>1.38</v>
      </c>
      <c r="Y58" s="52">
        <f>IF(N58&gt;0,VLOOKUP(N58,$DY$8:$DZ$95,2)," ")</f>
        <v>1.44</v>
      </c>
      <c r="Z58" s="52">
        <f>IF(O58&gt;0,VLOOKUP(O58,$DY$8:$DZ$95,2)," ")</f>
        <v>1.24</v>
      </c>
      <c r="AA58" s="52">
        <f>IF(P58&gt;0,VLOOKUP(P58,$DY$8:$DZ$95,2)," ")</f>
        <v>1.5</v>
      </c>
      <c r="AB58" s="52">
        <f>IF(Q58&gt;0,VLOOKUP(Q58,$DY$8:$DZ$95,2)," ")</f>
        <v>1.0900000000000001</v>
      </c>
      <c r="AC58" s="54">
        <v>17.75</v>
      </c>
      <c r="AD58" s="54"/>
      <c r="AE58" s="54"/>
      <c r="AF58" s="54"/>
      <c r="AG58" s="54"/>
      <c r="AH58" s="52">
        <f>IF(AC58&gt;0,VLOOKUP(AC58,$DY$8:$DZ$95,2)," ")</f>
        <v>1.86</v>
      </c>
      <c r="AI58" s="52" t="str">
        <f>IF(AD58&gt;0,VLOOKUP(AD58,$DY$8:$DZ$95,2)," ")</f>
        <v xml:space="preserve"> </v>
      </c>
      <c r="AJ58" s="52" t="str">
        <f>IF(AE58&gt;0,VLOOKUP(AE58,$DY$8:$DZ$95,2)," ")</f>
        <v xml:space="preserve"> </v>
      </c>
      <c r="AK58" s="52" t="str">
        <f>IF(AF58&gt;0,VLOOKUP(AF58,$DY$8:$DZ$95,2)," ")</f>
        <v xml:space="preserve"> </v>
      </c>
      <c r="AL58" s="52" t="str">
        <f>IF(AG58&gt;0,VLOOKUP(AG58,$DY$8:$DZ$95,2)," ")</f>
        <v xml:space="preserve"> </v>
      </c>
      <c r="AM58" s="53"/>
      <c r="AN58" s="53"/>
      <c r="AO58" s="53"/>
      <c r="AP58" s="53"/>
      <c r="AQ58" s="53"/>
      <c r="AR58" s="53"/>
      <c r="AS58" s="55">
        <f>IF(D58="","",SUM(X58:AB58))</f>
        <v>6.6499999999999995</v>
      </c>
      <c r="AT58" s="31">
        <f>IF(D58="","",RANK(AS58,$AS$3:$AS$202,0))</f>
        <v>56</v>
      </c>
      <c r="AU58" s="57">
        <f>IF(D58="","",IF(LOOKUP(AT58,'Master 2012 Pay Sheet'!$A$5:$A$35,'Master 2012 Pay Sheet'!$B$5:$B$35)&gt;0,LOOKUP(AT58,'Master 2012 Pay Sheet'!$A$5:$A$35,'Master 2012 Pay Sheet'!$B$5:$B$35),0))</f>
        <v>0</v>
      </c>
      <c r="AV58" s="56">
        <f>IF(D58="","",SUM(AH58:AL58))</f>
        <v>1.86</v>
      </c>
      <c r="AW58" s="31">
        <f>IF(D58="","",RANK(AV58,$AV$3:$AV$202,0))</f>
        <v>67</v>
      </c>
      <c r="AX58" s="57">
        <f>IF(D58="","",IF(LOOKUP(AW58,'Master 2012 Pay Sheet'!$C$5:$C$35,'Master 2012 Pay Sheet'!$D$5:$D$35)&gt;0,LOOKUP(AW58,'Master 2012 Pay Sheet'!$C$5:$C$35,'Master 2012 Pay Sheet'!$D$5:$D$35),0))</f>
        <v>0</v>
      </c>
      <c r="AY58" s="56">
        <f>IF(D58="","",AS58+AV58)</f>
        <v>8.51</v>
      </c>
      <c r="AZ58" s="31">
        <f>IF(D58="","",RANK(AY58,$AY$3:$AY$202,0))</f>
        <v>66</v>
      </c>
      <c r="BA58" s="57">
        <f>IF(D58="","",IF(LOOKUP(AZ58,'Master 2012 Pay Sheet'!$E$5:$E$35,'Master 2012 Pay Sheet'!$F$5:$F$35)&gt;0,LOOKUP(AZ58,'Master 2012 Pay Sheet'!$E$5:$E$35,'Master 2012 Pay Sheet'!$F$5:$F$35),0))</f>
        <v>0</v>
      </c>
      <c r="BB58" s="57">
        <f>IF(D58="","",SUM(AU58+AX58+BA58))</f>
        <v>0</v>
      </c>
      <c r="BC58" s="31">
        <f>IF(D58="","",AT58-AZ58)</f>
        <v>-10</v>
      </c>
      <c r="BD58" s="31" t="str">
        <f>IF(D58="","",IF(BC58=MAX($BC$3:$BC$202),B58,""))</f>
        <v/>
      </c>
      <c r="BE58" s="31">
        <f>IF(D58="","",COUNT(M58:Q58))</f>
        <v>5</v>
      </c>
      <c r="BF58" s="56">
        <f>IF(D58="","",MAX(X58:AB58))</f>
        <v>1.5</v>
      </c>
      <c r="BG58" s="31" t="str">
        <f>IF(BF58=MAX($BF$3:$BF$202),B58,"")</f>
        <v/>
      </c>
      <c r="BH58" s="31">
        <f>IF(D58="","",COUNT(AC58:AG58))</f>
        <v>1</v>
      </c>
      <c r="BI58" s="56">
        <f>IF(D58="","",MAX(AH58:AL58))</f>
        <v>1.86</v>
      </c>
      <c r="BJ58" s="31" t="str">
        <f>IF(BI58=MAX($BI$3:$BI$202),B58,"")</f>
        <v/>
      </c>
      <c r="BK58" s="31">
        <f>IF(BE58="","",BE58+BH58)</f>
        <v>6</v>
      </c>
      <c r="BL58" s="31">
        <f>IF(D58="","",IF(S58=MAX($S$3:$S$202),S58,""))</f>
        <v>0</v>
      </c>
      <c r="BM58" s="31">
        <f>IF(BL58=MAX($BL$3:$BL$202),B58,"")</f>
        <v>34</v>
      </c>
      <c r="BN58" s="31">
        <f>IF(D58="","",IF(AN58=MAX($AN$3:$AN$202),AN58,""))</f>
        <v>0</v>
      </c>
      <c r="BO58" s="31">
        <f>IF(BN58=MAX($BN$3:$BN$202),B58,"")</f>
        <v>34</v>
      </c>
      <c r="BP58" s="31">
        <f>IF(D58="","",IF(R58=MAX($R$3:$R$202),R58,""))</f>
        <v>0</v>
      </c>
      <c r="BQ58" s="31">
        <f>IF(BP58=MAX($BP$3:$BP$202),B58,"")</f>
        <v>34</v>
      </c>
      <c r="BR58" s="31">
        <f>IF(D58="","",IF(AM58=MAX($AM$3:$AM$202),AM58,""))</f>
        <v>0</v>
      </c>
      <c r="BS58" s="31">
        <f>IF(BR58=MAX($BR$3:$BR$202),B58,"")</f>
        <v>34</v>
      </c>
      <c r="BT58" s="31">
        <f>IF(D58="","",IF(V58=MAX($V$3:$V$202),V58,""))</f>
        <v>0</v>
      </c>
      <c r="BU58" s="31">
        <f>IF(BT58=MAX($BT$3:$BT$202),B58,"")</f>
        <v>34</v>
      </c>
      <c r="BV58" s="31">
        <f>IF(D58="","",IF(W58=MAX($W$3:$W$202), W58,""))</f>
        <v>0</v>
      </c>
      <c r="BW58" s="31">
        <f>IF(BV58=MAX($BV$3:$BV$202),B58,"")</f>
        <v>34</v>
      </c>
      <c r="BX58" s="31">
        <f>IF(D58="","",IF(AQ58=MAX($AQ$3:$AQ$202),AQ58,""))</f>
        <v>0</v>
      </c>
      <c r="BY58" s="31">
        <f>IF(BX58=MAX($BX$3:$BX$202),B58,"")</f>
        <v>34</v>
      </c>
      <c r="BZ58" s="31">
        <f>IF(D58="","",IF(AR58=MAX($AR$3:$AR$202), AR58,""))</f>
        <v>0</v>
      </c>
      <c r="CA58" s="31">
        <f>IF(BZ58=MAX($BZ$3:$BZ$202),B58,"")</f>
        <v>34</v>
      </c>
      <c r="CB58" s="31">
        <f>IF(D58="","",IF(U58=MAX($U$3:$U$202), U58,""))</f>
        <v>0</v>
      </c>
      <c r="CC58" s="31">
        <f>IF(CB58=MAX($CB$3:$CB$202),B58,"")</f>
        <v>34</v>
      </c>
      <c r="CD58" s="31">
        <f>IF(D58="","",IF(AP58=MAX($AP$3:$AP$202),AP58,""))</f>
        <v>0</v>
      </c>
      <c r="CE58" s="31">
        <f>IF(CD58=MAX($CD$3:$CD$202),B58,"")</f>
        <v>34</v>
      </c>
      <c r="CF58" s="31">
        <f>IF(D58="","",IF(T58=MAX($T$3:$T$202), T58,""))</f>
        <v>0</v>
      </c>
      <c r="CG58" s="31">
        <f>IF(CF58=MAX($CF$3:$CF$202),B58,"")</f>
        <v>34</v>
      </c>
      <c r="CH58" s="31">
        <f>IF(D58="","",IF(AO58=MAX($AO$3:$AO$202),AO58,""))</f>
        <v>0</v>
      </c>
      <c r="CI58" s="31">
        <f>IF(CH58=MAX($CH$3:$CH$202),B58,"")</f>
        <v>34</v>
      </c>
      <c r="CJ58" s="31" t="str">
        <f>IF(I58="AC",AZ58,"")</f>
        <v/>
      </c>
      <c r="CK58" s="31" t="str">
        <f>IF(CJ58="","",RANK(CJ58,$CJ$3:$CJ$202,1))</f>
        <v/>
      </c>
      <c r="CL58" s="31" t="str">
        <f>IF(CK58=1,B58,"")</f>
        <v/>
      </c>
      <c r="CM58" s="31" t="str">
        <f>IF(CK58=2,B58,"")</f>
        <v/>
      </c>
      <c r="CN58" s="31" t="str">
        <f>IF(CK58=3,B58,"")</f>
        <v/>
      </c>
      <c r="CO58" s="31" t="str">
        <f>IF(I58="MC",AZ58,"")</f>
        <v/>
      </c>
      <c r="CP58" s="31" t="str">
        <f>IF(CO58="","",RANK(CO58,$CO$3:$CO$202,1))</f>
        <v/>
      </c>
      <c r="CQ58" s="31" t="str">
        <f>IF(CP58=1,B58,"")</f>
        <v/>
      </c>
      <c r="CR58" s="31" t="str">
        <f>IF(CP58=2,B58,"")</f>
        <v/>
      </c>
      <c r="CS58" s="31" t="str">
        <f>IF(CP58=3,B58,"")</f>
        <v/>
      </c>
      <c r="CT58" s="31" t="str">
        <f>IF(BE58=0,BE58,"")</f>
        <v/>
      </c>
      <c r="CU58" s="31" t="str">
        <f>IF(BE58=1,1,"")</f>
        <v/>
      </c>
      <c r="CV58" s="31" t="str">
        <f>IF(BE58=2,2,"")</f>
        <v/>
      </c>
      <c r="CW58" s="31" t="str">
        <f>IF(BE58=3,3,"")</f>
        <v/>
      </c>
      <c r="CX58" s="31" t="str">
        <f>IF(BE58=4,4,"")</f>
        <v/>
      </c>
      <c r="CY58" s="31">
        <f>IF(BE58=5,5,"")</f>
        <v>5</v>
      </c>
      <c r="CZ58" s="31" t="str">
        <f>IF(BH58=0,BH58,"")</f>
        <v/>
      </c>
      <c r="DA58" s="31">
        <f>IF(BH58=1,1,"")</f>
        <v>1</v>
      </c>
      <c r="DB58" s="31" t="str">
        <f>IF(BH58=2,2,"")</f>
        <v/>
      </c>
      <c r="DC58" s="31" t="str">
        <f>IF(BH58=3,3,"")</f>
        <v/>
      </c>
      <c r="DD58" s="31" t="str">
        <f>IF(BH58=4,4,"")</f>
        <v/>
      </c>
      <c r="DE58" s="31" t="str">
        <f>IF(BH58=5,5,"")</f>
        <v/>
      </c>
      <c r="DF58" s="31" t="str">
        <f>IF(BK58=0,BK58,"")</f>
        <v/>
      </c>
      <c r="DG58" s="31" t="str">
        <f>IF(BK58=1,1,"")</f>
        <v/>
      </c>
      <c r="DH58" s="31" t="str">
        <f>IF(BK58=2,2,"")</f>
        <v/>
      </c>
      <c r="DI58" s="31" t="str">
        <f>IF(BK58=3,3,"")</f>
        <v/>
      </c>
      <c r="DJ58" s="31" t="str">
        <f>IF(BK58=4,4,"")</f>
        <v/>
      </c>
      <c r="DK58" s="31" t="str">
        <f>IF(BK58=5,5,"")</f>
        <v/>
      </c>
      <c r="DL58" s="31">
        <f>IF(BK58=6,6,"")</f>
        <v>6</v>
      </c>
      <c r="DM58" s="31" t="str">
        <f>IF(BK58=7,7,"")</f>
        <v/>
      </c>
      <c r="DN58" s="31" t="str">
        <f>IF(BK58=8,8,"")</f>
        <v/>
      </c>
      <c r="DO58" s="31" t="str">
        <f>IF(BK58=9,9,"")</f>
        <v/>
      </c>
      <c r="DP58" s="31" t="str">
        <f>IF(BK58=10,10,"")</f>
        <v/>
      </c>
      <c r="DQ58" s="31" t="str">
        <f>IF(J58="Lund",AZ58,"")</f>
        <v/>
      </c>
      <c r="DR58" s="31" t="str">
        <f>IF(DQ58="","",RANK(DQ58,$DQ$3:$DQ$202,1))</f>
        <v/>
      </c>
      <c r="DS58" s="31" t="str">
        <f>IF(DR58=1,B58,"")</f>
        <v/>
      </c>
      <c r="DT58" s="31">
        <f>IF(I58="AT",B58,"")</f>
        <v>34</v>
      </c>
      <c r="DU58" s="31" t="str">
        <f>IF(I58="MC",B58,"")</f>
        <v/>
      </c>
      <c r="DV58" s="31" t="str">
        <f>IF(I58="AC",B58,"")</f>
        <v/>
      </c>
      <c r="DW58" s="48">
        <f>IF(BK58=0,0,IF(D58="","",$D$203-AZ58+1)/$D$203*100)</f>
        <v>8.4507042253521121</v>
      </c>
      <c r="DX58" s="76" t="str">
        <f>IF(AS58 = 0,AV58 - AS58,"")</f>
        <v/>
      </c>
      <c r="DY58" s="77">
        <v>26.75</v>
      </c>
      <c r="DZ58" s="77">
        <v>7.36</v>
      </c>
    </row>
    <row r="59" spans="1:130" ht="13.2" x14ac:dyDescent="0.25">
      <c r="A59" s="31">
        <v>57</v>
      </c>
      <c r="B59" s="76">
        <v>17</v>
      </c>
      <c r="C59" s="15"/>
      <c r="D59" s="14" t="s">
        <v>206</v>
      </c>
      <c r="E59" s="14" t="s">
        <v>339</v>
      </c>
      <c r="F59" s="14"/>
      <c r="G59" s="14" t="s">
        <v>207</v>
      </c>
      <c r="H59" s="50" t="s">
        <v>321</v>
      </c>
      <c r="I59" s="15" t="s">
        <v>203</v>
      </c>
      <c r="J59" s="47"/>
      <c r="K59" s="47"/>
      <c r="L59" s="47"/>
      <c r="M59" s="54">
        <v>20.25</v>
      </c>
      <c r="N59" s="54">
        <v>17.75</v>
      </c>
      <c r="O59" s="54">
        <v>17</v>
      </c>
      <c r="P59" s="54"/>
      <c r="Q59" s="54"/>
      <c r="R59" s="51"/>
      <c r="S59" s="51"/>
      <c r="T59" s="51"/>
      <c r="U59" s="51"/>
      <c r="V59" s="51"/>
      <c r="W59" s="51"/>
      <c r="X59" s="52">
        <f>IF(M59&gt;0,VLOOKUP(M59,$DY$8:$DZ$95,2)," ")</f>
        <v>2.88</v>
      </c>
      <c r="Y59" s="52">
        <f>IF(N59&gt;0,VLOOKUP(N59,$DY$8:$DZ$95,2)," ")</f>
        <v>1.86</v>
      </c>
      <c r="Z59" s="52">
        <f>IF(O59&gt;0,VLOOKUP(O59,$DY$8:$DZ$95,2)," ")</f>
        <v>1.64</v>
      </c>
      <c r="AA59" s="52" t="str">
        <f>IF(P59&gt;0,VLOOKUP(P59,$DY$8:$DZ$95,2)," ")</f>
        <v xml:space="preserve"> </v>
      </c>
      <c r="AB59" s="52" t="str">
        <f>IF(Q59&gt;0,VLOOKUP(Q59,$DY$8:$DZ$95,2)," ")</f>
        <v xml:space="preserve"> </v>
      </c>
      <c r="AC59" s="54">
        <v>17.5</v>
      </c>
      <c r="AD59" s="54">
        <v>15.25</v>
      </c>
      <c r="AE59" s="54">
        <v>14.5</v>
      </c>
      <c r="AF59" s="54">
        <v>16</v>
      </c>
      <c r="AG59" s="54">
        <v>15</v>
      </c>
      <c r="AH59" s="52">
        <f>IF(AC59&gt;0,VLOOKUP(AC59,$DY$8:$DZ$95,2)," ")</f>
        <v>1.78</v>
      </c>
      <c r="AI59" s="52">
        <f>IF(AD59&gt;0,VLOOKUP(AD59,$DY$8:$DZ$95,2)," ")</f>
        <v>1.18</v>
      </c>
      <c r="AJ59" s="52">
        <f>IF(AE59&gt;0,VLOOKUP(AE59,$DY$8:$DZ$95,2)," ")</f>
        <v>1.06</v>
      </c>
      <c r="AK59" s="52">
        <f>IF(AF59&gt;0,VLOOKUP(AF59,$DY$8:$DZ$95,2)," ")</f>
        <v>1.38</v>
      </c>
      <c r="AL59" s="52">
        <f>IF(AG59&gt;0,VLOOKUP(AG59,$DY$8:$DZ$95,2)," ")</f>
        <v>1.1200000000000001</v>
      </c>
      <c r="AM59" s="53"/>
      <c r="AN59" s="53"/>
      <c r="AO59" s="53"/>
      <c r="AP59" s="53"/>
      <c r="AQ59" s="53"/>
      <c r="AR59" s="53"/>
      <c r="AS59" s="55">
        <f>IF(D59="","",SUM(X59:AB59))</f>
        <v>6.38</v>
      </c>
      <c r="AT59" s="31">
        <f>IF(D59="","",RANK(AS59,$AS$3:$AS$202,0))</f>
        <v>57</v>
      </c>
      <c r="AU59" s="57">
        <f>IF(D59="","",IF(LOOKUP(AT59,'Master 2012 Pay Sheet'!$A$5:$A$35,'Master 2012 Pay Sheet'!$B$5:$B$35)&gt;0,LOOKUP(AT59,'Master 2012 Pay Sheet'!$A$5:$A$35,'Master 2012 Pay Sheet'!$B$5:$B$35),0))</f>
        <v>0</v>
      </c>
      <c r="AV59" s="56">
        <f>IF(D59="","",SUM(AH59:AL59))</f>
        <v>6.52</v>
      </c>
      <c r="AW59" s="31">
        <f>IF(D59="","",RANK(AV59,$AV$3:$AV$202,0))</f>
        <v>49</v>
      </c>
      <c r="AX59" s="57">
        <f>IF(D59="","",IF(LOOKUP(AW59,'Master 2012 Pay Sheet'!$C$5:$C$35,'Master 2012 Pay Sheet'!$D$5:$D$35)&gt;0,LOOKUP(AW59,'Master 2012 Pay Sheet'!$C$5:$C$35,'Master 2012 Pay Sheet'!$D$5:$D$35),0))</f>
        <v>0</v>
      </c>
      <c r="AY59" s="56">
        <f>IF(D59="","",AS59+AV59)</f>
        <v>12.899999999999999</v>
      </c>
      <c r="AZ59" s="31">
        <f>IF(D59="","",RANK(AY59,$AY$3:$AY$202,0))</f>
        <v>60</v>
      </c>
      <c r="BA59" s="57">
        <f>IF(D59="","",IF(LOOKUP(AZ59,'Master 2012 Pay Sheet'!$E$5:$E$35,'Master 2012 Pay Sheet'!$F$5:$F$35)&gt;0,LOOKUP(AZ59,'Master 2012 Pay Sheet'!$E$5:$E$35,'Master 2012 Pay Sheet'!$F$5:$F$35),0))</f>
        <v>0</v>
      </c>
      <c r="BB59" s="57">
        <f>IF(D59="","",SUM(AU59+AX59+BA59))</f>
        <v>0</v>
      </c>
      <c r="BC59" s="31">
        <f>IF(D59="","",AT59-AZ59)</f>
        <v>-3</v>
      </c>
      <c r="BD59" s="31" t="str">
        <f>IF(D59="","",IF(BC59=MAX($BC$3:$BC$202),B59,""))</f>
        <v/>
      </c>
      <c r="BE59" s="31">
        <f>IF(D59="","",COUNT(M59:Q59))</f>
        <v>3</v>
      </c>
      <c r="BF59" s="56">
        <f>IF(D59="","",MAX(X59:AB59))</f>
        <v>2.88</v>
      </c>
      <c r="BG59" s="31" t="str">
        <f>IF(BF59=MAX($BF$3:$BF$202),B59,"")</f>
        <v/>
      </c>
      <c r="BH59" s="31">
        <f>IF(D59="","",COUNT(AC59:AG59))</f>
        <v>5</v>
      </c>
      <c r="BI59" s="56">
        <f>IF(D59="","",MAX(AH59:AL59))</f>
        <v>1.78</v>
      </c>
      <c r="BJ59" s="31" t="str">
        <f>IF(BI59=MAX($BI$3:$BI$202),B59,"")</f>
        <v/>
      </c>
      <c r="BK59" s="31">
        <f>IF(BE59="","",BE59+BH59)</f>
        <v>8</v>
      </c>
      <c r="BL59" s="31">
        <f>IF(D59="","",IF(S59=MAX($S$3:$S$202),S59,""))</f>
        <v>0</v>
      </c>
      <c r="BM59" s="31">
        <f>IF(BL59=MAX($BL$3:$BL$202),B59,"")</f>
        <v>17</v>
      </c>
      <c r="BN59" s="31">
        <f>IF(D59="","",IF(AN59=MAX($AN$3:$AN$202),AN59,""))</f>
        <v>0</v>
      </c>
      <c r="BO59" s="31">
        <f>IF(BN59=MAX($BN$3:$BN$202),B59,"")</f>
        <v>17</v>
      </c>
      <c r="BP59" s="31">
        <f>IF(D59="","",IF(R59=MAX($R$3:$R$202),R59,""))</f>
        <v>0</v>
      </c>
      <c r="BQ59" s="31">
        <f>IF(BP59=MAX($BP$3:$BP$202),B59,"")</f>
        <v>17</v>
      </c>
      <c r="BR59" s="31">
        <f>IF(D59="","",IF(AM59=MAX($AM$3:$AM$202),AM59,""))</f>
        <v>0</v>
      </c>
      <c r="BS59" s="31">
        <f>IF(BR59=MAX($BR$3:$BR$202),B59,"")</f>
        <v>17</v>
      </c>
      <c r="BT59" s="31">
        <f>IF(D59="","",IF(V59=MAX($V$3:$V$202),V59,""))</f>
        <v>0</v>
      </c>
      <c r="BU59" s="31">
        <f>IF(BT59=MAX($BT$3:$BT$202),B59,"")</f>
        <v>17</v>
      </c>
      <c r="BV59" s="31">
        <f>IF(D59="","",IF(W59=MAX($W$3:$W$202), W59,""))</f>
        <v>0</v>
      </c>
      <c r="BW59" s="31">
        <f>IF(BV59=MAX($BV$3:$BV$202),B59,"")</f>
        <v>17</v>
      </c>
      <c r="BX59" s="31">
        <f>IF(D59="","",IF(AQ59=MAX($AQ$3:$AQ$202),AQ59,""))</f>
        <v>0</v>
      </c>
      <c r="BY59" s="31">
        <f>IF(BX59=MAX($BX$3:$BX$202),B59,"")</f>
        <v>17</v>
      </c>
      <c r="BZ59" s="31">
        <f>IF(D59="","",IF(AR59=MAX($AR$3:$AR$202), AR59,""))</f>
        <v>0</v>
      </c>
      <c r="CA59" s="31">
        <f>IF(BZ59=MAX($BZ$3:$BZ$202),B59,"")</f>
        <v>17</v>
      </c>
      <c r="CB59" s="31">
        <f>IF(D59="","",IF(U59=MAX($U$3:$U$202), U59,""))</f>
        <v>0</v>
      </c>
      <c r="CC59" s="31">
        <f>IF(CB59=MAX($CB$3:$CB$202),B59,"")</f>
        <v>17</v>
      </c>
      <c r="CD59" s="31">
        <f>IF(D59="","",IF(AP59=MAX($AP$3:$AP$202),AP59,""))</f>
        <v>0</v>
      </c>
      <c r="CE59" s="31">
        <f>IF(CD59=MAX($CD$3:$CD$202),B59,"")</f>
        <v>17</v>
      </c>
      <c r="CF59" s="31">
        <f>IF(D59="","",IF(T59=MAX($T$3:$T$202), T59,""))</f>
        <v>0</v>
      </c>
      <c r="CG59" s="31">
        <f>IF(CF59=MAX($CF$3:$CF$202),B59,"")</f>
        <v>17</v>
      </c>
      <c r="CH59" s="31">
        <f>IF(D59="","",IF(AO59=MAX($AO$3:$AO$202),AO59,""))</f>
        <v>0</v>
      </c>
      <c r="CI59" s="31">
        <f>IF(CH59=MAX($CH$3:$CH$202),B59,"")</f>
        <v>17</v>
      </c>
      <c r="CJ59" s="31" t="str">
        <f>IF(I59="AC",AZ59,"")</f>
        <v/>
      </c>
      <c r="CK59" s="31" t="str">
        <f>IF(CJ59="","",RANK(CJ59,$CJ$3:$CJ$202,1))</f>
        <v/>
      </c>
      <c r="CL59" s="31" t="str">
        <f>IF(CK59=1,B59,"")</f>
        <v/>
      </c>
      <c r="CM59" s="31" t="str">
        <f>IF(CK59=2,B59,"")</f>
        <v/>
      </c>
      <c r="CN59" s="31" t="str">
        <f>IF(CK59=3,B59,"")</f>
        <v/>
      </c>
      <c r="CO59" s="31" t="str">
        <f>IF(I59="MC",AZ59,"")</f>
        <v/>
      </c>
      <c r="CP59" s="31" t="str">
        <f>IF(CO59="","",RANK(CO59,$CO$3:$CO$202,1))</f>
        <v/>
      </c>
      <c r="CQ59" s="31" t="str">
        <f>IF(CP59=1,B59,"")</f>
        <v/>
      </c>
      <c r="CR59" s="31" t="str">
        <f>IF(CP59=2,B59,"")</f>
        <v/>
      </c>
      <c r="CS59" s="31" t="str">
        <f>IF(CP59=3,B59,"")</f>
        <v/>
      </c>
      <c r="CT59" s="31" t="str">
        <f>IF(BE59=0,BE59,"")</f>
        <v/>
      </c>
      <c r="CU59" s="31" t="str">
        <f>IF(BE59=1,1,"")</f>
        <v/>
      </c>
      <c r="CV59" s="31" t="str">
        <f>IF(BE59=2,2,"")</f>
        <v/>
      </c>
      <c r="CW59" s="31">
        <f>IF(BE59=3,3,"")</f>
        <v>3</v>
      </c>
      <c r="CX59" s="31" t="str">
        <f>IF(BE59=4,4,"")</f>
        <v/>
      </c>
      <c r="CY59" s="31" t="str">
        <f>IF(BE59=5,5,"")</f>
        <v/>
      </c>
      <c r="CZ59" s="31" t="str">
        <f>IF(BH59=0,BH59,"")</f>
        <v/>
      </c>
      <c r="DA59" s="31" t="str">
        <f>IF(BH59=1,1,"")</f>
        <v/>
      </c>
      <c r="DB59" s="31" t="str">
        <f>IF(BH59=2,2,"")</f>
        <v/>
      </c>
      <c r="DC59" s="31" t="str">
        <f>IF(BH59=3,3,"")</f>
        <v/>
      </c>
      <c r="DD59" s="31" t="str">
        <f>IF(BH59=4,4,"")</f>
        <v/>
      </c>
      <c r="DE59" s="31">
        <f>IF(BH59=5,5,"")</f>
        <v>5</v>
      </c>
      <c r="DF59" s="31" t="str">
        <f>IF(BK59=0,BK59,"")</f>
        <v/>
      </c>
      <c r="DG59" s="31" t="str">
        <f>IF(BK59=1,1,"")</f>
        <v/>
      </c>
      <c r="DH59" s="31" t="str">
        <f>IF(BK59=2,2,"")</f>
        <v/>
      </c>
      <c r="DI59" s="31" t="str">
        <f>IF(BK59=3,3,"")</f>
        <v/>
      </c>
      <c r="DJ59" s="31" t="str">
        <f>IF(BK59=4,4,"")</f>
        <v/>
      </c>
      <c r="DK59" s="31" t="str">
        <f>IF(BK59=5,5,"")</f>
        <v/>
      </c>
      <c r="DL59" s="31" t="str">
        <f>IF(BK59=6,6,"")</f>
        <v/>
      </c>
      <c r="DM59" s="31" t="str">
        <f>IF(BK59=7,7,"")</f>
        <v/>
      </c>
      <c r="DN59" s="31">
        <f>IF(BK59=8,8,"")</f>
        <v>8</v>
      </c>
      <c r="DO59" s="31" t="str">
        <f>IF(BK59=9,9,"")</f>
        <v/>
      </c>
      <c r="DP59" s="31" t="str">
        <f>IF(BK59=10,10,"")</f>
        <v/>
      </c>
      <c r="DQ59" s="31" t="str">
        <f>IF(J59="Lund",AZ59,"")</f>
        <v/>
      </c>
      <c r="DR59" s="31" t="str">
        <f>IF(DQ59="","",RANK(DQ59,$DQ$3:$DQ$202,1))</f>
        <v/>
      </c>
      <c r="DS59" s="31" t="str">
        <f>IF(DR59=1,B59,"")</f>
        <v/>
      </c>
      <c r="DT59" s="31">
        <f>IF(I59="AT",B59,"")</f>
        <v>17</v>
      </c>
      <c r="DU59" s="31" t="str">
        <f>IF(I59="MC",B59,"")</f>
        <v/>
      </c>
      <c r="DV59" s="31" t="str">
        <f>IF(I59="AC",B59,"")</f>
        <v/>
      </c>
      <c r="DW59" s="48">
        <f>IF(BK59=0,0,IF(D59="","",$D$203-AZ59+1)/$D$203*100)</f>
        <v>16.901408450704224</v>
      </c>
      <c r="DX59" s="76" t="str">
        <f>IF(AS59 = 0,AV59 - AS59,"")</f>
        <v/>
      </c>
      <c r="DY59" s="77">
        <v>27</v>
      </c>
      <c r="DZ59" s="77">
        <v>7.58</v>
      </c>
    </row>
    <row r="60" spans="1:130" ht="13.2" x14ac:dyDescent="0.25">
      <c r="A60" s="31">
        <v>58</v>
      </c>
      <c r="B60" s="76">
        <v>46</v>
      </c>
      <c r="C60" s="15"/>
      <c r="D60" s="14" t="s">
        <v>266</v>
      </c>
      <c r="E60" s="14" t="s">
        <v>349</v>
      </c>
      <c r="F60" s="14"/>
      <c r="G60" s="14" t="s">
        <v>267</v>
      </c>
      <c r="H60" s="50" t="s">
        <v>349</v>
      </c>
      <c r="I60" s="15" t="s">
        <v>222</v>
      </c>
      <c r="J60" s="47"/>
      <c r="K60" s="47"/>
      <c r="L60" s="47"/>
      <c r="M60" s="54">
        <v>15.5</v>
      </c>
      <c r="N60" s="54">
        <v>16.75</v>
      </c>
      <c r="O60" s="54">
        <v>15.5</v>
      </c>
      <c r="P60" s="54">
        <v>18.25</v>
      </c>
      <c r="Q60" s="54"/>
      <c r="R60" s="51"/>
      <c r="S60" s="51"/>
      <c r="T60" s="51"/>
      <c r="U60" s="51"/>
      <c r="V60" s="51"/>
      <c r="W60" s="51"/>
      <c r="X60" s="52">
        <f>IF(M60&gt;0,VLOOKUP(M60,$DY$8:$DZ$95,2)," ")</f>
        <v>1.24</v>
      </c>
      <c r="Y60" s="52">
        <f>IF(N60&gt;0,VLOOKUP(N60,$DY$8:$DZ$95,2)," ")</f>
        <v>1.58</v>
      </c>
      <c r="Z60" s="52">
        <f>IF(O60&gt;0,VLOOKUP(O60,$DY$8:$DZ$95,2)," ")</f>
        <v>1.24</v>
      </c>
      <c r="AA60" s="52">
        <f>IF(P60&gt;0,VLOOKUP(P60,$DY$8:$DZ$95,2)," ")</f>
        <v>2.02</v>
      </c>
      <c r="AB60" s="52" t="str">
        <f>IF(Q60&gt;0,VLOOKUP(Q60,$DY$8:$DZ$95,2)," ")</f>
        <v xml:space="preserve"> </v>
      </c>
      <c r="AC60" s="54">
        <v>15</v>
      </c>
      <c r="AD60" s="54">
        <v>15</v>
      </c>
      <c r="AE60" s="54">
        <v>15.5</v>
      </c>
      <c r="AF60" s="54">
        <v>14.5</v>
      </c>
      <c r="AG60" s="54"/>
      <c r="AH60" s="52">
        <f>IF(AC60&gt;0,VLOOKUP(AC60,$DY$8:$DZ$95,2)," ")</f>
        <v>1.1200000000000001</v>
      </c>
      <c r="AI60" s="52">
        <f>IF(AD60&gt;0,VLOOKUP(AD60,$DY$8:$DZ$95,2)," ")</f>
        <v>1.1200000000000001</v>
      </c>
      <c r="AJ60" s="52">
        <f>IF(AE60&gt;0,VLOOKUP(AE60,$DY$8:$DZ$95,2)," ")</f>
        <v>1.24</v>
      </c>
      <c r="AK60" s="52">
        <f>IF(AF60&gt;0,VLOOKUP(AF60,$DY$8:$DZ$95,2)," ")</f>
        <v>1.06</v>
      </c>
      <c r="AL60" s="52" t="str">
        <f>IF(AG60&gt;0,VLOOKUP(AG60,$DY$8:$DZ$95,2)," ")</f>
        <v xml:space="preserve"> </v>
      </c>
      <c r="AM60" s="53"/>
      <c r="AN60" s="53"/>
      <c r="AO60" s="53"/>
      <c r="AP60" s="53"/>
      <c r="AQ60" s="53"/>
      <c r="AR60" s="53"/>
      <c r="AS60" s="55">
        <f>IF(D60="","",SUM(X60:AB60))</f>
        <v>6.08</v>
      </c>
      <c r="AT60" s="31">
        <f>IF(D60="","",RANK(AS60,$AS$3:$AS$202,0))</f>
        <v>58</v>
      </c>
      <c r="AU60" s="57">
        <f>IF(D60="","",IF(LOOKUP(AT60,'Master 2012 Pay Sheet'!$A$5:$A$35,'Master 2012 Pay Sheet'!$B$5:$B$35)&gt;0,LOOKUP(AT60,'Master 2012 Pay Sheet'!$A$5:$A$35,'Master 2012 Pay Sheet'!$B$5:$B$35),0))</f>
        <v>0</v>
      </c>
      <c r="AV60" s="56">
        <f>IF(D60="","",SUM(AH60:AL60))</f>
        <v>4.5400000000000009</v>
      </c>
      <c r="AW60" s="31">
        <f>IF(D60="","",RANK(AV60,$AV$3:$AV$202,0))</f>
        <v>59</v>
      </c>
      <c r="AX60" s="57">
        <f>IF(D60="","",IF(LOOKUP(AW60,'Master 2012 Pay Sheet'!$C$5:$C$35,'Master 2012 Pay Sheet'!$D$5:$D$35)&gt;0,LOOKUP(AW60,'Master 2012 Pay Sheet'!$C$5:$C$35,'Master 2012 Pay Sheet'!$D$5:$D$35),0))</f>
        <v>0</v>
      </c>
      <c r="AY60" s="56">
        <f>IF(D60="","",AS60+AV60)</f>
        <v>10.620000000000001</v>
      </c>
      <c r="AZ60" s="31">
        <f>IF(D60="","",RANK(AY60,$AY$3:$AY$202,0))</f>
        <v>63</v>
      </c>
      <c r="BA60" s="57">
        <f>IF(D60="","",IF(LOOKUP(AZ60,'Master 2012 Pay Sheet'!$E$5:$E$35,'Master 2012 Pay Sheet'!$F$5:$F$35)&gt;0,LOOKUP(AZ60,'Master 2012 Pay Sheet'!$E$5:$E$35,'Master 2012 Pay Sheet'!$F$5:$F$35),0))</f>
        <v>0</v>
      </c>
      <c r="BB60" s="57">
        <f>IF(D60="","",SUM(AU60+AX60+BA60))</f>
        <v>0</v>
      </c>
      <c r="BC60" s="31">
        <f>IF(D60="","",AT60-AZ60)</f>
        <v>-5</v>
      </c>
      <c r="BD60" s="31" t="str">
        <f>IF(D60="","",IF(BC60=MAX($BC$3:$BC$202),B60,""))</f>
        <v/>
      </c>
      <c r="BE60" s="31">
        <f>IF(D60="","",COUNT(M60:Q60))</f>
        <v>4</v>
      </c>
      <c r="BF60" s="56">
        <f>IF(D60="","",MAX(X60:AB60))</f>
        <v>2.02</v>
      </c>
      <c r="BG60" s="31" t="str">
        <f>IF(BF60=MAX($BF$3:$BF$202),B60,"")</f>
        <v/>
      </c>
      <c r="BH60" s="31">
        <f>IF(D60="","",COUNT(AC60:AG60))</f>
        <v>4</v>
      </c>
      <c r="BI60" s="56">
        <f>IF(D60="","",MAX(AH60:AL60))</f>
        <v>1.24</v>
      </c>
      <c r="BJ60" s="31" t="str">
        <f>IF(BI60=MAX($BI$3:$BI$202),B60,"")</f>
        <v/>
      </c>
      <c r="BK60" s="31">
        <f>IF(BE60="","",BE60+BH60)</f>
        <v>8</v>
      </c>
      <c r="BL60" s="31">
        <f>IF(D60="","",IF(S60=MAX($S$3:$S$202),S60,""))</f>
        <v>0</v>
      </c>
      <c r="BM60" s="31">
        <f>IF(BL60=MAX($BL$3:$BL$202),B60,"")</f>
        <v>46</v>
      </c>
      <c r="BN60" s="31">
        <f>IF(D60="","",IF(AN60=MAX($AN$3:$AN$202),AN60,""))</f>
        <v>0</v>
      </c>
      <c r="BO60" s="31">
        <f>IF(BN60=MAX($BN$3:$BN$202),B60,"")</f>
        <v>46</v>
      </c>
      <c r="BP60" s="31">
        <f>IF(D60="","",IF(R60=MAX($R$3:$R$202),R60,""))</f>
        <v>0</v>
      </c>
      <c r="BQ60" s="31">
        <f>IF(BP60=MAX($BP$3:$BP$202),B60,"")</f>
        <v>46</v>
      </c>
      <c r="BR60" s="31">
        <f>IF(D60="","",IF(AM60=MAX($AM$3:$AM$202),AM60,""))</f>
        <v>0</v>
      </c>
      <c r="BS60" s="31">
        <f>IF(BR60=MAX($BR$3:$BR$202),B60,"")</f>
        <v>46</v>
      </c>
      <c r="BT60" s="31">
        <f>IF(D60="","",IF(V60=MAX($V$3:$V$202),V60,""))</f>
        <v>0</v>
      </c>
      <c r="BU60" s="31">
        <f>IF(BT60=MAX($BT$3:$BT$202),B60,"")</f>
        <v>46</v>
      </c>
      <c r="BV60" s="31">
        <f>IF(D60="","",IF(W60=MAX($W$3:$W$202), W60,""))</f>
        <v>0</v>
      </c>
      <c r="BW60" s="31">
        <f>IF(BV60=MAX($BV$3:$BV$202),B60,"")</f>
        <v>46</v>
      </c>
      <c r="BX60" s="31">
        <f>IF(D60="","",IF(AQ60=MAX($AQ$3:$AQ$202),AQ60,""))</f>
        <v>0</v>
      </c>
      <c r="BY60" s="31">
        <f>IF(BX60=MAX($BX$3:$BX$202),B60,"")</f>
        <v>46</v>
      </c>
      <c r="BZ60" s="31">
        <f>IF(D60="","",IF(AR60=MAX($AR$3:$AR$202), AR60,""))</f>
        <v>0</v>
      </c>
      <c r="CA60" s="31">
        <f>IF(BZ60=MAX($BZ$3:$BZ$202),B60,"")</f>
        <v>46</v>
      </c>
      <c r="CB60" s="31">
        <f>IF(D60="","",IF(U60=MAX($U$3:$U$202), U60,""))</f>
        <v>0</v>
      </c>
      <c r="CC60" s="31">
        <f>IF(CB60=MAX($CB$3:$CB$202),B60,"")</f>
        <v>46</v>
      </c>
      <c r="CD60" s="31">
        <f>IF(D60="","",IF(AP60=MAX($AP$3:$AP$202),AP60,""))</f>
        <v>0</v>
      </c>
      <c r="CE60" s="31">
        <f>IF(CD60=MAX($CD$3:$CD$202),B60,"")</f>
        <v>46</v>
      </c>
      <c r="CF60" s="31">
        <f>IF(D60="","",IF(T60=MAX($T$3:$T$202), T60,""))</f>
        <v>0</v>
      </c>
      <c r="CG60" s="31">
        <f>IF(CF60=MAX($CF$3:$CF$202),B60,"")</f>
        <v>46</v>
      </c>
      <c r="CH60" s="31">
        <f>IF(D60="","",IF(AO60=MAX($AO$3:$AO$202),AO60,""))</f>
        <v>0</v>
      </c>
      <c r="CI60" s="31">
        <f>IF(CH60=MAX($CH$3:$CH$202),B60,"")</f>
        <v>46</v>
      </c>
      <c r="CJ60" s="31" t="str">
        <f>IF(I60="AC",AZ60,"")</f>
        <v/>
      </c>
      <c r="CK60" s="31" t="str">
        <f>IF(CJ60="","",RANK(CJ60,$CJ$3:$CJ$202,1))</f>
        <v/>
      </c>
      <c r="CL60" s="31" t="str">
        <f>IF(CK60=1,B60,"")</f>
        <v/>
      </c>
      <c r="CM60" s="31" t="str">
        <f>IF(CK60=2,B60,"")</f>
        <v/>
      </c>
      <c r="CN60" s="31" t="str">
        <f>IF(CK60=3,B60,"")</f>
        <v/>
      </c>
      <c r="CO60" s="31">
        <f>IF(I60="MC",AZ60,"")</f>
        <v>63</v>
      </c>
      <c r="CP60" s="31">
        <f>IF(CO60="","",RANK(CO60,$CO$3:$CO$202,1))</f>
        <v>9</v>
      </c>
      <c r="CQ60" s="31" t="str">
        <f>IF(CP60=1,B60,"")</f>
        <v/>
      </c>
      <c r="CR60" s="31" t="str">
        <f>IF(CP60=2,B60,"")</f>
        <v/>
      </c>
      <c r="CS60" s="31" t="str">
        <f>IF(CP60=3,B60,"")</f>
        <v/>
      </c>
      <c r="CT60" s="31" t="str">
        <f>IF(BE60=0,BE60,"")</f>
        <v/>
      </c>
      <c r="CU60" s="31" t="str">
        <f>IF(BE60=1,1,"")</f>
        <v/>
      </c>
      <c r="CV60" s="31" t="str">
        <f>IF(BE60=2,2,"")</f>
        <v/>
      </c>
      <c r="CW60" s="31" t="str">
        <f>IF(BE60=3,3,"")</f>
        <v/>
      </c>
      <c r="CX60" s="31">
        <f>IF(BE60=4,4,"")</f>
        <v>4</v>
      </c>
      <c r="CY60" s="31" t="str">
        <f>IF(BE60=5,5,"")</f>
        <v/>
      </c>
      <c r="CZ60" s="31" t="str">
        <f>IF(BH60=0,BH60,"")</f>
        <v/>
      </c>
      <c r="DA60" s="31" t="str">
        <f>IF(BH60=1,1,"")</f>
        <v/>
      </c>
      <c r="DB60" s="31" t="str">
        <f>IF(BH60=2,2,"")</f>
        <v/>
      </c>
      <c r="DC60" s="31" t="str">
        <f>IF(BH60=3,3,"")</f>
        <v/>
      </c>
      <c r="DD60" s="31">
        <f>IF(BH60=4,4,"")</f>
        <v>4</v>
      </c>
      <c r="DE60" s="31" t="str">
        <f>IF(BH60=5,5,"")</f>
        <v/>
      </c>
      <c r="DF60" s="31" t="str">
        <f>IF(BK60=0,BK60,"")</f>
        <v/>
      </c>
      <c r="DG60" s="31" t="str">
        <f>IF(BK60=1,1,"")</f>
        <v/>
      </c>
      <c r="DH60" s="31" t="str">
        <f>IF(BK60=2,2,"")</f>
        <v/>
      </c>
      <c r="DI60" s="31" t="str">
        <f>IF(BK60=3,3,"")</f>
        <v/>
      </c>
      <c r="DJ60" s="31" t="str">
        <f>IF(BK60=4,4,"")</f>
        <v/>
      </c>
      <c r="DK60" s="31" t="str">
        <f>IF(BK60=5,5,"")</f>
        <v/>
      </c>
      <c r="DL60" s="31" t="str">
        <f>IF(BK60=6,6,"")</f>
        <v/>
      </c>
      <c r="DM60" s="31" t="str">
        <f>IF(BK60=7,7,"")</f>
        <v/>
      </c>
      <c r="DN60" s="31">
        <f>IF(BK60=8,8,"")</f>
        <v>8</v>
      </c>
      <c r="DO60" s="31" t="str">
        <f>IF(BK60=9,9,"")</f>
        <v/>
      </c>
      <c r="DP60" s="31" t="str">
        <f>IF(BK60=10,10,"")</f>
        <v/>
      </c>
      <c r="DQ60" s="31" t="str">
        <f>IF(J60="Lund",AZ60,"")</f>
        <v/>
      </c>
      <c r="DR60" s="31" t="str">
        <f>IF(DQ60="","",RANK(DQ60,$DQ$3:$DQ$202,1))</f>
        <v/>
      </c>
      <c r="DS60" s="31" t="str">
        <f>IF(DR60=1,B60,"")</f>
        <v/>
      </c>
      <c r="DT60" s="31" t="str">
        <f>IF(I60="AT",B60,"")</f>
        <v/>
      </c>
      <c r="DU60" s="31">
        <f>IF(I60="MC",B60,"")</f>
        <v>46</v>
      </c>
      <c r="DV60" s="31" t="str">
        <f>IF(I60="AC",B60,"")</f>
        <v/>
      </c>
      <c r="DW60" s="48">
        <f>IF(BK60=0,0,IF(D60="","",$D$203-AZ60+1)/$D$203*100)</f>
        <v>12.676056338028168</v>
      </c>
      <c r="DX60" s="76" t="str">
        <f>IF(AS60 = 0,AV60 - AS60,"")</f>
        <v/>
      </c>
      <c r="DY60" s="77">
        <v>27.25</v>
      </c>
      <c r="DZ60" s="77">
        <v>7.82</v>
      </c>
    </row>
    <row r="61" spans="1:130" ht="13.2" x14ac:dyDescent="0.25">
      <c r="A61" s="31">
        <v>59</v>
      </c>
      <c r="B61" s="76">
        <v>61</v>
      </c>
      <c r="C61" s="15"/>
      <c r="D61" s="14" t="s">
        <v>296</v>
      </c>
      <c r="E61" s="14" t="s">
        <v>323</v>
      </c>
      <c r="F61" s="14"/>
      <c r="G61" s="14" t="s">
        <v>297</v>
      </c>
      <c r="H61" s="50" t="s">
        <v>323</v>
      </c>
      <c r="I61" s="15" t="s">
        <v>222</v>
      </c>
      <c r="J61" s="47"/>
      <c r="K61" s="47"/>
      <c r="L61" s="47"/>
      <c r="M61" s="54">
        <v>14.75</v>
      </c>
      <c r="N61" s="54">
        <v>19.75</v>
      </c>
      <c r="O61" s="54">
        <v>18</v>
      </c>
      <c r="P61" s="54"/>
      <c r="Q61" s="54"/>
      <c r="R61" s="51"/>
      <c r="S61" s="51"/>
      <c r="T61" s="51"/>
      <c r="U61" s="51"/>
      <c r="V61" s="51"/>
      <c r="W61" s="51"/>
      <c r="X61" s="52">
        <f>IF(M61&gt;0,VLOOKUP(M61,$DY$8:$DZ$95,2)," ")</f>
        <v>1.0900000000000001</v>
      </c>
      <c r="Y61" s="52">
        <f>IF(N61&gt;0,VLOOKUP(N61,$DY$8:$DZ$95,2)," ")</f>
        <v>2.64</v>
      </c>
      <c r="Z61" s="52">
        <f>IF(O61&gt;0,VLOOKUP(O61,$DY$8:$DZ$95,2)," ")</f>
        <v>1.94</v>
      </c>
      <c r="AA61" s="52" t="str">
        <f>IF(P61&gt;0,VLOOKUP(P61,$DY$8:$DZ$95,2)," ")</f>
        <v xml:space="preserve"> </v>
      </c>
      <c r="AB61" s="52" t="str">
        <f>IF(Q61&gt;0,VLOOKUP(Q61,$DY$8:$DZ$95,2)," ")</f>
        <v xml:space="preserve"> </v>
      </c>
      <c r="AC61" s="54">
        <v>15</v>
      </c>
      <c r="AD61" s="54">
        <v>23.5</v>
      </c>
      <c r="AE61" s="54">
        <v>17.5</v>
      </c>
      <c r="AF61" s="54"/>
      <c r="AG61" s="54"/>
      <c r="AH61" s="52">
        <f>IF(AC61&gt;0,VLOOKUP(AC61,$DY$8:$DZ$95,2)," ")</f>
        <v>1.1200000000000001</v>
      </c>
      <c r="AI61" s="52">
        <f>IF(AD61&gt;0,VLOOKUP(AD61,$DY$8:$DZ$95,2)," ")</f>
        <v>4.74</v>
      </c>
      <c r="AJ61" s="52">
        <f>IF(AE61&gt;0,VLOOKUP(AE61,$DY$8:$DZ$95,2)," ")</f>
        <v>1.78</v>
      </c>
      <c r="AK61" s="52" t="str">
        <f>IF(AF61&gt;0,VLOOKUP(AF61,$DY$8:$DZ$95,2)," ")</f>
        <v xml:space="preserve"> </v>
      </c>
      <c r="AL61" s="52" t="str">
        <f>IF(AG61&gt;0,VLOOKUP(AG61,$DY$8:$DZ$95,2)," ")</f>
        <v xml:space="preserve"> </v>
      </c>
      <c r="AM61" s="53"/>
      <c r="AN61" s="53"/>
      <c r="AO61" s="53"/>
      <c r="AP61" s="53"/>
      <c r="AQ61" s="53"/>
      <c r="AR61" s="53"/>
      <c r="AS61" s="55">
        <f>IF(D61="","",SUM(X61:AB61))</f>
        <v>5.67</v>
      </c>
      <c r="AT61" s="31">
        <f>IF(D61="","",RANK(AS61,$AS$3:$AS$202,0))</f>
        <v>59</v>
      </c>
      <c r="AU61" s="57">
        <f>IF(D61="","",IF(LOOKUP(AT61,'Master 2012 Pay Sheet'!$A$5:$A$35,'Master 2012 Pay Sheet'!$B$5:$B$35)&gt;0,LOOKUP(AT61,'Master 2012 Pay Sheet'!$A$5:$A$35,'Master 2012 Pay Sheet'!$B$5:$B$35),0))</f>
        <v>0</v>
      </c>
      <c r="AV61" s="56">
        <f>IF(D61="","",SUM(AH61:AL61))</f>
        <v>7.6400000000000006</v>
      </c>
      <c r="AW61" s="31">
        <f>IF(D61="","",RANK(AV61,$AV$3:$AV$202,0))</f>
        <v>46</v>
      </c>
      <c r="AX61" s="57">
        <f>IF(D61="","",IF(LOOKUP(AW61,'Master 2012 Pay Sheet'!$C$5:$C$35,'Master 2012 Pay Sheet'!$D$5:$D$35)&gt;0,LOOKUP(AW61,'Master 2012 Pay Sheet'!$C$5:$C$35,'Master 2012 Pay Sheet'!$D$5:$D$35),0))</f>
        <v>0</v>
      </c>
      <c r="AY61" s="56">
        <f>IF(D61="","",AS61+AV61)</f>
        <v>13.31</v>
      </c>
      <c r="AZ61" s="31">
        <f>IF(D61="","",RANK(AY61,$AY$3:$AY$202,0))</f>
        <v>59</v>
      </c>
      <c r="BA61" s="57">
        <f>IF(D61="","",IF(LOOKUP(AZ61,'Master 2012 Pay Sheet'!$E$5:$E$35,'Master 2012 Pay Sheet'!$F$5:$F$35)&gt;0,LOOKUP(AZ61,'Master 2012 Pay Sheet'!$E$5:$E$35,'Master 2012 Pay Sheet'!$F$5:$F$35),0))</f>
        <v>0</v>
      </c>
      <c r="BB61" s="57">
        <f>IF(D61="","",SUM(AU61+AX61+BA61))</f>
        <v>0</v>
      </c>
      <c r="BC61" s="31">
        <f>IF(D61="","",AT61-AZ61)</f>
        <v>0</v>
      </c>
      <c r="BD61" s="31" t="str">
        <f>IF(D61="","",IF(BC61=MAX($BC$3:$BC$202),B61,""))</f>
        <v/>
      </c>
      <c r="BE61" s="31">
        <f>IF(D61="","",COUNT(M61:Q61))</f>
        <v>3</v>
      </c>
      <c r="BF61" s="56">
        <f>IF(D61="","",MAX(X61:AB61))</f>
        <v>2.64</v>
      </c>
      <c r="BG61" s="31" t="str">
        <f>IF(BF61=MAX($BF$3:$BF$202),B61,"")</f>
        <v/>
      </c>
      <c r="BH61" s="31">
        <f>IF(D61="","",COUNT(AC61:AG61))</f>
        <v>3</v>
      </c>
      <c r="BI61" s="56">
        <f>IF(D61="","",MAX(AH61:AL61))</f>
        <v>4.74</v>
      </c>
      <c r="BJ61" s="31" t="str">
        <f>IF(BI61=MAX($BI$3:$BI$202),B61,"")</f>
        <v/>
      </c>
      <c r="BK61" s="31">
        <f>IF(BE61="","",BE61+BH61)</f>
        <v>6</v>
      </c>
      <c r="BL61" s="31">
        <f>IF(D61="","",IF(S61=MAX($S$3:$S$202),S61,""))</f>
        <v>0</v>
      </c>
      <c r="BM61" s="31">
        <f>IF(BL61=MAX($BL$3:$BL$202),B61,"")</f>
        <v>61</v>
      </c>
      <c r="BN61" s="31">
        <f>IF(D61="","",IF(AN61=MAX($AN$3:$AN$202),AN61,""))</f>
        <v>0</v>
      </c>
      <c r="BO61" s="31">
        <f>IF(BN61=MAX($BN$3:$BN$202),B61,"")</f>
        <v>61</v>
      </c>
      <c r="BP61" s="31">
        <f>IF(D61="","",IF(R61=MAX($R$3:$R$202),R61,""))</f>
        <v>0</v>
      </c>
      <c r="BQ61" s="31">
        <f>IF(BP61=MAX($BP$3:$BP$202),B61,"")</f>
        <v>61</v>
      </c>
      <c r="BR61" s="31">
        <f>IF(D61="","",IF(AM61=MAX($AM$3:$AM$202),AM61,""))</f>
        <v>0</v>
      </c>
      <c r="BS61" s="31">
        <f>IF(BR61=MAX($BR$3:$BR$202),B61,"")</f>
        <v>61</v>
      </c>
      <c r="BT61" s="31">
        <f>IF(D61="","",IF(V61=MAX($V$3:$V$202),V61,""))</f>
        <v>0</v>
      </c>
      <c r="BU61" s="31">
        <f>IF(BT61=MAX($BT$3:$BT$202),B61,"")</f>
        <v>61</v>
      </c>
      <c r="BV61" s="31">
        <f>IF(D61="","",IF(W61=MAX($W$3:$W$202), W61,""))</f>
        <v>0</v>
      </c>
      <c r="BW61" s="31">
        <f>IF(BV61=MAX($BV$3:$BV$202),B61,"")</f>
        <v>61</v>
      </c>
      <c r="BX61" s="31">
        <f>IF(D61="","",IF(AQ61=MAX($AQ$3:$AQ$202),AQ61,""))</f>
        <v>0</v>
      </c>
      <c r="BY61" s="31">
        <f>IF(BX61=MAX($BX$3:$BX$202),B61,"")</f>
        <v>61</v>
      </c>
      <c r="BZ61" s="31">
        <f>IF(D61="","",IF(AR61=MAX($AR$3:$AR$202), AR61,""))</f>
        <v>0</v>
      </c>
      <c r="CA61" s="31">
        <f>IF(BZ61=MAX($BZ$3:$BZ$202),B61,"")</f>
        <v>61</v>
      </c>
      <c r="CB61" s="31">
        <f>IF(D61="","",IF(U61=MAX($U$3:$U$202), U61,""))</f>
        <v>0</v>
      </c>
      <c r="CC61" s="31">
        <f>IF(CB61=MAX($CB$3:$CB$202),B61,"")</f>
        <v>61</v>
      </c>
      <c r="CD61" s="31">
        <f>IF(D61="","",IF(AP61=MAX($AP$3:$AP$202),AP61,""))</f>
        <v>0</v>
      </c>
      <c r="CE61" s="31">
        <f>IF(CD61=MAX($CD$3:$CD$202),B61,"")</f>
        <v>61</v>
      </c>
      <c r="CF61" s="31">
        <f>IF(D61="","",IF(T61=MAX($T$3:$T$202), T61,""))</f>
        <v>0</v>
      </c>
      <c r="CG61" s="31">
        <f>IF(CF61=MAX($CF$3:$CF$202),B61,"")</f>
        <v>61</v>
      </c>
      <c r="CH61" s="31">
        <f>IF(D61="","",IF(AO61=MAX($AO$3:$AO$202),AO61,""))</f>
        <v>0</v>
      </c>
      <c r="CI61" s="31">
        <f>IF(CH61=MAX($CH$3:$CH$202),B61,"")</f>
        <v>61</v>
      </c>
      <c r="CJ61" s="31" t="str">
        <f>IF(I61="AC",AZ61,"")</f>
        <v/>
      </c>
      <c r="CK61" s="31" t="str">
        <f>IF(CJ61="","",RANK(CJ61,$CJ$3:$CJ$202,1))</f>
        <v/>
      </c>
      <c r="CL61" s="31" t="str">
        <f>IF(CK61=1,B61,"")</f>
        <v/>
      </c>
      <c r="CM61" s="31" t="str">
        <f>IF(CK61=2,B61,"")</f>
        <v/>
      </c>
      <c r="CN61" s="31" t="str">
        <f>IF(CK61=3,B61,"")</f>
        <v/>
      </c>
      <c r="CO61" s="31">
        <f>IF(I61="MC",AZ61,"")</f>
        <v>59</v>
      </c>
      <c r="CP61" s="31">
        <f>IF(CO61="","",RANK(CO61,$CO$3:$CO$202,1))</f>
        <v>7</v>
      </c>
      <c r="CQ61" s="31" t="str">
        <f>IF(CP61=1,B61,"")</f>
        <v/>
      </c>
      <c r="CR61" s="31" t="str">
        <f>IF(CP61=2,B61,"")</f>
        <v/>
      </c>
      <c r="CS61" s="31" t="str">
        <f>IF(CP61=3,B61,"")</f>
        <v/>
      </c>
      <c r="CT61" s="31" t="str">
        <f>IF(BE61=0,BE61,"")</f>
        <v/>
      </c>
      <c r="CU61" s="31" t="str">
        <f>IF(BE61=1,1,"")</f>
        <v/>
      </c>
      <c r="CV61" s="31" t="str">
        <f>IF(BE61=2,2,"")</f>
        <v/>
      </c>
      <c r="CW61" s="31">
        <f>IF(BE61=3,3,"")</f>
        <v>3</v>
      </c>
      <c r="CX61" s="31" t="str">
        <f>IF(BE61=4,4,"")</f>
        <v/>
      </c>
      <c r="CY61" s="31" t="str">
        <f>IF(BE61=5,5,"")</f>
        <v/>
      </c>
      <c r="CZ61" s="31" t="str">
        <f>IF(BH61=0,BH61,"")</f>
        <v/>
      </c>
      <c r="DA61" s="31" t="str">
        <f>IF(BH61=1,1,"")</f>
        <v/>
      </c>
      <c r="DB61" s="31" t="str">
        <f>IF(BH61=2,2,"")</f>
        <v/>
      </c>
      <c r="DC61" s="31">
        <f>IF(BH61=3,3,"")</f>
        <v>3</v>
      </c>
      <c r="DD61" s="31" t="str">
        <f>IF(BH61=4,4,"")</f>
        <v/>
      </c>
      <c r="DE61" s="31" t="str">
        <f>IF(BH61=5,5,"")</f>
        <v/>
      </c>
      <c r="DF61" s="31" t="str">
        <f>IF(BK61=0,BK61,"")</f>
        <v/>
      </c>
      <c r="DG61" s="31" t="str">
        <f>IF(BK61=1,1,"")</f>
        <v/>
      </c>
      <c r="DH61" s="31" t="str">
        <f>IF(BK61=2,2,"")</f>
        <v/>
      </c>
      <c r="DI61" s="31" t="str">
        <f>IF(BK61=3,3,"")</f>
        <v/>
      </c>
      <c r="DJ61" s="31" t="str">
        <f>IF(BK61=4,4,"")</f>
        <v/>
      </c>
      <c r="DK61" s="31" t="str">
        <f>IF(BK61=5,5,"")</f>
        <v/>
      </c>
      <c r="DL61" s="31">
        <f>IF(BK61=6,6,"")</f>
        <v>6</v>
      </c>
      <c r="DM61" s="31" t="str">
        <f>IF(BK61=7,7,"")</f>
        <v/>
      </c>
      <c r="DN61" s="31" t="str">
        <f>IF(BK61=8,8,"")</f>
        <v/>
      </c>
      <c r="DO61" s="31" t="str">
        <f>IF(BK61=9,9,"")</f>
        <v/>
      </c>
      <c r="DP61" s="31" t="str">
        <f>IF(BK61=10,10,"")</f>
        <v/>
      </c>
      <c r="DQ61" s="31" t="str">
        <f>IF(J61="Lund",AZ61,"")</f>
        <v/>
      </c>
      <c r="DR61" s="31" t="str">
        <f>IF(DQ61="","",RANK(DQ61,$DQ$3:$DQ$202,1))</f>
        <v/>
      </c>
      <c r="DS61" s="31" t="str">
        <f>IF(DR61=1,B61,"")</f>
        <v/>
      </c>
      <c r="DT61" s="31" t="str">
        <f>IF(I61="AT",B61,"")</f>
        <v/>
      </c>
      <c r="DU61" s="31">
        <f>IF(I61="MC",B61,"")</f>
        <v>61</v>
      </c>
      <c r="DV61" s="31" t="str">
        <f>IF(I61="AC",B61,"")</f>
        <v/>
      </c>
      <c r="DW61" s="48">
        <f>IF(BK61=0,0,IF(D61="","",$D$203-AZ61+1)/$D$203*100)</f>
        <v>18.30985915492958</v>
      </c>
      <c r="DX61" s="76" t="str">
        <f>IF(AS61 = 0,AV61 - AS61,"")</f>
        <v/>
      </c>
      <c r="DY61" s="77">
        <v>27.5</v>
      </c>
      <c r="DZ61" s="77">
        <v>8.08</v>
      </c>
    </row>
    <row r="62" spans="1:130" ht="13.2" x14ac:dyDescent="0.25">
      <c r="A62" s="31">
        <v>60</v>
      </c>
      <c r="B62" s="76">
        <v>3</v>
      </c>
      <c r="C62" s="60"/>
      <c r="D62" s="61" t="s">
        <v>177</v>
      </c>
      <c r="E62" s="61" t="s">
        <v>321</v>
      </c>
      <c r="F62" s="14"/>
      <c r="G62" s="14" t="s">
        <v>178</v>
      </c>
      <c r="H62" s="14" t="s">
        <v>321</v>
      </c>
      <c r="I62" s="60" t="s">
        <v>203</v>
      </c>
      <c r="J62" s="62"/>
      <c r="K62" s="62"/>
      <c r="L62" s="62"/>
      <c r="M62" s="54">
        <v>14.75</v>
      </c>
      <c r="N62" s="54">
        <v>16</v>
      </c>
      <c r="O62" s="54">
        <v>18.25</v>
      </c>
      <c r="P62" s="54">
        <v>14.75</v>
      </c>
      <c r="Q62" s="54"/>
      <c r="R62" s="51"/>
      <c r="S62" s="51"/>
      <c r="T62" s="51"/>
      <c r="U62" s="51"/>
      <c r="V62" s="51"/>
      <c r="W62" s="51"/>
      <c r="X62" s="52">
        <f>IF(M62&gt;0,VLOOKUP(M62,$DY$8:$DZ$95,2)," ")</f>
        <v>1.0900000000000001</v>
      </c>
      <c r="Y62" s="52">
        <f>IF(N62&gt;0,VLOOKUP(N62,$DY$8:$DZ$95,2)," ")</f>
        <v>1.38</v>
      </c>
      <c r="Z62" s="52">
        <f>IF(O62&gt;0,VLOOKUP(O62,$DY$8:$DZ$95,2)," ")</f>
        <v>2.02</v>
      </c>
      <c r="AA62" s="52">
        <f>IF(P62&gt;0,VLOOKUP(P62,$DY$8:$DZ$95,2)," ")</f>
        <v>1.0900000000000001</v>
      </c>
      <c r="AB62" s="52" t="str">
        <f>IF(Q62&gt;0,VLOOKUP(Q62,$DY$8:$DZ$95,2)," ")</f>
        <v xml:space="preserve"> </v>
      </c>
      <c r="AC62" s="54">
        <v>26.75</v>
      </c>
      <c r="AD62" s="54">
        <v>16</v>
      </c>
      <c r="AE62" s="54">
        <v>16.5</v>
      </c>
      <c r="AF62" s="54">
        <v>17.5</v>
      </c>
      <c r="AG62" s="54">
        <v>18</v>
      </c>
      <c r="AH62" s="52">
        <f>IF(AC62&gt;0,VLOOKUP(AC62,$DY$8:$DZ$95,2)," ")</f>
        <v>7.36</v>
      </c>
      <c r="AI62" s="52">
        <f>IF(AD62&gt;0,VLOOKUP(AD62,$DY$8:$DZ$95,2)," ")</f>
        <v>1.38</v>
      </c>
      <c r="AJ62" s="52">
        <f>IF(AE62&gt;0,VLOOKUP(AE62,$DY$8:$DZ$95,2)," ")</f>
        <v>1.5</v>
      </c>
      <c r="AK62" s="52">
        <f>IF(AF62&gt;0,VLOOKUP(AF62,$DY$8:$DZ$95,2)," ")</f>
        <v>1.78</v>
      </c>
      <c r="AL62" s="52">
        <f>IF(AG62&gt;0,VLOOKUP(AG62,$DY$8:$DZ$95,2)," ")</f>
        <v>1.94</v>
      </c>
      <c r="AM62" s="53"/>
      <c r="AN62" s="53"/>
      <c r="AO62" s="53"/>
      <c r="AP62" s="53"/>
      <c r="AQ62" s="53"/>
      <c r="AR62" s="53"/>
      <c r="AS62" s="55">
        <f>IF(D62="","",SUM(X62:AB62))</f>
        <v>5.58</v>
      </c>
      <c r="AT62" s="31">
        <f>IF(D62="","",RANK(AS62,$AS$3:$AS$202,0))</f>
        <v>60</v>
      </c>
      <c r="AU62" s="57">
        <f>IF(D62="","",IF(LOOKUP(AT62,'Master 2012 Pay Sheet'!$A$5:$A$35,'Master 2012 Pay Sheet'!$B$5:$B$35)&gt;0,LOOKUP(AT62,'Master 2012 Pay Sheet'!$A$5:$A$35,'Master 2012 Pay Sheet'!$B$5:$B$35),0))</f>
        <v>0</v>
      </c>
      <c r="AV62" s="56">
        <f>IF(D62="","",SUM(AH62:AL62))</f>
        <v>13.959999999999999</v>
      </c>
      <c r="AW62" s="31">
        <f>IF(D62="","",RANK(AV62,$AV$3:$AV$202,0))</f>
        <v>14</v>
      </c>
      <c r="AX62" s="57">
        <f>IF(D62="","",IF(LOOKUP(AW62,'Master 2012 Pay Sheet'!$C$5:$C$35,'Master 2012 Pay Sheet'!$D$5:$D$35)&gt;0,LOOKUP(AW62,'Master 2012 Pay Sheet'!$C$5:$C$35,'Master 2012 Pay Sheet'!$D$5:$D$35),0))</f>
        <v>0</v>
      </c>
      <c r="AY62" s="56">
        <f>IF(D62="","",AS62+AV62)</f>
        <v>19.54</v>
      </c>
      <c r="AZ62" s="31">
        <f>IF(D62="","",RANK(AY62,$AY$3:$AY$202,0))</f>
        <v>46</v>
      </c>
      <c r="BA62" s="57">
        <f>IF(D62="","",IF(LOOKUP(AZ62,'Master 2012 Pay Sheet'!$E$5:$E$35,'Master 2012 Pay Sheet'!$F$5:$F$35)&gt;0,LOOKUP(AZ62,'Master 2012 Pay Sheet'!$E$5:$E$35,'Master 2012 Pay Sheet'!$F$5:$F$35),0))</f>
        <v>0</v>
      </c>
      <c r="BB62" s="57">
        <f>IF(D62="","",SUM(AU62+AX62+BA62))</f>
        <v>0</v>
      </c>
      <c r="BC62" s="31">
        <f>IF(D62="","",AT62-AZ62)</f>
        <v>14</v>
      </c>
      <c r="BD62" s="31" t="str">
        <f>IF(D62="","",IF(BC62=MAX($BC$3:$BC$202),B62,""))</f>
        <v/>
      </c>
      <c r="BE62" s="31">
        <f>IF(D62="","",COUNT(M62:Q62))</f>
        <v>4</v>
      </c>
      <c r="BF62" s="56">
        <f>IF(D62="","",MAX(X62:AB62))</f>
        <v>2.02</v>
      </c>
      <c r="BG62" s="31" t="str">
        <f>IF(BF62=MAX($BF$3:$BF$202),B62,"")</f>
        <v/>
      </c>
      <c r="BH62" s="31">
        <f>IF(D62="","",COUNT(AC62:AG62))</f>
        <v>5</v>
      </c>
      <c r="BI62" s="56">
        <f>IF(D62="","",MAX(AH62:AL62))</f>
        <v>7.36</v>
      </c>
      <c r="BJ62" s="31" t="str">
        <f>IF(BI62=MAX($BI$3:$BI$202),B62,"")</f>
        <v/>
      </c>
      <c r="BK62" s="31">
        <f>IF(BE62="","",BE62+BH62)</f>
        <v>9</v>
      </c>
      <c r="BL62" s="31">
        <f>IF(D62="","",IF(S62=MAX($S$3:$S$202),S62,""))</f>
        <v>0</v>
      </c>
      <c r="BM62" s="31">
        <f>IF(BL62=MAX($BL$3:$BL$202),B62,"")</f>
        <v>3</v>
      </c>
      <c r="BN62" s="31">
        <f>IF(D62="","",IF(AN62=MAX($AN$3:$AN$202),AN62,""))</f>
        <v>0</v>
      </c>
      <c r="BO62" s="31">
        <f>IF(BN62=MAX($BN$3:$BN$202),B62,"")</f>
        <v>3</v>
      </c>
      <c r="BP62" s="31">
        <f>IF(D62="","",IF(R62=MAX($R$3:$R$202),R62,""))</f>
        <v>0</v>
      </c>
      <c r="BQ62" s="31">
        <f>IF(BP62=MAX($BP$3:$BP$202),B62,"")</f>
        <v>3</v>
      </c>
      <c r="BR62" s="31">
        <f>IF(D62="","",IF(AM62=MAX($AM$3:$AM$202),AM62,""))</f>
        <v>0</v>
      </c>
      <c r="BS62" s="31">
        <f>IF(BR62=MAX($BR$3:$BR$202),B62,"")</f>
        <v>3</v>
      </c>
      <c r="BT62" s="31">
        <f>IF(D62="","",IF(V62=MAX($V$3:$V$202),V62,""))</f>
        <v>0</v>
      </c>
      <c r="BU62" s="31">
        <f>IF(BT62=MAX($BT$3:$BT$202),B62,"")</f>
        <v>3</v>
      </c>
      <c r="BV62" s="31">
        <f>IF(D62="","",IF(W62=MAX($W$3:$W$202), W62,""))</f>
        <v>0</v>
      </c>
      <c r="BW62" s="31">
        <f>IF(BV62=MAX($BV$3:$BV$202),B62,"")</f>
        <v>3</v>
      </c>
      <c r="BX62" s="31">
        <f>IF(D62="","",IF(AQ62=MAX($AQ$3:$AQ$202),AQ62,""))</f>
        <v>0</v>
      </c>
      <c r="BY62" s="31">
        <f>IF(BX62=MAX($BX$3:$BX$202),B62,"")</f>
        <v>3</v>
      </c>
      <c r="BZ62" s="31">
        <f>IF(D62="","",IF(AR62=MAX($AR$3:$AR$202), AR62,""))</f>
        <v>0</v>
      </c>
      <c r="CA62" s="31">
        <f>IF(BZ62=MAX($BZ$3:$BZ$202),B62,"")</f>
        <v>3</v>
      </c>
      <c r="CB62" s="31">
        <f>IF(D62="","",IF(U62=MAX($U$3:$U$202), U62,""))</f>
        <v>0</v>
      </c>
      <c r="CC62" s="31">
        <f>IF(CB62=MAX($CB$3:$CB$202),B62,"")</f>
        <v>3</v>
      </c>
      <c r="CD62" s="31">
        <f>IF(D62="","",IF(AP62=MAX($AP$3:$AP$202),AP62,""))</f>
        <v>0</v>
      </c>
      <c r="CE62" s="31">
        <f>IF(CD62=MAX($CD$3:$CD$202),B62,"")</f>
        <v>3</v>
      </c>
      <c r="CF62" s="31">
        <f>IF(D62="","",IF(T62=MAX($T$3:$T$202), T62,""))</f>
        <v>0</v>
      </c>
      <c r="CG62" s="31">
        <f>IF(CF62=MAX($CF$3:$CF$202),B62,"")</f>
        <v>3</v>
      </c>
      <c r="CH62" s="31">
        <f>IF(D62="","",IF(AO62=MAX($AO$3:$AO$202),AO62,""))</f>
        <v>0</v>
      </c>
      <c r="CI62" s="31">
        <f>IF(CH62=MAX($CH$3:$CH$202),B62,"")</f>
        <v>3</v>
      </c>
      <c r="CJ62" s="31" t="str">
        <f>IF(I62="AC",AZ62,"")</f>
        <v/>
      </c>
      <c r="CK62" s="31" t="str">
        <f>IF(CJ62="","",RANK(CJ62,$CJ$3:$CJ$202,1))</f>
        <v/>
      </c>
      <c r="CL62" s="31" t="str">
        <f>IF(CK62=1,B62,"")</f>
        <v/>
      </c>
      <c r="CM62" s="31" t="str">
        <f>IF(CK62=2,B62,"")</f>
        <v/>
      </c>
      <c r="CN62" s="31" t="str">
        <f>IF(CK62=3,B62,"")</f>
        <v/>
      </c>
      <c r="CO62" s="31" t="str">
        <f>IF(I62="MC",AZ62,"")</f>
        <v/>
      </c>
      <c r="CP62" s="31" t="str">
        <f>IF(CO62="","",RANK(CO62,$CO$3:$CO$202,1))</f>
        <v/>
      </c>
      <c r="CQ62" s="31" t="str">
        <f>IF(CP62=1,B62,"")</f>
        <v/>
      </c>
      <c r="CR62" s="31" t="str">
        <f>IF(CP62=2,B62,"")</f>
        <v/>
      </c>
      <c r="CS62" s="31" t="str">
        <f>IF(CP62=3,B62,"")</f>
        <v/>
      </c>
      <c r="CT62" s="31" t="str">
        <f>IF(BE62=0,BE62,"")</f>
        <v/>
      </c>
      <c r="CU62" s="31" t="str">
        <f>IF(BE62=1,1,"")</f>
        <v/>
      </c>
      <c r="CV62" s="31" t="str">
        <f>IF(BE62=2,2,"")</f>
        <v/>
      </c>
      <c r="CW62" s="31" t="str">
        <f>IF(BE62=3,3,"")</f>
        <v/>
      </c>
      <c r="CX62" s="31">
        <f>IF(BE62=4,4,"")</f>
        <v>4</v>
      </c>
      <c r="CY62" s="31" t="str">
        <f>IF(BE62=5,5,"")</f>
        <v/>
      </c>
      <c r="CZ62" s="31" t="str">
        <f>IF(BH62=0,BH62,"")</f>
        <v/>
      </c>
      <c r="DA62" s="31" t="str">
        <f>IF(BH62=1,1,"")</f>
        <v/>
      </c>
      <c r="DB62" s="31" t="str">
        <f>IF(BH62=2,2,"")</f>
        <v/>
      </c>
      <c r="DC62" s="31" t="str">
        <f>IF(BH62=3,3,"")</f>
        <v/>
      </c>
      <c r="DD62" s="31" t="str">
        <f>IF(BH62=4,4,"")</f>
        <v/>
      </c>
      <c r="DE62" s="31">
        <f>IF(BH62=5,5,"")</f>
        <v>5</v>
      </c>
      <c r="DF62" s="31" t="str">
        <f>IF(BK62=0,BK62,"")</f>
        <v/>
      </c>
      <c r="DG62" s="31" t="str">
        <f>IF(BK62=1,1,"")</f>
        <v/>
      </c>
      <c r="DH62" s="31" t="str">
        <f>IF(BK62=2,2,"")</f>
        <v/>
      </c>
      <c r="DI62" s="31" t="str">
        <f>IF(BK62=3,3,"")</f>
        <v/>
      </c>
      <c r="DJ62" s="31" t="str">
        <f>IF(BK62=4,4,"")</f>
        <v/>
      </c>
      <c r="DK62" s="31" t="str">
        <f>IF(BK62=5,5,"")</f>
        <v/>
      </c>
      <c r="DL62" s="31" t="str">
        <f>IF(BK62=6,6,"")</f>
        <v/>
      </c>
      <c r="DM62" s="31" t="str">
        <f>IF(BK62=7,7,"")</f>
        <v/>
      </c>
      <c r="DN62" s="31" t="str">
        <f>IF(BK62=8,8,"")</f>
        <v/>
      </c>
      <c r="DO62" s="31">
        <f>IF(BK62=9,9,"")</f>
        <v>9</v>
      </c>
      <c r="DP62" s="31" t="str">
        <f>IF(BK62=10,10,"")</f>
        <v/>
      </c>
      <c r="DQ62" s="31" t="str">
        <f>IF(J62="Lund",AZ62,"")</f>
        <v/>
      </c>
      <c r="DR62" s="31" t="str">
        <f>IF(DQ62="","",RANK(DQ62,$DQ$3:$DQ$202,1))</f>
        <v/>
      </c>
      <c r="DS62" s="31" t="str">
        <f>IF(DR62=1,B62,"")</f>
        <v/>
      </c>
      <c r="DT62" s="31">
        <f>IF(I62="AT",B62,"")</f>
        <v>3</v>
      </c>
      <c r="DU62" s="31" t="str">
        <f>IF(I62="MC",B62,"")</f>
        <v/>
      </c>
      <c r="DV62" s="31" t="str">
        <f>IF(I62="AC",B62,"")</f>
        <v/>
      </c>
      <c r="DW62" s="48">
        <f>IF(BK62=0,0,IF(D62="","",$D$203-AZ62+1)/$D$203*100)</f>
        <v>36.619718309859159</v>
      </c>
      <c r="DX62" s="76" t="str">
        <f>IF(AS62 = 0,AV62 - AS62,"")</f>
        <v/>
      </c>
      <c r="DY62" s="77">
        <v>27.75</v>
      </c>
      <c r="DZ62" s="77">
        <v>8.32</v>
      </c>
    </row>
    <row r="63" spans="1:130" ht="13.2" x14ac:dyDescent="0.25">
      <c r="A63" s="31">
        <v>61</v>
      </c>
      <c r="B63" s="76">
        <v>37</v>
      </c>
      <c r="C63" s="15"/>
      <c r="D63" s="14" t="s">
        <v>248</v>
      </c>
      <c r="E63" s="14" t="s">
        <v>353</v>
      </c>
      <c r="F63" s="14"/>
      <c r="G63" s="14" t="s">
        <v>249</v>
      </c>
      <c r="H63" s="50" t="s">
        <v>355</v>
      </c>
      <c r="I63" s="15" t="s">
        <v>222</v>
      </c>
      <c r="J63" s="47"/>
      <c r="K63" s="47"/>
      <c r="L63" s="47"/>
      <c r="M63" s="54">
        <v>15.25</v>
      </c>
      <c r="N63" s="54">
        <v>17.75</v>
      </c>
      <c r="O63" s="54">
        <v>19.5</v>
      </c>
      <c r="P63" s="54"/>
      <c r="Q63" s="54"/>
      <c r="R63" s="51"/>
      <c r="S63" s="51"/>
      <c r="T63" s="51"/>
      <c r="U63" s="51"/>
      <c r="V63" s="51"/>
      <c r="W63" s="51"/>
      <c r="X63" s="52">
        <f>IF(M63&gt;0,VLOOKUP(M63,$DY$8:$DZ$95,2)," ")</f>
        <v>1.18</v>
      </c>
      <c r="Y63" s="52">
        <f>IF(N63&gt;0,VLOOKUP(N63,$DY$8:$DZ$95,2)," ")</f>
        <v>1.86</v>
      </c>
      <c r="Z63" s="52">
        <f>IF(O63&gt;0,VLOOKUP(O63,$DY$8:$DZ$95,2)," ")</f>
        <v>2.52</v>
      </c>
      <c r="AA63" s="52" t="str">
        <f>IF(P63&gt;0,VLOOKUP(P63,$DY$8:$DZ$95,2)," ")</f>
        <v xml:space="preserve"> </v>
      </c>
      <c r="AB63" s="52" t="str">
        <f>IF(Q63&gt;0,VLOOKUP(Q63,$DY$8:$DZ$95,2)," ")</f>
        <v xml:space="preserve"> </v>
      </c>
      <c r="AC63" s="54">
        <v>17</v>
      </c>
      <c r="AD63" s="54">
        <v>15</v>
      </c>
      <c r="AE63" s="54">
        <v>19</v>
      </c>
      <c r="AF63" s="54"/>
      <c r="AG63" s="54"/>
      <c r="AH63" s="52">
        <f>IF(AC63&gt;0,VLOOKUP(AC63,$DY$8:$DZ$95,2)," ")</f>
        <v>1.64</v>
      </c>
      <c r="AI63" s="52">
        <f>IF(AD63&gt;0,VLOOKUP(AD63,$DY$8:$DZ$95,2)," ")</f>
        <v>1.1200000000000001</v>
      </c>
      <c r="AJ63" s="52">
        <f>IF(AE63&gt;0,VLOOKUP(AE63,$DY$8:$DZ$95,2)," ")</f>
        <v>2.3199999999999998</v>
      </c>
      <c r="AK63" s="52" t="str">
        <f>IF(AF63&gt;0,VLOOKUP(AF63,$DY$8:$DZ$95,2)," ")</f>
        <v xml:space="preserve"> </v>
      </c>
      <c r="AL63" s="52" t="str">
        <f>IF(AG63&gt;0,VLOOKUP(AG63,$DY$8:$DZ$95,2)," ")</f>
        <v xml:space="preserve"> </v>
      </c>
      <c r="AM63" s="53"/>
      <c r="AN63" s="53"/>
      <c r="AO63" s="53"/>
      <c r="AP63" s="53"/>
      <c r="AQ63" s="53"/>
      <c r="AR63" s="53"/>
      <c r="AS63" s="55">
        <f>IF(D63="","",SUM(X63:AB63))</f>
        <v>5.5600000000000005</v>
      </c>
      <c r="AT63" s="31">
        <f>IF(D63="","",RANK(AS63,$AS$3:$AS$202,0))</f>
        <v>61</v>
      </c>
      <c r="AU63" s="57">
        <f>IF(D63="","",IF(LOOKUP(AT63,'Master 2012 Pay Sheet'!$A$5:$A$35,'Master 2012 Pay Sheet'!$B$5:$B$35)&gt;0,LOOKUP(AT63,'Master 2012 Pay Sheet'!$A$5:$A$35,'Master 2012 Pay Sheet'!$B$5:$B$35),0))</f>
        <v>0</v>
      </c>
      <c r="AV63" s="56">
        <f>IF(D63="","",SUM(AH63:AL63))</f>
        <v>5.08</v>
      </c>
      <c r="AW63" s="31">
        <f>IF(D63="","",RANK(AV63,$AV$3:$AV$202,0))</f>
        <v>58</v>
      </c>
      <c r="AX63" s="57">
        <f>IF(D63="","",IF(LOOKUP(AW63,'Master 2012 Pay Sheet'!$C$5:$C$35,'Master 2012 Pay Sheet'!$D$5:$D$35)&gt;0,LOOKUP(AW63,'Master 2012 Pay Sheet'!$C$5:$C$35,'Master 2012 Pay Sheet'!$D$5:$D$35),0))</f>
        <v>0</v>
      </c>
      <c r="AY63" s="56">
        <f>IF(D63="","",AS63+AV63)</f>
        <v>10.64</v>
      </c>
      <c r="AZ63" s="31">
        <f>IF(D63="","",RANK(AY63,$AY$3:$AY$202,0))</f>
        <v>62</v>
      </c>
      <c r="BA63" s="57">
        <f>IF(D63="","",IF(LOOKUP(AZ63,'Master 2012 Pay Sheet'!$E$5:$E$35,'Master 2012 Pay Sheet'!$F$5:$F$35)&gt;0,LOOKUP(AZ63,'Master 2012 Pay Sheet'!$E$5:$E$35,'Master 2012 Pay Sheet'!$F$5:$F$35),0))</f>
        <v>0</v>
      </c>
      <c r="BB63" s="57">
        <f>IF(D63="","",SUM(AU63+AX63+BA63))</f>
        <v>0</v>
      </c>
      <c r="BC63" s="31">
        <f>IF(D63="","",AT63-AZ63)</f>
        <v>-1</v>
      </c>
      <c r="BD63" s="31" t="str">
        <f>IF(D63="","",IF(BC63=MAX($BC$3:$BC$202),B63,""))</f>
        <v/>
      </c>
      <c r="BE63" s="31">
        <f>IF(D63="","",COUNT(M63:Q63))</f>
        <v>3</v>
      </c>
      <c r="BF63" s="56">
        <f>IF(D63="","",MAX(X63:AB63))</f>
        <v>2.52</v>
      </c>
      <c r="BG63" s="31" t="str">
        <f>IF(BF63=MAX($BF$3:$BF$202),B63,"")</f>
        <v/>
      </c>
      <c r="BH63" s="31">
        <f>IF(D63="","",COUNT(AC63:AG63))</f>
        <v>3</v>
      </c>
      <c r="BI63" s="56">
        <f>IF(D63="","",MAX(AH63:AL63))</f>
        <v>2.3199999999999998</v>
      </c>
      <c r="BJ63" s="31" t="str">
        <f>IF(BI63=MAX($BI$3:$BI$202),B63,"")</f>
        <v/>
      </c>
      <c r="BK63" s="31">
        <f>IF(BE63="","",BE63+BH63)</f>
        <v>6</v>
      </c>
      <c r="BL63" s="31">
        <f>IF(D63="","",IF(S63=MAX($S$3:$S$202),S63,""))</f>
        <v>0</v>
      </c>
      <c r="BM63" s="31">
        <f>IF(BL63=MAX($BL$3:$BL$202),B63,"")</f>
        <v>37</v>
      </c>
      <c r="BN63" s="31">
        <f>IF(D63="","",IF(AN63=MAX($AN$3:$AN$202),AN63,""))</f>
        <v>0</v>
      </c>
      <c r="BO63" s="31">
        <f>IF(BN63=MAX($BN$3:$BN$202),B63,"")</f>
        <v>37</v>
      </c>
      <c r="BP63" s="31">
        <f>IF(D63="","",IF(R63=MAX($R$3:$R$202),R63,""))</f>
        <v>0</v>
      </c>
      <c r="BQ63" s="31">
        <f>IF(BP63=MAX($BP$3:$BP$202),B63,"")</f>
        <v>37</v>
      </c>
      <c r="BR63" s="31">
        <f>IF(D63="","",IF(AM63=MAX($AM$3:$AM$202),AM63,""))</f>
        <v>0</v>
      </c>
      <c r="BS63" s="31">
        <f>IF(BR63=MAX($BR$3:$BR$202),B63,"")</f>
        <v>37</v>
      </c>
      <c r="BT63" s="31">
        <f>IF(D63="","",IF(V63=MAX($V$3:$V$202),V63,""))</f>
        <v>0</v>
      </c>
      <c r="BU63" s="31">
        <f>IF(BT63=MAX($BT$3:$BT$202),B63,"")</f>
        <v>37</v>
      </c>
      <c r="BV63" s="31">
        <f>IF(D63="","",IF(W63=MAX($W$3:$W$202), W63,""))</f>
        <v>0</v>
      </c>
      <c r="BW63" s="31">
        <f>IF(BV63=MAX($BV$3:$BV$202),B63,"")</f>
        <v>37</v>
      </c>
      <c r="BX63" s="31">
        <f>IF(D63="","",IF(AQ63=MAX($AQ$3:$AQ$202),AQ63,""))</f>
        <v>0</v>
      </c>
      <c r="BY63" s="31">
        <f>IF(BX63=MAX($BX$3:$BX$202),B63,"")</f>
        <v>37</v>
      </c>
      <c r="BZ63" s="31">
        <f>IF(D63="","",IF(AR63=MAX($AR$3:$AR$202), AR63,""))</f>
        <v>0</v>
      </c>
      <c r="CA63" s="31">
        <f>IF(BZ63=MAX($BZ$3:$BZ$202),B63,"")</f>
        <v>37</v>
      </c>
      <c r="CB63" s="31">
        <f>IF(D63="","",IF(U63=MAX($U$3:$U$202), U63,""))</f>
        <v>0</v>
      </c>
      <c r="CC63" s="31">
        <f>IF(CB63=MAX($CB$3:$CB$202),B63,"")</f>
        <v>37</v>
      </c>
      <c r="CD63" s="31">
        <f>IF(D63="","",IF(AP63=MAX($AP$3:$AP$202),AP63,""))</f>
        <v>0</v>
      </c>
      <c r="CE63" s="31">
        <f>IF(CD63=MAX($CD$3:$CD$202),B63,"")</f>
        <v>37</v>
      </c>
      <c r="CF63" s="31">
        <f>IF(D63="","",IF(T63=MAX($T$3:$T$202), T63,""))</f>
        <v>0</v>
      </c>
      <c r="CG63" s="31">
        <f>IF(CF63=MAX($CF$3:$CF$202),B63,"")</f>
        <v>37</v>
      </c>
      <c r="CH63" s="31">
        <f>IF(D63="","",IF(AO63=MAX($AO$3:$AO$202),AO63,""))</f>
        <v>0</v>
      </c>
      <c r="CI63" s="31">
        <f>IF(CH63=MAX($CH$3:$CH$202),B63,"")</f>
        <v>37</v>
      </c>
      <c r="CJ63" s="31" t="str">
        <f>IF(I63="AC",AZ63,"")</f>
        <v/>
      </c>
      <c r="CK63" s="31" t="str">
        <f>IF(CJ63="","",RANK(CJ63,$CJ$3:$CJ$202,1))</f>
        <v/>
      </c>
      <c r="CL63" s="31" t="str">
        <f>IF(CK63=1,B63,"")</f>
        <v/>
      </c>
      <c r="CM63" s="31" t="str">
        <f>IF(CK63=2,B63,"")</f>
        <v/>
      </c>
      <c r="CN63" s="31" t="str">
        <f>IF(CK63=3,B63,"")</f>
        <v/>
      </c>
      <c r="CO63" s="31">
        <f>IF(I63="MC",AZ63,"")</f>
        <v>62</v>
      </c>
      <c r="CP63" s="31">
        <f>IF(CO63="","",RANK(CO63,$CO$3:$CO$202,1))</f>
        <v>8</v>
      </c>
      <c r="CQ63" s="31" t="str">
        <f>IF(CP63=1,B63,"")</f>
        <v/>
      </c>
      <c r="CR63" s="31" t="str">
        <f>IF(CP63=2,B63,"")</f>
        <v/>
      </c>
      <c r="CS63" s="31" t="str">
        <f>IF(CP63=3,B63,"")</f>
        <v/>
      </c>
      <c r="CT63" s="31" t="str">
        <f>IF(BE63=0,BE63,"")</f>
        <v/>
      </c>
      <c r="CU63" s="31" t="str">
        <f>IF(BE63=1,1,"")</f>
        <v/>
      </c>
      <c r="CV63" s="31" t="str">
        <f>IF(BE63=2,2,"")</f>
        <v/>
      </c>
      <c r="CW63" s="31">
        <f>IF(BE63=3,3,"")</f>
        <v>3</v>
      </c>
      <c r="CX63" s="31" t="str">
        <f>IF(BE63=4,4,"")</f>
        <v/>
      </c>
      <c r="CY63" s="31" t="str">
        <f>IF(BE63=5,5,"")</f>
        <v/>
      </c>
      <c r="CZ63" s="31" t="str">
        <f>IF(BH63=0,BH63,"")</f>
        <v/>
      </c>
      <c r="DA63" s="31" t="str">
        <f>IF(BH63=1,1,"")</f>
        <v/>
      </c>
      <c r="DB63" s="31" t="str">
        <f>IF(BH63=2,2,"")</f>
        <v/>
      </c>
      <c r="DC63" s="31">
        <f>IF(BH63=3,3,"")</f>
        <v>3</v>
      </c>
      <c r="DD63" s="31" t="str">
        <f>IF(BH63=4,4,"")</f>
        <v/>
      </c>
      <c r="DE63" s="31" t="str">
        <f>IF(BH63=5,5,"")</f>
        <v/>
      </c>
      <c r="DF63" s="31" t="str">
        <f>IF(BK63=0,BK63,"")</f>
        <v/>
      </c>
      <c r="DG63" s="31" t="str">
        <f>IF(BK63=1,1,"")</f>
        <v/>
      </c>
      <c r="DH63" s="31" t="str">
        <f>IF(BK63=2,2,"")</f>
        <v/>
      </c>
      <c r="DI63" s="31" t="str">
        <f>IF(BK63=3,3,"")</f>
        <v/>
      </c>
      <c r="DJ63" s="31" t="str">
        <f>IF(BK63=4,4,"")</f>
        <v/>
      </c>
      <c r="DK63" s="31" t="str">
        <f>IF(BK63=5,5,"")</f>
        <v/>
      </c>
      <c r="DL63" s="31">
        <f>IF(BK63=6,6,"")</f>
        <v>6</v>
      </c>
      <c r="DM63" s="31" t="str">
        <f>IF(BK63=7,7,"")</f>
        <v/>
      </c>
      <c r="DN63" s="31" t="str">
        <f>IF(BK63=8,8,"")</f>
        <v/>
      </c>
      <c r="DO63" s="31" t="str">
        <f>IF(BK63=9,9,"")</f>
        <v/>
      </c>
      <c r="DP63" s="31" t="str">
        <f>IF(BK63=10,10,"")</f>
        <v/>
      </c>
      <c r="DQ63" s="31" t="str">
        <f>IF(J63="Lund",AZ63,"")</f>
        <v/>
      </c>
      <c r="DR63" s="31" t="str">
        <f>IF(DQ63="","",RANK(DQ63,$DQ$3:$DQ$202,1))</f>
        <v/>
      </c>
      <c r="DS63" s="31" t="str">
        <f>IF(DR63=1,B63,"")</f>
        <v/>
      </c>
      <c r="DT63" s="31" t="str">
        <f>IF(I63="AT",B63,"")</f>
        <v/>
      </c>
      <c r="DU63" s="31">
        <f>IF(I63="MC",B63,"")</f>
        <v>37</v>
      </c>
      <c r="DV63" s="31" t="str">
        <f>IF(I63="AC",B63,"")</f>
        <v/>
      </c>
      <c r="DW63" s="48">
        <f>IF(BK63=0,0,IF(D63="","",$D$203-AZ63+1)/$D$203*100)</f>
        <v>14.084507042253522</v>
      </c>
      <c r="DX63" s="76" t="str">
        <f>IF(AS63 = 0,AV63 - AS63,"")</f>
        <v/>
      </c>
      <c r="DY63" s="77">
        <v>28</v>
      </c>
      <c r="DZ63" s="77">
        <v>8.58</v>
      </c>
    </row>
    <row r="64" spans="1:130" ht="13.2" x14ac:dyDescent="0.25">
      <c r="A64" s="31">
        <v>62</v>
      </c>
      <c r="B64" s="76">
        <v>66</v>
      </c>
      <c r="C64" s="15"/>
      <c r="D64" s="14" t="s">
        <v>306</v>
      </c>
      <c r="E64" s="14" t="s">
        <v>319</v>
      </c>
      <c r="F64" s="14"/>
      <c r="G64" s="14" t="s">
        <v>307</v>
      </c>
      <c r="H64" s="50" t="s">
        <v>368</v>
      </c>
      <c r="I64" s="15" t="s">
        <v>203</v>
      </c>
      <c r="J64" s="47"/>
      <c r="K64" s="47"/>
      <c r="L64" s="47"/>
      <c r="M64" s="54">
        <v>21.25</v>
      </c>
      <c r="N64" s="54">
        <v>17.5</v>
      </c>
      <c r="O64" s="54"/>
      <c r="P64" s="54"/>
      <c r="Q64" s="54"/>
      <c r="R64" s="51"/>
      <c r="S64" s="51"/>
      <c r="T64" s="51"/>
      <c r="U64" s="51"/>
      <c r="V64" s="51"/>
      <c r="W64" s="51"/>
      <c r="X64" s="52">
        <f>IF(M64&gt;0,VLOOKUP(M64,$DY$8:$DZ$95,2)," ")</f>
        <v>3.38</v>
      </c>
      <c r="Y64" s="52">
        <f>IF(N64&gt;0,VLOOKUP(N64,$DY$8:$DZ$95,2)," ")</f>
        <v>1.78</v>
      </c>
      <c r="Z64" s="52" t="str">
        <f>IF(O64&gt;0,VLOOKUP(O64,$DY$8:$DZ$95,2)," ")</f>
        <v xml:space="preserve"> </v>
      </c>
      <c r="AA64" s="52" t="str">
        <f>IF(P64&gt;0,VLOOKUP(P64,$DY$8:$DZ$95,2)," ")</f>
        <v xml:space="preserve"> </v>
      </c>
      <c r="AB64" s="52" t="str">
        <f>IF(Q64&gt;0,VLOOKUP(Q64,$DY$8:$DZ$95,2)," ")</f>
        <v xml:space="preserve"> </v>
      </c>
      <c r="AC64" s="54">
        <v>15.5</v>
      </c>
      <c r="AD64" s="54">
        <v>15</v>
      </c>
      <c r="AE64" s="54">
        <v>16</v>
      </c>
      <c r="AF64" s="54"/>
      <c r="AG64" s="54"/>
      <c r="AH64" s="52">
        <f>IF(AC64&gt;0,VLOOKUP(AC64,$DY$8:$DZ$95,2)," ")</f>
        <v>1.24</v>
      </c>
      <c r="AI64" s="52">
        <f>IF(AD64&gt;0,VLOOKUP(AD64,$DY$8:$DZ$95,2)," ")</f>
        <v>1.1200000000000001</v>
      </c>
      <c r="AJ64" s="52">
        <f>IF(AE64&gt;0,VLOOKUP(AE64,$DY$8:$DZ$95,2)," ")</f>
        <v>1.38</v>
      </c>
      <c r="AK64" s="52" t="str">
        <f>IF(AF64&gt;0,VLOOKUP(AF64,$DY$8:$DZ$95,2)," ")</f>
        <v xml:space="preserve"> </v>
      </c>
      <c r="AL64" s="52" t="str">
        <f>IF(AG64&gt;0,VLOOKUP(AG64,$DY$8:$DZ$95,2)," ")</f>
        <v xml:space="preserve"> </v>
      </c>
      <c r="AM64" s="53"/>
      <c r="AN64" s="53"/>
      <c r="AO64" s="53"/>
      <c r="AP64" s="53"/>
      <c r="AQ64" s="53"/>
      <c r="AR64" s="53"/>
      <c r="AS64" s="55">
        <f>IF(D64="","",SUM(X64:AB64))</f>
        <v>5.16</v>
      </c>
      <c r="AT64" s="31">
        <f>IF(D64="","",RANK(AS64,$AS$3:$AS$202,0))</f>
        <v>62</v>
      </c>
      <c r="AU64" s="57">
        <f>IF(D64="","",IF(LOOKUP(AT64,'Master 2012 Pay Sheet'!$A$5:$A$35,'Master 2012 Pay Sheet'!$B$5:$B$35)&gt;0,LOOKUP(AT64,'Master 2012 Pay Sheet'!$A$5:$A$35,'Master 2012 Pay Sheet'!$B$5:$B$35),0))</f>
        <v>0</v>
      </c>
      <c r="AV64" s="56">
        <f>IF(D64="","",SUM(AH64:AL64))</f>
        <v>3.74</v>
      </c>
      <c r="AW64" s="31">
        <f>IF(D64="","",RANK(AV64,$AV$3:$AV$202,0))</f>
        <v>63</v>
      </c>
      <c r="AX64" s="57">
        <f>IF(D64="","",IF(LOOKUP(AW64,'Master 2012 Pay Sheet'!$C$5:$C$35,'Master 2012 Pay Sheet'!$D$5:$D$35)&gt;0,LOOKUP(AW64,'Master 2012 Pay Sheet'!$C$5:$C$35,'Master 2012 Pay Sheet'!$D$5:$D$35),0))</f>
        <v>0</v>
      </c>
      <c r="AY64" s="56">
        <f>IF(D64="","",AS64+AV64)</f>
        <v>8.9</v>
      </c>
      <c r="AZ64" s="31">
        <f>IF(D64="","",RANK(AY64,$AY$3:$AY$202,0))</f>
        <v>65</v>
      </c>
      <c r="BA64" s="57">
        <f>IF(D64="","",IF(LOOKUP(AZ64,'Master 2012 Pay Sheet'!$E$5:$E$35,'Master 2012 Pay Sheet'!$F$5:$F$35)&gt;0,LOOKUP(AZ64,'Master 2012 Pay Sheet'!$E$5:$E$35,'Master 2012 Pay Sheet'!$F$5:$F$35),0))</f>
        <v>0</v>
      </c>
      <c r="BB64" s="57">
        <f>IF(D64="","",SUM(AU64+AX64+BA64))</f>
        <v>0</v>
      </c>
      <c r="BC64" s="31">
        <f>IF(D64="","",AT64-AZ64)</f>
        <v>-3</v>
      </c>
      <c r="BD64" s="31" t="str">
        <f>IF(D64="","",IF(BC64=MAX($BC$3:$BC$202),B64,""))</f>
        <v/>
      </c>
      <c r="BE64" s="31">
        <f>IF(D64="","",COUNT(M64:Q64))</f>
        <v>2</v>
      </c>
      <c r="BF64" s="56">
        <f>IF(D64="","",MAX(X64:AB64))</f>
        <v>3.38</v>
      </c>
      <c r="BG64" s="31" t="str">
        <f>IF(BF64=MAX($BF$3:$BF$202),B64,"")</f>
        <v/>
      </c>
      <c r="BH64" s="31">
        <f>IF(D64="","",COUNT(AC64:AG64))</f>
        <v>3</v>
      </c>
      <c r="BI64" s="56">
        <f>IF(D64="","",MAX(AH64:AL64))</f>
        <v>1.38</v>
      </c>
      <c r="BJ64" s="31" t="str">
        <f>IF(BI64=MAX($BI$3:$BI$202),B64,"")</f>
        <v/>
      </c>
      <c r="BK64" s="31">
        <f>IF(BE64="","",BE64+BH64)</f>
        <v>5</v>
      </c>
      <c r="BL64" s="31">
        <f>IF(D64="","",IF(S64=MAX($S$3:$S$202),S64,""))</f>
        <v>0</v>
      </c>
      <c r="BM64" s="31">
        <f>IF(BL64=MAX($BL$3:$BL$202),B64,"")</f>
        <v>66</v>
      </c>
      <c r="BN64" s="31">
        <f>IF(D64="","",IF(AN64=MAX($AN$3:$AN$202),AN64,""))</f>
        <v>0</v>
      </c>
      <c r="BO64" s="31">
        <f>IF(BN64=MAX($BN$3:$BN$202),B64,"")</f>
        <v>66</v>
      </c>
      <c r="BP64" s="31">
        <f>IF(D64="","",IF(R64=MAX($R$3:$R$202),R64,""))</f>
        <v>0</v>
      </c>
      <c r="BQ64" s="31">
        <f>IF(BP64=MAX($BP$3:$BP$202),B64,"")</f>
        <v>66</v>
      </c>
      <c r="BR64" s="31">
        <f>IF(D64="","",IF(AM64=MAX($AM$3:$AM$202),AM64,""))</f>
        <v>0</v>
      </c>
      <c r="BS64" s="31">
        <f>IF(BR64=MAX($BR$3:$BR$202),B64,"")</f>
        <v>66</v>
      </c>
      <c r="BT64" s="31">
        <f>IF(D64="","",IF(V64=MAX($V$3:$V$202),V64,""))</f>
        <v>0</v>
      </c>
      <c r="BU64" s="31">
        <f>IF(BT64=MAX($BT$3:$BT$202),B64,"")</f>
        <v>66</v>
      </c>
      <c r="BV64" s="31">
        <f>IF(D64="","",IF(W64=MAX($W$3:$W$202), W64,""))</f>
        <v>0</v>
      </c>
      <c r="BW64" s="31">
        <f>IF(BV64=MAX($BV$3:$BV$202),B64,"")</f>
        <v>66</v>
      </c>
      <c r="BX64" s="31">
        <f>IF(D64="","",IF(AQ64=MAX($AQ$3:$AQ$202),AQ64,""))</f>
        <v>0</v>
      </c>
      <c r="BY64" s="31">
        <f>IF(BX64=MAX($BX$3:$BX$202),B64,"")</f>
        <v>66</v>
      </c>
      <c r="BZ64" s="31">
        <f>IF(D64="","",IF(AR64=MAX($AR$3:$AR$202), AR64,""))</f>
        <v>0</v>
      </c>
      <c r="CA64" s="31">
        <f>IF(BZ64=MAX($BZ$3:$BZ$202),B64,"")</f>
        <v>66</v>
      </c>
      <c r="CB64" s="31">
        <f>IF(D64="","",IF(U64=MAX($U$3:$U$202), U64,""))</f>
        <v>0</v>
      </c>
      <c r="CC64" s="31">
        <f>IF(CB64=MAX($CB$3:$CB$202),B64,"")</f>
        <v>66</v>
      </c>
      <c r="CD64" s="31">
        <f>IF(D64="","",IF(AP64=MAX($AP$3:$AP$202),AP64,""))</f>
        <v>0</v>
      </c>
      <c r="CE64" s="31">
        <f>IF(CD64=MAX($CD$3:$CD$202),B64,"")</f>
        <v>66</v>
      </c>
      <c r="CF64" s="31">
        <f>IF(D64="","",IF(T64=MAX($T$3:$T$202), T64,""))</f>
        <v>0</v>
      </c>
      <c r="CG64" s="31">
        <f>IF(CF64=MAX($CF$3:$CF$202),B64,"")</f>
        <v>66</v>
      </c>
      <c r="CH64" s="31">
        <f>IF(D64="","",IF(AO64=MAX($AO$3:$AO$202),AO64,""))</f>
        <v>0</v>
      </c>
      <c r="CI64" s="31">
        <f>IF(CH64=MAX($CH$3:$CH$202),B64,"")</f>
        <v>66</v>
      </c>
      <c r="CJ64" s="31" t="str">
        <f>IF(I64="AC",AZ64,"")</f>
        <v/>
      </c>
      <c r="CK64" s="31" t="str">
        <f>IF(CJ64="","",RANK(CJ64,$CJ$3:$CJ$202,1))</f>
        <v/>
      </c>
      <c r="CL64" s="31" t="str">
        <f>IF(CK64=1,B64,"")</f>
        <v/>
      </c>
      <c r="CM64" s="31" t="str">
        <f>IF(CK64=2,B64,"")</f>
        <v/>
      </c>
      <c r="CN64" s="31" t="str">
        <f>IF(CK64=3,B64,"")</f>
        <v/>
      </c>
      <c r="CO64" s="31" t="str">
        <f>IF(I64="MC",AZ64,"")</f>
        <v/>
      </c>
      <c r="CP64" s="31" t="str">
        <f>IF(CO64="","",RANK(CO64,$CO$3:$CO$202,1))</f>
        <v/>
      </c>
      <c r="CQ64" s="31" t="str">
        <f>IF(CP64=1,B64,"")</f>
        <v/>
      </c>
      <c r="CR64" s="31" t="str">
        <f>IF(CP64=2,B64,"")</f>
        <v/>
      </c>
      <c r="CS64" s="31" t="str">
        <f>IF(CP64=3,B64,"")</f>
        <v/>
      </c>
      <c r="CT64" s="31" t="str">
        <f>IF(BE64=0,BE64,"")</f>
        <v/>
      </c>
      <c r="CU64" s="31" t="str">
        <f>IF(BE64=1,1,"")</f>
        <v/>
      </c>
      <c r="CV64" s="31">
        <f>IF(BE64=2,2,"")</f>
        <v>2</v>
      </c>
      <c r="CW64" s="31" t="str">
        <f>IF(BE64=3,3,"")</f>
        <v/>
      </c>
      <c r="CX64" s="31" t="str">
        <f>IF(BE64=4,4,"")</f>
        <v/>
      </c>
      <c r="CY64" s="31" t="str">
        <f>IF(BE64=5,5,"")</f>
        <v/>
      </c>
      <c r="CZ64" s="31" t="str">
        <f>IF(BH64=0,BH64,"")</f>
        <v/>
      </c>
      <c r="DA64" s="31" t="str">
        <f>IF(BH64=1,1,"")</f>
        <v/>
      </c>
      <c r="DB64" s="31" t="str">
        <f>IF(BH64=2,2,"")</f>
        <v/>
      </c>
      <c r="DC64" s="31">
        <f>IF(BH64=3,3,"")</f>
        <v>3</v>
      </c>
      <c r="DD64" s="31" t="str">
        <f>IF(BH64=4,4,"")</f>
        <v/>
      </c>
      <c r="DE64" s="31" t="str">
        <f>IF(BH64=5,5,"")</f>
        <v/>
      </c>
      <c r="DF64" s="31" t="str">
        <f>IF(BK64=0,BK64,"")</f>
        <v/>
      </c>
      <c r="DG64" s="31" t="str">
        <f>IF(BK64=1,1,"")</f>
        <v/>
      </c>
      <c r="DH64" s="31" t="str">
        <f>IF(BK64=2,2,"")</f>
        <v/>
      </c>
      <c r="DI64" s="31" t="str">
        <f>IF(BK64=3,3,"")</f>
        <v/>
      </c>
      <c r="DJ64" s="31" t="str">
        <f>IF(BK64=4,4,"")</f>
        <v/>
      </c>
      <c r="DK64" s="31">
        <f>IF(BK64=5,5,"")</f>
        <v>5</v>
      </c>
      <c r="DL64" s="31" t="str">
        <f>IF(BK64=6,6,"")</f>
        <v/>
      </c>
      <c r="DM64" s="31" t="str">
        <f>IF(BK64=7,7,"")</f>
        <v/>
      </c>
      <c r="DN64" s="31" t="str">
        <f>IF(BK64=8,8,"")</f>
        <v/>
      </c>
      <c r="DO64" s="31" t="str">
        <f>IF(BK64=9,9,"")</f>
        <v/>
      </c>
      <c r="DP64" s="31" t="str">
        <f>IF(BK64=10,10,"")</f>
        <v/>
      </c>
      <c r="DQ64" s="31" t="str">
        <f>IF(J64="Lund",AZ64,"")</f>
        <v/>
      </c>
      <c r="DR64" s="31" t="str">
        <f>IF(DQ64="","",RANK(DQ64,$DQ$3:$DQ$202,1))</f>
        <v/>
      </c>
      <c r="DS64" s="31" t="str">
        <f>IF(DR64=1,B64,"")</f>
        <v/>
      </c>
      <c r="DT64" s="31">
        <f>IF(I64="AT",B64,"")</f>
        <v>66</v>
      </c>
      <c r="DU64" s="31" t="str">
        <f>IF(I64="MC",B64,"")</f>
        <v/>
      </c>
      <c r="DV64" s="31" t="str">
        <f>IF(I64="AC",B64,"")</f>
        <v/>
      </c>
      <c r="DW64" s="48">
        <f>IF(BK64=0,0,IF(D64="","",$D$203-AZ64+1)/$D$203*100)</f>
        <v>9.8591549295774641</v>
      </c>
      <c r="DX64" s="76" t="str">
        <f>IF(AS64 = 0,AV64 - AS64,"")</f>
        <v/>
      </c>
      <c r="DY64" s="77">
        <v>28.25</v>
      </c>
      <c r="DZ64" s="77">
        <v>8.84</v>
      </c>
    </row>
    <row r="65" spans="1:130" ht="13.2" x14ac:dyDescent="0.25">
      <c r="A65" s="31">
        <v>63</v>
      </c>
      <c r="B65" s="76">
        <v>47</v>
      </c>
      <c r="C65" s="15"/>
      <c r="D65" s="14" t="s">
        <v>268</v>
      </c>
      <c r="E65" s="14" t="s">
        <v>326</v>
      </c>
      <c r="F65" s="14"/>
      <c r="G65" s="14" t="s">
        <v>269</v>
      </c>
      <c r="H65" s="50" t="s">
        <v>326</v>
      </c>
      <c r="I65" s="15" t="s">
        <v>237</v>
      </c>
      <c r="J65" s="47"/>
      <c r="K65" s="47"/>
      <c r="L65" s="47"/>
      <c r="M65" s="54">
        <v>17</v>
      </c>
      <c r="N65" s="54">
        <v>17.75</v>
      </c>
      <c r="O65" s="54">
        <v>16</v>
      </c>
      <c r="P65" s="54"/>
      <c r="Q65" s="54"/>
      <c r="R65" s="51"/>
      <c r="S65" s="51"/>
      <c r="T65" s="51"/>
      <c r="U65" s="51"/>
      <c r="V65" s="51"/>
      <c r="W65" s="51"/>
      <c r="X65" s="52">
        <f>IF(M65&gt;0,VLOOKUP(M65,$DY$8:$DZ$95,2)," ")</f>
        <v>1.64</v>
      </c>
      <c r="Y65" s="52">
        <f>IF(N65&gt;0,VLOOKUP(N65,$DY$8:$DZ$95,2)," ")</f>
        <v>1.86</v>
      </c>
      <c r="Z65" s="52">
        <f>IF(O65&gt;0,VLOOKUP(O65,$DY$8:$DZ$95,2)," ")</f>
        <v>1.38</v>
      </c>
      <c r="AA65" s="52" t="str">
        <f>IF(P65&gt;0,VLOOKUP(P65,$DY$8:$DZ$95,2)," ")</f>
        <v xml:space="preserve"> </v>
      </c>
      <c r="AB65" s="52" t="str">
        <f>IF(Q65&gt;0,VLOOKUP(Q65,$DY$8:$DZ$95,2)," ")</f>
        <v xml:space="preserve"> </v>
      </c>
      <c r="AC65" s="54">
        <v>15.5</v>
      </c>
      <c r="AD65" s="54"/>
      <c r="AE65" s="54"/>
      <c r="AF65" s="54"/>
      <c r="AG65" s="54"/>
      <c r="AH65" s="52">
        <f>IF(AC65&gt;0,VLOOKUP(AC65,$DY$8:$DZ$95,2)," ")</f>
        <v>1.24</v>
      </c>
      <c r="AI65" s="52" t="str">
        <f>IF(AD65&gt;0,VLOOKUP(AD65,$DY$8:$DZ$95,2)," ")</f>
        <v xml:space="preserve"> </v>
      </c>
      <c r="AJ65" s="52" t="str">
        <f>IF(AE65&gt;0,VLOOKUP(AE65,$DY$8:$DZ$95,2)," ")</f>
        <v xml:space="preserve"> </v>
      </c>
      <c r="AK65" s="52" t="str">
        <f>IF(AF65&gt;0,VLOOKUP(AF65,$DY$8:$DZ$95,2)," ")</f>
        <v xml:space="preserve"> </v>
      </c>
      <c r="AL65" s="52" t="str">
        <f>IF(AG65&gt;0,VLOOKUP(AG65,$DY$8:$DZ$95,2)," ")</f>
        <v xml:space="preserve"> </v>
      </c>
      <c r="AM65" s="53"/>
      <c r="AN65" s="53"/>
      <c r="AO65" s="53"/>
      <c r="AP65" s="53"/>
      <c r="AQ65" s="53"/>
      <c r="AR65" s="53"/>
      <c r="AS65" s="55">
        <f>IF(D65="","",SUM(X65:AB65))</f>
        <v>4.88</v>
      </c>
      <c r="AT65" s="31">
        <f>IF(D65="","",RANK(AS65,$AS$3:$AS$202,0))</f>
        <v>63</v>
      </c>
      <c r="AU65" s="57">
        <f>IF(D65="","",IF(LOOKUP(AT65,'Master 2012 Pay Sheet'!$A$5:$A$35,'Master 2012 Pay Sheet'!$B$5:$B$35)&gt;0,LOOKUP(AT65,'Master 2012 Pay Sheet'!$A$5:$A$35,'Master 2012 Pay Sheet'!$B$5:$B$35),0))</f>
        <v>0</v>
      </c>
      <c r="AV65" s="56">
        <f>IF(D65="","",SUM(AH65:AL65))</f>
        <v>1.24</v>
      </c>
      <c r="AW65" s="31">
        <f>IF(D65="","",RANK(AV65,$AV$3:$AV$202,0))</f>
        <v>69</v>
      </c>
      <c r="AX65" s="57">
        <f>IF(D65="","",IF(LOOKUP(AW65,'Master 2012 Pay Sheet'!$C$5:$C$35,'Master 2012 Pay Sheet'!$D$5:$D$35)&gt;0,LOOKUP(AW65,'Master 2012 Pay Sheet'!$C$5:$C$35,'Master 2012 Pay Sheet'!$D$5:$D$35),0))</f>
        <v>0</v>
      </c>
      <c r="AY65" s="56">
        <f>IF(D65="","",AS65+AV65)</f>
        <v>6.12</v>
      </c>
      <c r="AZ65" s="31">
        <f>IF(D65="","",RANK(AY65,$AY$3:$AY$202,0))</f>
        <v>67</v>
      </c>
      <c r="BA65" s="57">
        <f>IF(D65="","",IF(LOOKUP(AZ65,'Master 2012 Pay Sheet'!$E$5:$E$35,'Master 2012 Pay Sheet'!$F$5:$F$35)&gt;0,LOOKUP(AZ65,'Master 2012 Pay Sheet'!$E$5:$E$35,'Master 2012 Pay Sheet'!$F$5:$F$35),0))</f>
        <v>0</v>
      </c>
      <c r="BB65" s="57">
        <f>IF(D65="","",SUM(AU65+AX65+BA65))</f>
        <v>0</v>
      </c>
      <c r="BC65" s="31">
        <f>IF(D65="","",AT65-AZ65)</f>
        <v>-4</v>
      </c>
      <c r="BD65" s="31" t="str">
        <f>IF(D65="","",IF(BC65=MAX($BC$3:$BC$202),B65,""))</f>
        <v/>
      </c>
      <c r="BE65" s="31">
        <f>IF(D65="","",COUNT(M65:Q65))</f>
        <v>3</v>
      </c>
      <c r="BF65" s="56">
        <f>IF(D65="","",MAX(X65:AB65))</f>
        <v>1.86</v>
      </c>
      <c r="BG65" s="31" t="str">
        <f>IF(BF65=MAX($BF$3:$BF$202),B65,"")</f>
        <v/>
      </c>
      <c r="BH65" s="31">
        <f>IF(D65="","",COUNT(AC65:AG65))</f>
        <v>1</v>
      </c>
      <c r="BI65" s="56">
        <f>IF(D65="","",MAX(AH65:AL65))</f>
        <v>1.24</v>
      </c>
      <c r="BJ65" s="31" t="str">
        <f>IF(BI65=MAX($BI$3:$BI$202),B65,"")</f>
        <v/>
      </c>
      <c r="BK65" s="31">
        <f>IF(BE65="","",BE65+BH65)</f>
        <v>4</v>
      </c>
      <c r="BL65" s="31">
        <f>IF(D65="","",IF(S65=MAX($S$3:$S$202),S65,""))</f>
        <v>0</v>
      </c>
      <c r="BM65" s="31">
        <f>IF(BL65=MAX($BL$3:$BL$202),B65,"")</f>
        <v>47</v>
      </c>
      <c r="BN65" s="31">
        <f>IF(D65="","",IF(AN65=MAX($AN$3:$AN$202),AN65,""))</f>
        <v>0</v>
      </c>
      <c r="BO65" s="31">
        <f>IF(BN65=MAX($BN$3:$BN$202),B65,"")</f>
        <v>47</v>
      </c>
      <c r="BP65" s="31">
        <f>IF(D65="","",IF(R65=MAX($R$3:$R$202),R65,""))</f>
        <v>0</v>
      </c>
      <c r="BQ65" s="31">
        <f>IF(BP65=MAX($BP$3:$BP$202),B65,"")</f>
        <v>47</v>
      </c>
      <c r="BR65" s="31">
        <f>IF(D65="","",IF(AM65=MAX($AM$3:$AM$202),AM65,""))</f>
        <v>0</v>
      </c>
      <c r="BS65" s="31">
        <f>IF(BR65=MAX($BR$3:$BR$202),B65,"")</f>
        <v>47</v>
      </c>
      <c r="BT65" s="31">
        <f>IF(D65="","",IF(V65=MAX($V$3:$V$202),V65,""))</f>
        <v>0</v>
      </c>
      <c r="BU65" s="31">
        <f>IF(BT65=MAX($BT$3:$BT$202),B65,"")</f>
        <v>47</v>
      </c>
      <c r="BV65" s="31">
        <f>IF(D65="","",IF(W65=MAX($W$3:$W$202), W65,""))</f>
        <v>0</v>
      </c>
      <c r="BW65" s="31">
        <f>IF(BV65=MAX($BV$3:$BV$202),B65,"")</f>
        <v>47</v>
      </c>
      <c r="BX65" s="31">
        <f>IF(D65="","",IF(AQ65=MAX($AQ$3:$AQ$202),AQ65,""))</f>
        <v>0</v>
      </c>
      <c r="BY65" s="31">
        <f>IF(BX65=MAX($BX$3:$BX$202),B65,"")</f>
        <v>47</v>
      </c>
      <c r="BZ65" s="31">
        <f>IF(D65="","",IF(AR65=MAX($AR$3:$AR$202), AR65,""))</f>
        <v>0</v>
      </c>
      <c r="CA65" s="31">
        <f>IF(BZ65=MAX($BZ$3:$BZ$202),B65,"")</f>
        <v>47</v>
      </c>
      <c r="CB65" s="31">
        <f>IF(D65="","",IF(U65=MAX($U$3:$U$202), U65,""))</f>
        <v>0</v>
      </c>
      <c r="CC65" s="31">
        <f>IF(CB65=MAX($CB$3:$CB$202),B65,"")</f>
        <v>47</v>
      </c>
      <c r="CD65" s="31">
        <f>IF(D65="","",IF(AP65=MAX($AP$3:$AP$202),AP65,""))</f>
        <v>0</v>
      </c>
      <c r="CE65" s="31">
        <f>IF(CD65=MAX($CD$3:$CD$202),B65,"")</f>
        <v>47</v>
      </c>
      <c r="CF65" s="31">
        <f>IF(D65="","",IF(T65=MAX($T$3:$T$202), T65,""))</f>
        <v>0</v>
      </c>
      <c r="CG65" s="31">
        <f>IF(CF65=MAX($CF$3:$CF$202),B65,"")</f>
        <v>47</v>
      </c>
      <c r="CH65" s="31">
        <f>IF(D65="","",IF(AO65=MAX($AO$3:$AO$202),AO65,""))</f>
        <v>0</v>
      </c>
      <c r="CI65" s="31">
        <f>IF(CH65=MAX($CH$3:$CH$202),B65,"")</f>
        <v>47</v>
      </c>
      <c r="CJ65" s="31">
        <f>IF(I65="AC",AZ65,"")</f>
        <v>67</v>
      </c>
      <c r="CK65" s="31">
        <f>IF(CJ65="","",RANK(CJ65,$CJ$3:$CJ$202,1))</f>
        <v>6</v>
      </c>
      <c r="CL65" s="31" t="str">
        <f>IF(CK65=1,B65,"")</f>
        <v/>
      </c>
      <c r="CM65" s="31" t="str">
        <f>IF(CK65=2,B65,"")</f>
        <v/>
      </c>
      <c r="CN65" s="31" t="str">
        <f>IF(CK65=3,B65,"")</f>
        <v/>
      </c>
      <c r="CO65" s="31" t="str">
        <f>IF(I65="MC",AZ65,"")</f>
        <v/>
      </c>
      <c r="CP65" s="31" t="str">
        <f>IF(CO65="","",RANK(CO65,$CO$3:$CO$202,1))</f>
        <v/>
      </c>
      <c r="CQ65" s="31" t="str">
        <f>IF(CP65=1,B65,"")</f>
        <v/>
      </c>
      <c r="CR65" s="31" t="str">
        <f>IF(CP65=2,B65,"")</f>
        <v/>
      </c>
      <c r="CS65" s="31" t="str">
        <f>IF(CP65=3,B65,"")</f>
        <v/>
      </c>
      <c r="CT65" s="31" t="str">
        <f>IF(BE65=0,BE65,"")</f>
        <v/>
      </c>
      <c r="CU65" s="31" t="str">
        <f>IF(BE65=1,1,"")</f>
        <v/>
      </c>
      <c r="CV65" s="31" t="str">
        <f>IF(BE65=2,2,"")</f>
        <v/>
      </c>
      <c r="CW65" s="31">
        <f>IF(BE65=3,3,"")</f>
        <v>3</v>
      </c>
      <c r="CX65" s="31" t="str">
        <f>IF(BE65=4,4,"")</f>
        <v/>
      </c>
      <c r="CY65" s="31" t="str">
        <f>IF(BE65=5,5,"")</f>
        <v/>
      </c>
      <c r="CZ65" s="31" t="str">
        <f>IF(BH65=0,BH65,"")</f>
        <v/>
      </c>
      <c r="DA65" s="31">
        <f>IF(BH65=1,1,"")</f>
        <v>1</v>
      </c>
      <c r="DB65" s="31" t="str">
        <f>IF(BH65=2,2,"")</f>
        <v/>
      </c>
      <c r="DC65" s="31" t="str">
        <f>IF(BH65=3,3,"")</f>
        <v/>
      </c>
      <c r="DD65" s="31" t="str">
        <f>IF(BH65=4,4,"")</f>
        <v/>
      </c>
      <c r="DE65" s="31" t="str">
        <f>IF(BH65=5,5,"")</f>
        <v/>
      </c>
      <c r="DF65" s="31" t="str">
        <f>IF(BK65=0,BK65,"")</f>
        <v/>
      </c>
      <c r="DG65" s="31" t="str">
        <f>IF(BK65=1,1,"")</f>
        <v/>
      </c>
      <c r="DH65" s="31" t="str">
        <f>IF(BK65=2,2,"")</f>
        <v/>
      </c>
      <c r="DI65" s="31" t="str">
        <f>IF(BK65=3,3,"")</f>
        <v/>
      </c>
      <c r="DJ65" s="31">
        <f>IF(BK65=4,4,"")</f>
        <v>4</v>
      </c>
      <c r="DK65" s="31" t="str">
        <f>IF(BK65=5,5,"")</f>
        <v/>
      </c>
      <c r="DL65" s="31" t="str">
        <f>IF(BK65=6,6,"")</f>
        <v/>
      </c>
      <c r="DM65" s="31" t="str">
        <f>IF(BK65=7,7,"")</f>
        <v/>
      </c>
      <c r="DN65" s="31" t="str">
        <f>IF(BK65=8,8,"")</f>
        <v/>
      </c>
      <c r="DO65" s="31" t="str">
        <f>IF(BK65=9,9,"")</f>
        <v/>
      </c>
      <c r="DP65" s="31" t="str">
        <f>IF(BK65=10,10,"")</f>
        <v/>
      </c>
      <c r="DQ65" s="31" t="str">
        <f>IF(J65="Lund",AZ65,"")</f>
        <v/>
      </c>
      <c r="DR65" s="31" t="str">
        <f>IF(DQ65="","",RANK(DQ65,$DQ$3:$DQ$202,1))</f>
        <v/>
      </c>
      <c r="DS65" s="31" t="str">
        <f>IF(DR65=1,B65,"")</f>
        <v/>
      </c>
      <c r="DT65" s="31" t="str">
        <f>IF(I65="AT",B65,"")</f>
        <v/>
      </c>
      <c r="DU65" s="31" t="str">
        <f>IF(I65="MC",B65,"")</f>
        <v/>
      </c>
      <c r="DV65" s="31">
        <f>IF(I65="AC",B65,"")</f>
        <v>47</v>
      </c>
      <c r="DW65" s="48">
        <f>IF(BK65=0,0,IF(D65="","",$D$203-AZ65+1)/$D$203*100)</f>
        <v>7.042253521126761</v>
      </c>
      <c r="DX65" s="76" t="str">
        <f>IF(AS65 = 0,AV65 - AS65,"")</f>
        <v/>
      </c>
      <c r="DY65" s="77">
        <v>28.5</v>
      </c>
      <c r="DZ65" s="77">
        <v>9.1</v>
      </c>
    </row>
    <row r="66" spans="1:130" ht="13.2" x14ac:dyDescent="0.25">
      <c r="A66" s="31">
        <v>64</v>
      </c>
      <c r="B66" s="76">
        <v>44</v>
      </c>
      <c r="C66" s="15"/>
      <c r="D66" s="14" t="s">
        <v>262</v>
      </c>
      <c r="E66" s="14" t="s">
        <v>359</v>
      </c>
      <c r="F66" s="14"/>
      <c r="G66" s="14" t="s">
        <v>263</v>
      </c>
      <c r="H66" s="50" t="s">
        <v>359</v>
      </c>
      <c r="I66" s="15" t="s">
        <v>203</v>
      </c>
      <c r="J66" s="47"/>
      <c r="K66" s="47"/>
      <c r="L66" s="47"/>
      <c r="M66" s="54">
        <v>15.5</v>
      </c>
      <c r="N66" s="54">
        <v>19.75</v>
      </c>
      <c r="O66" s="54"/>
      <c r="P66" s="54"/>
      <c r="Q66" s="54"/>
      <c r="R66" s="51"/>
      <c r="S66" s="51"/>
      <c r="T66" s="51"/>
      <c r="U66" s="51"/>
      <c r="V66" s="51"/>
      <c r="W66" s="51"/>
      <c r="X66" s="52">
        <f>IF(M66&gt;0,VLOOKUP(M66,$DY$8:$DZ$95,2)," ")</f>
        <v>1.24</v>
      </c>
      <c r="Y66" s="52">
        <f>IF(N66&gt;0,VLOOKUP(N66,$DY$8:$DZ$95,2)," ")</f>
        <v>2.64</v>
      </c>
      <c r="Z66" s="52" t="str">
        <f>IF(O66&gt;0,VLOOKUP(O66,$DY$8:$DZ$95,2)," ")</f>
        <v xml:space="preserve"> </v>
      </c>
      <c r="AA66" s="52" t="str">
        <f>IF(P66&gt;0,VLOOKUP(P66,$DY$8:$DZ$95,2)," ")</f>
        <v xml:space="preserve"> </v>
      </c>
      <c r="AB66" s="52" t="str">
        <f>IF(Q66&gt;0,VLOOKUP(Q66,$DY$8:$DZ$95,2)," ")</f>
        <v xml:space="preserve"> </v>
      </c>
      <c r="AC66" s="54">
        <v>15.75</v>
      </c>
      <c r="AD66" s="54">
        <v>15.5</v>
      </c>
      <c r="AE66" s="54">
        <v>16.75</v>
      </c>
      <c r="AF66" s="54">
        <v>16.5</v>
      </c>
      <c r="AG66" s="54"/>
      <c r="AH66" s="52">
        <f>IF(AC66&gt;0,VLOOKUP(AC66,$DY$8:$DZ$95,2)," ")</f>
        <v>1.32</v>
      </c>
      <c r="AI66" s="52">
        <f>IF(AD66&gt;0,VLOOKUP(AD66,$DY$8:$DZ$95,2)," ")</f>
        <v>1.24</v>
      </c>
      <c r="AJ66" s="52">
        <f>IF(AE66&gt;0,VLOOKUP(AE66,$DY$8:$DZ$95,2)," ")</f>
        <v>1.58</v>
      </c>
      <c r="AK66" s="52">
        <f>IF(AF66&gt;0,VLOOKUP(AF66,$DY$8:$DZ$95,2)," ")</f>
        <v>1.5</v>
      </c>
      <c r="AL66" s="52" t="str">
        <f>IF(AG66&gt;0,VLOOKUP(AG66,$DY$8:$DZ$95,2)," ")</f>
        <v xml:space="preserve"> </v>
      </c>
      <c r="AM66" s="53"/>
      <c r="AN66" s="53"/>
      <c r="AO66" s="53"/>
      <c r="AP66" s="53"/>
      <c r="AQ66" s="53"/>
      <c r="AR66" s="53"/>
      <c r="AS66" s="55">
        <f>IF(D66="","",SUM(X66:AB66))</f>
        <v>3.88</v>
      </c>
      <c r="AT66" s="31">
        <f>IF(D66="","",RANK(AS66,$AS$3:$AS$202,0))</f>
        <v>64</v>
      </c>
      <c r="AU66" s="57">
        <f>IF(D66="","",IF(LOOKUP(AT66,'Master 2012 Pay Sheet'!$A$5:$A$35,'Master 2012 Pay Sheet'!$B$5:$B$35)&gt;0,LOOKUP(AT66,'Master 2012 Pay Sheet'!$A$5:$A$35,'Master 2012 Pay Sheet'!$B$5:$B$35),0))</f>
        <v>0</v>
      </c>
      <c r="AV66" s="56">
        <f>IF(D66="","",SUM(AH66:AL66))</f>
        <v>5.6400000000000006</v>
      </c>
      <c r="AW66" s="31">
        <f>IF(D66="","",RANK(AV66,$AV$3:$AV$202,0))</f>
        <v>55</v>
      </c>
      <c r="AX66" s="57">
        <f>IF(D66="","",IF(LOOKUP(AW66,'Master 2012 Pay Sheet'!$C$5:$C$35,'Master 2012 Pay Sheet'!$D$5:$D$35)&gt;0,LOOKUP(AW66,'Master 2012 Pay Sheet'!$C$5:$C$35,'Master 2012 Pay Sheet'!$D$5:$D$35),0))</f>
        <v>0</v>
      </c>
      <c r="AY66" s="56">
        <f>IF(D66="","",AS66+AV66)</f>
        <v>9.52</v>
      </c>
      <c r="AZ66" s="31">
        <f>IF(D66="","",RANK(AY66,$AY$3:$AY$202,0))</f>
        <v>64</v>
      </c>
      <c r="BA66" s="57">
        <f>IF(D66="","",IF(LOOKUP(AZ66,'Master 2012 Pay Sheet'!$E$5:$E$35,'Master 2012 Pay Sheet'!$F$5:$F$35)&gt;0,LOOKUP(AZ66,'Master 2012 Pay Sheet'!$E$5:$E$35,'Master 2012 Pay Sheet'!$F$5:$F$35),0))</f>
        <v>0</v>
      </c>
      <c r="BB66" s="57">
        <f>IF(D66="","",SUM(AU66+AX66+BA66))</f>
        <v>0</v>
      </c>
      <c r="BC66" s="31">
        <f>IF(D66="","",AT66-AZ66)</f>
        <v>0</v>
      </c>
      <c r="BD66" s="31" t="str">
        <f>IF(D66="","",IF(BC66=MAX($BC$3:$BC$202),B66,""))</f>
        <v/>
      </c>
      <c r="BE66" s="31">
        <f>IF(D66="","",COUNT(M66:Q66))</f>
        <v>2</v>
      </c>
      <c r="BF66" s="56">
        <f>IF(D66="","",MAX(X66:AB66))</f>
        <v>2.64</v>
      </c>
      <c r="BG66" s="31" t="str">
        <f>IF(BF66=MAX($BF$3:$BF$202),B66,"")</f>
        <v/>
      </c>
      <c r="BH66" s="31">
        <f>IF(D66="","",COUNT(AC66:AG66))</f>
        <v>4</v>
      </c>
      <c r="BI66" s="56">
        <f>IF(D66="","",MAX(AH66:AL66))</f>
        <v>1.58</v>
      </c>
      <c r="BJ66" s="31" t="str">
        <f>IF(BI66=MAX($BI$3:$BI$202),B66,"")</f>
        <v/>
      </c>
      <c r="BK66" s="31">
        <f>IF(BE66="","",BE66+BH66)</f>
        <v>6</v>
      </c>
      <c r="BL66" s="31">
        <f>IF(D66="","",IF(S66=MAX($S$3:$S$202),S66,""))</f>
        <v>0</v>
      </c>
      <c r="BM66" s="31">
        <f>IF(BL66=MAX($BL$3:$BL$202),B66,"")</f>
        <v>44</v>
      </c>
      <c r="BN66" s="31">
        <f>IF(D66="","",IF(AN66=MAX($AN$3:$AN$202),AN66,""))</f>
        <v>0</v>
      </c>
      <c r="BO66" s="31">
        <f>IF(BN66=MAX($BN$3:$BN$202),B66,"")</f>
        <v>44</v>
      </c>
      <c r="BP66" s="31">
        <f>IF(D66="","",IF(R66=MAX($R$3:$R$202),R66,""))</f>
        <v>0</v>
      </c>
      <c r="BQ66" s="31">
        <f>IF(BP66=MAX($BP$3:$BP$202),B66,"")</f>
        <v>44</v>
      </c>
      <c r="BR66" s="31">
        <f>IF(D66="","",IF(AM66=MAX($AM$3:$AM$202),AM66,""))</f>
        <v>0</v>
      </c>
      <c r="BS66" s="31">
        <f>IF(BR66=MAX($BR$3:$BR$202),B66,"")</f>
        <v>44</v>
      </c>
      <c r="BT66" s="31">
        <f>IF(D66="","",IF(V66=MAX($V$3:$V$202),V66,""))</f>
        <v>0</v>
      </c>
      <c r="BU66" s="31">
        <f>IF(BT66=MAX($BT$3:$BT$202),B66,"")</f>
        <v>44</v>
      </c>
      <c r="BV66" s="31">
        <f>IF(D66="","",IF(W66=MAX($W$3:$W$202), W66,""))</f>
        <v>0</v>
      </c>
      <c r="BW66" s="31">
        <f>IF(BV66=MAX($BV$3:$BV$202),B66,"")</f>
        <v>44</v>
      </c>
      <c r="BX66" s="31">
        <f>IF(D66="","",IF(AQ66=MAX($AQ$3:$AQ$202),AQ66,""))</f>
        <v>0</v>
      </c>
      <c r="BY66" s="31">
        <f>IF(BX66=MAX($BX$3:$BX$202),B66,"")</f>
        <v>44</v>
      </c>
      <c r="BZ66" s="31">
        <f>IF(D66="","",IF(AR66=MAX($AR$3:$AR$202), AR66,""))</f>
        <v>0</v>
      </c>
      <c r="CA66" s="31">
        <f>IF(BZ66=MAX($BZ$3:$BZ$202),B66,"")</f>
        <v>44</v>
      </c>
      <c r="CB66" s="31">
        <f>IF(D66="","",IF(U66=MAX($U$3:$U$202), U66,""))</f>
        <v>0</v>
      </c>
      <c r="CC66" s="31">
        <f>IF(CB66=MAX($CB$3:$CB$202),B66,"")</f>
        <v>44</v>
      </c>
      <c r="CD66" s="31">
        <f>IF(D66="","",IF(AP66=MAX($AP$3:$AP$202),AP66,""))</f>
        <v>0</v>
      </c>
      <c r="CE66" s="31">
        <f>IF(CD66=MAX($CD$3:$CD$202),B66,"")</f>
        <v>44</v>
      </c>
      <c r="CF66" s="31">
        <f>IF(D66="","",IF(T66=MAX($T$3:$T$202), T66,""))</f>
        <v>0</v>
      </c>
      <c r="CG66" s="31">
        <f>IF(CF66=MAX($CF$3:$CF$202),B66,"")</f>
        <v>44</v>
      </c>
      <c r="CH66" s="31">
        <f>IF(D66="","",IF(AO66=MAX($AO$3:$AO$202),AO66,""))</f>
        <v>0</v>
      </c>
      <c r="CI66" s="31">
        <f>IF(CH66=MAX($CH$3:$CH$202),B66,"")</f>
        <v>44</v>
      </c>
      <c r="CJ66" s="31" t="str">
        <f>IF(I66="AC",AZ66,"")</f>
        <v/>
      </c>
      <c r="CK66" s="31" t="str">
        <f>IF(CJ66="","",RANK(CJ66,$CJ$3:$CJ$202,1))</f>
        <v/>
      </c>
      <c r="CL66" s="31" t="str">
        <f>IF(CK66=1,B66,"")</f>
        <v/>
      </c>
      <c r="CM66" s="31" t="str">
        <f>IF(CK66=2,B66,"")</f>
        <v/>
      </c>
      <c r="CN66" s="31" t="str">
        <f>IF(CK66=3,B66,"")</f>
        <v/>
      </c>
      <c r="CO66" s="31" t="str">
        <f>IF(I66="MC",AZ66,"")</f>
        <v/>
      </c>
      <c r="CP66" s="31" t="str">
        <f>IF(CO66="","",RANK(CO66,$CO$3:$CO$202,1))</f>
        <v/>
      </c>
      <c r="CQ66" s="31" t="str">
        <f>IF(CP66=1,B66,"")</f>
        <v/>
      </c>
      <c r="CR66" s="31" t="str">
        <f>IF(CP66=2,B66,"")</f>
        <v/>
      </c>
      <c r="CS66" s="31" t="str">
        <f>IF(CP66=3,B66,"")</f>
        <v/>
      </c>
      <c r="CT66" s="31" t="str">
        <f>IF(BE66=0,BE66,"")</f>
        <v/>
      </c>
      <c r="CU66" s="31" t="str">
        <f>IF(BE66=1,1,"")</f>
        <v/>
      </c>
      <c r="CV66" s="31">
        <f>IF(BE66=2,2,"")</f>
        <v>2</v>
      </c>
      <c r="CW66" s="31" t="str">
        <f>IF(BE66=3,3,"")</f>
        <v/>
      </c>
      <c r="CX66" s="31" t="str">
        <f>IF(BE66=4,4,"")</f>
        <v/>
      </c>
      <c r="CY66" s="31" t="str">
        <f>IF(BE66=5,5,"")</f>
        <v/>
      </c>
      <c r="CZ66" s="31" t="str">
        <f>IF(BH66=0,BH66,"")</f>
        <v/>
      </c>
      <c r="DA66" s="31" t="str">
        <f>IF(BH66=1,1,"")</f>
        <v/>
      </c>
      <c r="DB66" s="31" t="str">
        <f>IF(BH66=2,2,"")</f>
        <v/>
      </c>
      <c r="DC66" s="31" t="str">
        <f>IF(BH66=3,3,"")</f>
        <v/>
      </c>
      <c r="DD66" s="31">
        <f>IF(BH66=4,4,"")</f>
        <v>4</v>
      </c>
      <c r="DE66" s="31" t="str">
        <f>IF(BH66=5,5,"")</f>
        <v/>
      </c>
      <c r="DF66" s="31" t="str">
        <f>IF(BK66=0,BK66,"")</f>
        <v/>
      </c>
      <c r="DG66" s="31" t="str">
        <f>IF(BK66=1,1,"")</f>
        <v/>
      </c>
      <c r="DH66" s="31" t="str">
        <f>IF(BK66=2,2,"")</f>
        <v/>
      </c>
      <c r="DI66" s="31" t="str">
        <f>IF(BK66=3,3,"")</f>
        <v/>
      </c>
      <c r="DJ66" s="31" t="str">
        <f>IF(BK66=4,4,"")</f>
        <v/>
      </c>
      <c r="DK66" s="31" t="str">
        <f>IF(BK66=5,5,"")</f>
        <v/>
      </c>
      <c r="DL66" s="31">
        <f>IF(BK66=6,6,"")</f>
        <v>6</v>
      </c>
      <c r="DM66" s="31" t="str">
        <f>IF(BK66=7,7,"")</f>
        <v/>
      </c>
      <c r="DN66" s="31" t="str">
        <f>IF(BK66=8,8,"")</f>
        <v/>
      </c>
      <c r="DO66" s="31" t="str">
        <f>IF(BK66=9,9,"")</f>
        <v/>
      </c>
      <c r="DP66" s="31" t="str">
        <f>IF(BK66=10,10,"")</f>
        <v/>
      </c>
      <c r="DQ66" s="31" t="str">
        <f>IF(J66="Lund",AZ66,"")</f>
        <v/>
      </c>
      <c r="DR66" s="31" t="str">
        <f>IF(DQ66="","",RANK(DQ66,$DQ$3:$DQ$202,1))</f>
        <v/>
      </c>
      <c r="DS66" s="31" t="str">
        <f>IF(DR66=1,B66,"")</f>
        <v/>
      </c>
      <c r="DT66" s="31">
        <f>IF(I66="AT",B66,"")</f>
        <v>44</v>
      </c>
      <c r="DU66" s="31" t="str">
        <f>IF(I66="MC",B66,"")</f>
        <v/>
      </c>
      <c r="DV66" s="31" t="str">
        <f>IF(I66="AC",B66,"")</f>
        <v/>
      </c>
      <c r="DW66" s="48">
        <f>IF(BK66=0,0,IF(D66="","",$D$203-AZ66+1)/$D$203*100)</f>
        <v>11.267605633802818</v>
      </c>
      <c r="DX66" s="76" t="str">
        <f>IF(AS66 = 0,AV66 - AS66,"")</f>
        <v/>
      </c>
      <c r="DY66" s="77">
        <v>28.75</v>
      </c>
      <c r="DZ66" s="77">
        <v>9.3800000000000008</v>
      </c>
    </row>
    <row r="67" spans="1:130" ht="13.2" x14ac:dyDescent="0.25">
      <c r="A67" s="31">
        <v>65</v>
      </c>
      <c r="B67" s="76">
        <v>32</v>
      </c>
      <c r="C67" s="15"/>
      <c r="D67" s="14" t="s">
        <v>238</v>
      </c>
      <c r="E67" s="14" t="s">
        <v>351</v>
      </c>
      <c r="F67" s="14"/>
      <c r="G67" s="14" t="s">
        <v>239</v>
      </c>
      <c r="H67" s="50" t="s">
        <v>352</v>
      </c>
      <c r="I67" s="15" t="s">
        <v>203</v>
      </c>
      <c r="J67" s="47"/>
      <c r="K67" s="47"/>
      <c r="L67" s="47"/>
      <c r="M67" s="54">
        <v>15.5</v>
      </c>
      <c r="N67" s="54">
        <v>15</v>
      </c>
      <c r="O67" s="54">
        <v>14.25</v>
      </c>
      <c r="P67" s="54"/>
      <c r="Q67" s="54"/>
      <c r="R67" s="51"/>
      <c r="S67" s="51"/>
      <c r="T67" s="51"/>
      <c r="U67" s="51"/>
      <c r="V67" s="51"/>
      <c r="W67" s="51"/>
      <c r="X67" s="52">
        <f>IF(M67&gt;0,VLOOKUP(M67,$DY$8:$DZ$95,2)," ")</f>
        <v>1.24</v>
      </c>
      <c r="Y67" s="52">
        <f>IF(N67&gt;0,VLOOKUP(N67,$DY$8:$DZ$95,2)," ")</f>
        <v>1.1200000000000001</v>
      </c>
      <c r="Z67" s="52">
        <f>IF(O67&gt;0,VLOOKUP(O67,$DY$8:$DZ$95,2)," ")</f>
        <v>1.03</v>
      </c>
      <c r="AA67" s="52" t="str">
        <f>IF(P67&gt;0,VLOOKUP(P67,$DY$8:$DZ$95,2)," ")</f>
        <v xml:space="preserve"> </v>
      </c>
      <c r="AB67" s="52" t="str">
        <f>IF(Q67&gt;0,VLOOKUP(Q67,$DY$8:$DZ$95,2)," ")</f>
        <v xml:space="preserve"> </v>
      </c>
      <c r="AC67" s="54">
        <v>21</v>
      </c>
      <c r="AD67" s="54">
        <v>16.25</v>
      </c>
      <c r="AE67" s="54">
        <v>17</v>
      </c>
      <c r="AF67" s="54">
        <v>15</v>
      </c>
      <c r="AG67" s="54">
        <v>17.25</v>
      </c>
      <c r="AH67" s="52">
        <f>IF(AC67&gt;0,VLOOKUP(AC67,$DY$8:$DZ$95,2)," ")</f>
        <v>3.24</v>
      </c>
      <c r="AI67" s="52">
        <f>IF(AD67&gt;0,VLOOKUP(AD67,$DY$8:$DZ$95,2)," ")</f>
        <v>1.44</v>
      </c>
      <c r="AJ67" s="52">
        <f>IF(AE67&gt;0,VLOOKUP(AE67,$DY$8:$DZ$95,2)," ")</f>
        <v>1.64</v>
      </c>
      <c r="AK67" s="52">
        <f>IF(AF67&gt;0,VLOOKUP(AF67,$DY$8:$DZ$95,2)," ")</f>
        <v>1.1200000000000001</v>
      </c>
      <c r="AL67" s="52">
        <f>IF(AG67&gt;0,VLOOKUP(AG67,$DY$8:$DZ$95,2)," ")</f>
        <v>1.72</v>
      </c>
      <c r="AM67" s="53"/>
      <c r="AN67" s="53"/>
      <c r="AO67" s="53"/>
      <c r="AP67" s="53"/>
      <c r="AQ67" s="53"/>
      <c r="AR67" s="53"/>
      <c r="AS67" s="55">
        <f>IF(D67="","",SUM(X67:AB67))</f>
        <v>3.3900000000000006</v>
      </c>
      <c r="AT67" s="31">
        <f>IF(D67="","",RANK(AS67,$AS$3:$AS$202,0))</f>
        <v>65</v>
      </c>
      <c r="AU67" s="57">
        <f>IF(D67="","",IF(LOOKUP(AT67,'Master 2012 Pay Sheet'!$A$5:$A$35,'Master 2012 Pay Sheet'!$B$5:$B$35)&gt;0,LOOKUP(AT67,'Master 2012 Pay Sheet'!$A$5:$A$35,'Master 2012 Pay Sheet'!$B$5:$B$35),0))</f>
        <v>0</v>
      </c>
      <c r="AV67" s="56">
        <f>IF(D67="","",SUM(AH67:AL67))</f>
        <v>9.16</v>
      </c>
      <c r="AW67" s="31">
        <f>IF(D67="","",RANK(AV67,$AV$3:$AV$202,0))</f>
        <v>40</v>
      </c>
      <c r="AX67" s="57">
        <f>IF(D67="","",IF(LOOKUP(AW67,'Master 2012 Pay Sheet'!$C$5:$C$35,'Master 2012 Pay Sheet'!$D$5:$D$35)&gt;0,LOOKUP(AW67,'Master 2012 Pay Sheet'!$C$5:$C$35,'Master 2012 Pay Sheet'!$D$5:$D$35),0))</f>
        <v>0</v>
      </c>
      <c r="AY67" s="56">
        <f>IF(D67="","",AS67+AV67)</f>
        <v>12.55</v>
      </c>
      <c r="AZ67" s="31">
        <f>IF(D67="","",RANK(AY67,$AY$3:$AY$202,0))</f>
        <v>61</v>
      </c>
      <c r="BA67" s="57">
        <f>IF(D67="","",IF(LOOKUP(AZ67,'Master 2012 Pay Sheet'!$E$5:$E$35,'Master 2012 Pay Sheet'!$F$5:$F$35)&gt;0,LOOKUP(AZ67,'Master 2012 Pay Sheet'!$E$5:$E$35,'Master 2012 Pay Sheet'!$F$5:$F$35),0))</f>
        <v>0</v>
      </c>
      <c r="BB67" s="57">
        <f>IF(D67="","",SUM(AU67+AX67+BA67))</f>
        <v>0</v>
      </c>
      <c r="BC67" s="31">
        <f>IF(D67="","",AT67-AZ67)</f>
        <v>4</v>
      </c>
      <c r="BD67" s="31" t="str">
        <f>IF(D67="","",IF(BC67=MAX($BC$3:$BC$202),B67,""))</f>
        <v/>
      </c>
      <c r="BE67" s="31">
        <f>IF(D67="","",COUNT(M67:Q67))</f>
        <v>3</v>
      </c>
      <c r="BF67" s="56">
        <f>IF(D67="","",MAX(X67:AB67))</f>
        <v>1.24</v>
      </c>
      <c r="BG67" s="31" t="str">
        <f>IF(BF67=MAX($BF$3:$BF$202),B67,"")</f>
        <v/>
      </c>
      <c r="BH67" s="31">
        <f>IF(D67="","",COUNT(AC67:AG67))</f>
        <v>5</v>
      </c>
      <c r="BI67" s="56">
        <f>IF(D67="","",MAX(AH67:AL67))</f>
        <v>3.24</v>
      </c>
      <c r="BJ67" s="31" t="str">
        <f>IF(BI67=MAX($BI$3:$BI$202),B67,"")</f>
        <v/>
      </c>
      <c r="BK67" s="31">
        <f>IF(BE67="","",BE67+BH67)</f>
        <v>8</v>
      </c>
      <c r="BL67" s="31">
        <f>IF(D67="","",IF(S67=MAX($S$3:$S$202),S67,""))</f>
        <v>0</v>
      </c>
      <c r="BM67" s="31">
        <f>IF(BL67=MAX($BL$3:$BL$202),B67,"")</f>
        <v>32</v>
      </c>
      <c r="BN67" s="31">
        <f>IF(D67="","",IF(AN67=MAX($AN$3:$AN$202),AN67,""))</f>
        <v>0</v>
      </c>
      <c r="BO67" s="31">
        <f>IF(BN67=MAX($BN$3:$BN$202),B67,"")</f>
        <v>32</v>
      </c>
      <c r="BP67" s="31">
        <f>IF(D67="","",IF(R67=MAX($R$3:$R$202),R67,""))</f>
        <v>0</v>
      </c>
      <c r="BQ67" s="31">
        <f>IF(BP67=MAX($BP$3:$BP$202),B67,"")</f>
        <v>32</v>
      </c>
      <c r="BR67" s="31">
        <f>IF(D67="","",IF(AM67=MAX($AM$3:$AM$202),AM67,""))</f>
        <v>0</v>
      </c>
      <c r="BS67" s="31">
        <f>IF(BR67=MAX($BR$3:$BR$202),B67,"")</f>
        <v>32</v>
      </c>
      <c r="BT67" s="31">
        <f>IF(D67="","",IF(V67=MAX($V$3:$V$202),V67,""))</f>
        <v>0</v>
      </c>
      <c r="BU67" s="31">
        <f>IF(BT67=MAX($BT$3:$BT$202),B67,"")</f>
        <v>32</v>
      </c>
      <c r="BV67" s="31">
        <f>IF(D67="","",IF(W67=MAX($W$3:$W$202), W67,""))</f>
        <v>0</v>
      </c>
      <c r="BW67" s="31">
        <f>IF(BV67=MAX($BV$3:$BV$202),B67,"")</f>
        <v>32</v>
      </c>
      <c r="BX67" s="31">
        <f>IF(D67="","",IF(AQ67=MAX($AQ$3:$AQ$202),AQ67,""))</f>
        <v>0</v>
      </c>
      <c r="BY67" s="31">
        <f>IF(BX67=MAX($BX$3:$BX$202),B67,"")</f>
        <v>32</v>
      </c>
      <c r="BZ67" s="31">
        <f>IF(D67="","",IF(AR67=MAX($AR$3:$AR$202), AR67,""))</f>
        <v>0</v>
      </c>
      <c r="CA67" s="31">
        <f>IF(BZ67=MAX($BZ$3:$BZ$202),B67,"")</f>
        <v>32</v>
      </c>
      <c r="CB67" s="31">
        <f>IF(D67="","",IF(U67=MAX($U$3:$U$202), U67,""))</f>
        <v>0</v>
      </c>
      <c r="CC67" s="31">
        <f>IF(CB67=MAX($CB$3:$CB$202),B67,"")</f>
        <v>32</v>
      </c>
      <c r="CD67" s="31">
        <f>IF(D67="","",IF(AP67=MAX($AP$3:$AP$202),AP67,""))</f>
        <v>0</v>
      </c>
      <c r="CE67" s="31">
        <f>IF(CD67=MAX($CD$3:$CD$202),B67,"")</f>
        <v>32</v>
      </c>
      <c r="CF67" s="31">
        <f>IF(D67="","",IF(T67=MAX($T$3:$T$202), T67,""))</f>
        <v>0</v>
      </c>
      <c r="CG67" s="31">
        <f>IF(CF67=MAX($CF$3:$CF$202),B67,"")</f>
        <v>32</v>
      </c>
      <c r="CH67" s="31">
        <f>IF(D67="","",IF(AO67=MAX($AO$3:$AO$202),AO67,""))</f>
        <v>0</v>
      </c>
      <c r="CI67" s="31">
        <f>IF(CH67=MAX($CH$3:$CH$202),B67,"")</f>
        <v>32</v>
      </c>
      <c r="CJ67" s="31" t="str">
        <f>IF(I67="AC",AZ67,"")</f>
        <v/>
      </c>
      <c r="CK67" s="31" t="str">
        <f>IF(CJ67="","",RANK(CJ67,$CJ$3:$CJ$202,1))</f>
        <v/>
      </c>
      <c r="CL67" s="31" t="str">
        <f>IF(CK67=1,B67,"")</f>
        <v/>
      </c>
      <c r="CM67" s="31" t="str">
        <f>IF(CK67=2,B67,"")</f>
        <v/>
      </c>
      <c r="CN67" s="31" t="str">
        <f>IF(CK67=3,B67,"")</f>
        <v/>
      </c>
      <c r="CO67" s="31" t="str">
        <f>IF(I67="MC",AZ67,"")</f>
        <v/>
      </c>
      <c r="CP67" s="31" t="str">
        <f>IF(CO67="","",RANK(CO67,$CO$3:$CO$202,1))</f>
        <v/>
      </c>
      <c r="CQ67" s="31" t="str">
        <f>IF(CP67=1,B67,"")</f>
        <v/>
      </c>
      <c r="CR67" s="31" t="str">
        <f>IF(CP67=2,B67,"")</f>
        <v/>
      </c>
      <c r="CS67" s="31" t="str">
        <f>IF(CP67=3,B67,"")</f>
        <v/>
      </c>
      <c r="CT67" s="31" t="str">
        <f>IF(BE67=0,BE67,"")</f>
        <v/>
      </c>
      <c r="CU67" s="31" t="str">
        <f>IF(BE67=1,1,"")</f>
        <v/>
      </c>
      <c r="CV67" s="31" t="str">
        <f>IF(BE67=2,2,"")</f>
        <v/>
      </c>
      <c r="CW67" s="31">
        <f>IF(BE67=3,3,"")</f>
        <v>3</v>
      </c>
      <c r="CX67" s="31" t="str">
        <f>IF(BE67=4,4,"")</f>
        <v/>
      </c>
      <c r="CY67" s="31" t="str">
        <f>IF(BE67=5,5,"")</f>
        <v/>
      </c>
      <c r="CZ67" s="31" t="str">
        <f>IF(BH67=0,BH67,"")</f>
        <v/>
      </c>
      <c r="DA67" s="31" t="str">
        <f>IF(BH67=1,1,"")</f>
        <v/>
      </c>
      <c r="DB67" s="31" t="str">
        <f>IF(BH67=2,2,"")</f>
        <v/>
      </c>
      <c r="DC67" s="31" t="str">
        <f>IF(BH67=3,3,"")</f>
        <v/>
      </c>
      <c r="DD67" s="31" t="str">
        <f>IF(BH67=4,4,"")</f>
        <v/>
      </c>
      <c r="DE67" s="31">
        <f>IF(BH67=5,5,"")</f>
        <v>5</v>
      </c>
      <c r="DF67" s="31" t="str">
        <f>IF(BK67=0,BK67,"")</f>
        <v/>
      </c>
      <c r="DG67" s="31" t="str">
        <f>IF(BK67=1,1,"")</f>
        <v/>
      </c>
      <c r="DH67" s="31" t="str">
        <f>IF(BK67=2,2,"")</f>
        <v/>
      </c>
      <c r="DI67" s="31" t="str">
        <f>IF(BK67=3,3,"")</f>
        <v/>
      </c>
      <c r="DJ67" s="31" t="str">
        <f>IF(BK67=4,4,"")</f>
        <v/>
      </c>
      <c r="DK67" s="31" t="str">
        <f>IF(BK67=5,5,"")</f>
        <v/>
      </c>
      <c r="DL67" s="31" t="str">
        <f>IF(BK67=6,6,"")</f>
        <v/>
      </c>
      <c r="DM67" s="31" t="str">
        <f>IF(BK67=7,7,"")</f>
        <v/>
      </c>
      <c r="DN67" s="31">
        <f>IF(BK67=8,8,"")</f>
        <v>8</v>
      </c>
      <c r="DO67" s="31" t="str">
        <f>IF(BK67=9,9,"")</f>
        <v/>
      </c>
      <c r="DP67" s="31" t="str">
        <f>IF(BK67=10,10,"")</f>
        <v/>
      </c>
      <c r="DQ67" s="31" t="str">
        <f>IF(J67="Lund",AZ67,"")</f>
        <v/>
      </c>
      <c r="DR67" s="31" t="str">
        <f>IF(DQ67="","",RANK(DQ67,$DQ$3:$DQ$202,1))</f>
        <v/>
      </c>
      <c r="DS67" s="31" t="str">
        <f>IF(DR67=1,B67,"")</f>
        <v/>
      </c>
      <c r="DT67" s="31">
        <f>IF(I67="AT",B67,"")</f>
        <v>32</v>
      </c>
      <c r="DU67" s="31" t="str">
        <f>IF(I67="MC",B67,"")</f>
        <v/>
      </c>
      <c r="DV67" s="31" t="str">
        <f>IF(I67="AC",B67,"")</f>
        <v/>
      </c>
      <c r="DW67" s="48">
        <f>IF(BK67=0,0,IF(D67="","",$D$203-AZ67+1)/$D$203*100)</f>
        <v>15.492957746478872</v>
      </c>
      <c r="DX67" s="76" t="str">
        <f>IF(AS67 = 0,AV67 - AS67,"")</f>
        <v/>
      </c>
      <c r="DY67" s="77">
        <v>29</v>
      </c>
      <c r="DZ67" s="77">
        <v>9.64</v>
      </c>
    </row>
    <row r="68" spans="1:130" ht="13.2" x14ac:dyDescent="0.25">
      <c r="A68" s="31">
        <v>66</v>
      </c>
      <c r="B68" s="76">
        <v>40</v>
      </c>
      <c r="C68" s="15"/>
      <c r="D68" s="14" t="s">
        <v>254</v>
      </c>
      <c r="E68" s="14" t="s">
        <v>353</v>
      </c>
      <c r="F68" s="14"/>
      <c r="G68" s="14" t="s">
        <v>255</v>
      </c>
      <c r="H68" s="50" t="s">
        <v>355</v>
      </c>
      <c r="I68" s="15" t="s">
        <v>222</v>
      </c>
      <c r="J68" s="47"/>
      <c r="K68" s="47"/>
      <c r="L68" s="47"/>
      <c r="M68" s="54">
        <v>15.5</v>
      </c>
      <c r="N68" s="54">
        <v>16</v>
      </c>
      <c r="O68" s="54"/>
      <c r="P68" s="54"/>
      <c r="Q68" s="54"/>
      <c r="R68" s="51"/>
      <c r="S68" s="51"/>
      <c r="T68" s="51"/>
      <c r="U68" s="51"/>
      <c r="V68" s="51"/>
      <c r="W68" s="51"/>
      <c r="X68" s="52">
        <f>IF(M68&gt;0,VLOOKUP(M68,$DY$8:$DZ$95,2)," ")</f>
        <v>1.24</v>
      </c>
      <c r="Y68" s="52">
        <f>IF(N68&gt;0,VLOOKUP(N68,$DY$8:$DZ$95,2)," ")</f>
        <v>1.38</v>
      </c>
      <c r="Z68" s="52" t="str">
        <f>IF(O68&gt;0,VLOOKUP(O68,$DY$8:$DZ$95,2)," ")</f>
        <v xml:space="preserve"> </v>
      </c>
      <c r="AA68" s="52" t="str">
        <f>IF(P68&gt;0,VLOOKUP(P68,$DY$8:$DZ$95,2)," ")</f>
        <v xml:space="preserve"> </v>
      </c>
      <c r="AB68" s="52" t="str">
        <f>IF(Q68&gt;0,VLOOKUP(Q68,$DY$8:$DZ$95,2)," ")</f>
        <v xml:space="preserve"> </v>
      </c>
      <c r="AC68" s="54">
        <v>25.5</v>
      </c>
      <c r="AD68" s="54">
        <v>16</v>
      </c>
      <c r="AE68" s="54">
        <v>31.5</v>
      </c>
      <c r="AF68" s="54">
        <v>18.5</v>
      </c>
      <c r="AG68" s="54">
        <v>16</v>
      </c>
      <c r="AH68" s="52">
        <f>IF(AC68&gt;0,VLOOKUP(AC68,$DY$8:$DZ$95,2)," ")</f>
        <v>6.26</v>
      </c>
      <c r="AI68" s="52">
        <f>IF(AD68&gt;0,VLOOKUP(AD68,$DY$8:$DZ$95,2)," ")</f>
        <v>1.38</v>
      </c>
      <c r="AJ68" s="52">
        <f>IF(AE68&gt;0,VLOOKUP(AE68,$DY$8:$DZ$95,2)," ")</f>
        <v>12.7</v>
      </c>
      <c r="AK68" s="52">
        <f>IF(AF68&gt;0,VLOOKUP(AF68,$DY$8:$DZ$95,2)," ")</f>
        <v>2.12</v>
      </c>
      <c r="AL68" s="52">
        <f>IF(AG68&gt;0,VLOOKUP(AG68,$DY$8:$DZ$95,2)," ")</f>
        <v>1.38</v>
      </c>
      <c r="AM68" s="53"/>
      <c r="AN68" s="53"/>
      <c r="AO68" s="53"/>
      <c r="AP68" s="53"/>
      <c r="AQ68" s="53"/>
      <c r="AR68" s="53"/>
      <c r="AS68" s="55">
        <f>IF(D68="","",SUM(X68:AB68))</f>
        <v>2.62</v>
      </c>
      <c r="AT68" s="31">
        <f>IF(D68="","",RANK(AS68,$AS$3:$AS$202,0))</f>
        <v>66</v>
      </c>
      <c r="AU68" s="57">
        <f>IF(D68="","",IF(LOOKUP(AT68,'Master 2012 Pay Sheet'!$A$5:$A$35,'Master 2012 Pay Sheet'!$B$5:$B$35)&gt;0,LOOKUP(AT68,'Master 2012 Pay Sheet'!$A$5:$A$35,'Master 2012 Pay Sheet'!$B$5:$B$35),0))</f>
        <v>0</v>
      </c>
      <c r="AV68" s="56">
        <f>IF(D68="","",SUM(AH68:AL68))</f>
        <v>23.84</v>
      </c>
      <c r="AW68" s="31">
        <f>IF(D68="","",RANK(AV68,$AV$3:$AV$202,0))</f>
        <v>1</v>
      </c>
      <c r="AX68" s="57">
        <f>IF(D68="","",IF(LOOKUP(AW68,'Master 2012 Pay Sheet'!$C$5:$C$35,'Master 2012 Pay Sheet'!$D$5:$D$35)&gt;0,LOOKUP(AW68,'Master 2012 Pay Sheet'!$C$5:$C$35,'Master 2012 Pay Sheet'!$D$5:$D$35),0))</f>
        <v>0</v>
      </c>
      <c r="AY68" s="56">
        <f>IF(D68="","",AS68+AV68)</f>
        <v>26.46</v>
      </c>
      <c r="AZ68" s="31">
        <f>IF(D68="","",RANK(AY68,$AY$3:$AY$202,0))</f>
        <v>20</v>
      </c>
      <c r="BA68" s="57">
        <f>IF(D68="","",IF(LOOKUP(AZ68,'Master 2012 Pay Sheet'!$E$5:$E$35,'Master 2012 Pay Sheet'!$F$5:$F$35)&gt;0,LOOKUP(AZ68,'Master 2012 Pay Sheet'!$E$5:$E$35,'Master 2012 Pay Sheet'!$F$5:$F$35),0))</f>
        <v>0</v>
      </c>
      <c r="BB68" s="57">
        <f>IF(D68="","",SUM(AU68+AX68+BA68))</f>
        <v>0</v>
      </c>
      <c r="BC68" s="31">
        <f>IF(D68="","",AT68-AZ68)</f>
        <v>46</v>
      </c>
      <c r="BD68" s="31">
        <f>IF(D68="","",IF(BC68=MAX($BC$3:$BC$202),B68,""))</f>
        <v>40</v>
      </c>
      <c r="BE68" s="31">
        <f>IF(D68="","",COUNT(M68:Q68))</f>
        <v>2</v>
      </c>
      <c r="BF68" s="56">
        <f>IF(D68="","",MAX(X68:AB68))</f>
        <v>1.38</v>
      </c>
      <c r="BG68" s="31" t="str">
        <f>IF(BF68=MAX($BF$3:$BF$202),B68,"")</f>
        <v/>
      </c>
      <c r="BH68" s="31">
        <f>IF(D68="","",COUNT(AC68:AG68))</f>
        <v>5</v>
      </c>
      <c r="BI68" s="56">
        <f>IF(D68="","",MAX(AH68:AL68))</f>
        <v>12.7</v>
      </c>
      <c r="BJ68" s="31">
        <f>IF(BI68=MAX($BI$3:$BI$202),B68,"")</f>
        <v>40</v>
      </c>
      <c r="BK68" s="31">
        <f>IF(BE68="","",BE68+BH68)</f>
        <v>7</v>
      </c>
      <c r="BL68" s="31">
        <f>IF(D68="","",IF(S68=MAX($S$3:$S$202),S68,""))</f>
        <v>0</v>
      </c>
      <c r="BM68" s="31">
        <f>IF(BL68=MAX($BL$3:$BL$202),B68,"")</f>
        <v>40</v>
      </c>
      <c r="BN68" s="31">
        <f>IF(D68="","",IF(AN68=MAX($AN$3:$AN$202),AN68,""))</f>
        <v>0</v>
      </c>
      <c r="BO68" s="31">
        <f>IF(BN68=MAX($BN$3:$BN$202),B68,"")</f>
        <v>40</v>
      </c>
      <c r="BP68" s="31">
        <f>IF(D68="","",IF(R68=MAX($R$3:$R$202),R68,""))</f>
        <v>0</v>
      </c>
      <c r="BQ68" s="31">
        <f>IF(BP68=MAX($BP$3:$BP$202),B68,"")</f>
        <v>40</v>
      </c>
      <c r="BR68" s="31">
        <f>IF(D68="","",IF(AM68=MAX($AM$3:$AM$202),AM68,""))</f>
        <v>0</v>
      </c>
      <c r="BS68" s="31">
        <f>IF(BR68=MAX($BR$3:$BR$202),B68,"")</f>
        <v>40</v>
      </c>
      <c r="BT68" s="31">
        <f>IF(D68="","",IF(V68=MAX($V$3:$V$202),V68,""))</f>
        <v>0</v>
      </c>
      <c r="BU68" s="31">
        <f>IF(BT68=MAX($BT$3:$BT$202),B68,"")</f>
        <v>40</v>
      </c>
      <c r="BV68" s="31">
        <f>IF(D68="","",IF(W68=MAX($W$3:$W$202), W68,""))</f>
        <v>0</v>
      </c>
      <c r="BW68" s="31">
        <f>IF(BV68=MAX($BV$3:$BV$202),B68,"")</f>
        <v>40</v>
      </c>
      <c r="BX68" s="31">
        <f>IF(D68="","",IF(AQ68=MAX($AQ$3:$AQ$202),AQ68,""))</f>
        <v>0</v>
      </c>
      <c r="BY68" s="31">
        <f>IF(BX68=MAX($BX$3:$BX$202),B68,"")</f>
        <v>40</v>
      </c>
      <c r="BZ68" s="31">
        <f>IF(D68="","",IF(AR68=MAX($AR$3:$AR$202), AR68,""))</f>
        <v>0</v>
      </c>
      <c r="CA68" s="31">
        <f>IF(BZ68=MAX($BZ$3:$BZ$202),B68,"")</f>
        <v>40</v>
      </c>
      <c r="CB68" s="31">
        <f>IF(D68="","",IF(U68=MAX($U$3:$U$202), U68,""))</f>
        <v>0</v>
      </c>
      <c r="CC68" s="31">
        <f>IF(CB68=MAX($CB$3:$CB$202),B68,"")</f>
        <v>40</v>
      </c>
      <c r="CD68" s="31">
        <f>IF(D68="","",IF(AP68=MAX($AP$3:$AP$202),AP68,""))</f>
        <v>0</v>
      </c>
      <c r="CE68" s="31">
        <f>IF(CD68=MAX($CD$3:$CD$202),B68,"")</f>
        <v>40</v>
      </c>
      <c r="CF68" s="31">
        <f>IF(D68="","",IF(T68=MAX($T$3:$T$202), T68,""))</f>
        <v>0</v>
      </c>
      <c r="CG68" s="31">
        <f>IF(CF68=MAX($CF$3:$CF$202),B68,"")</f>
        <v>40</v>
      </c>
      <c r="CH68" s="31">
        <f>IF(D68="","",IF(AO68=MAX($AO$3:$AO$202),AO68,""))</f>
        <v>0</v>
      </c>
      <c r="CI68" s="31">
        <f>IF(CH68=MAX($CH$3:$CH$202),B68,"")</f>
        <v>40</v>
      </c>
      <c r="CJ68" s="31" t="str">
        <f>IF(I68="AC",AZ68,"")</f>
        <v/>
      </c>
      <c r="CK68" s="31" t="str">
        <f>IF(CJ68="","",RANK(CJ68,$CJ$3:$CJ$202,1))</f>
        <v/>
      </c>
      <c r="CL68" s="31" t="str">
        <f>IF(CK68=1,B68,"")</f>
        <v/>
      </c>
      <c r="CM68" s="31" t="str">
        <f>IF(CK68=2,B68,"")</f>
        <v/>
      </c>
      <c r="CN68" s="31" t="str">
        <f>IF(CK68=3,B68,"")</f>
        <v/>
      </c>
      <c r="CO68" s="31">
        <f>IF(I68="MC",AZ68,"")</f>
        <v>20</v>
      </c>
      <c r="CP68" s="31">
        <f>IF(CO68="","",RANK(CO68,$CO$3:$CO$202,1))</f>
        <v>2</v>
      </c>
      <c r="CQ68" s="31" t="str">
        <f>IF(CP68=1,B68,"")</f>
        <v/>
      </c>
      <c r="CR68" s="31">
        <f>IF(CP68=2,B68,"")</f>
        <v>40</v>
      </c>
      <c r="CS68" s="31" t="str">
        <f>IF(CP68=3,B68,"")</f>
        <v/>
      </c>
      <c r="CT68" s="31" t="str">
        <f>IF(BE68=0,BE68,"")</f>
        <v/>
      </c>
      <c r="CU68" s="31" t="str">
        <f>IF(BE68=1,1,"")</f>
        <v/>
      </c>
      <c r="CV68" s="31">
        <f>IF(BE68=2,2,"")</f>
        <v>2</v>
      </c>
      <c r="CW68" s="31" t="str">
        <f>IF(BE68=3,3,"")</f>
        <v/>
      </c>
      <c r="CX68" s="31" t="str">
        <f>IF(BE68=4,4,"")</f>
        <v/>
      </c>
      <c r="CY68" s="31" t="str">
        <f>IF(BE68=5,5,"")</f>
        <v/>
      </c>
      <c r="CZ68" s="31" t="str">
        <f>IF(BH68=0,BH68,"")</f>
        <v/>
      </c>
      <c r="DA68" s="31" t="str">
        <f>IF(BH68=1,1,"")</f>
        <v/>
      </c>
      <c r="DB68" s="31" t="str">
        <f>IF(BH68=2,2,"")</f>
        <v/>
      </c>
      <c r="DC68" s="31" t="str">
        <f>IF(BH68=3,3,"")</f>
        <v/>
      </c>
      <c r="DD68" s="31" t="str">
        <f>IF(BH68=4,4,"")</f>
        <v/>
      </c>
      <c r="DE68" s="31">
        <f>IF(BH68=5,5,"")</f>
        <v>5</v>
      </c>
      <c r="DF68" s="31" t="str">
        <f>IF(BK68=0,BK68,"")</f>
        <v/>
      </c>
      <c r="DG68" s="31" t="str">
        <f>IF(BK68=1,1,"")</f>
        <v/>
      </c>
      <c r="DH68" s="31" t="str">
        <f>IF(BK68=2,2,"")</f>
        <v/>
      </c>
      <c r="DI68" s="31" t="str">
        <f>IF(BK68=3,3,"")</f>
        <v/>
      </c>
      <c r="DJ68" s="31" t="str">
        <f>IF(BK68=4,4,"")</f>
        <v/>
      </c>
      <c r="DK68" s="31" t="str">
        <f>IF(BK68=5,5,"")</f>
        <v/>
      </c>
      <c r="DL68" s="31" t="str">
        <f>IF(BK68=6,6,"")</f>
        <v/>
      </c>
      <c r="DM68" s="31">
        <f>IF(BK68=7,7,"")</f>
        <v>7</v>
      </c>
      <c r="DN68" s="31" t="str">
        <f>IF(BK68=8,8,"")</f>
        <v/>
      </c>
      <c r="DO68" s="31" t="str">
        <f>IF(BK68=9,9,"")</f>
        <v/>
      </c>
      <c r="DP68" s="31" t="str">
        <f>IF(BK68=10,10,"")</f>
        <v/>
      </c>
      <c r="DQ68" s="31" t="str">
        <f>IF(J68="Lund",AZ68,"")</f>
        <v/>
      </c>
      <c r="DR68" s="31" t="str">
        <f>IF(DQ68="","",RANK(DQ68,$DQ$3:$DQ$202,1))</f>
        <v/>
      </c>
      <c r="DS68" s="31" t="str">
        <f>IF(DR68=1,B68,"")</f>
        <v/>
      </c>
      <c r="DT68" s="31" t="str">
        <f>IF(I68="AT",B68,"")</f>
        <v/>
      </c>
      <c r="DU68" s="31">
        <f>IF(I68="MC",B68,"")</f>
        <v>40</v>
      </c>
      <c r="DV68" s="31" t="str">
        <f>IF(I68="AC",B68,"")</f>
        <v/>
      </c>
      <c r="DW68" s="48">
        <f>IF(BK68=0,0,IF(D68="","",$D$203-AZ68+1)/$D$203*100)</f>
        <v>73.239436619718319</v>
      </c>
      <c r="DX68" s="76" t="str">
        <f>IF(AS68 = 0,AV68 - AS68,"")</f>
        <v/>
      </c>
      <c r="DY68" s="77">
        <v>29.25</v>
      </c>
      <c r="DZ68" s="77">
        <v>9.94</v>
      </c>
    </row>
    <row r="69" spans="1:130" ht="13.2" x14ac:dyDescent="0.25">
      <c r="A69" s="31">
        <v>67</v>
      </c>
      <c r="B69" s="76">
        <v>19</v>
      </c>
      <c r="C69" s="15"/>
      <c r="D69" s="14" t="s">
        <v>210</v>
      </c>
      <c r="E69" s="14" t="s">
        <v>340</v>
      </c>
      <c r="F69" s="14"/>
      <c r="G69" s="14" t="s">
        <v>211</v>
      </c>
      <c r="H69" s="50" t="s">
        <v>341</v>
      </c>
      <c r="I69" s="15" t="s">
        <v>203</v>
      </c>
      <c r="J69" s="47"/>
      <c r="K69" s="47"/>
      <c r="L69" s="47"/>
      <c r="M69" s="54">
        <v>14.5</v>
      </c>
      <c r="N69" s="54">
        <v>16</v>
      </c>
      <c r="O69" s="54"/>
      <c r="P69" s="54"/>
      <c r="Q69" s="54"/>
      <c r="R69" s="51"/>
      <c r="S69" s="51"/>
      <c r="T69" s="51"/>
      <c r="U69" s="51"/>
      <c r="V69" s="51"/>
      <c r="W69" s="51"/>
      <c r="X69" s="52">
        <f>IF(M69&gt;0,VLOOKUP(M69,$DY$8:$DZ$95,2)," ")</f>
        <v>1.06</v>
      </c>
      <c r="Y69" s="52">
        <f>IF(N69&gt;0,VLOOKUP(N69,$DY$8:$DZ$95,2)," ")</f>
        <v>1.38</v>
      </c>
      <c r="Z69" s="52" t="str">
        <f>IF(O69&gt;0,VLOOKUP(O69,$DY$8:$DZ$95,2)," ")</f>
        <v xml:space="preserve"> </v>
      </c>
      <c r="AA69" s="52" t="str">
        <f>IF(P69&gt;0,VLOOKUP(P69,$DY$8:$DZ$95,2)," ")</f>
        <v xml:space="preserve"> </v>
      </c>
      <c r="AB69" s="52" t="str">
        <f>IF(Q69&gt;0,VLOOKUP(Q69,$DY$8:$DZ$95,2)," ")</f>
        <v xml:space="preserve"> </v>
      </c>
      <c r="AC69" s="54">
        <v>21.75</v>
      </c>
      <c r="AD69" s="54">
        <v>19</v>
      </c>
      <c r="AE69" s="54">
        <v>18.75</v>
      </c>
      <c r="AF69" s="54">
        <v>16.75</v>
      </c>
      <c r="AG69" s="54">
        <v>17.75</v>
      </c>
      <c r="AH69" s="52">
        <f>IF(AC69&gt;0,VLOOKUP(AC69,$DY$8:$DZ$95,2)," ")</f>
        <v>3.66</v>
      </c>
      <c r="AI69" s="52">
        <f>IF(AD69&gt;0,VLOOKUP(AD69,$DY$8:$DZ$95,2)," ")</f>
        <v>2.3199999999999998</v>
      </c>
      <c r="AJ69" s="52">
        <f>IF(AE69&gt;0,VLOOKUP(AE69,$DY$8:$DZ$95,2)," ")</f>
        <v>2.2200000000000002</v>
      </c>
      <c r="AK69" s="52">
        <f>IF(AF69&gt;0,VLOOKUP(AF69,$DY$8:$DZ$95,2)," ")</f>
        <v>1.58</v>
      </c>
      <c r="AL69" s="52">
        <f>IF(AG69&gt;0,VLOOKUP(AG69,$DY$8:$DZ$95,2)," ")</f>
        <v>1.86</v>
      </c>
      <c r="AM69" s="53"/>
      <c r="AN69" s="53"/>
      <c r="AO69" s="53"/>
      <c r="AP69" s="53"/>
      <c r="AQ69" s="53"/>
      <c r="AR69" s="53"/>
      <c r="AS69" s="55">
        <f>IF(D69="","",SUM(X69:AB69))</f>
        <v>2.44</v>
      </c>
      <c r="AT69" s="31">
        <f>IF(D69="","",RANK(AS69,$AS$3:$AS$202,0))</f>
        <v>67</v>
      </c>
      <c r="AU69" s="57">
        <f>IF(D69="","",IF(LOOKUP(AT69,'Master 2012 Pay Sheet'!$A$5:$A$35,'Master 2012 Pay Sheet'!$B$5:$B$35)&gt;0,LOOKUP(AT69,'Master 2012 Pay Sheet'!$A$5:$A$35,'Master 2012 Pay Sheet'!$B$5:$B$35),0))</f>
        <v>0</v>
      </c>
      <c r="AV69" s="56">
        <f>IF(D69="","",SUM(AH69:AL69))</f>
        <v>11.64</v>
      </c>
      <c r="AW69" s="31">
        <f>IF(D69="","",RANK(AV69,$AV$3:$AV$202,0))</f>
        <v>20</v>
      </c>
      <c r="AX69" s="57">
        <f>IF(D69="","",IF(LOOKUP(AW69,'Master 2012 Pay Sheet'!$C$5:$C$35,'Master 2012 Pay Sheet'!$D$5:$D$35)&gt;0,LOOKUP(AW69,'Master 2012 Pay Sheet'!$C$5:$C$35,'Master 2012 Pay Sheet'!$D$5:$D$35),0))</f>
        <v>0</v>
      </c>
      <c r="AY69" s="56">
        <f>IF(D69="","",AS69+AV69)</f>
        <v>14.08</v>
      </c>
      <c r="AZ69" s="31">
        <f>IF(D69="","",RANK(AY69,$AY$3:$AY$202,0))</f>
        <v>57</v>
      </c>
      <c r="BA69" s="57">
        <f>IF(D69="","",IF(LOOKUP(AZ69,'Master 2012 Pay Sheet'!$E$5:$E$35,'Master 2012 Pay Sheet'!$F$5:$F$35)&gt;0,LOOKUP(AZ69,'Master 2012 Pay Sheet'!$E$5:$E$35,'Master 2012 Pay Sheet'!$F$5:$F$35),0))</f>
        <v>0</v>
      </c>
      <c r="BB69" s="57">
        <f>IF(D69="","",SUM(AU69+AX69+BA69))</f>
        <v>0</v>
      </c>
      <c r="BC69" s="31">
        <f>IF(D69="","",AT69-AZ69)</f>
        <v>10</v>
      </c>
      <c r="BD69" s="31" t="str">
        <f>IF(D69="","",IF(BC69=MAX($BC$3:$BC$202),B69,""))</f>
        <v/>
      </c>
      <c r="BE69" s="31">
        <f>IF(D69="","",COUNT(M69:Q69))</f>
        <v>2</v>
      </c>
      <c r="BF69" s="56">
        <f>IF(D69="","",MAX(X69:AB69))</f>
        <v>1.38</v>
      </c>
      <c r="BG69" s="31" t="str">
        <f>IF(BF69=MAX($BF$3:$BF$202),B69,"")</f>
        <v/>
      </c>
      <c r="BH69" s="31">
        <f>IF(D69="","",COUNT(AC69:AG69))</f>
        <v>5</v>
      </c>
      <c r="BI69" s="56">
        <f>IF(D69="","",MAX(AH69:AL69))</f>
        <v>3.66</v>
      </c>
      <c r="BJ69" s="31" t="str">
        <f>IF(BI69=MAX($BI$3:$BI$202),B69,"")</f>
        <v/>
      </c>
      <c r="BK69" s="31">
        <f>IF(BE69="","",BE69+BH69)</f>
        <v>7</v>
      </c>
      <c r="BL69" s="31">
        <f>IF(D69="","",IF(S69=MAX($S$3:$S$202),S69,""))</f>
        <v>0</v>
      </c>
      <c r="BM69" s="31">
        <f>IF(BL69=MAX($BL$3:$BL$202),B69,"")</f>
        <v>19</v>
      </c>
      <c r="BN69" s="31">
        <f>IF(D69="","",IF(AN69=MAX($AN$3:$AN$202),AN69,""))</f>
        <v>0</v>
      </c>
      <c r="BO69" s="31">
        <f>IF(BN69=MAX($BN$3:$BN$202),B69,"")</f>
        <v>19</v>
      </c>
      <c r="BP69" s="31">
        <f>IF(D69="","",IF(R69=MAX($R$3:$R$202),R69,""))</f>
        <v>0</v>
      </c>
      <c r="BQ69" s="31">
        <f>IF(BP69=MAX($BP$3:$BP$202),B69,"")</f>
        <v>19</v>
      </c>
      <c r="BR69" s="31">
        <f>IF(D69="","",IF(AM69=MAX($AM$3:$AM$202),AM69,""))</f>
        <v>0</v>
      </c>
      <c r="BS69" s="31">
        <f>IF(BR69=MAX($BR$3:$BR$202),B69,"")</f>
        <v>19</v>
      </c>
      <c r="BT69" s="31">
        <f>IF(D69="","",IF(V69=MAX($V$3:$V$202),V69,""))</f>
        <v>0</v>
      </c>
      <c r="BU69" s="31">
        <f>IF(BT69=MAX($BT$3:$BT$202),B69,"")</f>
        <v>19</v>
      </c>
      <c r="BV69" s="31">
        <f>IF(D69="","",IF(W69=MAX($W$3:$W$202), W69,""))</f>
        <v>0</v>
      </c>
      <c r="BW69" s="31">
        <f>IF(BV69=MAX($BV$3:$BV$202),B69,"")</f>
        <v>19</v>
      </c>
      <c r="BX69" s="31">
        <f>IF(D69="","",IF(AQ69=MAX($AQ$3:$AQ$202),AQ69,""))</f>
        <v>0</v>
      </c>
      <c r="BY69" s="31">
        <f>IF(BX69=MAX($BX$3:$BX$202),B69,"")</f>
        <v>19</v>
      </c>
      <c r="BZ69" s="31">
        <f>IF(D69="","",IF(AR69=MAX($AR$3:$AR$202), AR69,""))</f>
        <v>0</v>
      </c>
      <c r="CA69" s="31">
        <f>IF(BZ69=MAX($BZ$3:$BZ$202),B69,"")</f>
        <v>19</v>
      </c>
      <c r="CB69" s="31">
        <f>IF(D69="","",IF(U69=MAX($U$3:$U$202), U69,""))</f>
        <v>0</v>
      </c>
      <c r="CC69" s="31">
        <f>IF(CB69=MAX($CB$3:$CB$202),B69,"")</f>
        <v>19</v>
      </c>
      <c r="CD69" s="31">
        <f>IF(D69="","",IF(AP69=MAX($AP$3:$AP$202),AP69,""))</f>
        <v>0</v>
      </c>
      <c r="CE69" s="31">
        <f>IF(CD69=MAX($CD$3:$CD$202),B69,"")</f>
        <v>19</v>
      </c>
      <c r="CF69" s="31">
        <f>IF(D69="","",IF(T69=MAX($T$3:$T$202), T69,""))</f>
        <v>0</v>
      </c>
      <c r="CG69" s="31">
        <f>IF(CF69=MAX($CF$3:$CF$202),B69,"")</f>
        <v>19</v>
      </c>
      <c r="CH69" s="31">
        <f>IF(D69="","",IF(AO69=MAX($AO$3:$AO$202),AO69,""))</f>
        <v>0</v>
      </c>
      <c r="CI69" s="31">
        <f>IF(CH69=MAX($CH$3:$CH$202),B69,"")</f>
        <v>19</v>
      </c>
      <c r="CJ69" s="31" t="str">
        <f>IF(I69="AC",AZ69,"")</f>
        <v/>
      </c>
      <c r="CK69" s="31" t="str">
        <f>IF(CJ69="","",RANK(CJ69,$CJ$3:$CJ$202,1))</f>
        <v/>
      </c>
      <c r="CL69" s="31" t="str">
        <f>IF(CK69=1,B69,"")</f>
        <v/>
      </c>
      <c r="CM69" s="31" t="str">
        <f>IF(CK69=2,B69,"")</f>
        <v/>
      </c>
      <c r="CN69" s="31" t="str">
        <f>IF(CK69=3,B69,"")</f>
        <v/>
      </c>
      <c r="CO69" s="31" t="str">
        <f>IF(I69="MC",AZ69,"")</f>
        <v/>
      </c>
      <c r="CP69" s="31" t="str">
        <f>IF(CO69="","",RANK(CO69,$CO$3:$CO$202,1))</f>
        <v/>
      </c>
      <c r="CQ69" s="31" t="str">
        <f>IF(CP69=1,B69,"")</f>
        <v/>
      </c>
      <c r="CR69" s="31" t="str">
        <f>IF(CP69=2,B69,"")</f>
        <v/>
      </c>
      <c r="CS69" s="31" t="str">
        <f>IF(CP69=3,B69,"")</f>
        <v/>
      </c>
      <c r="CT69" s="31" t="str">
        <f>IF(BE69=0,BE69,"")</f>
        <v/>
      </c>
      <c r="CU69" s="31" t="str">
        <f>IF(BE69=1,1,"")</f>
        <v/>
      </c>
      <c r="CV69" s="31">
        <f>IF(BE69=2,2,"")</f>
        <v>2</v>
      </c>
      <c r="CW69" s="31" t="str">
        <f>IF(BE69=3,3,"")</f>
        <v/>
      </c>
      <c r="CX69" s="31" t="str">
        <f>IF(BE69=4,4,"")</f>
        <v/>
      </c>
      <c r="CY69" s="31" t="str">
        <f>IF(BE69=5,5,"")</f>
        <v/>
      </c>
      <c r="CZ69" s="31" t="str">
        <f>IF(BH69=0,BH69,"")</f>
        <v/>
      </c>
      <c r="DA69" s="31" t="str">
        <f>IF(BH69=1,1,"")</f>
        <v/>
      </c>
      <c r="DB69" s="31" t="str">
        <f>IF(BH69=2,2,"")</f>
        <v/>
      </c>
      <c r="DC69" s="31" t="str">
        <f>IF(BH69=3,3,"")</f>
        <v/>
      </c>
      <c r="DD69" s="31" t="str">
        <f>IF(BH69=4,4,"")</f>
        <v/>
      </c>
      <c r="DE69" s="31">
        <f>IF(BH69=5,5,"")</f>
        <v>5</v>
      </c>
      <c r="DF69" s="31" t="str">
        <f>IF(BK69=0,BK69,"")</f>
        <v/>
      </c>
      <c r="DG69" s="31" t="str">
        <f>IF(BK69=1,1,"")</f>
        <v/>
      </c>
      <c r="DH69" s="31" t="str">
        <f>IF(BK69=2,2,"")</f>
        <v/>
      </c>
      <c r="DI69" s="31" t="str">
        <f>IF(BK69=3,3,"")</f>
        <v/>
      </c>
      <c r="DJ69" s="31" t="str">
        <f>IF(BK69=4,4,"")</f>
        <v/>
      </c>
      <c r="DK69" s="31" t="str">
        <f>IF(BK69=5,5,"")</f>
        <v/>
      </c>
      <c r="DL69" s="31" t="str">
        <f>IF(BK69=6,6,"")</f>
        <v/>
      </c>
      <c r="DM69" s="31">
        <f>IF(BK69=7,7,"")</f>
        <v>7</v>
      </c>
      <c r="DN69" s="31" t="str">
        <f>IF(BK69=8,8,"")</f>
        <v/>
      </c>
      <c r="DO69" s="31" t="str">
        <f>IF(BK69=9,9,"")</f>
        <v/>
      </c>
      <c r="DP69" s="31" t="str">
        <f>IF(BK69=10,10,"")</f>
        <v/>
      </c>
      <c r="DQ69" s="31" t="str">
        <f>IF(J69="Lund",AZ69,"")</f>
        <v/>
      </c>
      <c r="DR69" s="31" t="str">
        <f>IF(DQ69="","",RANK(DQ69,$DQ$3:$DQ$202,1))</f>
        <v/>
      </c>
      <c r="DS69" s="31" t="str">
        <f>IF(DR69=1,B69,"")</f>
        <v/>
      </c>
      <c r="DT69" s="31">
        <f>IF(I69="AT",B69,"")</f>
        <v>19</v>
      </c>
      <c r="DU69" s="31" t="str">
        <f>IF(I69="MC",B69,"")</f>
        <v/>
      </c>
      <c r="DV69" s="31" t="str">
        <f>IF(I69="AC",B69,"")</f>
        <v/>
      </c>
      <c r="DW69" s="48">
        <f>IF(BK69=0,0,IF(D69="","",$D$203-AZ69+1)/$D$203*100)</f>
        <v>21.12676056338028</v>
      </c>
      <c r="DX69" s="76" t="str">
        <f>IF(AS69 = 0,AV69 - AS69,"")</f>
        <v/>
      </c>
      <c r="DY69" s="77">
        <v>29.5</v>
      </c>
      <c r="DZ69" s="77">
        <v>10.220000000000001</v>
      </c>
    </row>
    <row r="70" spans="1:130" ht="13.2" x14ac:dyDescent="0.25">
      <c r="A70" s="31">
        <v>68</v>
      </c>
      <c r="B70" s="76">
        <v>45</v>
      </c>
      <c r="C70" s="15"/>
      <c r="D70" s="14" t="s">
        <v>264</v>
      </c>
      <c r="E70" s="14" t="s">
        <v>360</v>
      </c>
      <c r="F70" s="14"/>
      <c r="G70" s="14" t="s">
        <v>265</v>
      </c>
      <c r="H70" s="50" t="s">
        <v>351</v>
      </c>
      <c r="I70" s="15" t="s">
        <v>203</v>
      </c>
      <c r="J70" s="47"/>
      <c r="K70" s="47"/>
      <c r="L70" s="47"/>
      <c r="M70" s="54">
        <v>18.5</v>
      </c>
      <c r="N70" s="54"/>
      <c r="O70" s="54"/>
      <c r="P70" s="54"/>
      <c r="Q70" s="54"/>
      <c r="R70" s="51"/>
      <c r="S70" s="51"/>
      <c r="T70" s="51"/>
      <c r="U70" s="51"/>
      <c r="V70" s="51"/>
      <c r="W70" s="51"/>
      <c r="X70" s="52">
        <f>IF(M70&gt;0,VLOOKUP(M70,$DY$8:$DZ$95,2)," ")</f>
        <v>2.12</v>
      </c>
      <c r="Y70" s="52" t="str">
        <f>IF(N70&gt;0,VLOOKUP(N70,$DY$8:$DZ$95,2)," ")</f>
        <v xml:space="preserve"> </v>
      </c>
      <c r="Z70" s="52" t="str">
        <f>IF(O70&gt;0,VLOOKUP(O70,$DY$8:$DZ$95,2)," ")</f>
        <v xml:space="preserve"> </v>
      </c>
      <c r="AA70" s="52" t="str">
        <f>IF(P70&gt;0,VLOOKUP(P70,$DY$8:$DZ$95,2)," ")</f>
        <v xml:space="preserve"> </v>
      </c>
      <c r="AB70" s="52" t="str">
        <f>IF(Q70&gt;0,VLOOKUP(Q70,$DY$8:$DZ$95,2)," ")</f>
        <v xml:space="preserve"> </v>
      </c>
      <c r="AC70" s="54">
        <v>16.5</v>
      </c>
      <c r="AD70" s="54"/>
      <c r="AE70" s="54"/>
      <c r="AF70" s="54"/>
      <c r="AG70" s="54"/>
      <c r="AH70" s="52">
        <f>IF(AC70&gt;0,VLOOKUP(AC70,$DY$8:$DZ$95,2)," ")</f>
        <v>1.5</v>
      </c>
      <c r="AI70" s="52" t="str">
        <f>IF(AD70&gt;0,VLOOKUP(AD70,$DY$8:$DZ$95,2)," ")</f>
        <v xml:space="preserve"> </v>
      </c>
      <c r="AJ70" s="52" t="str">
        <f>IF(AE70&gt;0,VLOOKUP(AE70,$DY$8:$DZ$95,2)," ")</f>
        <v xml:space="preserve"> </v>
      </c>
      <c r="AK70" s="52" t="str">
        <f>IF(AF70&gt;0,VLOOKUP(AF70,$DY$8:$DZ$95,2)," ")</f>
        <v xml:space="preserve"> </v>
      </c>
      <c r="AL70" s="52" t="str">
        <f>IF(AG70&gt;0,VLOOKUP(AG70,$DY$8:$DZ$95,2)," ")</f>
        <v xml:space="preserve"> </v>
      </c>
      <c r="AM70" s="53"/>
      <c r="AN70" s="53"/>
      <c r="AO70" s="53"/>
      <c r="AP70" s="53"/>
      <c r="AQ70" s="53"/>
      <c r="AR70" s="53"/>
      <c r="AS70" s="55">
        <f>IF(D70="","",SUM(X70:AB70))</f>
        <v>2.12</v>
      </c>
      <c r="AT70" s="31">
        <f>IF(D70="","",RANK(AS70,$AS$3:$AS$202,0))</f>
        <v>68</v>
      </c>
      <c r="AU70" s="57">
        <f>IF(D70="","",IF(LOOKUP(AT70,'Master 2012 Pay Sheet'!$A$5:$A$35,'Master 2012 Pay Sheet'!$B$5:$B$35)&gt;0,LOOKUP(AT70,'Master 2012 Pay Sheet'!$A$5:$A$35,'Master 2012 Pay Sheet'!$B$5:$B$35),0))</f>
        <v>0</v>
      </c>
      <c r="AV70" s="56">
        <f>IF(D70="","",SUM(AH70:AL70))</f>
        <v>1.5</v>
      </c>
      <c r="AW70" s="31">
        <f>IF(D70="","",RANK(AV70,$AV$3:$AV$202,0))</f>
        <v>68</v>
      </c>
      <c r="AX70" s="57">
        <f>IF(D70="","",IF(LOOKUP(AW70,'Master 2012 Pay Sheet'!$C$5:$C$35,'Master 2012 Pay Sheet'!$D$5:$D$35)&gt;0,LOOKUP(AW70,'Master 2012 Pay Sheet'!$C$5:$C$35,'Master 2012 Pay Sheet'!$D$5:$D$35),0))</f>
        <v>0</v>
      </c>
      <c r="AY70" s="56">
        <f>IF(D70="","",AS70+AV70)</f>
        <v>3.62</v>
      </c>
      <c r="AZ70" s="31">
        <f>IF(D70="","",RANK(AY70,$AY$3:$AY$202,0))</f>
        <v>69</v>
      </c>
      <c r="BA70" s="57">
        <f>IF(D70="","",IF(LOOKUP(AZ70,'Master 2012 Pay Sheet'!$E$5:$E$35,'Master 2012 Pay Sheet'!$F$5:$F$35)&gt;0,LOOKUP(AZ70,'Master 2012 Pay Sheet'!$E$5:$E$35,'Master 2012 Pay Sheet'!$F$5:$F$35),0))</f>
        <v>0</v>
      </c>
      <c r="BB70" s="57">
        <f>IF(D70="","",SUM(AU70+AX70+BA70))</f>
        <v>0</v>
      </c>
      <c r="BC70" s="31">
        <f>IF(D70="","",AT70-AZ70)</f>
        <v>-1</v>
      </c>
      <c r="BD70" s="31" t="str">
        <f>IF(D70="","",IF(BC70=MAX($BC$3:$BC$202),B70,""))</f>
        <v/>
      </c>
      <c r="BE70" s="31">
        <f>IF(D70="","",COUNT(M70:Q70))</f>
        <v>1</v>
      </c>
      <c r="BF70" s="56">
        <f>IF(D70="","",MAX(X70:AB70))</f>
        <v>2.12</v>
      </c>
      <c r="BG70" s="31" t="str">
        <f>IF(BF70=MAX($BF$3:$BF$202),B70,"")</f>
        <v/>
      </c>
      <c r="BH70" s="31">
        <f>IF(D70="","",COUNT(AC70:AG70))</f>
        <v>1</v>
      </c>
      <c r="BI70" s="56">
        <f>IF(D70="","",MAX(AH70:AL70))</f>
        <v>1.5</v>
      </c>
      <c r="BJ70" s="31" t="str">
        <f>IF(BI70=MAX($BI$3:$BI$202),B70,"")</f>
        <v/>
      </c>
      <c r="BK70" s="31">
        <f>IF(BE70="","",BE70+BH70)</f>
        <v>2</v>
      </c>
      <c r="BL70" s="31">
        <f>IF(D70="","",IF(S70=MAX($S$3:$S$202),S70,""))</f>
        <v>0</v>
      </c>
      <c r="BM70" s="31">
        <f>IF(BL70=MAX($BL$3:$BL$202),B70,"")</f>
        <v>45</v>
      </c>
      <c r="BN70" s="31">
        <f>IF(D70="","",IF(AN70=MAX($AN$3:$AN$202),AN70,""))</f>
        <v>0</v>
      </c>
      <c r="BO70" s="31">
        <f>IF(BN70=MAX($BN$3:$BN$202),B70,"")</f>
        <v>45</v>
      </c>
      <c r="BP70" s="31">
        <f>IF(D70="","",IF(R70=MAX($R$3:$R$202),R70,""))</f>
        <v>0</v>
      </c>
      <c r="BQ70" s="31">
        <f>IF(BP70=MAX($BP$3:$BP$202),B70,"")</f>
        <v>45</v>
      </c>
      <c r="BR70" s="31">
        <f>IF(D70="","",IF(AM70=MAX($AM$3:$AM$202),AM70,""))</f>
        <v>0</v>
      </c>
      <c r="BS70" s="31">
        <f>IF(BR70=MAX($BR$3:$BR$202),B70,"")</f>
        <v>45</v>
      </c>
      <c r="BT70" s="31">
        <f>IF(D70="","",IF(V70=MAX($V$3:$V$202),V70,""))</f>
        <v>0</v>
      </c>
      <c r="BU70" s="31">
        <f>IF(BT70=MAX($BT$3:$BT$202),B70,"")</f>
        <v>45</v>
      </c>
      <c r="BV70" s="31">
        <f>IF(D70="","",IF(W70=MAX($W$3:$W$202), W70,""))</f>
        <v>0</v>
      </c>
      <c r="BW70" s="31">
        <f>IF(BV70=MAX($BV$3:$BV$202),B70,"")</f>
        <v>45</v>
      </c>
      <c r="BX70" s="31">
        <f>IF(D70="","",IF(AQ70=MAX($AQ$3:$AQ$202),AQ70,""))</f>
        <v>0</v>
      </c>
      <c r="BY70" s="31">
        <f>IF(BX70=MAX($BX$3:$BX$202),B70,"")</f>
        <v>45</v>
      </c>
      <c r="BZ70" s="31">
        <f>IF(D70="","",IF(AR70=MAX($AR$3:$AR$202), AR70,""))</f>
        <v>0</v>
      </c>
      <c r="CA70" s="31">
        <f>IF(BZ70=MAX($BZ$3:$BZ$202),B70,"")</f>
        <v>45</v>
      </c>
      <c r="CB70" s="31">
        <f>IF(D70="","",IF(U70=MAX($U$3:$U$202), U70,""))</f>
        <v>0</v>
      </c>
      <c r="CC70" s="31">
        <f>IF(CB70=MAX($CB$3:$CB$202),B70,"")</f>
        <v>45</v>
      </c>
      <c r="CD70" s="31">
        <f>IF(D70="","",IF(AP70=MAX($AP$3:$AP$202),AP70,""))</f>
        <v>0</v>
      </c>
      <c r="CE70" s="31">
        <f>IF(CD70=MAX($CD$3:$CD$202),B70,"")</f>
        <v>45</v>
      </c>
      <c r="CF70" s="31">
        <f>IF(D70="","",IF(T70=MAX($T$3:$T$202), T70,""))</f>
        <v>0</v>
      </c>
      <c r="CG70" s="31">
        <f>IF(CF70=MAX($CF$3:$CF$202),B70,"")</f>
        <v>45</v>
      </c>
      <c r="CH70" s="31">
        <f>IF(D70="","",IF(AO70=MAX($AO$3:$AO$202),AO70,""))</f>
        <v>0</v>
      </c>
      <c r="CI70" s="31">
        <f>IF(CH70=MAX($CH$3:$CH$202),B70,"")</f>
        <v>45</v>
      </c>
      <c r="CJ70" s="31" t="str">
        <f>IF(I70="AC",AZ70,"")</f>
        <v/>
      </c>
      <c r="CK70" s="31" t="str">
        <f>IF(CJ70="","",RANK(CJ70,$CJ$3:$CJ$202,1))</f>
        <v/>
      </c>
      <c r="CL70" s="31" t="str">
        <f>IF(CK70=1,B70,"")</f>
        <v/>
      </c>
      <c r="CM70" s="31" t="str">
        <f>IF(CK70=2,B70,"")</f>
        <v/>
      </c>
      <c r="CN70" s="31" t="str">
        <f>IF(CK70=3,B70,"")</f>
        <v/>
      </c>
      <c r="CO70" s="31" t="str">
        <f>IF(I70="MC",AZ70,"")</f>
        <v/>
      </c>
      <c r="CP70" s="31" t="str">
        <f>IF(CO70="","",RANK(CO70,$CO$3:$CO$202,1))</f>
        <v/>
      </c>
      <c r="CQ70" s="31" t="str">
        <f>IF(CP70=1,B70,"")</f>
        <v/>
      </c>
      <c r="CR70" s="31" t="str">
        <f>IF(CP70=2,B70,"")</f>
        <v/>
      </c>
      <c r="CS70" s="31" t="str">
        <f>IF(CP70=3,B70,"")</f>
        <v/>
      </c>
      <c r="CT70" s="31" t="str">
        <f>IF(BE70=0,BE70,"")</f>
        <v/>
      </c>
      <c r="CU70" s="31">
        <f>IF(BE70=1,1,"")</f>
        <v>1</v>
      </c>
      <c r="CV70" s="31" t="str">
        <f>IF(BE70=2,2,"")</f>
        <v/>
      </c>
      <c r="CW70" s="31" t="str">
        <f>IF(BE70=3,3,"")</f>
        <v/>
      </c>
      <c r="CX70" s="31" t="str">
        <f>IF(BE70=4,4,"")</f>
        <v/>
      </c>
      <c r="CY70" s="31" t="str">
        <f>IF(BE70=5,5,"")</f>
        <v/>
      </c>
      <c r="CZ70" s="31" t="str">
        <f>IF(BH70=0,BH70,"")</f>
        <v/>
      </c>
      <c r="DA70" s="31">
        <f>IF(BH70=1,1,"")</f>
        <v>1</v>
      </c>
      <c r="DB70" s="31" t="str">
        <f>IF(BH70=2,2,"")</f>
        <v/>
      </c>
      <c r="DC70" s="31" t="str">
        <f>IF(BH70=3,3,"")</f>
        <v/>
      </c>
      <c r="DD70" s="31" t="str">
        <f>IF(BH70=4,4,"")</f>
        <v/>
      </c>
      <c r="DE70" s="31" t="str">
        <f>IF(BH70=5,5,"")</f>
        <v/>
      </c>
      <c r="DF70" s="31" t="str">
        <f>IF(BK70=0,BK70,"")</f>
        <v/>
      </c>
      <c r="DG70" s="31" t="str">
        <f>IF(BK70=1,1,"")</f>
        <v/>
      </c>
      <c r="DH70" s="31">
        <f>IF(BK70=2,2,"")</f>
        <v>2</v>
      </c>
      <c r="DI70" s="31" t="str">
        <f>IF(BK70=3,3,"")</f>
        <v/>
      </c>
      <c r="DJ70" s="31" t="str">
        <f>IF(BK70=4,4,"")</f>
        <v/>
      </c>
      <c r="DK70" s="31" t="str">
        <f>IF(BK70=5,5,"")</f>
        <v/>
      </c>
      <c r="DL70" s="31" t="str">
        <f>IF(BK70=6,6,"")</f>
        <v/>
      </c>
      <c r="DM70" s="31" t="str">
        <f>IF(BK70=7,7,"")</f>
        <v/>
      </c>
      <c r="DN70" s="31" t="str">
        <f>IF(BK70=8,8,"")</f>
        <v/>
      </c>
      <c r="DO70" s="31" t="str">
        <f>IF(BK70=9,9,"")</f>
        <v/>
      </c>
      <c r="DP70" s="31" t="str">
        <f>IF(BK70=10,10,"")</f>
        <v/>
      </c>
      <c r="DQ70" s="31" t="str">
        <f>IF(J70="Lund",AZ70,"")</f>
        <v/>
      </c>
      <c r="DR70" s="31" t="str">
        <f>IF(DQ70="","",RANK(DQ70,$DQ$3:$DQ$202,1))</f>
        <v/>
      </c>
      <c r="DS70" s="31" t="str">
        <f>IF(DR70=1,B70,"")</f>
        <v/>
      </c>
      <c r="DT70" s="31">
        <f>IF(I70="AT",B70,"")</f>
        <v>45</v>
      </c>
      <c r="DU70" s="31" t="str">
        <f>IF(I70="MC",B70,"")</f>
        <v/>
      </c>
      <c r="DV70" s="31" t="str">
        <f>IF(I70="AC",B70,"")</f>
        <v/>
      </c>
      <c r="DW70" s="48">
        <f>IF(BK70=0,0,IF(D70="","",$D$203-AZ70+1)/$D$203*100)</f>
        <v>4.225352112676056</v>
      </c>
      <c r="DX70" s="76" t="str">
        <f>IF(AS70 = 0,AV70 - AS70,"")</f>
        <v/>
      </c>
      <c r="DY70" s="77">
        <v>29.75</v>
      </c>
      <c r="DZ70" s="77">
        <v>10.52</v>
      </c>
    </row>
    <row r="71" spans="1:130" ht="13.2" x14ac:dyDescent="0.25">
      <c r="A71" s="31">
        <v>69</v>
      </c>
      <c r="B71" s="76">
        <v>28</v>
      </c>
      <c r="C71" s="15"/>
      <c r="D71" s="14" t="s">
        <v>229</v>
      </c>
      <c r="E71" s="14" t="s">
        <v>319</v>
      </c>
      <c r="F71" s="14"/>
      <c r="G71" s="14" t="s">
        <v>230</v>
      </c>
      <c r="H71" s="50" t="s">
        <v>319</v>
      </c>
      <c r="I71" s="15" t="s">
        <v>203</v>
      </c>
      <c r="J71" s="47"/>
      <c r="K71" s="47"/>
      <c r="L71" s="47"/>
      <c r="M71" s="54">
        <v>17.5</v>
      </c>
      <c r="N71" s="54"/>
      <c r="O71" s="54"/>
      <c r="P71" s="54"/>
      <c r="Q71" s="54"/>
      <c r="R71" s="51"/>
      <c r="S71" s="51"/>
      <c r="T71" s="51"/>
      <c r="U71" s="51"/>
      <c r="V71" s="51"/>
      <c r="W71" s="51"/>
      <c r="X71" s="52">
        <f>IF(M71&gt;0,VLOOKUP(M71,$DY$8:$DZ$95,2)," ")</f>
        <v>1.78</v>
      </c>
      <c r="Y71" s="52" t="str">
        <f>IF(N71&gt;0,VLOOKUP(N71,$DY$8:$DZ$95,2)," ")</f>
        <v xml:space="preserve"> </v>
      </c>
      <c r="Z71" s="52" t="str">
        <f>IF(O71&gt;0,VLOOKUP(O71,$DY$8:$DZ$95,2)," ")</f>
        <v xml:space="preserve"> </v>
      </c>
      <c r="AA71" s="52" t="str">
        <f>IF(P71&gt;0,VLOOKUP(P71,$DY$8:$DZ$95,2)," ")</f>
        <v xml:space="preserve"> </v>
      </c>
      <c r="AB71" s="52" t="str">
        <f>IF(Q71&gt;0,VLOOKUP(Q71,$DY$8:$DZ$95,2)," ")</f>
        <v xml:space="preserve"> </v>
      </c>
      <c r="AC71" s="54">
        <v>14.75</v>
      </c>
      <c r="AD71" s="54">
        <v>15.75</v>
      </c>
      <c r="AE71" s="54">
        <v>17.75</v>
      </c>
      <c r="AF71" s="54"/>
      <c r="AG71" s="54"/>
      <c r="AH71" s="52">
        <f>IF(AC71&gt;0,VLOOKUP(AC71,$DY$8:$DZ$95,2)," ")</f>
        <v>1.0900000000000001</v>
      </c>
      <c r="AI71" s="52">
        <f>IF(AD71&gt;0,VLOOKUP(AD71,$DY$8:$DZ$95,2)," ")</f>
        <v>1.32</v>
      </c>
      <c r="AJ71" s="52">
        <f>IF(AE71&gt;0,VLOOKUP(AE71,$DY$8:$DZ$95,2)," ")</f>
        <v>1.86</v>
      </c>
      <c r="AK71" s="52" t="str">
        <f>IF(AF71&gt;0,VLOOKUP(AF71,$DY$8:$DZ$95,2)," ")</f>
        <v xml:space="preserve"> </v>
      </c>
      <c r="AL71" s="52" t="str">
        <f>IF(AG71&gt;0,VLOOKUP(AG71,$DY$8:$DZ$95,2)," ")</f>
        <v xml:space="preserve"> </v>
      </c>
      <c r="AM71" s="53"/>
      <c r="AN71" s="53"/>
      <c r="AO71" s="53"/>
      <c r="AP71" s="53"/>
      <c r="AQ71" s="53"/>
      <c r="AR71" s="53"/>
      <c r="AS71" s="55">
        <f>IF(D71="","",SUM(X71:AB71))</f>
        <v>1.78</v>
      </c>
      <c r="AT71" s="31">
        <f>IF(D71="","",RANK(AS71,$AS$3:$AS$202,0))</f>
        <v>69</v>
      </c>
      <c r="AU71" s="57">
        <f>IF(D71="","",IF(LOOKUP(AT71,'Master 2012 Pay Sheet'!$A$5:$A$35,'Master 2012 Pay Sheet'!$B$5:$B$35)&gt;0,LOOKUP(AT71,'Master 2012 Pay Sheet'!$A$5:$A$35,'Master 2012 Pay Sheet'!$B$5:$B$35),0))</f>
        <v>0</v>
      </c>
      <c r="AV71" s="56">
        <f>IF(D71="","",SUM(AH71:AL71))</f>
        <v>4.2700000000000005</v>
      </c>
      <c r="AW71" s="31">
        <f>IF(D71="","",RANK(AV71,$AV$3:$AV$202,0))</f>
        <v>62</v>
      </c>
      <c r="AX71" s="57">
        <f>IF(D71="","",IF(LOOKUP(AW71,'Master 2012 Pay Sheet'!$C$5:$C$35,'Master 2012 Pay Sheet'!$D$5:$D$35)&gt;0,LOOKUP(AW71,'Master 2012 Pay Sheet'!$C$5:$C$35,'Master 2012 Pay Sheet'!$D$5:$D$35),0))</f>
        <v>0</v>
      </c>
      <c r="AY71" s="56">
        <f>IF(D71="","",AS71+AV71)</f>
        <v>6.0500000000000007</v>
      </c>
      <c r="AZ71" s="31">
        <f>IF(D71="","",RANK(AY71,$AY$3:$AY$202,0))</f>
        <v>68</v>
      </c>
      <c r="BA71" s="57">
        <f>IF(D71="","",IF(LOOKUP(AZ71,'Master 2012 Pay Sheet'!$E$5:$E$35,'Master 2012 Pay Sheet'!$F$5:$F$35)&gt;0,LOOKUP(AZ71,'Master 2012 Pay Sheet'!$E$5:$E$35,'Master 2012 Pay Sheet'!$F$5:$F$35),0))</f>
        <v>0</v>
      </c>
      <c r="BB71" s="57">
        <f>IF(D71="","",SUM(AU71+AX71+BA71))</f>
        <v>0</v>
      </c>
      <c r="BC71" s="31">
        <f>IF(D71="","",AT71-AZ71)</f>
        <v>1</v>
      </c>
      <c r="BD71" s="31" t="str">
        <f>IF(D71="","",IF(BC71=MAX($BC$3:$BC$202),B71,""))</f>
        <v/>
      </c>
      <c r="BE71" s="31">
        <f>IF(D71="","",COUNT(M71:Q71))</f>
        <v>1</v>
      </c>
      <c r="BF71" s="56">
        <f>IF(D71="","",MAX(X71:AB71))</f>
        <v>1.78</v>
      </c>
      <c r="BG71" s="31" t="str">
        <f>IF(BF71=MAX($BF$3:$BF$202),B71,"")</f>
        <v/>
      </c>
      <c r="BH71" s="31">
        <f>IF(D71="","",COUNT(AC71:AG71))</f>
        <v>3</v>
      </c>
      <c r="BI71" s="56">
        <f>IF(D71="","",MAX(AH71:AL71))</f>
        <v>1.86</v>
      </c>
      <c r="BJ71" s="31" t="str">
        <f>IF(BI71=MAX($BI$3:$BI$202),B71,"")</f>
        <v/>
      </c>
      <c r="BK71" s="31">
        <f>IF(BE71="","",BE71+BH71)</f>
        <v>4</v>
      </c>
      <c r="BL71" s="31">
        <f>IF(D71="","",IF(S71=MAX($S$3:$S$202),S71,""))</f>
        <v>0</v>
      </c>
      <c r="BM71" s="31">
        <f>IF(BL71=MAX($BL$3:$BL$202),B71,"")</f>
        <v>28</v>
      </c>
      <c r="BN71" s="31">
        <f>IF(D71="","",IF(AN71=MAX($AN$3:$AN$202),AN71,""))</f>
        <v>0</v>
      </c>
      <c r="BO71" s="31">
        <f>IF(BN71=MAX($BN$3:$BN$202),B71,"")</f>
        <v>28</v>
      </c>
      <c r="BP71" s="31">
        <f>IF(D71="","",IF(R71=MAX($R$3:$R$202),R71,""))</f>
        <v>0</v>
      </c>
      <c r="BQ71" s="31">
        <f>IF(BP71=MAX($BP$3:$BP$202),B71,"")</f>
        <v>28</v>
      </c>
      <c r="BR71" s="31">
        <f>IF(D71="","",IF(AM71=MAX($AM$3:$AM$202),AM71,""))</f>
        <v>0</v>
      </c>
      <c r="BS71" s="31">
        <f>IF(BR71=MAX($BR$3:$BR$202),B71,"")</f>
        <v>28</v>
      </c>
      <c r="BT71" s="31">
        <f>IF(D71="","",IF(V71=MAX($V$3:$V$202),V71,""))</f>
        <v>0</v>
      </c>
      <c r="BU71" s="31">
        <f>IF(BT71=MAX($BT$3:$BT$202),B71,"")</f>
        <v>28</v>
      </c>
      <c r="BV71" s="31">
        <f>IF(D71="","",IF(W71=MAX($W$3:$W$202), W71,""))</f>
        <v>0</v>
      </c>
      <c r="BW71" s="31">
        <f>IF(BV71=MAX($BV$3:$BV$202),B71,"")</f>
        <v>28</v>
      </c>
      <c r="BX71" s="31">
        <f>IF(D71="","",IF(AQ71=MAX($AQ$3:$AQ$202),AQ71,""))</f>
        <v>0</v>
      </c>
      <c r="BY71" s="31">
        <f>IF(BX71=MAX($BX$3:$BX$202),B71,"")</f>
        <v>28</v>
      </c>
      <c r="BZ71" s="31">
        <f>IF(D71="","",IF(AR71=MAX($AR$3:$AR$202), AR71,""))</f>
        <v>0</v>
      </c>
      <c r="CA71" s="31">
        <f>IF(BZ71=MAX($BZ$3:$BZ$202),B71,"")</f>
        <v>28</v>
      </c>
      <c r="CB71" s="31">
        <f>IF(D71="","",IF(U71=MAX($U$3:$U$202), U71,""))</f>
        <v>0</v>
      </c>
      <c r="CC71" s="31">
        <f>IF(CB71=MAX($CB$3:$CB$202),B71,"")</f>
        <v>28</v>
      </c>
      <c r="CD71" s="31">
        <f>IF(D71="","",IF(AP71=MAX($AP$3:$AP$202),AP71,""))</f>
        <v>0</v>
      </c>
      <c r="CE71" s="31">
        <f>IF(CD71=MAX($CD$3:$CD$202),B71,"")</f>
        <v>28</v>
      </c>
      <c r="CF71" s="31">
        <f>IF(D71="","",IF(T71=MAX($T$3:$T$202), T71,""))</f>
        <v>0</v>
      </c>
      <c r="CG71" s="31">
        <f>IF(CF71=MAX($CF$3:$CF$202),B71,"")</f>
        <v>28</v>
      </c>
      <c r="CH71" s="31">
        <f>IF(D71="","",IF(AO71=MAX($AO$3:$AO$202),AO71,""))</f>
        <v>0</v>
      </c>
      <c r="CI71" s="31">
        <f>IF(CH71=MAX($CH$3:$CH$202),B71,"")</f>
        <v>28</v>
      </c>
      <c r="CJ71" s="31" t="str">
        <f>IF(I71="AC",AZ71,"")</f>
        <v/>
      </c>
      <c r="CK71" s="31" t="str">
        <f>IF(CJ71="","",RANK(CJ71,$CJ$3:$CJ$202,1))</f>
        <v/>
      </c>
      <c r="CL71" s="31" t="str">
        <f>IF(CK71=1,B71,"")</f>
        <v/>
      </c>
      <c r="CM71" s="31" t="str">
        <f>IF(CK71=2,B71,"")</f>
        <v/>
      </c>
      <c r="CN71" s="31" t="str">
        <f>IF(CK71=3,B71,"")</f>
        <v/>
      </c>
      <c r="CO71" s="31" t="str">
        <f>IF(I71="MC",AZ71,"")</f>
        <v/>
      </c>
      <c r="CP71" s="31" t="str">
        <f>IF(CO71="","",RANK(CO71,$CO$3:$CO$202,1))</f>
        <v/>
      </c>
      <c r="CQ71" s="31" t="str">
        <f>IF(CP71=1,B71,"")</f>
        <v/>
      </c>
      <c r="CR71" s="31" t="str">
        <f>IF(CP71=2,B71,"")</f>
        <v/>
      </c>
      <c r="CS71" s="31" t="str">
        <f>IF(CP71=3,B71,"")</f>
        <v/>
      </c>
      <c r="CT71" s="31" t="str">
        <f>IF(BE71=0,BE71,"")</f>
        <v/>
      </c>
      <c r="CU71" s="31">
        <f>IF(BE71=1,1,"")</f>
        <v>1</v>
      </c>
      <c r="CV71" s="31" t="str">
        <f>IF(BE71=2,2,"")</f>
        <v/>
      </c>
      <c r="CW71" s="31" t="str">
        <f>IF(BE71=3,3,"")</f>
        <v/>
      </c>
      <c r="CX71" s="31" t="str">
        <f>IF(BE71=4,4,"")</f>
        <v/>
      </c>
      <c r="CY71" s="31" t="str">
        <f>IF(BE71=5,5,"")</f>
        <v/>
      </c>
      <c r="CZ71" s="31" t="str">
        <f>IF(BH71=0,BH71,"")</f>
        <v/>
      </c>
      <c r="DA71" s="31" t="str">
        <f>IF(BH71=1,1,"")</f>
        <v/>
      </c>
      <c r="DB71" s="31" t="str">
        <f>IF(BH71=2,2,"")</f>
        <v/>
      </c>
      <c r="DC71" s="31">
        <f>IF(BH71=3,3,"")</f>
        <v>3</v>
      </c>
      <c r="DD71" s="31" t="str">
        <f>IF(BH71=4,4,"")</f>
        <v/>
      </c>
      <c r="DE71" s="31" t="str">
        <f>IF(BH71=5,5,"")</f>
        <v/>
      </c>
      <c r="DF71" s="31" t="str">
        <f>IF(BK71=0,BK71,"")</f>
        <v/>
      </c>
      <c r="DG71" s="31" t="str">
        <f>IF(BK71=1,1,"")</f>
        <v/>
      </c>
      <c r="DH71" s="31" t="str">
        <f>IF(BK71=2,2,"")</f>
        <v/>
      </c>
      <c r="DI71" s="31" t="str">
        <f>IF(BK71=3,3,"")</f>
        <v/>
      </c>
      <c r="DJ71" s="31">
        <f>IF(BK71=4,4,"")</f>
        <v>4</v>
      </c>
      <c r="DK71" s="31" t="str">
        <f>IF(BK71=5,5,"")</f>
        <v/>
      </c>
      <c r="DL71" s="31" t="str">
        <f>IF(BK71=6,6,"")</f>
        <v/>
      </c>
      <c r="DM71" s="31" t="str">
        <f>IF(BK71=7,7,"")</f>
        <v/>
      </c>
      <c r="DN71" s="31" t="str">
        <f>IF(BK71=8,8,"")</f>
        <v/>
      </c>
      <c r="DO71" s="31" t="str">
        <f>IF(BK71=9,9,"")</f>
        <v/>
      </c>
      <c r="DP71" s="31" t="str">
        <f>IF(BK71=10,10,"")</f>
        <v/>
      </c>
      <c r="DQ71" s="31" t="str">
        <f>IF(J71="Lund",AZ71,"")</f>
        <v/>
      </c>
      <c r="DR71" s="31" t="str">
        <f>IF(DQ71="","",RANK(DQ71,$DQ$3:$DQ$202,1))</f>
        <v/>
      </c>
      <c r="DS71" s="31" t="str">
        <f>IF(DR71=1,B71,"")</f>
        <v/>
      </c>
      <c r="DT71" s="31">
        <f>IF(I71="AT",B71,"")</f>
        <v>28</v>
      </c>
      <c r="DU71" s="31" t="str">
        <f>IF(I71="MC",B71,"")</f>
        <v/>
      </c>
      <c r="DV71" s="31" t="str">
        <f>IF(I71="AC",B71,"")</f>
        <v/>
      </c>
      <c r="DW71" s="48">
        <f>IF(BK71=0,0,IF(D71="","",$D$203-AZ71+1)/$D$203*100)</f>
        <v>5.6338028169014089</v>
      </c>
      <c r="DX71" s="76" t="str">
        <f>IF(AS71 = 0,AV71 - AS71,"")</f>
        <v/>
      </c>
      <c r="DY71" s="77">
        <v>30</v>
      </c>
      <c r="DZ71" s="77">
        <v>10.82</v>
      </c>
    </row>
    <row r="72" spans="1:130" ht="13.2" x14ac:dyDescent="0.25">
      <c r="A72" s="31">
        <v>70</v>
      </c>
      <c r="B72" s="76">
        <v>43</v>
      </c>
      <c r="C72" s="15"/>
      <c r="D72" s="14" t="s">
        <v>260</v>
      </c>
      <c r="E72" s="14" t="s">
        <v>319</v>
      </c>
      <c r="F72" s="14"/>
      <c r="G72" s="14" t="s">
        <v>261</v>
      </c>
      <c r="H72" s="50" t="s">
        <v>358</v>
      </c>
      <c r="I72" s="15" t="s">
        <v>203</v>
      </c>
      <c r="J72" s="47"/>
      <c r="K72" s="47"/>
      <c r="L72" s="47"/>
      <c r="M72" s="54">
        <v>14.75</v>
      </c>
      <c r="N72" s="54"/>
      <c r="O72" s="54"/>
      <c r="P72" s="54"/>
      <c r="Q72" s="54"/>
      <c r="R72" s="51"/>
      <c r="S72" s="51"/>
      <c r="T72" s="51"/>
      <c r="U72" s="51"/>
      <c r="V72" s="51"/>
      <c r="W72" s="51"/>
      <c r="X72" s="52">
        <f>IF(M72&gt;0,VLOOKUP(M72,$DY$8:$DZ$95,2)," ")</f>
        <v>1.0900000000000001</v>
      </c>
      <c r="Y72" s="52" t="str">
        <f>IF(N72&gt;0,VLOOKUP(N72,$DY$8:$DZ$95,2)," ")</f>
        <v xml:space="preserve"> </v>
      </c>
      <c r="Z72" s="52" t="str">
        <f>IF(O72&gt;0,VLOOKUP(O72,$DY$8:$DZ$95,2)," ")</f>
        <v xml:space="preserve"> </v>
      </c>
      <c r="AA72" s="52" t="str">
        <f>IF(P72&gt;0,VLOOKUP(P72,$DY$8:$DZ$95,2)," ")</f>
        <v xml:space="preserve"> </v>
      </c>
      <c r="AB72" s="52" t="str">
        <f>IF(Q72&gt;0,VLOOKUP(Q72,$DY$8:$DZ$95,2)," ")</f>
        <v xml:space="preserve"> </v>
      </c>
      <c r="AC72" s="54">
        <v>15</v>
      </c>
      <c r="AD72" s="54"/>
      <c r="AE72" s="54"/>
      <c r="AF72" s="54"/>
      <c r="AG72" s="54"/>
      <c r="AH72" s="52">
        <f>IF(AC72&gt;0,VLOOKUP(AC72,$DY$8:$DZ$95,2)," ")</f>
        <v>1.1200000000000001</v>
      </c>
      <c r="AI72" s="52" t="str">
        <f>IF(AD72&gt;0,VLOOKUP(AD72,$DY$8:$DZ$95,2)," ")</f>
        <v xml:space="preserve"> </v>
      </c>
      <c r="AJ72" s="52" t="str">
        <f>IF(AE72&gt;0,VLOOKUP(AE72,$DY$8:$DZ$95,2)," ")</f>
        <v xml:space="preserve"> </v>
      </c>
      <c r="AK72" s="52" t="str">
        <f>IF(AF72&gt;0,VLOOKUP(AF72,$DY$8:$DZ$95,2)," ")</f>
        <v xml:space="preserve"> </v>
      </c>
      <c r="AL72" s="52" t="str">
        <f>IF(AG72&gt;0,VLOOKUP(AG72,$DY$8:$DZ$95,2)," ")</f>
        <v xml:space="preserve"> </v>
      </c>
      <c r="AM72" s="53"/>
      <c r="AN72" s="53"/>
      <c r="AO72" s="53"/>
      <c r="AP72" s="53"/>
      <c r="AQ72" s="53"/>
      <c r="AR72" s="53"/>
      <c r="AS72" s="55">
        <f>IF(D72="","",SUM(X72:AB72))</f>
        <v>1.0900000000000001</v>
      </c>
      <c r="AT72" s="31">
        <f>IF(D72="","",RANK(AS72,$AS$3:$AS$202,0))</f>
        <v>70</v>
      </c>
      <c r="AU72" s="57">
        <f>IF(D72="","",IF(LOOKUP(AT72,'Master 2012 Pay Sheet'!$A$5:$A$35,'Master 2012 Pay Sheet'!$B$5:$B$35)&gt;0,LOOKUP(AT72,'Master 2012 Pay Sheet'!$A$5:$A$35,'Master 2012 Pay Sheet'!$B$5:$B$35),0))</f>
        <v>0</v>
      </c>
      <c r="AV72" s="56">
        <f>IF(D72="","",SUM(AH72:AL72))</f>
        <v>1.1200000000000001</v>
      </c>
      <c r="AW72" s="31">
        <f>IF(D72="","",RANK(AV72,$AV$3:$AV$202,0))</f>
        <v>71</v>
      </c>
      <c r="AX72" s="57">
        <f>IF(D72="","",IF(LOOKUP(AW72,'Master 2012 Pay Sheet'!$C$5:$C$35,'Master 2012 Pay Sheet'!$D$5:$D$35)&gt;0,LOOKUP(AW72,'Master 2012 Pay Sheet'!$C$5:$C$35,'Master 2012 Pay Sheet'!$D$5:$D$35),0))</f>
        <v>0</v>
      </c>
      <c r="AY72" s="56">
        <f>IF(D72="","",AS72+AV72)</f>
        <v>2.21</v>
      </c>
      <c r="AZ72" s="31">
        <f>IF(D72="","",RANK(AY72,$AY$3:$AY$202,0))</f>
        <v>71</v>
      </c>
      <c r="BA72" s="57">
        <f>IF(D72="","",IF(LOOKUP(AZ72,'Master 2012 Pay Sheet'!$E$5:$E$35,'Master 2012 Pay Sheet'!$F$5:$F$35)&gt;0,LOOKUP(AZ72,'Master 2012 Pay Sheet'!$E$5:$E$35,'Master 2012 Pay Sheet'!$F$5:$F$35),0))</f>
        <v>0</v>
      </c>
      <c r="BB72" s="57">
        <f>IF(D72="","",SUM(AU72+AX72+BA72))</f>
        <v>0</v>
      </c>
      <c r="BC72" s="31">
        <f>IF(D72="","",AT72-AZ72)</f>
        <v>-1</v>
      </c>
      <c r="BD72" s="31" t="str">
        <f>IF(D72="","",IF(BC72=MAX($BC$3:$BC$202),B72,""))</f>
        <v/>
      </c>
      <c r="BE72" s="31">
        <f>IF(D72="","",COUNT(M72:Q72))</f>
        <v>1</v>
      </c>
      <c r="BF72" s="56">
        <f>IF(D72="","",MAX(X72:AB72))</f>
        <v>1.0900000000000001</v>
      </c>
      <c r="BG72" s="31" t="str">
        <f>IF(BF72=MAX($BF$3:$BF$202),B72,"")</f>
        <v/>
      </c>
      <c r="BH72" s="31">
        <f>IF(D72="","",COUNT(AC72:AG72))</f>
        <v>1</v>
      </c>
      <c r="BI72" s="56">
        <f>IF(D72="","",MAX(AH72:AL72))</f>
        <v>1.1200000000000001</v>
      </c>
      <c r="BJ72" s="31" t="str">
        <f>IF(BI72=MAX($BI$3:$BI$202),B72,"")</f>
        <v/>
      </c>
      <c r="BK72" s="31">
        <f>IF(BE72="","",BE72+BH72)</f>
        <v>2</v>
      </c>
      <c r="BL72" s="31">
        <f>IF(D72="","",IF(S72=MAX($S$3:$S$202),S72,""))</f>
        <v>0</v>
      </c>
      <c r="BM72" s="31">
        <f>IF(BL72=MAX($BL$3:$BL$202),B72,"")</f>
        <v>43</v>
      </c>
      <c r="BN72" s="31">
        <f>IF(D72="","",IF(AN72=MAX($AN$3:$AN$202),AN72,""))</f>
        <v>0</v>
      </c>
      <c r="BO72" s="31">
        <f>IF(BN72=MAX($BN$3:$BN$202),B72,"")</f>
        <v>43</v>
      </c>
      <c r="BP72" s="31">
        <f>IF(D72="","",IF(R72=MAX($R$3:$R$202),R72,""))</f>
        <v>0</v>
      </c>
      <c r="BQ72" s="31">
        <f>IF(BP72=MAX($BP$3:$BP$202),B72,"")</f>
        <v>43</v>
      </c>
      <c r="BR72" s="31">
        <f>IF(D72="","",IF(AM72=MAX($AM$3:$AM$202),AM72,""))</f>
        <v>0</v>
      </c>
      <c r="BS72" s="31">
        <f>IF(BR72=MAX($BR$3:$BR$202),B72,"")</f>
        <v>43</v>
      </c>
      <c r="BT72" s="31">
        <f>IF(D72="","",IF(V72=MAX($V$3:$V$202),V72,""))</f>
        <v>0</v>
      </c>
      <c r="BU72" s="31">
        <f>IF(BT72=MAX($BT$3:$BT$202),B72,"")</f>
        <v>43</v>
      </c>
      <c r="BV72" s="31">
        <f>IF(D72="","",IF(W72=MAX($W$3:$W$202), W72,""))</f>
        <v>0</v>
      </c>
      <c r="BW72" s="31">
        <f>IF(BV72=MAX($BV$3:$BV$202),B72,"")</f>
        <v>43</v>
      </c>
      <c r="BX72" s="31">
        <f>IF(D72="","",IF(AQ72=MAX($AQ$3:$AQ$202),AQ72,""))</f>
        <v>0</v>
      </c>
      <c r="BY72" s="31">
        <f>IF(BX72=MAX($BX$3:$BX$202),B72,"")</f>
        <v>43</v>
      </c>
      <c r="BZ72" s="31">
        <f>IF(D72="","",IF(AR72=MAX($AR$3:$AR$202), AR72,""))</f>
        <v>0</v>
      </c>
      <c r="CA72" s="31">
        <f>IF(BZ72=MAX($BZ$3:$BZ$202),B72,"")</f>
        <v>43</v>
      </c>
      <c r="CB72" s="31">
        <f>IF(D72="","",IF(U72=MAX($U$3:$U$202), U72,""))</f>
        <v>0</v>
      </c>
      <c r="CC72" s="31">
        <f>IF(CB72=MAX($CB$3:$CB$202),B72,"")</f>
        <v>43</v>
      </c>
      <c r="CD72" s="31">
        <f>IF(D72="","",IF(AP72=MAX($AP$3:$AP$202),AP72,""))</f>
        <v>0</v>
      </c>
      <c r="CE72" s="31">
        <f>IF(CD72=MAX($CD$3:$CD$202),B72,"")</f>
        <v>43</v>
      </c>
      <c r="CF72" s="31">
        <f>IF(D72="","",IF(T72=MAX($T$3:$T$202), T72,""))</f>
        <v>0</v>
      </c>
      <c r="CG72" s="31">
        <f>IF(CF72=MAX($CF$3:$CF$202),B72,"")</f>
        <v>43</v>
      </c>
      <c r="CH72" s="31">
        <f>IF(D72="","",IF(AO72=MAX($AO$3:$AO$202),AO72,""))</f>
        <v>0</v>
      </c>
      <c r="CI72" s="31">
        <f>IF(CH72=MAX($CH$3:$CH$202),B72,"")</f>
        <v>43</v>
      </c>
      <c r="CJ72" s="31" t="str">
        <f>IF(I72="AC",AZ72,"")</f>
        <v/>
      </c>
      <c r="CK72" s="31" t="str">
        <f>IF(CJ72="","",RANK(CJ72,$CJ$3:$CJ$202,1))</f>
        <v/>
      </c>
      <c r="CL72" s="31" t="str">
        <f>IF(CK72=1,B72,"")</f>
        <v/>
      </c>
      <c r="CM72" s="31" t="str">
        <f>IF(CK72=2,B72,"")</f>
        <v/>
      </c>
      <c r="CN72" s="31" t="str">
        <f>IF(CK72=3,B72,"")</f>
        <v/>
      </c>
      <c r="CO72" s="31" t="str">
        <f>IF(I72="MC",AZ72,"")</f>
        <v/>
      </c>
      <c r="CP72" s="31" t="str">
        <f>IF(CO72="","",RANK(CO72,$CO$3:$CO$202,1))</f>
        <v/>
      </c>
      <c r="CQ72" s="31" t="str">
        <f>IF(CP72=1,B72,"")</f>
        <v/>
      </c>
      <c r="CR72" s="31" t="str">
        <f>IF(CP72=2,B72,"")</f>
        <v/>
      </c>
      <c r="CS72" s="31" t="str">
        <f>IF(CP72=3,B72,"")</f>
        <v/>
      </c>
      <c r="CT72" s="31" t="str">
        <f>IF(BE72=0,BE72,"")</f>
        <v/>
      </c>
      <c r="CU72" s="31">
        <f>IF(BE72=1,1,"")</f>
        <v>1</v>
      </c>
      <c r="CV72" s="31" t="str">
        <f>IF(BE72=2,2,"")</f>
        <v/>
      </c>
      <c r="CW72" s="31" t="str">
        <f>IF(BE72=3,3,"")</f>
        <v/>
      </c>
      <c r="CX72" s="31" t="str">
        <f>IF(BE72=4,4,"")</f>
        <v/>
      </c>
      <c r="CY72" s="31" t="str">
        <f>IF(BE72=5,5,"")</f>
        <v/>
      </c>
      <c r="CZ72" s="31" t="str">
        <f>IF(BH72=0,BH72,"")</f>
        <v/>
      </c>
      <c r="DA72" s="31">
        <f>IF(BH72=1,1,"")</f>
        <v>1</v>
      </c>
      <c r="DB72" s="31" t="str">
        <f>IF(BH72=2,2,"")</f>
        <v/>
      </c>
      <c r="DC72" s="31" t="str">
        <f>IF(BH72=3,3,"")</f>
        <v/>
      </c>
      <c r="DD72" s="31" t="str">
        <f>IF(BH72=4,4,"")</f>
        <v/>
      </c>
      <c r="DE72" s="31" t="str">
        <f>IF(BH72=5,5,"")</f>
        <v/>
      </c>
      <c r="DF72" s="31" t="str">
        <f>IF(BK72=0,BK72,"")</f>
        <v/>
      </c>
      <c r="DG72" s="31" t="str">
        <f>IF(BK72=1,1,"")</f>
        <v/>
      </c>
      <c r="DH72" s="31">
        <f>IF(BK72=2,2,"")</f>
        <v>2</v>
      </c>
      <c r="DI72" s="31" t="str">
        <f>IF(BK72=3,3,"")</f>
        <v/>
      </c>
      <c r="DJ72" s="31" t="str">
        <f>IF(BK72=4,4,"")</f>
        <v/>
      </c>
      <c r="DK72" s="31" t="str">
        <f>IF(BK72=5,5,"")</f>
        <v/>
      </c>
      <c r="DL72" s="31" t="str">
        <f>IF(BK72=6,6,"")</f>
        <v/>
      </c>
      <c r="DM72" s="31" t="str">
        <f>IF(BK72=7,7,"")</f>
        <v/>
      </c>
      <c r="DN72" s="31" t="str">
        <f>IF(BK72=8,8,"")</f>
        <v/>
      </c>
      <c r="DO72" s="31" t="str">
        <f>IF(BK72=9,9,"")</f>
        <v/>
      </c>
      <c r="DP72" s="31" t="str">
        <f>IF(BK72=10,10,"")</f>
        <v/>
      </c>
      <c r="DQ72" s="31" t="str">
        <f>IF(J72="Lund",AZ72,"")</f>
        <v/>
      </c>
      <c r="DR72" s="31" t="str">
        <f>IF(DQ72="","",RANK(DQ72,$DQ$3:$DQ$202,1))</f>
        <v/>
      </c>
      <c r="DS72" s="31" t="str">
        <f>IF(DR72=1,B72,"")</f>
        <v/>
      </c>
      <c r="DT72" s="31">
        <f>IF(I72="AT",B72,"")</f>
        <v>43</v>
      </c>
      <c r="DU72" s="31" t="str">
        <f>IF(I72="MC",B72,"")</f>
        <v/>
      </c>
      <c r="DV72" s="31" t="str">
        <f>IF(I72="AC",B72,"")</f>
        <v/>
      </c>
      <c r="DW72" s="48">
        <f>IF(BK72=0,0,IF(D72="","",$D$203-AZ72+1)/$D$203*100)</f>
        <v>1.4084507042253522</v>
      </c>
      <c r="DX72" s="76" t="str">
        <f>IF(AS72 = 0,AV72 - AS72,"")</f>
        <v/>
      </c>
      <c r="DY72" s="77">
        <v>30.25</v>
      </c>
      <c r="DZ72" s="77">
        <v>11.12</v>
      </c>
    </row>
    <row r="73" spans="1:130" ht="13.2" x14ac:dyDescent="0.25">
      <c r="A73" s="31">
        <v>71</v>
      </c>
      <c r="B73" s="76">
        <v>29</v>
      </c>
      <c r="C73" s="15"/>
      <c r="D73" s="14" t="s">
        <v>231</v>
      </c>
      <c r="E73" s="14" t="s">
        <v>339</v>
      </c>
      <c r="F73" s="14"/>
      <c r="G73" s="14" t="s">
        <v>232</v>
      </c>
      <c r="H73" s="50" t="s">
        <v>349</v>
      </c>
      <c r="I73" s="15" t="s">
        <v>203</v>
      </c>
      <c r="J73" s="47"/>
      <c r="K73" s="47"/>
      <c r="L73" s="47"/>
      <c r="M73" s="54">
        <v>0</v>
      </c>
      <c r="N73" s="54"/>
      <c r="O73" s="54"/>
      <c r="P73" s="54"/>
      <c r="Q73" s="54"/>
      <c r="R73" s="51"/>
      <c r="S73" s="51"/>
      <c r="T73" s="51"/>
      <c r="U73" s="51"/>
      <c r="V73" s="51"/>
      <c r="W73" s="51"/>
      <c r="X73" s="52" t="str">
        <f>IF(M73&gt;0,VLOOKUP(M73,$DY$8:$DZ$95,2)," ")</f>
        <v xml:space="preserve"> </v>
      </c>
      <c r="Y73" s="52" t="str">
        <f>IF(N73&gt;0,VLOOKUP(N73,$DY$8:$DZ$95,2)," ")</f>
        <v xml:space="preserve"> </v>
      </c>
      <c r="Z73" s="52" t="str">
        <f>IF(O73&gt;0,VLOOKUP(O73,$DY$8:$DZ$95,2)," ")</f>
        <v xml:space="preserve"> </v>
      </c>
      <c r="AA73" s="52" t="str">
        <f>IF(P73&gt;0,VLOOKUP(P73,$DY$8:$DZ$95,2)," ")</f>
        <v xml:space="preserve"> </v>
      </c>
      <c r="AB73" s="52" t="str">
        <f>IF(Q73&gt;0,VLOOKUP(Q73,$DY$8:$DZ$95,2)," ")</f>
        <v xml:space="preserve"> </v>
      </c>
      <c r="AC73" s="54">
        <v>16.5</v>
      </c>
      <c r="AD73" s="54">
        <v>16.75</v>
      </c>
      <c r="AE73" s="54"/>
      <c r="AF73" s="54"/>
      <c r="AG73" s="54"/>
      <c r="AH73" s="52">
        <f>IF(AC73&gt;0,VLOOKUP(AC73,$DY$8:$DZ$95,2)," ")</f>
        <v>1.5</v>
      </c>
      <c r="AI73" s="52">
        <f>IF(AD73&gt;0,VLOOKUP(AD73,$DY$8:$DZ$95,2)," ")</f>
        <v>1.58</v>
      </c>
      <c r="AJ73" s="52" t="str">
        <f>IF(AE73&gt;0,VLOOKUP(AE73,$DY$8:$DZ$95,2)," ")</f>
        <v xml:space="preserve"> </v>
      </c>
      <c r="AK73" s="52" t="str">
        <f>IF(AF73&gt;0,VLOOKUP(AF73,$DY$8:$DZ$95,2)," ")</f>
        <v xml:space="preserve"> </v>
      </c>
      <c r="AL73" s="52" t="str">
        <f>IF(AG73&gt;0,VLOOKUP(AG73,$DY$8:$DZ$95,2)," ")</f>
        <v xml:space="preserve"> </v>
      </c>
      <c r="AM73" s="53"/>
      <c r="AN73" s="53"/>
      <c r="AO73" s="53"/>
      <c r="AP73" s="53"/>
      <c r="AQ73" s="53"/>
      <c r="AR73" s="53"/>
      <c r="AS73" s="55">
        <f>IF(D73="","",SUM(X73:AB73))</f>
        <v>0</v>
      </c>
      <c r="AT73" s="31">
        <f>IF(D73="","",RANK(AS73,$AS$3:$AS$202,0))</f>
        <v>71</v>
      </c>
      <c r="AU73" s="57">
        <f>IF(D73="","",IF(LOOKUP(AT73,'Master 2012 Pay Sheet'!$A$5:$A$35,'Master 2012 Pay Sheet'!$B$5:$B$35)&gt;0,LOOKUP(AT73,'Master 2012 Pay Sheet'!$A$5:$A$35,'Master 2012 Pay Sheet'!$B$5:$B$35),0))</f>
        <v>0</v>
      </c>
      <c r="AV73" s="56">
        <f>IF(D73="","",SUM(AH73:AL73))</f>
        <v>3.08</v>
      </c>
      <c r="AW73" s="31">
        <f>IF(D73="","",RANK(AV73,$AV$3:$AV$202,0))</f>
        <v>66</v>
      </c>
      <c r="AX73" s="57">
        <f>IF(D73="","",IF(LOOKUP(AW73,'Master 2012 Pay Sheet'!$C$5:$C$35,'Master 2012 Pay Sheet'!$D$5:$D$35)&gt;0,LOOKUP(AW73,'Master 2012 Pay Sheet'!$C$5:$C$35,'Master 2012 Pay Sheet'!$D$5:$D$35),0))</f>
        <v>0</v>
      </c>
      <c r="AY73" s="56">
        <f>IF(D73="","",AS73+AV73)</f>
        <v>3.08</v>
      </c>
      <c r="AZ73" s="31">
        <f>IF(D73="","",RANK(AY73,$AY$3:$AY$202,0))</f>
        <v>70</v>
      </c>
      <c r="BA73" s="57">
        <f>IF(D73="","",IF(LOOKUP(AZ73,'Master 2012 Pay Sheet'!$E$5:$E$35,'Master 2012 Pay Sheet'!$F$5:$F$35)&gt;0,LOOKUP(AZ73,'Master 2012 Pay Sheet'!$E$5:$E$35,'Master 2012 Pay Sheet'!$F$5:$F$35),0))</f>
        <v>0</v>
      </c>
      <c r="BB73" s="57">
        <f>IF(D73="","",SUM(AU73+AX73+BA73))</f>
        <v>0</v>
      </c>
      <c r="BC73" s="31">
        <f>IF(D73="","",AT73-AZ73)</f>
        <v>1</v>
      </c>
      <c r="BD73" s="31" t="str">
        <f>IF(D73="","",IF(BC73=MAX($BC$3:$BC$202),B73,""))</f>
        <v/>
      </c>
      <c r="BE73" s="31">
        <f>IF(D73="","",COUNT(M73:Q73))</f>
        <v>1</v>
      </c>
      <c r="BF73" s="56">
        <f>IF(D73="","",MAX(X73:AB73))</f>
        <v>0</v>
      </c>
      <c r="BG73" s="31" t="str">
        <f>IF(BF73=MAX($BF$3:$BF$202),B73,"")</f>
        <v/>
      </c>
      <c r="BH73" s="31">
        <f>IF(D73="","",COUNT(AC73:AG73))</f>
        <v>2</v>
      </c>
      <c r="BI73" s="56">
        <f>IF(D73="","",MAX(AH73:AL73))</f>
        <v>1.58</v>
      </c>
      <c r="BJ73" s="31" t="str">
        <f>IF(BI73=MAX($BI$3:$BI$202),B73,"")</f>
        <v/>
      </c>
      <c r="BK73" s="31">
        <f>IF(BE73="","",BE73+BH73)</f>
        <v>3</v>
      </c>
      <c r="BL73" s="31">
        <f>IF(D73="","",IF(S73=MAX($S$3:$S$202),S73,""))</f>
        <v>0</v>
      </c>
      <c r="BM73" s="31">
        <f>IF(BL73=MAX($BL$3:$BL$202),B73,"")</f>
        <v>29</v>
      </c>
      <c r="BN73" s="31">
        <f>IF(D73="","",IF(AN73=MAX($AN$3:$AN$202),AN73,""))</f>
        <v>0</v>
      </c>
      <c r="BO73" s="31">
        <f>IF(BN73=MAX($BN$3:$BN$202),B73,"")</f>
        <v>29</v>
      </c>
      <c r="BP73" s="31">
        <f>IF(D73="","",IF(R73=MAX($R$3:$R$202),R73,""))</f>
        <v>0</v>
      </c>
      <c r="BQ73" s="31">
        <f>IF(BP73=MAX($BP$3:$BP$202),B73,"")</f>
        <v>29</v>
      </c>
      <c r="BR73" s="31">
        <f>IF(D73="","",IF(AM73=MAX($AM$3:$AM$202),AM73,""))</f>
        <v>0</v>
      </c>
      <c r="BS73" s="31">
        <f>IF(BR73=MAX($BR$3:$BR$202),B73,"")</f>
        <v>29</v>
      </c>
      <c r="BT73" s="31">
        <f>IF(D73="","",IF(V73=MAX($V$3:$V$202),V73,""))</f>
        <v>0</v>
      </c>
      <c r="BU73" s="31">
        <f>IF(BT73=MAX($BT$3:$BT$202),B73,"")</f>
        <v>29</v>
      </c>
      <c r="BV73" s="31">
        <f>IF(D73="","",IF(W73=MAX($W$3:$W$202), W73,""))</f>
        <v>0</v>
      </c>
      <c r="BW73" s="31">
        <f>IF(BV73=MAX($BV$3:$BV$202),B73,"")</f>
        <v>29</v>
      </c>
      <c r="BX73" s="31">
        <f>IF(D73="","",IF(AQ73=MAX($AQ$3:$AQ$202),AQ73,""))</f>
        <v>0</v>
      </c>
      <c r="BY73" s="31">
        <f>IF(BX73=MAX($BX$3:$BX$202),B73,"")</f>
        <v>29</v>
      </c>
      <c r="BZ73" s="31">
        <f>IF(D73="","",IF(AR73=MAX($AR$3:$AR$202), AR73,""))</f>
        <v>0</v>
      </c>
      <c r="CA73" s="31">
        <f>IF(BZ73=MAX($BZ$3:$BZ$202),B73,"")</f>
        <v>29</v>
      </c>
      <c r="CB73" s="31">
        <f>IF(D73="","",IF(U73=MAX($U$3:$U$202), U73,""))</f>
        <v>0</v>
      </c>
      <c r="CC73" s="31">
        <f>IF(CB73=MAX($CB$3:$CB$202),B73,"")</f>
        <v>29</v>
      </c>
      <c r="CD73" s="31">
        <f>IF(D73="","",IF(AP73=MAX($AP$3:$AP$202),AP73,""))</f>
        <v>0</v>
      </c>
      <c r="CE73" s="31">
        <f>IF(CD73=MAX($CD$3:$CD$202),B73,"")</f>
        <v>29</v>
      </c>
      <c r="CF73" s="31">
        <f>IF(D73="","",IF(T73=MAX($T$3:$T$202), T73,""))</f>
        <v>0</v>
      </c>
      <c r="CG73" s="31">
        <f>IF(CF73=MAX($CF$3:$CF$202),B73,"")</f>
        <v>29</v>
      </c>
      <c r="CH73" s="31">
        <f>IF(D73="","",IF(AO73=MAX($AO$3:$AO$202),AO73,""))</f>
        <v>0</v>
      </c>
      <c r="CI73" s="31">
        <f>IF(CH73=MAX($CH$3:$CH$202),B73,"")</f>
        <v>29</v>
      </c>
      <c r="CJ73" s="31" t="str">
        <f>IF(I73="AC",AZ73,"")</f>
        <v/>
      </c>
      <c r="CK73" s="31" t="str">
        <f>IF(CJ73="","",RANK(CJ73,$CJ$3:$CJ$202,1))</f>
        <v/>
      </c>
      <c r="CL73" s="31" t="str">
        <f>IF(CK73=1,B73,"")</f>
        <v/>
      </c>
      <c r="CM73" s="31" t="str">
        <f>IF(CK73=2,B73,"")</f>
        <v/>
      </c>
      <c r="CN73" s="31" t="str">
        <f>IF(CK73=3,B73,"")</f>
        <v/>
      </c>
      <c r="CO73" s="31" t="str">
        <f>IF(I73="MC",AZ73,"")</f>
        <v/>
      </c>
      <c r="CP73" s="31" t="str">
        <f>IF(CO73="","",RANK(CO73,$CO$3:$CO$202,1))</f>
        <v/>
      </c>
      <c r="CQ73" s="31" t="str">
        <f>IF(CP73=1,B73,"")</f>
        <v/>
      </c>
      <c r="CR73" s="31" t="str">
        <f>IF(CP73=2,B73,"")</f>
        <v/>
      </c>
      <c r="CS73" s="31" t="str">
        <f>IF(CP73=3,B73,"")</f>
        <v/>
      </c>
      <c r="CT73" s="31" t="str">
        <f>IF(BE73=0,BE73,"")</f>
        <v/>
      </c>
      <c r="CU73" s="31">
        <f>IF(BE73=1,1,"")</f>
        <v>1</v>
      </c>
      <c r="CV73" s="31" t="str">
        <f>IF(BE73=2,2,"")</f>
        <v/>
      </c>
      <c r="CW73" s="31" t="str">
        <f>IF(BE73=3,3,"")</f>
        <v/>
      </c>
      <c r="CX73" s="31" t="str">
        <f>IF(BE73=4,4,"")</f>
        <v/>
      </c>
      <c r="CY73" s="31" t="str">
        <f>IF(BE73=5,5,"")</f>
        <v/>
      </c>
      <c r="CZ73" s="31" t="str">
        <f>IF(BH73=0,BH73,"")</f>
        <v/>
      </c>
      <c r="DA73" s="31" t="str">
        <f>IF(BH73=1,1,"")</f>
        <v/>
      </c>
      <c r="DB73" s="31">
        <f>IF(BH73=2,2,"")</f>
        <v>2</v>
      </c>
      <c r="DC73" s="31" t="str">
        <f>IF(BH73=3,3,"")</f>
        <v/>
      </c>
      <c r="DD73" s="31" t="str">
        <f>IF(BH73=4,4,"")</f>
        <v/>
      </c>
      <c r="DE73" s="31" t="str">
        <f>IF(BH73=5,5,"")</f>
        <v/>
      </c>
      <c r="DF73" s="31" t="str">
        <f>IF(BK73=0,BK73,"")</f>
        <v/>
      </c>
      <c r="DG73" s="31" t="str">
        <f>IF(BK73=1,1,"")</f>
        <v/>
      </c>
      <c r="DH73" s="31" t="str">
        <f>IF(BK73=2,2,"")</f>
        <v/>
      </c>
      <c r="DI73" s="31">
        <f>IF(BK73=3,3,"")</f>
        <v>3</v>
      </c>
      <c r="DJ73" s="31" t="str">
        <f>IF(BK73=4,4,"")</f>
        <v/>
      </c>
      <c r="DK73" s="31" t="str">
        <f>IF(BK73=5,5,"")</f>
        <v/>
      </c>
      <c r="DL73" s="31" t="str">
        <f>IF(BK73=6,6,"")</f>
        <v/>
      </c>
      <c r="DM73" s="31" t="str">
        <f>IF(BK73=7,7,"")</f>
        <v/>
      </c>
      <c r="DN73" s="31" t="str">
        <f>IF(BK73=8,8,"")</f>
        <v/>
      </c>
      <c r="DO73" s="31" t="str">
        <f>IF(BK73=9,9,"")</f>
        <v/>
      </c>
      <c r="DP73" s="31" t="str">
        <f>IF(BK73=10,10,"")</f>
        <v/>
      </c>
      <c r="DQ73" s="31" t="str">
        <f>IF(J73="Lund",AZ73,"")</f>
        <v/>
      </c>
      <c r="DR73" s="31" t="str">
        <f>IF(DQ73="","",RANK(DQ73,$DQ$3:$DQ$202,1))</f>
        <v/>
      </c>
      <c r="DS73" s="31" t="str">
        <f>IF(DR73=1,B73,"")</f>
        <v/>
      </c>
      <c r="DT73" s="31">
        <f>IF(I73="AT",B73,"")</f>
        <v>29</v>
      </c>
      <c r="DU73" s="31" t="str">
        <f>IF(I73="MC",B73,"")</f>
        <v/>
      </c>
      <c r="DV73" s="31" t="str">
        <f>IF(I73="AC",B73,"")</f>
        <v/>
      </c>
      <c r="DW73" s="48">
        <f>IF(BK73=0,0,IF(D73="","",$D$203-AZ73+1)/$D$203*100)</f>
        <v>2.8169014084507045</v>
      </c>
      <c r="DX73" s="76">
        <f>IF(AS73 = 0,AV73 - AS73,"")</f>
        <v>3.08</v>
      </c>
      <c r="DY73" s="77">
        <v>30.5</v>
      </c>
      <c r="DZ73" s="77">
        <v>11.42</v>
      </c>
    </row>
    <row r="74" spans="1:130" ht="13.2" x14ac:dyDescent="0.25">
      <c r="A74" s="31" t="s">
        <v>318</v>
      </c>
      <c r="B74" s="76">
        <v>72</v>
      </c>
      <c r="C74" s="15"/>
      <c r="D74" s="14"/>
      <c r="E74" s="14"/>
      <c r="F74" s="14"/>
      <c r="G74" s="14"/>
      <c r="H74" s="14"/>
      <c r="I74" s="15"/>
      <c r="J74" s="47"/>
      <c r="K74" s="47"/>
      <c r="L74" s="47"/>
      <c r="M74" s="54"/>
      <c r="N74" s="54"/>
      <c r="O74" s="54"/>
      <c r="P74" s="54"/>
      <c r="Q74" s="54"/>
      <c r="R74" s="51"/>
      <c r="S74" s="51"/>
      <c r="T74" s="51"/>
      <c r="U74" s="51"/>
      <c r="V74" s="51"/>
      <c r="W74" s="51"/>
      <c r="X74" s="52" t="str">
        <f>IF(M74&gt;0,VLOOKUP(M74,$DY$8:$DZ$95,2)," ")</f>
        <v xml:space="preserve"> </v>
      </c>
      <c r="Y74" s="52" t="str">
        <f>IF(N74&gt;0,VLOOKUP(N74,$DY$8:$DZ$95,2)," ")</f>
        <v xml:space="preserve"> </v>
      </c>
      <c r="Z74" s="52" t="str">
        <f>IF(O74&gt;0,VLOOKUP(O74,$DY$8:$DZ$95,2)," ")</f>
        <v xml:space="preserve"> </v>
      </c>
      <c r="AA74" s="52" t="str">
        <f>IF(P74&gt;0,VLOOKUP(P74,$DY$8:$DZ$95,2)," ")</f>
        <v xml:space="preserve"> </v>
      </c>
      <c r="AB74" s="52" t="str">
        <f>IF(Q74&gt;0,VLOOKUP(Q74,$DY$8:$DZ$95,2)," ")</f>
        <v xml:space="preserve"> </v>
      </c>
      <c r="AC74" s="54"/>
      <c r="AD74" s="54"/>
      <c r="AE74" s="54"/>
      <c r="AF74" s="54"/>
      <c r="AG74" s="54"/>
      <c r="AH74" s="52" t="str">
        <f>IF(AC74&gt;0,VLOOKUP(AC74,$DY$8:$DZ$95,2)," ")</f>
        <v xml:space="preserve"> </v>
      </c>
      <c r="AI74" s="52" t="str">
        <f>IF(AD74&gt;0,VLOOKUP(AD74,$DY$8:$DZ$95,2)," ")</f>
        <v xml:space="preserve"> </v>
      </c>
      <c r="AJ74" s="52" t="str">
        <f>IF(AE74&gt;0,VLOOKUP(AE74,$DY$8:$DZ$95,2)," ")</f>
        <v xml:space="preserve"> </v>
      </c>
      <c r="AK74" s="52" t="str">
        <f>IF(AF74&gt;0,VLOOKUP(AF74,$DY$8:$DZ$95,2)," ")</f>
        <v xml:space="preserve"> </v>
      </c>
      <c r="AL74" s="52" t="str">
        <f>IF(AG74&gt;0,VLOOKUP(AG74,$DY$8:$DZ$95,2)," ")</f>
        <v xml:space="preserve"> </v>
      </c>
      <c r="AM74" s="53"/>
      <c r="AN74" s="53"/>
      <c r="AO74" s="53"/>
      <c r="AP74" s="53"/>
      <c r="AQ74" s="53"/>
      <c r="AR74" s="53"/>
      <c r="AS74" s="55" t="str">
        <f>IF(D74="","",SUM(X74:AB74))</f>
        <v/>
      </c>
      <c r="AT74" s="31" t="str">
        <f>IF(D74="","",RANK(AS74,$AS$3:$AS$202,0))</f>
        <v/>
      </c>
      <c r="AU74" s="57" t="str">
        <f>IF(D74="","",IF(LOOKUP(AT74,'Master 2012 Pay Sheet'!$A$5:$A$35,'Master 2012 Pay Sheet'!$B$5:$B$35)&gt;0,LOOKUP(AT74,'Master 2012 Pay Sheet'!$A$5:$A$35,'Master 2012 Pay Sheet'!$B$5:$B$35),0))</f>
        <v/>
      </c>
      <c r="AV74" s="56" t="str">
        <f>IF(D74="","",SUM(AH74:AL74))</f>
        <v/>
      </c>
      <c r="AW74" s="31" t="str">
        <f>IF(D74="","",RANK(AV74,$AV$3:$AV$202,0))</f>
        <v/>
      </c>
      <c r="AX74" s="57" t="str">
        <f>IF(D74="","",IF(LOOKUP(AW74,'Master 2012 Pay Sheet'!$C$5:$C$35,'Master 2012 Pay Sheet'!$D$5:$D$35)&gt;0,LOOKUP(AW74,'Master 2012 Pay Sheet'!$C$5:$C$35,'Master 2012 Pay Sheet'!$D$5:$D$35),0))</f>
        <v/>
      </c>
      <c r="AY74" s="56" t="str">
        <f>IF(D74="","",AS74+AV74)</f>
        <v/>
      </c>
      <c r="AZ74" s="31" t="str">
        <f>IF(D74="","",RANK(AY74,$AY$3:$AY$202,0))</f>
        <v/>
      </c>
      <c r="BA74" s="57" t="str">
        <f>IF(D74="","",IF(LOOKUP(AZ74,'Master 2012 Pay Sheet'!$E$5:$E$35,'Master 2012 Pay Sheet'!$F$5:$F$35)&gt;0,LOOKUP(AZ74,'Master 2012 Pay Sheet'!$E$5:$E$35,'Master 2012 Pay Sheet'!$F$5:$F$35),0))</f>
        <v/>
      </c>
      <c r="BB74" s="57" t="str">
        <f>IF(D74="","",SUM(AU74+AX74+BA74))</f>
        <v/>
      </c>
      <c r="BC74" s="31" t="str">
        <f>IF(D74="","",AT74-AZ74)</f>
        <v/>
      </c>
      <c r="BD74" s="31" t="str">
        <f>IF(D74="","",IF(BC74=MAX($BC$3:$BC$202),B74,""))</f>
        <v/>
      </c>
      <c r="BE74" s="31" t="str">
        <f>IF(D74="","",COUNT(M74:Q74))</f>
        <v/>
      </c>
      <c r="BF74" s="56" t="str">
        <f>IF(D74="","",MAX(X74:AB74))</f>
        <v/>
      </c>
      <c r="BG74" s="31" t="str">
        <f>IF(BF74=MAX($BF$3:$BF$202),B74,"")</f>
        <v/>
      </c>
      <c r="BH74" s="31" t="str">
        <f>IF(D74="","",COUNT(AC74:AG74))</f>
        <v/>
      </c>
      <c r="BI74" s="56" t="str">
        <f>IF(D74="","",MAX(AH74:AL74))</f>
        <v/>
      </c>
      <c r="BJ74" s="31" t="str">
        <f>IF(BI74=MAX($BI$3:$BI$202),B74,"")</f>
        <v/>
      </c>
      <c r="BK74" s="31" t="str">
        <f>IF(BE74="","",BE74+BH74)</f>
        <v/>
      </c>
      <c r="BL74" s="31" t="str">
        <f>IF(D74="","",IF(S74=MAX($S$3:$S$202),S74,""))</f>
        <v/>
      </c>
      <c r="BM74" s="31" t="str">
        <f>IF(BL74=MAX($BL$3:$BL$202),B74,"")</f>
        <v/>
      </c>
      <c r="BN74" s="31" t="str">
        <f>IF(D74="","",IF(AN74=MAX($AN$3:$AN$202),AN74,""))</f>
        <v/>
      </c>
      <c r="BO74" s="31" t="str">
        <f>IF(BN74=MAX($BN$3:$BN$202),B74,"")</f>
        <v/>
      </c>
      <c r="BP74" s="31" t="str">
        <f>IF(D74="","",IF(R74=MAX($R$3:$R$202),R74,""))</f>
        <v/>
      </c>
      <c r="BQ74" s="31" t="str">
        <f>IF(BP74=MAX($BP$3:$BP$202),B74,"")</f>
        <v/>
      </c>
      <c r="BR74" s="31" t="str">
        <f>IF(D74="","",IF(AM74=MAX($AM$3:$AM$202),AM74,""))</f>
        <v/>
      </c>
      <c r="BS74" s="31" t="str">
        <f>IF(BR74=MAX($BR$3:$BR$202),B74,"")</f>
        <v/>
      </c>
      <c r="BT74" s="31" t="str">
        <f>IF(D74="","",IF(V74=MAX($V$3:$V$202),V74,""))</f>
        <v/>
      </c>
      <c r="BU74" s="31" t="str">
        <f>IF(BT74=MAX($BT$3:$BT$202),B74,"")</f>
        <v/>
      </c>
      <c r="BV74" s="31" t="str">
        <f>IF(D74="","",IF(W74=MAX($W$3:$W$202), W74,""))</f>
        <v/>
      </c>
      <c r="BW74" s="31" t="str">
        <f>IF(BV74=MAX($BV$3:$BV$202),B74,"")</f>
        <v/>
      </c>
      <c r="BX74" s="31" t="str">
        <f>IF(D74="","",IF(AQ74=MAX($AQ$3:$AQ$202),AQ74,""))</f>
        <v/>
      </c>
      <c r="BY74" s="31" t="str">
        <f>IF(BX74=MAX($BX$3:$BX$202),B74,"")</f>
        <v/>
      </c>
      <c r="BZ74" s="31" t="str">
        <f>IF(D74="","",IF(AR74=MAX($AR$3:$AR$202), AR74,""))</f>
        <v/>
      </c>
      <c r="CA74" s="31" t="str">
        <f>IF(BZ74=MAX($BZ$3:$BZ$202),B74,"")</f>
        <v/>
      </c>
      <c r="CB74" s="31" t="str">
        <f>IF(D74="","",IF(U74=MAX($U$3:$U$202), U74,""))</f>
        <v/>
      </c>
      <c r="CC74" s="31" t="str">
        <f>IF(CB74=MAX($CB$3:$CB$202),B74,"")</f>
        <v/>
      </c>
      <c r="CD74" s="31" t="str">
        <f>IF(D74="","",IF(AP74=MAX($AP$3:$AP$202),AP74,""))</f>
        <v/>
      </c>
      <c r="CE74" s="31" t="str">
        <f>IF(CD74=MAX($CD$3:$CD$202),B74,"")</f>
        <v/>
      </c>
      <c r="CF74" s="31" t="str">
        <f>IF(D74="","",IF(T74=MAX($T$3:$T$202), T74,""))</f>
        <v/>
      </c>
      <c r="CG74" s="31" t="str">
        <f>IF(CF74=MAX($CF$3:$CF$202),B74,"")</f>
        <v/>
      </c>
      <c r="CH74" s="31" t="str">
        <f>IF(D74="","",IF(AO74=MAX($AO$3:$AO$202),AO74,""))</f>
        <v/>
      </c>
      <c r="CI74" s="31" t="str">
        <f>IF(CH74=MAX($CH$3:$CH$202),B74,"")</f>
        <v/>
      </c>
      <c r="CJ74" s="31" t="str">
        <f>IF(I74="AC",AZ74,"")</f>
        <v/>
      </c>
      <c r="CK74" s="31" t="str">
        <f>IF(CJ74="","",RANK(CJ74,$CJ$3:$CJ$202,1))</f>
        <v/>
      </c>
      <c r="CL74" s="31" t="str">
        <f>IF(CK74=1,B74,"")</f>
        <v/>
      </c>
      <c r="CM74" s="31" t="str">
        <f>IF(CK74=2,B74,"")</f>
        <v/>
      </c>
      <c r="CN74" s="31" t="str">
        <f>IF(CK74=3,B74,"")</f>
        <v/>
      </c>
      <c r="CO74" s="31" t="str">
        <f>IF(I74="MC",AZ74,"")</f>
        <v/>
      </c>
      <c r="CP74" s="31" t="str">
        <f>IF(CO74="","",RANK(CO74,$CO$3:$CO$202,1))</f>
        <v/>
      </c>
      <c r="CQ74" s="31" t="str">
        <f>IF(CP74=1,B74,"")</f>
        <v/>
      </c>
      <c r="CR74" s="31" t="str">
        <f>IF(CP74=2,B74,"")</f>
        <v/>
      </c>
      <c r="CS74" s="31" t="str">
        <f>IF(CP74=3,B74,"")</f>
        <v/>
      </c>
      <c r="CT74" s="31" t="str">
        <f>IF(BE74=0,BE74,"")</f>
        <v/>
      </c>
      <c r="CU74" s="31" t="str">
        <f>IF(BE74=1,1,"")</f>
        <v/>
      </c>
      <c r="CV74" s="31" t="str">
        <f>IF(BE74=2,2,"")</f>
        <v/>
      </c>
      <c r="CW74" s="31" t="str">
        <f>IF(BE74=3,3,"")</f>
        <v/>
      </c>
      <c r="CX74" s="31" t="str">
        <f>IF(BE74=4,4,"")</f>
        <v/>
      </c>
      <c r="CY74" s="31" t="str">
        <f>IF(BE74=5,5,"")</f>
        <v/>
      </c>
      <c r="CZ74" s="31" t="str">
        <f>IF(BH74=0,BH74,"")</f>
        <v/>
      </c>
      <c r="DA74" s="31" t="str">
        <f>IF(BH74=1,1,"")</f>
        <v/>
      </c>
      <c r="DB74" s="31" t="str">
        <f>IF(BH74=2,2,"")</f>
        <v/>
      </c>
      <c r="DC74" s="31" t="str">
        <f>IF(BH74=3,3,"")</f>
        <v/>
      </c>
      <c r="DD74" s="31" t="str">
        <f>IF(BH74=4,4,"")</f>
        <v/>
      </c>
      <c r="DE74" s="31" t="str">
        <f>IF(BH74=5,5,"")</f>
        <v/>
      </c>
      <c r="DF74" s="31" t="str">
        <f>IF(BK74=0,BK74,"")</f>
        <v/>
      </c>
      <c r="DG74" s="31" t="str">
        <f>IF(BK74=1,1,"")</f>
        <v/>
      </c>
      <c r="DH74" s="31" t="str">
        <f>IF(BK74=2,2,"")</f>
        <v/>
      </c>
      <c r="DI74" s="31" t="str">
        <f>IF(BK74=3,3,"")</f>
        <v/>
      </c>
      <c r="DJ74" s="31" t="str">
        <f>IF(BK74=4,4,"")</f>
        <v/>
      </c>
      <c r="DK74" s="31" t="str">
        <f>IF(BK74=5,5,"")</f>
        <v/>
      </c>
      <c r="DL74" s="31" t="str">
        <f>IF(BK74=6,6,"")</f>
        <v/>
      </c>
      <c r="DM74" s="31" t="str">
        <f>IF(BK74=7,7,"")</f>
        <v/>
      </c>
      <c r="DN74" s="31" t="str">
        <f>IF(BK74=8,8,"")</f>
        <v/>
      </c>
      <c r="DO74" s="31" t="str">
        <f>IF(BK74=9,9,"")</f>
        <v/>
      </c>
      <c r="DP74" s="31" t="str">
        <f>IF(BK74=10,10,"")</f>
        <v/>
      </c>
      <c r="DQ74" s="31" t="str">
        <f>IF(J74="Lund",AZ74,"")</f>
        <v/>
      </c>
      <c r="DR74" s="31" t="str">
        <f>IF(DQ74="","",RANK(DQ74,$DQ$3:$DQ$202,1))</f>
        <v/>
      </c>
      <c r="DS74" s="31" t="str">
        <f>IF(DR74=1,B74,"")</f>
        <v/>
      </c>
      <c r="DT74" s="31" t="str">
        <f>IF(I74="AT",B74,"")</f>
        <v/>
      </c>
      <c r="DU74" s="31" t="str">
        <f>IF(I74="MC",B74,"")</f>
        <v/>
      </c>
      <c r="DV74" s="31" t="str">
        <f>IF(I74="AC",B74,"")</f>
        <v/>
      </c>
      <c r="DW74" s="48" t="e">
        <f>IF(BK74=0,0,IF(D74="","",$D$203-AZ74+1)/$D$203*100)</f>
        <v>#VALUE!</v>
      </c>
      <c r="DX74" s="76" t="str">
        <f>IF(AS74 = 0,AV74 - AS74,"")</f>
        <v/>
      </c>
      <c r="DY74" s="77">
        <v>30.75</v>
      </c>
      <c r="DZ74" s="77">
        <v>11.74</v>
      </c>
    </row>
    <row r="75" spans="1:130" ht="13.2" x14ac:dyDescent="0.25">
      <c r="A75" s="31" t="s">
        <v>318</v>
      </c>
      <c r="B75" s="76">
        <v>73</v>
      </c>
      <c r="C75" s="15"/>
      <c r="D75" s="14"/>
      <c r="E75" s="14"/>
      <c r="F75" s="14"/>
      <c r="G75" s="14"/>
      <c r="H75" s="14"/>
      <c r="I75" s="15"/>
      <c r="J75" s="47"/>
      <c r="K75" s="47"/>
      <c r="L75" s="47"/>
      <c r="M75" s="54"/>
      <c r="N75" s="54"/>
      <c r="O75" s="54"/>
      <c r="P75" s="54"/>
      <c r="Q75" s="54"/>
      <c r="R75" s="51"/>
      <c r="S75" s="51"/>
      <c r="T75" s="51"/>
      <c r="U75" s="51"/>
      <c r="V75" s="51"/>
      <c r="W75" s="51"/>
      <c r="X75" s="52" t="str">
        <f>IF(M75&gt;0,VLOOKUP(M75,$DY$8:$DZ$95,2)," ")</f>
        <v xml:space="preserve"> </v>
      </c>
      <c r="Y75" s="52" t="str">
        <f>IF(N75&gt;0,VLOOKUP(N75,$DY$8:$DZ$95,2)," ")</f>
        <v xml:space="preserve"> </v>
      </c>
      <c r="Z75" s="52" t="str">
        <f>IF(O75&gt;0,VLOOKUP(O75,$DY$8:$DZ$95,2)," ")</f>
        <v xml:space="preserve"> </v>
      </c>
      <c r="AA75" s="52" t="str">
        <f>IF(P75&gt;0,VLOOKUP(P75,$DY$8:$DZ$95,2)," ")</f>
        <v xml:space="preserve"> </v>
      </c>
      <c r="AB75" s="52" t="str">
        <f>IF(Q75&gt;0,VLOOKUP(Q75,$DY$8:$DZ$95,2)," ")</f>
        <v xml:space="preserve"> </v>
      </c>
      <c r="AC75" s="54"/>
      <c r="AD75" s="54"/>
      <c r="AE75" s="54"/>
      <c r="AF75" s="54"/>
      <c r="AG75" s="54"/>
      <c r="AH75" s="52" t="str">
        <f>IF(AC75&gt;0,VLOOKUP(AC75,$DY$8:$DZ$95,2)," ")</f>
        <v xml:space="preserve"> </v>
      </c>
      <c r="AI75" s="52" t="str">
        <f>IF(AD75&gt;0,VLOOKUP(AD75,$DY$8:$DZ$95,2)," ")</f>
        <v xml:space="preserve"> </v>
      </c>
      <c r="AJ75" s="52" t="str">
        <f>IF(AE75&gt;0,VLOOKUP(AE75,$DY$8:$DZ$95,2)," ")</f>
        <v xml:space="preserve"> </v>
      </c>
      <c r="AK75" s="52" t="str">
        <f>IF(AF75&gt;0,VLOOKUP(AF75,$DY$8:$DZ$95,2)," ")</f>
        <v xml:space="preserve"> </v>
      </c>
      <c r="AL75" s="52" t="str">
        <f>IF(AG75&gt;0,VLOOKUP(AG75,$DY$8:$DZ$95,2)," ")</f>
        <v xml:space="preserve"> </v>
      </c>
      <c r="AM75" s="53"/>
      <c r="AN75" s="53"/>
      <c r="AO75" s="53"/>
      <c r="AP75" s="53"/>
      <c r="AQ75" s="53"/>
      <c r="AR75" s="53"/>
      <c r="AS75" s="55" t="str">
        <f>IF(D75="","",SUM(X75:AB75))</f>
        <v/>
      </c>
      <c r="AT75" s="31" t="str">
        <f>IF(D75="","",RANK(AS75,$AS$3:$AS$202,0))</f>
        <v/>
      </c>
      <c r="AU75" s="57" t="str">
        <f>IF(D75="","",IF(LOOKUP(AT75,'Master 2012 Pay Sheet'!$A$5:$A$35,'Master 2012 Pay Sheet'!$B$5:$B$35)&gt;0,LOOKUP(AT75,'Master 2012 Pay Sheet'!$A$5:$A$35,'Master 2012 Pay Sheet'!$B$5:$B$35),0))</f>
        <v/>
      </c>
      <c r="AV75" s="56" t="str">
        <f>IF(D75="","",SUM(AH75:AL75))</f>
        <v/>
      </c>
      <c r="AW75" s="31" t="str">
        <f>IF(D75="","",RANK(AV75,$AV$3:$AV$202,0))</f>
        <v/>
      </c>
      <c r="AX75" s="57" t="str">
        <f>IF(D75="","",IF(LOOKUP(AW75,'Master 2012 Pay Sheet'!$C$5:$C$35,'Master 2012 Pay Sheet'!$D$5:$D$35)&gt;0,LOOKUP(AW75,'Master 2012 Pay Sheet'!$C$5:$C$35,'Master 2012 Pay Sheet'!$D$5:$D$35),0))</f>
        <v/>
      </c>
      <c r="AY75" s="56" t="str">
        <f>IF(D75="","",AS75+AV75)</f>
        <v/>
      </c>
      <c r="AZ75" s="31" t="str">
        <f>IF(D75="","",RANK(AY75,$AY$3:$AY$202,0))</f>
        <v/>
      </c>
      <c r="BA75" s="57" t="str">
        <f>IF(D75="","",IF(LOOKUP(AZ75,'Master 2012 Pay Sheet'!$E$5:$E$35,'Master 2012 Pay Sheet'!$F$5:$F$35)&gt;0,LOOKUP(AZ75,'Master 2012 Pay Sheet'!$E$5:$E$35,'Master 2012 Pay Sheet'!$F$5:$F$35),0))</f>
        <v/>
      </c>
      <c r="BB75" s="57" t="str">
        <f>IF(D75="","",SUM(AU75+AX75+BA75))</f>
        <v/>
      </c>
      <c r="BC75" s="31" t="str">
        <f>IF(D75="","",AT75-AZ75)</f>
        <v/>
      </c>
      <c r="BD75" s="31" t="str">
        <f>IF(D75="","",IF(BC75=MAX($BC$3:$BC$202),B75,""))</f>
        <v/>
      </c>
      <c r="BE75" s="31" t="str">
        <f>IF(D75="","",COUNT(M75:Q75))</f>
        <v/>
      </c>
      <c r="BF75" s="56" t="str">
        <f>IF(D75="","",MAX(X75:AB75))</f>
        <v/>
      </c>
      <c r="BG75" s="31" t="str">
        <f>IF(BF75=MAX($BF$3:$BF$202),B75,"")</f>
        <v/>
      </c>
      <c r="BH75" s="31" t="str">
        <f>IF(D75="","",COUNT(AC75:AG75))</f>
        <v/>
      </c>
      <c r="BI75" s="56" t="str">
        <f>IF(D75="","",MAX(AH75:AL75))</f>
        <v/>
      </c>
      <c r="BJ75" s="31" t="str">
        <f>IF(BI75=MAX($BI$3:$BI$202),B75,"")</f>
        <v/>
      </c>
      <c r="BK75" s="31" t="str">
        <f>IF(BE75="","",BE75+BH75)</f>
        <v/>
      </c>
      <c r="BL75" s="31" t="str">
        <f>IF(D75="","",IF(S75=MAX($S$3:$S$202),S75,""))</f>
        <v/>
      </c>
      <c r="BM75" s="31" t="str">
        <f>IF(BL75=MAX($BL$3:$BL$202),B75,"")</f>
        <v/>
      </c>
      <c r="BN75" s="31" t="str">
        <f>IF(D75="","",IF(AN75=MAX($AN$3:$AN$202),AN75,""))</f>
        <v/>
      </c>
      <c r="BO75" s="31" t="str">
        <f>IF(BN75=MAX($BN$3:$BN$202),B75,"")</f>
        <v/>
      </c>
      <c r="BP75" s="31" t="str">
        <f>IF(D75="","",IF(R75=MAX($R$3:$R$202),R75,""))</f>
        <v/>
      </c>
      <c r="BQ75" s="31" t="str">
        <f>IF(BP75=MAX($BP$3:$BP$202),B75,"")</f>
        <v/>
      </c>
      <c r="BR75" s="31" t="str">
        <f>IF(D75="","",IF(AM75=MAX($AM$3:$AM$202),AM75,""))</f>
        <v/>
      </c>
      <c r="BS75" s="31" t="str">
        <f>IF(BR75=MAX($BR$3:$BR$202),B75,"")</f>
        <v/>
      </c>
      <c r="BT75" s="31" t="str">
        <f>IF(D75="","",IF(V75=MAX($V$3:$V$202),V75,""))</f>
        <v/>
      </c>
      <c r="BU75" s="31" t="str">
        <f>IF(BT75=MAX($BT$3:$BT$202),B75,"")</f>
        <v/>
      </c>
      <c r="BV75" s="31" t="str">
        <f>IF(D75="","",IF(W75=MAX($W$3:$W$202), W75,""))</f>
        <v/>
      </c>
      <c r="BW75" s="31" t="str">
        <f>IF(BV75=MAX($BV$3:$BV$202),B75,"")</f>
        <v/>
      </c>
      <c r="BX75" s="31" t="str">
        <f>IF(D75="","",IF(AQ75=MAX($AQ$3:$AQ$202),AQ75,""))</f>
        <v/>
      </c>
      <c r="BY75" s="31" t="str">
        <f>IF(BX75=MAX($BX$3:$BX$202),B75,"")</f>
        <v/>
      </c>
      <c r="BZ75" s="31" t="str">
        <f>IF(D75="","",IF(AR75=MAX($AR$3:$AR$202), AR75,""))</f>
        <v/>
      </c>
      <c r="CA75" s="31" t="str">
        <f>IF(BZ75=MAX($BZ$3:$BZ$202),B75,"")</f>
        <v/>
      </c>
      <c r="CB75" s="31" t="str">
        <f>IF(D75="","",IF(U75=MAX($U$3:$U$202), U75,""))</f>
        <v/>
      </c>
      <c r="CC75" s="31" t="str">
        <f>IF(CB75=MAX($CB$3:$CB$202),B75,"")</f>
        <v/>
      </c>
      <c r="CD75" s="31" t="str">
        <f>IF(D75="","",IF(AP75=MAX($AP$3:$AP$202),AP75,""))</f>
        <v/>
      </c>
      <c r="CE75" s="31" t="str">
        <f>IF(CD75=MAX($CD$3:$CD$202),B75,"")</f>
        <v/>
      </c>
      <c r="CF75" s="31" t="str">
        <f>IF(D75="","",IF(T75=MAX($T$3:$T$202), T75,""))</f>
        <v/>
      </c>
      <c r="CG75" s="31" t="str">
        <f>IF(CF75=MAX($CF$3:$CF$202),B75,"")</f>
        <v/>
      </c>
      <c r="CH75" s="31" t="str">
        <f>IF(D75="","",IF(AO75=MAX($AO$3:$AO$202),AO75,""))</f>
        <v/>
      </c>
      <c r="CI75" s="31" t="str">
        <f>IF(CH75=MAX($CH$3:$CH$202),B75,"")</f>
        <v/>
      </c>
      <c r="CJ75" s="31" t="str">
        <f>IF(I75="AC",AZ75,"")</f>
        <v/>
      </c>
      <c r="CK75" s="31" t="str">
        <f>IF(CJ75="","",RANK(CJ75,$CJ$3:$CJ$202,1))</f>
        <v/>
      </c>
      <c r="CL75" s="31" t="str">
        <f>IF(CK75=1,B75,"")</f>
        <v/>
      </c>
      <c r="CM75" s="31" t="str">
        <f>IF(CK75=2,B75,"")</f>
        <v/>
      </c>
      <c r="CN75" s="31" t="str">
        <f>IF(CK75=3,B75,"")</f>
        <v/>
      </c>
      <c r="CO75" s="31" t="str">
        <f>IF(I75="MC",AZ75,"")</f>
        <v/>
      </c>
      <c r="CP75" s="31" t="str">
        <f>IF(CO75="","",RANK(CO75,$CO$3:$CO$202,1))</f>
        <v/>
      </c>
      <c r="CQ75" s="31" t="str">
        <f>IF(CP75=1,B75,"")</f>
        <v/>
      </c>
      <c r="CR75" s="31" t="str">
        <f>IF(CP75=2,B75,"")</f>
        <v/>
      </c>
      <c r="CS75" s="31" t="str">
        <f>IF(CP75=3,B75,"")</f>
        <v/>
      </c>
      <c r="CT75" s="31" t="str">
        <f>IF(BE75=0,BE75,"")</f>
        <v/>
      </c>
      <c r="CU75" s="31" t="str">
        <f>IF(BE75=1,1,"")</f>
        <v/>
      </c>
      <c r="CV75" s="31" t="str">
        <f>IF(BE75=2,2,"")</f>
        <v/>
      </c>
      <c r="CW75" s="31" t="str">
        <f>IF(BE75=3,3,"")</f>
        <v/>
      </c>
      <c r="CX75" s="31" t="str">
        <f>IF(BE75=4,4,"")</f>
        <v/>
      </c>
      <c r="CY75" s="31" t="str">
        <f>IF(BE75=5,5,"")</f>
        <v/>
      </c>
      <c r="CZ75" s="31" t="str">
        <f>IF(BH75=0,BH75,"")</f>
        <v/>
      </c>
      <c r="DA75" s="31" t="str">
        <f>IF(BH75=1,1,"")</f>
        <v/>
      </c>
      <c r="DB75" s="31" t="str">
        <f>IF(BH75=2,2,"")</f>
        <v/>
      </c>
      <c r="DC75" s="31" t="str">
        <f>IF(BH75=3,3,"")</f>
        <v/>
      </c>
      <c r="DD75" s="31" t="str">
        <f>IF(BH75=4,4,"")</f>
        <v/>
      </c>
      <c r="DE75" s="31" t="str">
        <f>IF(BH75=5,5,"")</f>
        <v/>
      </c>
      <c r="DF75" s="31" t="str">
        <f>IF(BK75=0,BK75,"")</f>
        <v/>
      </c>
      <c r="DG75" s="31" t="str">
        <f>IF(BK75=1,1,"")</f>
        <v/>
      </c>
      <c r="DH75" s="31" t="str">
        <f>IF(BK75=2,2,"")</f>
        <v/>
      </c>
      <c r="DI75" s="31" t="str">
        <f>IF(BK75=3,3,"")</f>
        <v/>
      </c>
      <c r="DJ75" s="31" t="str">
        <f>IF(BK75=4,4,"")</f>
        <v/>
      </c>
      <c r="DK75" s="31" t="str">
        <f>IF(BK75=5,5,"")</f>
        <v/>
      </c>
      <c r="DL75" s="31" t="str">
        <f>IF(BK75=6,6,"")</f>
        <v/>
      </c>
      <c r="DM75" s="31" t="str">
        <f>IF(BK75=7,7,"")</f>
        <v/>
      </c>
      <c r="DN75" s="31" t="str">
        <f>IF(BK75=8,8,"")</f>
        <v/>
      </c>
      <c r="DO75" s="31" t="str">
        <f>IF(BK75=9,9,"")</f>
        <v/>
      </c>
      <c r="DP75" s="31" t="str">
        <f>IF(BK75=10,10,"")</f>
        <v/>
      </c>
      <c r="DQ75" s="31" t="str">
        <f>IF(J75="Lund",AZ75,"")</f>
        <v/>
      </c>
      <c r="DR75" s="31" t="str">
        <f>IF(DQ75="","",RANK(DQ75,$DQ$3:$DQ$202,1))</f>
        <v/>
      </c>
      <c r="DS75" s="31" t="str">
        <f>IF(DR75=1,B75,"")</f>
        <v/>
      </c>
      <c r="DT75" s="31" t="str">
        <f>IF(I75="AT",B75,"")</f>
        <v/>
      </c>
      <c r="DU75" s="31" t="str">
        <f>IF(I75="MC",B75,"")</f>
        <v/>
      </c>
      <c r="DV75" s="31" t="str">
        <f>IF(I75="AC",B75,"")</f>
        <v/>
      </c>
      <c r="DW75" s="48" t="e">
        <f>IF(BK75=0,0,IF(D75="","",$D$203-AZ75+1)/$D$203*100)</f>
        <v>#VALUE!</v>
      </c>
      <c r="DX75" s="76" t="str">
        <f>IF(AS75 = 0,AV75 - AS75,"")</f>
        <v/>
      </c>
      <c r="DY75" s="77">
        <v>31</v>
      </c>
      <c r="DZ75" s="77">
        <v>12.06</v>
      </c>
    </row>
    <row r="76" spans="1:130" ht="13.2" x14ac:dyDescent="0.25">
      <c r="A76" s="31" t="s">
        <v>318</v>
      </c>
      <c r="B76" s="76">
        <v>74</v>
      </c>
      <c r="C76" s="15"/>
      <c r="D76" s="14"/>
      <c r="E76" s="14"/>
      <c r="F76" s="14"/>
      <c r="G76" s="14"/>
      <c r="H76" s="14"/>
      <c r="I76" s="15"/>
      <c r="J76" s="47"/>
      <c r="K76" s="47"/>
      <c r="L76" s="47"/>
      <c r="M76" s="54"/>
      <c r="N76" s="54"/>
      <c r="O76" s="54"/>
      <c r="P76" s="54"/>
      <c r="Q76" s="54"/>
      <c r="R76" s="51"/>
      <c r="S76" s="51"/>
      <c r="T76" s="51"/>
      <c r="U76" s="51"/>
      <c r="V76" s="51"/>
      <c r="W76" s="51"/>
      <c r="X76" s="52" t="str">
        <f>IF(M76&gt;0,VLOOKUP(M76,$DY$8:$DZ$95,2)," ")</f>
        <v xml:space="preserve"> </v>
      </c>
      <c r="Y76" s="52" t="str">
        <f>IF(N76&gt;0,VLOOKUP(N76,$DY$8:$DZ$95,2)," ")</f>
        <v xml:space="preserve"> </v>
      </c>
      <c r="Z76" s="52" t="str">
        <f>IF(O76&gt;0,VLOOKUP(O76,$DY$8:$DZ$95,2)," ")</f>
        <v xml:space="preserve"> </v>
      </c>
      <c r="AA76" s="52" t="str">
        <f>IF(P76&gt;0,VLOOKUP(P76,$DY$8:$DZ$95,2)," ")</f>
        <v xml:space="preserve"> </v>
      </c>
      <c r="AB76" s="52" t="str">
        <f>IF(Q76&gt;0,VLOOKUP(Q76,$DY$8:$DZ$95,2)," ")</f>
        <v xml:space="preserve"> </v>
      </c>
      <c r="AC76" s="54"/>
      <c r="AD76" s="54"/>
      <c r="AE76" s="54"/>
      <c r="AF76" s="54"/>
      <c r="AG76" s="54"/>
      <c r="AH76" s="52" t="str">
        <f>IF(AC76&gt;0,VLOOKUP(AC76,$DY$8:$DZ$95,2)," ")</f>
        <v xml:space="preserve"> </v>
      </c>
      <c r="AI76" s="52" t="str">
        <f>IF(AD76&gt;0,VLOOKUP(AD76,$DY$8:$DZ$95,2)," ")</f>
        <v xml:space="preserve"> </v>
      </c>
      <c r="AJ76" s="52" t="str">
        <f>IF(AE76&gt;0,VLOOKUP(AE76,$DY$8:$DZ$95,2)," ")</f>
        <v xml:space="preserve"> </v>
      </c>
      <c r="AK76" s="52" t="str">
        <f>IF(AF76&gt;0,VLOOKUP(AF76,$DY$8:$DZ$95,2)," ")</f>
        <v xml:space="preserve"> </v>
      </c>
      <c r="AL76" s="52" t="str">
        <f>IF(AG76&gt;0,VLOOKUP(AG76,$DY$8:$DZ$95,2)," ")</f>
        <v xml:space="preserve"> </v>
      </c>
      <c r="AM76" s="53"/>
      <c r="AN76" s="53"/>
      <c r="AO76" s="53"/>
      <c r="AP76" s="53"/>
      <c r="AQ76" s="53"/>
      <c r="AR76" s="53"/>
      <c r="AS76" s="55" t="str">
        <f>IF(D76="","",SUM(X76:AB76))</f>
        <v/>
      </c>
      <c r="AT76" s="31" t="str">
        <f>IF(D76="","",RANK(AS76,$AS$3:$AS$202,0))</f>
        <v/>
      </c>
      <c r="AU76" s="57" t="str">
        <f>IF(D76="","",IF(LOOKUP(AT76,'Master 2012 Pay Sheet'!$A$5:$A$35,'Master 2012 Pay Sheet'!$B$5:$B$35)&gt;0,LOOKUP(AT76,'Master 2012 Pay Sheet'!$A$5:$A$35,'Master 2012 Pay Sheet'!$B$5:$B$35),0))</f>
        <v/>
      </c>
      <c r="AV76" s="56" t="str">
        <f>IF(D76="","",SUM(AH76:AL76))</f>
        <v/>
      </c>
      <c r="AW76" s="31" t="str">
        <f>IF(D76="","",RANK(AV76,$AV$3:$AV$202,0))</f>
        <v/>
      </c>
      <c r="AX76" s="57" t="str">
        <f>IF(D76="","",IF(LOOKUP(AW76,'Master 2012 Pay Sheet'!$C$5:$C$35,'Master 2012 Pay Sheet'!$D$5:$D$35)&gt;0,LOOKUP(AW76,'Master 2012 Pay Sheet'!$C$5:$C$35,'Master 2012 Pay Sheet'!$D$5:$D$35),0))</f>
        <v/>
      </c>
      <c r="AY76" s="56" t="str">
        <f>IF(D76="","",AS76+AV76)</f>
        <v/>
      </c>
      <c r="AZ76" s="31" t="str">
        <f>IF(D76="","",RANK(AY76,$AY$3:$AY$202,0))</f>
        <v/>
      </c>
      <c r="BA76" s="57" t="str">
        <f>IF(D76="","",IF(LOOKUP(AZ76,'Master 2012 Pay Sheet'!$E$5:$E$35,'Master 2012 Pay Sheet'!$F$5:$F$35)&gt;0,LOOKUP(AZ76,'Master 2012 Pay Sheet'!$E$5:$E$35,'Master 2012 Pay Sheet'!$F$5:$F$35),0))</f>
        <v/>
      </c>
      <c r="BB76" s="57" t="str">
        <f>IF(D76="","",SUM(AU76+AX76+BA76))</f>
        <v/>
      </c>
      <c r="BC76" s="31" t="str">
        <f>IF(D76="","",AT76-AZ76)</f>
        <v/>
      </c>
      <c r="BD76" s="31" t="str">
        <f>IF(D76="","",IF(BC76=MAX($BC$3:$BC$202),B76,""))</f>
        <v/>
      </c>
      <c r="BE76" s="31" t="str">
        <f>IF(D76="","",COUNT(M76:Q76))</f>
        <v/>
      </c>
      <c r="BF76" s="56" t="str">
        <f>IF(D76="","",MAX(X76:AB76))</f>
        <v/>
      </c>
      <c r="BG76" s="31" t="str">
        <f>IF(BF76=MAX($BF$3:$BF$202),B76,"")</f>
        <v/>
      </c>
      <c r="BH76" s="31" t="str">
        <f>IF(D76="","",COUNT(AC76:AG76))</f>
        <v/>
      </c>
      <c r="BI76" s="56" t="str">
        <f>IF(D76="","",MAX(AH76:AL76))</f>
        <v/>
      </c>
      <c r="BJ76" s="31" t="str">
        <f>IF(BI76=MAX($BI$3:$BI$202),B76,"")</f>
        <v/>
      </c>
      <c r="BK76" s="31" t="str">
        <f>IF(BE76="","",BE76+BH76)</f>
        <v/>
      </c>
      <c r="BL76" s="31" t="str">
        <f>IF(D76="","",IF(S76=MAX($S$3:$S$202),S76,""))</f>
        <v/>
      </c>
      <c r="BM76" s="31" t="str">
        <f>IF(BL76=MAX($BL$3:$BL$202),B76,"")</f>
        <v/>
      </c>
      <c r="BN76" s="31" t="str">
        <f>IF(D76="","",IF(AN76=MAX($AN$3:$AN$202),AN76,""))</f>
        <v/>
      </c>
      <c r="BO76" s="31" t="str">
        <f>IF(BN76=MAX($BN$3:$BN$202),B76,"")</f>
        <v/>
      </c>
      <c r="BP76" s="31" t="str">
        <f>IF(D76="","",IF(R76=MAX($R$3:$R$202),R76,""))</f>
        <v/>
      </c>
      <c r="BQ76" s="31" t="str">
        <f>IF(BP76=MAX($BP$3:$BP$202),B76,"")</f>
        <v/>
      </c>
      <c r="BR76" s="31" t="str">
        <f>IF(D76="","",IF(AM76=MAX($AM$3:$AM$202),AM76,""))</f>
        <v/>
      </c>
      <c r="BS76" s="31" t="str">
        <f>IF(BR76=MAX($BR$3:$BR$202),B76,"")</f>
        <v/>
      </c>
      <c r="BT76" s="31" t="str">
        <f>IF(D76="","",IF(V76=MAX($V$3:$V$202),V76,""))</f>
        <v/>
      </c>
      <c r="BU76" s="31" t="str">
        <f>IF(BT76=MAX($BT$3:$BT$202),B76,"")</f>
        <v/>
      </c>
      <c r="BV76" s="31" t="str">
        <f>IF(D76="","",IF(W76=MAX($W$3:$W$202), W76,""))</f>
        <v/>
      </c>
      <c r="BW76" s="31" t="str">
        <f>IF(BV76=MAX($BV$3:$BV$202),B76,"")</f>
        <v/>
      </c>
      <c r="BX76" s="31" t="str">
        <f>IF(D76="","",IF(AQ76=MAX($AQ$3:$AQ$202),AQ76,""))</f>
        <v/>
      </c>
      <c r="BY76" s="31" t="str">
        <f>IF(BX76=MAX($BX$3:$BX$202),B76,"")</f>
        <v/>
      </c>
      <c r="BZ76" s="31" t="str">
        <f>IF(D76="","",IF(AR76=MAX($AR$3:$AR$202), AR76,""))</f>
        <v/>
      </c>
      <c r="CA76" s="31" t="str">
        <f>IF(BZ76=MAX($BZ$3:$BZ$202),B76,"")</f>
        <v/>
      </c>
      <c r="CB76" s="31" t="str">
        <f>IF(D76="","",IF(U76=MAX($U$3:$U$202), U76,""))</f>
        <v/>
      </c>
      <c r="CC76" s="31" t="str">
        <f>IF(CB76=MAX($CB$3:$CB$202),B76,"")</f>
        <v/>
      </c>
      <c r="CD76" s="31" t="str">
        <f>IF(D76="","",IF(AP76=MAX($AP$3:$AP$202),AP76,""))</f>
        <v/>
      </c>
      <c r="CE76" s="31" t="str">
        <f>IF(CD76=MAX($CD$3:$CD$202),B76,"")</f>
        <v/>
      </c>
      <c r="CF76" s="31" t="str">
        <f>IF(D76="","",IF(T76=MAX($T$3:$T$202), T76,""))</f>
        <v/>
      </c>
      <c r="CG76" s="31" t="str">
        <f>IF(CF76=MAX($CF$3:$CF$202),B76,"")</f>
        <v/>
      </c>
      <c r="CH76" s="31" t="str">
        <f>IF(D76="","",IF(AO76=MAX($AO$3:$AO$202),AO76,""))</f>
        <v/>
      </c>
      <c r="CI76" s="31" t="str">
        <f>IF(CH76=MAX($CH$3:$CH$202),B76,"")</f>
        <v/>
      </c>
      <c r="CJ76" s="31" t="str">
        <f>IF(I76="AC",AZ76,"")</f>
        <v/>
      </c>
      <c r="CK76" s="31" t="str">
        <f>IF(CJ76="","",RANK(CJ76,$CJ$3:$CJ$202,1))</f>
        <v/>
      </c>
      <c r="CL76" s="31" t="str">
        <f>IF(CK76=1,B76,"")</f>
        <v/>
      </c>
      <c r="CM76" s="31" t="str">
        <f>IF(CK76=2,B76,"")</f>
        <v/>
      </c>
      <c r="CN76" s="31" t="str">
        <f>IF(CK76=3,B76,"")</f>
        <v/>
      </c>
      <c r="CO76" s="31" t="str">
        <f>IF(I76="MC",AZ76,"")</f>
        <v/>
      </c>
      <c r="CP76" s="31" t="str">
        <f>IF(CO76="","",RANK(CO76,$CO$3:$CO$202,1))</f>
        <v/>
      </c>
      <c r="CQ76" s="31" t="str">
        <f>IF(CP76=1,B76,"")</f>
        <v/>
      </c>
      <c r="CR76" s="31" t="str">
        <f>IF(CP76=2,B76,"")</f>
        <v/>
      </c>
      <c r="CS76" s="31" t="str">
        <f>IF(CP76=3,B76,"")</f>
        <v/>
      </c>
      <c r="CT76" s="31" t="str">
        <f>IF(BE76=0,BE76,"")</f>
        <v/>
      </c>
      <c r="CU76" s="31" t="str">
        <f>IF(BE76=1,1,"")</f>
        <v/>
      </c>
      <c r="CV76" s="31" t="str">
        <f>IF(BE76=2,2,"")</f>
        <v/>
      </c>
      <c r="CW76" s="31" t="str">
        <f>IF(BE76=3,3,"")</f>
        <v/>
      </c>
      <c r="CX76" s="31" t="str">
        <f>IF(BE76=4,4,"")</f>
        <v/>
      </c>
      <c r="CY76" s="31" t="str">
        <f>IF(BE76=5,5,"")</f>
        <v/>
      </c>
      <c r="CZ76" s="31" t="str">
        <f>IF(BH76=0,BH76,"")</f>
        <v/>
      </c>
      <c r="DA76" s="31" t="str">
        <f>IF(BH76=1,1,"")</f>
        <v/>
      </c>
      <c r="DB76" s="31" t="str">
        <f>IF(BH76=2,2,"")</f>
        <v/>
      </c>
      <c r="DC76" s="31" t="str">
        <f>IF(BH76=3,3,"")</f>
        <v/>
      </c>
      <c r="DD76" s="31" t="str">
        <f>IF(BH76=4,4,"")</f>
        <v/>
      </c>
      <c r="DE76" s="31" t="str">
        <f>IF(BH76=5,5,"")</f>
        <v/>
      </c>
      <c r="DF76" s="31" t="str">
        <f>IF(BK76=0,BK76,"")</f>
        <v/>
      </c>
      <c r="DG76" s="31" t="str">
        <f>IF(BK76=1,1,"")</f>
        <v/>
      </c>
      <c r="DH76" s="31" t="str">
        <f>IF(BK76=2,2,"")</f>
        <v/>
      </c>
      <c r="DI76" s="31" t="str">
        <f>IF(BK76=3,3,"")</f>
        <v/>
      </c>
      <c r="DJ76" s="31" t="str">
        <f>IF(BK76=4,4,"")</f>
        <v/>
      </c>
      <c r="DK76" s="31" t="str">
        <f>IF(BK76=5,5,"")</f>
        <v/>
      </c>
      <c r="DL76" s="31" t="str">
        <f>IF(BK76=6,6,"")</f>
        <v/>
      </c>
      <c r="DM76" s="31" t="str">
        <f>IF(BK76=7,7,"")</f>
        <v/>
      </c>
      <c r="DN76" s="31" t="str">
        <f>IF(BK76=8,8,"")</f>
        <v/>
      </c>
      <c r="DO76" s="31" t="str">
        <f>IF(BK76=9,9,"")</f>
        <v/>
      </c>
      <c r="DP76" s="31" t="str">
        <f>IF(BK76=10,10,"")</f>
        <v/>
      </c>
      <c r="DQ76" s="31" t="str">
        <f>IF(J76="Lund",AZ76,"")</f>
        <v/>
      </c>
      <c r="DR76" s="31" t="str">
        <f>IF(DQ76="","",RANK(DQ76,$DQ$3:$DQ$202,1))</f>
        <v/>
      </c>
      <c r="DS76" s="31" t="str">
        <f>IF(DR76=1,B76,"")</f>
        <v/>
      </c>
      <c r="DT76" s="31" t="str">
        <f>IF(I76="AT",B76,"")</f>
        <v/>
      </c>
      <c r="DU76" s="31" t="str">
        <f>IF(I76="MC",B76,"")</f>
        <v/>
      </c>
      <c r="DV76" s="31" t="str">
        <f>IF(I76="AC",B76,"")</f>
        <v/>
      </c>
      <c r="DW76" s="48" t="e">
        <f>IF(BK76=0,0,IF(D76="","",$D$203-AZ76+1)/$D$203*100)</f>
        <v>#VALUE!</v>
      </c>
      <c r="DX76" s="76" t="str">
        <f>IF(AS76 = 0,AV76 - AS76,"")</f>
        <v/>
      </c>
      <c r="DY76" s="77">
        <v>31.25</v>
      </c>
      <c r="DZ76" s="77">
        <v>12.38</v>
      </c>
    </row>
    <row r="77" spans="1:130" ht="13.2" x14ac:dyDescent="0.25">
      <c r="A77" s="31" t="s">
        <v>318</v>
      </c>
      <c r="B77" s="76">
        <v>75</v>
      </c>
      <c r="C77" s="15"/>
      <c r="D77" s="14"/>
      <c r="E77" s="14"/>
      <c r="F77" s="14"/>
      <c r="G77" s="14"/>
      <c r="H77" s="14"/>
      <c r="I77" s="15"/>
      <c r="J77" s="47"/>
      <c r="K77" s="47"/>
      <c r="L77" s="47"/>
      <c r="M77" s="54"/>
      <c r="N77" s="54"/>
      <c r="O77" s="54"/>
      <c r="P77" s="54"/>
      <c r="Q77" s="54"/>
      <c r="R77" s="51"/>
      <c r="S77" s="51"/>
      <c r="T77" s="51"/>
      <c r="U77" s="51"/>
      <c r="V77" s="51"/>
      <c r="W77" s="51"/>
      <c r="X77" s="52" t="str">
        <f>IF(M77&gt;0,VLOOKUP(M77,$DY$8:$DZ$95,2)," ")</f>
        <v xml:space="preserve"> </v>
      </c>
      <c r="Y77" s="52" t="str">
        <f>IF(N77&gt;0,VLOOKUP(N77,$DY$8:$DZ$95,2)," ")</f>
        <v xml:space="preserve"> </v>
      </c>
      <c r="Z77" s="52" t="str">
        <f>IF(O77&gt;0,VLOOKUP(O77,$DY$8:$DZ$95,2)," ")</f>
        <v xml:space="preserve"> </v>
      </c>
      <c r="AA77" s="52" t="str">
        <f>IF(P77&gt;0,VLOOKUP(P77,$DY$8:$DZ$95,2)," ")</f>
        <v xml:space="preserve"> </v>
      </c>
      <c r="AB77" s="52" t="str">
        <f>IF(Q77&gt;0,VLOOKUP(Q77,$DY$8:$DZ$95,2)," ")</f>
        <v xml:space="preserve"> </v>
      </c>
      <c r="AC77" s="54"/>
      <c r="AD77" s="54"/>
      <c r="AE77" s="54"/>
      <c r="AF77" s="54"/>
      <c r="AG77" s="54"/>
      <c r="AH77" s="52" t="str">
        <f>IF(AC77&gt;0,VLOOKUP(AC77,$DY$8:$DZ$95,2)," ")</f>
        <v xml:space="preserve"> </v>
      </c>
      <c r="AI77" s="52" t="str">
        <f>IF(AD77&gt;0,VLOOKUP(AD77,$DY$8:$DZ$95,2)," ")</f>
        <v xml:space="preserve"> </v>
      </c>
      <c r="AJ77" s="52" t="str">
        <f>IF(AE77&gt;0,VLOOKUP(AE77,$DY$8:$DZ$95,2)," ")</f>
        <v xml:space="preserve"> </v>
      </c>
      <c r="AK77" s="52" t="str">
        <f>IF(AF77&gt;0,VLOOKUP(AF77,$DY$8:$DZ$95,2)," ")</f>
        <v xml:space="preserve"> </v>
      </c>
      <c r="AL77" s="52" t="str">
        <f>IF(AG77&gt;0,VLOOKUP(AG77,$DY$8:$DZ$95,2)," ")</f>
        <v xml:space="preserve"> </v>
      </c>
      <c r="AM77" s="53"/>
      <c r="AN77" s="53"/>
      <c r="AO77" s="53"/>
      <c r="AP77" s="53"/>
      <c r="AQ77" s="53"/>
      <c r="AR77" s="53"/>
      <c r="AS77" s="55" t="str">
        <f>IF(D77="","",SUM(X77:AB77))</f>
        <v/>
      </c>
      <c r="AT77" s="31" t="str">
        <f>IF(D77="","",RANK(AS77,$AS$3:$AS$202,0))</f>
        <v/>
      </c>
      <c r="AU77" s="57" t="str">
        <f>IF(D77="","",IF(LOOKUP(AT77,'Master 2012 Pay Sheet'!$A$5:$A$35,'Master 2012 Pay Sheet'!$B$5:$B$35)&gt;0,LOOKUP(AT77,'Master 2012 Pay Sheet'!$A$5:$A$35,'Master 2012 Pay Sheet'!$B$5:$B$35),0))</f>
        <v/>
      </c>
      <c r="AV77" s="56" t="str">
        <f>IF(D77="","",SUM(AH77:AL77))</f>
        <v/>
      </c>
      <c r="AW77" s="31" t="str">
        <f>IF(D77="","",RANK(AV77,$AV$3:$AV$202,0))</f>
        <v/>
      </c>
      <c r="AX77" s="57" t="str">
        <f>IF(D77="","",IF(LOOKUP(AW77,'Master 2012 Pay Sheet'!$C$5:$C$35,'Master 2012 Pay Sheet'!$D$5:$D$35)&gt;0,LOOKUP(AW77,'Master 2012 Pay Sheet'!$C$5:$C$35,'Master 2012 Pay Sheet'!$D$5:$D$35),0))</f>
        <v/>
      </c>
      <c r="AY77" s="56" t="str">
        <f>IF(D77="","",AS77+AV77)</f>
        <v/>
      </c>
      <c r="AZ77" s="31" t="str">
        <f>IF(D77="","",RANK(AY77,$AY$3:$AY$202,0))</f>
        <v/>
      </c>
      <c r="BA77" s="57" t="str">
        <f>IF(D77="","",IF(LOOKUP(AZ77,'Master 2012 Pay Sheet'!$E$5:$E$35,'Master 2012 Pay Sheet'!$F$5:$F$35)&gt;0,LOOKUP(AZ77,'Master 2012 Pay Sheet'!$E$5:$E$35,'Master 2012 Pay Sheet'!$F$5:$F$35),0))</f>
        <v/>
      </c>
      <c r="BB77" s="57" t="str">
        <f>IF(D77="","",SUM(AU77+AX77+BA77))</f>
        <v/>
      </c>
      <c r="BC77" s="31" t="str">
        <f>IF(D77="","",AT77-AZ77)</f>
        <v/>
      </c>
      <c r="BD77" s="31" t="str">
        <f>IF(D77="","",IF(BC77=MAX($BC$3:$BC$202),B77,""))</f>
        <v/>
      </c>
      <c r="BE77" s="31" t="str">
        <f>IF(D77="","",COUNT(M77:Q77))</f>
        <v/>
      </c>
      <c r="BF77" s="56" t="str">
        <f>IF(D77="","",MAX(X77:AB77))</f>
        <v/>
      </c>
      <c r="BG77" s="31" t="str">
        <f>IF(BF77=MAX($BF$3:$BF$202),B77,"")</f>
        <v/>
      </c>
      <c r="BH77" s="31" t="str">
        <f>IF(D77="","",COUNT(AC77:AG77))</f>
        <v/>
      </c>
      <c r="BI77" s="56" t="str">
        <f>IF(D77="","",MAX(AH77:AL77))</f>
        <v/>
      </c>
      <c r="BJ77" s="31" t="str">
        <f>IF(BI77=MAX($BI$3:$BI$202),B77,"")</f>
        <v/>
      </c>
      <c r="BK77" s="31" t="str">
        <f>IF(BE77="","",BE77+BH77)</f>
        <v/>
      </c>
      <c r="BL77" s="31" t="str">
        <f>IF(D77="","",IF(S77=MAX($S$3:$S$202),S77,""))</f>
        <v/>
      </c>
      <c r="BM77" s="31" t="str">
        <f>IF(BL77=MAX($BL$3:$BL$202),B77,"")</f>
        <v/>
      </c>
      <c r="BN77" s="31" t="str">
        <f>IF(D77="","",IF(AN77=MAX($AN$3:$AN$202),AN77,""))</f>
        <v/>
      </c>
      <c r="BO77" s="31" t="str">
        <f>IF(BN77=MAX($BN$3:$BN$202),B77,"")</f>
        <v/>
      </c>
      <c r="BP77" s="31" t="str">
        <f>IF(D77="","",IF(R77=MAX($R$3:$R$202),R77,""))</f>
        <v/>
      </c>
      <c r="BQ77" s="31" t="str">
        <f>IF(BP77=MAX($BP$3:$BP$202),B77,"")</f>
        <v/>
      </c>
      <c r="BR77" s="31" t="str">
        <f>IF(D77="","",IF(AM77=MAX($AM$3:$AM$202),AM77,""))</f>
        <v/>
      </c>
      <c r="BS77" s="31" t="str">
        <f>IF(BR77=MAX($BR$3:$BR$202),B77,"")</f>
        <v/>
      </c>
      <c r="BT77" s="31" t="str">
        <f>IF(D77="","",IF(V77=MAX($V$3:$V$202),V77,""))</f>
        <v/>
      </c>
      <c r="BU77" s="31" t="str">
        <f>IF(BT77=MAX($BT$3:$BT$202),B77,"")</f>
        <v/>
      </c>
      <c r="BV77" s="31" t="str">
        <f>IF(D77="","",IF(W77=MAX($W$3:$W$202), W77,""))</f>
        <v/>
      </c>
      <c r="BW77" s="31" t="str">
        <f>IF(BV77=MAX($BV$3:$BV$202),B77,"")</f>
        <v/>
      </c>
      <c r="BX77" s="31" t="str">
        <f>IF(D77="","",IF(AQ77=MAX($AQ$3:$AQ$202),AQ77,""))</f>
        <v/>
      </c>
      <c r="BY77" s="31" t="str">
        <f>IF(BX77=MAX($BX$3:$BX$202),B77,"")</f>
        <v/>
      </c>
      <c r="BZ77" s="31" t="str">
        <f>IF(D77="","",IF(AR77=MAX($AR$3:$AR$202), AR77,""))</f>
        <v/>
      </c>
      <c r="CA77" s="31" t="str">
        <f>IF(BZ77=MAX($BZ$3:$BZ$202),B77,"")</f>
        <v/>
      </c>
      <c r="CB77" s="31" t="str">
        <f>IF(D77="","",IF(U77=MAX($U$3:$U$202), U77,""))</f>
        <v/>
      </c>
      <c r="CC77" s="31" t="str">
        <f>IF(CB77=MAX($CB$3:$CB$202),B77,"")</f>
        <v/>
      </c>
      <c r="CD77" s="31" t="str">
        <f>IF(D77="","",IF(AP77=MAX($AP$3:$AP$202),AP77,""))</f>
        <v/>
      </c>
      <c r="CE77" s="31" t="str">
        <f>IF(CD77=MAX($CD$3:$CD$202),B77,"")</f>
        <v/>
      </c>
      <c r="CF77" s="31" t="str">
        <f>IF(D77="","",IF(T77=MAX($T$3:$T$202), T77,""))</f>
        <v/>
      </c>
      <c r="CG77" s="31" t="str">
        <f>IF(CF77=MAX($CF$3:$CF$202),B77,"")</f>
        <v/>
      </c>
      <c r="CH77" s="31" t="str">
        <f>IF(D77="","",IF(AO77=MAX($AO$3:$AO$202),AO77,""))</f>
        <v/>
      </c>
      <c r="CI77" s="31" t="str">
        <f>IF(CH77=MAX($CH$3:$CH$202),B77,"")</f>
        <v/>
      </c>
      <c r="CJ77" s="31" t="str">
        <f>IF(I77="AC",AZ77,"")</f>
        <v/>
      </c>
      <c r="CK77" s="31" t="str">
        <f>IF(CJ77="","",RANK(CJ77,$CJ$3:$CJ$202,1))</f>
        <v/>
      </c>
      <c r="CL77" s="31" t="str">
        <f>IF(CK77=1,B77,"")</f>
        <v/>
      </c>
      <c r="CM77" s="31" t="str">
        <f>IF(CK77=2,B77,"")</f>
        <v/>
      </c>
      <c r="CN77" s="31" t="str">
        <f>IF(CK77=3,B77,"")</f>
        <v/>
      </c>
      <c r="CO77" s="31" t="str">
        <f>IF(I77="MC",AZ77,"")</f>
        <v/>
      </c>
      <c r="CP77" s="31" t="str">
        <f>IF(CO77="","",RANK(CO77,$CO$3:$CO$202,1))</f>
        <v/>
      </c>
      <c r="CQ77" s="31" t="str">
        <f>IF(CP77=1,B77,"")</f>
        <v/>
      </c>
      <c r="CR77" s="31" t="str">
        <f>IF(CP77=2,B77,"")</f>
        <v/>
      </c>
      <c r="CS77" s="31" t="str">
        <f>IF(CP77=3,B77,"")</f>
        <v/>
      </c>
      <c r="CT77" s="31" t="str">
        <f>IF(BE77=0,BE77,"")</f>
        <v/>
      </c>
      <c r="CU77" s="31" t="str">
        <f>IF(BE77=1,1,"")</f>
        <v/>
      </c>
      <c r="CV77" s="31" t="str">
        <f>IF(BE77=2,2,"")</f>
        <v/>
      </c>
      <c r="CW77" s="31" t="str">
        <f>IF(BE77=3,3,"")</f>
        <v/>
      </c>
      <c r="CX77" s="31" t="str">
        <f>IF(BE77=4,4,"")</f>
        <v/>
      </c>
      <c r="CY77" s="31" t="str">
        <f>IF(BE77=5,5,"")</f>
        <v/>
      </c>
      <c r="CZ77" s="31" t="str">
        <f>IF(BH77=0,BH77,"")</f>
        <v/>
      </c>
      <c r="DA77" s="31" t="str">
        <f>IF(BH77=1,1,"")</f>
        <v/>
      </c>
      <c r="DB77" s="31" t="str">
        <f>IF(BH77=2,2,"")</f>
        <v/>
      </c>
      <c r="DC77" s="31" t="str">
        <f>IF(BH77=3,3,"")</f>
        <v/>
      </c>
      <c r="DD77" s="31" t="str">
        <f>IF(BH77=4,4,"")</f>
        <v/>
      </c>
      <c r="DE77" s="31" t="str">
        <f>IF(BH77=5,5,"")</f>
        <v/>
      </c>
      <c r="DF77" s="31" t="str">
        <f>IF(BK77=0,BK77,"")</f>
        <v/>
      </c>
      <c r="DG77" s="31" t="str">
        <f>IF(BK77=1,1,"")</f>
        <v/>
      </c>
      <c r="DH77" s="31" t="str">
        <f>IF(BK77=2,2,"")</f>
        <v/>
      </c>
      <c r="DI77" s="31" t="str">
        <f>IF(BK77=3,3,"")</f>
        <v/>
      </c>
      <c r="DJ77" s="31" t="str">
        <f>IF(BK77=4,4,"")</f>
        <v/>
      </c>
      <c r="DK77" s="31" t="str">
        <f>IF(BK77=5,5,"")</f>
        <v/>
      </c>
      <c r="DL77" s="31" t="str">
        <f>IF(BK77=6,6,"")</f>
        <v/>
      </c>
      <c r="DM77" s="31" t="str">
        <f>IF(BK77=7,7,"")</f>
        <v/>
      </c>
      <c r="DN77" s="31" t="str">
        <f>IF(BK77=8,8,"")</f>
        <v/>
      </c>
      <c r="DO77" s="31" t="str">
        <f>IF(BK77=9,9,"")</f>
        <v/>
      </c>
      <c r="DP77" s="31" t="str">
        <f>IF(BK77=10,10,"")</f>
        <v/>
      </c>
      <c r="DQ77" s="31" t="str">
        <f>IF(J77="Lund",AZ77,"")</f>
        <v/>
      </c>
      <c r="DR77" s="31" t="str">
        <f>IF(DQ77="","",RANK(DQ77,$DQ$3:$DQ$202,1))</f>
        <v/>
      </c>
      <c r="DS77" s="31" t="str">
        <f>IF(DR77=1,B77,"")</f>
        <v/>
      </c>
      <c r="DT77" s="31" t="str">
        <f>IF(I77="AT",B77,"")</f>
        <v/>
      </c>
      <c r="DU77" s="31" t="str">
        <f>IF(I77="MC",B77,"")</f>
        <v/>
      </c>
      <c r="DV77" s="31" t="str">
        <f>IF(I77="AC",B77,"")</f>
        <v/>
      </c>
      <c r="DW77" s="48" t="e">
        <f>IF(BK77=0,0,IF(D77="","",$D$203-AZ77+1)/$D$203*100)</f>
        <v>#VALUE!</v>
      </c>
      <c r="DX77" s="76" t="str">
        <f>IF(AS77 = 0,AV77 - AS77,"")</f>
        <v/>
      </c>
      <c r="DY77" s="77">
        <v>31.5</v>
      </c>
      <c r="DZ77" s="77">
        <v>12.7</v>
      </c>
    </row>
    <row r="78" spans="1:130" ht="13.2" x14ac:dyDescent="0.25">
      <c r="A78" s="31" t="s">
        <v>318</v>
      </c>
      <c r="B78" s="76">
        <v>76</v>
      </c>
      <c r="C78" s="15"/>
      <c r="D78" s="14"/>
      <c r="E78" s="14"/>
      <c r="F78" s="14"/>
      <c r="G78" s="14"/>
      <c r="H78" s="14"/>
      <c r="I78" s="15"/>
      <c r="J78" s="47"/>
      <c r="K78" s="47"/>
      <c r="L78" s="47"/>
      <c r="M78" s="54"/>
      <c r="N78" s="54"/>
      <c r="O78" s="54"/>
      <c r="P78" s="54"/>
      <c r="Q78" s="54"/>
      <c r="R78" s="51"/>
      <c r="S78" s="51"/>
      <c r="T78" s="51"/>
      <c r="U78" s="51"/>
      <c r="V78" s="51"/>
      <c r="W78" s="51"/>
      <c r="X78" s="52" t="str">
        <f>IF(M78&gt;0,VLOOKUP(M78,$DY$8:$DZ$95,2)," ")</f>
        <v xml:space="preserve"> </v>
      </c>
      <c r="Y78" s="52" t="str">
        <f>IF(N78&gt;0,VLOOKUP(N78,$DY$8:$DZ$95,2)," ")</f>
        <v xml:space="preserve"> </v>
      </c>
      <c r="Z78" s="52" t="str">
        <f>IF(O78&gt;0,VLOOKUP(O78,$DY$8:$DZ$95,2)," ")</f>
        <v xml:space="preserve"> </v>
      </c>
      <c r="AA78" s="52" t="str">
        <f>IF(P78&gt;0,VLOOKUP(P78,$DY$8:$DZ$95,2)," ")</f>
        <v xml:space="preserve"> </v>
      </c>
      <c r="AB78" s="52" t="str">
        <f>IF(Q78&gt;0,VLOOKUP(Q78,$DY$8:$DZ$95,2)," ")</f>
        <v xml:space="preserve"> </v>
      </c>
      <c r="AC78" s="54"/>
      <c r="AD78" s="54"/>
      <c r="AE78" s="54"/>
      <c r="AF78" s="54"/>
      <c r="AG78" s="54"/>
      <c r="AH78" s="52" t="str">
        <f>IF(AC78&gt;0,VLOOKUP(AC78,$DY$8:$DZ$95,2)," ")</f>
        <v xml:space="preserve"> </v>
      </c>
      <c r="AI78" s="52" t="str">
        <f>IF(AD78&gt;0,VLOOKUP(AD78,$DY$8:$DZ$95,2)," ")</f>
        <v xml:space="preserve"> </v>
      </c>
      <c r="AJ78" s="52" t="str">
        <f>IF(AE78&gt;0,VLOOKUP(AE78,$DY$8:$DZ$95,2)," ")</f>
        <v xml:space="preserve"> </v>
      </c>
      <c r="AK78" s="52" t="str">
        <f>IF(AF78&gt;0,VLOOKUP(AF78,$DY$8:$DZ$95,2)," ")</f>
        <v xml:space="preserve"> </v>
      </c>
      <c r="AL78" s="52" t="str">
        <f>IF(AG78&gt;0,VLOOKUP(AG78,$DY$8:$DZ$95,2)," ")</f>
        <v xml:space="preserve"> </v>
      </c>
      <c r="AM78" s="53"/>
      <c r="AN78" s="53"/>
      <c r="AO78" s="53"/>
      <c r="AP78" s="53"/>
      <c r="AQ78" s="53"/>
      <c r="AR78" s="53"/>
      <c r="AS78" s="55" t="str">
        <f>IF(D78="","",SUM(X78:AB78))</f>
        <v/>
      </c>
      <c r="AT78" s="31" t="str">
        <f>IF(D78="","",RANK(AS78,$AS$3:$AS$202,0))</f>
        <v/>
      </c>
      <c r="AU78" s="57" t="str">
        <f>IF(D78="","",IF(LOOKUP(AT78,'Master 2012 Pay Sheet'!$A$5:$A$35,'Master 2012 Pay Sheet'!$B$5:$B$35)&gt;0,LOOKUP(AT78,'Master 2012 Pay Sheet'!$A$5:$A$35,'Master 2012 Pay Sheet'!$B$5:$B$35),0))</f>
        <v/>
      </c>
      <c r="AV78" s="56" t="str">
        <f>IF(D78="","",SUM(AH78:AL78))</f>
        <v/>
      </c>
      <c r="AW78" s="31" t="str">
        <f>IF(D78="","",RANK(AV78,$AV$3:$AV$202,0))</f>
        <v/>
      </c>
      <c r="AX78" s="57" t="str">
        <f>IF(D78="","",IF(LOOKUP(AW78,'Master 2012 Pay Sheet'!$C$5:$C$35,'Master 2012 Pay Sheet'!$D$5:$D$35)&gt;0,LOOKUP(AW78,'Master 2012 Pay Sheet'!$C$5:$C$35,'Master 2012 Pay Sheet'!$D$5:$D$35),0))</f>
        <v/>
      </c>
      <c r="AY78" s="56" t="str">
        <f>IF(D78="","",AS78+AV78)</f>
        <v/>
      </c>
      <c r="AZ78" s="31" t="str">
        <f>IF(D78="","",RANK(AY78,$AY$3:$AY$202,0))</f>
        <v/>
      </c>
      <c r="BA78" s="57" t="str">
        <f>IF(D78="","",IF(LOOKUP(AZ78,'Master 2012 Pay Sheet'!$E$5:$E$35,'Master 2012 Pay Sheet'!$F$5:$F$35)&gt;0,LOOKUP(AZ78,'Master 2012 Pay Sheet'!$E$5:$E$35,'Master 2012 Pay Sheet'!$F$5:$F$35),0))</f>
        <v/>
      </c>
      <c r="BB78" s="57" t="str">
        <f>IF(D78="","",SUM(AU78+AX78+BA78))</f>
        <v/>
      </c>
      <c r="BC78" s="31" t="str">
        <f>IF(D78="","",AT78-AZ78)</f>
        <v/>
      </c>
      <c r="BD78" s="31" t="str">
        <f>IF(D78="","",IF(BC78=MAX($BC$3:$BC$202),B78,""))</f>
        <v/>
      </c>
      <c r="BE78" s="31" t="str">
        <f>IF(D78="","",COUNT(M78:Q78))</f>
        <v/>
      </c>
      <c r="BF78" s="56" t="str">
        <f>IF(D78="","",MAX(X78:AB78))</f>
        <v/>
      </c>
      <c r="BG78" s="31" t="str">
        <f>IF(BF78=MAX($BF$3:$BF$202),B78,"")</f>
        <v/>
      </c>
      <c r="BH78" s="31" t="str">
        <f>IF(D78="","",COUNT(AC78:AG78))</f>
        <v/>
      </c>
      <c r="BI78" s="56" t="str">
        <f>IF(D78="","",MAX(AH78:AL78))</f>
        <v/>
      </c>
      <c r="BJ78" s="31" t="str">
        <f>IF(BI78=MAX($BI$3:$BI$202),B78,"")</f>
        <v/>
      </c>
      <c r="BK78" s="31" t="str">
        <f>IF(BE78="","",BE78+BH78)</f>
        <v/>
      </c>
      <c r="BL78" s="31" t="str">
        <f>IF(D78="","",IF(S78=MAX($S$3:$S$202),S78,""))</f>
        <v/>
      </c>
      <c r="BM78" s="31" t="str">
        <f>IF(BL78=MAX($BL$3:$BL$202),B78,"")</f>
        <v/>
      </c>
      <c r="BN78" s="31" t="str">
        <f>IF(D78="","",IF(AN78=MAX($AN$3:$AN$202),AN78,""))</f>
        <v/>
      </c>
      <c r="BO78" s="31" t="str">
        <f>IF(BN78=MAX($BN$3:$BN$202),B78,"")</f>
        <v/>
      </c>
      <c r="BP78" s="31" t="str">
        <f>IF(D78="","",IF(R78=MAX($R$3:$R$202),R78,""))</f>
        <v/>
      </c>
      <c r="BQ78" s="31" t="str">
        <f>IF(BP78=MAX($BP$3:$BP$202),B78,"")</f>
        <v/>
      </c>
      <c r="BR78" s="31" t="str">
        <f>IF(D78="","",IF(AM78=MAX($AM$3:$AM$202),AM78,""))</f>
        <v/>
      </c>
      <c r="BS78" s="31" t="str">
        <f>IF(BR78=MAX($BR$3:$BR$202),B78,"")</f>
        <v/>
      </c>
      <c r="BT78" s="31" t="str">
        <f>IF(D78="","",IF(V78=MAX($V$3:$V$202),V78,""))</f>
        <v/>
      </c>
      <c r="BU78" s="31" t="str">
        <f>IF(BT78=MAX($BT$3:$BT$202),B78,"")</f>
        <v/>
      </c>
      <c r="BV78" s="31" t="str">
        <f>IF(D78="","",IF(W78=MAX($W$3:$W$202), W78,""))</f>
        <v/>
      </c>
      <c r="BW78" s="31" t="str">
        <f>IF(BV78=MAX($BV$3:$BV$202),B78,"")</f>
        <v/>
      </c>
      <c r="BX78" s="31" t="str">
        <f>IF(D78="","",IF(AQ78=MAX($AQ$3:$AQ$202),AQ78,""))</f>
        <v/>
      </c>
      <c r="BY78" s="31" t="str">
        <f>IF(BX78=MAX($BX$3:$BX$202),B78,"")</f>
        <v/>
      </c>
      <c r="BZ78" s="31" t="str">
        <f>IF(D78="","",IF(AR78=MAX($AR$3:$AR$202), AR78,""))</f>
        <v/>
      </c>
      <c r="CA78" s="31" t="str">
        <f>IF(BZ78=MAX($BZ$3:$BZ$202),B78,"")</f>
        <v/>
      </c>
      <c r="CB78" s="31" t="str">
        <f>IF(D78="","",IF(U78=MAX($U$3:$U$202), U78,""))</f>
        <v/>
      </c>
      <c r="CC78" s="31" t="str">
        <f>IF(CB78=MAX($CB$3:$CB$202),B78,"")</f>
        <v/>
      </c>
      <c r="CD78" s="31" t="str">
        <f>IF(D78="","",IF(AP78=MAX($AP$3:$AP$202),AP78,""))</f>
        <v/>
      </c>
      <c r="CE78" s="31" t="str">
        <f>IF(CD78=MAX($CD$3:$CD$202),B78,"")</f>
        <v/>
      </c>
      <c r="CF78" s="31" t="str">
        <f>IF(D78="","",IF(T78=MAX($T$3:$T$202), T78,""))</f>
        <v/>
      </c>
      <c r="CG78" s="31" t="str">
        <f>IF(CF78=MAX($CF$3:$CF$202),B78,"")</f>
        <v/>
      </c>
      <c r="CH78" s="31" t="str">
        <f>IF(D78="","",IF(AO78=MAX($AO$3:$AO$202),AO78,""))</f>
        <v/>
      </c>
      <c r="CI78" s="31" t="str">
        <f>IF(CH78=MAX($CH$3:$CH$202),B78,"")</f>
        <v/>
      </c>
      <c r="CJ78" s="31" t="str">
        <f>IF(I78="AC",AZ78,"")</f>
        <v/>
      </c>
      <c r="CK78" s="31" t="str">
        <f>IF(CJ78="","",RANK(CJ78,$CJ$3:$CJ$202,1))</f>
        <v/>
      </c>
      <c r="CL78" s="31" t="str">
        <f>IF(CK78=1,B78,"")</f>
        <v/>
      </c>
      <c r="CM78" s="31" t="str">
        <f>IF(CK78=2,B78,"")</f>
        <v/>
      </c>
      <c r="CN78" s="31" t="str">
        <f>IF(CK78=3,B78,"")</f>
        <v/>
      </c>
      <c r="CO78" s="31" t="str">
        <f>IF(I78="MC",AZ78,"")</f>
        <v/>
      </c>
      <c r="CP78" s="31" t="str">
        <f>IF(CO78="","",RANK(CO78,$CO$3:$CO$202,1))</f>
        <v/>
      </c>
      <c r="CQ78" s="31" t="str">
        <f>IF(CP78=1,B78,"")</f>
        <v/>
      </c>
      <c r="CR78" s="31" t="str">
        <f>IF(CP78=2,B78,"")</f>
        <v/>
      </c>
      <c r="CS78" s="31" t="str">
        <f>IF(CP78=3,B78,"")</f>
        <v/>
      </c>
      <c r="CT78" s="31" t="str">
        <f>IF(BE78=0,BE78,"")</f>
        <v/>
      </c>
      <c r="CU78" s="31" t="str">
        <f>IF(BE78=1,1,"")</f>
        <v/>
      </c>
      <c r="CV78" s="31" t="str">
        <f>IF(BE78=2,2,"")</f>
        <v/>
      </c>
      <c r="CW78" s="31" t="str">
        <f>IF(BE78=3,3,"")</f>
        <v/>
      </c>
      <c r="CX78" s="31" t="str">
        <f>IF(BE78=4,4,"")</f>
        <v/>
      </c>
      <c r="CY78" s="31" t="str">
        <f>IF(BE78=5,5,"")</f>
        <v/>
      </c>
      <c r="CZ78" s="31" t="str">
        <f>IF(BH78=0,BH78,"")</f>
        <v/>
      </c>
      <c r="DA78" s="31" t="str">
        <f>IF(BH78=1,1,"")</f>
        <v/>
      </c>
      <c r="DB78" s="31" t="str">
        <f>IF(BH78=2,2,"")</f>
        <v/>
      </c>
      <c r="DC78" s="31" t="str">
        <f>IF(BH78=3,3,"")</f>
        <v/>
      </c>
      <c r="DD78" s="31" t="str">
        <f>IF(BH78=4,4,"")</f>
        <v/>
      </c>
      <c r="DE78" s="31" t="str">
        <f>IF(BH78=5,5,"")</f>
        <v/>
      </c>
      <c r="DF78" s="31" t="str">
        <f>IF(BK78=0,BK78,"")</f>
        <v/>
      </c>
      <c r="DG78" s="31" t="str">
        <f>IF(BK78=1,1,"")</f>
        <v/>
      </c>
      <c r="DH78" s="31" t="str">
        <f>IF(BK78=2,2,"")</f>
        <v/>
      </c>
      <c r="DI78" s="31" t="str">
        <f>IF(BK78=3,3,"")</f>
        <v/>
      </c>
      <c r="DJ78" s="31" t="str">
        <f>IF(BK78=4,4,"")</f>
        <v/>
      </c>
      <c r="DK78" s="31" t="str">
        <f>IF(BK78=5,5,"")</f>
        <v/>
      </c>
      <c r="DL78" s="31" t="str">
        <f>IF(BK78=6,6,"")</f>
        <v/>
      </c>
      <c r="DM78" s="31" t="str">
        <f>IF(BK78=7,7,"")</f>
        <v/>
      </c>
      <c r="DN78" s="31" t="str">
        <f>IF(BK78=8,8,"")</f>
        <v/>
      </c>
      <c r="DO78" s="31" t="str">
        <f>IF(BK78=9,9,"")</f>
        <v/>
      </c>
      <c r="DP78" s="31" t="str">
        <f>IF(BK78=10,10,"")</f>
        <v/>
      </c>
      <c r="DQ78" s="31" t="str">
        <f>IF(J78="Lund",AZ78,"")</f>
        <v/>
      </c>
      <c r="DR78" s="31" t="str">
        <f>IF(DQ78="","",RANK(DQ78,$DQ$3:$DQ$202,1))</f>
        <v/>
      </c>
      <c r="DS78" s="31" t="str">
        <f>IF(DR78=1,B78,"")</f>
        <v/>
      </c>
      <c r="DT78" s="31" t="str">
        <f>IF(I78="AT",B78,"")</f>
        <v/>
      </c>
      <c r="DU78" s="31" t="str">
        <f>IF(I78="MC",B78,"")</f>
        <v/>
      </c>
      <c r="DV78" s="31" t="str">
        <f>IF(I78="AC",B78,"")</f>
        <v/>
      </c>
      <c r="DW78" s="48" t="e">
        <f>IF(BK78=0,0,IF(D78="","",$D$203-AZ78+1)/$D$203*100)</f>
        <v>#VALUE!</v>
      </c>
      <c r="DX78" s="76" t="str">
        <f>IF(AS78 = 0,AV78 - AS78,"")</f>
        <v/>
      </c>
      <c r="DY78" s="77">
        <v>31.75</v>
      </c>
      <c r="DZ78" s="77">
        <v>13.02</v>
      </c>
    </row>
    <row r="79" spans="1:130" ht="13.2" x14ac:dyDescent="0.25">
      <c r="A79" s="31" t="s">
        <v>318</v>
      </c>
      <c r="B79" s="76">
        <v>77</v>
      </c>
      <c r="C79" s="15"/>
      <c r="D79" s="14"/>
      <c r="E79" s="14"/>
      <c r="F79" s="14"/>
      <c r="G79" s="14"/>
      <c r="H79" s="14"/>
      <c r="I79" s="15"/>
      <c r="J79" s="47"/>
      <c r="K79" s="47"/>
      <c r="L79" s="47"/>
      <c r="M79" s="54"/>
      <c r="N79" s="54"/>
      <c r="O79" s="54"/>
      <c r="P79" s="54"/>
      <c r="Q79" s="54"/>
      <c r="R79" s="51"/>
      <c r="S79" s="51"/>
      <c r="T79" s="51"/>
      <c r="U79" s="51"/>
      <c r="V79" s="51"/>
      <c r="W79" s="51"/>
      <c r="X79" s="52" t="str">
        <f>IF(M79&gt;0,VLOOKUP(M79,$DY$8:$DZ$95,2)," ")</f>
        <v xml:space="preserve"> </v>
      </c>
      <c r="Y79" s="52" t="str">
        <f>IF(N79&gt;0,VLOOKUP(N79,$DY$8:$DZ$95,2)," ")</f>
        <v xml:space="preserve"> </v>
      </c>
      <c r="Z79" s="52" t="str">
        <f>IF(O79&gt;0,VLOOKUP(O79,$DY$8:$DZ$95,2)," ")</f>
        <v xml:space="preserve"> </v>
      </c>
      <c r="AA79" s="52" t="str">
        <f>IF(P79&gt;0,VLOOKUP(P79,$DY$8:$DZ$95,2)," ")</f>
        <v xml:space="preserve"> </v>
      </c>
      <c r="AB79" s="52" t="str">
        <f>IF(Q79&gt;0,VLOOKUP(Q79,$DY$8:$DZ$95,2)," ")</f>
        <v xml:space="preserve"> </v>
      </c>
      <c r="AC79" s="54"/>
      <c r="AD79" s="54"/>
      <c r="AE79" s="54"/>
      <c r="AF79" s="54"/>
      <c r="AG79" s="54"/>
      <c r="AH79" s="52" t="str">
        <f>IF(AC79&gt;0,VLOOKUP(AC79,$DY$8:$DZ$95,2)," ")</f>
        <v xml:space="preserve"> </v>
      </c>
      <c r="AI79" s="52" t="str">
        <f>IF(AD79&gt;0,VLOOKUP(AD79,$DY$8:$DZ$95,2)," ")</f>
        <v xml:space="preserve"> </v>
      </c>
      <c r="AJ79" s="52" t="str">
        <f>IF(AE79&gt;0,VLOOKUP(AE79,$DY$8:$DZ$95,2)," ")</f>
        <v xml:space="preserve"> </v>
      </c>
      <c r="AK79" s="52" t="str">
        <f>IF(AF79&gt;0,VLOOKUP(AF79,$DY$8:$DZ$95,2)," ")</f>
        <v xml:space="preserve"> </v>
      </c>
      <c r="AL79" s="52" t="str">
        <f>IF(AG79&gt;0,VLOOKUP(AG79,$DY$8:$DZ$95,2)," ")</f>
        <v xml:space="preserve"> </v>
      </c>
      <c r="AM79" s="53"/>
      <c r="AN79" s="53"/>
      <c r="AO79" s="53"/>
      <c r="AP79" s="53"/>
      <c r="AQ79" s="53"/>
      <c r="AR79" s="53"/>
      <c r="AS79" s="55" t="str">
        <f>IF(D79="","",SUM(X79:AB79))</f>
        <v/>
      </c>
      <c r="AT79" s="31" t="str">
        <f>IF(D79="","",RANK(AS79,$AS$3:$AS$202,0))</f>
        <v/>
      </c>
      <c r="AU79" s="57" t="str">
        <f>IF(D79="","",IF(LOOKUP(AT79,'Master 2012 Pay Sheet'!$A$5:$A$35,'Master 2012 Pay Sheet'!$B$5:$B$35)&gt;0,LOOKUP(AT79,'Master 2012 Pay Sheet'!$A$5:$A$35,'Master 2012 Pay Sheet'!$B$5:$B$35),0))</f>
        <v/>
      </c>
      <c r="AV79" s="56" t="str">
        <f>IF(D79="","",SUM(AH79:AL79))</f>
        <v/>
      </c>
      <c r="AW79" s="31" t="str">
        <f>IF(D79="","",RANK(AV79,$AV$3:$AV$202,0))</f>
        <v/>
      </c>
      <c r="AX79" s="57" t="str">
        <f>IF(D79="","",IF(LOOKUP(AW79,'Master 2012 Pay Sheet'!$C$5:$C$35,'Master 2012 Pay Sheet'!$D$5:$D$35)&gt;0,LOOKUP(AW79,'Master 2012 Pay Sheet'!$C$5:$C$35,'Master 2012 Pay Sheet'!$D$5:$D$35),0))</f>
        <v/>
      </c>
      <c r="AY79" s="56" t="str">
        <f>IF(D79="","",AS79+AV79)</f>
        <v/>
      </c>
      <c r="AZ79" s="31" t="str">
        <f>IF(D79="","",RANK(AY79,$AY$3:$AY$202,0))</f>
        <v/>
      </c>
      <c r="BA79" s="57" t="str">
        <f>IF(D79="","",IF(LOOKUP(AZ79,'Master 2012 Pay Sheet'!$E$5:$E$35,'Master 2012 Pay Sheet'!$F$5:$F$35)&gt;0,LOOKUP(AZ79,'Master 2012 Pay Sheet'!$E$5:$E$35,'Master 2012 Pay Sheet'!$F$5:$F$35),0))</f>
        <v/>
      </c>
      <c r="BB79" s="57" t="str">
        <f>IF(D79="","",SUM(AU79+AX79+BA79))</f>
        <v/>
      </c>
      <c r="BC79" s="31" t="str">
        <f>IF(D79="","",AT79-AZ79)</f>
        <v/>
      </c>
      <c r="BD79" s="31" t="str">
        <f>IF(D79="","",IF(BC79=MAX($BC$3:$BC$202),B79,""))</f>
        <v/>
      </c>
      <c r="BE79" s="31" t="str">
        <f>IF(D79="","",COUNT(M79:Q79))</f>
        <v/>
      </c>
      <c r="BF79" s="56" t="str">
        <f>IF(D79="","",MAX(X79:AB79))</f>
        <v/>
      </c>
      <c r="BG79" s="31" t="str">
        <f>IF(BF79=MAX($BF$3:$BF$202),B79,"")</f>
        <v/>
      </c>
      <c r="BH79" s="31" t="str">
        <f>IF(D79="","",COUNT(AC79:AG79))</f>
        <v/>
      </c>
      <c r="BI79" s="56" t="str">
        <f>IF(D79="","",MAX(AH79:AL79))</f>
        <v/>
      </c>
      <c r="BJ79" s="31" t="str">
        <f>IF(BI79=MAX($BI$3:$BI$202),B79,"")</f>
        <v/>
      </c>
      <c r="BK79" s="31" t="str">
        <f>IF(BE79="","",BE79+BH79)</f>
        <v/>
      </c>
      <c r="BL79" s="31" t="str">
        <f>IF(D79="","",IF(S79=MAX($S$3:$S$202),S79,""))</f>
        <v/>
      </c>
      <c r="BM79" s="31" t="str">
        <f>IF(BL79=MAX($BL$3:$BL$202),B79,"")</f>
        <v/>
      </c>
      <c r="BN79" s="31" t="str">
        <f>IF(D79="","",IF(AN79=MAX($AN$3:$AN$202),AN79,""))</f>
        <v/>
      </c>
      <c r="BO79" s="31" t="str">
        <f>IF(BN79=MAX($BN$3:$BN$202),B79,"")</f>
        <v/>
      </c>
      <c r="BP79" s="31" t="str">
        <f>IF(D79="","",IF(R79=MAX($R$3:$R$202),R79,""))</f>
        <v/>
      </c>
      <c r="BQ79" s="31" t="str">
        <f>IF(BP79=MAX($BP$3:$BP$202),B79,"")</f>
        <v/>
      </c>
      <c r="BR79" s="31" t="str">
        <f>IF(D79="","",IF(AM79=MAX($AM$3:$AM$202),AM79,""))</f>
        <v/>
      </c>
      <c r="BS79" s="31" t="str">
        <f>IF(BR79=MAX($BR$3:$BR$202),B79,"")</f>
        <v/>
      </c>
      <c r="BT79" s="31" t="str">
        <f>IF(D79="","",IF(V79=MAX($V$3:$V$202),V79,""))</f>
        <v/>
      </c>
      <c r="BU79" s="31" t="str">
        <f>IF(BT79=MAX($BT$3:$BT$202),B79,"")</f>
        <v/>
      </c>
      <c r="BV79" s="31" t="str">
        <f>IF(D79="","",IF(W79=MAX($W$3:$W$202), W79,""))</f>
        <v/>
      </c>
      <c r="BW79" s="31" t="str">
        <f>IF(BV79=MAX($BV$3:$BV$202),B79,"")</f>
        <v/>
      </c>
      <c r="BX79" s="31" t="str">
        <f>IF(D79="","",IF(AQ79=MAX($AQ$3:$AQ$202),AQ79,""))</f>
        <v/>
      </c>
      <c r="BY79" s="31" t="str">
        <f>IF(BX79=MAX($BX$3:$BX$202),B79,"")</f>
        <v/>
      </c>
      <c r="BZ79" s="31" t="str">
        <f>IF(D79="","",IF(AR79=MAX($AR$3:$AR$202), AR79,""))</f>
        <v/>
      </c>
      <c r="CA79" s="31" t="str">
        <f>IF(BZ79=MAX($BZ$3:$BZ$202),B79,"")</f>
        <v/>
      </c>
      <c r="CB79" s="31" t="str">
        <f>IF(D79="","",IF(U79=MAX($U$3:$U$202), U79,""))</f>
        <v/>
      </c>
      <c r="CC79" s="31" t="str">
        <f>IF(CB79=MAX($CB$3:$CB$202),B79,"")</f>
        <v/>
      </c>
      <c r="CD79" s="31" t="str">
        <f>IF(D79="","",IF(AP79=MAX($AP$3:$AP$202),AP79,""))</f>
        <v/>
      </c>
      <c r="CE79" s="31" t="str">
        <f>IF(CD79=MAX($CD$3:$CD$202),B79,"")</f>
        <v/>
      </c>
      <c r="CF79" s="31" t="str">
        <f>IF(D79="","",IF(T79=MAX($T$3:$T$202), T79,""))</f>
        <v/>
      </c>
      <c r="CG79" s="31" t="str">
        <f>IF(CF79=MAX($CF$3:$CF$202),B79,"")</f>
        <v/>
      </c>
      <c r="CH79" s="31" t="str">
        <f>IF(D79="","",IF(AO79=MAX($AO$3:$AO$202),AO79,""))</f>
        <v/>
      </c>
      <c r="CI79" s="31" t="str">
        <f>IF(CH79=MAX($CH$3:$CH$202),B79,"")</f>
        <v/>
      </c>
      <c r="CJ79" s="31" t="str">
        <f>IF(I79="AC",AZ79,"")</f>
        <v/>
      </c>
      <c r="CK79" s="31" t="str">
        <f>IF(CJ79="","",RANK(CJ79,$CJ$3:$CJ$202,1))</f>
        <v/>
      </c>
      <c r="CL79" s="31" t="str">
        <f>IF(CK79=1,B79,"")</f>
        <v/>
      </c>
      <c r="CM79" s="31" t="str">
        <f>IF(CK79=2,B79,"")</f>
        <v/>
      </c>
      <c r="CN79" s="31" t="str">
        <f>IF(CK79=3,B79,"")</f>
        <v/>
      </c>
      <c r="CO79" s="31" t="str">
        <f>IF(I79="MC",AZ79,"")</f>
        <v/>
      </c>
      <c r="CP79" s="31" t="str">
        <f>IF(CO79="","",RANK(CO79,$CO$3:$CO$202,1))</f>
        <v/>
      </c>
      <c r="CQ79" s="31" t="str">
        <f>IF(CP79=1,B79,"")</f>
        <v/>
      </c>
      <c r="CR79" s="31" t="str">
        <f>IF(CP79=2,B79,"")</f>
        <v/>
      </c>
      <c r="CS79" s="31" t="str">
        <f>IF(CP79=3,B79,"")</f>
        <v/>
      </c>
      <c r="CT79" s="31" t="str">
        <f>IF(BE79=0,BE79,"")</f>
        <v/>
      </c>
      <c r="CU79" s="31" t="str">
        <f>IF(BE79=1,1,"")</f>
        <v/>
      </c>
      <c r="CV79" s="31" t="str">
        <f>IF(BE79=2,2,"")</f>
        <v/>
      </c>
      <c r="CW79" s="31" t="str">
        <f>IF(BE79=3,3,"")</f>
        <v/>
      </c>
      <c r="CX79" s="31" t="str">
        <f>IF(BE79=4,4,"")</f>
        <v/>
      </c>
      <c r="CY79" s="31" t="str">
        <f>IF(BE79=5,5,"")</f>
        <v/>
      </c>
      <c r="CZ79" s="31" t="str">
        <f>IF(BH79=0,BH79,"")</f>
        <v/>
      </c>
      <c r="DA79" s="31" t="str">
        <f>IF(BH79=1,1,"")</f>
        <v/>
      </c>
      <c r="DB79" s="31" t="str">
        <f>IF(BH79=2,2,"")</f>
        <v/>
      </c>
      <c r="DC79" s="31" t="str">
        <f>IF(BH79=3,3,"")</f>
        <v/>
      </c>
      <c r="DD79" s="31" t="str">
        <f>IF(BH79=4,4,"")</f>
        <v/>
      </c>
      <c r="DE79" s="31" t="str">
        <f>IF(BH79=5,5,"")</f>
        <v/>
      </c>
      <c r="DF79" s="31" t="str">
        <f>IF(BK79=0,BK79,"")</f>
        <v/>
      </c>
      <c r="DG79" s="31" t="str">
        <f>IF(BK79=1,1,"")</f>
        <v/>
      </c>
      <c r="DH79" s="31" t="str">
        <f>IF(BK79=2,2,"")</f>
        <v/>
      </c>
      <c r="DI79" s="31" t="str">
        <f>IF(BK79=3,3,"")</f>
        <v/>
      </c>
      <c r="DJ79" s="31" t="str">
        <f>IF(BK79=4,4,"")</f>
        <v/>
      </c>
      <c r="DK79" s="31" t="str">
        <f>IF(BK79=5,5,"")</f>
        <v/>
      </c>
      <c r="DL79" s="31" t="str">
        <f>IF(BK79=6,6,"")</f>
        <v/>
      </c>
      <c r="DM79" s="31" t="str">
        <f>IF(BK79=7,7,"")</f>
        <v/>
      </c>
      <c r="DN79" s="31" t="str">
        <f>IF(BK79=8,8,"")</f>
        <v/>
      </c>
      <c r="DO79" s="31" t="str">
        <f>IF(BK79=9,9,"")</f>
        <v/>
      </c>
      <c r="DP79" s="31" t="str">
        <f>IF(BK79=10,10,"")</f>
        <v/>
      </c>
      <c r="DQ79" s="31" t="str">
        <f>IF(J79="Lund",AZ79,"")</f>
        <v/>
      </c>
      <c r="DR79" s="31" t="str">
        <f>IF(DQ79="","",RANK(DQ79,$DQ$3:$DQ$202,1))</f>
        <v/>
      </c>
      <c r="DS79" s="31" t="str">
        <f>IF(DR79=1,B79,"")</f>
        <v/>
      </c>
      <c r="DT79" s="31" t="str">
        <f>IF(I79="AT",B79,"")</f>
        <v/>
      </c>
      <c r="DU79" s="31" t="str">
        <f>IF(I79="MC",B79,"")</f>
        <v/>
      </c>
      <c r="DV79" s="31" t="str">
        <f>IF(I79="AC",B79,"")</f>
        <v/>
      </c>
      <c r="DW79" s="48" t="e">
        <f>IF(BK79=0,0,IF(D79="","",$D$203-AZ79+1)/$D$203*100)</f>
        <v>#VALUE!</v>
      </c>
      <c r="DX79" s="76" t="str">
        <f>IF(AS79 = 0,AV79 - AS79,"")</f>
        <v/>
      </c>
      <c r="DY79" s="77">
        <v>32</v>
      </c>
      <c r="DZ79" s="32">
        <v>13.25</v>
      </c>
    </row>
    <row r="80" spans="1:130" ht="13.2" x14ac:dyDescent="0.25">
      <c r="A80" s="31" t="s">
        <v>318</v>
      </c>
      <c r="B80" s="76">
        <v>78</v>
      </c>
      <c r="C80" s="15"/>
      <c r="D80" s="14"/>
      <c r="E80" s="14"/>
      <c r="F80" s="14"/>
      <c r="G80" s="14"/>
      <c r="H80" s="14"/>
      <c r="I80" s="15"/>
      <c r="J80" s="47"/>
      <c r="K80" s="47"/>
      <c r="L80" s="47"/>
      <c r="M80" s="54"/>
      <c r="N80" s="54"/>
      <c r="O80" s="54"/>
      <c r="P80" s="54"/>
      <c r="Q80" s="54"/>
      <c r="R80" s="51"/>
      <c r="S80" s="51"/>
      <c r="T80" s="51"/>
      <c r="U80" s="51"/>
      <c r="V80" s="51"/>
      <c r="W80" s="51"/>
      <c r="X80" s="52" t="str">
        <f>IF(M80&gt;0,VLOOKUP(M80,$DY$8:$DZ$95,2)," ")</f>
        <v xml:space="preserve"> </v>
      </c>
      <c r="Y80" s="52" t="str">
        <f>IF(N80&gt;0,VLOOKUP(N80,$DY$8:$DZ$95,2)," ")</f>
        <v xml:space="preserve"> </v>
      </c>
      <c r="Z80" s="52" t="str">
        <f>IF(O80&gt;0,VLOOKUP(O80,$DY$8:$DZ$95,2)," ")</f>
        <v xml:space="preserve"> </v>
      </c>
      <c r="AA80" s="52" t="str">
        <f>IF(P80&gt;0,VLOOKUP(P80,$DY$8:$DZ$95,2)," ")</f>
        <v xml:space="preserve"> </v>
      </c>
      <c r="AB80" s="52" t="str">
        <f>IF(Q80&gt;0,VLOOKUP(Q80,$DY$8:$DZ$95,2)," ")</f>
        <v xml:space="preserve"> </v>
      </c>
      <c r="AC80" s="54"/>
      <c r="AD80" s="54"/>
      <c r="AE80" s="54"/>
      <c r="AF80" s="54"/>
      <c r="AG80" s="54"/>
      <c r="AH80" s="52" t="str">
        <f>IF(AC80&gt;0,VLOOKUP(AC80,$DY$8:$DZ$95,2)," ")</f>
        <v xml:space="preserve"> </v>
      </c>
      <c r="AI80" s="52" t="str">
        <f>IF(AD80&gt;0,VLOOKUP(AD80,$DY$8:$DZ$95,2)," ")</f>
        <v xml:space="preserve"> </v>
      </c>
      <c r="AJ80" s="52" t="str">
        <f>IF(AE80&gt;0,VLOOKUP(AE80,$DY$8:$DZ$95,2)," ")</f>
        <v xml:space="preserve"> </v>
      </c>
      <c r="AK80" s="52" t="str">
        <f>IF(AF80&gt;0,VLOOKUP(AF80,$DY$8:$DZ$95,2)," ")</f>
        <v xml:space="preserve"> </v>
      </c>
      <c r="AL80" s="52" t="str">
        <f>IF(AG80&gt;0,VLOOKUP(AG80,$DY$8:$DZ$95,2)," ")</f>
        <v xml:space="preserve"> </v>
      </c>
      <c r="AM80" s="53"/>
      <c r="AN80" s="53"/>
      <c r="AO80" s="53"/>
      <c r="AP80" s="53"/>
      <c r="AQ80" s="53"/>
      <c r="AR80" s="53"/>
      <c r="AS80" s="55" t="str">
        <f>IF(D80="","",SUM(X80:AB80))</f>
        <v/>
      </c>
      <c r="AT80" s="31" t="str">
        <f>IF(D80="","",RANK(AS80,$AS$3:$AS$202,0))</f>
        <v/>
      </c>
      <c r="AU80" s="57" t="str">
        <f>IF(D80="","",IF(LOOKUP(AT80,'Master 2012 Pay Sheet'!$A$5:$A$35,'Master 2012 Pay Sheet'!$B$5:$B$35)&gt;0,LOOKUP(AT80,'Master 2012 Pay Sheet'!$A$5:$A$35,'Master 2012 Pay Sheet'!$B$5:$B$35),0))</f>
        <v/>
      </c>
      <c r="AV80" s="56" t="str">
        <f>IF(D80="","",SUM(AH80:AL80))</f>
        <v/>
      </c>
      <c r="AW80" s="31" t="str">
        <f>IF(D80="","",RANK(AV80,$AV$3:$AV$202,0))</f>
        <v/>
      </c>
      <c r="AX80" s="57" t="str">
        <f>IF(D80="","",IF(LOOKUP(AW80,'Master 2012 Pay Sheet'!$C$5:$C$35,'Master 2012 Pay Sheet'!$D$5:$D$35)&gt;0,LOOKUP(AW80,'Master 2012 Pay Sheet'!$C$5:$C$35,'Master 2012 Pay Sheet'!$D$5:$D$35),0))</f>
        <v/>
      </c>
      <c r="AY80" s="56" t="str">
        <f>IF(D80="","",AS80+AV80)</f>
        <v/>
      </c>
      <c r="AZ80" s="31" t="str">
        <f>IF(D80="","",RANK(AY80,$AY$3:$AY$202,0))</f>
        <v/>
      </c>
      <c r="BA80" s="57" t="str">
        <f>IF(D80="","",IF(LOOKUP(AZ80,'Master 2012 Pay Sheet'!$E$5:$E$35,'Master 2012 Pay Sheet'!$F$5:$F$35)&gt;0,LOOKUP(AZ80,'Master 2012 Pay Sheet'!$E$5:$E$35,'Master 2012 Pay Sheet'!$F$5:$F$35),0))</f>
        <v/>
      </c>
      <c r="BB80" s="57" t="str">
        <f>IF(D80="","",SUM(AU80+AX80+BA80))</f>
        <v/>
      </c>
      <c r="BC80" s="31" t="str">
        <f>IF(D80="","",AT80-AZ80)</f>
        <v/>
      </c>
      <c r="BD80" s="31" t="str">
        <f>IF(D80="","",IF(BC80=MAX($BC$3:$BC$202),B80,""))</f>
        <v/>
      </c>
      <c r="BE80" s="31" t="str">
        <f>IF(D80="","",COUNT(M80:Q80))</f>
        <v/>
      </c>
      <c r="BF80" s="56" t="str">
        <f>IF(D80="","",MAX(X80:AB80))</f>
        <v/>
      </c>
      <c r="BG80" s="31" t="str">
        <f>IF(BF80=MAX($BF$3:$BF$202),B80,"")</f>
        <v/>
      </c>
      <c r="BH80" s="31" t="str">
        <f>IF(D80="","",COUNT(AC80:AG80))</f>
        <v/>
      </c>
      <c r="BI80" s="56" t="str">
        <f>IF(D80="","",MAX(AH80:AL80))</f>
        <v/>
      </c>
      <c r="BJ80" s="31" t="str">
        <f>IF(BI80=MAX($BI$3:$BI$202),B80,"")</f>
        <v/>
      </c>
      <c r="BK80" s="31" t="str">
        <f>IF(BE80="","",BE80+BH80)</f>
        <v/>
      </c>
      <c r="BL80" s="31" t="str">
        <f>IF(D80="","",IF(S80=MAX($S$3:$S$202),S80,""))</f>
        <v/>
      </c>
      <c r="BM80" s="31" t="str">
        <f>IF(BL80=MAX($BL$3:$BL$202),B80,"")</f>
        <v/>
      </c>
      <c r="BN80" s="31" t="str">
        <f>IF(D80="","",IF(AN80=MAX($AN$3:$AN$202),AN80,""))</f>
        <v/>
      </c>
      <c r="BO80" s="31" t="str">
        <f>IF(BN80=MAX($BN$3:$BN$202),B80,"")</f>
        <v/>
      </c>
      <c r="BP80" s="31" t="str">
        <f>IF(D80="","",IF(R80=MAX($R$3:$R$202),R80,""))</f>
        <v/>
      </c>
      <c r="BQ80" s="31" t="str">
        <f>IF(BP80=MAX($BP$3:$BP$202),B80,"")</f>
        <v/>
      </c>
      <c r="BR80" s="31" t="str">
        <f>IF(D80="","",IF(AM80=MAX($AM$3:$AM$202),AM80,""))</f>
        <v/>
      </c>
      <c r="BS80" s="31" t="str">
        <f>IF(BR80=MAX($BR$3:$BR$202),B80,"")</f>
        <v/>
      </c>
      <c r="BT80" s="31" t="str">
        <f>IF(D80="","",IF(V80=MAX($V$3:$V$202),V80,""))</f>
        <v/>
      </c>
      <c r="BU80" s="31" t="str">
        <f>IF(BT80=MAX($BT$3:$BT$202),B80,"")</f>
        <v/>
      </c>
      <c r="BV80" s="31" t="str">
        <f>IF(D80="","",IF(W80=MAX($W$3:$W$202), W80,""))</f>
        <v/>
      </c>
      <c r="BW80" s="31" t="str">
        <f>IF(BV80=MAX($BV$3:$BV$202),B80,"")</f>
        <v/>
      </c>
      <c r="BX80" s="31" t="str">
        <f>IF(D80="","",IF(AQ80=MAX($AQ$3:$AQ$202),AQ80,""))</f>
        <v/>
      </c>
      <c r="BY80" s="31" t="str">
        <f>IF(BX80=MAX($BX$3:$BX$202),B80,"")</f>
        <v/>
      </c>
      <c r="BZ80" s="31" t="str">
        <f>IF(D80="","",IF(AR80=MAX($AR$3:$AR$202), AR80,""))</f>
        <v/>
      </c>
      <c r="CA80" s="31" t="str">
        <f>IF(BZ80=MAX($BZ$3:$BZ$202),B80,"")</f>
        <v/>
      </c>
      <c r="CB80" s="31" t="str">
        <f>IF(D80="","",IF(U80=MAX($U$3:$U$202), U80,""))</f>
        <v/>
      </c>
      <c r="CC80" s="31" t="str">
        <f>IF(CB80=MAX($CB$3:$CB$202),B80,"")</f>
        <v/>
      </c>
      <c r="CD80" s="31" t="str">
        <f>IF(D80="","",IF(AP80=MAX($AP$3:$AP$202),AP80,""))</f>
        <v/>
      </c>
      <c r="CE80" s="31" t="str">
        <f>IF(CD80=MAX($CD$3:$CD$202),B80,"")</f>
        <v/>
      </c>
      <c r="CF80" s="31" t="str">
        <f>IF(D80="","",IF(T80=MAX($T$3:$T$202), T80,""))</f>
        <v/>
      </c>
      <c r="CG80" s="31" t="str">
        <f>IF(CF80=MAX($CF$3:$CF$202),B80,"")</f>
        <v/>
      </c>
      <c r="CH80" s="31" t="str">
        <f>IF(D80="","",IF(AO80=MAX($AO$3:$AO$202),AO80,""))</f>
        <v/>
      </c>
      <c r="CI80" s="31" t="str">
        <f>IF(CH80=MAX($CH$3:$CH$202),B80,"")</f>
        <v/>
      </c>
      <c r="CJ80" s="31" t="str">
        <f>IF(I80="AC",AZ80,"")</f>
        <v/>
      </c>
      <c r="CK80" s="31" t="str">
        <f>IF(CJ80="","",RANK(CJ80,$CJ$3:$CJ$202,1))</f>
        <v/>
      </c>
      <c r="CL80" s="31" t="str">
        <f>IF(CK80=1,B80,"")</f>
        <v/>
      </c>
      <c r="CM80" s="31" t="str">
        <f>IF(CK80=2,B80,"")</f>
        <v/>
      </c>
      <c r="CN80" s="31" t="str">
        <f>IF(CK80=3,B80,"")</f>
        <v/>
      </c>
      <c r="CO80" s="31" t="str">
        <f>IF(I80="MC",AZ80,"")</f>
        <v/>
      </c>
      <c r="CP80" s="31" t="str">
        <f>IF(CO80="","",RANK(CO80,$CO$3:$CO$202,1))</f>
        <v/>
      </c>
      <c r="CQ80" s="31" t="str">
        <f>IF(CP80=1,B80,"")</f>
        <v/>
      </c>
      <c r="CR80" s="31" t="str">
        <f>IF(CP80=2,B80,"")</f>
        <v/>
      </c>
      <c r="CS80" s="31" t="str">
        <f>IF(CP80=3,B80,"")</f>
        <v/>
      </c>
      <c r="CT80" s="31" t="str">
        <f>IF(BE80=0,BE80,"")</f>
        <v/>
      </c>
      <c r="CU80" s="31" t="str">
        <f>IF(BE80=1,1,"")</f>
        <v/>
      </c>
      <c r="CV80" s="31" t="str">
        <f>IF(BE80=2,2,"")</f>
        <v/>
      </c>
      <c r="CW80" s="31" t="str">
        <f>IF(BE80=3,3,"")</f>
        <v/>
      </c>
      <c r="CX80" s="31" t="str">
        <f>IF(BE80=4,4,"")</f>
        <v/>
      </c>
      <c r="CY80" s="31" t="str">
        <f>IF(BE80=5,5,"")</f>
        <v/>
      </c>
      <c r="CZ80" s="31" t="str">
        <f>IF(BH80=0,BH80,"")</f>
        <v/>
      </c>
      <c r="DA80" s="31" t="str">
        <f>IF(BH80=1,1,"")</f>
        <v/>
      </c>
      <c r="DB80" s="31" t="str">
        <f>IF(BH80=2,2,"")</f>
        <v/>
      </c>
      <c r="DC80" s="31" t="str">
        <f>IF(BH80=3,3,"")</f>
        <v/>
      </c>
      <c r="DD80" s="31" t="str">
        <f>IF(BH80=4,4,"")</f>
        <v/>
      </c>
      <c r="DE80" s="31" t="str">
        <f>IF(BH80=5,5,"")</f>
        <v/>
      </c>
      <c r="DF80" s="31" t="str">
        <f>IF(BK80=0,BK80,"")</f>
        <v/>
      </c>
      <c r="DG80" s="31" t="str">
        <f>IF(BK80=1,1,"")</f>
        <v/>
      </c>
      <c r="DH80" s="31" t="str">
        <f>IF(BK80=2,2,"")</f>
        <v/>
      </c>
      <c r="DI80" s="31" t="str">
        <f>IF(BK80=3,3,"")</f>
        <v/>
      </c>
      <c r="DJ80" s="31" t="str">
        <f>IF(BK80=4,4,"")</f>
        <v/>
      </c>
      <c r="DK80" s="31" t="str">
        <f>IF(BK80=5,5,"")</f>
        <v/>
      </c>
      <c r="DL80" s="31" t="str">
        <f>IF(BK80=6,6,"")</f>
        <v/>
      </c>
      <c r="DM80" s="31" t="str">
        <f>IF(BK80=7,7,"")</f>
        <v/>
      </c>
      <c r="DN80" s="31" t="str">
        <f>IF(BK80=8,8,"")</f>
        <v/>
      </c>
      <c r="DO80" s="31" t="str">
        <f>IF(BK80=9,9,"")</f>
        <v/>
      </c>
      <c r="DP80" s="31" t="str">
        <f>IF(BK80=10,10,"")</f>
        <v/>
      </c>
      <c r="DQ80" s="31" t="str">
        <f>IF(J80="Lund",AZ80,"")</f>
        <v/>
      </c>
      <c r="DR80" s="31" t="str">
        <f>IF(DQ80="","",RANK(DQ80,$DQ$3:$DQ$202,1))</f>
        <v/>
      </c>
      <c r="DS80" s="31" t="str">
        <f>IF(DR80=1,B80,"")</f>
        <v/>
      </c>
      <c r="DT80" s="31" t="str">
        <f>IF(I80="AT",B80,"")</f>
        <v/>
      </c>
      <c r="DU80" s="31" t="str">
        <f>IF(I80="MC",B80,"")</f>
        <v/>
      </c>
      <c r="DV80" s="31" t="str">
        <f>IF(I80="AC",B80,"")</f>
        <v/>
      </c>
      <c r="DW80" s="48" t="e">
        <f>IF(BK80=0,0,IF(D80="","",$D$203-AZ80+1)/$D$203*100)</f>
        <v>#VALUE!</v>
      </c>
      <c r="DX80" s="76" t="str">
        <f>IF(AS80 = 0,AV80 - AS80,"")</f>
        <v/>
      </c>
      <c r="DY80" s="77">
        <v>32.25</v>
      </c>
      <c r="DZ80" s="77">
        <v>13.69</v>
      </c>
    </row>
    <row r="81" spans="1:130" ht="13.2" x14ac:dyDescent="0.25">
      <c r="A81" s="31" t="s">
        <v>318</v>
      </c>
      <c r="B81" s="76">
        <v>79</v>
      </c>
      <c r="C81" s="15"/>
      <c r="D81" s="14"/>
      <c r="E81" s="14"/>
      <c r="F81" s="14"/>
      <c r="G81" s="14"/>
      <c r="H81" s="14"/>
      <c r="I81" s="15"/>
      <c r="J81" s="47"/>
      <c r="K81" s="47"/>
      <c r="L81" s="47"/>
      <c r="M81" s="54"/>
      <c r="N81" s="54"/>
      <c r="O81" s="54"/>
      <c r="P81" s="54"/>
      <c r="Q81" s="54"/>
      <c r="R81" s="51"/>
      <c r="S81" s="51"/>
      <c r="T81" s="51"/>
      <c r="U81" s="51"/>
      <c r="V81" s="51"/>
      <c r="W81" s="51"/>
      <c r="X81" s="52" t="str">
        <f>IF(M81&gt;0,VLOOKUP(M81,$DY$8:$DZ$95,2)," ")</f>
        <v xml:space="preserve"> </v>
      </c>
      <c r="Y81" s="52" t="str">
        <f>IF(N81&gt;0,VLOOKUP(N81,$DY$8:$DZ$95,2)," ")</f>
        <v xml:space="preserve"> </v>
      </c>
      <c r="Z81" s="52" t="str">
        <f>IF(O81&gt;0,VLOOKUP(O81,$DY$8:$DZ$95,2)," ")</f>
        <v xml:space="preserve"> </v>
      </c>
      <c r="AA81" s="52" t="str">
        <f>IF(P81&gt;0,VLOOKUP(P81,$DY$8:$DZ$95,2)," ")</f>
        <v xml:space="preserve"> </v>
      </c>
      <c r="AB81" s="52" t="str">
        <f>IF(Q81&gt;0,VLOOKUP(Q81,$DY$8:$DZ$95,2)," ")</f>
        <v xml:space="preserve"> </v>
      </c>
      <c r="AC81" s="54"/>
      <c r="AD81" s="54"/>
      <c r="AE81" s="54"/>
      <c r="AF81" s="54"/>
      <c r="AG81" s="54"/>
      <c r="AH81" s="52" t="str">
        <f>IF(AC81&gt;0,VLOOKUP(AC81,$DY$8:$DZ$95,2)," ")</f>
        <v xml:space="preserve"> </v>
      </c>
      <c r="AI81" s="52" t="str">
        <f>IF(AD81&gt;0,VLOOKUP(AD81,$DY$8:$DZ$95,2)," ")</f>
        <v xml:space="preserve"> </v>
      </c>
      <c r="AJ81" s="52" t="str">
        <f>IF(AE81&gt;0,VLOOKUP(AE81,$DY$8:$DZ$95,2)," ")</f>
        <v xml:space="preserve"> </v>
      </c>
      <c r="AK81" s="52" t="str">
        <f>IF(AF81&gt;0,VLOOKUP(AF81,$DY$8:$DZ$95,2)," ")</f>
        <v xml:space="preserve"> </v>
      </c>
      <c r="AL81" s="52" t="str">
        <f>IF(AG81&gt;0,VLOOKUP(AG81,$DY$8:$DZ$95,2)," ")</f>
        <v xml:space="preserve"> </v>
      </c>
      <c r="AM81" s="53"/>
      <c r="AN81" s="53"/>
      <c r="AO81" s="53"/>
      <c r="AP81" s="53"/>
      <c r="AQ81" s="53"/>
      <c r="AR81" s="53"/>
      <c r="AS81" s="55" t="str">
        <f>IF(D81="","",SUM(X81:AB81))</f>
        <v/>
      </c>
      <c r="AT81" s="31" t="str">
        <f>IF(D81="","",RANK(AS81,$AS$3:$AS$202,0))</f>
        <v/>
      </c>
      <c r="AU81" s="57" t="str">
        <f>IF(D81="","",IF(LOOKUP(AT81,'Master 2012 Pay Sheet'!$A$5:$A$35,'Master 2012 Pay Sheet'!$B$5:$B$35)&gt;0,LOOKUP(AT81,'Master 2012 Pay Sheet'!$A$5:$A$35,'Master 2012 Pay Sheet'!$B$5:$B$35),0))</f>
        <v/>
      </c>
      <c r="AV81" s="56" t="str">
        <f>IF(D81="","",SUM(AH81:AL81))</f>
        <v/>
      </c>
      <c r="AW81" s="31" t="str">
        <f>IF(D81="","",RANK(AV81,$AV$3:$AV$202,0))</f>
        <v/>
      </c>
      <c r="AX81" s="57" t="str">
        <f>IF(D81="","",IF(LOOKUP(AW81,'Master 2012 Pay Sheet'!$C$5:$C$35,'Master 2012 Pay Sheet'!$D$5:$D$35)&gt;0,LOOKUP(AW81,'Master 2012 Pay Sheet'!$C$5:$C$35,'Master 2012 Pay Sheet'!$D$5:$D$35),0))</f>
        <v/>
      </c>
      <c r="AY81" s="56" t="str">
        <f>IF(D81="","",AS81+AV81)</f>
        <v/>
      </c>
      <c r="AZ81" s="31" t="str">
        <f>IF(D81="","",RANK(AY81,$AY$3:$AY$202,0))</f>
        <v/>
      </c>
      <c r="BA81" s="57" t="str">
        <f>IF(D81="","",IF(LOOKUP(AZ81,'Master 2012 Pay Sheet'!$E$5:$E$35,'Master 2012 Pay Sheet'!$F$5:$F$35)&gt;0,LOOKUP(AZ81,'Master 2012 Pay Sheet'!$E$5:$E$35,'Master 2012 Pay Sheet'!$F$5:$F$35),0))</f>
        <v/>
      </c>
      <c r="BB81" s="57" t="str">
        <f>IF(D81="","",SUM(AU81+AX81+BA81))</f>
        <v/>
      </c>
      <c r="BC81" s="31" t="str">
        <f>IF(D81="","",AT81-AZ81)</f>
        <v/>
      </c>
      <c r="BD81" s="31" t="str">
        <f>IF(D81="","",IF(BC81=MAX($BC$3:$BC$202),B81,""))</f>
        <v/>
      </c>
      <c r="BE81" s="31" t="str">
        <f>IF(D81="","",COUNT(M81:Q81))</f>
        <v/>
      </c>
      <c r="BF81" s="56" t="str">
        <f>IF(D81="","",MAX(X81:AB81))</f>
        <v/>
      </c>
      <c r="BG81" s="31" t="str">
        <f>IF(BF81=MAX($BF$3:$BF$202),B81,"")</f>
        <v/>
      </c>
      <c r="BH81" s="31" t="str">
        <f>IF(D81="","",COUNT(AC81:AG81))</f>
        <v/>
      </c>
      <c r="BI81" s="56" t="str">
        <f>IF(D81="","",MAX(AH81:AL81))</f>
        <v/>
      </c>
      <c r="BJ81" s="31" t="str">
        <f>IF(BI81=MAX($BI$3:$BI$202),B81,"")</f>
        <v/>
      </c>
      <c r="BK81" s="31" t="str">
        <f>IF(BE81="","",BE81+BH81)</f>
        <v/>
      </c>
      <c r="BL81" s="31" t="str">
        <f>IF(D81="","",IF(S81=MAX($S$3:$S$202),S81,""))</f>
        <v/>
      </c>
      <c r="BM81" s="31" t="str">
        <f>IF(BL81=MAX($BL$3:$BL$202),B81,"")</f>
        <v/>
      </c>
      <c r="BN81" s="31" t="str">
        <f>IF(D81="","",IF(AN81=MAX($AN$3:$AN$202),AN81,""))</f>
        <v/>
      </c>
      <c r="BO81" s="31" t="str">
        <f>IF(BN81=MAX($BN$3:$BN$202),B81,"")</f>
        <v/>
      </c>
      <c r="BP81" s="31" t="str">
        <f>IF(D81="","",IF(R81=MAX($R$3:$R$202),R81,""))</f>
        <v/>
      </c>
      <c r="BQ81" s="31" t="str">
        <f>IF(BP81=MAX($BP$3:$BP$202),B81,"")</f>
        <v/>
      </c>
      <c r="BR81" s="31" t="str">
        <f>IF(D81="","",IF(AM81=MAX($AM$3:$AM$202),AM81,""))</f>
        <v/>
      </c>
      <c r="BS81" s="31" t="str">
        <f>IF(BR81=MAX($BR$3:$BR$202),B81,"")</f>
        <v/>
      </c>
      <c r="BT81" s="31" t="str">
        <f>IF(D81="","",IF(V81=MAX($V$3:$V$202),V81,""))</f>
        <v/>
      </c>
      <c r="BU81" s="31" t="str">
        <f>IF(BT81=MAX($BT$3:$BT$202),B81,"")</f>
        <v/>
      </c>
      <c r="BV81" s="31" t="str">
        <f>IF(D81="","",IF(W81=MAX($W$3:$W$202), W81,""))</f>
        <v/>
      </c>
      <c r="BW81" s="31" t="str">
        <f>IF(BV81=MAX($BV$3:$BV$202),B81,"")</f>
        <v/>
      </c>
      <c r="BX81" s="31" t="str">
        <f>IF(D81="","",IF(AQ81=MAX($AQ$3:$AQ$202),AQ81,""))</f>
        <v/>
      </c>
      <c r="BY81" s="31" t="str">
        <f>IF(BX81=MAX($BX$3:$BX$202),B81,"")</f>
        <v/>
      </c>
      <c r="BZ81" s="31" t="str">
        <f>IF(D81="","",IF(AR81=MAX($AR$3:$AR$202), AR81,""))</f>
        <v/>
      </c>
      <c r="CA81" s="31" t="str">
        <f>IF(BZ81=MAX($BZ$3:$BZ$202),B81,"")</f>
        <v/>
      </c>
      <c r="CB81" s="31" t="str">
        <f>IF(D81="","",IF(U81=MAX($U$3:$U$202), U81,""))</f>
        <v/>
      </c>
      <c r="CC81" s="31" t="str">
        <f>IF(CB81=MAX($CB$3:$CB$202),B81,"")</f>
        <v/>
      </c>
      <c r="CD81" s="31" t="str">
        <f>IF(D81="","",IF(AP81=MAX($AP$3:$AP$202),AP81,""))</f>
        <v/>
      </c>
      <c r="CE81" s="31" t="str">
        <f>IF(CD81=MAX($CD$3:$CD$202),B81,"")</f>
        <v/>
      </c>
      <c r="CF81" s="31" t="str">
        <f>IF(D81="","",IF(T81=MAX($T$3:$T$202), T81,""))</f>
        <v/>
      </c>
      <c r="CG81" s="31" t="str">
        <f>IF(CF81=MAX($CF$3:$CF$202),B81,"")</f>
        <v/>
      </c>
      <c r="CH81" s="31" t="str">
        <f>IF(D81="","",IF(AO81=MAX($AO$3:$AO$202),AO81,""))</f>
        <v/>
      </c>
      <c r="CI81" s="31" t="str">
        <f>IF(CH81=MAX($CH$3:$CH$202),B81,"")</f>
        <v/>
      </c>
      <c r="CJ81" s="31" t="str">
        <f>IF(I81="AC",AZ81,"")</f>
        <v/>
      </c>
      <c r="CK81" s="31" t="str">
        <f>IF(CJ81="","",RANK(CJ81,$CJ$3:$CJ$202,1))</f>
        <v/>
      </c>
      <c r="CL81" s="31" t="str">
        <f>IF(CK81=1,B81,"")</f>
        <v/>
      </c>
      <c r="CM81" s="31" t="str">
        <f>IF(CK81=2,B81,"")</f>
        <v/>
      </c>
      <c r="CN81" s="31" t="str">
        <f>IF(CK81=3,B81,"")</f>
        <v/>
      </c>
      <c r="CO81" s="31" t="str">
        <f>IF(I81="MC",AZ81,"")</f>
        <v/>
      </c>
      <c r="CP81" s="31" t="str">
        <f>IF(CO81="","",RANK(CO81,$CO$3:$CO$202,1))</f>
        <v/>
      </c>
      <c r="CQ81" s="31" t="str">
        <f>IF(CP81=1,B81,"")</f>
        <v/>
      </c>
      <c r="CR81" s="31" t="str">
        <f>IF(CP81=2,B81,"")</f>
        <v/>
      </c>
      <c r="CS81" s="31" t="str">
        <f>IF(CP81=3,B81,"")</f>
        <v/>
      </c>
      <c r="CT81" s="31" t="str">
        <f>IF(BE81=0,BE81,"")</f>
        <v/>
      </c>
      <c r="CU81" s="31" t="str">
        <f>IF(BE81=1,1,"")</f>
        <v/>
      </c>
      <c r="CV81" s="31" t="str">
        <f>IF(BE81=2,2,"")</f>
        <v/>
      </c>
      <c r="CW81" s="31" t="str">
        <f>IF(BE81=3,3,"")</f>
        <v/>
      </c>
      <c r="CX81" s="31" t="str">
        <f>IF(BE81=4,4,"")</f>
        <v/>
      </c>
      <c r="CY81" s="31" t="str">
        <f>IF(BE81=5,5,"")</f>
        <v/>
      </c>
      <c r="CZ81" s="31" t="str">
        <f>IF(BH81=0,BH81,"")</f>
        <v/>
      </c>
      <c r="DA81" s="31" t="str">
        <f>IF(BH81=1,1,"")</f>
        <v/>
      </c>
      <c r="DB81" s="31" t="str">
        <f>IF(BH81=2,2,"")</f>
        <v/>
      </c>
      <c r="DC81" s="31" t="str">
        <f>IF(BH81=3,3,"")</f>
        <v/>
      </c>
      <c r="DD81" s="31" t="str">
        <f>IF(BH81=4,4,"")</f>
        <v/>
      </c>
      <c r="DE81" s="31" t="str">
        <f>IF(BH81=5,5,"")</f>
        <v/>
      </c>
      <c r="DF81" s="31" t="str">
        <f>IF(BK81=0,BK81,"")</f>
        <v/>
      </c>
      <c r="DG81" s="31" t="str">
        <f>IF(BK81=1,1,"")</f>
        <v/>
      </c>
      <c r="DH81" s="31" t="str">
        <f>IF(BK81=2,2,"")</f>
        <v/>
      </c>
      <c r="DI81" s="31" t="str">
        <f>IF(BK81=3,3,"")</f>
        <v/>
      </c>
      <c r="DJ81" s="31" t="str">
        <f>IF(BK81=4,4,"")</f>
        <v/>
      </c>
      <c r="DK81" s="31" t="str">
        <f>IF(BK81=5,5,"")</f>
        <v/>
      </c>
      <c r="DL81" s="31" t="str">
        <f>IF(BK81=6,6,"")</f>
        <v/>
      </c>
      <c r="DM81" s="31" t="str">
        <f>IF(BK81=7,7,"")</f>
        <v/>
      </c>
      <c r="DN81" s="31" t="str">
        <f>IF(BK81=8,8,"")</f>
        <v/>
      </c>
      <c r="DO81" s="31" t="str">
        <f>IF(BK81=9,9,"")</f>
        <v/>
      </c>
      <c r="DP81" s="31" t="str">
        <f>IF(BK81=10,10,"")</f>
        <v/>
      </c>
      <c r="DQ81" s="31" t="str">
        <f>IF(J81="Lund",AZ81,"")</f>
        <v/>
      </c>
      <c r="DR81" s="31" t="str">
        <f>IF(DQ81="","",RANK(DQ81,$DQ$3:$DQ$202,1))</f>
        <v/>
      </c>
      <c r="DS81" s="31" t="str">
        <f>IF(DR81=1,B81,"")</f>
        <v/>
      </c>
      <c r="DT81" s="31" t="str">
        <f>IF(I81="AT",B81,"")</f>
        <v/>
      </c>
      <c r="DU81" s="31" t="str">
        <f>IF(I81="MC",B81,"")</f>
        <v/>
      </c>
      <c r="DV81" s="31" t="str">
        <f>IF(I81="AC",B81,"")</f>
        <v/>
      </c>
      <c r="DW81" s="48" t="e">
        <f>IF(BK81=0,0,IF(D81="","",$D$203-AZ81+1)/$D$203*100)</f>
        <v>#VALUE!</v>
      </c>
      <c r="DX81" s="76" t="str">
        <f>IF(AS81 = 0,AV81 - AS81,"")</f>
        <v/>
      </c>
      <c r="DY81" s="77">
        <v>32.5</v>
      </c>
      <c r="DZ81" s="77">
        <v>14.03</v>
      </c>
    </row>
    <row r="82" spans="1:130" ht="13.2" x14ac:dyDescent="0.25">
      <c r="A82" s="31" t="s">
        <v>318</v>
      </c>
      <c r="B82" s="76">
        <v>80</v>
      </c>
      <c r="C82" s="15"/>
      <c r="D82" s="14"/>
      <c r="E82" s="14"/>
      <c r="F82" s="14"/>
      <c r="G82" s="14"/>
      <c r="H82" s="14"/>
      <c r="I82" s="15"/>
      <c r="J82" s="47"/>
      <c r="K82" s="47"/>
      <c r="L82" s="47"/>
      <c r="M82" s="54"/>
      <c r="N82" s="54"/>
      <c r="O82" s="54"/>
      <c r="P82" s="54"/>
      <c r="Q82" s="54"/>
      <c r="R82" s="51"/>
      <c r="S82" s="51"/>
      <c r="T82" s="51"/>
      <c r="U82" s="51"/>
      <c r="V82" s="51"/>
      <c r="W82" s="51"/>
      <c r="X82" s="52" t="str">
        <f>IF(M82&gt;0,VLOOKUP(M82,$DY$8:$DZ$95,2)," ")</f>
        <v xml:space="preserve"> </v>
      </c>
      <c r="Y82" s="52" t="str">
        <f>IF(N82&gt;0,VLOOKUP(N82,$DY$8:$DZ$95,2)," ")</f>
        <v xml:space="preserve"> </v>
      </c>
      <c r="Z82" s="52" t="str">
        <f>IF(O82&gt;0,VLOOKUP(O82,$DY$8:$DZ$95,2)," ")</f>
        <v xml:space="preserve"> </v>
      </c>
      <c r="AA82" s="52" t="str">
        <f>IF(P82&gt;0,VLOOKUP(P82,$DY$8:$DZ$95,2)," ")</f>
        <v xml:space="preserve"> </v>
      </c>
      <c r="AB82" s="52" t="str">
        <f>IF(Q82&gt;0,VLOOKUP(Q82,$DY$8:$DZ$95,2)," ")</f>
        <v xml:space="preserve"> </v>
      </c>
      <c r="AC82" s="54"/>
      <c r="AD82" s="54"/>
      <c r="AE82" s="54"/>
      <c r="AF82" s="54"/>
      <c r="AG82" s="54"/>
      <c r="AH82" s="52" t="str">
        <f>IF(AC82&gt;0,VLOOKUP(AC82,$DY$8:$DZ$95,2)," ")</f>
        <v xml:space="preserve"> </v>
      </c>
      <c r="AI82" s="52" t="str">
        <f>IF(AD82&gt;0,VLOOKUP(AD82,$DY$8:$DZ$95,2)," ")</f>
        <v xml:space="preserve"> </v>
      </c>
      <c r="AJ82" s="52" t="str">
        <f>IF(AE82&gt;0,VLOOKUP(AE82,$DY$8:$DZ$95,2)," ")</f>
        <v xml:space="preserve"> </v>
      </c>
      <c r="AK82" s="52" t="str">
        <f>IF(AF82&gt;0,VLOOKUP(AF82,$DY$8:$DZ$95,2)," ")</f>
        <v xml:space="preserve"> </v>
      </c>
      <c r="AL82" s="52" t="str">
        <f>IF(AG82&gt;0,VLOOKUP(AG82,$DY$8:$DZ$95,2)," ")</f>
        <v xml:space="preserve"> </v>
      </c>
      <c r="AM82" s="53"/>
      <c r="AN82" s="53"/>
      <c r="AO82" s="53"/>
      <c r="AP82" s="53"/>
      <c r="AQ82" s="53"/>
      <c r="AR82" s="53"/>
      <c r="AS82" s="55" t="str">
        <f>IF(D82="","",SUM(X82:AB82))</f>
        <v/>
      </c>
      <c r="AT82" s="31" t="str">
        <f>IF(D82="","",RANK(AS82,$AS$3:$AS$202,0))</f>
        <v/>
      </c>
      <c r="AU82" s="57" t="str">
        <f>IF(D82="","",IF(LOOKUP(AT82,'Master 2012 Pay Sheet'!$A$5:$A$35,'Master 2012 Pay Sheet'!$B$5:$B$35)&gt;0,LOOKUP(AT82,'Master 2012 Pay Sheet'!$A$5:$A$35,'Master 2012 Pay Sheet'!$B$5:$B$35),0))</f>
        <v/>
      </c>
      <c r="AV82" s="56" t="str">
        <f>IF(D82="","",SUM(AH82:AL82))</f>
        <v/>
      </c>
      <c r="AW82" s="31" t="str">
        <f>IF(D82="","",RANK(AV82,$AV$3:$AV$202,0))</f>
        <v/>
      </c>
      <c r="AX82" s="57" t="str">
        <f>IF(D82="","",IF(LOOKUP(AW82,'Master 2012 Pay Sheet'!$C$5:$C$35,'Master 2012 Pay Sheet'!$D$5:$D$35)&gt;0,LOOKUP(AW82,'Master 2012 Pay Sheet'!$C$5:$C$35,'Master 2012 Pay Sheet'!$D$5:$D$35),0))</f>
        <v/>
      </c>
      <c r="AY82" s="56" t="str">
        <f>IF(D82="","",AS82+AV82)</f>
        <v/>
      </c>
      <c r="AZ82" s="31" t="str">
        <f>IF(D82="","",RANK(AY82,$AY$3:$AY$202,0))</f>
        <v/>
      </c>
      <c r="BA82" s="57" t="str">
        <f>IF(D82="","",IF(LOOKUP(AZ82,'Master 2012 Pay Sheet'!$E$5:$E$35,'Master 2012 Pay Sheet'!$F$5:$F$35)&gt;0,LOOKUP(AZ82,'Master 2012 Pay Sheet'!$E$5:$E$35,'Master 2012 Pay Sheet'!$F$5:$F$35),0))</f>
        <v/>
      </c>
      <c r="BB82" s="57" t="str">
        <f>IF(D82="","",SUM(AU82+AX82+BA82))</f>
        <v/>
      </c>
      <c r="BC82" s="31" t="str">
        <f>IF(D82="","",AT82-AZ82)</f>
        <v/>
      </c>
      <c r="BD82" s="31" t="str">
        <f>IF(D82="","",IF(BC82=MAX($BC$3:$BC$202),B82,""))</f>
        <v/>
      </c>
      <c r="BE82" s="31" t="str">
        <f>IF(D82="","",COUNT(M82:Q82))</f>
        <v/>
      </c>
      <c r="BF82" s="56" t="str">
        <f>IF(D82="","",MAX(X82:AB82))</f>
        <v/>
      </c>
      <c r="BG82" s="31" t="str">
        <f>IF(BF82=MAX($BF$3:$BF$202),B82,"")</f>
        <v/>
      </c>
      <c r="BH82" s="31" t="str">
        <f>IF(D82="","",COUNT(AC82:AG82))</f>
        <v/>
      </c>
      <c r="BI82" s="56" t="str">
        <f>IF(D82="","",MAX(AH82:AL82))</f>
        <v/>
      </c>
      <c r="BJ82" s="31" t="str">
        <f>IF(BI82=MAX($BI$3:$BI$202),B82,"")</f>
        <v/>
      </c>
      <c r="BK82" s="31" t="str">
        <f>IF(BE82="","",BE82+BH82)</f>
        <v/>
      </c>
      <c r="BL82" s="31" t="str">
        <f>IF(D82="","",IF(S82=MAX($S$3:$S$202),S82,""))</f>
        <v/>
      </c>
      <c r="BM82" s="31" t="str">
        <f>IF(BL82=MAX($BL$3:$BL$202),B82,"")</f>
        <v/>
      </c>
      <c r="BN82" s="31" t="str">
        <f>IF(D82="","",IF(AN82=MAX($AN$3:$AN$202),AN82,""))</f>
        <v/>
      </c>
      <c r="BO82" s="31" t="str">
        <f>IF(BN82=MAX($BN$3:$BN$202),B82,"")</f>
        <v/>
      </c>
      <c r="BP82" s="31" t="str">
        <f>IF(D82="","",IF(R82=MAX($R$3:$R$202),R82,""))</f>
        <v/>
      </c>
      <c r="BQ82" s="31" t="str">
        <f>IF(BP82=MAX($BP$3:$BP$202),B82,"")</f>
        <v/>
      </c>
      <c r="BR82" s="31" t="str">
        <f>IF(D82="","",IF(AM82=MAX($AM$3:$AM$202),AM82,""))</f>
        <v/>
      </c>
      <c r="BS82" s="31" t="str">
        <f>IF(BR82=MAX($BR$3:$BR$202),B82,"")</f>
        <v/>
      </c>
      <c r="BT82" s="31" t="str">
        <f>IF(D82="","",IF(V82=MAX($V$3:$V$202),V82,""))</f>
        <v/>
      </c>
      <c r="BU82" s="31" t="str">
        <f>IF(BT82=MAX($BT$3:$BT$202),B82,"")</f>
        <v/>
      </c>
      <c r="BV82" s="31" t="str">
        <f>IF(D82="","",IF(W82=MAX($W$3:$W$202), W82,""))</f>
        <v/>
      </c>
      <c r="BW82" s="31" t="str">
        <f>IF(BV82=MAX($BV$3:$BV$202),B82,"")</f>
        <v/>
      </c>
      <c r="BX82" s="31" t="str">
        <f>IF(D82="","",IF(AQ82=MAX($AQ$3:$AQ$202),AQ82,""))</f>
        <v/>
      </c>
      <c r="BY82" s="31" t="str">
        <f>IF(BX82=MAX($BX$3:$BX$202),B82,"")</f>
        <v/>
      </c>
      <c r="BZ82" s="31" t="str">
        <f>IF(D82="","",IF(AR82=MAX($AR$3:$AR$202), AR82,""))</f>
        <v/>
      </c>
      <c r="CA82" s="31" t="str">
        <f>IF(BZ82=MAX($BZ$3:$BZ$202),B82,"")</f>
        <v/>
      </c>
      <c r="CB82" s="31" t="str">
        <f>IF(D82="","",IF(U82=MAX($U$3:$U$202), U82,""))</f>
        <v/>
      </c>
      <c r="CC82" s="31" t="str">
        <f>IF(CB82=MAX($CB$3:$CB$202),B82,"")</f>
        <v/>
      </c>
      <c r="CD82" s="31" t="str">
        <f>IF(D82="","",IF(AP82=MAX($AP$3:$AP$202),AP82,""))</f>
        <v/>
      </c>
      <c r="CE82" s="31" t="str">
        <f>IF(CD82=MAX($CD$3:$CD$202),B82,"")</f>
        <v/>
      </c>
      <c r="CF82" s="31" t="str">
        <f>IF(D82="","",IF(T82=MAX($T$3:$T$202), T82,""))</f>
        <v/>
      </c>
      <c r="CG82" s="31" t="str">
        <f>IF(CF82=MAX($CF$3:$CF$202),B82,"")</f>
        <v/>
      </c>
      <c r="CH82" s="31" t="str">
        <f>IF(D82="","",IF(AO82=MAX($AO$3:$AO$202),AO82,""))</f>
        <v/>
      </c>
      <c r="CI82" s="31" t="str">
        <f>IF(CH82=MAX($CH$3:$CH$202),B82,"")</f>
        <v/>
      </c>
      <c r="CJ82" s="31" t="str">
        <f>IF(I82="AC",AZ82,"")</f>
        <v/>
      </c>
      <c r="CK82" s="31" t="str">
        <f>IF(CJ82="","",RANK(CJ82,$CJ$3:$CJ$202,1))</f>
        <v/>
      </c>
      <c r="CL82" s="31" t="str">
        <f>IF(CK82=1,B82,"")</f>
        <v/>
      </c>
      <c r="CM82" s="31" t="str">
        <f>IF(CK82=2,B82,"")</f>
        <v/>
      </c>
      <c r="CN82" s="31" t="str">
        <f>IF(CK82=3,B82,"")</f>
        <v/>
      </c>
      <c r="CO82" s="31" t="str">
        <f>IF(I82="MC",AZ82,"")</f>
        <v/>
      </c>
      <c r="CP82" s="31" t="str">
        <f>IF(CO82="","",RANK(CO82,$CO$3:$CO$202,1))</f>
        <v/>
      </c>
      <c r="CQ82" s="31" t="str">
        <f>IF(CP82=1,B82,"")</f>
        <v/>
      </c>
      <c r="CR82" s="31" t="str">
        <f>IF(CP82=2,B82,"")</f>
        <v/>
      </c>
      <c r="CS82" s="31" t="str">
        <f>IF(CP82=3,B82,"")</f>
        <v/>
      </c>
      <c r="CT82" s="31" t="str">
        <f>IF(BE82=0,BE82,"")</f>
        <v/>
      </c>
      <c r="CU82" s="31" t="str">
        <f>IF(BE82=1,1,"")</f>
        <v/>
      </c>
      <c r="CV82" s="31" t="str">
        <f>IF(BE82=2,2,"")</f>
        <v/>
      </c>
      <c r="CW82" s="31" t="str">
        <f>IF(BE82=3,3,"")</f>
        <v/>
      </c>
      <c r="CX82" s="31" t="str">
        <f>IF(BE82=4,4,"")</f>
        <v/>
      </c>
      <c r="CY82" s="31" t="str">
        <f>IF(BE82=5,5,"")</f>
        <v/>
      </c>
      <c r="CZ82" s="31" t="str">
        <f>IF(BH82=0,BH82,"")</f>
        <v/>
      </c>
      <c r="DA82" s="31" t="str">
        <f>IF(BH82=1,1,"")</f>
        <v/>
      </c>
      <c r="DB82" s="31" t="str">
        <f>IF(BH82=2,2,"")</f>
        <v/>
      </c>
      <c r="DC82" s="31" t="str">
        <f>IF(BH82=3,3,"")</f>
        <v/>
      </c>
      <c r="DD82" s="31" t="str">
        <f>IF(BH82=4,4,"")</f>
        <v/>
      </c>
      <c r="DE82" s="31" t="str">
        <f>IF(BH82=5,5,"")</f>
        <v/>
      </c>
      <c r="DF82" s="31" t="str">
        <f>IF(BK82=0,BK82,"")</f>
        <v/>
      </c>
      <c r="DG82" s="31" t="str">
        <f>IF(BK82=1,1,"")</f>
        <v/>
      </c>
      <c r="DH82" s="31" t="str">
        <f>IF(BK82=2,2,"")</f>
        <v/>
      </c>
      <c r="DI82" s="31" t="str">
        <f>IF(BK82=3,3,"")</f>
        <v/>
      </c>
      <c r="DJ82" s="31" t="str">
        <f>IF(BK82=4,4,"")</f>
        <v/>
      </c>
      <c r="DK82" s="31" t="str">
        <f>IF(BK82=5,5,"")</f>
        <v/>
      </c>
      <c r="DL82" s="31" t="str">
        <f>IF(BK82=6,6,"")</f>
        <v/>
      </c>
      <c r="DM82" s="31" t="str">
        <f>IF(BK82=7,7,"")</f>
        <v/>
      </c>
      <c r="DN82" s="31" t="str">
        <f>IF(BK82=8,8,"")</f>
        <v/>
      </c>
      <c r="DO82" s="31" t="str">
        <f>IF(BK82=9,9,"")</f>
        <v/>
      </c>
      <c r="DP82" s="31" t="str">
        <f>IF(BK82=10,10,"")</f>
        <v/>
      </c>
      <c r="DQ82" s="31" t="str">
        <f>IF(J82="Lund",AZ82,"")</f>
        <v/>
      </c>
      <c r="DR82" s="31" t="str">
        <f>IF(DQ82="","",RANK(DQ82,$DQ$3:$DQ$202,1))</f>
        <v/>
      </c>
      <c r="DS82" s="31" t="str">
        <f>IF(DR82=1,B82,"")</f>
        <v/>
      </c>
      <c r="DT82" s="31" t="str">
        <f>IF(I82="AT",B82,"")</f>
        <v/>
      </c>
      <c r="DU82" s="31" t="str">
        <f>IF(I82="MC",B82,"")</f>
        <v/>
      </c>
      <c r="DV82" s="31" t="str">
        <f>IF(I82="AC",B82,"")</f>
        <v/>
      </c>
      <c r="DW82" s="48" t="e">
        <f>IF(BK82=0,0,IF(D82="","",$D$203-AZ82+1)/$D$203*100)</f>
        <v>#VALUE!</v>
      </c>
      <c r="DX82" s="76" t="str">
        <f>IF(AS82 = 0,AV82 - AS82,"")</f>
        <v/>
      </c>
      <c r="DY82" s="77">
        <v>32.75</v>
      </c>
      <c r="DZ82" s="77">
        <v>14.37</v>
      </c>
    </row>
    <row r="83" spans="1:130" ht="13.2" x14ac:dyDescent="0.25">
      <c r="A83" s="31" t="s">
        <v>318</v>
      </c>
      <c r="B83" s="76">
        <v>81</v>
      </c>
      <c r="C83" s="15"/>
      <c r="D83" s="14"/>
      <c r="E83" s="14"/>
      <c r="F83" s="14"/>
      <c r="G83" s="14"/>
      <c r="H83" s="14"/>
      <c r="I83" s="15"/>
      <c r="J83" s="47"/>
      <c r="K83" s="47"/>
      <c r="L83" s="47"/>
      <c r="M83" s="54"/>
      <c r="N83" s="54"/>
      <c r="O83" s="54"/>
      <c r="P83" s="54"/>
      <c r="Q83" s="54"/>
      <c r="R83" s="51"/>
      <c r="S83" s="51"/>
      <c r="T83" s="51"/>
      <c r="U83" s="51"/>
      <c r="V83" s="51"/>
      <c r="W83" s="51"/>
      <c r="X83" s="52" t="str">
        <f>IF(M83&gt;0,VLOOKUP(M83,$DY$8:$DZ$95,2)," ")</f>
        <v xml:space="preserve"> </v>
      </c>
      <c r="Y83" s="52" t="str">
        <f>IF(N83&gt;0,VLOOKUP(N83,$DY$8:$DZ$95,2)," ")</f>
        <v xml:space="preserve"> </v>
      </c>
      <c r="Z83" s="52" t="str">
        <f>IF(O83&gt;0,VLOOKUP(O83,$DY$8:$DZ$95,2)," ")</f>
        <v xml:space="preserve"> </v>
      </c>
      <c r="AA83" s="52" t="str">
        <f>IF(P83&gt;0,VLOOKUP(P83,$DY$8:$DZ$95,2)," ")</f>
        <v xml:space="preserve"> </v>
      </c>
      <c r="AB83" s="52" t="str">
        <f>IF(Q83&gt;0,VLOOKUP(Q83,$DY$8:$DZ$95,2)," ")</f>
        <v xml:space="preserve"> </v>
      </c>
      <c r="AC83" s="54"/>
      <c r="AD83" s="54"/>
      <c r="AE83" s="54"/>
      <c r="AF83" s="54"/>
      <c r="AG83" s="54"/>
      <c r="AH83" s="52" t="str">
        <f>IF(AC83&gt;0,VLOOKUP(AC83,$DY$8:$DZ$95,2)," ")</f>
        <v xml:space="preserve"> </v>
      </c>
      <c r="AI83" s="52" t="str">
        <f>IF(AD83&gt;0,VLOOKUP(AD83,$DY$8:$DZ$95,2)," ")</f>
        <v xml:space="preserve"> </v>
      </c>
      <c r="AJ83" s="52" t="str">
        <f>IF(AE83&gt;0,VLOOKUP(AE83,$DY$8:$DZ$95,2)," ")</f>
        <v xml:space="preserve"> </v>
      </c>
      <c r="AK83" s="52" t="str">
        <f>IF(AF83&gt;0,VLOOKUP(AF83,$DY$8:$DZ$95,2)," ")</f>
        <v xml:space="preserve"> </v>
      </c>
      <c r="AL83" s="52" t="str">
        <f>IF(AG83&gt;0,VLOOKUP(AG83,$DY$8:$DZ$95,2)," ")</f>
        <v xml:space="preserve"> </v>
      </c>
      <c r="AM83" s="53"/>
      <c r="AN83" s="53"/>
      <c r="AO83" s="53"/>
      <c r="AP83" s="53"/>
      <c r="AQ83" s="53"/>
      <c r="AR83" s="53"/>
      <c r="AS83" s="55" t="str">
        <f>IF(D83="","",SUM(X83:AB83))</f>
        <v/>
      </c>
      <c r="AT83" s="31" t="str">
        <f>IF(D83="","",RANK(AS83,$AS$3:$AS$202,0))</f>
        <v/>
      </c>
      <c r="AU83" s="57" t="str">
        <f>IF(D83="","",IF(LOOKUP(AT83,'Master 2012 Pay Sheet'!$A$5:$A$35,'Master 2012 Pay Sheet'!$B$5:$B$35)&gt;0,LOOKUP(AT83,'Master 2012 Pay Sheet'!$A$5:$A$35,'Master 2012 Pay Sheet'!$B$5:$B$35),0))</f>
        <v/>
      </c>
      <c r="AV83" s="56" t="str">
        <f>IF(D83="","",SUM(AH83:AL83))</f>
        <v/>
      </c>
      <c r="AW83" s="31" t="str">
        <f>IF(D83="","",RANK(AV83,$AV$3:$AV$202,0))</f>
        <v/>
      </c>
      <c r="AX83" s="57" t="str">
        <f>IF(D83="","",IF(LOOKUP(AW83,'Master 2012 Pay Sheet'!$C$5:$C$35,'Master 2012 Pay Sheet'!$D$5:$D$35)&gt;0,LOOKUP(AW83,'Master 2012 Pay Sheet'!$C$5:$C$35,'Master 2012 Pay Sheet'!$D$5:$D$35),0))</f>
        <v/>
      </c>
      <c r="AY83" s="56" t="str">
        <f>IF(D83="","",AS83+AV83)</f>
        <v/>
      </c>
      <c r="AZ83" s="31" t="str">
        <f>IF(D83="","",RANK(AY83,$AY$3:$AY$202,0))</f>
        <v/>
      </c>
      <c r="BA83" s="57" t="str">
        <f>IF(D83="","",IF(LOOKUP(AZ83,'Master 2012 Pay Sheet'!$E$5:$E$35,'Master 2012 Pay Sheet'!$F$5:$F$35)&gt;0,LOOKUP(AZ83,'Master 2012 Pay Sheet'!$E$5:$E$35,'Master 2012 Pay Sheet'!$F$5:$F$35),0))</f>
        <v/>
      </c>
      <c r="BB83" s="57" t="str">
        <f>IF(D83="","",SUM(AU83+AX83+BA83))</f>
        <v/>
      </c>
      <c r="BC83" s="31" t="str">
        <f>IF(D83="","",AT83-AZ83)</f>
        <v/>
      </c>
      <c r="BD83" s="31" t="str">
        <f>IF(D83="","",IF(BC83=MAX($BC$3:$BC$202),B83,""))</f>
        <v/>
      </c>
      <c r="BE83" s="31" t="str">
        <f>IF(D83="","",COUNT(M83:Q83))</f>
        <v/>
      </c>
      <c r="BF83" s="56" t="str">
        <f>IF(D83="","",MAX(X83:AB83))</f>
        <v/>
      </c>
      <c r="BG83" s="31" t="str">
        <f>IF(BF83=MAX($BF$3:$BF$202),B83,"")</f>
        <v/>
      </c>
      <c r="BH83" s="31" t="str">
        <f>IF(D83="","",COUNT(AC83:AG83))</f>
        <v/>
      </c>
      <c r="BI83" s="56" t="str">
        <f>IF(D83="","",MAX(AH83:AL83))</f>
        <v/>
      </c>
      <c r="BJ83" s="31" t="str">
        <f>IF(BI83=MAX($BI$3:$BI$202),B83,"")</f>
        <v/>
      </c>
      <c r="BK83" s="31" t="str">
        <f>IF(BE83="","",BE83+BH83)</f>
        <v/>
      </c>
      <c r="BL83" s="31" t="str">
        <f>IF(D83="","",IF(S83=MAX($S$3:$S$202),S83,""))</f>
        <v/>
      </c>
      <c r="BM83" s="31" t="str">
        <f>IF(BL83=MAX($BL$3:$BL$202),B83,"")</f>
        <v/>
      </c>
      <c r="BN83" s="31" t="str">
        <f>IF(D83="","",IF(AN83=MAX($AN$3:$AN$202),AN83,""))</f>
        <v/>
      </c>
      <c r="BO83" s="31" t="str">
        <f>IF(BN83=MAX($BN$3:$BN$202),B83,"")</f>
        <v/>
      </c>
      <c r="BP83" s="31" t="str">
        <f>IF(D83="","",IF(R83=MAX($R$3:$R$202),R83,""))</f>
        <v/>
      </c>
      <c r="BQ83" s="31" t="str">
        <f>IF(BP83=MAX($BP$3:$BP$202),B83,"")</f>
        <v/>
      </c>
      <c r="BR83" s="31" t="str">
        <f>IF(D83="","",IF(AM83=MAX($AM$3:$AM$202),AM83,""))</f>
        <v/>
      </c>
      <c r="BS83" s="31" t="str">
        <f>IF(BR83=MAX($BR$3:$BR$202),B83,"")</f>
        <v/>
      </c>
      <c r="BT83" s="31" t="str">
        <f>IF(D83="","",IF(V83=MAX($V$3:$V$202),V83,""))</f>
        <v/>
      </c>
      <c r="BU83" s="31" t="str">
        <f>IF(BT83=MAX($BT$3:$BT$202),B83,"")</f>
        <v/>
      </c>
      <c r="BV83" s="31" t="str">
        <f>IF(D83="","",IF(W83=MAX($W$3:$W$202), W83,""))</f>
        <v/>
      </c>
      <c r="BW83" s="31" t="str">
        <f>IF(BV83=MAX($BV$3:$BV$202),B83,"")</f>
        <v/>
      </c>
      <c r="BX83" s="31" t="str">
        <f>IF(D83="","",IF(AQ83=MAX($AQ$3:$AQ$202),AQ83,""))</f>
        <v/>
      </c>
      <c r="BY83" s="31" t="str">
        <f>IF(BX83=MAX($BX$3:$BX$202),B83,"")</f>
        <v/>
      </c>
      <c r="BZ83" s="31" t="str">
        <f>IF(D83="","",IF(AR83=MAX($AR$3:$AR$202), AR83,""))</f>
        <v/>
      </c>
      <c r="CA83" s="31" t="str">
        <f>IF(BZ83=MAX($BZ$3:$BZ$202),B83,"")</f>
        <v/>
      </c>
      <c r="CB83" s="31" t="str">
        <f>IF(D83="","",IF(U83=MAX($U$3:$U$202), U83,""))</f>
        <v/>
      </c>
      <c r="CC83" s="31" t="str">
        <f>IF(CB83=MAX($CB$3:$CB$202),B83,"")</f>
        <v/>
      </c>
      <c r="CD83" s="31" t="str">
        <f>IF(D83="","",IF(AP83=MAX($AP$3:$AP$202),AP83,""))</f>
        <v/>
      </c>
      <c r="CE83" s="31" t="str">
        <f>IF(CD83=MAX($CD$3:$CD$202),B83,"")</f>
        <v/>
      </c>
      <c r="CF83" s="31" t="str">
        <f>IF(D83="","",IF(T83=MAX($T$3:$T$202), T83,""))</f>
        <v/>
      </c>
      <c r="CG83" s="31" t="str">
        <f>IF(CF83=MAX($CF$3:$CF$202),B83,"")</f>
        <v/>
      </c>
      <c r="CH83" s="31" t="str">
        <f>IF(D83="","",IF(AO83=MAX($AO$3:$AO$202),AO83,""))</f>
        <v/>
      </c>
      <c r="CI83" s="31" t="str">
        <f>IF(CH83=MAX($CH$3:$CH$202),B83,"")</f>
        <v/>
      </c>
      <c r="CJ83" s="31" t="str">
        <f>IF(I83="AC",AZ83,"")</f>
        <v/>
      </c>
      <c r="CK83" s="31" t="str">
        <f>IF(CJ83="","",RANK(CJ83,$CJ$3:$CJ$202,1))</f>
        <v/>
      </c>
      <c r="CL83" s="31" t="str">
        <f>IF(CK83=1,B83,"")</f>
        <v/>
      </c>
      <c r="CM83" s="31" t="str">
        <f>IF(CK83=2,B83,"")</f>
        <v/>
      </c>
      <c r="CN83" s="31" t="str">
        <f>IF(CK83=3,B83,"")</f>
        <v/>
      </c>
      <c r="CO83" s="31" t="str">
        <f>IF(I83="MC",AZ83,"")</f>
        <v/>
      </c>
      <c r="CP83" s="31" t="str">
        <f>IF(CO83="","",RANK(CO83,$CO$3:$CO$202,1))</f>
        <v/>
      </c>
      <c r="CQ83" s="31" t="str">
        <f>IF(CP83=1,B83,"")</f>
        <v/>
      </c>
      <c r="CR83" s="31" t="str">
        <f>IF(CP83=2,B83,"")</f>
        <v/>
      </c>
      <c r="CS83" s="31" t="str">
        <f>IF(CP83=3,B83,"")</f>
        <v/>
      </c>
      <c r="CT83" s="31" t="str">
        <f>IF(BE83=0,BE83,"")</f>
        <v/>
      </c>
      <c r="CU83" s="31" t="str">
        <f>IF(BE83=1,1,"")</f>
        <v/>
      </c>
      <c r="CV83" s="31" t="str">
        <f>IF(BE83=2,2,"")</f>
        <v/>
      </c>
      <c r="CW83" s="31" t="str">
        <f>IF(BE83=3,3,"")</f>
        <v/>
      </c>
      <c r="CX83" s="31" t="str">
        <f>IF(BE83=4,4,"")</f>
        <v/>
      </c>
      <c r="CY83" s="31" t="str">
        <f>IF(BE83=5,5,"")</f>
        <v/>
      </c>
      <c r="CZ83" s="31" t="str">
        <f>IF(BH83=0,BH83,"")</f>
        <v/>
      </c>
      <c r="DA83" s="31" t="str">
        <f>IF(BH83=1,1,"")</f>
        <v/>
      </c>
      <c r="DB83" s="31" t="str">
        <f>IF(BH83=2,2,"")</f>
        <v/>
      </c>
      <c r="DC83" s="31" t="str">
        <f>IF(BH83=3,3,"")</f>
        <v/>
      </c>
      <c r="DD83" s="31" t="str">
        <f>IF(BH83=4,4,"")</f>
        <v/>
      </c>
      <c r="DE83" s="31" t="str">
        <f>IF(BH83=5,5,"")</f>
        <v/>
      </c>
      <c r="DF83" s="31" t="str">
        <f>IF(BK83=0,BK83,"")</f>
        <v/>
      </c>
      <c r="DG83" s="31" t="str">
        <f>IF(BK83=1,1,"")</f>
        <v/>
      </c>
      <c r="DH83" s="31" t="str">
        <f>IF(BK83=2,2,"")</f>
        <v/>
      </c>
      <c r="DI83" s="31" t="str">
        <f>IF(BK83=3,3,"")</f>
        <v/>
      </c>
      <c r="DJ83" s="31" t="str">
        <f>IF(BK83=4,4,"")</f>
        <v/>
      </c>
      <c r="DK83" s="31" t="str">
        <f>IF(BK83=5,5,"")</f>
        <v/>
      </c>
      <c r="DL83" s="31" t="str">
        <f>IF(BK83=6,6,"")</f>
        <v/>
      </c>
      <c r="DM83" s="31" t="str">
        <f>IF(BK83=7,7,"")</f>
        <v/>
      </c>
      <c r="DN83" s="31" t="str">
        <f>IF(BK83=8,8,"")</f>
        <v/>
      </c>
      <c r="DO83" s="31" t="str">
        <f>IF(BK83=9,9,"")</f>
        <v/>
      </c>
      <c r="DP83" s="31" t="str">
        <f>IF(BK83=10,10,"")</f>
        <v/>
      </c>
      <c r="DQ83" s="31" t="str">
        <f>IF(J83="Lund",AZ83,"")</f>
        <v/>
      </c>
      <c r="DR83" s="31" t="str">
        <f>IF(DQ83="","",RANK(DQ83,$DQ$3:$DQ$202,1))</f>
        <v/>
      </c>
      <c r="DS83" s="31" t="str">
        <f>IF(DR83=1,B83,"")</f>
        <v/>
      </c>
      <c r="DT83" s="31" t="str">
        <f>IF(I83="AT",B83,"")</f>
        <v/>
      </c>
      <c r="DU83" s="31" t="str">
        <f>IF(I83="MC",B83,"")</f>
        <v/>
      </c>
      <c r="DV83" s="31" t="str">
        <f>IF(I83="AC",B83,"")</f>
        <v/>
      </c>
      <c r="DW83" s="48" t="e">
        <f>IF(BK83=0,0,IF(D83="","",$D$203-AZ83+1)/$D$203*100)</f>
        <v>#VALUE!</v>
      </c>
      <c r="DX83" s="76" t="str">
        <f>IF(AS83 = 0,AV83 - AS83,"")</f>
        <v/>
      </c>
      <c r="DY83" s="77">
        <v>33</v>
      </c>
      <c r="DZ83" s="77">
        <v>14.72</v>
      </c>
    </row>
    <row r="84" spans="1:130" ht="13.2" x14ac:dyDescent="0.25">
      <c r="A84" s="31" t="s">
        <v>318</v>
      </c>
      <c r="B84" s="76">
        <v>82</v>
      </c>
      <c r="C84" s="15"/>
      <c r="D84" s="14"/>
      <c r="E84" s="14"/>
      <c r="F84" s="14"/>
      <c r="G84" s="14"/>
      <c r="H84" s="14"/>
      <c r="I84" s="15"/>
      <c r="J84" s="47"/>
      <c r="K84" s="47"/>
      <c r="L84" s="47"/>
      <c r="M84" s="54"/>
      <c r="N84" s="54"/>
      <c r="O84" s="54"/>
      <c r="P84" s="54"/>
      <c r="Q84" s="54"/>
      <c r="R84" s="51"/>
      <c r="S84" s="51"/>
      <c r="T84" s="51"/>
      <c r="U84" s="51"/>
      <c r="V84" s="51"/>
      <c r="W84" s="51"/>
      <c r="X84" s="52" t="str">
        <f>IF(M84&gt;0,VLOOKUP(M84,$DY$8:$DZ$95,2)," ")</f>
        <v xml:space="preserve"> </v>
      </c>
      <c r="Y84" s="52" t="str">
        <f>IF(N84&gt;0,VLOOKUP(N84,$DY$8:$DZ$95,2)," ")</f>
        <v xml:space="preserve"> </v>
      </c>
      <c r="Z84" s="52" t="str">
        <f>IF(O84&gt;0,VLOOKUP(O84,$DY$8:$DZ$95,2)," ")</f>
        <v xml:space="preserve"> </v>
      </c>
      <c r="AA84" s="52" t="str">
        <f>IF(P84&gt;0,VLOOKUP(P84,$DY$8:$DZ$95,2)," ")</f>
        <v xml:space="preserve"> </v>
      </c>
      <c r="AB84" s="52" t="str">
        <f>IF(Q84&gt;0,VLOOKUP(Q84,$DY$8:$DZ$95,2)," ")</f>
        <v xml:space="preserve"> </v>
      </c>
      <c r="AC84" s="54"/>
      <c r="AD84" s="54"/>
      <c r="AE84" s="54"/>
      <c r="AF84" s="54"/>
      <c r="AG84" s="54"/>
      <c r="AH84" s="52" t="str">
        <f>IF(AC84&gt;0,VLOOKUP(AC84,$DY$8:$DZ$95,2)," ")</f>
        <v xml:space="preserve"> </v>
      </c>
      <c r="AI84" s="52" t="str">
        <f>IF(AD84&gt;0,VLOOKUP(AD84,$DY$8:$DZ$95,2)," ")</f>
        <v xml:space="preserve"> </v>
      </c>
      <c r="AJ84" s="52" t="str">
        <f>IF(AE84&gt;0,VLOOKUP(AE84,$DY$8:$DZ$95,2)," ")</f>
        <v xml:space="preserve"> </v>
      </c>
      <c r="AK84" s="52" t="str">
        <f>IF(AF84&gt;0,VLOOKUP(AF84,$DY$8:$DZ$95,2)," ")</f>
        <v xml:space="preserve"> </v>
      </c>
      <c r="AL84" s="52" t="str">
        <f>IF(AG84&gt;0,VLOOKUP(AG84,$DY$8:$DZ$95,2)," ")</f>
        <v xml:space="preserve"> </v>
      </c>
      <c r="AM84" s="53"/>
      <c r="AN84" s="53"/>
      <c r="AO84" s="53"/>
      <c r="AP84" s="53"/>
      <c r="AQ84" s="53"/>
      <c r="AR84" s="53"/>
      <c r="AS84" s="55" t="str">
        <f>IF(D84="","",SUM(X84:AB84))</f>
        <v/>
      </c>
      <c r="AT84" s="31" t="str">
        <f>IF(D84="","",RANK(AS84,$AS$3:$AS$202,0))</f>
        <v/>
      </c>
      <c r="AU84" s="57" t="str">
        <f>IF(D84="","",IF(LOOKUP(AT84,'Master 2012 Pay Sheet'!$A$5:$A$35,'Master 2012 Pay Sheet'!$B$5:$B$35)&gt;0,LOOKUP(AT84,'Master 2012 Pay Sheet'!$A$5:$A$35,'Master 2012 Pay Sheet'!$B$5:$B$35),0))</f>
        <v/>
      </c>
      <c r="AV84" s="56" t="str">
        <f>IF(D84="","",SUM(AH84:AL84))</f>
        <v/>
      </c>
      <c r="AW84" s="31" t="str">
        <f>IF(D84="","",RANK(AV84,$AV$3:$AV$202,0))</f>
        <v/>
      </c>
      <c r="AX84" s="57" t="str">
        <f>IF(D84="","",IF(LOOKUP(AW84,'Master 2012 Pay Sheet'!$C$5:$C$35,'Master 2012 Pay Sheet'!$D$5:$D$35)&gt;0,LOOKUP(AW84,'Master 2012 Pay Sheet'!$C$5:$C$35,'Master 2012 Pay Sheet'!$D$5:$D$35),0))</f>
        <v/>
      </c>
      <c r="AY84" s="56" t="str">
        <f>IF(D84="","",AS84+AV84)</f>
        <v/>
      </c>
      <c r="AZ84" s="31" t="str">
        <f>IF(D84="","",RANK(AY84,$AY$3:$AY$202,0))</f>
        <v/>
      </c>
      <c r="BA84" s="57" t="str">
        <f>IF(D84="","",IF(LOOKUP(AZ84,'Master 2012 Pay Sheet'!$E$5:$E$35,'Master 2012 Pay Sheet'!$F$5:$F$35)&gt;0,LOOKUP(AZ84,'Master 2012 Pay Sheet'!$E$5:$E$35,'Master 2012 Pay Sheet'!$F$5:$F$35),0))</f>
        <v/>
      </c>
      <c r="BB84" s="57" t="str">
        <f>IF(D84="","",SUM(AU84+AX84+BA84))</f>
        <v/>
      </c>
      <c r="BC84" s="31" t="str">
        <f>IF(D84="","",AT84-AZ84)</f>
        <v/>
      </c>
      <c r="BD84" s="31" t="str">
        <f>IF(D84="","",IF(BC84=MAX($BC$3:$BC$202),B84,""))</f>
        <v/>
      </c>
      <c r="BE84" s="31" t="str">
        <f>IF(D84="","",COUNT(M84:Q84))</f>
        <v/>
      </c>
      <c r="BF84" s="56" t="str">
        <f>IF(D84="","",MAX(X84:AB84))</f>
        <v/>
      </c>
      <c r="BG84" s="31" t="str">
        <f>IF(BF84=MAX($BF$3:$BF$202),B84,"")</f>
        <v/>
      </c>
      <c r="BH84" s="31" t="str">
        <f>IF(D84="","",COUNT(AC84:AG84))</f>
        <v/>
      </c>
      <c r="BI84" s="56" t="str">
        <f>IF(D84="","",MAX(AH84:AL84))</f>
        <v/>
      </c>
      <c r="BJ84" s="31" t="str">
        <f>IF(BI84=MAX($BI$3:$BI$202),B84,"")</f>
        <v/>
      </c>
      <c r="BK84" s="31" t="str">
        <f>IF(BE84="","",BE84+BH84)</f>
        <v/>
      </c>
      <c r="BL84" s="31" t="str">
        <f>IF(D84="","",IF(S84=MAX($S$3:$S$202),S84,""))</f>
        <v/>
      </c>
      <c r="BM84" s="31" t="str">
        <f>IF(BL84=MAX($BL$3:$BL$202),B84,"")</f>
        <v/>
      </c>
      <c r="BN84" s="31" t="str">
        <f>IF(D84="","",IF(AN84=MAX($AN$3:$AN$202),AN84,""))</f>
        <v/>
      </c>
      <c r="BO84" s="31" t="str">
        <f>IF(BN84=MAX($BN$3:$BN$202),B84,"")</f>
        <v/>
      </c>
      <c r="BP84" s="31" t="str">
        <f>IF(D84="","",IF(R84=MAX($R$3:$R$202),R84,""))</f>
        <v/>
      </c>
      <c r="BQ84" s="31" t="str">
        <f>IF(BP84=MAX($BP$3:$BP$202),B84,"")</f>
        <v/>
      </c>
      <c r="BR84" s="31" t="str">
        <f>IF(D84="","",IF(AM84=MAX($AM$3:$AM$202),AM84,""))</f>
        <v/>
      </c>
      <c r="BS84" s="31" t="str">
        <f>IF(BR84=MAX($BR$3:$BR$202),B84,"")</f>
        <v/>
      </c>
      <c r="BT84" s="31" t="str">
        <f>IF(D84="","",IF(V84=MAX($V$3:$V$202),V84,""))</f>
        <v/>
      </c>
      <c r="BU84" s="31" t="str">
        <f>IF(BT84=MAX($BT$3:$BT$202),B84,"")</f>
        <v/>
      </c>
      <c r="BV84" s="31" t="str">
        <f>IF(D84="","",IF(W84=MAX($W$3:$W$202), W84,""))</f>
        <v/>
      </c>
      <c r="BW84" s="31" t="str">
        <f>IF(BV84=MAX($BV$3:$BV$202),B84,"")</f>
        <v/>
      </c>
      <c r="BX84" s="31" t="str">
        <f>IF(D84="","",IF(AQ84=MAX($AQ$3:$AQ$202),AQ84,""))</f>
        <v/>
      </c>
      <c r="BY84" s="31" t="str">
        <f>IF(BX84=MAX($BX$3:$BX$202),B84,"")</f>
        <v/>
      </c>
      <c r="BZ84" s="31" t="str">
        <f>IF(D84="","",IF(AR84=MAX($AR$3:$AR$202), AR84,""))</f>
        <v/>
      </c>
      <c r="CA84" s="31" t="str">
        <f>IF(BZ84=MAX($BZ$3:$BZ$202),B84,"")</f>
        <v/>
      </c>
      <c r="CB84" s="31" t="str">
        <f>IF(D84="","",IF(U84=MAX($U$3:$U$202), U84,""))</f>
        <v/>
      </c>
      <c r="CC84" s="31" t="str">
        <f>IF(CB84=MAX($CB$3:$CB$202),B84,"")</f>
        <v/>
      </c>
      <c r="CD84" s="31" t="str">
        <f>IF(D84="","",IF(AP84=MAX($AP$3:$AP$202),AP84,""))</f>
        <v/>
      </c>
      <c r="CE84" s="31" t="str">
        <f>IF(CD84=MAX($CD$3:$CD$202),B84,"")</f>
        <v/>
      </c>
      <c r="CF84" s="31" t="str">
        <f>IF(D84="","",IF(T84=MAX($T$3:$T$202), T84,""))</f>
        <v/>
      </c>
      <c r="CG84" s="31" t="str">
        <f>IF(CF84=MAX($CF$3:$CF$202),B84,"")</f>
        <v/>
      </c>
      <c r="CH84" s="31" t="str">
        <f>IF(D84="","",IF(AO84=MAX($AO$3:$AO$202),AO84,""))</f>
        <v/>
      </c>
      <c r="CI84" s="31" t="str">
        <f>IF(CH84=MAX($CH$3:$CH$202),B84,"")</f>
        <v/>
      </c>
      <c r="CJ84" s="31" t="str">
        <f>IF(I84="AC",AZ84,"")</f>
        <v/>
      </c>
      <c r="CK84" s="31" t="str">
        <f>IF(CJ84="","",RANK(CJ84,$CJ$3:$CJ$202,1))</f>
        <v/>
      </c>
      <c r="CL84" s="31" t="str">
        <f>IF(CK84=1,B84,"")</f>
        <v/>
      </c>
      <c r="CM84" s="31" t="str">
        <f>IF(CK84=2,B84,"")</f>
        <v/>
      </c>
      <c r="CN84" s="31" t="str">
        <f>IF(CK84=3,B84,"")</f>
        <v/>
      </c>
      <c r="CO84" s="31" t="str">
        <f>IF(I84="MC",AZ84,"")</f>
        <v/>
      </c>
      <c r="CP84" s="31" t="str">
        <f>IF(CO84="","",RANK(CO84,$CO$3:$CO$202,1))</f>
        <v/>
      </c>
      <c r="CQ84" s="31" t="str">
        <f>IF(CP84=1,B84,"")</f>
        <v/>
      </c>
      <c r="CR84" s="31" t="str">
        <f>IF(CP84=2,B84,"")</f>
        <v/>
      </c>
      <c r="CS84" s="31" t="str">
        <f>IF(CP84=3,B84,"")</f>
        <v/>
      </c>
      <c r="CT84" s="31" t="str">
        <f>IF(BE84=0,BE84,"")</f>
        <v/>
      </c>
      <c r="CU84" s="31" t="str">
        <f>IF(BE84=1,1,"")</f>
        <v/>
      </c>
      <c r="CV84" s="31" t="str">
        <f>IF(BE84=2,2,"")</f>
        <v/>
      </c>
      <c r="CW84" s="31" t="str">
        <f>IF(BE84=3,3,"")</f>
        <v/>
      </c>
      <c r="CX84" s="31" t="str">
        <f>IF(BE84=4,4,"")</f>
        <v/>
      </c>
      <c r="CY84" s="31" t="str">
        <f>IF(BE84=5,5,"")</f>
        <v/>
      </c>
      <c r="CZ84" s="31" t="str">
        <f>IF(BH84=0,BH84,"")</f>
        <v/>
      </c>
      <c r="DA84" s="31" t="str">
        <f>IF(BH84=1,1,"")</f>
        <v/>
      </c>
      <c r="DB84" s="31" t="str">
        <f>IF(BH84=2,2,"")</f>
        <v/>
      </c>
      <c r="DC84" s="31" t="str">
        <f>IF(BH84=3,3,"")</f>
        <v/>
      </c>
      <c r="DD84" s="31" t="str">
        <f>IF(BH84=4,4,"")</f>
        <v/>
      </c>
      <c r="DE84" s="31" t="str">
        <f>IF(BH84=5,5,"")</f>
        <v/>
      </c>
      <c r="DF84" s="31" t="str">
        <f>IF(BK84=0,BK84,"")</f>
        <v/>
      </c>
      <c r="DG84" s="31" t="str">
        <f>IF(BK84=1,1,"")</f>
        <v/>
      </c>
      <c r="DH84" s="31" t="str">
        <f>IF(BK84=2,2,"")</f>
        <v/>
      </c>
      <c r="DI84" s="31" t="str">
        <f>IF(BK84=3,3,"")</f>
        <v/>
      </c>
      <c r="DJ84" s="31" t="str">
        <f>IF(BK84=4,4,"")</f>
        <v/>
      </c>
      <c r="DK84" s="31" t="str">
        <f>IF(BK84=5,5,"")</f>
        <v/>
      </c>
      <c r="DL84" s="31" t="str">
        <f>IF(BK84=6,6,"")</f>
        <v/>
      </c>
      <c r="DM84" s="31" t="str">
        <f>IF(BK84=7,7,"")</f>
        <v/>
      </c>
      <c r="DN84" s="31" t="str">
        <f>IF(BK84=8,8,"")</f>
        <v/>
      </c>
      <c r="DO84" s="31" t="str">
        <f>IF(BK84=9,9,"")</f>
        <v/>
      </c>
      <c r="DP84" s="31" t="str">
        <f>IF(BK84=10,10,"")</f>
        <v/>
      </c>
      <c r="DQ84" s="31" t="str">
        <f>IF(J84="Lund",AZ84,"")</f>
        <v/>
      </c>
      <c r="DR84" s="31" t="str">
        <f>IF(DQ84="","",RANK(DQ84,$DQ$3:$DQ$202,1))</f>
        <v/>
      </c>
      <c r="DS84" s="31" t="str">
        <f>IF(DR84=1,B84,"")</f>
        <v/>
      </c>
      <c r="DT84" s="31" t="str">
        <f>IF(I84="AT",B84,"")</f>
        <v/>
      </c>
      <c r="DU84" s="31" t="str">
        <f>IF(I84="MC",B84,"")</f>
        <v/>
      </c>
      <c r="DV84" s="31" t="str">
        <f>IF(I84="AC",B84,"")</f>
        <v/>
      </c>
      <c r="DW84" s="48" t="e">
        <f>IF(BK84=0,0,IF(D84="","",$D$203-AZ84+1)/$D$203*100)</f>
        <v>#VALUE!</v>
      </c>
      <c r="DX84" s="76" t="str">
        <f>IF(AS84 = 0,AV84 - AS84,"")</f>
        <v/>
      </c>
      <c r="DY84" s="77">
        <v>33.25</v>
      </c>
      <c r="DZ84" s="77">
        <v>15.08</v>
      </c>
    </row>
    <row r="85" spans="1:130" ht="13.2" x14ac:dyDescent="0.25">
      <c r="A85" s="31" t="s">
        <v>318</v>
      </c>
      <c r="B85" s="76">
        <v>83</v>
      </c>
      <c r="C85" s="15"/>
      <c r="D85" s="14"/>
      <c r="E85" s="14"/>
      <c r="F85" s="14"/>
      <c r="G85" s="14"/>
      <c r="H85" s="14"/>
      <c r="I85" s="15"/>
      <c r="J85" s="47"/>
      <c r="K85" s="47"/>
      <c r="L85" s="47"/>
      <c r="M85" s="54"/>
      <c r="N85" s="54"/>
      <c r="O85" s="54"/>
      <c r="P85" s="54"/>
      <c r="Q85" s="54"/>
      <c r="R85" s="51"/>
      <c r="S85" s="51"/>
      <c r="T85" s="51"/>
      <c r="U85" s="51"/>
      <c r="V85" s="51"/>
      <c r="W85" s="51"/>
      <c r="X85" s="52" t="str">
        <f>IF(M85&gt;0,VLOOKUP(M85,$DY$8:$DZ$95,2)," ")</f>
        <v xml:space="preserve"> </v>
      </c>
      <c r="Y85" s="52" t="str">
        <f>IF(N85&gt;0,VLOOKUP(N85,$DY$8:$DZ$95,2)," ")</f>
        <v xml:space="preserve"> </v>
      </c>
      <c r="Z85" s="52" t="str">
        <f>IF(O85&gt;0,VLOOKUP(O85,$DY$8:$DZ$95,2)," ")</f>
        <v xml:space="preserve"> </v>
      </c>
      <c r="AA85" s="52" t="str">
        <f>IF(P85&gt;0,VLOOKUP(P85,$DY$8:$DZ$95,2)," ")</f>
        <v xml:space="preserve"> </v>
      </c>
      <c r="AB85" s="52" t="str">
        <f>IF(Q85&gt;0,VLOOKUP(Q85,$DY$8:$DZ$95,2)," ")</f>
        <v xml:space="preserve"> </v>
      </c>
      <c r="AC85" s="54"/>
      <c r="AD85" s="54"/>
      <c r="AE85" s="54"/>
      <c r="AF85" s="54"/>
      <c r="AG85" s="54"/>
      <c r="AH85" s="52" t="str">
        <f>IF(AC85&gt;0,VLOOKUP(AC85,$DY$8:$DZ$95,2)," ")</f>
        <v xml:space="preserve"> </v>
      </c>
      <c r="AI85" s="52" t="str">
        <f>IF(AD85&gt;0,VLOOKUP(AD85,$DY$8:$DZ$95,2)," ")</f>
        <v xml:space="preserve"> </v>
      </c>
      <c r="AJ85" s="52" t="str">
        <f>IF(AE85&gt;0,VLOOKUP(AE85,$DY$8:$DZ$95,2)," ")</f>
        <v xml:space="preserve"> </v>
      </c>
      <c r="AK85" s="52" t="str">
        <f>IF(AF85&gt;0,VLOOKUP(AF85,$DY$8:$DZ$95,2)," ")</f>
        <v xml:space="preserve"> </v>
      </c>
      <c r="AL85" s="52" t="str">
        <f>IF(AG85&gt;0,VLOOKUP(AG85,$DY$8:$DZ$95,2)," ")</f>
        <v xml:space="preserve"> </v>
      </c>
      <c r="AM85" s="53"/>
      <c r="AN85" s="53"/>
      <c r="AO85" s="53"/>
      <c r="AP85" s="53"/>
      <c r="AQ85" s="53"/>
      <c r="AR85" s="53"/>
      <c r="AS85" s="55" t="str">
        <f>IF(D85="","",SUM(X85:AB85))</f>
        <v/>
      </c>
      <c r="AT85" s="31" t="str">
        <f>IF(D85="","",RANK(AS85,$AS$3:$AS$202,0))</f>
        <v/>
      </c>
      <c r="AU85" s="57" t="str">
        <f>IF(D85="","",IF(LOOKUP(AT85,'Master 2012 Pay Sheet'!$A$5:$A$35,'Master 2012 Pay Sheet'!$B$5:$B$35)&gt;0,LOOKUP(AT85,'Master 2012 Pay Sheet'!$A$5:$A$35,'Master 2012 Pay Sheet'!$B$5:$B$35),0))</f>
        <v/>
      </c>
      <c r="AV85" s="56" t="str">
        <f>IF(D85="","",SUM(AH85:AL85))</f>
        <v/>
      </c>
      <c r="AW85" s="31" t="str">
        <f>IF(D85="","",RANK(AV85,$AV$3:$AV$202,0))</f>
        <v/>
      </c>
      <c r="AX85" s="57" t="str">
        <f>IF(D85="","",IF(LOOKUP(AW85,'Master 2012 Pay Sheet'!$C$5:$C$35,'Master 2012 Pay Sheet'!$D$5:$D$35)&gt;0,LOOKUP(AW85,'Master 2012 Pay Sheet'!$C$5:$C$35,'Master 2012 Pay Sheet'!$D$5:$D$35),0))</f>
        <v/>
      </c>
      <c r="AY85" s="56" t="str">
        <f>IF(D85="","",AS85+AV85)</f>
        <v/>
      </c>
      <c r="AZ85" s="31" t="str">
        <f>IF(D85="","",RANK(AY85,$AY$3:$AY$202,0))</f>
        <v/>
      </c>
      <c r="BA85" s="57" t="str">
        <f>IF(D85="","",IF(LOOKUP(AZ85,'Master 2012 Pay Sheet'!$E$5:$E$35,'Master 2012 Pay Sheet'!$F$5:$F$35)&gt;0,LOOKUP(AZ85,'Master 2012 Pay Sheet'!$E$5:$E$35,'Master 2012 Pay Sheet'!$F$5:$F$35),0))</f>
        <v/>
      </c>
      <c r="BB85" s="57" t="str">
        <f>IF(D85="","",SUM(AU85+AX85+BA85))</f>
        <v/>
      </c>
      <c r="BC85" s="31" t="str">
        <f>IF(D85="","",AT85-AZ85)</f>
        <v/>
      </c>
      <c r="BD85" s="31" t="str">
        <f>IF(D85="","",IF(BC85=MAX($BC$3:$BC$202),B85,""))</f>
        <v/>
      </c>
      <c r="BE85" s="31" t="str">
        <f>IF(D85="","",COUNT(M85:Q85))</f>
        <v/>
      </c>
      <c r="BF85" s="56" t="str">
        <f>IF(D85="","",MAX(X85:AB85))</f>
        <v/>
      </c>
      <c r="BG85" s="31" t="str">
        <f>IF(BF85=MAX($BF$3:$BF$202),B85,"")</f>
        <v/>
      </c>
      <c r="BH85" s="31" t="str">
        <f>IF(D85="","",COUNT(AC85:AG85))</f>
        <v/>
      </c>
      <c r="BI85" s="56" t="str">
        <f>IF(D85="","",MAX(AH85:AL85))</f>
        <v/>
      </c>
      <c r="BJ85" s="31" t="str">
        <f>IF(BI85=MAX($BI$3:$BI$202),B85,"")</f>
        <v/>
      </c>
      <c r="BK85" s="31" t="str">
        <f>IF(BE85="","",BE85+BH85)</f>
        <v/>
      </c>
      <c r="BL85" s="31" t="str">
        <f>IF(D85="","",IF(S85=MAX($S$3:$S$202),S85,""))</f>
        <v/>
      </c>
      <c r="BM85" s="31" t="str">
        <f>IF(BL85=MAX($BL$3:$BL$202),B85,"")</f>
        <v/>
      </c>
      <c r="BN85" s="31" t="str">
        <f>IF(D85="","",IF(AN85=MAX($AN$3:$AN$202),AN85,""))</f>
        <v/>
      </c>
      <c r="BO85" s="31" t="str">
        <f>IF(BN85=MAX($BN$3:$BN$202),B85,"")</f>
        <v/>
      </c>
      <c r="BP85" s="31" t="str">
        <f>IF(D85="","",IF(R85=MAX($R$3:$R$202),R85,""))</f>
        <v/>
      </c>
      <c r="BQ85" s="31" t="str">
        <f>IF(BP85=MAX($BP$3:$BP$202),B85,"")</f>
        <v/>
      </c>
      <c r="BR85" s="31" t="str">
        <f>IF(D85="","",IF(AM85=MAX($AM$3:$AM$202),AM85,""))</f>
        <v/>
      </c>
      <c r="BS85" s="31" t="str">
        <f>IF(BR85=MAX($BR$3:$BR$202),B85,"")</f>
        <v/>
      </c>
      <c r="BT85" s="31" t="str">
        <f>IF(D85="","",IF(V85=MAX($V$3:$V$202),V85,""))</f>
        <v/>
      </c>
      <c r="BU85" s="31" t="str">
        <f>IF(BT85=MAX($BT$3:$BT$202),B85,"")</f>
        <v/>
      </c>
      <c r="BV85" s="31" t="str">
        <f>IF(D85="","",IF(W85=MAX($W$3:$W$202), W85,""))</f>
        <v/>
      </c>
      <c r="BW85" s="31" t="str">
        <f>IF(BV85=MAX($BV$3:$BV$202),B85,"")</f>
        <v/>
      </c>
      <c r="BX85" s="31" t="str">
        <f>IF(D85="","",IF(AQ85=MAX($AQ$3:$AQ$202),AQ85,""))</f>
        <v/>
      </c>
      <c r="BY85" s="31" t="str">
        <f>IF(BX85=MAX($BX$3:$BX$202),B85,"")</f>
        <v/>
      </c>
      <c r="BZ85" s="31" t="str">
        <f>IF(D85="","",IF(AR85=MAX($AR$3:$AR$202), AR85,""))</f>
        <v/>
      </c>
      <c r="CA85" s="31" t="str">
        <f>IF(BZ85=MAX($BZ$3:$BZ$202),B85,"")</f>
        <v/>
      </c>
      <c r="CB85" s="31" t="str">
        <f>IF(D85="","",IF(U85=MAX($U$3:$U$202), U85,""))</f>
        <v/>
      </c>
      <c r="CC85" s="31" t="str">
        <f>IF(CB85=MAX($CB$3:$CB$202),B85,"")</f>
        <v/>
      </c>
      <c r="CD85" s="31" t="str">
        <f>IF(D85="","",IF(AP85=MAX($AP$3:$AP$202),AP85,""))</f>
        <v/>
      </c>
      <c r="CE85" s="31" t="str">
        <f>IF(CD85=MAX($CD$3:$CD$202),B85,"")</f>
        <v/>
      </c>
      <c r="CF85" s="31" t="str">
        <f>IF(D85="","",IF(T85=MAX($T$3:$T$202), T85,""))</f>
        <v/>
      </c>
      <c r="CG85" s="31" t="str">
        <f>IF(CF85=MAX($CF$3:$CF$202),B85,"")</f>
        <v/>
      </c>
      <c r="CH85" s="31" t="str">
        <f>IF(D85="","",IF(AO85=MAX($AO$3:$AO$202),AO85,""))</f>
        <v/>
      </c>
      <c r="CI85" s="31" t="str">
        <f>IF(CH85=MAX($CH$3:$CH$202),B85,"")</f>
        <v/>
      </c>
      <c r="CJ85" s="31" t="str">
        <f>IF(I85="AC",AZ85,"")</f>
        <v/>
      </c>
      <c r="CK85" s="31" t="str">
        <f>IF(CJ85="","",RANK(CJ85,$CJ$3:$CJ$202,1))</f>
        <v/>
      </c>
      <c r="CL85" s="31" t="str">
        <f>IF(CK85=1,B85,"")</f>
        <v/>
      </c>
      <c r="CM85" s="31" t="str">
        <f>IF(CK85=2,B85,"")</f>
        <v/>
      </c>
      <c r="CN85" s="31" t="str">
        <f>IF(CK85=3,B85,"")</f>
        <v/>
      </c>
      <c r="CO85" s="31" t="str">
        <f>IF(I85="MC",AZ85,"")</f>
        <v/>
      </c>
      <c r="CP85" s="31" t="str">
        <f>IF(CO85="","",RANK(CO85,$CO$3:$CO$202,1))</f>
        <v/>
      </c>
      <c r="CQ85" s="31" t="str">
        <f>IF(CP85=1,B85,"")</f>
        <v/>
      </c>
      <c r="CR85" s="31" t="str">
        <f>IF(CP85=2,B85,"")</f>
        <v/>
      </c>
      <c r="CS85" s="31" t="str">
        <f>IF(CP85=3,B85,"")</f>
        <v/>
      </c>
      <c r="CT85" s="31" t="str">
        <f>IF(BE85=0,BE85,"")</f>
        <v/>
      </c>
      <c r="CU85" s="31" t="str">
        <f>IF(BE85=1,1,"")</f>
        <v/>
      </c>
      <c r="CV85" s="31" t="str">
        <f>IF(BE85=2,2,"")</f>
        <v/>
      </c>
      <c r="CW85" s="31" t="str">
        <f>IF(BE85=3,3,"")</f>
        <v/>
      </c>
      <c r="CX85" s="31" t="str">
        <f>IF(BE85=4,4,"")</f>
        <v/>
      </c>
      <c r="CY85" s="31" t="str">
        <f>IF(BE85=5,5,"")</f>
        <v/>
      </c>
      <c r="CZ85" s="31" t="str">
        <f>IF(BH85=0,BH85,"")</f>
        <v/>
      </c>
      <c r="DA85" s="31" t="str">
        <f>IF(BH85=1,1,"")</f>
        <v/>
      </c>
      <c r="DB85" s="31" t="str">
        <f>IF(BH85=2,2,"")</f>
        <v/>
      </c>
      <c r="DC85" s="31" t="str">
        <f>IF(BH85=3,3,"")</f>
        <v/>
      </c>
      <c r="DD85" s="31" t="str">
        <f>IF(BH85=4,4,"")</f>
        <v/>
      </c>
      <c r="DE85" s="31" t="str">
        <f>IF(BH85=5,5,"")</f>
        <v/>
      </c>
      <c r="DF85" s="31" t="str">
        <f>IF(BK85=0,BK85,"")</f>
        <v/>
      </c>
      <c r="DG85" s="31" t="str">
        <f>IF(BK85=1,1,"")</f>
        <v/>
      </c>
      <c r="DH85" s="31" t="str">
        <f>IF(BK85=2,2,"")</f>
        <v/>
      </c>
      <c r="DI85" s="31" t="str">
        <f>IF(BK85=3,3,"")</f>
        <v/>
      </c>
      <c r="DJ85" s="31" t="str">
        <f>IF(BK85=4,4,"")</f>
        <v/>
      </c>
      <c r="DK85" s="31" t="str">
        <f>IF(BK85=5,5,"")</f>
        <v/>
      </c>
      <c r="DL85" s="31" t="str">
        <f>IF(BK85=6,6,"")</f>
        <v/>
      </c>
      <c r="DM85" s="31" t="str">
        <f>IF(BK85=7,7,"")</f>
        <v/>
      </c>
      <c r="DN85" s="31" t="str">
        <f>IF(BK85=8,8,"")</f>
        <v/>
      </c>
      <c r="DO85" s="31" t="str">
        <f>IF(BK85=9,9,"")</f>
        <v/>
      </c>
      <c r="DP85" s="31" t="str">
        <f>IF(BK85=10,10,"")</f>
        <v/>
      </c>
      <c r="DQ85" s="31" t="str">
        <f>IF(J85="Lund",AZ85,"")</f>
        <v/>
      </c>
      <c r="DR85" s="31" t="str">
        <f>IF(DQ85="","",RANK(DQ85,$DQ$3:$DQ$202,1))</f>
        <v/>
      </c>
      <c r="DS85" s="31" t="str">
        <f>IF(DR85=1,B85,"")</f>
        <v/>
      </c>
      <c r="DT85" s="31" t="str">
        <f>IF(I85="AT",B85,"")</f>
        <v/>
      </c>
      <c r="DU85" s="31" t="str">
        <f>IF(I85="MC",B85,"")</f>
        <v/>
      </c>
      <c r="DV85" s="31" t="str">
        <f>IF(I85="AC",B85,"")</f>
        <v/>
      </c>
      <c r="DW85" s="48" t="e">
        <f>IF(BK85=0,0,IF(D85="","",$D$203-AZ85+1)/$D$203*100)</f>
        <v>#VALUE!</v>
      </c>
      <c r="DX85" s="76" t="str">
        <f>IF(AS85 = 0,AV85 - AS85,"")</f>
        <v/>
      </c>
      <c r="DY85" s="77">
        <v>33.5</v>
      </c>
      <c r="DZ85" s="77">
        <v>15.44</v>
      </c>
    </row>
    <row r="86" spans="1:130" ht="13.2" x14ac:dyDescent="0.25">
      <c r="A86" s="31" t="s">
        <v>318</v>
      </c>
      <c r="B86" s="76">
        <v>84</v>
      </c>
      <c r="C86" s="15"/>
      <c r="D86" s="14"/>
      <c r="E86" s="14"/>
      <c r="F86" s="14"/>
      <c r="G86" s="14"/>
      <c r="H86" s="14"/>
      <c r="I86" s="15"/>
      <c r="J86" s="47"/>
      <c r="K86" s="47"/>
      <c r="L86" s="47"/>
      <c r="M86" s="54"/>
      <c r="N86" s="54"/>
      <c r="O86" s="54"/>
      <c r="P86" s="54"/>
      <c r="Q86" s="54"/>
      <c r="R86" s="51"/>
      <c r="S86" s="51"/>
      <c r="T86" s="51"/>
      <c r="U86" s="51"/>
      <c r="V86" s="51"/>
      <c r="W86" s="51"/>
      <c r="X86" s="52" t="str">
        <f>IF(M86&gt;0,VLOOKUP(M86,$DY$8:$DZ$95,2)," ")</f>
        <v xml:space="preserve"> </v>
      </c>
      <c r="Y86" s="52" t="str">
        <f>IF(N86&gt;0,VLOOKUP(N86,$DY$8:$DZ$95,2)," ")</f>
        <v xml:space="preserve"> </v>
      </c>
      <c r="Z86" s="52" t="str">
        <f>IF(O86&gt;0,VLOOKUP(O86,$DY$8:$DZ$95,2)," ")</f>
        <v xml:space="preserve"> </v>
      </c>
      <c r="AA86" s="52" t="str">
        <f>IF(P86&gt;0,VLOOKUP(P86,$DY$8:$DZ$95,2)," ")</f>
        <v xml:space="preserve"> </v>
      </c>
      <c r="AB86" s="52" t="str">
        <f>IF(Q86&gt;0,VLOOKUP(Q86,$DY$8:$DZ$95,2)," ")</f>
        <v xml:space="preserve"> </v>
      </c>
      <c r="AC86" s="54"/>
      <c r="AD86" s="54"/>
      <c r="AE86" s="54"/>
      <c r="AF86" s="54"/>
      <c r="AG86" s="54"/>
      <c r="AH86" s="52" t="str">
        <f>IF(AC86&gt;0,VLOOKUP(AC86,$DY$8:$DZ$95,2)," ")</f>
        <v xml:space="preserve"> </v>
      </c>
      <c r="AI86" s="52" t="str">
        <f>IF(AD86&gt;0,VLOOKUP(AD86,$DY$8:$DZ$95,2)," ")</f>
        <v xml:space="preserve"> </v>
      </c>
      <c r="AJ86" s="52" t="str">
        <f>IF(AE86&gt;0,VLOOKUP(AE86,$DY$8:$DZ$95,2)," ")</f>
        <v xml:space="preserve"> </v>
      </c>
      <c r="AK86" s="52" t="str">
        <f>IF(AF86&gt;0,VLOOKUP(AF86,$DY$8:$DZ$95,2)," ")</f>
        <v xml:space="preserve"> </v>
      </c>
      <c r="AL86" s="52" t="str">
        <f>IF(AG86&gt;0,VLOOKUP(AG86,$DY$8:$DZ$95,2)," ")</f>
        <v xml:space="preserve"> </v>
      </c>
      <c r="AM86" s="53"/>
      <c r="AN86" s="53"/>
      <c r="AO86" s="53"/>
      <c r="AP86" s="53"/>
      <c r="AQ86" s="53"/>
      <c r="AR86" s="53"/>
      <c r="AS86" s="55" t="str">
        <f>IF(D86="","",SUM(X86:AB86))</f>
        <v/>
      </c>
      <c r="AT86" s="31" t="str">
        <f>IF(D86="","",RANK(AS86,$AS$3:$AS$202,0))</f>
        <v/>
      </c>
      <c r="AU86" s="57" t="str">
        <f>IF(D86="","",IF(LOOKUP(AT86,'Master 2012 Pay Sheet'!$A$5:$A$35,'Master 2012 Pay Sheet'!$B$5:$B$35)&gt;0,LOOKUP(AT86,'Master 2012 Pay Sheet'!$A$5:$A$35,'Master 2012 Pay Sheet'!$B$5:$B$35),0))</f>
        <v/>
      </c>
      <c r="AV86" s="56" t="str">
        <f>IF(D86="","",SUM(AH86:AL86))</f>
        <v/>
      </c>
      <c r="AW86" s="31" t="str">
        <f>IF(D86="","",RANK(AV86,$AV$3:$AV$202,0))</f>
        <v/>
      </c>
      <c r="AX86" s="57" t="str">
        <f>IF(D86="","",IF(LOOKUP(AW86,'Master 2012 Pay Sheet'!$C$5:$C$35,'Master 2012 Pay Sheet'!$D$5:$D$35)&gt;0,LOOKUP(AW86,'Master 2012 Pay Sheet'!$C$5:$C$35,'Master 2012 Pay Sheet'!$D$5:$D$35),0))</f>
        <v/>
      </c>
      <c r="AY86" s="56" t="str">
        <f>IF(D86="","",AS86+AV86)</f>
        <v/>
      </c>
      <c r="AZ86" s="31" t="str">
        <f>IF(D86="","",RANK(AY86,$AY$3:$AY$202,0))</f>
        <v/>
      </c>
      <c r="BA86" s="57" t="str">
        <f>IF(D86="","",IF(LOOKUP(AZ86,'Master 2012 Pay Sheet'!$E$5:$E$35,'Master 2012 Pay Sheet'!$F$5:$F$35)&gt;0,LOOKUP(AZ86,'Master 2012 Pay Sheet'!$E$5:$E$35,'Master 2012 Pay Sheet'!$F$5:$F$35),0))</f>
        <v/>
      </c>
      <c r="BB86" s="57" t="str">
        <f>IF(D86="","",SUM(AU86+AX86+BA86))</f>
        <v/>
      </c>
      <c r="BC86" s="31" t="str">
        <f>IF(D86="","",AT86-AZ86)</f>
        <v/>
      </c>
      <c r="BD86" s="31" t="str">
        <f>IF(D86="","",IF(BC86=MAX($BC$3:$BC$202),B86,""))</f>
        <v/>
      </c>
      <c r="BE86" s="31" t="str">
        <f>IF(D86="","",COUNT(M86:Q86))</f>
        <v/>
      </c>
      <c r="BF86" s="56" t="str">
        <f>IF(D86="","",MAX(X86:AB86))</f>
        <v/>
      </c>
      <c r="BG86" s="31" t="str">
        <f>IF(BF86=MAX($BF$3:$BF$202),B86,"")</f>
        <v/>
      </c>
      <c r="BH86" s="31" t="str">
        <f>IF(D86="","",COUNT(AC86:AG86))</f>
        <v/>
      </c>
      <c r="BI86" s="56" t="str">
        <f>IF(D86="","",MAX(AH86:AL86))</f>
        <v/>
      </c>
      <c r="BJ86" s="31" t="str">
        <f>IF(BI86=MAX($BI$3:$BI$202),B86,"")</f>
        <v/>
      </c>
      <c r="BK86" s="31" t="str">
        <f>IF(BE86="","",BE86+BH86)</f>
        <v/>
      </c>
      <c r="BL86" s="31" t="str">
        <f>IF(D86="","",IF(S86=MAX($S$3:$S$202),S86,""))</f>
        <v/>
      </c>
      <c r="BM86" s="31" t="str">
        <f>IF(BL86=MAX($BL$3:$BL$202),B86,"")</f>
        <v/>
      </c>
      <c r="BN86" s="31" t="str">
        <f>IF(D86="","",IF(AN86=MAX($AN$3:$AN$202),AN86,""))</f>
        <v/>
      </c>
      <c r="BO86" s="31" t="str">
        <f>IF(BN86=MAX($BN$3:$BN$202),B86,"")</f>
        <v/>
      </c>
      <c r="BP86" s="31" t="str">
        <f>IF(D86="","",IF(R86=MAX($R$3:$R$202),R86,""))</f>
        <v/>
      </c>
      <c r="BQ86" s="31" t="str">
        <f>IF(BP86=MAX($BP$3:$BP$202),B86,"")</f>
        <v/>
      </c>
      <c r="BR86" s="31" t="str">
        <f>IF(D86="","",IF(AM86=MAX($AM$3:$AM$202),AM86,""))</f>
        <v/>
      </c>
      <c r="BS86" s="31" t="str">
        <f>IF(BR86=MAX($BR$3:$BR$202),B86,"")</f>
        <v/>
      </c>
      <c r="BT86" s="31" t="str">
        <f>IF(D86="","",IF(V86=MAX($V$3:$V$202),V86,""))</f>
        <v/>
      </c>
      <c r="BU86" s="31" t="str">
        <f>IF(BT86=MAX($BT$3:$BT$202),B86,"")</f>
        <v/>
      </c>
      <c r="BV86" s="31" t="str">
        <f>IF(D86="","",IF(W86=MAX($W$3:$W$202), W86,""))</f>
        <v/>
      </c>
      <c r="BW86" s="31" t="str">
        <f>IF(BV86=MAX($BV$3:$BV$202),B86,"")</f>
        <v/>
      </c>
      <c r="BX86" s="31" t="str">
        <f>IF(D86="","",IF(AQ86=MAX($AQ$3:$AQ$202),AQ86,""))</f>
        <v/>
      </c>
      <c r="BY86" s="31" t="str">
        <f>IF(BX86=MAX($BX$3:$BX$202),B86,"")</f>
        <v/>
      </c>
      <c r="BZ86" s="31" t="str">
        <f>IF(D86="","",IF(AR86=MAX($AR$3:$AR$202), AR86,""))</f>
        <v/>
      </c>
      <c r="CA86" s="31" t="str">
        <f>IF(BZ86=MAX($BZ$3:$BZ$202),B86,"")</f>
        <v/>
      </c>
      <c r="CB86" s="31" t="str">
        <f>IF(D86="","",IF(U86=MAX($U$3:$U$202), U86,""))</f>
        <v/>
      </c>
      <c r="CC86" s="31" t="str">
        <f>IF(CB86=MAX($CB$3:$CB$202),B86,"")</f>
        <v/>
      </c>
      <c r="CD86" s="31" t="str">
        <f>IF(D86="","",IF(AP86=MAX($AP$3:$AP$202),AP86,""))</f>
        <v/>
      </c>
      <c r="CE86" s="31" t="str">
        <f>IF(CD86=MAX($CD$3:$CD$202),B86,"")</f>
        <v/>
      </c>
      <c r="CF86" s="31" t="str">
        <f>IF(D86="","",IF(T86=MAX($T$3:$T$202), T86,""))</f>
        <v/>
      </c>
      <c r="CG86" s="31" t="str">
        <f>IF(CF86=MAX($CF$3:$CF$202),B86,"")</f>
        <v/>
      </c>
      <c r="CH86" s="31" t="str">
        <f>IF(D86="","",IF(AO86=MAX($AO$3:$AO$202),AO86,""))</f>
        <v/>
      </c>
      <c r="CI86" s="31" t="str">
        <f>IF(CH86=MAX($CH$3:$CH$202),B86,"")</f>
        <v/>
      </c>
      <c r="CJ86" s="31" t="str">
        <f>IF(I86="AC",AZ86,"")</f>
        <v/>
      </c>
      <c r="CK86" s="31" t="str">
        <f>IF(CJ86="","",RANK(CJ86,$CJ$3:$CJ$202,1))</f>
        <v/>
      </c>
      <c r="CL86" s="31" t="str">
        <f>IF(CK86=1,B86,"")</f>
        <v/>
      </c>
      <c r="CM86" s="31" t="str">
        <f>IF(CK86=2,B86,"")</f>
        <v/>
      </c>
      <c r="CN86" s="31" t="str">
        <f>IF(CK86=3,B86,"")</f>
        <v/>
      </c>
      <c r="CO86" s="31" t="str">
        <f>IF(I86="MC",AZ86,"")</f>
        <v/>
      </c>
      <c r="CP86" s="31" t="str">
        <f>IF(CO86="","",RANK(CO86,$CO$3:$CO$202,1))</f>
        <v/>
      </c>
      <c r="CQ86" s="31" t="str">
        <f>IF(CP86=1,B86,"")</f>
        <v/>
      </c>
      <c r="CR86" s="31" t="str">
        <f>IF(CP86=2,B86,"")</f>
        <v/>
      </c>
      <c r="CS86" s="31" t="str">
        <f>IF(CP86=3,B86,"")</f>
        <v/>
      </c>
      <c r="CT86" s="31" t="str">
        <f>IF(BE86=0,BE86,"")</f>
        <v/>
      </c>
      <c r="CU86" s="31" t="str">
        <f>IF(BE86=1,1,"")</f>
        <v/>
      </c>
      <c r="CV86" s="31" t="str">
        <f>IF(BE86=2,2,"")</f>
        <v/>
      </c>
      <c r="CW86" s="31" t="str">
        <f>IF(BE86=3,3,"")</f>
        <v/>
      </c>
      <c r="CX86" s="31" t="str">
        <f>IF(BE86=4,4,"")</f>
        <v/>
      </c>
      <c r="CY86" s="31" t="str">
        <f>IF(BE86=5,5,"")</f>
        <v/>
      </c>
      <c r="CZ86" s="31" t="str">
        <f>IF(BH86=0,BH86,"")</f>
        <v/>
      </c>
      <c r="DA86" s="31" t="str">
        <f>IF(BH86=1,1,"")</f>
        <v/>
      </c>
      <c r="DB86" s="31" t="str">
        <f>IF(BH86=2,2,"")</f>
        <v/>
      </c>
      <c r="DC86" s="31" t="str">
        <f>IF(BH86=3,3,"")</f>
        <v/>
      </c>
      <c r="DD86" s="31" t="str">
        <f>IF(BH86=4,4,"")</f>
        <v/>
      </c>
      <c r="DE86" s="31" t="str">
        <f>IF(BH86=5,5,"")</f>
        <v/>
      </c>
      <c r="DF86" s="31" t="str">
        <f>IF(BK86=0,BK86,"")</f>
        <v/>
      </c>
      <c r="DG86" s="31" t="str">
        <f>IF(BK86=1,1,"")</f>
        <v/>
      </c>
      <c r="DH86" s="31" t="str">
        <f>IF(BK86=2,2,"")</f>
        <v/>
      </c>
      <c r="DI86" s="31" t="str">
        <f>IF(BK86=3,3,"")</f>
        <v/>
      </c>
      <c r="DJ86" s="31" t="str">
        <f>IF(BK86=4,4,"")</f>
        <v/>
      </c>
      <c r="DK86" s="31" t="str">
        <f>IF(BK86=5,5,"")</f>
        <v/>
      </c>
      <c r="DL86" s="31" t="str">
        <f>IF(BK86=6,6,"")</f>
        <v/>
      </c>
      <c r="DM86" s="31" t="str">
        <f>IF(BK86=7,7,"")</f>
        <v/>
      </c>
      <c r="DN86" s="31" t="str">
        <f>IF(BK86=8,8,"")</f>
        <v/>
      </c>
      <c r="DO86" s="31" t="str">
        <f>IF(BK86=9,9,"")</f>
        <v/>
      </c>
      <c r="DP86" s="31" t="str">
        <f>IF(BK86=10,10,"")</f>
        <v/>
      </c>
      <c r="DQ86" s="31" t="str">
        <f>IF(J86="Lund",AZ86,"")</f>
        <v/>
      </c>
      <c r="DR86" s="31" t="str">
        <f>IF(DQ86="","",RANK(DQ86,$DQ$3:$DQ$202,1))</f>
        <v/>
      </c>
      <c r="DS86" s="31" t="str">
        <f>IF(DR86=1,B86,"")</f>
        <v/>
      </c>
      <c r="DT86" s="31" t="str">
        <f>IF(I86="AT",B86,"")</f>
        <v/>
      </c>
      <c r="DU86" s="31" t="str">
        <f>IF(I86="MC",B86,"")</f>
        <v/>
      </c>
      <c r="DV86" s="31" t="str">
        <f>IF(I86="AC",B86,"")</f>
        <v/>
      </c>
      <c r="DW86" s="48" t="e">
        <f>IF(BK86=0,0,IF(D86="","",$D$203-AZ86+1)/$D$203*100)</f>
        <v>#VALUE!</v>
      </c>
      <c r="DX86" s="76" t="str">
        <f>IF(AS86 = 0,AV86 - AS86,"")</f>
        <v/>
      </c>
      <c r="DY86" s="77">
        <v>33.75</v>
      </c>
      <c r="DZ86" s="77">
        <v>15.8</v>
      </c>
    </row>
    <row r="87" spans="1:130" ht="13.2" x14ac:dyDescent="0.25">
      <c r="A87" s="31" t="s">
        <v>318</v>
      </c>
      <c r="B87" s="76">
        <v>85</v>
      </c>
      <c r="C87" s="15"/>
      <c r="D87" s="14"/>
      <c r="E87" s="14"/>
      <c r="F87" s="14"/>
      <c r="G87" s="14"/>
      <c r="H87" s="14"/>
      <c r="I87" s="15"/>
      <c r="J87" s="47"/>
      <c r="K87" s="47"/>
      <c r="L87" s="47"/>
      <c r="M87" s="54"/>
      <c r="N87" s="54"/>
      <c r="O87" s="54"/>
      <c r="P87" s="54"/>
      <c r="Q87" s="54"/>
      <c r="R87" s="51"/>
      <c r="S87" s="51"/>
      <c r="T87" s="51"/>
      <c r="U87" s="51"/>
      <c r="V87" s="51"/>
      <c r="W87" s="51"/>
      <c r="X87" s="52" t="str">
        <f>IF(M87&gt;0,VLOOKUP(M87,$DY$8:$DZ$95,2)," ")</f>
        <v xml:space="preserve"> </v>
      </c>
      <c r="Y87" s="52" t="str">
        <f>IF(N87&gt;0,VLOOKUP(N87,$DY$8:$DZ$95,2)," ")</f>
        <v xml:space="preserve"> </v>
      </c>
      <c r="Z87" s="52" t="str">
        <f>IF(O87&gt;0,VLOOKUP(O87,$DY$8:$DZ$95,2)," ")</f>
        <v xml:space="preserve"> </v>
      </c>
      <c r="AA87" s="52" t="str">
        <f>IF(P87&gt;0,VLOOKUP(P87,$DY$8:$DZ$95,2)," ")</f>
        <v xml:space="preserve"> </v>
      </c>
      <c r="AB87" s="52" t="str">
        <f>IF(Q87&gt;0,VLOOKUP(Q87,$DY$8:$DZ$95,2)," ")</f>
        <v xml:space="preserve"> </v>
      </c>
      <c r="AC87" s="54"/>
      <c r="AD87" s="54"/>
      <c r="AE87" s="54"/>
      <c r="AF87" s="54"/>
      <c r="AG87" s="54"/>
      <c r="AH87" s="52" t="str">
        <f>IF(AC87&gt;0,VLOOKUP(AC87,$DY$8:$DZ$95,2)," ")</f>
        <v xml:space="preserve"> </v>
      </c>
      <c r="AI87" s="52" t="str">
        <f>IF(AD87&gt;0,VLOOKUP(AD87,$DY$8:$DZ$95,2)," ")</f>
        <v xml:space="preserve"> </v>
      </c>
      <c r="AJ87" s="52" t="str">
        <f>IF(AE87&gt;0,VLOOKUP(AE87,$DY$8:$DZ$95,2)," ")</f>
        <v xml:space="preserve"> </v>
      </c>
      <c r="AK87" s="52" t="str">
        <f>IF(AF87&gt;0,VLOOKUP(AF87,$DY$8:$DZ$95,2)," ")</f>
        <v xml:space="preserve"> </v>
      </c>
      <c r="AL87" s="52" t="str">
        <f>IF(AG87&gt;0,VLOOKUP(AG87,$DY$8:$DZ$95,2)," ")</f>
        <v xml:space="preserve"> </v>
      </c>
      <c r="AM87" s="53"/>
      <c r="AN87" s="53"/>
      <c r="AO87" s="53"/>
      <c r="AP87" s="53"/>
      <c r="AQ87" s="53"/>
      <c r="AR87" s="53"/>
      <c r="AS87" s="55" t="str">
        <f>IF(D87="","",SUM(X87:AB87))</f>
        <v/>
      </c>
      <c r="AT87" s="31" t="str">
        <f>IF(D87="","",RANK(AS87,$AS$3:$AS$202,0))</f>
        <v/>
      </c>
      <c r="AU87" s="57" t="str">
        <f>IF(D87="","",IF(LOOKUP(AT87,'Master 2012 Pay Sheet'!$A$5:$A$35,'Master 2012 Pay Sheet'!$B$5:$B$35)&gt;0,LOOKUP(AT87,'Master 2012 Pay Sheet'!$A$5:$A$35,'Master 2012 Pay Sheet'!$B$5:$B$35),0))</f>
        <v/>
      </c>
      <c r="AV87" s="56" t="str">
        <f>IF(D87="","",SUM(AH87:AL87))</f>
        <v/>
      </c>
      <c r="AW87" s="31" t="str">
        <f>IF(D87="","",RANK(AV87,$AV$3:$AV$202,0))</f>
        <v/>
      </c>
      <c r="AX87" s="57" t="str">
        <f>IF(D87="","",IF(LOOKUP(AW87,'Master 2012 Pay Sheet'!$C$5:$C$35,'Master 2012 Pay Sheet'!$D$5:$D$35)&gt;0,LOOKUP(AW87,'Master 2012 Pay Sheet'!$C$5:$C$35,'Master 2012 Pay Sheet'!$D$5:$D$35),0))</f>
        <v/>
      </c>
      <c r="AY87" s="56" t="str">
        <f>IF(D87="","",AS87+AV87)</f>
        <v/>
      </c>
      <c r="AZ87" s="31" t="str">
        <f>IF(D87="","",RANK(AY87,$AY$3:$AY$202,0))</f>
        <v/>
      </c>
      <c r="BA87" s="57" t="str">
        <f>IF(D87="","",IF(LOOKUP(AZ87,'Master 2012 Pay Sheet'!$E$5:$E$35,'Master 2012 Pay Sheet'!$F$5:$F$35)&gt;0,LOOKUP(AZ87,'Master 2012 Pay Sheet'!$E$5:$E$35,'Master 2012 Pay Sheet'!$F$5:$F$35),0))</f>
        <v/>
      </c>
      <c r="BB87" s="57" t="str">
        <f>IF(D87="","",SUM(AU87+AX87+BA87))</f>
        <v/>
      </c>
      <c r="BC87" s="31" t="str">
        <f>IF(D87="","",AT87-AZ87)</f>
        <v/>
      </c>
      <c r="BD87" s="31" t="str">
        <f>IF(D87="","",IF(BC87=MAX($BC$3:$BC$202),B87,""))</f>
        <v/>
      </c>
      <c r="BE87" s="31" t="str">
        <f>IF(D87="","",COUNT(M87:Q87))</f>
        <v/>
      </c>
      <c r="BF87" s="56" t="str">
        <f>IF(D87="","",MAX(X87:AB87))</f>
        <v/>
      </c>
      <c r="BG87" s="31" t="str">
        <f>IF(BF87=MAX($BF$3:$BF$202),B87,"")</f>
        <v/>
      </c>
      <c r="BH87" s="31" t="str">
        <f>IF(D87="","",COUNT(AC87:AG87))</f>
        <v/>
      </c>
      <c r="BI87" s="56" t="str">
        <f>IF(D87="","",MAX(AH87:AL87))</f>
        <v/>
      </c>
      <c r="BJ87" s="31" t="str">
        <f>IF(BI87=MAX($BI$3:$BI$202),B87,"")</f>
        <v/>
      </c>
      <c r="BK87" s="31" t="str">
        <f>IF(BE87="","",BE87+BH87)</f>
        <v/>
      </c>
      <c r="BL87" s="31" t="str">
        <f>IF(D87="","",IF(S87=MAX($S$3:$S$202),S87,""))</f>
        <v/>
      </c>
      <c r="BM87" s="31" t="str">
        <f>IF(BL87=MAX($BL$3:$BL$202),B87,"")</f>
        <v/>
      </c>
      <c r="BN87" s="31" t="str">
        <f>IF(D87="","",IF(AN87=MAX($AN$3:$AN$202),AN87,""))</f>
        <v/>
      </c>
      <c r="BO87" s="31" t="str">
        <f>IF(BN87=MAX($BN$3:$BN$202),B87,"")</f>
        <v/>
      </c>
      <c r="BP87" s="31" t="str">
        <f>IF(D87="","",IF(R87=MAX($R$3:$R$202),R87,""))</f>
        <v/>
      </c>
      <c r="BQ87" s="31" t="str">
        <f>IF(BP87=MAX($BP$3:$BP$202),B87,"")</f>
        <v/>
      </c>
      <c r="BR87" s="31" t="str">
        <f>IF(D87="","",IF(AM87=MAX($AM$3:$AM$202),AM87,""))</f>
        <v/>
      </c>
      <c r="BS87" s="31" t="str">
        <f>IF(BR87=MAX($BR$3:$BR$202),B87,"")</f>
        <v/>
      </c>
      <c r="BT87" s="31" t="str">
        <f>IF(D87="","",IF(V87=MAX($V$3:$V$202),V87,""))</f>
        <v/>
      </c>
      <c r="BU87" s="31" t="str">
        <f>IF(BT87=MAX($BT$3:$BT$202),B87,"")</f>
        <v/>
      </c>
      <c r="BV87" s="31" t="str">
        <f>IF(D87="","",IF(W87=MAX($W$3:$W$202), W87,""))</f>
        <v/>
      </c>
      <c r="BW87" s="31" t="str">
        <f>IF(BV87=MAX($BV$3:$BV$202),B87,"")</f>
        <v/>
      </c>
      <c r="BX87" s="31" t="str">
        <f>IF(D87="","",IF(AQ87=MAX($AQ$3:$AQ$202),AQ87,""))</f>
        <v/>
      </c>
      <c r="BY87" s="31" t="str">
        <f>IF(BX87=MAX($BX$3:$BX$202),B87,"")</f>
        <v/>
      </c>
      <c r="BZ87" s="31" t="str">
        <f>IF(D87="","",IF(AR87=MAX($AR$3:$AR$202), AR87,""))</f>
        <v/>
      </c>
      <c r="CA87" s="31" t="str">
        <f>IF(BZ87=MAX($BZ$3:$BZ$202),B87,"")</f>
        <v/>
      </c>
      <c r="CB87" s="31" t="str">
        <f>IF(D87="","",IF(U87=MAX($U$3:$U$202), U87,""))</f>
        <v/>
      </c>
      <c r="CC87" s="31" t="str">
        <f>IF(CB87=MAX($CB$3:$CB$202),B87,"")</f>
        <v/>
      </c>
      <c r="CD87" s="31" t="str">
        <f>IF(D87="","",IF(AP87=MAX($AP$3:$AP$202),AP87,""))</f>
        <v/>
      </c>
      <c r="CE87" s="31" t="str">
        <f>IF(CD87=MAX($CD$3:$CD$202),B87,"")</f>
        <v/>
      </c>
      <c r="CF87" s="31" t="str">
        <f>IF(D87="","",IF(T87=MAX($T$3:$T$202), T87,""))</f>
        <v/>
      </c>
      <c r="CG87" s="31" t="str">
        <f>IF(CF87=MAX($CF$3:$CF$202),B87,"")</f>
        <v/>
      </c>
      <c r="CH87" s="31" t="str">
        <f>IF(D87="","",IF(AO87=MAX($AO$3:$AO$202),AO87,""))</f>
        <v/>
      </c>
      <c r="CI87" s="31" t="str">
        <f>IF(CH87=MAX($CH$3:$CH$202),B87,"")</f>
        <v/>
      </c>
      <c r="CJ87" s="31" t="str">
        <f>IF(I87="AC",AZ87,"")</f>
        <v/>
      </c>
      <c r="CK87" s="31" t="str">
        <f>IF(CJ87="","",RANK(CJ87,$CJ$3:$CJ$202,1))</f>
        <v/>
      </c>
      <c r="CL87" s="31" t="str">
        <f>IF(CK87=1,B87,"")</f>
        <v/>
      </c>
      <c r="CM87" s="31" t="str">
        <f>IF(CK87=2,B87,"")</f>
        <v/>
      </c>
      <c r="CN87" s="31" t="str">
        <f>IF(CK87=3,B87,"")</f>
        <v/>
      </c>
      <c r="CO87" s="31" t="str">
        <f>IF(I87="MC",AZ87,"")</f>
        <v/>
      </c>
      <c r="CP87" s="31" t="str">
        <f>IF(CO87="","",RANK(CO87,$CO$3:$CO$202,1))</f>
        <v/>
      </c>
      <c r="CQ87" s="31" t="str">
        <f>IF(CP87=1,B87,"")</f>
        <v/>
      </c>
      <c r="CR87" s="31" t="str">
        <f>IF(CP87=2,B87,"")</f>
        <v/>
      </c>
      <c r="CS87" s="31" t="str">
        <f>IF(CP87=3,B87,"")</f>
        <v/>
      </c>
      <c r="CT87" s="31" t="str">
        <f>IF(BE87=0,BE87,"")</f>
        <v/>
      </c>
      <c r="CU87" s="31" t="str">
        <f>IF(BE87=1,1,"")</f>
        <v/>
      </c>
      <c r="CV87" s="31" t="str">
        <f>IF(BE87=2,2,"")</f>
        <v/>
      </c>
      <c r="CW87" s="31" t="str">
        <f>IF(BE87=3,3,"")</f>
        <v/>
      </c>
      <c r="CX87" s="31" t="str">
        <f>IF(BE87=4,4,"")</f>
        <v/>
      </c>
      <c r="CY87" s="31" t="str">
        <f>IF(BE87=5,5,"")</f>
        <v/>
      </c>
      <c r="CZ87" s="31" t="str">
        <f>IF(BH87=0,BH87,"")</f>
        <v/>
      </c>
      <c r="DA87" s="31" t="str">
        <f>IF(BH87=1,1,"")</f>
        <v/>
      </c>
      <c r="DB87" s="31" t="str">
        <f>IF(BH87=2,2,"")</f>
        <v/>
      </c>
      <c r="DC87" s="31" t="str">
        <f>IF(BH87=3,3,"")</f>
        <v/>
      </c>
      <c r="DD87" s="31" t="str">
        <f>IF(BH87=4,4,"")</f>
        <v/>
      </c>
      <c r="DE87" s="31" t="str">
        <f>IF(BH87=5,5,"")</f>
        <v/>
      </c>
      <c r="DF87" s="31" t="str">
        <f>IF(BK87=0,BK87,"")</f>
        <v/>
      </c>
      <c r="DG87" s="31" t="str">
        <f>IF(BK87=1,1,"")</f>
        <v/>
      </c>
      <c r="DH87" s="31" t="str">
        <f>IF(BK87=2,2,"")</f>
        <v/>
      </c>
      <c r="DI87" s="31" t="str">
        <f>IF(BK87=3,3,"")</f>
        <v/>
      </c>
      <c r="DJ87" s="31" t="str">
        <f>IF(BK87=4,4,"")</f>
        <v/>
      </c>
      <c r="DK87" s="31" t="str">
        <f>IF(BK87=5,5,"")</f>
        <v/>
      </c>
      <c r="DL87" s="31" t="str">
        <f>IF(BK87=6,6,"")</f>
        <v/>
      </c>
      <c r="DM87" s="31" t="str">
        <f>IF(BK87=7,7,"")</f>
        <v/>
      </c>
      <c r="DN87" s="31" t="str">
        <f>IF(BK87=8,8,"")</f>
        <v/>
      </c>
      <c r="DO87" s="31" t="str">
        <f>IF(BK87=9,9,"")</f>
        <v/>
      </c>
      <c r="DP87" s="31" t="str">
        <f>IF(BK87=10,10,"")</f>
        <v/>
      </c>
      <c r="DQ87" s="31" t="str">
        <f>IF(J87="Lund",AZ87,"")</f>
        <v/>
      </c>
      <c r="DR87" s="31" t="str">
        <f>IF(DQ87="","",RANK(DQ87,$DQ$3:$DQ$202,1))</f>
        <v/>
      </c>
      <c r="DS87" s="31" t="str">
        <f>IF(DR87=1,B87,"")</f>
        <v/>
      </c>
      <c r="DT87" s="31" t="str">
        <f>IF(I87="AT",B87,"")</f>
        <v/>
      </c>
      <c r="DU87" s="31" t="str">
        <f>IF(I87="MC",B87,"")</f>
        <v/>
      </c>
      <c r="DV87" s="31" t="str">
        <f>IF(I87="AC",B87,"")</f>
        <v/>
      </c>
      <c r="DW87" s="48" t="e">
        <f>IF(BK87=0,0,IF(D87="","",$D$203-AZ87+1)/$D$203*100)</f>
        <v>#VALUE!</v>
      </c>
      <c r="DX87" s="76" t="str">
        <f>IF(AS87 = 0,AV87 - AS87,"")</f>
        <v/>
      </c>
      <c r="DY87" s="77">
        <v>34</v>
      </c>
      <c r="DZ87" s="77">
        <v>16.170000000000002</v>
      </c>
    </row>
    <row r="88" spans="1:130" ht="13.2" x14ac:dyDescent="0.25">
      <c r="A88" s="31" t="s">
        <v>318</v>
      </c>
      <c r="B88" s="76">
        <v>86</v>
      </c>
      <c r="C88" s="15"/>
      <c r="D88" s="14"/>
      <c r="E88" s="14"/>
      <c r="F88" s="14"/>
      <c r="G88" s="14"/>
      <c r="H88" s="14"/>
      <c r="I88" s="15"/>
      <c r="J88" s="47"/>
      <c r="K88" s="47"/>
      <c r="L88" s="47"/>
      <c r="M88" s="54"/>
      <c r="N88" s="54"/>
      <c r="O88" s="54"/>
      <c r="P88" s="54"/>
      <c r="Q88" s="54"/>
      <c r="R88" s="51"/>
      <c r="S88" s="51"/>
      <c r="T88" s="51"/>
      <c r="U88" s="51"/>
      <c r="V88" s="51"/>
      <c r="W88" s="51"/>
      <c r="X88" s="52" t="str">
        <f>IF(M88&gt;0,VLOOKUP(M88,$DY$8:$DZ$95,2)," ")</f>
        <v xml:space="preserve"> </v>
      </c>
      <c r="Y88" s="52" t="str">
        <f>IF(N88&gt;0,VLOOKUP(N88,$DY$8:$DZ$95,2)," ")</f>
        <v xml:space="preserve"> </v>
      </c>
      <c r="Z88" s="52" t="str">
        <f>IF(O88&gt;0,VLOOKUP(O88,$DY$8:$DZ$95,2)," ")</f>
        <v xml:space="preserve"> </v>
      </c>
      <c r="AA88" s="52" t="str">
        <f>IF(P88&gt;0,VLOOKUP(P88,$DY$8:$DZ$95,2)," ")</f>
        <v xml:space="preserve"> </v>
      </c>
      <c r="AB88" s="52" t="str">
        <f>IF(Q88&gt;0,VLOOKUP(Q88,$DY$8:$DZ$95,2)," ")</f>
        <v xml:space="preserve"> </v>
      </c>
      <c r="AC88" s="54"/>
      <c r="AD88" s="54"/>
      <c r="AE88" s="54"/>
      <c r="AF88" s="54"/>
      <c r="AG88" s="54"/>
      <c r="AH88" s="52" t="str">
        <f>IF(AC88&gt;0,VLOOKUP(AC88,$DY$8:$DZ$95,2)," ")</f>
        <v xml:space="preserve"> </v>
      </c>
      <c r="AI88" s="52" t="str">
        <f>IF(AD88&gt;0,VLOOKUP(AD88,$DY$8:$DZ$95,2)," ")</f>
        <v xml:space="preserve"> </v>
      </c>
      <c r="AJ88" s="52" t="str">
        <f>IF(AE88&gt;0,VLOOKUP(AE88,$DY$8:$DZ$95,2)," ")</f>
        <v xml:space="preserve"> </v>
      </c>
      <c r="AK88" s="52" t="str">
        <f>IF(AF88&gt;0,VLOOKUP(AF88,$DY$8:$DZ$95,2)," ")</f>
        <v xml:space="preserve"> </v>
      </c>
      <c r="AL88" s="52" t="str">
        <f>IF(AG88&gt;0,VLOOKUP(AG88,$DY$8:$DZ$95,2)," ")</f>
        <v xml:space="preserve"> </v>
      </c>
      <c r="AM88" s="53"/>
      <c r="AN88" s="53"/>
      <c r="AO88" s="53"/>
      <c r="AP88" s="53"/>
      <c r="AQ88" s="53"/>
      <c r="AR88" s="53"/>
      <c r="AS88" s="55" t="str">
        <f>IF(D88="","",SUM(X88:AB88))</f>
        <v/>
      </c>
      <c r="AT88" s="31" t="str">
        <f>IF(D88="","",RANK(AS88,$AS$3:$AS$202,0))</f>
        <v/>
      </c>
      <c r="AU88" s="57" t="str">
        <f>IF(D88="","",IF(LOOKUP(AT88,'Master 2012 Pay Sheet'!$A$5:$A$35,'Master 2012 Pay Sheet'!$B$5:$B$35)&gt;0,LOOKUP(AT88,'Master 2012 Pay Sheet'!$A$5:$A$35,'Master 2012 Pay Sheet'!$B$5:$B$35),0))</f>
        <v/>
      </c>
      <c r="AV88" s="56" t="str">
        <f>IF(D88="","",SUM(AH88:AL88))</f>
        <v/>
      </c>
      <c r="AW88" s="31" t="str">
        <f>IF(D88="","",RANK(AV88,$AV$3:$AV$202,0))</f>
        <v/>
      </c>
      <c r="AX88" s="57" t="str">
        <f>IF(D88="","",IF(LOOKUP(AW88,'Master 2012 Pay Sheet'!$C$5:$C$35,'Master 2012 Pay Sheet'!$D$5:$D$35)&gt;0,LOOKUP(AW88,'Master 2012 Pay Sheet'!$C$5:$C$35,'Master 2012 Pay Sheet'!$D$5:$D$35),0))</f>
        <v/>
      </c>
      <c r="AY88" s="56" t="str">
        <f>IF(D88="","",AS88+AV88)</f>
        <v/>
      </c>
      <c r="AZ88" s="31" t="str">
        <f>IF(D88="","",RANK(AY88,$AY$3:$AY$202,0))</f>
        <v/>
      </c>
      <c r="BA88" s="57" t="str">
        <f>IF(D88="","",IF(LOOKUP(AZ88,'Master 2012 Pay Sheet'!$E$5:$E$35,'Master 2012 Pay Sheet'!$F$5:$F$35)&gt;0,LOOKUP(AZ88,'Master 2012 Pay Sheet'!$E$5:$E$35,'Master 2012 Pay Sheet'!$F$5:$F$35),0))</f>
        <v/>
      </c>
      <c r="BB88" s="57" t="str">
        <f>IF(D88="","",SUM(AU88+AX88+BA88))</f>
        <v/>
      </c>
      <c r="BC88" s="31" t="str">
        <f>IF(D88="","",AT88-AZ88)</f>
        <v/>
      </c>
      <c r="BD88" s="31" t="str">
        <f>IF(D88="","",IF(BC88=MAX($BC$3:$BC$202),B88,""))</f>
        <v/>
      </c>
      <c r="BE88" s="31" t="str">
        <f>IF(D88="","",COUNT(M88:Q88))</f>
        <v/>
      </c>
      <c r="BF88" s="56" t="str">
        <f>IF(D88="","",MAX(X88:AB88))</f>
        <v/>
      </c>
      <c r="BG88" s="31" t="str">
        <f>IF(BF88=MAX($BF$3:$BF$202),B88,"")</f>
        <v/>
      </c>
      <c r="BH88" s="31" t="str">
        <f>IF(D88="","",COUNT(AC88:AG88))</f>
        <v/>
      </c>
      <c r="BI88" s="56" t="str">
        <f>IF(D88="","",MAX(AH88:AL88))</f>
        <v/>
      </c>
      <c r="BJ88" s="31" t="str">
        <f>IF(BI88=MAX($BI$3:$BI$202),B88,"")</f>
        <v/>
      </c>
      <c r="BK88" s="31" t="str">
        <f>IF(BE88="","",BE88+BH88)</f>
        <v/>
      </c>
      <c r="BL88" s="31" t="str">
        <f>IF(D88="","",IF(S88=MAX($S$3:$S$202),S88,""))</f>
        <v/>
      </c>
      <c r="BM88" s="31" t="str">
        <f>IF(BL88=MAX($BL$3:$BL$202),B88,"")</f>
        <v/>
      </c>
      <c r="BN88" s="31" t="str">
        <f>IF(D88="","",IF(AN88=MAX($AN$3:$AN$202),AN88,""))</f>
        <v/>
      </c>
      <c r="BO88" s="31" t="str">
        <f>IF(BN88=MAX($BN$3:$BN$202),B88,"")</f>
        <v/>
      </c>
      <c r="BP88" s="31" t="str">
        <f>IF(D88="","",IF(R88=MAX($R$3:$R$202),R88,""))</f>
        <v/>
      </c>
      <c r="BQ88" s="31" t="str">
        <f>IF(BP88=MAX($BP$3:$BP$202),B88,"")</f>
        <v/>
      </c>
      <c r="BR88" s="31" t="str">
        <f>IF(D88="","",IF(AM88=MAX($AM$3:$AM$202),AM88,""))</f>
        <v/>
      </c>
      <c r="BS88" s="31" t="str">
        <f>IF(BR88=MAX($BR$3:$BR$202),B88,"")</f>
        <v/>
      </c>
      <c r="BT88" s="31" t="str">
        <f>IF(D88="","",IF(V88=MAX($V$3:$V$202),V88,""))</f>
        <v/>
      </c>
      <c r="BU88" s="31" t="str">
        <f>IF(BT88=MAX($BT$3:$BT$202),B88,"")</f>
        <v/>
      </c>
      <c r="BV88" s="31" t="str">
        <f>IF(D88="","",IF(W88=MAX($W$3:$W$202), W88,""))</f>
        <v/>
      </c>
      <c r="BW88" s="31" t="str">
        <f>IF(BV88=MAX($BV$3:$BV$202),B88,"")</f>
        <v/>
      </c>
      <c r="BX88" s="31" t="str">
        <f>IF(D88="","",IF(AQ88=MAX($AQ$3:$AQ$202),AQ88,""))</f>
        <v/>
      </c>
      <c r="BY88" s="31" t="str">
        <f>IF(BX88=MAX($BX$3:$BX$202),B88,"")</f>
        <v/>
      </c>
      <c r="BZ88" s="31" t="str">
        <f>IF(D88="","",IF(AR88=MAX($AR$3:$AR$202), AR88,""))</f>
        <v/>
      </c>
      <c r="CA88" s="31" t="str">
        <f>IF(BZ88=MAX($BZ$3:$BZ$202),B88,"")</f>
        <v/>
      </c>
      <c r="CB88" s="31" t="str">
        <f>IF(D88="","",IF(U88=MAX($U$3:$U$202), U88,""))</f>
        <v/>
      </c>
      <c r="CC88" s="31" t="str">
        <f>IF(CB88=MAX($CB$3:$CB$202),B88,"")</f>
        <v/>
      </c>
      <c r="CD88" s="31" t="str">
        <f>IF(D88="","",IF(AP88=MAX($AP$3:$AP$202),AP88,""))</f>
        <v/>
      </c>
      <c r="CE88" s="31" t="str">
        <f>IF(CD88=MAX($CD$3:$CD$202),B88,"")</f>
        <v/>
      </c>
      <c r="CF88" s="31" t="str">
        <f>IF(D88="","",IF(T88=MAX($T$3:$T$202), T88,""))</f>
        <v/>
      </c>
      <c r="CG88" s="31" t="str">
        <f>IF(CF88=MAX($CF$3:$CF$202),B88,"")</f>
        <v/>
      </c>
      <c r="CH88" s="31" t="str">
        <f>IF(D88="","",IF(AO88=MAX($AO$3:$AO$202),AO88,""))</f>
        <v/>
      </c>
      <c r="CI88" s="31" t="str">
        <f>IF(CH88=MAX($CH$3:$CH$202),B88,"")</f>
        <v/>
      </c>
      <c r="CJ88" s="31" t="str">
        <f>IF(I88="AC",AZ88,"")</f>
        <v/>
      </c>
      <c r="CK88" s="31" t="str">
        <f>IF(CJ88="","",RANK(CJ88,$CJ$3:$CJ$202,1))</f>
        <v/>
      </c>
      <c r="CL88" s="31" t="str">
        <f>IF(CK88=1,B88,"")</f>
        <v/>
      </c>
      <c r="CM88" s="31" t="str">
        <f>IF(CK88=2,B88,"")</f>
        <v/>
      </c>
      <c r="CN88" s="31" t="str">
        <f>IF(CK88=3,B88,"")</f>
        <v/>
      </c>
      <c r="CO88" s="31" t="str">
        <f>IF(I88="MC",AZ88,"")</f>
        <v/>
      </c>
      <c r="CP88" s="31" t="str">
        <f>IF(CO88="","",RANK(CO88,$CO$3:$CO$202,1))</f>
        <v/>
      </c>
      <c r="CQ88" s="31" t="str">
        <f>IF(CP88=1,B88,"")</f>
        <v/>
      </c>
      <c r="CR88" s="31" t="str">
        <f>IF(CP88=2,B88,"")</f>
        <v/>
      </c>
      <c r="CS88" s="31" t="str">
        <f>IF(CP88=3,B88,"")</f>
        <v/>
      </c>
      <c r="CT88" s="31" t="str">
        <f>IF(BE88=0,BE88,"")</f>
        <v/>
      </c>
      <c r="CU88" s="31" t="str">
        <f>IF(BE88=1,1,"")</f>
        <v/>
      </c>
      <c r="CV88" s="31" t="str">
        <f>IF(BE88=2,2,"")</f>
        <v/>
      </c>
      <c r="CW88" s="31" t="str">
        <f>IF(BE88=3,3,"")</f>
        <v/>
      </c>
      <c r="CX88" s="31" t="str">
        <f>IF(BE88=4,4,"")</f>
        <v/>
      </c>
      <c r="CY88" s="31" t="str">
        <f>IF(BE88=5,5,"")</f>
        <v/>
      </c>
      <c r="CZ88" s="31" t="str">
        <f>IF(BH88=0,BH88,"")</f>
        <v/>
      </c>
      <c r="DA88" s="31" t="str">
        <f>IF(BH88=1,1,"")</f>
        <v/>
      </c>
      <c r="DB88" s="31" t="str">
        <f>IF(BH88=2,2,"")</f>
        <v/>
      </c>
      <c r="DC88" s="31" t="str">
        <f>IF(BH88=3,3,"")</f>
        <v/>
      </c>
      <c r="DD88" s="31" t="str">
        <f>IF(BH88=4,4,"")</f>
        <v/>
      </c>
      <c r="DE88" s="31" t="str">
        <f>IF(BH88=5,5,"")</f>
        <v/>
      </c>
      <c r="DF88" s="31" t="str">
        <f>IF(BK88=0,BK88,"")</f>
        <v/>
      </c>
      <c r="DG88" s="31" t="str">
        <f>IF(BK88=1,1,"")</f>
        <v/>
      </c>
      <c r="DH88" s="31" t="str">
        <f>IF(BK88=2,2,"")</f>
        <v/>
      </c>
      <c r="DI88" s="31" t="str">
        <f>IF(BK88=3,3,"")</f>
        <v/>
      </c>
      <c r="DJ88" s="31" t="str">
        <f>IF(BK88=4,4,"")</f>
        <v/>
      </c>
      <c r="DK88" s="31" t="str">
        <f>IF(BK88=5,5,"")</f>
        <v/>
      </c>
      <c r="DL88" s="31" t="str">
        <f>IF(BK88=6,6,"")</f>
        <v/>
      </c>
      <c r="DM88" s="31" t="str">
        <f>IF(BK88=7,7,"")</f>
        <v/>
      </c>
      <c r="DN88" s="31" t="str">
        <f>IF(BK88=8,8,"")</f>
        <v/>
      </c>
      <c r="DO88" s="31" t="str">
        <f>IF(BK88=9,9,"")</f>
        <v/>
      </c>
      <c r="DP88" s="31" t="str">
        <f>IF(BK88=10,10,"")</f>
        <v/>
      </c>
      <c r="DQ88" s="31" t="str">
        <f>IF(J88="Lund",AZ88,"")</f>
        <v/>
      </c>
      <c r="DR88" s="31" t="str">
        <f>IF(DQ88="","",RANK(DQ88,$DQ$3:$DQ$202,1))</f>
        <v/>
      </c>
      <c r="DS88" s="31" t="str">
        <f>IF(DR88=1,B88,"")</f>
        <v/>
      </c>
      <c r="DT88" s="31" t="str">
        <f>IF(I88="AT",B88,"")</f>
        <v/>
      </c>
      <c r="DU88" s="31" t="str">
        <f>IF(I88="MC",B88,"")</f>
        <v/>
      </c>
      <c r="DV88" s="31" t="str">
        <f>IF(I88="AC",B88,"")</f>
        <v/>
      </c>
      <c r="DW88" s="48" t="e">
        <f>IF(BK88=0,0,IF(D88="","",$D$203-AZ88+1)/$D$203*100)</f>
        <v>#VALUE!</v>
      </c>
      <c r="DX88" s="76" t="str">
        <f>IF(AS88 = 0,AV88 - AS88,"")</f>
        <v/>
      </c>
      <c r="DY88" s="77">
        <v>34.25</v>
      </c>
      <c r="DZ88" s="77">
        <v>16.55</v>
      </c>
    </row>
    <row r="89" spans="1:130" ht="13.2" x14ac:dyDescent="0.25">
      <c r="A89" s="31" t="s">
        <v>318</v>
      </c>
      <c r="B89" s="76">
        <v>87</v>
      </c>
      <c r="C89" s="15"/>
      <c r="D89" s="14"/>
      <c r="E89" s="14"/>
      <c r="F89" s="14"/>
      <c r="G89" s="14"/>
      <c r="H89" s="14"/>
      <c r="I89" s="15"/>
      <c r="J89" s="47"/>
      <c r="K89" s="47"/>
      <c r="L89" s="47"/>
      <c r="M89" s="54"/>
      <c r="N89" s="54"/>
      <c r="O89" s="54"/>
      <c r="P89" s="54"/>
      <c r="Q89" s="54"/>
      <c r="R89" s="51"/>
      <c r="S89" s="51"/>
      <c r="T89" s="51"/>
      <c r="U89" s="51"/>
      <c r="V89" s="51"/>
      <c r="W89" s="51"/>
      <c r="X89" s="52" t="str">
        <f>IF(M89&gt;0,VLOOKUP(M89,$DY$8:$DZ$95,2)," ")</f>
        <v xml:space="preserve"> </v>
      </c>
      <c r="Y89" s="52" t="str">
        <f>IF(N89&gt;0,VLOOKUP(N89,$DY$8:$DZ$95,2)," ")</f>
        <v xml:space="preserve"> </v>
      </c>
      <c r="Z89" s="52" t="str">
        <f>IF(O89&gt;0,VLOOKUP(O89,$DY$8:$DZ$95,2)," ")</f>
        <v xml:space="preserve"> </v>
      </c>
      <c r="AA89" s="52" t="str">
        <f>IF(P89&gt;0,VLOOKUP(P89,$DY$8:$DZ$95,2)," ")</f>
        <v xml:space="preserve"> </v>
      </c>
      <c r="AB89" s="52" t="str">
        <f>IF(Q89&gt;0,VLOOKUP(Q89,$DY$8:$DZ$95,2)," ")</f>
        <v xml:space="preserve"> </v>
      </c>
      <c r="AC89" s="54"/>
      <c r="AD89" s="54"/>
      <c r="AE89" s="54"/>
      <c r="AF89" s="54"/>
      <c r="AG89" s="54"/>
      <c r="AH89" s="52" t="str">
        <f>IF(AC89&gt;0,VLOOKUP(AC89,$DY$8:$DZ$95,2)," ")</f>
        <v xml:space="preserve"> </v>
      </c>
      <c r="AI89" s="52" t="str">
        <f>IF(AD89&gt;0,VLOOKUP(AD89,$DY$8:$DZ$95,2)," ")</f>
        <v xml:space="preserve"> </v>
      </c>
      <c r="AJ89" s="52" t="str">
        <f>IF(AE89&gt;0,VLOOKUP(AE89,$DY$8:$DZ$95,2)," ")</f>
        <v xml:space="preserve"> </v>
      </c>
      <c r="AK89" s="52" t="str">
        <f>IF(AF89&gt;0,VLOOKUP(AF89,$DY$8:$DZ$95,2)," ")</f>
        <v xml:space="preserve"> </v>
      </c>
      <c r="AL89" s="52" t="str">
        <f>IF(AG89&gt;0,VLOOKUP(AG89,$DY$8:$DZ$95,2)," ")</f>
        <v xml:space="preserve"> </v>
      </c>
      <c r="AM89" s="53"/>
      <c r="AN89" s="53"/>
      <c r="AO89" s="53"/>
      <c r="AP89" s="53"/>
      <c r="AQ89" s="53"/>
      <c r="AR89" s="53"/>
      <c r="AS89" s="55" t="str">
        <f>IF(D89="","",SUM(X89:AB89))</f>
        <v/>
      </c>
      <c r="AT89" s="31" t="str">
        <f>IF(D89="","",RANK(AS89,$AS$3:$AS$202,0))</f>
        <v/>
      </c>
      <c r="AU89" s="57" t="str">
        <f>IF(D89="","",IF(LOOKUP(AT89,'Master 2012 Pay Sheet'!$A$5:$A$35,'Master 2012 Pay Sheet'!$B$5:$B$35)&gt;0,LOOKUP(AT89,'Master 2012 Pay Sheet'!$A$5:$A$35,'Master 2012 Pay Sheet'!$B$5:$B$35),0))</f>
        <v/>
      </c>
      <c r="AV89" s="56" t="str">
        <f>IF(D89="","",SUM(AH89:AL89))</f>
        <v/>
      </c>
      <c r="AW89" s="31" t="str">
        <f>IF(D89="","",RANK(AV89,$AV$3:$AV$202,0))</f>
        <v/>
      </c>
      <c r="AX89" s="57" t="str">
        <f>IF(D89="","",IF(LOOKUP(AW89,'Master 2012 Pay Sheet'!$C$5:$C$35,'Master 2012 Pay Sheet'!$D$5:$D$35)&gt;0,LOOKUP(AW89,'Master 2012 Pay Sheet'!$C$5:$C$35,'Master 2012 Pay Sheet'!$D$5:$D$35),0))</f>
        <v/>
      </c>
      <c r="AY89" s="56" t="str">
        <f>IF(D89="","",AS89+AV89)</f>
        <v/>
      </c>
      <c r="AZ89" s="31" t="str">
        <f>IF(D89="","",RANK(AY89,$AY$3:$AY$202,0))</f>
        <v/>
      </c>
      <c r="BA89" s="57" t="str">
        <f>IF(D89="","",IF(LOOKUP(AZ89,'Master 2012 Pay Sheet'!$E$5:$E$35,'Master 2012 Pay Sheet'!$F$5:$F$35)&gt;0,LOOKUP(AZ89,'Master 2012 Pay Sheet'!$E$5:$E$35,'Master 2012 Pay Sheet'!$F$5:$F$35),0))</f>
        <v/>
      </c>
      <c r="BB89" s="57" t="str">
        <f>IF(D89="","",SUM(AU89+AX89+BA89))</f>
        <v/>
      </c>
      <c r="BC89" s="31" t="str">
        <f>IF(D89="","",AT89-AZ89)</f>
        <v/>
      </c>
      <c r="BD89" s="31" t="str">
        <f>IF(D89="","",IF(BC89=MAX($BC$3:$BC$202),B89,""))</f>
        <v/>
      </c>
      <c r="BE89" s="31" t="str">
        <f>IF(D89="","",COUNT(M89:Q89))</f>
        <v/>
      </c>
      <c r="BF89" s="56" t="str">
        <f>IF(D89="","",MAX(X89:AB89))</f>
        <v/>
      </c>
      <c r="BG89" s="31" t="str">
        <f>IF(BF89=MAX($BF$3:$BF$202),B89,"")</f>
        <v/>
      </c>
      <c r="BH89" s="31" t="str">
        <f>IF(D89="","",COUNT(AC89:AG89))</f>
        <v/>
      </c>
      <c r="BI89" s="56" t="str">
        <f>IF(D89="","",MAX(AH89:AL89))</f>
        <v/>
      </c>
      <c r="BJ89" s="31" t="str">
        <f>IF(BI89=MAX($BI$3:$BI$202),B89,"")</f>
        <v/>
      </c>
      <c r="BK89" s="31" t="str">
        <f>IF(BE89="","",BE89+BH89)</f>
        <v/>
      </c>
      <c r="BL89" s="31" t="str">
        <f>IF(D89="","",IF(S89=MAX($S$3:$S$202),S89,""))</f>
        <v/>
      </c>
      <c r="BM89" s="31" t="str">
        <f>IF(BL89=MAX($BL$3:$BL$202),B89,"")</f>
        <v/>
      </c>
      <c r="BN89" s="31" t="str">
        <f>IF(D89="","",IF(AN89=MAX($AN$3:$AN$202),AN89,""))</f>
        <v/>
      </c>
      <c r="BO89" s="31" t="str">
        <f>IF(BN89=MAX($BN$3:$BN$202),B89,"")</f>
        <v/>
      </c>
      <c r="BP89" s="31" t="str">
        <f>IF(D89="","",IF(R89=MAX($R$3:$R$202),R89,""))</f>
        <v/>
      </c>
      <c r="BQ89" s="31" t="str">
        <f>IF(BP89=MAX($BP$3:$BP$202),B89,"")</f>
        <v/>
      </c>
      <c r="BR89" s="31" t="str">
        <f>IF(D89="","",IF(AM89=MAX($AM$3:$AM$202),AM89,""))</f>
        <v/>
      </c>
      <c r="BS89" s="31" t="str">
        <f>IF(BR89=MAX($BR$3:$BR$202),B89,"")</f>
        <v/>
      </c>
      <c r="BT89" s="31" t="str">
        <f>IF(D89="","",IF(V89=MAX($V$3:$V$202),V89,""))</f>
        <v/>
      </c>
      <c r="BU89" s="31" t="str">
        <f>IF(BT89=MAX($BT$3:$BT$202),B89,"")</f>
        <v/>
      </c>
      <c r="BV89" s="31" t="str">
        <f>IF(D89="","",IF(W89=MAX($W$3:$W$202), W89,""))</f>
        <v/>
      </c>
      <c r="BW89" s="31" t="str">
        <f>IF(BV89=MAX($BV$3:$BV$202),B89,"")</f>
        <v/>
      </c>
      <c r="BX89" s="31" t="str">
        <f>IF(D89="","",IF(AQ89=MAX($AQ$3:$AQ$202),AQ89,""))</f>
        <v/>
      </c>
      <c r="BY89" s="31" t="str">
        <f>IF(BX89=MAX($BX$3:$BX$202),B89,"")</f>
        <v/>
      </c>
      <c r="BZ89" s="31" t="str">
        <f>IF(D89="","",IF(AR89=MAX($AR$3:$AR$202), AR89,""))</f>
        <v/>
      </c>
      <c r="CA89" s="31" t="str">
        <f>IF(BZ89=MAX($BZ$3:$BZ$202),B89,"")</f>
        <v/>
      </c>
      <c r="CB89" s="31" t="str">
        <f>IF(D89="","",IF(U89=MAX($U$3:$U$202), U89,""))</f>
        <v/>
      </c>
      <c r="CC89" s="31" t="str">
        <f>IF(CB89=MAX($CB$3:$CB$202),B89,"")</f>
        <v/>
      </c>
      <c r="CD89" s="31" t="str">
        <f>IF(D89="","",IF(AP89=MAX($AP$3:$AP$202),AP89,""))</f>
        <v/>
      </c>
      <c r="CE89" s="31" t="str">
        <f>IF(CD89=MAX($CD$3:$CD$202),B89,"")</f>
        <v/>
      </c>
      <c r="CF89" s="31" t="str">
        <f>IF(D89="","",IF(T89=MAX($T$3:$T$202), T89,""))</f>
        <v/>
      </c>
      <c r="CG89" s="31" t="str">
        <f>IF(CF89=MAX($CF$3:$CF$202),B89,"")</f>
        <v/>
      </c>
      <c r="CH89" s="31" t="str">
        <f>IF(D89="","",IF(AO89=MAX($AO$3:$AO$202),AO89,""))</f>
        <v/>
      </c>
      <c r="CI89" s="31" t="str">
        <f>IF(CH89=MAX($CH$3:$CH$202),B89,"")</f>
        <v/>
      </c>
      <c r="CJ89" s="31" t="str">
        <f>IF(I89="AC",AZ89,"")</f>
        <v/>
      </c>
      <c r="CK89" s="31" t="str">
        <f>IF(CJ89="","",RANK(CJ89,$CJ$3:$CJ$202,1))</f>
        <v/>
      </c>
      <c r="CL89" s="31" t="str">
        <f>IF(CK89=1,B89,"")</f>
        <v/>
      </c>
      <c r="CM89" s="31" t="str">
        <f>IF(CK89=2,B89,"")</f>
        <v/>
      </c>
      <c r="CN89" s="31" t="str">
        <f>IF(CK89=3,B89,"")</f>
        <v/>
      </c>
      <c r="CO89" s="31" t="str">
        <f>IF(I89="MC",AZ89,"")</f>
        <v/>
      </c>
      <c r="CP89" s="31" t="str">
        <f>IF(CO89="","",RANK(CO89,$CO$3:$CO$202,1))</f>
        <v/>
      </c>
      <c r="CQ89" s="31" t="str">
        <f>IF(CP89=1,B89,"")</f>
        <v/>
      </c>
      <c r="CR89" s="31" t="str">
        <f>IF(CP89=2,B89,"")</f>
        <v/>
      </c>
      <c r="CS89" s="31" t="str">
        <f>IF(CP89=3,B89,"")</f>
        <v/>
      </c>
      <c r="CT89" s="31" t="str">
        <f>IF(BE89=0,BE89,"")</f>
        <v/>
      </c>
      <c r="CU89" s="31" t="str">
        <f>IF(BE89=1,1,"")</f>
        <v/>
      </c>
      <c r="CV89" s="31" t="str">
        <f>IF(BE89=2,2,"")</f>
        <v/>
      </c>
      <c r="CW89" s="31" t="str">
        <f>IF(BE89=3,3,"")</f>
        <v/>
      </c>
      <c r="CX89" s="31" t="str">
        <f>IF(BE89=4,4,"")</f>
        <v/>
      </c>
      <c r="CY89" s="31" t="str">
        <f>IF(BE89=5,5,"")</f>
        <v/>
      </c>
      <c r="CZ89" s="31" t="str">
        <f>IF(BH89=0,BH89,"")</f>
        <v/>
      </c>
      <c r="DA89" s="31" t="str">
        <f>IF(BH89=1,1,"")</f>
        <v/>
      </c>
      <c r="DB89" s="31" t="str">
        <f>IF(BH89=2,2,"")</f>
        <v/>
      </c>
      <c r="DC89" s="31" t="str">
        <f>IF(BH89=3,3,"")</f>
        <v/>
      </c>
      <c r="DD89" s="31" t="str">
        <f>IF(BH89=4,4,"")</f>
        <v/>
      </c>
      <c r="DE89" s="31" t="str">
        <f>IF(BH89=5,5,"")</f>
        <v/>
      </c>
      <c r="DF89" s="31" t="str">
        <f>IF(BK89=0,BK89,"")</f>
        <v/>
      </c>
      <c r="DG89" s="31" t="str">
        <f>IF(BK89=1,1,"")</f>
        <v/>
      </c>
      <c r="DH89" s="31" t="str">
        <f>IF(BK89=2,2,"")</f>
        <v/>
      </c>
      <c r="DI89" s="31" t="str">
        <f>IF(BK89=3,3,"")</f>
        <v/>
      </c>
      <c r="DJ89" s="31" t="str">
        <f>IF(BK89=4,4,"")</f>
        <v/>
      </c>
      <c r="DK89" s="31" t="str">
        <f>IF(BK89=5,5,"")</f>
        <v/>
      </c>
      <c r="DL89" s="31" t="str">
        <f>IF(BK89=6,6,"")</f>
        <v/>
      </c>
      <c r="DM89" s="31" t="str">
        <f>IF(BK89=7,7,"")</f>
        <v/>
      </c>
      <c r="DN89" s="31" t="str">
        <f>IF(BK89=8,8,"")</f>
        <v/>
      </c>
      <c r="DO89" s="31" t="str">
        <f>IF(BK89=9,9,"")</f>
        <v/>
      </c>
      <c r="DP89" s="31" t="str">
        <f>IF(BK89=10,10,"")</f>
        <v/>
      </c>
      <c r="DQ89" s="31" t="str">
        <f>IF(J89="Lund",AZ89,"")</f>
        <v/>
      </c>
      <c r="DR89" s="31" t="str">
        <f>IF(DQ89="","",RANK(DQ89,$DQ$3:$DQ$202,1))</f>
        <v/>
      </c>
      <c r="DS89" s="31" t="str">
        <f>IF(DR89=1,B89,"")</f>
        <v/>
      </c>
      <c r="DT89" s="31" t="str">
        <f>IF(I89="AT",B89,"")</f>
        <v/>
      </c>
      <c r="DU89" s="31" t="str">
        <f>IF(I89="MC",B89,"")</f>
        <v/>
      </c>
      <c r="DV89" s="31" t="str">
        <f>IF(I89="AC",B89,"")</f>
        <v/>
      </c>
      <c r="DW89" s="48" t="e">
        <f>IF(BK89=0,0,IF(D89="","",$D$203-AZ89+1)/$D$203*100)</f>
        <v>#VALUE!</v>
      </c>
      <c r="DX89" s="76" t="str">
        <f>IF(AS89 = 0,AV89 - AS89,"")</f>
        <v/>
      </c>
      <c r="DY89" s="77">
        <v>34.5</v>
      </c>
      <c r="DZ89" s="77">
        <v>16.93</v>
      </c>
    </row>
    <row r="90" spans="1:130" ht="13.2" x14ac:dyDescent="0.25">
      <c r="A90" s="31" t="s">
        <v>318</v>
      </c>
      <c r="B90" s="76">
        <v>88</v>
      </c>
      <c r="C90" s="15"/>
      <c r="D90" s="14"/>
      <c r="E90" s="14"/>
      <c r="F90" s="14"/>
      <c r="G90" s="14"/>
      <c r="H90" s="14"/>
      <c r="I90" s="15"/>
      <c r="J90" s="47"/>
      <c r="K90" s="47"/>
      <c r="L90" s="47"/>
      <c r="M90" s="54"/>
      <c r="N90" s="54"/>
      <c r="O90" s="54"/>
      <c r="P90" s="54"/>
      <c r="Q90" s="54"/>
      <c r="R90" s="51"/>
      <c r="S90" s="51"/>
      <c r="T90" s="51"/>
      <c r="U90" s="51"/>
      <c r="V90" s="51"/>
      <c r="W90" s="51"/>
      <c r="X90" s="52" t="str">
        <f>IF(M90&gt;0,VLOOKUP(M90,$DY$8:$DZ$95,2)," ")</f>
        <v xml:space="preserve"> </v>
      </c>
      <c r="Y90" s="52" t="str">
        <f>IF(N90&gt;0,VLOOKUP(N90,$DY$8:$DZ$95,2)," ")</f>
        <v xml:space="preserve"> </v>
      </c>
      <c r="Z90" s="52" t="str">
        <f>IF(O90&gt;0,VLOOKUP(O90,$DY$8:$DZ$95,2)," ")</f>
        <v xml:space="preserve"> </v>
      </c>
      <c r="AA90" s="52" t="str">
        <f>IF(P90&gt;0,VLOOKUP(P90,$DY$8:$DZ$95,2)," ")</f>
        <v xml:space="preserve"> </v>
      </c>
      <c r="AB90" s="52" t="str">
        <f>IF(Q90&gt;0,VLOOKUP(Q90,$DY$8:$DZ$95,2)," ")</f>
        <v xml:space="preserve"> </v>
      </c>
      <c r="AC90" s="54"/>
      <c r="AD90" s="54"/>
      <c r="AE90" s="54"/>
      <c r="AF90" s="54"/>
      <c r="AG90" s="54"/>
      <c r="AH90" s="52" t="str">
        <f>IF(AC90&gt;0,VLOOKUP(AC90,$DY$8:$DZ$95,2)," ")</f>
        <v xml:space="preserve"> </v>
      </c>
      <c r="AI90" s="52" t="str">
        <f>IF(AD90&gt;0,VLOOKUP(AD90,$DY$8:$DZ$95,2)," ")</f>
        <v xml:space="preserve"> </v>
      </c>
      <c r="AJ90" s="52" t="str">
        <f>IF(AE90&gt;0,VLOOKUP(AE90,$DY$8:$DZ$95,2)," ")</f>
        <v xml:space="preserve"> </v>
      </c>
      <c r="AK90" s="52" t="str">
        <f>IF(AF90&gt;0,VLOOKUP(AF90,$DY$8:$DZ$95,2)," ")</f>
        <v xml:space="preserve"> </v>
      </c>
      <c r="AL90" s="52" t="str">
        <f>IF(AG90&gt;0,VLOOKUP(AG90,$DY$8:$DZ$95,2)," ")</f>
        <v xml:space="preserve"> </v>
      </c>
      <c r="AM90" s="53"/>
      <c r="AN90" s="53"/>
      <c r="AO90" s="53"/>
      <c r="AP90" s="53"/>
      <c r="AQ90" s="53"/>
      <c r="AR90" s="53"/>
      <c r="AS90" s="55" t="str">
        <f>IF(D90="","",SUM(X90:AB90))</f>
        <v/>
      </c>
      <c r="AT90" s="31" t="str">
        <f>IF(D90="","",RANK(AS90,$AS$3:$AS$202,0))</f>
        <v/>
      </c>
      <c r="AU90" s="57" t="str">
        <f>IF(D90="","",IF(LOOKUP(AT90,'Master 2012 Pay Sheet'!$A$5:$A$35,'Master 2012 Pay Sheet'!$B$5:$B$35)&gt;0,LOOKUP(AT90,'Master 2012 Pay Sheet'!$A$5:$A$35,'Master 2012 Pay Sheet'!$B$5:$B$35),0))</f>
        <v/>
      </c>
      <c r="AV90" s="56" t="str">
        <f>IF(D90="","",SUM(AH90:AL90))</f>
        <v/>
      </c>
      <c r="AW90" s="31" t="str">
        <f>IF(D90="","",RANK(AV90,$AV$3:$AV$202,0))</f>
        <v/>
      </c>
      <c r="AX90" s="57" t="str">
        <f>IF(D90="","",IF(LOOKUP(AW90,'Master 2012 Pay Sheet'!$C$5:$C$35,'Master 2012 Pay Sheet'!$D$5:$D$35)&gt;0,LOOKUP(AW90,'Master 2012 Pay Sheet'!$C$5:$C$35,'Master 2012 Pay Sheet'!$D$5:$D$35),0))</f>
        <v/>
      </c>
      <c r="AY90" s="56" t="str">
        <f>IF(D90="","",AS90+AV90)</f>
        <v/>
      </c>
      <c r="AZ90" s="31" t="str">
        <f>IF(D90="","",RANK(AY90,$AY$3:$AY$202,0))</f>
        <v/>
      </c>
      <c r="BA90" s="57" t="str">
        <f>IF(D90="","",IF(LOOKUP(AZ90,'Master 2012 Pay Sheet'!$E$5:$E$35,'Master 2012 Pay Sheet'!$F$5:$F$35)&gt;0,LOOKUP(AZ90,'Master 2012 Pay Sheet'!$E$5:$E$35,'Master 2012 Pay Sheet'!$F$5:$F$35),0))</f>
        <v/>
      </c>
      <c r="BB90" s="57" t="str">
        <f>IF(D90="","",SUM(AU90+AX90+BA90))</f>
        <v/>
      </c>
      <c r="BC90" s="31" t="str">
        <f>IF(D90="","",AT90-AZ90)</f>
        <v/>
      </c>
      <c r="BD90" s="31" t="str">
        <f>IF(D90="","",IF(BC90=MAX($BC$3:$BC$202),B90,""))</f>
        <v/>
      </c>
      <c r="BE90" s="31" t="str">
        <f>IF(D90="","",COUNT(M90:Q90))</f>
        <v/>
      </c>
      <c r="BF90" s="56" t="str">
        <f>IF(D90="","",MAX(X90:AB90))</f>
        <v/>
      </c>
      <c r="BG90" s="31" t="str">
        <f>IF(BF90=MAX($BF$3:$BF$202),B90,"")</f>
        <v/>
      </c>
      <c r="BH90" s="31" t="str">
        <f>IF(D90="","",COUNT(AC90:AG90))</f>
        <v/>
      </c>
      <c r="BI90" s="56" t="str">
        <f>IF(D90="","",MAX(AH90:AL90))</f>
        <v/>
      </c>
      <c r="BJ90" s="31" t="str">
        <f>IF(BI90=MAX($BI$3:$BI$202),B90,"")</f>
        <v/>
      </c>
      <c r="BK90" s="31" t="str">
        <f>IF(BE90="","",BE90+BH90)</f>
        <v/>
      </c>
      <c r="BL90" s="31" t="str">
        <f>IF(D90="","",IF(S90=MAX($S$3:$S$202),S90,""))</f>
        <v/>
      </c>
      <c r="BM90" s="31" t="str">
        <f>IF(BL90=MAX($BL$3:$BL$202),B90,"")</f>
        <v/>
      </c>
      <c r="BN90" s="31" t="str">
        <f>IF(D90="","",IF(AN90=MAX($AN$3:$AN$202),AN90,""))</f>
        <v/>
      </c>
      <c r="BO90" s="31" t="str">
        <f>IF(BN90=MAX($BN$3:$BN$202),B90,"")</f>
        <v/>
      </c>
      <c r="BP90" s="31" t="str">
        <f>IF(D90="","",IF(R90=MAX($R$3:$R$202),R90,""))</f>
        <v/>
      </c>
      <c r="BQ90" s="31" t="str">
        <f>IF(BP90=MAX($BP$3:$BP$202),B90,"")</f>
        <v/>
      </c>
      <c r="BR90" s="31" t="str">
        <f>IF(D90="","",IF(AM90=MAX($AM$3:$AM$202),AM90,""))</f>
        <v/>
      </c>
      <c r="BS90" s="31" t="str">
        <f>IF(BR90=MAX($BR$3:$BR$202),B90,"")</f>
        <v/>
      </c>
      <c r="BT90" s="31" t="str">
        <f>IF(D90="","",IF(V90=MAX($V$3:$V$202),V90,""))</f>
        <v/>
      </c>
      <c r="BU90" s="31" t="str">
        <f>IF(BT90=MAX($BT$3:$BT$202),B90,"")</f>
        <v/>
      </c>
      <c r="BV90" s="31" t="str">
        <f>IF(D90="","",IF(W90=MAX($W$3:$W$202), W90,""))</f>
        <v/>
      </c>
      <c r="BW90" s="31" t="str">
        <f>IF(BV90=MAX($BV$3:$BV$202),B90,"")</f>
        <v/>
      </c>
      <c r="BX90" s="31" t="str">
        <f>IF(D90="","",IF(AQ90=MAX($AQ$3:$AQ$202),AQ90,""))</f>
        <v/>
      </c>
      <c r="BY90" s="31" t="str">
        <f>IF(BX90=MAX($BX$3:$BX$202),B90,"")</f>
        <v/>
      </c>
      <c r="BZ90" s="31" t="str">
        <f>IF(D90="","",IF(AR90=MAX($AR$3:$AR$202), AR90,""))</f>
        <v/>
      </c>
      <c r="CA90" s="31" t="str">
        <f>IF(BZ90=MAX($BZ$3:$BZ$202),B90,"")</f>
        <v/>
      </c>
      <c r="CB90" s="31" t="str">
        <f>IF(D90="","",IF(U90=MAX($U$3:$U$202), U90,""))</f>
        <v/>
      </c>
      <c r="CC90" s="31" t="str">
        <f>IF(CB90=MAX($CB$3:$CB$202),B90,"")</f>
        <v/>
      </c>
      <c r="CD90" s="31" t="str">
        <f>IF(D90="","",IF(AP90=MAX($AP$3:$AP$202),AP90,""))</f>
        <v/>
      </c>
      <c r="CE90" s="31" t="str">
        <f>IF(CD90=MAX($CD$3:$CD$202),B90,"")</f>
        <v/>
      </c>
      <c r="CF90" s="31" t="str">
        <f>IF(D90="","",IF(T90=MAX($T$3:$T$202), T90,""))</f>
        <v/>
      </c>
      <c r="CG90" s="31" t="str">
        <f>IF(CF90=MAX($CF$3:$CF$202),B90,"")</f>
        <v/>
      </c>
      <c r="CH90" s="31" t="str">
        <f>IF(D90="","",IF(AO90=MAX($AO$3:$AO$202),AO90,""))</f>
        <v/>
      </c>
      <c r="CI90" s="31" t="str">
        <f>IF(CH90=MAX($CH$3:$CH$202),B90,"")</f>
        <v/>
      </c>
      <c r="CJ90" s="31" t="str">
        <f>IF(I90="AC",AZ90,"")</f>
        <v/>
      </c>
      <c r="CK90" s="31" t="str">
        <f>IF(CJ90="","",RANK(CJ90,$CJ$3:$CJ$202,1))</f>
        <v/>
      </c>
      <c r="CL90" s="31" t="str">
        <f>IF(CK90=1,B90,"")</f>
        <v/>
      </c>
      <c r="CM90" s="31" t="str">
        <f>IF(CK90=2,B90,"")</f>
        <v/>
      </c>
      <c r="CN90" s="31" t="str">
        <f>IF(CK90=3,B90,"")</f>
        <v/>
      </c>
      <c r="CO90" s="31" t="str">
        <f>IF(I90="MC",AZ90,"")</f>
        <v/>
      </c>
      <c r="CP90" s="31" t="str">
        <f>IF(CO90="","",RANK(CO90,$CO$3:$CO$202,1))</f>
        <v/>
      </c>
      <c r="CQ90" s="31" t="str">
        <f>IF(CP90=1,B90,"")</f>
        <v/>
      </c>
      <c r="CR90" s="31" t="str">
        <f>IF(CP90=2,B90,"")</f>
        <v/>
      </c>
      <c r="CS90" s="31" t="str">
        <f>IF(CP90=3,B90,"")</f>
        <v/>
      </c>
      <c r="CT90" s="31" t="str">
        <f>IF(BE90=0,BE90,"")</f>
        <v/>
      </c>
      <c r="CU90" s="31" t="str">
        <f>IF(BE90=1,1,"")</f>
        <v/>
      </c>
      <c r="CV90" s="31" t="str">
        <f>IF(BE90=2,2,"")</f>
        <v/>
      </c>
      <c r="CW90" s="31" t="str">
        <f>IF(BE90=3,3,"")</f>
        <v/>
      </c>
      <c r="CX90" s="31" t="str">
        <f>IF(BE90=4,4,"")</f>
        <v/>
      </c>
      <c r="CY90" s="31" t="str">
        <f>IF(BE90=5,5,"")</f>
        <v/>
      </c>
      <c r="CZ90" s="31" t="str">
        <f>IF(BH90=0,BH90,"")</f>
        <v/>
      </c>
      <c r="DA90" s="31" t="str">
        <f>IF(BH90=1,1,"")</f>
        <v/>
      </c>
      <c r="DB90" s="31" t="str">
        <f>IF(BH90=2,2,"")</f>
        <v/>
      </c>
      <c r="DC90" s="31" t="str">
        <f>IF(BH90=3,3,"")</f>
        <v/>
      </c>
      <c r="DD90" s="31" t="str">
        <f>IF(BH90=4,4,"")</f>
        <v/>
      </c>
      <c r="DE90" s="31" t="str">
        <f>IF(BH90=5,5,"")</f>
        <v/>
      </c>
      <c r="DF90" s="31" t="str">
        <f>IF(BK90=0,BK90,"")</f>
        <v/>
      </c>
      <c r="DG90" s="31" t="str">
        <f>IF(BK90=1,1,"")</f>
        <v/>
      </c>
      <c r="DH90" s="31" t="str">
        <f>IF(BK90=2,2,"")</f>
        <v/>
      </c>
      <c r="DI90" s="31" t="str">
        <f>IF(BK90=3,3,"")</f>
        <v/>
      </c>
      <c r="DJ90" s="31" t="str">
        <f>IF(BK90=4,4,"")</f>
        <v/>
      </c>
      <c r="DK90" s="31" t="str">
        <f>IF(BK90=5,5,"")</f>
        <v/>
      </c>
      <c r="DL90" s="31" t="str">
        <f>IF(BK90=6,6,"")</f>
        <v/>
      </c>
      <c r="DM90" s="31" t="str">
        <f>IF(BK90=7,7,"")</f>
        <v/>
      </c>
      <c r="DN90" s="31" t="str">
        <f>IF(BK90=8,8,"")</f>
        <v/>
      </c>
      <c r="DO90" s="31" t="str">
        <f>IF(BK90=9,9,"")</f>
        <v/>
      </c>
      <c r="DP90" s="31" t="str">
        <f>IF(BK90=10,10,"")</f>
        <v/>
      </c>
      <c r="DQ90" s="31" t="str">
        <f>IF(J90="Lund",AZ90,"")</f>
        <v/>
      </c>
      <c r="DR90" s="31" t="str">
        <f>IF(DQ90="","",RANK(DQ90,$DQ$3:$DQ$202,1))</f>
        <v/>
      </c>
      <c r="DS90" s="31" t="str">
        <f>IF(DR90=1,B90,"")</f>
        <v/>
      </c>
      <c r="DT90" s="31" t="str">
        <f>IF(I90="AT",B90,"")</f>
        <v/>
      </c>
      <c r="DU90" s="31" t="str">
        <f>IF(I90="MC",B90,"")</f>
        <v/>
      </c>
      <c r="DV90" s="31" t="str">
        <f>IF(I90="AC",B90,"")</f>
        <v/>
      </c>
      <c r="DW90" s="48" t="e">
        <f>IF(BK90=0,0,IF(D90="","",$D$203-AZ90+1)/$D$203*100)</f>
        <v>#VALUE!</v>
      </c>
      <c r="DX90" s="76" t="str">
        <f>IF(AS90 = 0,AV90 - AS90,"")</f>
        <v/>
      </c>
      <c r="DY90" s="77">
        <v>34.75</v>
      </c>
      <c r="DZ90" s="77">
        <v>17.309999999999999</v>
      </c>
    </row>
    <row r="91" spans="1:130" ht="13.2" x14ac:dyDescent="0.25">
      <c r="A91" s="31" t="s">
        <v>318</v>
      </c>
      <c r="B91" s="76">
        <v>89</v>
      </c>
      <c r="C91" s="15"/>
      <c r="D91" s="14"/>
      <c r="E91" s="14"/>
      <c r="F91" s="14"/>
      <c r="G91" s="14"/>
      <c r="H91" s="14"/>
      <c r="I91" s="15"/>
      <c r="J91" s="47"/>
      <c r="K91" s="47"/>
      <c r="L91" s="47"/>
      <c r="M91" s="54"/>
      <c r="N91" s="54"/>
      <c r="O91" s="54"/>
      <c r="P91" s="54"/>
      <c r="Q91" s="54"/>
      <c r="R91" s="51"/>
      <c r="S91" s="51"/>
      <c r="T91" s="51"/>
      <c r="U91" s="51"/>
      <c r="V91" s="51"/>
      <c r="W91" s="51"/>
      <c r="X91" s="52" t="str">
        <f>IF(M91&gt;0,VLOOKUP(M91,$DY$8:$DZ$95,2)," ")</f>
        <v xml:space="preserve"> </v>
      </c>
      <c r="Y91" s="52" t="str">
        <f>IF(N91&gt;0,VLOOKUP(N91,$DY$8:$DZ$95,2)," ")</f>
        <v xml:space="preserve"> </v>
      </c>
      <c r="Z91" s="52" t="str">
        <f>IF(O91&gt;0,VLOOKUP(O91,$DY$8:$DZ$95,2)," ")</f>
        <v xml:space="preserve"> </v>
      </c>
      <c r="AA91" s="52" t="str">
        <f>IF(P91&gt;0,VLOOKUP(P91,$DY$8:$DZ$95,2)," ")</f>
        <v xml:space="preserve"> </v>
      </c>
      <c r="AB91" s="52" t="str">
        <f>IF(Q91&gt;0,VLOOKUP(Q91,$DY$8:$DZ$95,2)," ")</f>
        <v xml:space="preserve"> </v>
      </c>
      <c r="AC91" s="54"/>
      <c r="AD91" s="54"/>
      <c r="AE91" s="54"/>
      <c r="AF91" s="54"/>
      <c r="AG91" s="54"/>
      <c r="AH91" s="52" t="str">
        <f>IF(AC91&gt;0,VLOOKUP(AC91,$DY$8:$DZ$95,2)," ")</f>
        <v xml:space="preserve"> </v>
      </c>
      <c r="AI91" s="52" t="str">
        <f>IF(AD91&gt;0,VLOOKUP(AD91,$DY$8:$DZ$95,2)," ")</f>
        <v xml:space="preserve"> </v>
      </c>
      <c r="AJ91" s="52" t="str">
        <f>IF(AE91&gt;0,VLOOKUP(AE91,$DY$8:$DZ$95,2)," ")</f>
        <v xml:space="preserve"> </v>
      </c>
      <c r="AK91" s="52" t="str">
        <f>IF(AF91&gt;0,VLOOKUP(AF91,$DY$8:$DZ$95,2)," ")</f>
        <v xml:space="preserve"> </v>
      </c>
      <c r="AL91" s="52" t="str">
        <f>IF(AG91&gt;0,VLOOKUP(AG91,$DY$8:$DZ$95,2)," ")</f>
        <v xml:space="preserve"> </v>
      </c>
      <c r="AM91" s="53"/>
      <c r="AN91" s="53"/>
      <c r="AO91" s="53"/>
      <c r="AP91" s="53"/>
      <c r="AQ91" s="53"/>
      <c r="AR91" s="53"/>
      <c r="AS91" s="55" t="str">
        <f>IF(D91="","",SUM(X91:AB91))</f>
        <v/>
      </c>
      <c r="AT91" s="31" t="str">
        <f>IF(D91="","",RANK(AS91,$AS$3:$AS$202,0))</f>
        <v/>
      </c>
      <c r="AU91" s="57" t="str">
        <f>IF(D91="","",IF(LOOKUP(AT91,'Master 2012 Pay Sheet'!$A$5:$A$35,'Master 2012 Pay Sheet'!$B$5:$B$35)&gt;0,LOOKUP(AT91,'Master 2012 Pay Sheet'!$A$5:$A$35,'Master 2012 Pay Sheet'!$B$5:$B$35),0))</f>
        <v/>
      </c>
      <c r="AV91" s="56" t="str">
        <f>IF(D91="","",SUM(AH91:AL91))</f>
        <v/>
      </c>
      <c r="AW91" s="31" t="str">
        <f>IF(D91="","",RANK(AV91,$AV$3:$AV$202,0))</f>
        <v/>
      </c>
      <c r="AX91" s="57" t="str">
        <f>IF(D91="","",IF(LOOKUP(AW91,'Master 2012 Pay Sheet'!$C$5:$C$35,'Master 2012 Pay Sheet'!$D$5:$D$35)&gt;0,LOOKUP(AW91,'Master 2012 Pay Sheet'!$C$5:$C$35,'Master 2012 Pay Sheet'!$D$5:$D$35),0))</f>
        <v/>
      </c>
      <c r="AY91" s="56" t="str">
        <f>IF(D91="","",AS91+AV91)</f>
        <v/>
      </c>
      <c r="AZ91" s="31" t="str">
        <f>IF(D91="","",RANK(AY91,$AY$3:$AY$202,0))</f>
        <v/>
      </c>
      <c r="BA91" s="57" t="str">
        <f>IF(D91="","",IF(LOOKUP(AZ91,'Master 2012 Pay Sheet'!$E$5:$E$35,'Master 2012 Pay Sheet'!$F$5:$F$35)&gt;0,LOOKUP(AZ91,'Master 2012 Pay Sheet'!$E$5:$E$35,'Master 2012 Pay Sheet'!$F$5:$F$35),0))</f>
        <v/>
      </c>
      <c r="BB91" s="57" t="str">
        <f>IF(D91="","",SUM(AU91+AX91+BA91))</f>
        <v/>
      </c>
      <c r="BC91" s="31" t="str">
        <f>IF(D91="","",AT91-AZ91)</f>
        <v/>
      </c>
      <c r="BD91" s="31" t="str">
        <f>IF(D91="","",IF(BC91=MAX($BC$3:$BC$202),B91,""))</f>
        <v/>
      </c>
      <c r="BE91" s="31" t="str">
        <f>IF(D91="","",COUNT(M91:Q91))</f>
        <v/>
      </c>
      <c r="BF91" s="56" t="str">
        <f>IF(D91="","",MAX(X91:AB91))</f>
        <v/>
      </c>
      <c r="BG91" s="31" t="str">
        <f>IF(BF91=MAX($BF$3:$BF$202),B91,"")</f>
        <v/>
      </c>
      <c r="BH91" s="31" t="str">
        <f>IF(D91="","",COUNT(AC91:AG91))</f>
        <v/>
      </c>
      <c r="BI91" s="56" t="str">
        <f>IF(D91="","",MAX(AH91:AL91))</f>
        <v/>
      </c>
      <c r="BJ91" s="31" t="str">
        <f>IF(BI91=MAX($BI$3:$BI$202),B91,"")</f>
        <v/>
      </c>
      <c r="BK91" s="31" t="str">
        <f>IF(BE91="","",BE91+BH91)</f>
        <v/>
      </c>
      <c r="BL91" s="31" t="str">
        <f>IF(D91="","",IF(S91=MAX($S$3:$S$202),S91,""))</f>
        <v/>
      </c>
      <c r="BM91" s="31" t="str">
        <f>IF(BL91=MAX($BL$3:$BL$202),B91,"")</f>
        <v/>
      </c>
      <c r="BN91" s="31" t="str">
        <f>IF(D91="","",IF(AN91=MAX($AN$3:$AN$202),AN91,""))</f>
        <v/>
      </c>
      <c r="BO91" s="31" t="str">
        <f>IF(BN91=MAX($BN$3:$BN$202),B91,"")</f>
        <v/>
      </c>
      <c r="BP91" s="31" t="str">
        <f>IF(D91="","",IF(R91=MAX($R$3:$R$202),R91,""))</f>
        <v/>
      </c>
      <c r="BQ91" s="31" t="str">
        <f>IF(BP91=MAX($BP$3:$BP$202),B91,"")</f>
        <v/>
      </c>
      <c r="BR91" s="31" t="str">
        <f>IF(D91="","",IF(AM91=MAX($AM$3:$AM$202),AM91,""))</f>
        <v/>
      </c>
      <c r="BS91" s="31" t="str">
        <f>IF(BR91=MAX($BR$3:$BR$202),B91,"")</f>
        <v/>
      </c>
      <c r="BT91" s="31" t="str">
        <f>IF(D91="","",IF(V91=MAX($V$3:$V$202),V91,""))</f>
        <v/>
      </c>
      <c r="BU91" s="31" t="str">
        <f>IF(BT91=MAX($BT$3:$BT$202),B91,"")</f>
        <v/>
      </c>
      <c r="BV91" s="31" t="str">
        <f>IF(D91="","",IF(W91=MAX($W$3:$W$202), W91,""))</f>
        <v/>
      </c>
      <c r="BW91" s="31" t="str">
        <f>IF(BV91=MAX($BV$3:$BV$202),B91,"")</f>
        <v/>
      </c>
      <c r="BX91" s="31" t="str">
        <f>IF(D91="","",IF(AQ91=MAX($AQ$3:$AQ$202),AQ91,""))</f>
        <v/>
      </c>
      <c r="BY91" s="31" t="str">
        <f>IF(BX91=MAX($BX$3:$BX$202),B91,"")</f>
        <v/>
      </c>
      <c r="BZ91" s="31" t="str">
        <f>IF(D91="","",IF(AR91=MAX($AR$3:$AR$202), AR91,""))</f>
        <v/>
      </c>
      <c r="CA91" s="31" t="str">
        <f>IF(BZ91=MAX($BZ$3:$BZ$202),B91,"")</f>
        <v/>
      </c>
      <c r="CB91" s="31" t="str">
        <f>IF(D91="","",IF(U91=MAX($U$3:$U$202), U91,""))</f>
        <v/>
      </c>
      <c r="CC91" s="31" t="str">
        <f>IF(CB91=MAX($CB$3:$CB$202),B91,"")</f>
        <v/>
      </c>
      <c r="CD91" s="31" t="str">
        <f>IF(D91="","",IF(AP91=MAX($AP$3:$AP$202),AP91,""))</f>
        <v/>
      </c>
      <c r="CE91" s="31" t="str">
        <f>IF(CD91=MAX($CD$3:$CD$202),B91,"")</f>
        <v/>
      </c>
      <c r="CF91" s="31" t="str">
        <f>IF(D91="","",IF(T91=MAX($T$3:$T$202), T91,""))</f>
        <v/>
      </c>
      <c r="CG91" s="31" t="str">
        <f>IF(CF91=MAX($CF$3:$CF$202),B91,"")</f>
        <v/>
      </c>
      <c r="CH91" s="31" t="str">
        <f>IF(D91="","",IF(AO91=MAX($AO$3:$AO$202),AO91,""))</f>
        <v/>
      </c>
      <c r="CI91" s="31" t="str">
        <f>IF(CH91=MAX($CH$3:$CH$202),B91,"")</f>
        <v/>
      </c>
      <c r="CJ91" s="31" t="str">
        <f>IF(I91="AC",AZ91,"")</f>
        <v/>
      </c>
      <c r="CK91" s="31" t="str">
        <f>IF(CJ91="","",RANK(CJ91,$CJ$3:$CJ$202,1))</f>
        <v/>
      </c>
      <c r="CL91" s="31" t="str">
        <f>IF(CK91=1,B91,"")</f>
        <v/>
      </c>
      <c r="CM91" s="31" t="str">
        <f>IF(CK91=2,B91,"")</f>
        <v/>
      </c>
      <c r="CN91" s="31" t="str">
        <f>IF(CK91=3,B91,"")</f>
        <v/>
      </c>
      <c r="CO91" s="31" t="str">
        <f>IF(I91="MC",AZ91,"")</f>
        <v/>
      </c>
      <c r="CP91" s="31" t="str">
        <f>IF(CO91="","",RANK(CO91,$CO$3:$CO$202,1))</f>
        <v/>
      </c>
      <c r="CQ91" s="31" t="str">
        <f>IF(CP91=1,B91,"")</f>
        <v/>
      </c>
      <c r="CR91" s="31" t="str">
        <f>IF(CP91=2,B91,"")</f>
        <v/>
      </c>
      <c r="CS91" s="31" t="str">
        <f>IF(CP91=3,B91,"")</f>
        <v/>
      </c>
      <c r="CT91" s="31" t="str">
        <f>IF(BE91=0,BE91,"")</f>
        <v/>
      </c>
      <c r="CU91" s="31" t="str">
        <f>IF(BE91=1,1,"")</f>
        <v/>
      </c>
      <c r="CV91" s="31" t="str">
        <f>IF(BE91=2,2,"")</f>
        <v/>
      </c>
      <c r="CW91" s="31" t="str">
        <f>IF(BE91=3,3,"")</f>
        <v/>
      </c>
      <c r="CX91" s="31" t="str">
        <f>IF(BE91=4,4,"")</f>
        <v/>
      </c>
      <c r="CY91" s="31" t="str">
        <f>IF(BE91=5,5,"")</f>
        <v/>
      </c>
      <c r="CZ91" s="31" t="str">
        <f>IF(BH91=0,BH91,"")</f>
        <v/>
      </c>
      <c r="DA91" s="31" t="str">
        <f>IF(BH91=1,1,"")</f>
        <v/>
      </c>
      <c r="DB91" s="31" t="str">
        <f>IF(BH91=2,2,"")</f>
        <v/>
      </c>
      <c r="DC91" s="31" t="str">
        <f>IF(BH91=3,3,"")</f>
        <v/>
      </c>
      <c r="DD91" s="31" t="str">
        <f>IF(BH91=4,4,"")</f>
        <v/>
      </c>
      <c r="DE91" s="31" t="str">
        <f>IF(BH91=5,5,"")</f>
        <v/>
      </c>
      <c r="DF91" s="31" t="str">
        <f>IF(BK91=0,BK91,"")</f>
        <v/>
      </c>
      <c r="DG91" s="31" t="str">
        <f>IF(BK91=1,1,"")</f>
        <v/>
      </c>
      <c r="DH91" s="31" t="str">
        <f>IF(BK91=2,2,"")</f>
        <v/>
      </c>
      <c r="DI91" s="31" t="str">
        <f>IF(BK91=3,3,"")</f>
        <v/>
      </c>
      <c r="DJ91" s="31" t="str">
        <f>IF(BK91=4,4,"")</f>
        <v/>
      </c>
      <c r="DK91" s="31" t="str">
        <f>IF(BK91=5,5,"")</f>
        <v/>
      </c>
      <c r="DL91" s="31" t="str">
        <f>IF(BK91=6,6,"")</f>
        <v/>
      </c>
      <c r="DM91" s="31" t="str">
        <f>IF(BK91=7,7,"")</f>
        <v/>
      </c>
      <c r="DN91" s="31" t="str">
        <f>IF(BK91=8,8,"")</f>
        <v/>
      </c>
      <c r="DO91" s="31" t="str">
        <f>IF(BK91=9,9,"")</f>
        <v/>
      </c>
      <c r="DP91" s="31" t="str">
        <f>IF(BK91=10,10,"")</f>
        <v/>
      </c>
      <c r="DQ91" s="31" t="str">
        <f>IF(J91="Lund",AZ91,"")</f>
        <v/>
      </c>
      <c r="DR91" s="31" t="str">
        <f>IF(DQ91="","",RANK(DQ91,$DQ$3:$DQ$202,1))</f>
        <v/>
      </c>
      <c r="DS91" s="31" t="str">
        <f>IF(DR91=1,B91,"")</f>
        <v/>
      </c>
      <c r="DT91" s="31" t="str">
        <f>IF(I91="AT",B91,"")</f>
        <v/>
      </c>
      <c r="DU91" s="31" t="str">
        <f>IF(I91="MC",B91,"")</f>
        <v/>
      </c>
      <c r="DV91" s="31" t="str">
        <f>IF(I91="AC",B91,"")</f>
        <v/>
      </c>
      <c r="DW91" s="48" t="e">
        <f>IF(BK91=0,0,IF(D91="","",$D$203-AZ91+1)/$D$203*100)</f>
        <v>#VALUE!</v>
      </c>
      <c r="DX91" s="76" t="str">
        <f>IF(AS91 = 0,AV91 - AS91,"")</f>
        <v/>
      </c>
      <c r="DY91" s="77">
        <v>35</v>
      </c>
      <c r="DZ91" s="32">
        <v>17.709999999999997</v>
      </c>
    </row>
    <row r="92" spans="1:130" ht="13.2" x14ac:dyDescent="0.25">
      <c r="A92" s="31" t="s">
        <v>318</v>
      </c>
      <c r="B92" s="76">
        <v>90</v>
      </c>
      <c r="C92" s="15"/>
      <c r="D92" s="14"/>
      <c r="E92" s="14"/>
      <c r="F92" s="14"/>
      <c r="G92" s="14"/>
      <c r="H92" s="14"/>
      <c r="I92" s="15"/>
      <c r="J92" s="47"/>
      <c r="K92" s="47"/>
      <c r="L92" s="47"/>
      <c r="M92" s="54"/>
      <c r="N92" s="54"/>
      <c r="O92" s="54"/>
      <c r="P92" s="54"/>
      <c r="Q92" s="54"/>
      <c r="R92" s="51"/>
      <c r="S92" s="51"/>
      <c r="T92" s="51"/>
      <c r="U92" s="51"/>
      <c r="V92" s="51"/>
      <c r="W92" s="51"/>
      <c r="X92" s="52" t="str">
        <f>IF(M92&gt;0,VLOOKUP(M92,$DY$8:$DZ$95,2)," ")</f>
        <v xml:space="preserve"> </v>
      </c>
      <c r="Y92" s="52" t="str">
        <f>IF(N92&gt;0,VLOOKUP(N92,$DY$8:$DZ$95,2)," ")</f>
        <v xml:space="preserve"> </v>
      </c>
      <c r="Z92" s="52" t="str">
        <f>IF(O92&gt;0,VLOOKUP(O92,$DY$8:$DZ$95,2)," ")</f>
        <v xml:space="preserve"> </v>
      </c>
      <c r="AA92" s="52" t="str">
        <f>IF(P92&gt;0,VLOOKUP(P92,$DY$8:$DZ$95,2)," ")</f>
        <v xml:space="preserve"> </v>
      </c>
      <c r="AB92" s="52" t="str">
        <f>IF(Q92&gt;0,VLOOKUP(Q92,$DY$8:$DZ$95,2)," ")</f>
        <v xml:space="preserve"> </v>
      </c>
      <c r="AC92" s="54"/>
      <c r="AD92" s="54"/>
      <c r="AE92" s="54"/>
      <c r="AF92" s="54"/>
      <c r="AG92" s="54"/>
      <c r="AH92" s="52" t="str">
        <f>IF(AC92&gt;0,VLOOKUP(AC92,$DY$8:$DZ$95,2)," ")</f>
        <v xml:space="preserve"> </v>
      </c>
      <c r="AI92" s="52" t="str">
        <f>IF(AD92&gt;0,VLOOKUP(AD92,$DY$8:$DZ$95,2)," ")</f>
        <v xml:space="preserve"> </v>
      </c>
      <c r="AJ92" s="52" t="str">
        <f>IF(AE92&gt;0,VLOOKUP(AE92,$DY$8:$DZ$95,2)," ")</f>
        <v xml:space="preserve"> </v>
      </c>
      <c r="AK92" s="52" t="str">
        <f>IF(AF92&gt;0,VLOOKUP(AF92,$DY$8:$DZ$95,2)," ")</f>
        <v xml:space="preserve"> </v>
      </c>
      <c r="AL92" s="52" t="str">
        <f>IF(AG92&gt;0,VLOOKUP(AG92,$DY$8:$DZ$95,2)," ")</f>
        <v xml:space="preserve"> </v>
      </c>
      <c r="AM92" s="53"/>
      <c r="AN92" s="53"/>
      <c r="AO92" s="53"/>
      <c r="AP92" s="53"/>
      <c r="AQ92" s="53"/>
      <c r="AR92" s="53"/>
      <c r="AS92" s="55" t="str">
        <f>IF(D92="","",SUM(X92:AB92))</f>
        <v/>
      </c>
      <c r="AT92" s="31" t="str">
        <f>IF(D92="","",RANK(AS92,$AS$3:$AS$202,0))</f>
        <v/>
      </c>
      <c r="AU92" s="57" t="str">
        <f>IF(D92="","",IF(LOOKUP(AT92,'Master 2012 Pay Sheet'!$A$5:$A$35,'Master 2012 Pay Sheet'!$B$5:$B$35)&gt;0,LOOKUP(AT92,'Master 2012 Pay Sheet'!$A$5:$A$35,'Master 2012 Pay Sheet'!$B$5:$B$35),0))</f>
        <v/>
      </c>
      <c r="AV92" s="56" t="str">
        <f>IF(D92="","",SUM(AH92:AL92))</f>
        <v/>
      </c>
      <c r="AW92" s="31" t="str">
        <f>IF(D92="","",RANK(AV92,$AV$3:$AV$202,0))</f>
        <v/>
      </c>
      <c r="AX92" s="57" t="str">
        <f>IF(D92="","",IF(LOOKUP(AW92,'Master 2012 Pay Sheet'!$C$5:$C$35,'Master 2012 Pay Sheet'!$D$5:$D$35)&gt;0,LOOKUP(AW92,'Master 2012 Pay Sheet'!$C$5:$C$35,'Master 2012 Pay Sheet'!$D$5:$D$35),0))</f>
        <v/>
      </c>
      <c r="AY92" s="56" t="str">
        <f>IF(D92="","",AS92+AV92)</f>
        <v/>
      </c>
      <c r="AZ92" s="31" t="str">
        <f>IF(D92="","",RANK(AY92,$AY$3:$AY$202,0))</f>
        <v/>
      </c>
      <c r="BA92" s="57" t="str">
        <f>IF(D92="","",IF(LOOKUP(AZ92,'Master 2012 Pay Sheet'!$E$5:$E$35,'Master 2012 Pay Sheet'!$F$5:$F$35)&gt;0,LOOKUP(AZ92,'Master 2012 Pay Sheet'!$E$5:$E$35,'Master 2012 Pay Sheet'!$F$5:$F$35),0))</f>
        <v/>
      </c>
      <c r="BB92" s="57" t="str">
        <f>IF(D92="","",SUM(AU92+AX92+BA92))</f>
        <v/>
      </c>
      <c r="BC92" s="31" t="str">
        <f>IF(D92="","",AT92-AZ92)</f>
        <v/>
      </c>
      <c r="BD92" s="31" t="str">
        <f>IF(D92="","",IF(BC92=MAX($BC$3:$BC$202),B92,""))</f>
        <v/>
      </c>
      <c r="BE92" s="31" t="str">
        <f>IF(D92="","",COUNT(M92:Q92))</f>
        <v/>
      </c>
      <c r="BF92" s="56" t="str">
        <f>IF(D92="","",MAX(X92:AB92))</f>
        <v/>
      </c>
      <c r="BG92" s="31" t="str">
        <f>IF(BF92=MAX($BF$3:$BF$202),B92,"")</f>
        <v/>
      </c>
      <c r="BH92" s="31" t="str">
        <f>IF(D92="","",COUNT(AC92:AG92))</f>
        <v/>
      </c>
      <c r="BI92" s="56" t="str">
        <f>IF(D92="","",MAX(AH92:AL92))</f>
        <v/>
      </c>
      <c r="BJ92" s="31" t="str">
        <f>IF(BI92=MAX($BI$3:$BI$202),B92,"")</f>
        <v/>
      </c>
      <c r="BK92" s="31" t="str">
        <f>IF(BE92="","",BE92+BH92)</f>
        <v/>
      </c>
      <c r="BL92" s="31" t="str">
        <f>IF(D92="","",IF(S92=MAX($S$3:$S$202),S92,""))</f>
        <v/>
      </c>
      <c r="BM92" s="31" t="str">
        <f>IF(BL92=MAX($BL$3:$BL$202),B92,"")</f>
        <v/>
      </c>
      <c r="BN92" s="31" t="str">
        <f>IF(D92="","",IF(AN92=MAX($AN$3:$AN$202),AN92,""))</f>
        <v/>
      </c>
      <c r="BO92" s="31" t="str">
        <f>IF(BN92=MAX($BN$3:$BN$202),B92,"")</f>
        <v/>
      </c>
      <c r="BP92" s="31" t="str">
        <f>IF(D92="","",IF(R92=MAX($R$3:$R$202),R92,""))</f>
        <v/>
      </c>
      <c r="BQ92" s="31" t="str">
        <f>IF(BP92=MAX($BP$3:$BP$202),B92,"")</f>
        <v/>
      </c>
      <c r="BR92" s="31" t="str">
        <f>IF(D92="","",IF(AM92=MAX($AM$3:$AM$202),AM92,""))</f>
        <v/>
      </c>
      <c r="BS92" s="31" t="str">
        <f>IF(BR92=MAX($BR$3:$BR$202),B92,"")</f>
        <v/>
      </c>
      <c r="BT92" s="31" t="str">
        <f>IF(D92="","",IF(V92=MAX($V$3:$V$202),V92,""))</f>
        <v/>
      </c>
      <c r="BU92" s="31" t="str">
        <f>IF(BT92=MAX($BT$3:$BT$202),B92,"")</f>
        <v/>
      </c>
      <c r="BV92" s="31" t="str">
        <f>IF(D92="","",IF(W92=MAX($W$3:$W$202), W92,""))</f>
        <v/>
      </c>
      <c r="BW92" s="31" t="str">
        <f>IF(BV92=MAX($BV$3:$BV$202),B92,"")</f>
        <v/>
      </c>
      <c r="BX92" s="31" t="str">
        <f>IF(D92="","",IF(AQ92=MAX($AQ$3:$AQ$202),AQ92,""))</f>
        <v/>
      </c>
      <c r="BY92" s="31" t="str">
        <f>IF(BX92=MAX($BX$3:$BX$202),B92,"")</f>
        <v/>
      </c>
      <c r="BZ92" s="31" t="str">
        <f>IF(D92="","",IF(AR92=MAX($AR$3:$AR$202), AR92,""))</f>
        <v/>
      </c>
      <c r="CA92" s="31" t="str">
        <f>IF(BZ92=MAX($BZ$3:$BZ$202),B92,"")</f>
        <v/>
      </c>
      <c r="CB92" s="31" t="str">
        <f>IF(D92="","",IF(U92=MAX($U$3:$U$202), U92,""))</f>
        <v/>
      </c>
      <c r="CC92" s="31" t="str">
        <f>IF(CB92=MAX($CB$3:$CB$202),B92,"")</f>
        <v/>
      </c>
      <c r="CD92" s="31" t="str">
        <f>IF(D92="","",IF(AP92=MAX($AP$3:$AP$202),AP92,""))</f>
        <v/>
      </c>
      <c r="CE92" s="31" t="str">
        <f>IF(CD92=MAX($CD$3:$CD$202),B92,"")</f>
        <v/>
      </c>
      <c r="CF92" s="31" t="str">
        <f>IF(D92="","",IF(T92=MAX($T$3:$T$202), T92,""))</f>
        <v/>
      </c>
      <c r="CG92" s="31" t="str">
        <f>IF(CF92=MAX($CF$3:$CF$202),B92,"")</f>
        <v/>
      </c>
      <c r="CH92" s="31" t="str">
        <f>IF(D92="","",IF(AO92=MAX($AO$3:$AO$202),AO92,""))</f>
        <v/>
      </c>
      <c r="CI92" s="31" t="str">
        <f>IF(CH92=MAX($CH$3:$CH$202),B92,"")</f>
        <v/>
      </c>
      <c r="CJ92" s="31" t="str">
        <f>IF(I92="AC",AZ92,"")</f>
        <v/>
      </c>
      <c r="CK92" s="31" t="str">
        <f>IF(CJ92="","",RANK(CJ92,$CJ$3:$CJ$202,1))</f>
        <v/>
      </c>
      <c r="CL92" s="31" t="str">
        <f>IF(CK92=1,B92,"")</f>
        <v/>
      </c>
      <c r="CM92" s="31" t="str">
        <f>IF(CK92=2,B92,"")</f>
        <v/>
      </c>
      <c r="CN92" s="31" t="str">
        <f>IF(CK92=3,B92,"")</f>
        <v/>
      </c>
      <c r="CO92" s="31" t="str">
        <f>IF(I92="MC",AZ92,"")</f>
        <v/>
      </c>
      <c r="CP92" s="31" t="str">
        <f>IF(CO92="","",RANK(CO92,$CO$3:$CO$202,1))</f>
        <v/>
      </c>
      <c r="CQ92" s="31" t="str">
        <f>IF(CP92=1,B92,"")</f>
        <v/>
      </c>
      <c r="CR92" s="31" t="str">
        <f>IF(CP92=2,B92,"")</f>
        <v/>
      </c>
      <c r="CS92" s="31" t="str">
        <f>IF(CP92=3,B92,"")</f>
        <v/>
      </c>
      <c r="CT92" s="31" t="str">
        <f>IF(BE92=0,BE92,"")</f>
        <v/>
      </c>
      <c r="CU92" s="31" t="str">
        <f>IF(BE92=1,1,"")</f>
        <v/>
      </c>
      <c r="CV92" s="31" t="str">
        <f>IF(BE92=2,2,"")</f>
        <v/>
      </c>
      <c r="CW92" s="31" t="str">
        <f>IF(BE92=3,3,"")</f>
        <v/>
      </c>
      <c r="CX92" s="31" t="str">
        <f>IF(BE92=4,4,"")</f>
        <v/>
      </c>
      <c r="CY92" s="31" t="str">
        <f>IF(BE92=5,5,"")</f>
        <v/>
      </c>
      <c r="CZ92" s="31" t="str">
        <f>IF(BH92=0,BH92,"")</f>
        <v/>
      </c>
      <c r="DA92" s="31" t="str">
        <f>IF(BH92=1,1,"")</f>
        <v/>
      </c>
      <c r="DB92" s="31" t="str">
        <f>IF(BH92=2,2,"")</f>
        <v/>
      </c>
      <c r="DC92" s="31" t="str">
        <f>IF(BH92=3,3,"")</f>
        <v/>
      </c>
      <c r="DD92" s="31" t="str">
        <f>IF(BH92=4,4,"")</f>
        <v/>
      </c>
      <c r="DE92" s="31" t="str">
        <f>IF(BH92=5,5,"")</f>
        <v/>
      </c>
      <c r="DF92" s="31" t="str">
        <f>IF(BK92=0,BK92,"")</f>
        <v/>
      </c>
      <c r="DG92" s="31" t="str">
        <f>IF(BK92=1,1,"")</f>
        <v/>
      </c>
      <c r="DH92" s="31" t="str">
        <f>IF(BK92=2,2,"")</f>
        <v/>
      </c>
      <c r="DI92" s="31" t="str">
        <f>IF(BK92=3,3,"")</f>
        <v/>
      </c>
      <c r="DJ92" s="31" t="str">
        <f>IF(BK92=4,4,"")</f>
        <v/>
      </c>
      <c r="DK92" s="31" t="str">
        <f>IF(BK92=5,5,"")</f>
        <v/>
      </c>
      <c r="DL92" s="31" t="str">
        <f>IF(BK92=6,6,"")</f>
        <v/>
      </c>
      <c r="DM92" s="31" t="str">
        <f>IF(BK92=7,7,"")</f>
        <v/>
      </c>
      <c r="DN92" s="31" t="str">
        <f>IF(BK92=8,8,"")</f>
        <v/>
      </c>
      <c r="DO92" s="31" t="str">
        <f>IF(BK92=9,9,"")</f>
        <v/>
      </c>
      <c r="DP92" s="31" t="str">
        <f>IF(BK92=10,10,"")</f>
        <v/>
      </c>
      <c r="DQ92" s="31" t="str">
        <f>IF(J92="Lund",AZ92,"")</f>
        <v/>
      </c>
      <c r="DR92" s="31" t="str">
        <f>IF(DQ92="","",RANK(DQ92,$DQ$3:$DQ$202,1))</f>
        <v/>
      </c>
      <c r="DS92" s="31" t="str">
        <f>IF(DR92=1,B92,"")</f>
        <v/>
      </c>
      <c r="DT92" s="31" t="str">
        <f>IF(I92="AT",B92,"")</f>
        <v/>
      </c>
      <c r="DU92" s="31" t="str">
        <f>IF(I92="MC",B92,"")</f>
        <v/>
      </c>
      <c r="DV92" s="31" t="str">
        <f>IF(I92="AC",B92,"")</f>
        <v/>
      </c>
      <c r="DW92" s="48" t="e">
        <f>IF(BK92=0,0,IF(D92="","",$D$203-AZ92+1)/$D$203*100)</f>
        <v>#VALUE!</v>
      </c>
      <c r="DX92" s="76" t="str">
        <f>IF(AS92 = 0,AV92 - AS92,"")</f>
        <v/>
      </c>
      <c r="DY92" s="77">
        <v>35.25</v>
      </c>
      <c r="DZ92" s="32">
        <v>18.109999999999996</v>
      </c>
    </row>
    <row r="93" spans="1:130" ht="13.2" x14ac:dyDescent="0.25">
      <c r="A93" s="31" t="s">
        <v>318</v>
      </c>
      <c r="B93" s="76">
        <v>91</v>
      </c>
      <c r="C93" s="15"/>
      <c r="D93" s="14"/>
      <c r="E93" s="14"/>
      <c r="F93" s="14"/>
      <c r="G93" s="14"/>
      <c r="H93" s="14"/>
      <c r="I93" s="15"/>
      <c r="J93" s="47"/>
      <c r="K93" s="47"/>
      <c r="L93" s="47"/>
      <c r="M93" s="54"/>
      <c r="N93" s="54"/>
      <c r="O93" s="54"/>
      <c r="P93" s="54"/>
      <c r="Q93" s="54"/>
      <c r="R93" s="51"/>
      <c r="S93" s="51"/>
      <c r="T93" s="51"/>
      <c r="U93" s="51"/>
      <c r="V93" s="51"/>
      <c r="W93" s="51"/>
      <c r="X93" s="52" t="str">
        <f>IF(M93&gt;0,VLOOKUP(M93,$DY$8:$DZ$95,2)," ")</f>
        <v xml:space="preserve"> </v>
      </c>
      <c r="Y93" s="52" t="str">
        <f>IF(N93&gt;0,VLOOKUP(N93,$DY$8:$DZ$95,2)," ")</f>
        <v xml:space="preserve"> </v>
      </c>
      <c r="Z93" s="52" t="str">
        <f>IF(O93&gt;0,VLOOKUP(O93,$DY$8:$DZ$95,2)," ")</f>
        <v xml:space="preserve"> </v>
      </c>
      <c r="AA93" s="52" t="str">
        <f>IF(P93&gt;0,VLOOKUP(P93,$DY$8:$DZ$95,2)," ")</f>
        <v xml:space="preserve"> </v>
      </c>
      <c r="AB93" s="52" t="str">
        <f>IF(Q93&gt;0,VLOOKUP(Q93,$DY$8:$DZ$95,2)," ")</f>
        <v xml:space="preserve"> </v>
      </c>
      <c r="AC93" s="54"/>
      <c r="AD93" s="54"/>
      <c r="AE93" s="54"/>
      <c r="AF93" s="54"/>
      <c r="AG93" s="54"/>
      <c r="AH93" s="52" t="str">
        <f>IF(AC93&gt;0,VLOOKUP(AC93,$DY$8:$DZ$95,2)," ")</f>
        <v xml:space="preserve"> </v>
      </c>
      <c r="AI93" s="52" t="str">
        <f>IF(AD93&gt;0,VLOOKUP(AD93,$DY$8:$DZ$95,2)," ")</f>
        <v xml:space="preserve"> </v>
      </c>
      <c r="AJ93" s="52" t="str">
        <f>IF(AE93&gt;0,VLOOKUP(AE93,$DY$8:$DZ$95,2)," ")</f>
        <v xml:space="preserve"> </v>
      </c>
      <c r="AK93" s="52" t="str">
        <f>IF(AF93&gt;0,VLOOKUP(AF93,$DY$8:$DZ$95,2)," ")</f>
        <v xml:space="preserve"> </v>
      </c>
      <c r="AL93" s="52" t="str">
        <f>IF(AG93&gt;0,VLOOKUP(AG93,$DY$8:$DZ$95,2)," ")</f>
        <v xml:space="preserve"> </v>
      </c>
      <c r="AM93" s="53"/>
      <c r="AN93" s="53"/>
      <c r="AO93" s="53"/>
      <c r="AP93" s="53"/>
      <c r="AQ93" s="53"/>
      <c r="AR93" s="53"/>
      <c r="AS93" s="55" t="str">
        <f>IF(D93="","",SUM(X93:AB93))</f>
        <v/>
      </c>
      <c r="AT93" s="31" t="str">
        <f>IF(D93="","",RANK(AS93,$AS$3:$AS$202,0))</f>
        <v/>
      </c>
      <c r="AU93" s="57" t="str">
        <f>IF(D93="","",IF(LOOKUP(AT93,'Master 2012 Pay Sheet'!$A$5:$A$35,'Master 2012 Pay Sheet'!$B$5:$B$35)&gt;0,LOOKUP(AT93,'Master 2012 Pay Sheet'!$A$5:$A$35,'Master 2012 Pay Sheet'!$B$5:$B$35),0))</f>
        <v/>
      </c>
      <c r="AV93" s="56" t="str">
        <f>IF(D93="","",SUM(AH93:AL93))</f>
        <v/>
      </c>
      <c r="AW93" s="31" t="str">
        <f>IF(D93="","",RANK(AV93,$AV$3:$AV$202,0))</f>
        <v/>
      </c>
      <c r="AX93" s="57" t="str">
        <f>IF(D93="","",IF(LOOKUP(AW93,'Master 2012 Pay Sheet'!$C$5:$C$35,'Master 2012 Pay Sheet'!$D$5:$D$35)&gt;0,LOOKUP(AW93,'Master 2012 Pay Sheet'!$C$5:$C$35,'Master 2012 Pay Sheet'!$D$5:$D$35),0))</f>
        <v/>
      </c>
      <c r="AY93" s="56" t="str">
        <f>IF(D93="","",AS93+AV93)</f>
        <v/>
      </c>
      <c r="AZ93" s="31" t="str">
        <f>IF(D93="","",RANK(AY93,$AY$3:$AY$202,0))</f>
        <v/>
      </c>
      <c r="BA93" s="57" t="str">
        <f>IF(D93="","",IF(LOOKUP(AZ93,'Master 2012 Pay Sheet'!$E$5:$E$35,'Master 2012 Pay Sheet'!$F$5:$F$35)&gt;0,LOOKUP(AZ93,'Master 2012 Pay Sheet'!$E$5:$E$35,'Master 2012 Pay Sheet'!$F$5:$F$35),0))</f>
        <v/>
      </c>
      <c r="BB93" s="57" t="str">
        <f>IF(D93="","",SUM(AU93+AX93+BA93))</f>
        <v/>
      </c>
      <c r="BC93" s="31" t="str">
        <f>IF(D93="","",AT93-AZ93)</f>
        <v/>
      </c>
      <c r="BD93" s="31" t="str">
        <f>IF(D93="","",IF(BC93=MAX($BC$3:$BC$202),B93,""))</f>
        <v/>
      </c>
      <c r="BE93" s="31" t="str">
        <f>IF(D93="","",COUNT(M93:Q93))</f>
        <v/>
      </c>
      <c r="BF93" s="56" t="str">
        <f>IF(D93="","",MAX(X93:AB93))</f>
        <v/>
      </c>
      <c r="BG93" s="31" t="str">
        <f>IF(BF93=MAX($BF$3:$BF$202),B93,"")</f>
        <v/>
      </c>
      <c r="BH93" s="31" t="str">
        <f>IF(D93="","",COUNT(AC93:AG93))</f>
        <v/>
      </c>
      <c r="BI93" s="56" t="str">
        <f>IF(D93="","",MAX(AH93:AL93))</f>
        <v/>
      </c>
      <c r="BJ93" s="31" t="str">
        <f>IF(BI93=MAX($BI$3:$BI$202),B93,"")</f>
        <v/>
      </c>
      <c r="BK93" s="31" t="str">
        <f>IF(BE93="","",BE93+BH93)</f>
        <v/>
      </c>
      <c r="BL93" s="31" t="str">
        <f>IF(D93="","",IF(S93=MAX($S$3:$S$202),S93,""))</f>
        <v/>
      </c>
      <c r="BM93" s="31" t="str">
        <f>IF(BL93=MAX($BL$3:$BL$202),B93,"")</f>
        <v/>
      </c>
      <c r="BN93" s="31" t="str">
        <f>IF(D93="","",IF(AN93=MAX($AN$3:$AN$202),AN93,""))</f>
        <v/>
      </c>
      <c r="BO93" s="31" t="str">
        <f>IF(BN93=MAX($BN$3:$BN$202),B93,"")</f>
        <v/>
      </c>
      <c r="BP93" s="31" t="str">
        <f>IF(D93="","",IF(R93=MAX($R$3:$R$202),R93,""))</f>
        <v/>
      </c>
      <c r="BQ93" s="31" t="str">
        <f>IF(BP93=MAX($BP$3:$BP$202),B93,"")</f>
        <v/>
      </c>
      <c r="BR93" s="31" t="str">
        <f>IF(D93="","",IF(AM93=MAX($AM$3:$AM$202),AM93,""))</f>
        <v/>
      </c>
      <c r="BS93" s="31" t="str">
        <f>IF(BR93=MAX($BR$3:$BR$202),B93,"")</f>
        <v/>
      </c>
      <c r="BT93" s="31" t="str">
        <f>IF(D93="","",IF(V93=MAX($V$3:$V$202),V93,""))</f>
        <v/>
      </c>
      <c r="BU93" s="31" t="str">
        <f>IF(BT93=MAX($BT$3:$BT$202),B93,"")</f>
        <v/>
      </c>
      <c r="BV93" s="31" t="str">
        <f>IF(D93="","",IF(W93=MAX($W$3:$W$202), W93,""))</f>
        <v/>
      </c>
      <c r="BW93" s="31" t="str">
        <f>IF(BV93=MAX($BV$3:$BV$202),B93,"")</f>
        <v/>
      </c>
      <c r="BX93" s="31" t="str">
        <f>IF(D93="","",IF(AQ93=MAX($AQ$3:$AQ$202),AQ93,""))</f>
        <v/>
      </c>
      <c r="BY93" s="31" t="str">
        <f>IF(BX93=MAX($BX$3:$BX$202),B93,"")</f>
        <v/>
      </c>
      <c r="BZ93" s="31" t="str">
        <f>IF(D93="","",IF(AR93=MAX($AR$3:$AR$202), AR93,""))</f>
        <v/>
      </c>
      <c r="CA93" s="31" t="str">
        <f>IF(BZ93=MAX($BZ$3:$BZ$202),B93,"")</f>
        <v/>
      </c>
      <c r="CB93" s="31" t="str">
        <f>IF(D93="","",IF(U93=MAX($U$3:$U$202), U93,""))</f>
        <v/>
      </c>
      <c r="CC93" s="31" t="str">
        <f>IF(CB93=MAX($CB$3:$CB$202),B93,"")</f>
        <v/>
      </c>
      <c r="CD93" s="31" t="str">
        <f>IF(D93="","",IF(AP93=MAX($AP$3:$AP$202),AP93,""))</f>
        <v/>
      </c>
      <c r="CE93" s="31" t="str">
        <f>IF(CD93=MAX($CD$3:$CD$202),B93,"")</f>
        <v/>
      </c>
      <c r="CF93" s="31" t="str">
        <f>IF(D93="","",IF(T93=MAX($T$3:$T$202), T93,""))</f>
        <v/>
      </c>
      <c r="CG93" s="31" t="str">
        <f>IF(CF93=MAX($CF$3:$CF$202),B93,"")</f>
        <v/>
      </c>
      <c r="CH93" s="31" t="str">
        <f>IF(D93="","",IF(AO93=MAX($AO$3:$AO$202),AO93,""))</f>
        <v/>
      </c>
      <c r="CI93" s="31" t="str">
        <f>IF(CH93=MAX($CH$3:$CH$202),B93,"")</f>
        <v/>
      </c>
      <c r="CJ93" s="31" t="str">
        <f>IF(I93="AC",AZ93,"")</f>
        <v/>
      </c>
      <c r="CK93" s="31" t="str">
        <f>IF(CJ93="","",RANK(CJ93,$CJ$3:$CJ$202,1))</f>
        <v/>
      </c>
      <c r="CL93" s="31" t="str">
        <f>IF(CK93=1,B93,"")</f>
        <v/>
      </c>
      <c r="CM93" s="31" t="str">
        <f>IF(CK93=2,B93,"")</f>
        <v/>
      </c>
      <c r="CN93" s="31" t="str">
        <f>IF(CK93=3,B93,"")</f>
        <v/>
      </c>
      <c r="CO93" s="31" t="str">
        <f>IF(I93="MC",AZ93,"")</f>
        <v/>
      </c>
      <c r="CP93" s="31" t="str">
        <f>IF(CO93="","",RANK(CO93,$CO$3:$CO$202,1))</f>
        <v/>
      </c>
      <c r="CQ93" s="31" t="str">
        <f>IF(CP93=1,B93,"")</f>
        <v/>
      </c>
      <c r="CR93" s="31" t="str">
        <f>IF(CP93=2,B93,"")</f>
        <v/>
      </c>
      <c r="CS93" s="31" t="str">
        <f>IF(CP93=3,B93,"")</f>
        <v/>
      </c>
      <c r="CT93" s="31" t="str">
        <f>IF(BE93=0,BE93,"")</f>
        <v/>
      </c>
      <c r="CU93" s="31" t="str">
        <f>IF(BE93=1,1,"")</f>
        <v/>
      </c>
      <c r="CV93" s="31" t="str">
        <f>IF(BE93=2,2,"")</f>
        <v/>
      </c>
      <c r="CW93" s="31" t="str">
        <f>IF(BE93=3,3,"")</f>
        <v/>
      </c>
      <c r="CX93" s="31" t="str">
        <f>IF(BE93=4,4,"")</f>
        <v/>
      </c>
      <c r="CY93" s="31" t="str">
        <f>IF(BE93=5,5,"")</f>
        <v/>
      </c>
      <c r="CZ93" s="31" t="str">
        <f>IF(BH93=0,BH93,"")</f>
        <v/>
      </c>
      <c r="DA93" s="31" t="str">
        <f>IF(BH93=1,1,"")</f>
        <v/>
      </c>
      <c r="DB93" s="31" t="str">
        <f>IF(BH93=2,2,"")</f>
        <v/>
      </c>
      <c r="DC93" s="31" t="str">
        <f>IF(BH93=3,3,"")</f>
        <v/>
      </c>
      <c r="DD93" s="31" t="str">
        <f>IF(BH93=4,4,"")</f>
        <v/>
      </c>
      <c r="DE93" s="31" t="str">
        <f>IF(BH93=5,5,"")</f>
        <v/>
      </c>
      <c r="DF93" s="31" t="str">
        <f>IF(BK93=0,BK93,"")</f>
        <v/>
      </c>
      <c r="DG93" s="31" t="str">
        <f>IF(BK93=1,1,"")</f>
        <v/>
      </c>
      <c r="DH93" s="31" t="str">
        <f>IF(BK93=2,2,"")</f>
        <v/>
      </c>
      <c r="DI93" s="31" t="str">
        <f>IF(BK93=3,3,"")</f>
        <v/>
      </c>
      <c r="DJ93" s="31" t="str">
        <f>IF(BK93=4,4,"")</f>
        <v/>
      </c>
      <c r="DK93" s="31" t="str">
        <f>IF(BK93=5,5,"")</f>
        <v/>
      </c>
      <c r="DL93" s="31" t="str">
        <f>IF(BK93=6,6,"")</f>
        <v/>
      </c>
      <c r="DM93" s="31" t="str">
        <f>IF(BK93=7,7,"")</f>
        <v/>
      </c>
      <c r="DN93" s="31" t="str">
        <f>IF(BK93=8,8,"")</f>
        <v/>
      </c>
      <c r="DO93" s="31" t="str">
        <f>IF(BK93=9,9,"")</f>
        <v/>
      </c>
      <c r="DP93" s="31" t="str">
        <f>IF(BK93=10,10,"")</f>
        <v/>
      </c>
      <c r="DQ93" s="31" t="str">
        <f>IF(J93="Lund",AZ93,"")</f>
        <v/>
      </c>
      <c r="DR93" s="31" t="str">
        <f>IF(DQ93="","",RANK(DQ93,$DQ$3:$DQ$202,1))</f>
        <v/>
      </c>
      <c r="DS93" s="31" t="str">
        <f>IF(DR93=1,B93,"")</f>
        <v/>
      </c>
      <c r="DT93" s="31" t="str">
        <f>IF(I93="AT",B93,"")</f>
        <v/>
      </c>
      <c r="DU93" s="31" t="str">
        <f>IF(I93="MC",B93,"")</f>
        <v/>
      </c>
      <c r="DV93" s="31" t="str">
        <f>IF(I93="AC",B93,"")</f>
        <v/>
      </c>
      <c r="DW93" s="48" t="e">
        <f>IF(BK93=0,0,IF(D93="","",$D$203-AZ93+1)/$D$203*100)</f>
        <v>#VALUE!</v>
      </c>
      <c r="DX93" s="76" t="str">
        <f>IF(AS93 = 0,AV93 - AS93,"")</f>
        <v/>
      </c>
      <c r="DY93" s="77">
        <v>35.5</v>
      </c>
      <c r="DZ93" s="32">
        <v>18.529999999999998</v>
      </c>
    </row>
    <row r="94" spans="1:130" ht="13.2" x14ac:dyDescent="0.25">
      <c r="A94" s="31" t="s">
        <v>318</v>
      </c>
      <c r="B94" s="76">
        <v>92</v>
      </c>
      <c r="C94" s="15"/>
      <c r="D94" s="14"/>
      <c r="E94" s="14"/>
      <c r="F94" s="14"/>
      <c r="G94" s="14"/>
      <c r="H94" s="14"/>
      <c r="I94" s="15"/>
      <c r="J94" s="47"/>
      <c r="K94" s="47"/>
      <c r="L94" s="47"/>
      <c r="M94" s="54"/>
      <c r="N94" s="54"/>
      <c r="O94" s="54"/>
      <c r="P94" s="54"/>
      <c r="Q94" s="54"/>
      <c r="R94" s="51"/>
      <c r="S94" s="51"/>
      <c r="T94" s="51"/>
      <c r="U94" s="51"/>
      <c r="V94" s="51"/>
      <c r="W94" s="51"/>
      <c r="X94" s="52" t="str">
        <f>IF(M94&gt;0,VLOOKUP(M94,$DY$8:$DZ$95,2)," ")</f>
        <v xml:space="preserve"> </v>
      </c>
      <c r="Y94" s="52" t="str">
        <f>IF(N94&gt;0,VLOOKUP(N94,$DY$8:$DZ$95,2)," ")</f>
        <v xml:space="preserve"> </v>
      </c>
      <c r="Z94" s="52" t="str">
        <f>IF(O94&gt;0,VLOOKUP(O94,$DY$8:$DZ$95,2)," ")</f>
        <v xml:space="preserve"> </v>
      </c>
      <c r="AA94" s="52" t="str">
        <f>IF(P94&gt;0,VLOOKUP(P94,$DY$8:$DZ$95,2)," ")</f>
        <v xml:space="preserve"> </v>
      </c>
      <c r="AB94" s="52" t="str">
        <f>IF(Q94&gt;0,VLOOKUP(Q94,$DY$8:$DZ$95,2)," ")</f>
        <v xml:space="preserve"> </v>
      </c>
      <c r="AC94" s="54"/>
      <c r="AD94" s="54"/>
      <c r="AE94" s="54"/>
      <c r="AF94" s="54"/>
      <c r="AG94" s="54"/>
      <c r="AH94" s="52" t="str">
        <f>IF(AC94&gt;0,VLOOKUP(AC94,$DY$8:$DZ$95,2)," ")</f>
        <v xml:space="preserve"> </v>
      </c>
      <c r="AI94" s="52" t="str">
        <f>IF(AD94&gt;0,VLOOKUP(AD94,$DY$8:$DZ$95,2)," ")</f>
        <v xml:space="preserve"> </v>
      </c>
      <c r="AJ94" s="52" t="str">
        <f>IF(AE94&gt;0,VLOOKUP(AE94,$DY$8:$DZ$95,2)," ")</f>
        <v xml:space="preserve"> </v>
      </c>
      <c r="AK94" s="52" t="str">
        <f>IF(AF94&gt;0,VLOOKUP(AF94,$DY$8:$DZ$95,2)," ")</f>
        <v xml:space="preserve"> </v>
      </c>
      <c r="AL94" s="52" t="str">
        <f>IF(AG94&gt;0,VLOOKUP(AG94,$DY$8:$DZ$95,2)," ")</f>
        <v xml:space="preserve"> </v>
      </c>
      <c r="AM94" s="53"/>
      <c r="AN94" s="53"/>
      <c r="AO94" s="53"/>
      <c r="AP94" s="53"/>
      <c r="AQ94" s="53"/>
      <c r="AR94" s="53"/>
      <c r="AS94" s="55" t="str">
        <f>IF(D94="","",SUM(X94:AB94))</f>
        <v/>
      </c>
      <c r="AT94" s="31" t="str">
        <f>IF(D94="","",RANK(AS94,$AS$3:$AS$202,0))</f>
        <v/>
      </c>
      <c r="AU94" s="57" t="str">
        <f>IF(D94="","",IF(LOOKUP(AT94,'Master 2012 Pay Sheet'!$A$5:$A$35,'Master 2012 Pay Sheet'!$B$5:$B$35)&gt;0,LOOKUP(AT94,'Master 2012 Pay Sheet'!$A$5:$A$35,'Master 2012 Pay Sheet'!$B$5:$B$35),0))</f>
        <v/>
      </c>
      <c r="AV94" s="56" t="str">
        <f>IF(D94="","",SUM(AH94:AL94))</f>
        <v/>
      </c>
      <c r="AW94" s="31" t="str">
        <f>IF(D94="","",RANK(AV94,$AV$3:$AV$202,0))</f>
        <v/>
      </c>
      <c r="AX94" s="57" t="str">
        <f>IF(D94="","",IF(LOOKUP(AW94,'Master 2012 Pay Sheet'!$C$5:$C$35,'Master 2012 Pay Sheet'!$D$5:$D$35)&gt;0,LOOKUP(AW94,'Master 2012 Pay Sheet'!$C$5:$C$35,'Master 2012 Pay Sheet'!$D$5:$D$35),0))</f>
        <v/>
      </c>
      <c r="AY94" s="56" t="str">
        <f>IF(D94="","",AS94+AV94)</f>
        <v/>
      </c>
      <c r="AZ94" s="31" t="str">
        <f>IF(D94="","",RANK(AY94,$AY$3:$AY$202,0))</f>
        <v/>
      </c>
      <c r="BA94" s="57" t="str">
        <f>IF(D94="","",IF(LOOKUP(AZ94,'Master 2012 Pay Sheet'!$E$5:$E$35,'Master 2012 Pay Sheet'!$F$5:$F$35)&gt;0,LOOKUP(AZ94,'Master 2012 Pay Sheet'!$E$5:$E$35,'Master 2012 Pay Sheet'!$F$5:$F$35),0))</f>
        <v/>
      </c>
      <c r="BB94" s="57" t="str">
        <f>IF(D94="","",SUM(AU94+AX94+BA94))</f>
        <v/>
      </c>
      <c r="BC94" s="31" t="str">
        <f>IF(D94="","",AT94-AZ94)</f>
        <v/>
      </c>
      <c r="BD94" s="31" t="str">
        <f>IF(D94="","",IF(BC94=MAX($BC$3:$BC$202),B94,""))</f>
        <v/>
      </c>
      <c r="BE94" s="31" t="str">
        <f>IF(D94="","",COUNT(M94:Q94))</f>
        <v/>
      </c>
      <c r="BF94" s="56" t="str">
        <f>IF(D94="","",MAX(X94:AB94))</f>
        <v/>
      </c>
      <c r="BG94" s="31" t="str">
        <f>IF(BF94=MAX($BF$3:$BF$202),B94,"")</f>
        <v/>
      </c>
      <c r="BH94" s="31" t="str">
        <f>IF(D94="","",COUNT(AC94:AG94))</f>
        <v/>
      </c>
      <c r="BI94" s="56" t="str">
        <f>IF(D94="","",MAX(AH94:AL94))</f>
        <v/>
      </c>
      <c r="BJ94" s="31" t="str">
        <f>IF(BI94=MAX($BI$3:$BI$202),B94,"")</f>
        <v/>
      </c>
      <c r="BK94" s="31" t="str">
        <f>IF(BE94="","",BE94+BH94)</f>
        <v/>
      </c>
      <c r="BL94" s="31" t="str">
        <f>IF(D94="","",IF(S94=MAX($S$3:$S$202),S94,""))</f>
        <v/>
      </c>
      <c r="BM94" s="31" t="str">
        <f>IF(BL94=MAX($BL$3:$BL$202),B94,"")</f>
        <v/>
      </c>
      <c r="BN94" s="31" t="str">
        <f>IF(D94="","",IF(AN94=MAX($AN$3:$AN$202),AN94,""))</f>
        <v/>
      </c>
      <c r="BO94" s="31" t="str">
        <f>IF(BN94=MAX($BN$3:$BN$202),B94,"")</f>
        <v/>
      </c>
      <c r="BP94" s="31" t="str">
        <f>IF(D94="","",IF(R94=MAX($R$3:$R$202),R94,""))</f>
        <v/>
      </c>
      <c r="BQ94" s="31" t="str">
        <f>IF(BP94=MAX($BP$3:$BP$202),B94,"")</f>
        <v/>
      </c>
      <c r="BR94" s="31" t="str">
        <f>IF(D94="","",IF(AM94=MAX($AM$3:$AM$202),AM94,""))</f>
        <v/>
      </c>
      <c r="BS94" s="31" t="str">
        <f>IF(BR94=MAX($BR$3:$BR$202),B94,"")</f>
        <v/>
      </c>
      <c r="BT94" s="31" t="str">
        <f>IF(D94="","",IF(V94=MAX($V$3:$V$202),V94,""))</f>
        <v/>
      </c>
      <c r="BU94" s="31" t="str">
        <f>IF(BT94=MAX($BT$3:$BT$202),B94,"")</f>
        <v/>
      </c>
      <c r="BV94" s="31" t="str">
        <f>IF(D94="","",IF(W94=MAX($W$3:$W$202), W94,""))</f>
        <v/>
      </c>
      <c r="BW94" s="31" t="str">
        <f>IF(BV94=MAX($BV$3:$BV$202),B94,"")</f>
        <v/>
      </c>
      <c r="BX94" s="31" t="str">
        <f>IF(D94="","",IF(AQ94=MAX($AQ$3:$AQ$202),AQ94,""))</f>
        <v/>
      </c>
      <c r="BY94" s="31" t="str">
        <f>IF(BX94=MAX($BX$3:$BX$202),B94,"")</f>
        <v/>
      </c>
      <c r="BZ94" s="31" t="str">
        <f>IF(D94="","",IF(AR94=MAX($AR$3:$AR$202), AR94,""))</f>
        <v/>
      </c>
      <c r="CA94" s="31" t="str">
        <f>IF(BZ94=MAX($BZ$3:$BZ$202),B94,"")</f>
        <v/>
      </c>
      <c r="CB94" s="31" t="str">
        <f>IF(D94="","",IF(U94=MAX($U$3:$U$202), U94,""))</f>
        <v/>
      </c>
      <c r="CC94" s="31" t="str">
        <f>IF(CB94=MAX($CB$3:$CB$202),B94,"")</f>
        <v/>
      </c>
      <c r="CD94" s="31" t="str">
        <f>IF(D94="","",IF(AP94=MAX($AP$3:$AP$202),AP94,""))</f>
        <v/>
      </c>
      <c r="CE94" s="31" t="str">
        <f>IF(CD94=MAX($CD$3:$CD$202),B94,"")</f>
        <v/>
      </c>
      <c r="CF94" s="31" t="str">
        <f>IF(D94="","",IF(T94=MAX($T$3:$T$202), T94,""))</f>
        <v/>
      </c>
      <c r="CG94" s="31" t="str">
        <f>IF(CF94=MAX($CF$3:$CF$202),B94,"")</f>
        <v/>
      </c>
      <c r="CH94" s="31" t="str">
        <f>IF(D94="","",IF(AO94=MAX($AO$3:$AO$202),AO94,""))</f>
        <v/>
      </c>
      <c r="CI94" s="31" t="str">
        <f>IF(CH94=MAX($CH$3:$CH$202),B94,"")</f>
        <v/>
      </c>
      <c r="CJ94" s="31" t="str">
        <f>IF(I94="AC",AZ94,"")</f>
        <v/>
      </c>
      <c r="CK94" s="31" t="str">
        <f>IF(CJ94="","",RANK(CJ94,$CJ$3:$CJ$202,1))</f>
        <v/>
      </c>
      <c r="CL94" s="31" t="str">
        <f>IF(CK94=1,B94,"")</f>
        <v/>
      </c>
      <c r="CM94" s="31" t="str">
        <f>IF(CK94=2,B94,"")</f>
        <v/>
      </c>
      <c r="CN94" s="31" t="str">
        <f>IF(CK94=3,B94,"")</f>
        <v/>
      </c>
      <c r="CO94" s="31" t="str">
        <f>IF(I94="MC",AZ94,"")</f>
        <v/>
      </c>
      <c r="CP94" s="31" t="str">
        <f>IF(CO94="","",RANK(CO94,$CO$3:$CO$202,1))</f>
        <v/>
      </c>
      <c r="CQ94" s="31" t="str">
        <f>IF(CP94=1,B94,"")</f>
        <v/>
      </c>
      <c r="CR94" s="31" t="str">
        <f>IF(CP94=2,B94,"")</f>
        <v/>
      </c>
      <c r="CS94" s="31" t="str">
        <f>IF(CP94=3,B94,"")</f>
        <v/>
      </c>
      <c r="CT94" s="31" t="str">
        <f>IF(BE94=0,BE94,"")</f>
        <v/>
      </c>
      <c r="CU94" s="31" t="str">
        <f>IF(BE94=1,1,"")</f>
        <v/>
      </c>
      <c r="CV94" s="31" t="str">
        <f>IF(BE94=2,2,"")</f>
        <v/>
      </c>
      <c r="CW94" s="31" t="str">
        <f>IF(BE94=3,3,"")</f>
        <v/>
      </c>
      <c r="CX94" s="31" t="str">
        <f>IF(BE94=4,4,"")</f>
        <v/>
      </c>
      <c r="CY94" s="31" t="str">
        <f>IF(BE94=5,5,"")</f>
        <v/>
      </c>
      <c r="CZ94" s="31" t="str">
        <f>IF(BH94=0,BH94,"")</f>
        <v/>
      </c>
      <c r="DA94" s="31" t="str">
        <f>IF(BH94=1,1,"")</f>
        <v/>
      </c>
      <c r="DB94" s="31" t="str">
        <f>IF(BH94=2,2,"")</f>
        <v/>
      </c>
      <c r="DC94" s="31" t="str">
        <f>IF(BH94=3,3,"")</f>
        <v/>
      </c>
      <c r="DD94" s="31" t="str">
        <f>IF(BH94=4,4,"")</f>
        <v/>
      </c>
      <c r="DE94" s="31" t="str">
        <f>IF(BH94=5,5,"")</f>
        <v/>
      </c>
      <c r="DF94" s="31" t="str">
        <f>IF(BK94=0,BK94,"")</f>
        <v/>
      </c>
      <c r="DG94" s="31" t="str">
        <f>IF(BK94=1,1,"")</f>
        <v/>
      </c>
      <c r="DH94" s="31" t="str">
        <f>IF(BK94=2,2,"")</f>
        <v/>
      </c>
      <c r="DI94" s="31" t="str">
        <f>IF(BK94=3,3,"")</f>
        <v/>
      </c>
      <c r="DJ94" s="31" t="str">
        <f>IF(BK94=4,4,"")</f>
        <v/>
      </c>
      <c r="DK94" s="31" t="str">
        <f>IF(BK94=5,5,"")</f>
        <v/>
      </c>
      <c r="DL94" s="31" t="str">
        <f>IF(BK94=6,6,"")</f>
        <v/>
      </c>
      <c r="DM94" s="31" t="str">
        <f>IF(BK94=7,7,"")</f>
        <v/>
      </c>
      <c r="DN94" s="31" t="str">
        <f>IF(BK94=8,8,"")</f>
        <v/>
      </c>
      <c r="DO94" s="31" t="str">
        <f>IF(BK94=9,9,"")</f>
        <v/>
      </c>
      <c r="DP94" s="31" t="str">
        <f>IF(BK94=10,10,"")</f>
        <v/>
      </c>
      <c r="DQ94" s="31" t="str">
        <f>IF(J94="Lund",AZ94,"")</f>
        <v/>
      </c>
      <c r="DR94" s="31" t="str">
        <f>IF(DQ94="","",RANK(DQ94,$DQ$3:$DQ$202,1))</f>
        <v/>
      </c>
      <c r="DS94" s="31" t="str">
        <f>IF(DR94=1,B94,"")</f>
        <v/>
      </c>
      <c r="DT94" s="31" t="str">
        <f>IF(I94="AT",B94,"")</f>
        <v/>
      </c>
      <c r="DU94" s="31" t="str">
        <f>IF(I94="MC",B94,"")</f>
        <v/>
      </c>
      <c r="DV94" s="31" t="str">
        <f>IF(I94="AC",B94,"")</f>
        <v/>
      </c>
      <c r="DW94" s="48" t="e">
        <f>IF(BK94=0,0,IF(D94="","",$D$203-AZ94+1)/$D$203*100)</f>
        <v>#VALUE!</v>
      </c>
      <c r="DX94" s="76" t="str">
        <f>IF(AS94 = 0,AV94 - AS94,"")</f>
        <v/>
      </c>
      <c r="DY94" s="77">
        <v>35.75</v>
      </c>
      <c r="DZ94" s="32">
        <v>18.95</v>
      </c>
    </row>
    <row r="95" spans="1:130" ht="13.2" x14ac:dyDescent="0.25">
      <c r="A95" s="31" t="s">
        <v>318</v>
      </c>
      <c r="B95" s="76">
        <v>93</v>
      </c>
      <c r="C95" s="15"/>
      <c r="D95" s="14"/>
      <c r="E95" s="14"/>
      <c r="F95" s="14"/>
      <c r="G95" s="14"/>
      <c r="H95" s="14"/>
      <c r="I95" s="15"/>
      <c r="J95" s="47"/>
      <c r="K95" s="47"/>
      <c r="L95" s="47"/>
      <c r="M95" s="54"/>
      <c r="N95" s="54"/>
      <c r="O95" s="54"/>
      <c r="P95" s="54"/>
      <c r="Q95" s="54"/>
      <c r="R95" s="51"/>
      <c r="S95" s="51"/>
      <c r="T95" s="51"/>
      <c r="U95" s="51"/>
      <c r="V95" s="51"/>
      <c r="W95" s="51"/>
      <c r="X95" s="52" t="str">
        <f>IF(M95&gt;0,VLOOKUP(M95,$DY$8:$DZ$95,2)," ")</f>
        <v xml:space="preserve"> </v>
      </c>
      <c r="Y95" s="52" t="str">
        <f>IF(N95&gt;0,VLOOKUP(N95,$DY$8:$DZ$95,2)," ")</f>
        <v xml:space="preserve"> </v>
      </c>
      <c r="Z95" s="52" t="str">
        <f>IF(O95&gt;0,VLOOKUP(O95,$DY$8:$DZ$95,2)," ")</f>
        <v xml:space="preserve"> </v>
      </c>
      <c r="AA95" s="52" t="str">
        <f>IF(P95&gt;0,VLOOKUP(P95,$DY$8:$DZ$95,2)," ")</f>
        <v xml:space="preserve"> </v>
      </c>
      <c r="AB95" s="52" t="str">
        <f>IF(Q95&gt;0,VLOOKUP(Q95,$DY$8:$DZ$95,2)," ")</f>
        <v xml:space="preserve"> </v>
      </c>
      <c r="AC95" s="54"/>
      <c r="AD95" s="54"/>
      <c r="AE95" s="54"/>
      <c r="AF95" s="54"/>
      <c r="AG95" s="54"/>
      <c r="AH95" s="52" t="str">
        <f>IF(AC95&gt;0,VLOOKUP(AC95,$DY$8:$DZ$95,2)," ")</f>
        <v xml:space="preserve"> </v>
      </c>
      <c r="AI95" s="52" t="str">
        <f>IF(AD95&gt;0,VLOOKUP(AD95,$DY$8:$DZ$95,2)," ")</f>
        <v xml:space="preserve"> </v>
      </c>
      <c r="AJ95" s="52" t="str">
        <f>IF(AE95&gt;0,VLOOKUP(AE95,$DY$8:$DZ$95,2)," ")</f>
        <v xml:space="preserve"> </v>
      </c>
      <c r="AK95" s="52" t="str">
        <f>IF(AF95&gt;0,VLOOKUP(AF95,$DY$8:$DZ$95,2)," ")</f>
        <v xml:space="preserve"> </v>
      </c>
      <c r="AL95" s="52" t="str">
        <f>IF(AG95&gt;0,VLOOKUP(AG95,$DY$8:$DZ$95,2)," ")</f>
        <v xml:space="preserve"> </v>
      </c>
      <c r="AM95" s="53"/>
      <c r="AN95" s="53"/>
      <c r="AO95" s="53"/>
      <c r="AP95" s="53"/>
      <c r="AQ95" s="53"/>
      <c r="AR95" s="53"/>
      <c r="AS95" s="55" t="str">
        <f>IF(D95="","",SUM(X95:AB95))</f>
        <v/>
      </c>
      <c r="AT95" s="31" t="str">
        <f>IF(D95="","",RANK(AS95,$AS$3:$AS$202,0))</f>
        <v/>
      </c>
      <c r="AU95" s="57" t="str">
        <f>IF(D95="","",IF(LOOKUP(AT95,'Master 2012 Pay Sheet'!$A$5:$A$35,'Master 2012 Pay Sheet'!$B$5:$B$35)&gt;0,LOOKUP(AT95,'Master 2012 Pay Sheet'!$A$5:$A$35,'Master 2012 Pay Sheet'!$B$5:$B$35),0))</f>
        <v/>
      </c>
      <c r="AV95" s="56" t="str">
        <f>IF(D95="","",SUM(AH95:AL95))</f>
        <v/>
      </c>
      <c r="AW95" s="31" t="str">
        <f>IF(D95="","",RANK(AV95,$AV$3:$AV$202,0))</f>
        <v/>
      </c>
      <c r="AX95" s="57" t="str">
        <f>IF(D95="","",IF(LOOKUP(AW95,'Master 2012 Pay Sheet'!$C$5:$C$35,'Master 2012 Pay Sheet'!$D$5:$D$35)&gt;0,LOOKUP(AW95,'Master 2012 Pay Sheet'!$C$5:$C$35,'Master 2012 Pay Sheet'!$D$5:$D$35),0))</f>
        <v/>
      </c>
      <c r="AY95" s="56" t="str">
        <f>IF(D95="","",AS95+AV95)</f>
        <v/>
      </c>
      <c r="AZ95" s="31" t="str">
        <f>IF(D95="","",RANK(AY95,$AY$3:$AY$202,0))</f>
        <v/>
      </c>
      <c r="BA95" s="57" t="str">
        <f>IF(D95="","",IF(LOOKUP(AZ95,'Master 2012 Pay Sheet'!$E$5:$E$35,'Master 2012 Pay Sheet'!$F$5:$F$35)&gt;0,LOOKUP(AZ95,'Master 2012 Pay Sheet'!$E$5:$E$35,'Master 2012 Pay Sheet'!$F$5:$F$35),0))</f>
        <v/>
      </c>
      <c r="BB95" s="57" t="str">
        <f>IF(D95="","",SUM(AU95+AX95+BA95))</f>
        <v/>
      </c>
      <c r="BC95" s="31" t="str">
        <f>IF(D95="","",AT95-AZ95)</f>
        <v/>
      </c>
      <c r="BD95" s="31" t="str">
        <f>IF(D95="","",IF(BC95=MAX($BC$3:$BC$202),B95,""))</f>
        <v/>
      </c>
      <c r="BE95" s="31" t="str">
        <f>IF(D95="","",COUNT(M95:Q95))</f>
        <v/>
      </c>
      <c r="BF95" s="56" t="str">
        <f>IF(D95="","",MAX(X95:AB95))</f>
        <v/>
      </c>
      <c r="BG95" s="31" t="str">
        <f>IF(BF95=MAX($BF$3:$BF$202),B95,"")</f>
        <v/>
      </c>
      <c r="BH95" s="31" t="str">
        <f>IF(D95="","",COUNT(AC95:AG95))</f>
        <v/>
      </c>
      <c r="BI95" s="56" t="str">
        <f>IF(D95="","",MAX(AH95:AL95))</f>
        <v/>
      </c>
      <c r="BJ95" s="31" t="str">
        <f>IF(BI95=MAX($BI$3:$BI$202),B95,"")</f>
        <v/>
      </c>
      <c r="BK95" s="31" t="str">
        <f>IF(BE95="","",BE95+BH95)</f>
        <v/>
      </c>
      <c r="BL95" s="31" t="str">
        <f>IF(D95="","",IF(S95=MAX($S$3:$S$202),S95,""))</f>
        <v/>
      </c>
      <c r="BM95" s="31" t="str">
        <f>IF(BL95=MAX($BL$3:$BL$202),B95,"")</f>
        <v/>
      </c>
      <c r="BN95" s="31" t="str">
        <f>IF(D95="","",IF(AN95=MAX($AN$3:$AN$202),AN95,""))</f>
        <v/>
      </c>
      <c r="BO95" s="31" t="str">
        <f>IF(BN95=MAX($BN$3:$BN$202),B95,"")</f>
        <v/>
      </c>
      <c r="BP95" s="31" t="str">
        <f>IF(D95="","",IF(R95=MAX($R$3:$R$202),R95,""))</f>
        <v/>
      </c>
      <c r="BQ95" s="31" t="str">
        <f>IF(BP95=MAX($BP$3:$BP$202),B95,"")</f>
        <v/>
      </c>
      <c r="BR95" s="31" t="str">
        <f>IF(D95="","",IF(AM95=MAX($AM$3:$AM$202),AM95,""))</f>
        <v/>
      </c>
      <c r="BS95" s="31" t="str">
        <f>IF(BR95=MAX($BR$3:$BR$202),B95,"")</f>
        <v/>
      </c>
      <c r="BT95" s="31" t="str">
        <f>IF(D95="","",IF(V95=MAX($V$3:$V$202),V95,""))</f>
        <v/>
      </c>
      <c r="BU95" s="31" t="str">
        <f>IF(BT95=MAX($BT$3:$BT$202),B95,"")</f>
        <v/>
      </c>
      <c r="BV95" s="31" t="str">
        <f>IF(D95="","",IF(W95=MAX($W$3:$W$202), W95,""))</f>
        <v/>
      </c>
      <c r="BW95" s="31" t="str">
        <f>IF(BV95=MAX($BV$3:$BV$202),B95,"")</f>
        <v/>
      </c>
      <c r="BX95" s="31" t="str">
        <f>IF(D95="","",IF(AQ95=MAX($AQ$3:$AQ$202),AQ95,""))</f>
        <v/>
      </c>
      <c r="BY95" s="31" t="str">
        <f>IF(BX95=MAX($BX$3:$BX$202),B95,"")</f>
        <v/>
      </c>
      <c r="BZ95" s="31" t="str">
        <f>IF(D95="","",IF(AR95=MAX($AR$3:$AR$202), AR95,""))</f>
        <v/>
      </c>
      <c r="CA95" s="31" t="str">
        <f>IF(BZ95=MAX($BZ$3:$BZ$202),B95,"")</f>
        <v/>
      </c>
      <c r="CB95" s="31" t="str">
        <f>IF(D95="","",IF(U95=MAX($U$3:$U$202), U95,""))</f>
        <v/>
      </c>
      <c r="CC95" s="31" t="str">
        <f>IF(CB95=MAX($CB$3:$CB$202),B95,"")</f>
        <v/>
      </c>
      <c r="CD95" s="31" t="str">
        <f>IF(D95="","",IF(AP95=MAX($AP$3:$AP$202),AP95,""))</f>
        <v/>
      </c>
      <c r="CE95" s="31" t="str">
        <f>IF(CD95=MAX($CD$3:$CD$202),B95,"")</f>
        <v/>
      </c>
      <c r="CF95" s="31" t="str">
        <f>IF(D95="","",IF(T95=MAX($T$3:$T$202), T95,""))</f>
        <v/>
      </c>
      <c r="CG95" s="31" t="str">
        <f>IF(CF95=MAX($CF$3:$CF$202),B95,"")</f>
        <v/>
      </c>
      <c r="CH95" s="31" t="str">
        <f>IF(D95="","",IF(AO95=MAX($AO$3:$AO$202),AO95,""))</f>
        <v/>
      </c>
      <c r="CI95" s="31" t="str">
        <f>IF(CH95=MAX($CH$3:$CH$202),B95,"")</f>
        <v/>
      </c>
      <c r="CJ95" s="31" t="str">
        <f>IF(I95="AC",AZ95,"")</f>
        <v/>
      </c>
      <c r="CK95" s="31" t="str">
        <f>IF(CJ95="","",RANK(CJ95,$CJ$3:$CJ$202,1))</f>
        <v/>
      </c>
      <c r="CL95" s="31" t="str">
        <f>IF(CK95=1,B95,"")</f>
        <v/>
      </c>
      <c r="CM95" s="31" t="str">
        <f>IF(CK95=2,B95,"")</f>
        <v/>
      </c>
      <c r="CN95" s="31" t="str">
        <f>IF(CK95=3,B95,"")</f>
        <v/>
      </c>
      <c r="CO95" s="31" t="str">
        <f>IF(I95="MC",AZ95,"")</f>
        <v/>
      </c>
      <c r="CP95" s="31" t="str">
        <f>IF(CO95="","",RANK(CO95,$CO$3:$CO$202,1))</f>
        <v/>
      </c>
      <c r="CQ95" s="31" t="str">
        <f>IF(CP95=1,B95,"")</f>
        <v/>
      </c>
      <c r="CR95" s="31" t="str">
        <f>IF(CP95=2,B95,"")</f>
        <v/>
      </c>
      <c r="CS95" s="31" t="str">
        <f>IF(CP95=3,B95,"")</f>
        <v/>
      </c>
      <c r="CT95" s="31" t="str">
        <f>IF(BE95=0,BE95,"")</f>
        <v/>
      </c>
      <c r="CU95" s="31" t="str">
        <f>IF(BE95=1,1,"")</f>
        <v/>
      </c>
      <c r="CV95" s="31" t="str">
        <f>IF(BE95=2,2,"")</f>
        <v/>
      </c>
      <c r="CW95" s="31" t="str">
        <f>IF(BE95=3,3,"")</f>
        <v/>
      </c>
      <c r="CX95" s="31" t="str">
        <f>IF(BE95=4,4,"")</f>
        <v/>
      </c>
      <c r="CY95" s="31" t="str">
        <f>IF(BE95=5,5,"")</f>
        <v/>
      </c>
      <c r="CZ95" s="31" t="str">
        <f>IF(BH95=0,BH95,"")</f>
        <v/>
      </c>
      <c r="DA95" s="31" t="str">
        <f>IF(BH95=1,1,"")</f>
        <v/>
      </c>
      <c r="DB95" s="31" t="str">
        <f>IF(BH95=2,2,"")</f>
        <v/>
      </c>
      <c r="DC95" s="31" t="str">
        <f>IF(BH95=3,3,"")</f>
        <v/>
      </c>
      <c r="DD95" s="31" t="str">
        <f>IF(BH95=4,4,"")</f>
        <v/>
      </c>
      <c r="DE95" s="31" t="str">
        <f>IF(BH95=5,5,"")</f>
        <v/>
      </c>
      <c r="DF95" s="31" t="str">
        <f>IF(BK95=0,BK95,"")</f>
        <v/>
      </c>
      <c r="DG95" s="31" t="str">
        <f>IF(BK95=1,1,"")</f>
        <v/>
      </c>
      <c r="DH95" s="31" t="str">
        <f>IF(BK95=2,2,"")</f>
        <v/>
      </c>
      <c r="DI95" s="31" t="str">
        <f>IF(BK95=3,3,"")</f>
        <v/>
      </c>
      <c r="DJ95" s="31" t="str">
        <f>IF(BK95=4,4,"")</f>
        <v/>
      </c>
      <c r="DK95" s="31" t="str">
        <f>IF(BK95=5,5,"")</f>
        <v/>
      </c>
      <c r="DL95" s="31" t="str">
        <f>IF(BK95=6,6,"")</f>
        <v/>
      </c>
      <c r="DM95" s="31" t="str">
        <f>IF(BK95=7,7,"")</f>
        <v/>
      </c>
      <c r="DN95" s="31" t="str">
        <f>IF(BK95=8,8,"")</f>
        <v/>
      </c>
      <c r="DO95" s="31" t="str">
        <f>IF(BK95=9,9,"")</f>
        <v/>
      </c>
      <c r="DP95" s="31" t="str">
        <f>IF(BK95=10,10,"")</f>
        <v/>
      </c>
      <c r="DQ95" s="31" t="str">
        <f>IF(J95="Lund",AZ95,"")</f>
        <v/>
      </c>
      <c r="DR95" s="31" t="str">
        <f>IF(DQ95="","",RANK(DQ95,$DQ$3:$DQ$202,1))</f>
        <v/>
      </c>
      <c r="DS95" s="31" t="str">
        <f>IF(DR95=1,B95,"")</f>
        <v/>
      </c>
      <c r="DT95" s="31" t="str">
        <f>IF(I95="AT",B95,"")</f>
        <v/>
      </c>
      <c r="DU95" s="31" t="str">
        <f>IF(I95="MC",B95,"")</f>
        <v/>
      </c>
      <c r="DV95" s="31" t="str">
        <f>IF(I95="AC",B95,"")</f>
        <v/>
      </c>
      <c r="DW95" s="48" t="e">
        <f>IF(BK95=0,0,IF(D95="","",$D$203-AZ95+1)/$D$203*100)</f>
        <v>#VALUE!</v>
      </c>
      <c r="DX95" s="76" t="str">
        <f>IF(AS95 = 0,AV95 - AS95,"")</f>
        <v/>
      </c>
      <c r="DY95" s="77">
        <v>36</v>
      </c>
      <c r="DZ95" s="32">
        <v>19.399999999999999</v>
      </c>
    </row>
    <row r="96" spans="1:130" ht="13.2" x14ac:dyDescent="0.25">
      <c r="A96" s="31" t="s">
        <v>318</v>
      </c>
      <c r="B96" s="76">
        <v>94</v>
      </c>
      <c r="C96" s="15"/>
      <c r="D96" s="14"/>
      <c r="E96" s="14"/>
      <c r="F96" s="14"/>
      <c r="G96" s="14"/>
      <c r="H96" s="14"/>
      <c r="I96" s="15"/>
      <c r="J96" s="47"/>
      <c r="K96" s="47"/>
      <c r="L96" s="47"/>
      <c r="M96" s="54"/>
      <c r="N96" s="54"/>
      <c r="O96" s="54"/>
      <c r="P96" s="54"/>
      <c r="Q96" s="54"/>
      <c r="R96" s="51"/>
      <c r="S96" s="51"/>
      <c r="T96" s="51"/>
      <c r="U96" s="51"/>
      <c r="V96" s="51"/>
      <c r="W96" s="51"/>
      <c r="X96" s="52" t="str">
        <f>IF(M96&gt;0,VLOOKUP(M96,$DY$8:$DZ$95,2)," ")</f>
        <v xml:space="preserve"> </v>
      </c>
      <c r="Y96" s="52" t="str">
        <f>IF(N96&gt;0,VLOOKUP(N96,$DY$8:$DZ$95,2)," ")</f>
        <v xml:space="preserve"> </v>
      </c>
      <c r="Z96" s="52" t="str">
        <f>IF(O96&gt;0,VLOOKUP(O96,$DY$8:$DZ$95,2)," ")</f>
        <v xml:space="preserve"> </v>
      </c>
      <c r="AA96" s="52" t="str">
        <f>IF(P96&gt;0,VLOOKUP(P96,$DY$8:$DZ$95,2)," ")</f>
        <v xml:space="preserve"> </v>
      </c>
      <c r="AB96" s="52" t="str">
        <f>IF(Q96&gt;0,VLOOKUP(Q96,$DY$8:$DZ$95,2)," ")</f>
        <v xml:space="preserve"> </v>
      </c>
      <c r="AC96" s="54"/>
      <c r="AD96" s="54"/>
      <c r="AE96" s="54"/>
      <c r="AF96" s="54"/>
      <c r="AG96" s="54"/>
      <c r="AH96" s="52" t="str">
        <f>IF(AC96&gt;0,VLOOKUP(AC96,$DY$8:$DZ$95,2)," ")</f>
        <v xml:space="preserve"> </v>
      </c>
      <c r="AI96" s="52" t="str">
        <f>IF(AD96&gt;0,VLOOKUP(AD96,$DY$8:$DZ$95,2)," ")</f>
        <v xml:space="preserve"> </v>
      </c>
      <c r="AJ96" s="52" t="str">
        <f>IF(AE96&gt;0,VLOOKUP(AE96,$DY$8:$DZ$95,2)," ")</f>
        <v xml:space="preserve"> </v>
      </c>
      <c r="AK96" s="52" t="str">
        <f>IF(AF96&gt;0,VLOOKUP(AF96,$DY$8:$DZ$95,2)," ")</f>
        <v xml:space="preserve"> </v>
      </c>
      <c r="AL96" s="52" t="str">
        <f>IF(AG96&gt;0,VLOOKUP(AG96,$DY$8:$DZ$95,2)," ")</f>
        <v xml:space="preserve"> </v>
      </c>
      <c r="AM96" s="53"/>
      <c r="AN96" s="53"/>
      <c r="AO96" s="53"/>
      <c r="AP96" s="53"/>
      <c r="AQ96" s="53"/>
      <c r="AR96" s="53"/>
      <c r="AS96" s="55" t="str">
        <f>IF(D96="","",SUM(X96:AB96))</f>
        <v/>
      </c>
      <c r="AT96" s="31" t="str">
        <f>IF(D96="","",RANK(AS96,$AS$3:$AS$202,0))</f>
        <v/>
      </c>
      <c r="AU96" s="57" t="str">
        <f>IF(D96="","",IF(LOOKUP(AT96,'Master 2012 Pay Sheet'!$A$5:$A$35,'Master 2012 Pay Sheet'!$B$5:$B$35)&gt;0,LOOKUP(AT96,'Master 2012 Pay Sheet'!$A$5:$A$35,'Master 2012 Pay Sheet'!$B$5:$B$35),0))</f>
        <v/>
      </c>
      <c r="AV96" s="56" t="str">
        <f>IF(D96="","",SUM(AH96:AL96))</f>
        <v/>
      </c>
      <c r="AW96" s="31" t="str">
        <f>IF(D96="","",RANK(AV96,$AV$3:$AV$202,0))</f>
        <v/>
      </c>
      <c r="AX96" s="57" t="str">
        <f>IF(D96="","",IF(LOOKUP(AW96,'Master 2012 Pay Sheet'!$C$5:$C$35,'Master 2012 Pay Sheet'!$D$5:$D$35)&gt;0,LOOKUP(AW96,'Master 2012 Pay Sheet'!$C$5:$C$35,'Master 2012 Pay Sheet'!$D$5:$D$35),0))</f>
        <v/>
      </c>
      <c r="AY96" s="56" t="str">
        <f>IF(D96="","",AS96+AV96)</f>
        <v/>
      </c>
      <c r="AZ96" s="31" t="str">
        <f>IF(D96="","",RANK(AY96,$AY$3:$AY$202,0))</f>
        <v/>
      </c>
      <c r="BA96" s="57" t="str">
        <f>IF(D96="","",IF(LOOKUP(AZ96,'Master 2012 Pay Sheet'!$E$5:$E$35,'Master 2012 Pay Sheet'!$F$5:$F$35)&gt;0,LOOKUP(AZ96,'Master 2012 Pay Sheet'!$E$5:$E$35,'Master 2012 Pay Sheet'!$F$5:$F$35),0))</f>
        <v/>
      </c>
      <c r="BB96" s="57" t="str">
        <f>IF(D96="","",SUM(AU96+AX96+BA96))</f>
        <v/>
      </c>
      <c r="BC96" s="31" t="str">
        <f>IF(D96="","",AT96-AZ96)</f>
        <v/>
      </c>
      <c r="BD96" s="31" t="str">
        <f>IF(D96="","",IF(BC96=MAX($BC$3:$BC$202),B96,""))</f>
        <v/>
      </c>
      <c r="BE96" s="31" t="str">
        <f>IF(D96="","",COUNT(M96:Q96))</f>
        <v/>
      </c>
      <c r="BF96" s="56" t="str">
        <f>IF(D96="","",MAX(X96:AB96))</f>
        <v/>
      </c>
      <c r="BG96" s="31" t="str">
        <f>IF(BF96=MAX($BF$3:$BF$202),B96,"")</f>
        <v/>
      </c>
      <c r="BH96" s="31" t="str">
        <f>IF(D96="","",COUNT(AC96:AG96))</f>
        <v/>
      </c>
      <c r="BI96" s="56" t="str">
        <f>IF(D96="","",MAX(AH96:AL96))</f>
        <v/>
      </c>
      <c r="BJ96" s="31" t="str">
        <f>IF(BI96=MAX($BI$3:$BI$202),B96,"")</f>
        <v/>
      </c>
      <c r="BK96" s="31" t="str">
        <f>IF(BE96="","",BE96+BH96)</f>
        <v/>
      </c>
      <c r="BL96" s="31" t="str">
        <f>IF(D96="","",IF(S96=MAX($S$3:$S$202),S96,""))</f>
        <v/>
      </c>
      <c r="BM96" s="31" t="str">
        <f>IF(BL96=MAX($BL$3:$BL$202),B96,"")</f>
        <v/>
      </c>
      <c r="BN96" s="31" t="str">
        <f>IF(D96="","",IF(AN96=MAX($AN$3:$AN$202),AN96,""))</f>
        <v/>
      </c>
      <c r="BO96" s="31" t="str">
        <f>IF(BN96=MAX($BN$3:$BN$202),B96,"")</f>
        <v/>
      </c>
      <c r="BP96" s="31" t="str">
        <f>IF(D96="","",IF(R96=MAX($R$3:$R$202),R96,""))</f>
        <v/>
      </c>
      <c r="BQ96" s="31" t="str">
        <f>IF(BP96=MAX($BP$3:$BP$202),B96,"")</f>
        <v/>
      </c>
      <c r="BR96" s="31" t="str">
        <f>IF(D96="","",IF(AM96=MAX($AM$3:$AM$202),AM96,""))</f>
        <v/>
      </c>
      <c r="BS96" s="31" t="str">
        <f>IF(BR96=MAX($BR$3:$BR$202),B96,"")</f>
        <v/>
      </c>
      <c r="BT96" s="31" t="str">
        <f>IF(D96="","",IF(V96=MAX($V$3:$V$202),V96,""))</f>
        <v/>
      </c>
      <c r="BU96" s="31" t="str">
        <f>IF(BT96=MAX($BT$3:$BT$202),B96,"")</f>
        <v/>
      </c>
      <c r="BV96" s="31" t="str">
        <f>IF(D96="","",IF(W96=MAX($W$3:$W$202), W96,""))</f>
        <v/>
      </c>
      <c r="BW96" s="31" t="str">
        <f>IF(BV96=MAX($BV$3:$BV$202),B96,"")</f>
        <v/>
      </c>
      <c r="BX96" s="31" t="str">
        <f>IF(D96="","",IF(AQ96=MAX($AQ$3:$AQ$202),AQ96,""))</f>
        <v/>
      </c>
      <c r="BY96" s="31" t="str">
        <f>IF(BX96=MAX($BX$3:$BX$202),B96,"")</f>
        <v/>
      </c>
      <c r="BZ96" s="31" t="str">
        <f>IF(D96="","",IF(AR96=MAX($AR$3:$AR$202), AR96,""))</f>
        <v/>
      </c>
      <c r="CA96" s="31" t="str">
        <f>IF(BZ96=MAX($BZ$3:$BZ$202),B96,"")</f>
        <v/>
      </c>
      <c r="CB96" s="31" t="str">
        <f>IF(D96="","",IF(U96=MAX($U$3:$U$202), U96,""))</f>
        <v/>
      </c>
      <c r="CC96" s="31" t="str">
        <f>IF(CB96=MAX($CB$3:$CB$202),B96,"")</f>
        <v/>
      </c>
      <c r="CD96" s="31" t="str">
        <f>IF(D96="","",IF(AP96=MAX($AP$3:$AP$202),AP96,""))</f>
        <v/>
      </c>
      <c r="CE96" s="31" t="str">
        <f>IF(CD96=MAX($CD$3:$CD$202),B96,"")</f>
        <v/>
      </c>
      <c r="CF96" s="31" t="str">
        <f>IF(D96="","",IF(T96=MAX($T$3:$T$202), T96,""))</f>
        <v/>
      </c>
      <c r="CG96" s="31" t="str">
        <f>IF(CF96=MAX($CF$3:$CF$202),B96,"")</f>
        <v/>
      </c>
      <c r="CH96" s="31" t="str">
        <f>IF(D96="","",IF(AO96=MAX($AO$3:$AO$202),AO96,""))</f>
        <v/>
      </c>
      <c r="CI96" s="31" t="str">
        <f>IF(CH96=MAX($CH$3:$CH$202),B96,"")</f>
        <v/>
      </c>
      <c r="CJ96" s="31" t="str">
        <f>IF(I96="AC",AZ96,"")</f>
        <v/>
      </c>
      <c r="CK96" s="31" t="str">
        <f>IF(CJ96="","",RANK(CJ96,$CJ$3:$CJ$202,1))</f>
        <v/>
      </c>
      <c r="CL96" s="31" t="str">
        <f>IF(CK96=1,B96,"")</f>
        <v/>
      </c>
      <c r="CM96" s="31" t="str">
        <f>IF(CK96=2,B96,"")</f>
        <v/>
      </c>
      <c r="CN96" s="31" t="str">
        <f>IF(CK96=3,B96,"")</f>
        <v/>
      </c>
      <c r="CO96" s="31" t="str">
        <f>IF(I96="MC",AZ96,"")</f>
        <v/>
      </c>
      <c r="CP96" s="31" t="str">
        <f>IF(CO96="","",RANK(CO96,$CO$3:$CO$202,1))</f>
        <v/>
      </c>
      <c r="CQ96" s="31" t="str">
        <f>IF(CP96=1,B96,"")</f>
        <v/>
      </c>
      <c r="CR96" s="31" t="str">
        <f>IF(CP96=2,B96,"")</f>
        <v/>
      </c>
      <c r="CS96" s="31" t="str">
        <f>IF(CP96=3,B96,"")</f>
        <v/>
      </c>
      <c r="CT96" s="31" t="str">
        <f>IF(BE96=0,BE96,"")</f>
        <v/>
      </c>
      <c r="CU96" s="31" t="str">
        <f>IF(BE96=1,1,"")</f>
        <v/>
      </c>
      <c r="CV96" s="31" t="str">
        <f>IF(BE96=2,2,"")</f>
        <v/>
      </c>
      <c r="CW96" s="31" t="str">
        <f>IF(BE96=3,3,"")</f>
        <v/>
      </c>
      <c r="CX96" s="31" t="str">
        <f>IF(BE96=4,4,"")</f>
        <v/>
      </c>
      <c r="CY96" s="31" t="str">
        <f>IF(BE96=5,5,"")</f>
        <v/>
      </c>
      <c r="CZ96" s="31" t="str">
        <f>IF(BH96=0,BH96,"")</f>
        <v/>
      </c>
      <c r="DA96" s="31" t="str">
        <f>IF(BH96=1,1,"")</f>
        <v/>
      </c>
      <c r="DB96" s="31" t="str">
        <f>IF(BH96=2,2,"")</f>
        <v/>
      </c>
      <c r="DC96" s="31" t="str">
        <f>IF(BH96=3,3,"")</f>
        <v/>
      </c>
      <c r="DD96" s="31" t="str">
        <f>IF(BH96=4,4,"")</f>
        <v/>
      </c>
      <c r="DE96" s="31" t="str">
        <f>IF(BH96=5,5,"")</f>
        <v/>
      </c>
      <c r="DF96" s="31" t="str">
        <f>IF(BK96=0,BK96,"")</f>
        <v/>
      </c>
      <c r="DG96" s="31" t="str">
        <f>IF(BK96=1,1,"")</f>
        <v/>
      </c>
      <c r="DH96" s="31" t="str">
        <f>IF(BK96=2,2,"")</f>
        <v/>
      </c>
      <c r="DI96" s="31" t="str">
        <f>IF(BK96=3,3,"")</f>
        <v/>
      </c>
      <c r="DJ96" s="31" t="str">
        <f>IF(BK96=4,4,"")</f>
        <v/>
      </c>
      <c r="DK96" s="31" t="str">
        <f>IF(BK96=5,5,"")</f>
        <v/>
      </c>
      <c r="DL96" s="31" t="str">
        <f>IF(BK96=6,6,"")</f>
        <v/>
      </c>
      <c r="DM96" s="31" t="str">
        <f>IF(BK96=7,7,"")</f>
        <v/>
      </c>
      <c r="DN96" s="31" t="str">
        <f>IF(BK96=8,8,"")</f>
        <v/>
      </c>
      <c r="DO96" s="31" t="str">
        <f>IF(BK96=9,9,"")</f>
        <v/>
      </c>
      <c r="DP96" s="31" t="str">
        <f>IF(BK96=10,10,"")</f>
        <v/>
      </c>
      <c r="DQ96" s="31" t="str">
        <f>IF(J96="Lund",AZ96,"")</f>
        <v/>
      </c>
      <c r="DR96" s="31" t="str">
        <f>IF(DQ96="","",RANK(DQ96,$DQ$3:$DQ$202,1))</f>
        <v/>
      </c>
      <c r="DS96" s="31" t="str">
        <f>IF(DR96=1,B96,"")</f>
        <v/>
      </c>
      <c r="DT96" s="31" t="str">
        <f>IF(I96="AT",B96,"")</f>
        <v/>
      </c>
      <c r="DU96" s="31" t="str">
        <f>IF(I96="MC",B96,"")</f>
        <v/>
      </c>
      <c r="DV96" s="31" t="str">
        <f>IF(I96="AC",B96,"")</f>
        <v/>
      </c>
      <c r="DW96" s="48" t="e">
        <f>IF(BK96=0,0,IF(D96="","",$D$203-AZ96+1)/$D$203*100)</f>
        <v>#VALUE!</v>
      </c>
      <c r="DX96" s="76" t="str">
        <f>IF(AS96 = 0,AV96 - AS96,"")</f>
        <v/>
      </c>
    </row>
    <row r="97" spans="1:128" ht="13.2" x14ac:dyDescent="0.25">
      <c r="A97" s="31" t="s">
        <v>318</v>
      </c>
      <c r="B97" s="76">
        <v>95</v>
      </c>
      <c r="C97" s="15"/>
      <c r="D97" s="14"/>
      <c r="E97" s="14"/>
      <c r="F97" s="14"/>
      <c r="G97" s="14"/>
      <c r="H97" s="14"/>
      <c r="I97" s="15"/>
      <c r="J97" s="47"/>
      <c r="K97" s="47"/>
      <c r="L97" s="47"/>
      <c r="M97" s="54"/>
      <c r="N97" s="54"/>
      <c r="O97" s="54"/>
      <c r="P97" s="54"/>
      <c r="Q97" s="54"/>
      <c r="R97" s="51"/>
      <c r="S97" s="51"/>
      <c r="T97" s="51"/>
      <c r="U97" s="51"/>
      <c r="V97" s="51"/>
      <c r="W97" s="51"/>
      <c r="X97" s="52" t="str">
        <f>IF(M97&gt;0,VLOOKUP(M97,$DY$8:$DZ$95,2)," ")</f>
        <v xml:space="preserve"> </v>
      </c>
      <c r="Y97" s="52" t="str">
        <f>IF(N97&gt;0,VLOOKUP(N97,$DY$8:$DZ$95,2)," ")</f>
        <v xml:space="preserve"> </v>
      </c>
      <c r="Z97" s="52" t="str">
        <f>IF(O97&gt;0,VLOOKUP(O97,$DY$8:$DZ$95,2)," ")</f>
        <v xml:space="preserve"> </v>
      </c>
      <c r="AA97" s="52" t="str">
        <f>IF(P97&gt;0,VLOOKUP(P97,$DY$8:$DZ$95,2)," ")</f>
        <v xml:space="preserve"> </v>
      </c>
      <c r="AB97" s="52" t="str">
        <f>IF(Q97&gt;0,VLOOKUP(Q97,$DY$8:$DZ$95,2)," ")</f>
        <v xml:space="preserve"> </v>
      </c>
      <c r="AC97" s="54"/>
      <c r="AD97" s="54"/>
      <c r="AE97" s="54"/>
      <c r="AF97" s="54"/>
      <c r="AG97" s="54"/>
      <c r="AH97" s="52" t="str">
        <f>IF(AC97&gt;0,VLOOKUP(AC97,$DY$8:$DZ$95,2)," ")</f>
        <v xml:space="preserve"> </v>
      </c>
      <c r="AI97" s="52" t="str">
        <f>IF(AD97&gt;0,VLOOKUP(AD97,$DY$8:$DZ$95,2)," ")</f>
        <v xml:space="preserve"> </v>
      </c>
      <c r="AJ97" s="52" t="str">
        <f>IF(AE97&gt;0,VLOOKUP(AE97,$DY$8:$DZ$95,2)," ")</f>
        <v xml:space="preserve"> </v>
      </c>
      <c r="AK97" s="52" t="str">
        <f>IF(AF97&gt;0,VLOOKUP(AF97,$DY$8:$DZ$95,2)," ")</f>
        <v xml:space="preserve"> </v>
      </c>
      <c r="AL97" s="52" t="str">
        <f>IF(AG97&gt;0,VLOOKUP(AG97,$DY$8:$DZ$95,2)," ")</f>
        <v xml:space="preserve"> </v>
      </c>
      <c r="AM97" s="53"/>
      <c r="AN97" s="53"/>
      <c r="AO97" s="53"/>
      <c r="AP97" s="53"/>
      <c r="AQ97" s="53"/>
      <c r="AR97" s="53"/>
      <c r="AS97" s="55" t="str">
        <f>IF(D97="","",SUM(X97:AB97))</f>
        <v/>
      </c>
      <c r="AT97" s="31" t="str">
        <f>IF(D97="","",RANK(AS97,$AS$3:$AS$202,0))</f>
        <v/>
      </c>
      <c r="AU97" s="57" t="str">
        <f>IF(D97="","",IF(LOOKUP(AT97,'Master 2012 Pay Sheet'!$A$5:$A$35,'Master 2012 Pay Sheet'!$B$5:$B$35)&gt;0,LOOKUP(AT97,'Master 2012 Pay Sheet'!$A$5:$A$35,'Master 2012 Pay Sheet'!$B$5:$B$35),0))</f>
        <v/>
      </c>
      <c r="AV97" s="56" t="str">
        <f>IF(D97="","",SUM(AH97:AL97))</f>
        <v/>
      </c>
      <c r="AW97" s="31" t="str">
        <f>IF(D97="","",RANK(AV97,$AV$3:$AV$202,0))</f>
        <v/>
      </c>
      <c r="AX97" s="57" t="str">
        <f>IF(D97="","",IF(LOOKUP(AW97,'Master 2012 Pay Sheet'!$C$5:$C$35,'Master 2012 Pay Sheet'!$D$5:$D$35)&gt;0,LOOKUP(AW97,'Master 2012 Pay Sheet'!$C$5:$C$35,'Master 2012 Pay Sheet'!$D$5:$D$35),0))</f>
        <v/>
      </c>
      <c r="AY97" s="56" t="str">
        <f>IF(D97="","",AS97+AV97)</f>
        <v/>
      </c>
      <c r="AZ97" s="31" t="str">
        <f>IF(D97="","",RANK(AY97,$AY$3:$AY$202,0))</f>
        <v/>
      </c>
      <c r="BA97" s="57" t="str">
        <f>IF(D97="","",IF(LOOKUP(AZ97,'Master 2012 Pay Sheet'!$E$5:$E$35,'Master 2012 Pay Sheet'!$F$5:$F$35)&gt;0,LOOKUP(AZ97,'Master 2012 Pay Sheet'!$E$5:$E$35,'Master 2012 Pay Sheet'!$F$5:$F$35),0))</f>
        <v/>
      </c>
      <c r="BB97" s="57" t="str">
        <f>IF(D97="","",SUM(AU97+AX97+BA97))</f>
        <v/>
      </c>
      <c r="BC97" s="31" t="str">
        <f>IF(D97="","",AT97-AZ97)</f>
        <v/>
      </c>
      <c r="BD97" s="31" t="str">
        <f>IF(D97="","",IF(BC97=MAX($BC$3:$BC$202),B97,""))</f>
        <v/>
      </c>
      <c r="BE97" s="31" t="str">
        <f>IF(D97="","",COUNT(M97:Q97))</f>
        <v/>
      </c>
      <c r="BF97" s="56" t="str">
        <f>IF(D97="","",MAX(X97:AB97))</f>
        <v/>
      </c>
      <c r="BG97" s="31" t="str">
        <f>IF(BF97=MAX($BF$3:$BF$202),B97,"")</f>
        <v/>
      </c>
      <c r="BH97" s="31" t="str">
        <f>IF(D97="","",COUNT(AC97:AG97))</f>
        <v/>
      </c>
      <c r="BI97" s="56" t="str">
        <f>IF(D97="","",MAX(AH97:AL97))</f>
        <v/>
      </c>
      <c r="BJ97" s="31" t="str">
        <f>IF(BI97=MAX($BI$3:$BI$202),B97,"")</f>
        <v/>
      </c>
      <c r="BK97" s="31" t="str">
        <f>IF(BE97="","",BE97+BH97)</f>
        <v/>
      </c>
      <c r="BL97" s="31" t="str">
        <f>IF(D97="","",IF(S97=MAX($S$3:$S$202),S97,""))</f>
        <v/>
      </c>
      <c r="BM97" s="31" t="str">
        <f>IF(BL97=MAX($BL$3:$BL$202),B97,"")</f>
        <v/>
      </c>
      <c r="BN97" s="31" t="str">
        <f>IF(D97="","",IF(AN97=MAX($AN$3:$AN$202),AN97,""))</f>
        <v/>
      </c>
      <c r="BO97" s="31" t="str">
        <f>IF(BN97=MAX($BN$3:$BN$202),B97,"")</f>
        <v/>
      </c>
      <c r="BP97" s="31" t="str">
        <f>IF(D97="","",IF(R97=MAX($R$3:$R$202),R97,""))</f>
        <v/>
      </c>
      <c r="BQ97" s="31" t="str">
        <f>IF(BP97=MAX($BP$3:$BP$202),B97,"")</f>
        <v/>
      </c>
      <c r="BR97" s="31" t="str">
        <f>IF(D97="","",IF(AM97=MAX($AM$3:$AM$202),AM97,""))</f>
        <v/>
      </c>
      <c r="BS97" s="31" t="str">
        <f>IF(BR97=MAX($BR$3:$BR$202),B97,"")</f>
        <v/>
      </c>
      <c r="BT97" s="31" t="str">
        <f>IF(D97="","",IF(V97=MAX($V$3:$V$202),V97,""))</f>
        <v/>
      </c>
      <c r="BU97" s="31" t="str">
        <f>IF(BT97=MAX($BT$3:$BT$202),B97,"")</f>
        <v/>
      </c>
      <c r="BV97" s="31" t="str">
        <f>IF(D97="","",IF(W97=MAX($W$3:$W$202), W97,""))</f>
        <v/>
      </c>
      <c r="BW97" s="31" t="str">
        <f>IF(BV97=MAX($BV$3:$BV$202),B97,"")</f>
        <v/>
      </c>
      <c r="BX97" s="31" t="str">
        <f>IF(D97="","",IF(AQ97=MAX($AQ$3:$AQ$202),AQ97,""))</f>
        <v/>
      </c>
      <c r="BY97" s="31" t="str">
        <f>IF(BX97=MAX($BX$3:$BX$202),B97,"")</f>
        <v/>
      </c>
      <c r="BZ97" s="31" t="str">
        <f>IF(D97="","",IF(AR97=MAX($AR$3:$AR$202), AR97,""))</f>
        <v/>
      </c>
      <c r="CA97" s="31" t="str">
        <f>IF(BZ97=MAX($BZ$3:$BZ$202),B97,"")</f>
        <v/>
      </c>
      <c r="CB97" s="31" t="str">
        <f>IF(D97="","",IF(U97=MAX($U$3:$U$202), U97,""))</f>
        <v/>
      </c>
      <c r="CC97" s="31" t="str">
        <f>IF(CB97=MAX($CB$3:$CB$202),B97,"")</f>
        <v/>
      </c>
      <c r="CD97" s="31" t="str">
        <f>IF(D97="","",IF(AP97=MAX($AP$3:$AP$202),AP97,""))</f>
        <v/>
      </c>
      <c r="CE97" s="31" t="str">
        <f>IF(CD97=MAX($CD$3:$CD$202),B97,"")</f>
        <v/>
      </c>
      <c r="CF97" s="31" t="str">
        <f>IF(D97="","",IF(T97=MAX($T$3:$T$202), T97,""))</f>
        <v/>
      </c>
      <c r="CG97" s="31" t="str">
        <f>IF(CF97=MAX($CF$3:$CF$202),B97,"")</f>
        <v/>
      </c>
      <c r="CH97" s="31" t="str">
        <f>IF(D97="","",IF(AO97=MAX($AO$3:$AO$202),AO97,""))</f>
        <v/>
      </c>
      <c r="CI97" s="31" t="str">
        <f>IF(CH97=MAX($CH$3:$CH$202),B97,"")</f>
        <v/>
      </c>
      <c r="CJ97" s="31" t="str">
        <f>IF(I97="AC",AZ97,"")</f>
        <v/>
      </c>
      <c r="CK97" s="31" t="str">
        <f>IF(CJ97="","",RANK(CJ97,$CJ$3:$CJ$202,1))</f>
        <v/>
      </c>
      <c r="CL97" s="31" t="str">
        <f>IF(CK97=1,B97,"")</f>
        <v/>
      </c>
      <c r="CM97" s="31" t="str">
        <f>IF(CK97=2,B97,"")</f>
        <v/>
      </c>
      <c r="CN97" s="31" t="str">
        <f>IF(CK97=3,B97,"")</f>
        <v/>
      </c>
      <c r="CO97" s="31" t="str">
        <f>IF(I97="MC",AZ97,"")</f>
        <v/>
      </c>
      <c r="CP97" s="31" t="str">
        <f>IF(CO97="","",RANK(CO97,$CO$3:$CO$202,1))</f>
        <v/>
      </c>
      <c r="CQ97" s="31" t="str">
        <f>IF(CP97=1,B97,"")</f>
        <v/>
      </c>
      <c r="CR97" s="31" t="str">
        <f>IF(CP97=2,B97,"")</f>
        <v/>
      </c>
      <c r="CS97" s="31" t="str">
        <f>IF(CP97=3,B97,"")</f>
        <v/>
      </c>
      <c r="CT97" s="31" t="str">
        <f>IF(BE97=0,BE97,"")</f>
        <v/>
      </c>
      <c r="CU97" s="31" t="str">
        <f>IF(BE97=1,1,"")</f>
        <v/>
      </c>
      <c r="CV97" s="31" t="str">
        <f>IF(BE97=2,2,"")</f>
        <v/>
      </c>
      <c r="CW97" s="31" t="str">
        <f>IF(BE97=3,3,"")</f>
        <v/>
      </c>
      <c r="CX97" s="31" t="str">
        <f>IF(BE97=4,4,"")</f>
        <v/>
      </c>
      <c r="CY97" s="31" t="str">
        <f>IF(BE97=5,5,"")</f>
        <v/>
      </c>
      <c r="CZ97" s="31" t="str">
        <f>IF(BH97=0,BH97,"")</f>
        <v/>
      </c>
      <c r="DA97" s="31" t="str">
        <f>IF(BH97=1,1,"")</f>
        <v/>
      </c>
      <c r="DB97" s="31" t="str">
        <f>IF(BH97=2,2,"")</f>
        <v/>
      </c>
      <c r="DC97" s="31" t="str">
        <f>IF(BH97=3,3,"")</f>
        <v/>
      </c>
      <c r="DD97" s="31" t="str">
        <f>IF(BH97=4,4,"")</f>
        <v/>
      </c>
      <c r="DE97" s="31" t="str">
        <f>IF(BH97=5,5,"")</f>
        <v/>
      </c>
      <c r="DF97" s="31" t="str">
        <f>IF(BK97=0,BK97,"")</f>
        <v/>
      </c>
      <c r="DG97" s="31" t="str">
        <f>IF(BK97=1,1,"")</f>
        <v/>
      </c>
      <c r="DH97" s="31" t="str">
        <f>IF(BK97=2,2,"")</f>
        <v/>
      </c>
      <c r="DI97" s="31" t="str">
        <f>IF(BK97=3,3,"")</f>
        <v/>
      </c>
      <c r="DJ97" s="31" t="str">
        <f>IF(BK97=4,4,"")</f>
        <v/>
      </c>
      <c r="DK97" s="31" t="str">
        <f>IF(BK97=5,5,"")</f>
        <v/>
      </c>
      <c r="DL97" s="31" t="str">
        <f>IF(BK97=6,6,"")</f>
        <v/>
      </c>
      <c r="DM97" s="31" t="str">
        <f>IF(BK97=7,7,"")</f>
        <v/>
      </c>
      <c r="DN97" s="31" t="str">
        <f>IF(BK97=8,8,"")</f>
        <v/>
      </c>
      <c r="DO97" s="31" t="str">
        <f>IF(BK97=9,9,"")</f>
        <v/>
      </c>
      <c r="DP97" s="31" t="str">
        <f>IF(BK97=10,10,"")</f>
        <v/>
      </c>
      <c r="DQ97" s="31" t="str">
        <f>IF(J97="Lund",AZ97,"")</f>
        <v/>
      </c>
      <c r="DR97" s="31" t="str">
        <f>IF(DQ97="","",RANK(DQ97,$DQ$3:$DQ$202,1))</f>
        <v/>
      </c>
      <c r="DS97" s="31" t="str">
        <f>IF(DR97=1,B97,"")</f>
        <v/>
      </c>
      <c r="DT97" s="31" t="str">
        <f>IF(I97="AT",B97,"")</f>
        <v/>
      </c>
      <c r="DU97" s="31" t="str">
        <f>IF(I97="MC",B97,"")</f>
        <v/>
      </c>
      <c r="DV97" s="31" t="str">
        <f>IF(I97="AC",B97,"")</f>
        <v/>
      </c>
      <c r="DW97" s="48" t="e">
        <f>IF(BK97=0,0,IF(D97="","",$D$203-AZ97+1)/$D$203*100)</f>
        <v>#VALUE!</v>
      </c>
      <c r="DX97" s="76" t="str">
        <f>IF(AS97 = 0,AV97 - AS97,"")</f>
        <v/>
      </c>
    </row>
    <row r="98" spans="1:128" ht="13.2" x14ac:dyDescent="0.25">
      <c r="A98" s="31" t="s">
        <v>318</v>
      </c>
      <c r="B98" s="76">
        <v>96</v>
      </c>
      <c r="C98" s="15"/>
      <c r="D98" s="14"/>
      <c r="E98" s="14"/>
      <c r="F98" s="14"/>
      <c r="G98" s="14"/>
      <c r="H98" s="14"/>
      <c r="I98" s="15"/>
      <c r="J98" s="47"/>
      <c r="K98" s="47"/>
      <c r="L98" s="47"/>
      <c r="M98" s="54"/>
      <c r="N98" s="54"/>
      <c r="O98" s="54"/>
      <c r="P98" s="54"/>
      <c r="Q98" s="54"/>
      <c r="R98" s="51"/>
      <c r="S98" s="51"/>
      <c r="T98" s="51"/>
      <c r="U98" s="51"/>
      <c r="V98" s="51"/>
      <c r="W98" s="51"/>
      <c r="X98" s="52" t="str">
        <f>IF(M98&gt;0,VLOOKUP(M98,$DY$8:$DZ$95,2)," ")</f>
        <v xml:space="preserve"> </v>
      </c>
      <c r="Y98" s="52" t="str">
        <f>IF(N98&gt;0,VLOOKUP(N98,$DY$8:$DZ$95,2)," ")</f>
        <v xml:space="preserve"> </v>
      </c>
      <c r="Z98" s="52" t="str">
        <f>IF(O98&gt;0,VLOOKUP(O98,$DY$8:$DZ$95,2)," ")</f>
        <v xml:space="preserve"> </v>
      </c>
      <c r="AA98" s="52" t="str">
        <f>IF(P98&gt;0,VLOOKUP(P98,$DY$8:$DZ$95,2)," ")</f>
        <v xml:space="preserve"> </v>
      </c>
      <c r="AB98" s="52" t="str">
        <f>IF(Q98&gt;0,VLOOKUP(Q98,$DY$8:$DZ$95,2)," ")</f>
        <v xml:space="preserve"> </v>
      </c>
      <c r="AC98" s="54"/>
      <c r="AD98" s="54"/>
      <c r="AE98" s="54"/>
      <c r="AF98" s="54"/>
      <c r="AG98" s="54"/>
      <c r="AH98" s="52" t="str">
        <f>IF(AC98&gt;0,VLOOKUP(AC98,$DY$8:$DZ$95,2)," ")</f>
        <v xml:space="preserve"> </v>
      </c>
      <c r="AI98" s="52" t="str">
        <f>IF(AD98&gt;0,VLOOKUP(AD98,$DY$8:$DZ$95,2)," ")</f>
        <v xml:space="preserve"> </v>
      </c>
      <c r="AJ98" s="52" t="str">
        <f>IF(AE98&gt;0,VLOOKUP(AE98,$DY$8:$DZ$95,2)," ")</f>
        <v xml:space="preserve"> </v>
      </c>
      <c r="AK98" s="52" t="str">
        <f>IF(AF98&gt;0,VLOOKUP(AF98,$DY$8:$DZ$95,2)," ")</f>
        <v xml:space="preserve"> </v>
      </c>
      <c r="AL98" s="52" t="str">
        <f>IF(AG98&gt;0,VLOOKUP(AG98,$DY$8:$DZ$95,2)," ")</f>
        <v xml:space="preserve"> </v>
      </c>
      <c r="AM98" s="53"/>
      <c r="AN98" s="53"/>
      <c r="AO98" s="53"/>
      <c r="AP98" s="53"/>
      <c r="AQ98" s="53"/>
      <c r="AR98" s="53"/>
      <c r="AS98" s="55" t="str">
        <f>IF(D98="","",SUM(X98:AB98))</f>
        <v/>
      </c>
      <c r="AT98" s="31" t="str">
        <f>IF(D98="","",RANK(AS98,$AS$3:$AS$202,0))</f>
        <v/>
      </c>
      <c r="AU98" s="57" t="str">
        <f>IF(D98="","",IF(LOOKUP(AT98,'Master 2012 Pay Sheet'!$A$5:$A$35,'Master 2012 Pay Sheet'!$B$5:$B$35)&gt;0,LOOKUP(AT98,'Master 2012 Pay Sheet'!$A$5:$A$35,'Master 2012 Pay Sheet'!$B$5:$B$35),0))</f>
        <v/>
      </c>
      <c r="AV98" s="56" t="str">
        <f>IF(D98="","",SUM(AH98:AL98))</f>
        <v/>
      </c>
      <c r="AW98" s="31" t="str">
        <f>IF(D98="","",RANK(AV98,$AV$3:$AV$202,0))</f>
        <v/>
      </c>
      <c r="AX98" s="57" t="str">
        <f>IF(D98="","",IF(LOOKUP(AW98,'Master 2012 Pay Sheet'!$C$5:$C$35,'Master 2012 Pay Sheet'!$D$5:$D$35)&gt;0,LOOKUP(AW98,'Master 2012 Pay Sheet'!$C$5:$C$35,'Master 2012 Pay Sheet'!$D$5:$D$35),0))</f>
        <v/>
      </c>
      <c r="AY98" s="56" t="str">
        <f>IF(D98="","",AS98+AV98)</f>
        <v/>
      </c>
      <c r="AZ98" s="31" t="str">
        <f>IF(D98="","",RANK(AY98,$AY$3:$AY$202,0))</f>
        <v/>
      </c>
      <c r="BA98" s="57" t="str">
        <f>IF(D98="","",IF(LOOKUP(AZ98,'Master 2012 Pay Sheet'!$E$5:$E$35,'Master 2012 Pay Sheet'!$F$5:$F$35)&gt;0,LOOKUP(AZ98,'Master 2012 Pay Sheet'!$E$5:$E$35,'Master 2012 Pay Sheet'!$F$5:$F$35),0))</f>
        <v/>
      </c>
      <c r="BB98" s="57" t="str">
        <f>IF(D98="","",SUM(AU98+AX98+BA98))</f>
        <v/>
      </c>
      <c r="BC98" s="31" t="str">
        <f>IF(D98="","",AT98-AZ98)</f>
        <v/>
      </c>
      <c r="BD98" s="31" t="str">
        <f>IF(D98="","",IF(BC98=MAX($BC$3:$BC$202),B98,""))</f>
        <v/>
      </c>
      <c r="BE98" s="31" t="str">
        <f>IF(D98="","",COUNT(M98:Q98))</f>
        <v/>
      </c>
      <c r="BF98" s="56" t="str">
        <f>IF(D98="","",MAX(X98:AB98))</f>
        <v/>
      </c>
      <c r="BG98" s="31" t="str">
        <f>IF(BF98=MAX($BF$3:$BF$202),B98,"")</f>
        <v/>
      </c>
      <c r="BH98" s="31" t="str">
        <f>IF(D98="","",COUNT(AC98:AG98))</f>
        <v/>
      </c>
      <c r="BI98" s="56" t="str">
        <f>IF(D98="","",MAX(AH98:AL98))</f>
        <v/>
      </c>
      <c r="BJ98" s="31" t="str">
        <f>IF(BI98=MAX($BI$3:$BI$202),B98,"")</f>
        <v/>
      </c>
      <c r="BK98" s="31" t="str">
        <f>IF(BE98="","",BE98+BH98)</f>
        <v/>
      </c>
      <c r="BL98" s="31" t="str">
        <f>IF(D98="","",IF(S98=MAX($S$3:$S$202),S98,""))</f>
        <v/>
      </c>
      <c r="BM98" s="31" t="str">
        <f>IF(BL98=MAX($BL$3:$BL$202),B98,"")</f>
        <v/>
      </c>
      <c r="BN98" s="31" t="str">
        <f>IF(D98="","",IF(AN98=MAX($AN$3:$AN$202),AN98,""))</f>
        <v/>
      </c>
      <c r="BO98" s="31" t="str">
        <f>IF(BN98=MAX($BN$3:$BN$202),B98,"")</f>
        <v/>
      </c>
      <c r="BP98" s="31" t="str">
        <f>IF(D98="","",IF(R98=MAX($R$3:$R$202),R98,""))</f>
        <v/>
      </c>
      <c r="BQ98" s="31" t="str">
        <f>IF(BP98=MAX($BP$3:$BP$202),B98,"")</f>
        <v/>
      </c>
      <c r="BR98" s="31" t="str">
        <f>IF(D98="","",IF(AM98=MAX($AM$3:$AM$202),AM98,""))</f>
        <v/>
      </c>
      <c r="BS98" s="31" t="str">
        <f>IF(BR98=MAX($BR$3:$BR$202),B98,"")</f>
        <v/>
      </c>
      <c r="BT98" s="31" t="str">
        <f>IF(D98="","",IF(V98=MAX($V$3:$V$202),V98,""))</f>
        <v/>
      </c>
      <c r="BU98" s="31" t="str">
        <f>IF(BT98=MAX($BT$3:$BT$202),B98,"")</f>
        <v/>
      </c>
      <c r="BV98" s="31" t="str">
        <f>IF(D98="","",IF(W98=MAX($W$3:$W$202), W98,""))</f>
        <v/>
      </c>
      <c r="BW98" s="31" t="str">
        <f>IF(BV98=MAX($BV$3:$BV$202),B98,"")</f>
        <v/>
      </c>
      <c r="BX98" s="31" t="str">
        <f>IF(D98="","",IF(AQ98=MAX($AQ$3:$AQ$202),AQ98,""))</f>
        <v/>
      </c>
      <c r="BY98" s="31" t="str">
        <f>IF(BX98=MAX($BX$3:$BX$202),B98,"")</f>
        <v/>
      </c>
      <c r="BZ98" s="31" t="str">
        <f>IF(D98="","",IF(AR98=MAX($AR$3:$AR$202), AR98,""))</f>
        <v/>
      </c>
      <c r="CA98" s="31" t="str">
        <f>IF(BZ98=MAX($BZ$3:$BZ$202),B98,"")</f>
        <v/>
      </c>
      <c r="CB98" s="31" t="str">
        <f>IF(D98="","",IF(U98=MAX($U$3:$U$202), U98,""))</f>
        <v/>
      </c>
      <c r="CC98" s="31" t="str">
        <f>IF(CB98=MAX($CB$3:$CB$202),B98,"")</f>
        <v/>
      </c>
      <c r="CD98" s="31" t="str">
        <f>IF(D98="","",IF(AP98=MAX($AP$3:$AP$202),AP98,""))</f>
        <v/>
      </c>
      <c r="CE98" s="31" t="str">
        <f>IF(CD98=MAX($CD$3:$CD$202),B98,"")</f>
        <v/>
      </c>
      <c r="CF98" s="31" t="str">
        <f>IF(D98="","",IF(T98=MAX($T$3:$T$202), T98,""))</f>
        <v/>
      </c>
      <c r="CG98" s="31" t="str">
        <f>IF(CF98=MAX($CF$3:$CF$202),B98,"")</f>
        <v/>
      </c>
      <c r="CH98" s="31" t="str">
        <f>IF(D98="","",IF(AO98=MAX($AO$3:$AO$202),AO98,""))</f>
        <v/>
      </c>
      <c r="CI98" s="31" t="str">
        <f>IF(CH98=MAX($CH$3:$CH$202),B98,"")</f>
        <v/>
      </c>
      <c r="CJ98" s="31" t="str">
        <f>IF(I98="AC",AZ98,"")</f>
        <v/>
      </c>
      <c r="CK98" s="31" t="str">
        <f>IF(CJ98="","",RANK(CJ98,$CJ$3:$CJ$202,1))</f>
        <v/>
      </c>
      <c r="CL98" s="31" t="str">
        <f>IF(CK98=1,B98,"")</f>
        <v/>
      </c>
      <c r="CM98" s="31" t="str">
        <f>IF(CK98=2,B98,"")</f>
        <v/>
      </c>
      <c r="CN98" s="31" t="str">
        <f>IF(CK98=3,B98,"")</f>
        <v/>
      </c>
      <c r="CO98" s="31" t="str">
        <f>IF(I98="MC",AZ98,"")</f>
        <v/>
      </c>
      <c r="CP98" s="31" t="str">
        <f>IF(CO98="","",RANK(CO98,$CO$3:$CO$202,1))</f>
        <v/>
      </c>
      <c r="CQ98" s="31" t="str">
        <f>IF(CP98=1,B98,"")</f>
        <v/>
      </c>
      <c r="CR98" s="31" t="str">
        <f>IF(CP98=2,B98,"")</f>
        <v/>
      </c>
      <c r="CS98" s="31" t="str">
        <f>IF(CP98=3,B98,"")</f>
        <v/>
      </c>
      <c r="CT98" s="31" t="str">
        <f>IF(BE98=0,BE98,"")</f>
        <v/>
      </c>
      <c r="CU98" s="31" t="str">
        <f>IF(BE98=1,1,"")</f>
        <v/>
      </c>
      <c r="CV98" s="31" t="str">
        <f>IF(BE98=2,2,"")</f>
        <v/>
      </c>
      <c r="CW98" s="31" t="str">
        <f>IF(BE98=3,3,"")</f>
        <v/>
      </c>
      <c r="CX98" s="31" t="str">
        <f>IF(BE98=4,4,"")</f>
        <v/>
      </c>
      <c r="CY98" s="31" t="str">
        <f>IF(BE98=5,5,"")</f>
        <v/>
      </c>
      <c r="CZ98" s="31" t="str">
        <f>IF(BH98=0,BH98,"")</f>
        <v/>
      </c>
      <c r="DA98" s="31" t="str">
        <f>IF(BH98=1,1,"")</f>
        <v/>
      </c>
      <c r="DB98" s="31" t="str">
        <f>IF(BH98=2,2,"")</f>
        <v/>
      </c>
      <c r="DC98" s="31" t="str">
        <f>IF(BH98=3,3,"")</f>
        <v/>
      </c>
      <c r="DD98" s="31" t="str">
        <f>IF(BH98=4,4,"")</f>
        <v/>
      </c>
      <c r="DE98" s="31" t="str">
        <f>IF(BH98=5,5,"")</f>
        <v/>
      </c>
      <c r="DF98" s="31" t="str">
        <f>IF(BK98=0,BK98,"")</f>
        <v/>
      </c>
      <c r="DG98" s="31" t="str">
        <f>IF(BK98=1,1,"")</f>
        <v/>
      </c>
      <c r="DH98" s="31" t="str">
        <f>IF(BK98=2,2,"")</f>
        <v/>
      </c>
      <c r="DI98" s="31" t="str">
        <f>IF(BK98=3,3,"")</f>
        <v/>
      </c>
      <c r="DJ98" s="31" t="str">
        <f>IF(BK98=4,4,"")</f>
        <v/>
      </c>
      <c r="DK98" s="31" t="str">
        <f>IF(BK98=5,5,"")</f>
        <v/>
      </c>
      <c r="DL98" s="31" t="str">
        <f>IF(BK98=6,6,"")</f>
        <v/>
      </c>
      <c r="DM98" s="31" t="str">
        <f>IF(BK98=7,7,"")</f>
        <v/>
      </c>
      <c r="DN98" s="31" t="str">
        <f>IF(BK98=8,8,"")</f>
        <v/>
      </c>
      <c r="DO98" s="31" t="str">
        <f>IF(BK98=9,9,"")</f>
        <v/>
      </c>
      <c r="DP98" s="31" t="str">
        <f>IF(BK98=10,10,"")</f>
        <v/>
      </c>
      <c r="DQ98" s="31" t="str">
        <f>IF(J98="Lund",AZ98,"")</f>
        <v/>
      </c>
      <c r="DR98" s="31" t="str">
        <f>IF(DQ98="","",RANK(DQ98,$DQ$3:$DQ$202,1))</f>
        <v/>
      </c>
      <c r="DS98" s="31" t="str">
        <f>IF(DR98=1,B98,"")</f>
        <v/>
      </c>
      <c r="DT98" s="31" t="str">
        <f>IF(I98="AT",B98,"")</f>
        <v/>
      </c>
      <c r="DU98" s="31" t="str">
        <f>IF(I98="MC",B98,"")</f>
        <v/>
      </c>
      <c r="DV98" s="31" t="str">
        <f>IF(I98="AC",B98,"")</f>
        <v/>
      </c>
      <c r="DW98" s="48" t="e">
        <f>IF(BK98=0,0,IF(D98="","",$D$203-AZ98+1)/$D$203*100)</f>
        <v>#VALUE!</v>
      </c>
      <c r="DX98" s="76" t="str">
        <f>IF(AS98 = 0,AV98 - AS98,"")</f>
        <v/>
      </c>
    </row>
    <row r="99" spans="1:128" ht="13.2" x14ac:dyDescent="0.25">
      <c r="A99" s="31" t="s">
        <v>318</v>
      </c>
      <c r="B99" s="76">
        <v>97</v>
      </c>
      <c r="C99" s="15"/>
      <c r="D99" s="14"/>
      <c r="E99" s="14"/>
      <c r="F99" s="14"/>
      <c r="G99" s="14"/>
      <c r="H99" s="14"/>
      <c r="I99" s="15"/>
      <c r="J99" s="47"/>
      <c r="K99" s="47"/>
      <c r="L99" s="47"/>
      <c r="M99" s="54"/>
      <c r="N99" s="54"/>
      <c r="O99" s="54"/>
      <c r="P99" s="54"/>
      <c r="Q99" s="54"/>
      <c r="R99" s="51"/>
      <c r="S99" s="51"/>
      <c r="T99" s="51"/>
      <c r="U99" s="51"/>
      <c r="V99" s="51"/>
      <c r="W99" s="51"/>
      <c r="X99" s="52" t="str">
        <f>IF(M99&gt;0,VLOOKUP(M99,$DY$8:$DZ$95,2)," ")</f>
        <v xml:space="preserve"> </v>
      </c>
      <c r="Y99" s="52" t="str">
        <f>IF(N99&gt;0,VLOOKUP(N99,$DY$8:$DZ$95,2)," ")</f>
        <v xml:space="preserve"> </v>
      </c>
      <c r="Z99" s="52" t="str">
        <f>IF(O99&gt;0,VLOOKUP(O99,$DY$8:$DZ$95,2)," ")</f>
        <v xml:space="preserve"> </v>
      </c>
      <c r="AA99" s="52" t="str">
        <f>IF(P99&gt;0,VLOOKUP(P99,$DY$8:$DZ$95,2)," ")</f>
        <v xml:space="preserve"> </v>
      </c>
      <c r="AB99" s="52" t="str">
        <f>IF(Q99&gt;0,VLOOKUP(Q99,$DY$8:$DZ$95,2)," ")</f>
        <v xml:space="preserve"> </v>
      </c>
      <c r="AC99" s="54"/>
      <c r="AD99" s="54"/>
      <c r="AE99" s="54"/>
      <c r="AF99" s="54"/>
      <c r="AG99" s="54"/>
      <c r="AH99" s="52" t="str">
        <f>IF(AC99&gt;0,VLOOKUP(AC99,$DY$8:$DZ$95,2)," ")</f>
        <v xml:space="preserve"> </v>
      </c>
      <c r="AI99" s="52" t="str">
        <f>IF(AD99&gt;0,VLOOKUP(AD99,$DY$8:$DZ$95,2)," ")</f>
        <v xml:space="preserve"> </v>
      </c>
      <c r="AJ99" s="52" t="str">
        <f>IF(AE99&gt;0,VLOOKUP(AE99,$DY$8:$DZ$95,2)," ")</f>
        <v xml:space="preserve"> </v>
      </c>
      <c r="AK99" s="52" t="str">
        <f>IF(AF99&gt;0,VLOOKUP(AF99,$DY$8:$DZ$95,2)," ")</f>
        <v xml:space="preserve"> </v>
      </c>
      <c r="AL99" s="52" t="str">
        <f>IF(AG99&gt;0,VLOOKUP(AG99,$DY$8:$DZ$95,2)," ")</f>
        <v xml:space="preserve"> </v>
      </c>
      <c r="AM99" s="53"/>
      <c r="AN99" s="53"/>
      <c r="AO99" s="53"/>
      <c r="AP99" s="53"/>
      <c r="AQ99" s="53"/>
      <c r="AR99" s="53"/>
      <c r="AS99" s="55" t="str">
        <f>IF(D99="","",SUM(X99:AB99))</f>
        <v/>
      </c>
      <c r="AT99" s="31" t="str">
        <f>IF(D99="","",RANK(AS99,$AS$3:$AS$202,0))</f>
        <v/>
      </c>
      <c r="AU99" s="57" t="str">
        <f>IF(D99="","",IF(LOOKUP(AT99,'Master 2012 Pay Sheet'!$A$5:$A$35,'Master 2012 Pay Sheet'!$B$5:$B$35)&gt;0,LOOKUP(AT99,'Master 2012 Pay Sheet'!$A$5:$A$35,'Master 2012 Pay Sheet'!$B$5:$B$35),0))</f>
        <v/>
      </c>
      <c r="AV99" s="56" t="str">
        <f>IF(D99="","",SUM(AH99:AL99))</f>
        <v/>
      </c>
      <c r="AW99" s="31" t="str">
        <f>IF(D99="","",RANK(AV99,$AV$3:$AV$202,0))</f>
        <v/>
      </c>
      <c r="AX99" s="57" t="str">
        <f>IF(D99="","",IF(LOOKUP(AW99,'Master 2012 Pay Sheet'!$C$5:$C$35,'Master 2012 Pay Sheet'!$D$5:$D$35)&gt;0,LOOKUP(AW99,'Master 2012 Pay Sheet'!$C$5:$C$35,'Master 2012 Pay Sheet'!$D$5:$D$35),0))</f>
        <v/>
      </c>
      <c r="AY99" s="56" t="str">
        <f>IF(D99="","",AS99+AV99)</f>
        <v/>
      </c>
      <c r="AZ99" s="31" t="str">
        <f>IF(D99="","",RANK(AY99,$AY$3:$AY$202,0))</f>
        <v/>
      </c>
      <c r="BA99" s="57" t="str">
        <f>IF(D99="","",IF(LOOKUP(AZ99,'Master 2012 Pay Sheet'!$E$5:$E$35,'Master 2012 Pay Sheet'!$F$5:$F$35)&gt;0,LOOKUP(AZ99,'Master 2012 Pay Sheet'!$E$5:$E$35,'Master 2012 Pay Sheet'!$F$5:$F$35),0))</f>
        <v/>
      </c>
      <c r="BB99" s="57" t="str">
        <f>IF(D99="","",SUM(AU99+AX99+BA99))</f>
        <v/>
      </c>
      <c r="BC99" s="31" t="str">
        <f>IF(D99="","",AT99-AZ99)</f>
        <v/>
      </c>
      <c r="BD99" s="31" t="str">
        <f>IF(D99="","",IF(BC99=MAX($BC$3:$BC$202),B99,""))</f>
        <v/>
      </c>
      <c r="BE99" s="31" t="str">
        <f>IF(D99="","",COUNT(M99:Q99))</f>
        <v/>
      </c>
      <c r="BF99" s="56" t="str">
        <f>IF(D99="","",MAX(X99:AB99))</f>
        <v/>
      </c>
      <c r="BG99" s="31" t="str">
        <f>IF(BF99=MAX($BF$3:$BF$202),B99,"")</f>
        <v/>
      </c>
      <c r="BH99" s="31" t="str">
        <f>IF(D99="","",COUNT(AC99:AG99))</f>
        <v/>
      </c>
      <c r="BI99" s="56" t="str">
        <f>IF(D99="","",MAX(AH99:AL99))</f>
        <v/>
      </c>
      <c r="BJ99" s="31" t="str">
        <f>IF(BI99=MAX($BI$3:$BI$202),B99,"")</f>
        <v/>
      </c>
      <c r="BK99" s="31" t="str">
        <f>IF(BE99="","",BE99+BH99)</f>
        <v/>
      </c>
      <c r="BL99" s="31" t="str">
        <f>IF(D99="","",IF(S99=MAX($S$3:$S$202),S99,""))</f>
        <v/>
      </c>
      <c r="BM99" s="31" t="str">
        <f>IF(BL99=MAX($BL$3:$BL$202),B99,"")</f>
        <v/>
      </c>
      <c r="BN99" s="31" t="str">
        <f>IF(D99="","",IF(AN99=MAX($AN$3:$AN$202),AN99,""))</f>
        <v/>
      </c>
      <c r="BO99" s="31" t="str">
        <f>IF(BN99=MAX($BN$3:$BN$202),B99,"")</f>
        <v/>
      </c>
      <c r="BP99" s="31" t="str">
        <f>IF(D99="","",IF(R99=MAX($R$3:$R$202),R99,""))</f>
        <v/>
      </c>
      <c r="BQ99" s="31" t="str">
        <f>IF(BP99=MAX($BP$3:$BP$202),B99,"")</f>
        <v/>
      </c>
      <c r="BR99" s="31" t="str">
        <f>IF(D99="","",IF(AM99=MAX($AM$3:$AM$202),AM99,""))</f>
        <v/>
      </c>
      <c r="BS99" s="31" t="str">
        <f>IF(BR99=MAX($BR$3:$BR$202),B99,"")</f>
        <v/>
      </c>
      <c r="BT99" s="31" t="str">
        <f>IF(D99="","",IF(V99=MAX($V$3:$V$202),V99,""))</f>
        <v/>
      </c>
      <c r="BU99" s="31" t="str">
        <f>IF(BT99=MAX($BT$3:$BT$202),B99,"")</f>
        <v/>
      </c>
      <c r="BV99" s="31" t="str">
        <f>IF(D99="","",IF(W99=MAX($W$3:$W$202), W99,""))</f>
        <v/>
      </c>
      <c r="BW99" s="31" t="str">
        <f>IF(BV99=MAX($BV$3:$BV$202),B99,"")</f>
        <v/>
      </c>
      <c r="BX99" s="31" t="str">
        <f>IF(D99="","",IF(AQ99=MAX($AQ$3:$AQ$202),AQ99,""))</f>
        <v/>
      </c>
      <c r="BY99" s="31" t="str">
        <f>IF(BX99=MAX($BX$3:$BX$202),B99,"")</f>
        <v/>
      </c>
      <c r="BZ99" s="31" t="str">
        <f>IF(D99="","",IF(AR99=MAX($AR$3:$AR$202), AR99,""))</f>
        <v/>
      </c>
      <c r="CA99" s="31" t="str">
        <f>IF(BZ99=MAX($BZ$3:$BZ$202),B99,"")</f>
        <v/>
      </c>
      <c r="CB99" s="31" t="str">
        <f>IF(D99="","",IF(U99=MAX($U$3:$U$202), U99,""))</f>
        <v/>
      </c>
      <c r="CC99" s="31" t="str">
        <f>IF(CB99=MAX($CB$3:$CB$202),B99,"")</f>
        <v/>
      </c>
      <c r="CD99" s="31" t="str">
        <f>IF(D99="","",IF(AP99=MAX($AP$3:$AP$202),AP99,""))</f>
        <v/>
      </c>
      <c r="CE99" s="31" t="str">
        <f>IF(CD99=MAX($CD$3:$CD$202),B99,"")</f>
        <v/>
      </c>
      <c r="CF99" s="31" t="str">
        <f>IF(D99="","",IF(T99=MAX($T$3:$T$202), T99,""))</f>
        <v/>
      </c>
      <c r="CG99" s="31" t="str">
        <f>IF(CF99=MAX($CF$3:$CF$202),B99,"")</f>
        <v/>
      </c>
      <c r="CH99" s="31" t="str">
        <f>IF(D99="","",IF(AO99=MAX($AO$3:$AO$202),AO99,""))</f>
        <v/>
      </c>
      <c r="CI99" s="31" t="str">
        <f>IF(CH99=MAX($CH$3:$CH$202),B99,"")</f>
        <v/>
      </c>
      <c r="CJ99" s="31" t="str">
        <f>IF(I99="AC",AZ99,"")</f>
        <v/>
      </c>
      <c r="CK99" s="31" t="str">
        <f>IF(CJ99="","",RANK(CJ99,$CJ$3:$CJ$202,1))</f>
        <v/>
      </c>
      <c r="CL99" s="31" t="str">
        <f>IF(CK99=1,B99,"")</f>
        <v/>
      </c>
      <c r="CM99" s="31" t="str">
        <f>IF(CK99=2,B99,"")</f>
        <v/>
      </c>
      <c r="CN99" s="31" t="str">
        <f>IF(CK99=3,B99,"")</f>
        <v/>
      </c>
      <c r="CO99" s="31" t="str">
        <f>IF(I99="MC",AZ99,"")</f>
        <v/>
      </c>
      <c r="CP99" s="31" t="str">
        <f>IF(CO99="","",RANK(CO99,$CO$3:$CO$202,1))</f>
        <v/>
      </c>
      <c r="CQ99" s="31" t="str">
        <f>IF(CP99=1,B99,"")</f>
        <v/>
      </c>
      <c r="CR99" s="31" t="str">
        <f>IF(CP99=2,B99,"")</f>
        <v/>
      </c>
      <c r="CS99" s="31" t="str">
        <f>IF(CP99=3,B99,"")</f>
        <v/>
      </c>
      <c r="CT99" s="31" t="str">
        <f>IF(BE99=0,BE99,"")</f>
        <v/>
      </c>
      <c r="CU99" s="31" t="str">
        <f>IF(BE99=1,1,"")</f>
        <v/>
      </c>
      <c r="CV99" s="31" t="str">
        <f>IF(BE99=2,2,"")</f>
        <v/>
      </c>
      <c r="CW99" s="31" t="str">
        <f>IF(BE99=3,3,"")</f>
        <v/>
      </c>
      <c r="CX99" s="31" t="str">
        <f>IF(BE99=4,4,"")</f>
        <v/>
      </c>
      <c r="CY99" s="31" t="str">
        <f>IF(BE99=5,5,"")</f>
        <v/>
      </c>
      <c r="CZ99" s="31" t="str">
        <f>IF(BH99=0,BH99,"")</f>
        <v/>
      </c>
      <c r="DA99" s="31" t="str">
        <f>IF(BH99=1,1,"")</f>
        <v/>
      </c>
      <c r="DB99" s="31" t="str">
        <f>IF(BH99=2,2,"")</f>
        <v/>
      </c>
      <c r="DC99" s="31" t="str">
        <f>IF(BH99=3,3,"")</f>
        <v/>
      </c>
      <c r="DD99" s="31" t="str">
        <f>IF(BH99=4,4,"")</f>
        <v/>
      </c>
      <c r="DE99" s="31" t="str">
        <f>IF(BH99=5,5,"")</f>
        <v/>
      </c>
      <c r="DF99" s="31" t="str">
        <f>IF(BK99=0,BK99,"")</f>
        <v/>
      </c>
      <c r="DG99" s="31" t="str">
        <f>IF(BK99=1,1,"")</f>
        <v/>
      </c>
      <c r="DH99" s="31" t="str">
        <f>IF(BK99=2,2,"")</f>
        <v/>
      </c>
      <c r="DI99" s="31" t="str">
        <f>IF(BK99=3,3,"")</f>
        <v/>
      </c>
      <c r="DJ99" s="31" t="str">
        <f>IF(BK99=4,4,"")</f>
        <v/>
      </c>
      <c r="DK99" s="31" t="str">
        <f>IF(BK99=5,5,"")</f>
        <v/>
      </c>
      <c r="DL99" s="31" t="str">
        <f>IF(BK99=6,6,"")</f>
        <v/>
      </c>
      <c r="DM99" s="31" t="str">
        <f>IF(BK99=7,7,"")</f>
        <v/>
      </c>
      <c r="DN99" s="31" t="str">
        <f>IF(BK99=8,8,"")</f>
        <v/>
      </c>
      <c r="DO99" s="31" t="str">
        <f>IF(BK99=9,9,"")</f>
        <v/>
      </c>
      <c r="DP99" s="31" t="str">
        <f>IF(BK99=10,10,"")</f>
        <v/>
      </c>
      <c r="DQ99" s="31" t="str">
        <f>IF(J99="Lund",AZ99,"")</f>
        <v/>
      </c>
      <c r="DR99" s="31" t="str">
        <f>IF(DQ99="","",RANK(DQ99,$DQ$3:$DQ$202,1))</f>
        <v/>
      </c>
      <c r="DS99" s="31" t="str">
        <f>IF(DR99=1,B99,"")</f>
        <v/>
      </c>
      <c r="DT99" s="31" t="str">
        <f>IF(I99="AT",B99,"")</f>
        <v/>
      </c>
      <c r="DU99" s="31" t="str">
        <f>IF(I99="MC",B99,"")</f>
        <v/>
      </c>
      <c r="DV99" s="31" t="str">
        <f>IF(I99="AC",B99,"")</f>
        <v/>
      </c>
      <c r="DW99" s="48" t="e">
        <f>IF(BK99=0,0,IF(D99="","",$D$203-AZ99+1)/$D$203*100)</f>
        <v>#VALUE!</v>
      </c>
      <c r="DX99" s="76" t="str">
        <f>IF(AS99 = 0,AV99 - AS99,"")</f>
        <v/>
      </c>
    </row>
    <row r="100" spans="1:128" ht="13.2" x14ac:dyDescent="0.25">
      <c r="A100" s="31" t="s">
        <v>318</v>
      </c>
      <c r="B100" s="76">
        <v>98</v>
      </c>
      <c r="C100" s="15"/>
      <c r="D100" s="14"/>
      <c r="E100" s="14"/>
      <c r="F100" s="14"/>
      <c r="G100" s="14"/>
      <c r="H100" s="14"/>
      <c r="I100" s="15"/>
      <c r="J100" s="47"/>
      <c r="K100" s="47"/>
      <c r="L100" s="47"/>
      <c r="M100" s="54"/>
      <c r="N100" s="54"/>
      <c r="O100" s="54"/>
      <c r="P100" s="54"/>
      <c r="Q100" s="54"/>
      <c r="R100" s="51"/>
      <c r="S100" s="51"/>
      <c r="T100" s="51"/>
      <c r="U100" s="51"/>
      <c r="V100" s="51"/>
      <c r="W100" s="51"/>
      <c r="X100" s="52" t="str">
        <f>IF(M100&gt;0,VLOOKUP(M100,$DY$8:$DZ$95,2)," ")</f>
        <v xml:space="preserve"> </v>
      </c>
      <c r="Y100" s="52" t="str">
        <f>IF(N100&gt;0,VLOOKUP(N100,$DY$8:$DZ$95,2)," ")</f>
        <v xml:space="preserve"> </v>
      </c>
      <c r="Z100" s="52" t="str">
        <f>IF(O100&gt;0,VLOOKUP(O100,$DY$8:$DZ$95,2)," ")</f>
        <v xml:space="preserve"> </v>
      </c>
      <c r="AA100" s="52" t="str">
        <f>IF(P100&gt;0,VLOOKUP(P100,$DY$8:$DZ$95,2)," ")</f>
        <v xml:space="preserve"> </v>
      </c>
      <c r="AB100" s="52" t="str">
        <f>IF(Q100&gt;0,VLOOKUP(Q100,$DY$8:$DZ$95,2)," ")</f>
        <v xml:space="preserve"> </v>
      </c>
      <c r="AC100" s="54"/>
      <c r="AD100" s="54"/>
      <c r="AE100" s="54"/>
      <c r="AF100" s="54"/>
      <c r="AG100" s="54"/>
      <c r="AH100" s="52" t="str">
        <f>IF(AC100&gt;0,VLOOKUP(AC100,$DY$8:$DZ$95,2)," ")</f>
        <v xml:space="preserve"> </v>
      </c>
      <c r="AI100" s="52" t="str">
        <f>IF(AD100&gt;0,VLOOKUP(AD100,$DY$8:$DZ$95,2)," ")</f>
        <v xml:space="preserve"> </v>
      </c>
      <c r="AJ100" s="52" t="str">
        <f>IF(AE100&gt;0,VLOOKUP(AE100,$DY$8:$DZ$95,2)," ")</f>
        <v xml:space="preserve"> </v>
      </c>
      <c r="AK100" s="52" t="str">
        <f>IF(AF100&gt;0,VLOOKUP(AF100,$DY$8:$DZ$95,2)," ")</f>
        <v xml:space="preserve"> </v>
      </c>
      <c r="AL100" s="52" t="str">
        <f>IF(AG100&gt;0,VLOOKUP(AG100,$DY$8:$DZ$95,2)," ")</f>
        <v xml:space="preserve"> </v>
      </c>
      <c r="AM100" s="53"/>
      <c r="AN100" s="53"/>
      <c r="AO100" s="53"/>
      <c r="AP100" s="53"/>
      <c r="AQ100" s="53"/>
      <c r="AR100" s="53"/>
      <c r="AS100" s="55" t="str">
        <f>IF(D100="","",SUM(X100:AB100))</f>
        <v/>
      </c>
      <c r="AT100" s="31" t="str">
        <f>IF(D100="","",RANK(AS100,$AS$3:$AS$202,0))</f>
        <v/>
      </c>
      <c r="AU100" s="57" t="str">
        <f>IF(D100="","",IF(LOOKUP(AT100,'Master 2012 Pay Sheet'!$A$5:$A$35,'Master 2012 Pay Sheet'!$B$5:$B$35)&gt;0,LOOKUP(AT100,'Master 2012 Pay Sheet'!$A$5:$A$35,'Master 2012 Pay Sheet'!$B$5:$B$35),0))</f>
        <v/>
      </c>
      <c r="AV100" s="56" t="str">
        <f>IF(D100="","",SUM(AH100:AL100))</f>
        <v/>
      </c>
      <c r="AW100" s="31" t="str">
        <f>IF(D100="","",RANK(AV100,$AV$3:$AV$202,0))</f>
        <v/>
      </c>
      <c r="AX100" s="57" t="str">
        <f>IF(D100="","",IF(LOOKUP(AW100,'Master 2012 Pay Sheet'!$C$5:$C$35,'Master 2012 Pay Sheet'!$D$5:$D$35)&gt;0,LOOKUP(AW100,'Master 2012 Pay Sheet'!$C$5:$C$35,'Master 2012 Pay Sheet'!$D$5:$D$35),0))</f>
        <v/>
      </c>
      <c r="AY100" s="56" t="str">
        <f>IF(D100="","",AS100+AV100)</f>
        <v/>
      </c>
      <c r="AZ100" s="31" t="str">
        <f>IF(D100="","",RANK(AY100,$AY$3:$AY$202,0))</f>
        <v/>
      </c>
      <c r="BA100" s="57" t="str">
        <f>IF(D100="","",IF(LOOKUP(AZ100,'Master 2012 Pay Sheet'!$E$5:$E$35,'Master 2012 Pay Sheet'!$F$5:$F$35)&gt;0,LOOKUP(AZ100,'Master 2012 Pay Sheet'!$E$5:$E$35,'Master 2012 Pay Sheet'!$F$5:$F$35),0))</f>
        <v/>
      </c>
      <c r="BB100" s="57" t="str">
        <f>IF(D100="","",SUM(AU100+AX100+BA100))</f>
        <v/>
      </c>
      <c r="BC100" s="31" t="str">
        <f>IF(D100="","",AT100-AZ100)</f>
        <v/>
      </c>
      <c r="BD100" s="31" t="str">
        <f>IF(D100="","",IF(BC100=MAX($BC$3:$BC$202),B100,""))</f>
        <v/>
      </c>
      <c r="BE100" s="31" t="str">
        <f>IF(D100="","",COUNT(M100:Q100))</f>
        <v/>
      </c>
      <c r="BF100" s="56" t="str">
        <f>IF(D100="","",MAX(X100:AB100))</f>
        <v/>
      </c>
      <c r="BG100" s="31" t="str">
        <f>IF(BF100=MAX($BF$3:$BF$202),B100,"")</f>
        <v/>
      </c>
      <c r="BH100" s="31" t="str">
        <f>IF(D100="","",COUNT(AC100:AG100))</f>
        <v/>
      </c>
      <c r="BI100" s="56" t="str">
        <f>IF(D100="","",MAX(AH100:AL100))</f>
        <v/>
      </c>
      <c r="BJ100" s="31" t="str">
        <f>IF(BI100=MAX($BI$3:$BI$202),B100,"")</f>
        <v/>
      </c>
      <c r="BK100" s="31" t="str">
        <f>IF(BE100="","",BE100+BH100)</f>
        <v/>
      </c>
      <c r="BL100" s="31" t="str">
        <f>IF(D100="","",IF(S100=MAX($S$3:$S$202),S100,""))</f>
        <v/>
      </c>
      <c r="BM100" s="31" t="str">
        <f>IF(BL100=MAX($BL$3:$BL$202),B100,"")</f>
        <v/>
      </c>
      <c r="BN100" s="31" t="str">
        <f>IF(D100="","",IF(AN100=MAX($AN$3:$AN$202),AN100,""))</f>
        <v/>
      </c>
      <c r="BO100" s="31" t="str">
        <f>IF(BN100=MAX($BN$3:$BN$202),B100,"")</f>
        <v/>
      </c>
      <c r="BP100" s="31" t="str">
        <f>IF(D100="","",IF(R100=MAX($R$3:$R$202),R100,""))</f>
        <v/>
      </c>
      <c r="BQ100" s="31" t="str">
        <f>IF(BP100=MAX($BP$3:$BP$202),B100,"")</f>
        <v/>
      </c>
      <c r="BR100" s="31" t="str">
        <f>IF(D100="","",IF(AM100=MAX($AM$3:$AM$202),AM100,""))</f>
        <v/>
      </c>
      <c r="BS100" s="31" t="str">
        <f>IF(BR100=MAX($BR$3:$BR$202),B100,"")</f>
        <v/>
      </c>
      <c r="BT100" s="31" t="str">
        <f>IF(D100="","",IF(V100=MAX($V$3:$V$202),V100,""))</f>
        <v/>
      </c>
      <c r="BU100" s="31" t="str">
        <f>IF(BT100=MAX($BT$3:$BT$202),B100,"")</f>
        <v/>
      </c>
      <c r="BV100" s="31" t="str">
        <f>IF(D100="","",IF(W100=MAX($W$3:$W$202), W100,""))</f>
        <v/>
      </c>
      <c r="BW100" s="31" t="str">
        <f>IF(BV100=MAX($BV$3:$BV$202),B100,"")</f>
        <v/>
      </c>
      <c r="BX100" s="31" t="str">
        <f>IF(D100="","",IF(AQ100=MAX($AQ$3:$AQ$202),AQ100,""))</f>
        <v/>
      </c>
      <c r="BY100" s="31" t="str">
        <f>IF(BX100=MAX($BX$3:$BX$202),B100,"")</f>
        <v/>
      </c>
      <c r="BZ100" s="31" t="str">
        <f>IF(D100="","",IF(AR100=MAX($AR$3:$AR$202), AR100,""))</f>
        <v/>
      </c>
      <c r="CA100" s="31" t="str">
        <f>IF(BZ100=MAX($BZ$3:$BZ$202),B100,"")</f>
        <v/>
      </c>
      <c r="CB100" s="31" t="str">
        <f>IF(D100="","",IF(U100=MAX($U$3:$U$202), U100,""))</f>
        <v/>
      </c>
      <c r="CC100" s="31" t="str">
        <f>IF(CB100=MAX($CB$3:$CB$202),B100,"")</f>
        <v/>
      </c>
      <c r="CD100" s="31" t="str">
        <f>IF(D100="","",IF(AP100=MAX($AP$3:$AP$202),AP100,""))</f>
        <v/>
      </c>
      <c r="CE100" s="31" t="str">
        <f>IF(CD100=MAX($CD$3:$CD$202),B100,"")</f>
        <v/>
      </c>
      <c r="CF100" s="31" t="str">
        <f>IF(D100="","",IF(T100=MAX($T$3:$T$202), T100,""))</f>
        <v/>
      </c>
      <c r="CG100" s="31" t="str">
        <f>IF(CF100=MAX($CF$3:$CF$202),B100,"")</f>
        <v/>
      </c>
      <c r="CH100" s="31" t="str">
        <f>IF(D100="","",IF(AO100=MAX($AO$3:$AO$202),AO100,""))</f>
        <v/>
      </c>
      <c r="CI100" s="31" t="str">
        <f>IF(CH100=MAX($CH$3:$CH$202),B100,"")</f>
        <v/>
      </c>
      <c r="CJ100" s="31" t="str">
        <f>IF(I100="AC",AZ100,"")</f>
        <v/>
      </c>
      <c r="CK100" s="31" t="str">
        <f>IF(CJ100="","",RANK(CJ100,$CJ$3:$CJ$202,1))</f>
        <v/>
      </c>
      <c r="CL100" s="31" t="str">
        <f>IF(CK100=1,B100,"")</f>
        <v/>
      </c>
      <c r="CM100" s="31" t="str">
        <f>IF(CK100=2,B100,"")</f>
        <v/>
      </c>
      <c r="CN100" s="31" t="str">
        <f>IF(CK100=3,B100,"")</f>
        <v/>
      </c>
      <c r="CO100" s="31" t="str">
        <f>IF(I100="MC",AZ100,"")</f>
        <v/>
      </c>
      <c r="CP100" s="31" t="str">
        <f>IF(CO100="","",RANK(CO100,$CO$3:$CO$202,1))</f>
        <v/>
      </c>
      <c r="CQ100" s="31" t="str">
        <f>IF(CP100=1,B100,"")</f>
        <v/>
      </c>
      <c r="CR100" s="31" t="str">
        <f>IF(CP100=2,B100,"")</f>
        <v/>
      </c>
      <c r="CS100" s="31" t="str">
        <f>IF(CP100=3,B100,"")</f>
        <v/>
      </c>
      <c r="CT100" s="31" t="str">
        <f>IF(BE100=0,BE100,"")</f>
        <v/>
      </c>
      <c r="CU100" s="31" t="str">
        <f>IF(BE100=1,1,"")</f>
        <v/>
      </c>
      <c r="CV100" s="31" t="str">
        <f>IF(BE100=2,2,"")</f>
        <v/>
      </c>
      <c r="CW100" s="31" t="str">
        <f>IF(BE100=3,3,"")</f>
        <v/>
      </c>
      <c r="CX100" s="31" t="str">
        <f>IF(BE100=4,4,"")</f>
        <v/>
      </c>
      <c r="CY100" s="31" t="str">
        <f>IF(BE100=5,5,"")</f>
        <v/>
      </c>
      <c r="CZ100" s="31" t="str">
        <f>IF(BH100=0,BH100,"")</f>
        <v/>
      </c>
      <c r="DA100" s="31" t="str">
        <f>IF(BH100=1,1,"")</f>
        <v/>
      </c>
      <c r="DB100" s="31" t="str">
        <f>IF(BH100=2,2,"")</f>
        <v/>
      </c>
      <c r="DC100" s="31" t="str">
        <f>IF(BH100=3,3,"")</f>
        <v/>
      </c>
      <c r="DD100" s="31" t="str">
        <f>IF(BH100=4,4,"")</f>
        <v/>
      </c>
      <c r="DE100" s="31" t="str">
        <f>IF(BH100=5,5,"")</f>
        <v/>
      </c>
      <c r="DF100" s="31" t="str">
        <f>IF(BK100=0,BK100,"")</f>
        <v/>
      </c>
      <c r="DG100" s="31" t="str">
        <f>IF(BK100=1,1,"")</f>
        <v/>
      </c>
      <c r="DH100" s="31" t="str">
        <f>IF(BK100=2,2,"")</f>
        <v/>
      </c>
      <c r="DI100" s="31" t="str">
        <f>IF(BK100=3,3,"")</f>
        <v/>
      </c>
      <c r="DJ100" s="31" t="str">
        <f>IF(BK100=4,4,"")</f>
        <v/>
      </c>
      <c r="DK100" s="31" t="str">
        <f>IF(BK100=5,5,"")</f>
        <v/>
      </c>
      <c r="DL100" s="31" t="str">
        <f>IF(BK100=6,6,"")</f>
        <v/>
      </c>
      <c r="DM100" s="31" t="str">
        <f>IF(BK100=7,7,"")</f>
        <v/>
      </c>
      <c r="DN100" s="31" t="str">
        <f>IF(BK100=8,8,"")</f>
        <v/>
      </c>
      <c r="DO100" s="31" t="str">
        <f>IF(BK100=9,9,"")</f>
        <v/>
      </c>
      <c r="DP100" s="31" t="str">
        <f>IF(BK100=10,10,"")</f>
        <v/>
      </c>
      <c r="DQ100" s="31" t="str">
        <f>IF(J100="Lund",AZ100,"")</f>
        <v/>
      </c>
      <c r="DR100" s="31" t="str">
        <f>IF(DQ100="","",RANK(DQ100,$DQ$3:$DQ$202,1))</f>
        <v/>
      </c>
      <c r="DS100" s="31" t="str">
        <f>IF(DR100=1,B100,"")</f>
        <v/>
      </c>
      <c r="DT100" s="31" t="str">
        <f>IF(I100="AT",B100,"")</f>
        <v/>
      </c>
      <c r="DU100" s="31" t="str">
        <f>IF(I100="MC",B100,"")</f>
        <v/>
      </c>
      <c r="DV100" s="31" t="str">
        <f>IF(I100="AC",B100,"")</f>
        <v/>
      </c>
      <c r="DW100" s="48" t="e">
        <f>IF(BK100=0,0,IF(D100="","",$D$203-AZ100+1)/$D$203*100)</f>
        <v>#VALUE!</v>
      </c>
      <c r="DX100" s="76" t="str">
        <f>IF(AS100 = 0,AV100 - AS100,"")</f>
        <v/>
      </c>
    </row>
    <row r="101" spans="1:128" ht="13.2" x14ac:dyDescent="0.25">
      <c r="A101" s="31" t="s">
        <v>318</v>
      </c>
      <c r="B101" s="76">
        <v>99</v>
      </c>
      <c r="C101" s="15"/>
      <c r="D101" s="14"/>
      <c r="E101" s="14"/>
      <c r="F101" s="14"/>
      <c r="G101" s="14"/>
      <c r="H101" s="14"/>
      <c r="I101" s="15"/>
      <c r="J101" s="47"/>
      <c r="K101" s="47"/>
      <c r="L101" s="47"/>
      <c r="M101" s="54"/>
      <c r="N101" s="54"/>
      <c r="O101" s="54"/>
      <c r="P101" s="54"/>
      <c r="Q101" s="54"/>
      <c r="R101" s="51"/>
      <c r="S101" s="51"/>
      <c r="T101" s="51"/>
      <c r="U101" s="51"/>
      <c r="V101" s="51"/>
      <c r="W101" s="51"/>
      <c r="X101" s="52" t="str">
        <f>IF(M101&gt;0,VLOOKUP(M101,$DY$8:$DZ$95,2)," ")</f>
        <v xml:space="preserve"> </v>
      </c>
      <c r="Y101" s="52" t="str">
        <f>IF(N101&gt;0,VLOOKUP(N101,$DY$8:$DZ$95,2)," ")</f>
        <v xml:space="preserve"> </v>
      </c>
      <c r="Z101" s="52" t="str">
        <f>IF(O101&gt;0,VLOOKUP(O101,$DY$8:$DZ$95,2)," ")</f>
        <v xml:space="preserve"> </v>
      </c>
      <c r="AA101" s="52" t="str">
        <f>IF(P101&gt;0,VLOOKUP(P101,$DY$8:$DZ$95,2)," ")</f>
        <v xml:space="preserve"> </v>
      </c>
      <c r="AB101" s="52" t="str">
        <f>IF(Q101&gt;0,VLOOKUP(Q101,$DY$8:$DZ$95,2)," ")</f>
        <v xml:space="preserve"> </v>
      </c>
      <c r="AC101" s="54"/>
      <c r="AD101" s="54"/>
      <c r="AE101" s="54"/>
      <c r="AF101" s="54"/>
      <c r="AG101" s="54"/>
      <c r="AH101" s="52" t="str">
        <f>IF(AC101&gt;0,VLOOKUP(AC101,$DY$8:$DZ$95,2)," ")</f>
        <v xml:space="preserve"> </v>
      </c>
      <c r="AI101" s="52" t="str">
        <f>IF(AD101&gt;0,VLOOKUP(AD101,$DY$8:$DZ$95,2)," ")</f>
        <v xml:space="preserve"> </v>
      </c>
      <c r="AJ101" s="52" t="str">
        <f>IF(AE101&gt;0,VLOOKUP(AE101,$DY$8:$DZ$95,2)," ")</f>
        <v xml:space="preserve"> </v>
      </c>
      <c r="AK101" s="52" t="str">
        <f>IF(AF101&gt;0,VLOOKUP(AF101,$DY$8:$DZ$95,2)," ")</f>
        <v xml:space="preserve"> </v>
      </c>
      <c r="AL101" s="52" t="str">
        <f>IF(AG101&gt;0,VLOOKUP(AG101,$DY$8:$DZ$95,2)," ")</f>
        <v xml:space="preserve"> </v>
      </c>
      <c r="AM101" s="53"/>
      <c r="AN101" s="53"/>
      <c r="AO101" s="53"/>
      <c r="AP101" s="53"/>
      <c r="AQ101" s="53"/>
      <c r="AR101" s="53"/>
      <c r="AS101" s="55" t="str">
        <f>IF(D101="","",SUM(X101:AB101))</f>
        <v/>
      </c>
      <c r="AT101" s="31" t="str">
        <f>IF(D101="","",RANK(AS101,$AS$3:$AS$202,0))</f>
        <v/>
      </c>
      <c r="AU101" s="57" t="str">
        <f>IF(D101="","",IF(LOOKUP(AT101,'Master 2012 Pay Sheet'!$A$5:$A$35,'Master 2012 Pay Sheet'!$B$5:$B$35)&gt;0,LOOKUP(AT101,'Master 2012 Pay Sheet'!$A$5:$A$35,'Master 2012 Pay Sheet'!$B$5:$B$35),0))</f>
        <v/>
      </c>
      <c r="AV101" s="56" t="str">
        <f>IF(D101="","",SUM(AH101:AL101))</f>
        <v/>
      </c>
      <c r="AW101" s="31" t="str">
        <f>IF(D101="","",RANK(AV101,$AV$3:$AV$202,0))</f>
        <v/>
      </c>
      <c r="AX101" s="57" t="str">
        <f>IF(D101="","",IF(LOOKUP(AW101,'Master 2012 Pay Sheet'!$C$5:$C$35,'Master 2012 Pay Sheet'!$D$5:$D$35)&gt;0,LOOKUP(AW101,'Master 2012 Pay Sheet'!$C$5:$C$35,'Master 2012 Pay Sheet'!$D$5:$D$35),0))</f>
        <v/>
      </c>
      <c r="AY101" s="56" t="str">
        <f>IF(D101="","",AS101+AV101)</f>
        <v/>
      </c>
      <c r="AZ101" s="31" t="str">
        <f>IF(D101="","",RANK(AY101,$AY$3:$AY$202,0))</f>
        <v/>
      </c>
      <c r="BA101" s="57" t="str">
        <f>IF(D101="","",IF(LOOKUP(AZ101,'Master 2012 Pay Sheet'!$E$5:$E$35,'Master 2012 Pay Sheet'!$F$5:$F$35)&gt;0,LOOKUP(AZ101,'Master 2012 Pay Sheet'!$E$5:$E$35,'Master 2012 Pay Sheet'!$F$5:$F$35),0))</f>
        <v/>
      </c>
      <c r="BB101" s="57" t="str">
        <f>IF(D101="","",SUM(AU101+AX101+BA101))</f>
        <v/>
      </c>
      <c r="BC101" s="31" t="str">
        <f>IF(D101="","",AT101-AZ101)</f>
        <v/>
      </c>
      <c r="BD101" s="31" t="str">
        <f>IF(D101="","",IF(BC101=MAX($BC$3:$BC$202),B101,""))</f>
        <v/>
      </c>
      <c r="BE101" s="31" t="str">
        <f>IF(D101="","",COUNT(M101:Q101))</f>
        <v/>
      </c>
      <c r="BF101" s="56" t="str">
        <f>IF(D101="","",MAX(X101:AB101))</f>
        <v/>
      </c>
      <c r="BG101" s="31" t="str">
        <f>IF(BF101=MAX($BF$3:$BF$202),B101,"")</f>
        <v/>
      </c>
      <c r="BH101" s="31" t="str">
        <f>IF(D101="","",COUNT(AC101:AG101))</f>
        <v/>
      </c>
      <c r="BI101" s="56" t="str">
        <f>IF(D101="","",MAX(AH101:AL101))</f>
        <v/>
      </c>
      <c r="BJ101" s="31" t="str">
        <f>IF(BI101=MAX($BI$3:$BI$202),B101,"")</f>
        <v/>
      </c>
      <c r="BK101" s="31" t="str">
        <f>IF(BE101="","",BE101+BH101)</f>
        <v/>
      </c>
      <c r="BL101" s="31" t="str">
        <f>IF(D101="","",IF(S101=MAX($S$3:$S$202),S101,""))</f>
        <v/>
      </c>
      <c r="BM101" s="31" t="str">
        <f>IF(BL101=MAX($BL$3:$BL$202),B101,"")</f>
        <v/>
      </c>
      <c r="BN101" s="31" t="str">
        <f>IF(D101="","",IF(AN101=MAX($AN$3:$AN$202),AN101,""))</f>
        <v/>
      </c>
      <c r="BO101" s="31" t="str">
        <f>IF(BN101=MAX($BN$3:$BN$202),B101,"")</f>
        <v/>
      </c>
      <c r="BP101" s="31" t="str">
        <f>IF(D101="","",IF(R101=MAX($R$3:$R$202),R101,""))</f>
        <v/>
      </c>
      <c r="BQ101" s="31" t="str">
        <f>IF(BP101=MAX($BP$3:$BP$202),B101,"")</f>
        <v/>
      </c>
      <c r="BR101" s="31" t="str">
        <f>IF(D101="","",IF(AM101=MAX($AM$3:$AM$202),AM101,""))</f>
        <v/>
      </c>
      <c r="BS101" s="31" t="str">
        <f>IF(BR101=MAX($BR$3:$BR$202),B101,"")</f>
        <v/>
      </c>
      <c r="BT101" s="31" t="str">
        <f>IF(D101="","",IF(V101=MAX($V$3:$V$202),V101,""))</f>
        <v/>
      </c>
      <c r="BU101" s="31" t="str">
        <f>IF(BT101=MAX($BT$3:$BT$202),B101,"")</f>
        <v/>
      </c>
      <c r="BV101" s="31" t="str">
        <f>IF(D101="","",IF(W101=MAX($W$3:$W$202), W101,""))</f>
        <v/>
      </c>
      <c r="BW101" s="31" t="str">
        <f>IF(BV101=MAX($BV$3:$BV$202),B101,"")</f>
        <v/>
      </c>
      <c r="BX101" s="31" t="str">
        <f>IF(D101="","",IF(AQ101=MAX($AQ$3:$AQ$202),AQ101,""))</f>
        <v/>
      </c>
      <c r="BY101" s="31" t="str">
        <f>IF(BX101=MAX($BX$3:$BX$202),B101,"")</f>
        <v/>
      </c>
      <c r="BZ101" s="31" t="str">
        <f>IF(D101="","",IF(AR101=MAX($AR$3:$AR$202), AR101,""))</f>
        <v/>
      </c>
      <c r="CA101" s="31" t="str">
        <f>IF(BZ101=MAX($BZ$3:$BZ$202),B101,"")</f>
        <v/>
      </c>
      <c r="CB101" s="31" t="str">
        <f>IF(D101="","",IF(U101=MAX($U$3:$U$202), U101,""))</f>
        <v/>
      </c>
      <c r="CC101" s="31" t="str">
        <f>IF(CB101=MAX($CB$3:$CB$202),B101,"")</f>
        <v/>
      </c>
      <c r="CD101" s="31" t="str">
        <f>IF(D101="","",IF(AP101=MAX($AP$3:$AP$202),AP101,""))</f>
        <v/>
      </c>
      <c r="CE101" s="31" t="str">
        <f>IF(CD101=MAX($CD$3:$CD$202),B101,"")</f>
        <v/>
      </c>
      <c r="CF101" s="31" t="str">
        <f>IF(D101="","",IF(T101=MAX($T$3:$T$202), T101,""))</f>
        <v/>
      </c>
      <c r="CG101" s="31" t="str">
        <f>IF(CF101=MAX($CF$3:$CF$202),B101,"")</f>
        <v/>
      </c>
      <c r="CH101" s="31" t="str">
        <f>IF(D101="","",IF(AO101=MAX($AO$3:$AO$202),AO101,""))</f>
        <v/>
      </c>
      <c r="CI101" s="31" t="str">
        <f>IF(CH101=MAX($CH$3:$CH$202),B101,"")</f>
        <v/>
      </c>
      <c r="CJ101" s="31" t="str">
        <f>IF(I101="AC",AZ101,"")</f>
        <v/>
      </c>
      <c r="CK101" s="31" t="str">
        <f>IF(CJ101="","",RANK(CJ101,$CJ$3:$CJ$202,1))</f>
        <v/>
      </c>
      <c r="CL101" s="31" t="str">
        <f>IF(CK101=1,B101,"")</f>
        <v/>
      </c>
      <c r="CM101" s="31" t="str">
        <f>IF(CK101=2,B101,"")</f>
        <v/>
      </c>
      <c r="CN101" s="31" t="str">
        <f>IF(CK101=3,B101,"")</f>
        <v/>
      </c>
      <c r="CO101" s="31" t="str">
        <f>IF(I101="MC",AZ101,"")</f>
        <v/>
      </c>
      <c r="CP101" s="31" t="str">
        <f>IF(CO101="","",RANK(CO101,$CO$3:$CO$202,1))</f>
        <v/>
      </c>
      <c r="CQ101" s="31" t="str">
        <f>IF(CP101=1,B101,"")</f>
        <v/>
      </c>
      <c r="CR101" s="31" t="str">
        <f>IF(CP101=2,B101,"")</f>
        <v/>
      </c>
      <c r="CS101" s="31" t="str">
        <f>IF(CP101=3,B101,"")</f>
        <v/>
      </c>
      <c r="CT101" s="31" t="str">
        <f>IF(BE101=0,BE101,"")</f>
        <v/>
      </c>
      <c r="CU101" s="31" t="str">
        <f>IF(BE101=1,1,"")</f>
        <v/>
      </c>
      <c r="CV101" s="31" t="str">
        <f>IF(BE101=2,2,"")</f>
        <v/>
      </c>
      <c r="CW101" s="31" t="str">
        <f>IF(BE101=3,3,"")</f>
        <v/>
      </c>
      <c r="CX101" s="31" t="str">
        <f>IF(BE101=4,4,"")</f>
        <v/>
      </c>
      <c r="CY101" s="31" t="str">
        <f>IF(BE101=5,5,"")</f>
        <v/>
      </c>
      <c r="CZ101" s="31" t="str">
        <f>IF(BH101=0,BH101,"")</f>
        <v/>
      </c>
      <c r="DA101" s="31" t="str">
        <f>IF(BH101=1,1,"")</f>
        <v/>
      </c>
      <c r="DB101" s="31" t="str">
        <f>IF(BH101=2,2,"")</f>
        <v/>
      </c>
      <c r="DC101" s="31" t="str">
        <f>IF(BH101=3,3,"")</f>
        <v/>
      </c>
      <c r="DD101" s="31" t="str">
        <f>IF(BH101=4,4,"")</f>
        <v/>
      </c>
      <c r="DE101" s="31" t="str">
        <f>IF(BH101=5,5,"")</f>
        <v/>
      </c>
      <c r="DF101" s="31" t="str">
        <f>IF(BK101=0,BK101,"")</f>
        <v/>
      </c>
      <c r="DG101" s="31" t="str">
        <f>IF(BK101=1,1,"")</f>
        <v/>
      </c>
      <c r="DH101" s="31" t="str">
        <f>IF(BK101=2,2,"")</f>
        <v/>
      </c>
      <c r="DI101" s="31" t="str">
        <f>IF(BK101=3,3,"")</f>
        <v/>
      </c>
      <c r="DJ101" s="31" t="str">
        <f>IF(BK101=4,4,"")</f>
        <v/>
      </c>
      <c r="DK101" s="31" t="str">
        <f>IF(BK101=5,5,"")</f>
        <v/>
      </c>
      <c r="DL101" s="31" t="str">
        <f>IF(BK101=6,6,"")</f>
        <v/>
      </c>
      <c r="DM101" s="31" t="str">
        <f>IF(BK101=7,7,"")</f>
        <v/>
      </c>
      <c r="DN101" s="31" t="str">
        <f>IF(BK101=8,8,"")</f>
        <v/>
      </c>
      <c r="DO101" s="31" t="str">
        <f>IF(BK101=9,9,"")</f>
        <v/>
      </c>
      <c r="DP101" s="31" t="str">
        <f>IF(BK101=10,10,"")</f>
        <v/>
      </c>
      <c r="DQ101" s="31" t="str">
        <f>IF(J101="Lund",AZ101,"")</f>
        <v/>
      </c>
      <c r="DR101" s="31" t="str">
        <f>IF(DQ101="","",RANK(DQ101,$DQ$3:$DQ$202,1))</f>
        <v/>
      </c>
      <c r="DS101" s="31" t="str">
        <f>IF(DR101=1,B101,"")</f>
        <v/>
      </c>
      <c r="DT101" s="31" t="str">
        <f>IF(I101="AT",B101,"")</f>
        <v/>
      </c>
      <c r="DU101" s="31" t="str">
        <f>IF(I101="MC",B101,"")</f>
        <v/>
      </c>
      <c r="DV101" s="31" t="str">
        <f>IF(I101="AC",B101,"")</f>
        <v/>
      </c>
      <c r="DW101" s="48" t="e">
        <f>IF(BK101=0,0,IF(D101="","",$D$203-AZ101+1)/$D$203*100)</f>
        <v>#VALUE!</v>
      </c>
      <c r="DX101" s="76" t="str">
        <f>IF(AS101 = 0,AV101 - AS101,"")</f>
        <v/>
      </c>
    </row>
    <row r="102" spans="1:128" ht="13.2" x14ac:dyDescent="0.25">
      <c r="A102" s="31" t="s">
        <v>318</v>
      </c>
      <c r="B102" s="76">
        <v>100</v>
      </c>
      <c r="C102" s="15"/>
      <c r="D102" s="14"/>
      <c r="E102" s="14"/>
      <c r="F102" s="14"/>
      <c r="G102" s="14"/>
      <c r="H102" s="14"/>
      <c r="I102" s="15"/>
      <c r="J102" s="47"/>
      <c r="K102" s="47"/>
      <c r="L102" s="47"/>
      <c r="M102" s="54"/>
      <c r="N102" s="54"/>
      <c r="O102" s="54"/>
      <c r="P102" s="54"/>
      <c r="Q102" s="54"/>
      <c r="R102" s="51"/>
      <c r="S102" s="51"/>
      <c r="T102" s="51"/>
      <c r="U102" s="51"/>
      <c r="V102" s="51"/>
      <c r="W102" s="51"/>
      <c r="X102" s="52" t="str">
        <f>IF(M102&gt;0,VLOOKUP(M102,$DY$8:$DZ$95,2)," ")</f>
        <v xml:space="preserve"> </v>
      </c>
      <c r="Y102" s="52" t="str">
        <f>IF(N102&gt;0,VLOOKUP(N102,$DY$8:$DZ$95,2)," ")</f>
        <v xml:space="preserve"> </v>
      </c>
      <c r="Z102" s="52" t="str">
        <f>IF(O102&gt;0,VLOOKUP(O102,$DY$8:$DZ$95,2)," ")</f>
        <v xml:space="preserve"> </v>
      </c>
      <c r="AA102" s="52" t="str">
        <f>IF(P102&gt;0,VLOOKUP(P102,$DY$8:$DZ$95,2)," ")</f>
        <v xml:space="preserve"> </v>
      </c>
      <c r="AB102" s="52" t="str">
        <f>IF(Q102&gt;0,VLOOKUP(Q102,$DY$8:$DZ$95,2)," ")</f>
        <v xml:space="preserve"> </v>
      </c>
      <c r="AC102" s="54"/>
      <c r="AD102" s="54"/>
      <c r="AE102" s="54"/>
      <c r="AF102" s="54"/>
      <c r="AG102" s="54"/>
      <c r="AH102" s="52" t="str">
        <f>IF(AC102&gt;0,VLOOKUP(AC102,$DY$8:$DZ$95,2)," ")</f>
        <v xml:space="preserve"> </v>
      </c>
      <c r="AI102" s="52" t="str">
        <f>IF(AD102&gt;0,VLOOKUP(AD102,$DY$8:$DZ$95,2)," ")</f>
        <v xml:space="preserve"> </v>
      </c>
      <c r="AJ102" s="52" t="str">
        <f>IF(AE102&gt;0,VLOOKUP(AE102,$DY$8:$DZ$95,2)," ")</f>
        <v xml:space="preserve"> </v>
      </c>
      <c r="AK102" s="52" t="str">
        <f>IF(AF102&gt;0,VLOOKUP(AF102,$DY$8:$DZ$95,2)," ")</f>
        <v xml:space="preserve"> </v>
      </c>
      <c r="AL102" s="52" t="str">
        <f>IF(AG102&gt;0,VLOOKUP(AG102,$DY$8:$DZ$95,2)," ")</f>
        <v xml:space="preserve"> </v>
      </c>
      <c r="AM102" s="53"/>
      <c r="AN102" s="53"/>
      <c r="AO102" s="53"/>
      <c r="AP102" s="53"/>
      <c r="AQ102" s="53"/>
      <c r="AR102" s="53"/>
      <c r="AS102" s="55" t="str">
        <f>IF(D102="","",SUM(X102:AB102))</f>
        <v/>
      </c>
      <c r="AT102" s="31" t="str">
        <f>IF(D102="","",RANK(AS102,$AS$3:$AS$202,0))</f>
        <v/>
      </c>
      <c r="AU102" s="57" t="str">
        <f>IF(D102="","",IF(LOOKUP(AT102,'Master 2012 Pay Sheet'!$A$5:$A$35,'Master 2012 Pay Sheet'!$B$5:$B$35)&gt;0,LOOKUP(AT102,'Master 2012 Pay Sheet'!$A$5:$A$35,'Master 2012 Pay Sheet'!$B$5:$B$35),0))</f>
        <v/>
      </c>
      <c r="AV102" s="56" t="str">
        <f>IF(D102="","",SUM(AH102:AL102))</f>
        <v/>
      </c>
      <c r="AW102" s="31" t="str">
        <f>IF(D102="","",RANK(AV102,$AV$3:$AV$202,0))</f>
        <v/>
      </c>
      <c r="AX102" s="57" t="str">
        <f>IF(D102="","",IF(LOOKUP(AW102,'Master 2012 Pay Sheet'!$C$5:$C$35,'Master 2012 Pay Sheet'!$D$5:$D$35)&gt;0,LOOKUP(AW102,'Master 2012 Pay Sheet'!$C$5:$C$35,'Master 2012 Pay Sheet'!$D$5:$D$35),0))</f>
        <v/>
      </c>
      <c r="AY102" s="56" t="str">
        <f>IF(D102="","",AS102+AV102)</f>
        <v/>
      </c>
      <c r="AZ102" s="31" t="str">
        <f>IF(D102="","",RANK(AY102,$AY$3:$AY$202,0))</f>
        <v/>
      </c>
      <c r="BA102" s="57" t="str">
        <f>IF(D102="","",IF(LOOKUP(AZ102,'Master 2012 Pay Sheet'!$E$5:$E$35,'Master 2012 Pay Sheet'!$F$5:$F$35)&gt;0,LOOKUP(AZ102,'Master 2012 Pay Sheet'!$E$5:$E$35,'Master 2012 Pay Sheet'!$F$5:$F$35),0))</f>
        <v/>
      </c>
      <c r="BB102" s="57" t="str">
        <f>IF(D102="","",SUM(AU102+AX102+BA102))</f>
        <v/>
      </c>
      <c r="BC102" s="31" t="str">
        <f>IF(D102="","",AT102-AZ102)</f>
        <v/>
      </c>
      <c r="BD102" s="31" t="str">
        <f>IF(D102="","",IF(BC102=MAX($BC$3:$BC$202),B102,""))</f>
        <v/>
      </c>
      <c r="BE102" s="31" t="str">
        <f>IF(D102="","",COUNT(M102:Q102))</f>
        <v/>
      </c>
      <c r="BF102" s="56" t="str">
        <f>IF(D102="","",MAX(X102:AB102))</f>
        <v/>
      </c>
      <c r="BG102" s="31" t="str">
        <f>IF(BF102=MAX($BF$3:$BF$202),B102,"")</f>
        <v/>
      </c>
      <c r="BH102" s="31" t="str">
        <f>IF(D102="","",COUNT(AC102:AG102))</f>
        <v/>
      </c>
      <c r="BI102" s="56" t="str">
        <f>IF(D102="","",MAX(AH102:AL102))</f>
        <v/>
      </c>
      <c r="BJ102" s="31" t="str">
        <f>IF(BI102=MAX($BI$3:$BI$202),B102,"")</f>
        <v/>
      </c>
      <c r="BK102" s="31" t="str">
        <f>IF(BE102="","",BE102+BH102)</f>
        <v/>
      </c>
      <c r="BL102" s="31" t="str">
        <f>IF(D102="","",IF(S102=MAX($S$3:$S$202),S102,""))</f>
        <v/>
      </c>
      <c r="BM102" s="31" t="str">
        <f>IF(BL102=MAX($BL$3:$BL$202),B102,"")</f>
        <v/>
      </c>
      <c r="BN102" s="31" t="str">
        <f>IF(D102="","",IF(AN102=MAX($AN$3:$AN$202),AN102,""))</f>
        <v/>
      </c>
      <c r="BO102" s="31" t="str">
        <f>IF(BN102=MAX($BN$3:$BN$202),B102,"")</f>
        <v/>
      </c>
      <c r="BP102" s="31" t="str">
        <f>IF(D102="","",IF(R102=MAX($R$3:$R$202),R102,""))</f>
        <v/>
      </c>
      <c r="BQ102" s="31" t="str">
        <f>IF(BP102=MAX($BP$3:$BP$202),B102,"")</f>
        <v/>
      </c>
      <c r="BR102" s="31" t="str">
        <f>IF(D102="","",IF(AM102=MAX($AM$3:$AM$202),AM102,""))</f>
        <v/>
      </c>
      <c r="BS102" s="31" t="str">
        <f>IF(BR102=MAX($BR$3:$BR$202),B102,"")</f>
        <v/>
      </c>
      <c r="BT102" s="31" t="str">
        <f>IF(D102="","",IF(V102=MAX($V$3:$V$202),V102,""))</f>
        <v/>
      </c>
      <c r="BU102" s="31" t="str">
        <f>IF(BT102=MAX($BT$3:$BT$202),B102,"")</f>
        <v/>
      </c>
      <c r="BV102" s="31" t="str">
        <f>IF(D102="","",IF(W102=MAX($W$3:$W$202), W102,""))</f>
        <v/>
      </c>
      <c r="BW102" s="31" t="str">
        <f>IF(BV102=MAX($BV$3:$BV$202),B102,"")</f>
        <v/>
      </c>
      <c r="BX102" s="31" t="str">
        <f>IF(D102="","",IF(AQ102=MAX($AQ$3:$AQ$202),AQ102,""))</f>
        <v/>
      </c>
      <c r="BY102" s="31" t="str">
        <f>IF(BX102=MAX($BX$3:$BX$202),B102,"")</f>
        <v/>
      </c>
      <c r="BZ102" s="31" t="str">
        <f>IF(D102="","",IF(AR102=MAX($AR$3:$AR$202), AR102,""))</f>
        <v/>
      </c>
      <c r="CA102" s="31" t="str">
        <f>IF(BZ102=MAX($BZ$3:$BZ$202),B102,"")</f>
        <v/>
      </c>
      <c r="CB102" s="31" t="str">
        <f>IF(D102="","",IF(U102=MAX($U$3:$U$202), U102,""))</f>
        <v/>
      </c>
      <c r="CC102" s="31" t="str">
        <f>IF(CB102=MAX($CB$3:$CB$202),B102,"")</f>
        <v/>
      </c>
      <c r="CD102" s="31" t="str">
        <f>IF(D102="","",IF(AP102=MAX($AP$3:$AP$202),AP102,""))</f>
        <v/>
      </c>
      <c r="CE102" s="31" t="str">
        <f>IF(CD102=MAX($CD$3:$CD$202),B102,"")</f>
        <v/>
      </c>
      <c r="CF102" s="31" t="str">
        <f>IF(D102="","",IF(T102=MAX($T$3:$T$202), T102,""))</f>
        <v/>
      </c>
      <c r="CG102" s="31" t="str">
        <f>IF(CF102=MAX($CF$3:$CF$202),B102,"")</f>
        <v/>
      </c>
      <c r="CH102" s="31" t="str">
        <f>IF(D102="","",IF(AO102=MAX($AO$3:$AO$202),AO102,""))</f>
        <v/>
      </c>
      <c r="CI102" s="31" t="str">
        <f>IF(CH102=MAX($CH$3:$CH$202),B102,"")</f>
        <v/>
      </c>
      <c r="CJ102" s="31" t="str">
        <f>IF(I102="AC",AZ102,"")</f>
        <v/>
      </c>
      <c r="CK102" s="31" t="str">
        <f>IF(CJ102="","",RANK(CJ102,$CJ$3:$CJ$202,1))</f>
        <v/>
      </c>
      <c r="CL102" s="31" t="str">
        <f>IF(CK102=1,B102,"")</f>
        <v/>
      </c>
      <c r="CM102" s="31" t="str">
        <f>IF(CK102=2,B102,"")</f>
        <v/>
      </c>
      <c r="CN102" s="31" t="str">
        <f>IF(CK102=3,B102,"")</f>
        <v/>
      </c>
      <c r="CO102" s="31" t="str">
        <f>IF(I102="MC",AZ102,"")</f>
        <v/>
      </c>
      <c r="CP102" s="31" t="str">
        <f>IF(CO102="","",RANK(CO102,$CO$3:$CO$202,1))</f>
        <v/>
      </c>
      <c r="CQ102" s="31" t="str">
        <f>IF(CP102=1,B102,"")</f>
        <v/>
      </c>
      <c r="CR102" s="31" t="str">
        <f>IF(CP102=2,B102,"")</f>
        <v/>
      </c>
      <c r="CS102" s="31" t="str">
        <f>IF(CP102=3,B102,"")</f>
        <v/>
      </c>
      <c r="CT102" s="31" t="str">
        <f>IF(BE102=0,BE102,"")</f>
        <v/>
      </c>
      <c r="CU102" s="31" t="str">
        <f>IF(BE102=1,1,"")</f>
        <v/>
      </c>
      <c r="CV102" s="31" t="str">
        <f>IF(BE102=2,2,"")</f>
        <v/>
      </c>
      <c r="CW102" s="31" t="str">
        <f>IF(BE102=3,3,"")</f>
        <v/>
      </c>
      <c r="CX102" s="31" t="str">
        <f>IF(BE102=4,4,"")</f>
        <v/>
      </c>
      <c r="CY102" s="31" t="str">
        <f>IF(BE102=5,5,"")</f>
        <v/>
      </c>
      <c r="CZ102" s="31" t="str">
        <f>IF(BH102=0,BH102,"")</f>
        <v/>
      </c>
      <c r="DA102" s="31" t="str">
        <f>IF(BH102=1,1,"")</f>
        <v/>
      </c>
      <c r="DB102" s="31" t="str">
        <f>IF(BH102=2,2,"")</f>
        <v/>
      </c>
      <c r="DC102" s="31" t="str">
        <f>IF(BH102=3,3,"")</f>
        <v/>
      </c>
      <c r="DD102" s="31" t="str">
        <f>IF(BH102=4,4,"")</f>
        <v/>
      </c>
      <c r="DE102" s="31" t="str">
        <f>IF(BH102=5,5,"")</f>
        <v/>
      </c>
      <c r="DF102" s="31" t="str">
        <f>IF(BK102=0,BK102,"")</f>
        <v/>
      </c>
      <c r="DG102" s="31" t="str">
        <f>IF(BK102=1,1,"")</f>
        <v/>
      </c>
      <c r="DH102" s="31" t="str">
        <f>IF(BK102=2,2,"")</f>
        <v/>
      </c>
      <c r="DI102" s="31" t="str">
        <f>IF(BK102=3,3,"")</f>
        <v/>
      </c>
      <c r="DJ102" s="31" t="str">
        <f>IF(BK102=4,4,"")</f>
        <v/>
      </c>
      <c r="DK102" s="31" t="str">
        <f>IF(BK102=5,5,"")</f>
        <v/>
      </c>
      <c r="DL102" s="31" t="str">
        <f>IF(BK102=6,6,"")</f>
        <v/>
      </c>
      <c r="DM102" s="31" t="str">
        <f>IF(BK102=7,7,"")</f>
        <v/>
      </c>
      <c r="DN102" s="31" t="str">
        <f>IF(BK102=8,8,"")</f>
        <v/>
      </c>
      <c r="DO102" s="31" t="str">
        <f>IF(BK102=9,9,"")</f>
        <v/>
      </c>
      <c r="DP102" s="31" t="str">
        <f>IF(BK102=10,10,"")</f>
        <v/>
      </c>
      <c r="DQ102" s="31" t="str">
        <f>IF(J102="Lund",AZ102,"")</f>
        <v/>
      </c>
      <c r="DR102" s="31" t="str">
        <f>IF(DQ102="","",RANK(DQ102,$DQ$3:$DQ$202,1))</f>
        <v/>
      </c>
      <c r="DS102" s="31" t="str">
        <f>IF(DR102=1,B102,"")</f>
        <v/>
      </c>
      <c r="DT102" s="31" t="str">
        <f>IF(I102="AT",B102,"")</f>
        <v/>
      </c>
      <c r="DU102" s="31" t="str">
        <f>IF(I102="MC",B102,"")</f>
        <v/>
      </c>
      <c r="DV102" s="31" t="str">
        <f>IF(I102="AC",B102,"")</f>
        <v/>
      </c>
      <c r="DW102" s="48" t="e">
        <f>IF(BK102=0,0,IF(D102="","",$D$203-AZ102+1)/$D$203*100)</f>
        <v>#VALUE!</v>
      </c>
      <c r="DX102" s="76" t="str">
        <f>IF(AS102 = 0,AV102 - AS102,"")</f>
        <v/>
      </c>
    </row>
    <row r="103" spans="1:128" ht="13.2" x14ac:dyDescent="0.25">
      <c r="A103" s="31" t="s">
        <v>318</v>
      </c>
      <c r="B103" s="76">
        <v>101</v>
      </c>
      <c r="C103" s="15"/>
      <c r="D103" s="14"/>
      <c r="E103" s="14"/>
      <c r="F103" s="14"/>
      <c r="G103" s="14"/>
      <c r="H103" s="14"/>
      <c r="I103" s="15"/>
      <c r="J103" s="47"/>
      <c r="K103" s="47"/>
      <c r="L103" s="47"/>
      <c r="M103" s="54"/>
      <c r="N103" s="54"/>
      <c r="O103" s="54"/>
      <c r="P103" s="54"/>
      <c r="Q103" s="54"/>
      <c r="R103" s="51"/>
      <c r="S103" s="51"/>
      <c r="T103" s="51"/>
      <c r="U103" s="51"/>
      <c r="V103" s="51"/>
      <c r="W103" s="51"/>
      <c r="X103" s="52" t="str">
        <f>IF(M103&gt;0,VLOOKUP(M103,$DY$8:$DZ$95,2)," ")</f>
        <v xml:space="preserve"> </v>
      </c>
      <c r="Y103" s="52" t="str">
        <f>IF(N103&gt;0,VLOOKUP(N103,$DY$8:$DZ$95,2)," ")</f>
        <v xml:space="preserve"> </v>
      </c>
      <c r="Z103" s="52" t="str">
        <f>IF(O103&gt;0,VLOOKUP(O103,$DY$8:$DZ$95,2)," ")</f>
        <v xml:space="preserve"> </v>
      </c>
      <c r="AA103" s="52" t="str">
        <f>IF(P103&gt;0,VLOOKUP(P103,$DY$8:$DZ$95,2)," ")</f>
        <v xml:space="preserve"> </v>
      </c>
      <c r="AB103" s="52" t="str">
        <f>IF(Q103&gt;0,VLOOKUP(Q103,$DY$8:$DZ$95,2)," ")</f>
        <v xml:space="preserve"> </v>
      </c>
      <c r="AC103" s="54"/>
      <c r="AD103" s="54"/>
      <c r="AE103" s="54"/>
      <c r="AF103" s="54"/>
      <c r="AG103" s="54"/>
      <c r="AH103" s="52" t="str">
        <f>IF(AC103&gt;0,VLOOKUP(AC103,$DY$8:$DZ$95,2)," ")</f>
        <v xml:space="preserve"> </v>
      </c>
      <c r="AI103" s="52" t="str">
        <f>IF(AD103&gt;0,VLOOKUP(AD103,$DY$8:$DZ$95,2)," ")</f>
        <v xml:space="preserve"> </v>
      </c>
      <c r="AJ103" s="52" t="str">
        <f>IF(AE103&gt;0,VLOOKUP(AE103,$DY$8:$DZ$95,2)," ")</f>
        <v xml:space="preserve"> </v>
      </c>
      <c r="AK103" s="52" t="str">
        <f>IF(AF103&gt;0,VLOOKUP(AF103,$DY$8:$DZ$95,2)," ")</f>
        <v xml:space="preserve"> </v>
      </c>
      <c r="AL103" s="52" t="str">
        <f>IF(AG103&gt;0,VLOOKUP(AG103,$DY$8:$DZ$95,2)," ")</f>
        <v xml:space="preserve"> </v>
      </c>
      <c r="AM103" s="53"/>
      <c r="AN103" s="53"/>
      <c r="AO103" s="53"/>
      <c r="AP103" s="53"/>
      <c r="AQ103" s="53"/>
      <c r="AR103" s="53"/>
      <c r="AS103" s="55" t="str">
        <f>IF(D103="","",SUM(X103:AB103))</f>
        <v/>
      </c>
      <c r="AT103" s="31" t="str">
        <f>IF(D103="","",RANK(AS103,$AS$3:$AS$202,0))</f>
        <v/>
      </c>
      <c r="AU103" s="57" t="str">
        <f>IF(D103="","",IF(LOOKUP(AT103,'Master 2012 Pay Sheet'!$A$5:$A$35,'Master 2012 Pay Sheet'!$B$5:$B$35)&gt;0,LOOKUP(AT103,'Master 2012 Pay Sheet'!$A$5:$A$35,'Master 2012 Pay Sheet'!$B$5:$B$35),0))</f>
        <v/>
      </c>
      <c r="AV103" s="56" t="str">
        <f>IF(D103="","",SUM(AH103:AL103))</f>
        <v/>
      </c>
      <c r="AW103" s="31" t="str">
        <f>IF(D103="","",RANK(AV103,$AV$3:$AV$202,0))</f>
        <v/>
      </c>
      <c r="AX103" s="57" t="str">
        <f>IF(D103="","",IF(LOOKUP(AW103,'Master 2012 Pay Sheet'!$C$5:$C$35,'Master 2012 Pay Sheet'!$D$5:$D$35)&gt;0,LOOKUP(AW103,'Master 2012 Pay Sheet'!$C$5:$C$35,'Master 2012 Pay Sheet'!$D$5:$D$35),0))</f>
        <v/>
      </c>
      <c r="AY103" s="56" t="str">
        <f>IF(D103="","",AS103+AV103)</f>
        <v/>
      </c>
      <c r="AZ103" s="31" t="str">
        <f>IF(D103="","",RANK(AY103,$AY$3:$AY$202,0))</f>
        <v/>
      </c>
      <c r="BA103" s="57" t="str">
        <f>IF(D103="","",IF(LOOKUP(AZ103,'Master 2012 Pay Sheet'!$E$5:$E$35,'Master 2012 Pay Sheet'!$F$5:$F$35)&gt;0,LOOKUP(AZ103,'Master 2012 Pay Sheet'!$E$5:$E$35,'Master 2012 Pay Sheet'!$F$5:$F$35),0))</f>
        <v/>
      </c>
      <c r="BB103" s="57" t="str">
        <f>IF(D103="","",SUM(AU103+AX103+BA103))</f>
        <v/>
      </c>
      <c r="BC103" s="31" t="str">
        <f>IF(D103="","",AT103-AZ103)</f>
        <v/>
      </c>
      <c r="BD103" s="31" t="str">
        <f>IF(D103="","",IF(BC103=MAX($BC$3:$BC$202),B103,""))</f>
        <v/>
      </c>
      <c r="BE103" s="31" t="str">
        <f>IF(D103="","",COUNT(M103:Q103))</f>
        <v/>
      </c>
      <c r="BF103" s="56" t="str">
        <f>IF(D103="","",MAX(X103:AB103))</f>
        <v/>
      </c>
      <c r="BG103" s="31" t="str">
        <f>IF(BF103=MAX($BF$3:$BF$202),B103,"")</f>
        <v/>
      </c>
      <c r="BH103" s="31" t="str">
        <f>IF(D103="","",COUNT(AC103:AG103))</f>
        <v/>
      </c>
      <c r="BI103" s="56" t="str">
        <f>IF(D103="","",MAX(AH103:AL103))</f>
        <v/>
      </c>
      <c r="BJ103" s="31" t="str">
        <f>IF(BI103=MAX($BI$3:$BI$202),B103,"")</f>
        <v/>
      </c>
      <c r="BK103" s="31" t="str">
        <f>IF(BE103="","",BE103+BH103)</f>
        <v/>
      </c>
      <c r="BL103" s="31" t="str">
        <f>IF(D103="","",IF(S103=MAX($S$3:$S$202),S103,""))</f>
        <v/>
      </c>
      <c r="BM103" s="31" t="str">
        <f>IF(BL103=MAX($BL$3:$BL$202),B103,"")</f>
        <v/>
      </c>
      <c r="BN103" s="31" t="str">
        <f>IF(D103="","",IF(AN103=MAX($AN$3:$AN$202),AN103,""))</f>
        <v/>
      </c>
      <c r="BO103" s="31" t="str">
        <f>IF(BN103=MAX($BN$3:$BN$202),B103,"")</f>
        <v/>
      </c>
      <c r="BP103" s="31" t="str">
        <f>IF(D103="","",IF(R103=MAX($R$3:$R$202),R103,""))</f>
        <v/>
      </c>
      <c r="BQ103" s="31" t="str">
        <f>IF(BP103=MAX($BP$3:$BP$202),B103,"")</f>
        <v/>
      </c>
      <c r="BR103" s="31" t="str">
        <f>IF(D103="","",IF(AM103=MAX($AM$3:$AM$202),AM103,""))</f>
        <v/>
      </c>
      <c r="BS103" s="31" t="str">
        <f>IF(BR103=MAX($BR$3:$BR$202),B103,"")</f>
        <v/>
      </c>
      <c r="BT103" s="31" t="str">
        <f>IF(D103="","",IF(V103=MAX($V$3:$V$202),V103,""))</f>
        <v/>
      </c>
      <c r="BU103" s="31" t="str">
        <f>IF(BT103=MAX($BT$3:$BT$202),B103,"")</f>
        <v/>
      </c>
      <c r="BV103" s="31" t="str">
        <f>IF(D103="","",IF(W103=MAX($W$3:$W$202), W103,""))</f>
        <v/>
      </c>
      <c r="BW103" s="31" t="str">
        <f>IF(BV103=MAX($BV$3:$BV$202),B103,"")</f>
        <v/>
      </c>
      <c r="BX103" s="31" t="str">
        <f>IF(D103="","",IF(AQ103=MAX($AQ$3:$AQ$202),AQ103,""))</f>
        <v/>
      </c>
      <c r="BY103" s="31" t="str">
        <f>IF(BX103=MAX($BX$3:$BX$202),B103,"")</f>
        <v/>
      </c>
      <c r="BZ103" s="31" t="str">
        <f>IF(D103="","",IF(AR103=MAX($AR$3:$AR$202), AR103,""))</f>
        <v/>
      </c>
      <c r="CA103" s="31" t="str">
        <f>IF(BZ103=MAX($BZ$3:$BZ$202),B103,"")</f>
        <v/>
      </c>
      <c r="CB103" s="31" t="str">
        <f>IF(D103="","",IF(U103=MAX($U$3:$U$202), U103,""))</f>
        <v/>
      </c>
      <c r="CC103" s="31" t="str">
        <f>IF(CB103=MAX($CB$3:$CB$202),B103,"")</f>
        <v/>
      </c>
      <c r="CD103" s="31" t="str">
        <f>IF(D103="","",IF(AP103=MAX($AP$3:$AP$202),AP103,""))</f>
        <v/>
      </c>
      <c r="CE103" s="31" t="str">
        <f>IF(CD103=MAX($CD$3:$CD$202),B103,"")</f>
        <v/>
      </c>
      <c r="CF103" s="31" t="str">
        <f>IF(D103="","",IF(T103=MAX($T$3:$T$202), T103,""))</f>
        <v/>
      </c>
      <c r="CG103" s="31" t="str">
        <f>IF(CF103=MAX($CF$3:$CF$202),B103,"")</f>
        <v/>
      </c>
      <c r="CH103" s="31" t="str">
        <f>IF(D103="","",IF(AO103=MAX($AO$3:$AO$202),AO103,""))</f>
        <v/>
      </c>
      <c r="CI103" s="31" t="str">
        <f>IF(CH103=MAX($CH$3:$CH$202),B103,"")</f>
        <v/>
      </c>
      <c r="CJ103" s="31" t="str">
        <f>IF(I103="AC",AZ103,"")</f>
        <v/>
      </c>
      <c r="CK103" s="31" t="str">
        <f>IF(CJ103="","",RANK(CJ103,$CJ$3:$CJ$202,1))</f>
        <v/>
      </c>
      <c r="CL103" s="31" t="str">
        <f>IF(CK103=1,B103,"")</f>
        <v/>
      </c>
      <c r="CM103" s="31" t="str">
        <f>IF(CK103=2,B103,"")</f>
        <v/>
      </c>
      <c r="CN103" s="31" t="str">
        <f>IF(CK103=3,B103,"")</f>
        <v/>
      </c>
      <c r="CO103" s="31" t="str">
        <f>IF(I103="MC",AZ103,"")</f>
        <v/>
      </c>
      <c r="CP103" s="31" t="str">
        <f>IF(CO103="","",RANK(CO103,$CO$3:$CO$202,1))</f>
        <v/>
      </c>
      <c r="CQ103" s="31" t="str">
        <f>IF(CP103=1,B103,"")</f>
        <v/>
      </c>
      <c r="CR103" s="31" t="str">
        <f>IF(CP103=2,B103,"")</f>
        <v/>
      </c>
      <c r="CS103" s="31" t="str">
        <f>IF(CP103=3,B103,"")</f>
        <v/>
      </c>
      <c r="CT103" s="31" t="str">
        <f>IF(BE103=0,BE103,"")</f>
        <v/>
      </c>
      <c r="CU103" s="31" t="str">
        <f>IF(BE103=1,1,"")</f>
        <v/>
      </c>
      <c r="CV103" s="31" t="str">
        <f>IF(BE103=2,2,"")</f>
        <v/>
      </c>
      <c r="CW103" s="31" t="str">
        <f>IF(BE103=3,3,"")</f>
        <v/>
      </c>
      <c r="CX103" s="31" t="str">
        <f>IF(BE103=4,4,"")</f>
        <v/>
      </c>
      <c r="CY103" s="31" t="str">
        <f>IF(BE103=5,5,"")</f>
        <v/>
      </c>
      <c r="CZ103" s="31" t="str">
        <f>IF(BH103=0,BH103,"")</f>
        <v/>
      </c>
      <c r="DA103" s="31" t="str">
        <f>IF(BH103=1,1,"")</f>
        <v/>
      </c>
      <c r="DB103" s="31" t="str">
        <f>IF(BH103=2,2,"")</f>
        <v/>
      </c>
      <c r="DC103" s="31" t="str">
        <f>IF(BH103=3,3,"")</f>
        <v/>
      </c>
      <c r="DD103" s="31" t="str">
        <f>IF(BH103=4,4,"")</f>
        <v/>
      </c>
      <c r="DE103" s="31" t="str">
        <f>IF(BH103=5,5,"")</f>
        <v/>
      </c>
      <c r="DF103" s="31" t="str">
        <f>IF(BK103=0,BK103,"")</f>
        <v/>
      </c>
      <c r="DG103" s="31" t="str">
        <f>IF(BK103=1,1,"")</f>
        <v/>
      </c>
      <c r="DH103" s="31" t="str">
        <f>IF(BK103=2,2,"")</f>
        <v/>
      </c>
      <c r="DI103" s="31" t="str">
        <f>IF(BK103=3,3,"")</f>
        <v/>
      </c>
      <c r="DJ103" s="31" t="str">
        <f>IF(BK103=4,4,"")</f>
        <v/>
      </c>
      <c r="DK103" s="31" t="str">
        <f>IF(BK103=5,5,"")</f>
        <v/>
      </c>
      <c r="DL103" s="31" t="str">
        <f>IF(BK103=6,6,"")</f>
        <v/>
      </c>
      <c r="DM103" s="31" t="str">
        <f>IF(BK103=7,7,"")</f>
        <v/>
      </c>
      <c r="DN103" s="31" t="str">
        <f>IF(BK103=8,8,"")</f>
        <v/>
      </c>
      <c r="DO103" s="31" t="str">
        <f>IF(BK103=9,9,"")</f>
        <v/>
      </c>
      <c r="DP103" s="31" t="str">
        <f>IF(BK103=10,10,"")</f>
        <v/>
      </c>
      <c r="DQ103" s="31" t="str">
        <f>IF(J103="Lund",AZ103,"")</f>
        <v/>
      </c>
      <c r="DR103" s="31" t="str">
        <f>IF(DQ103="","",RANK(DQ103,$DQ$3:$DQ$202,1))</f>
        <v/>
      </c>
      <c r="DS103" s="31" t="str">
        <f>IF(DR103=1,B103,"")</f>
        <v/>
      </c>
      <c r="DT103" s="31" t="str">
        <f>IF(I103="AT",B103,"")</f>
        <v/>
      </c>
      <c r="DU103" s="31" t="str">
        <f>IF(I103="MC",B103,"")</f>
        <v/>
      </c>
      <c r="DV103" s="31" t="str">
        <f>IF(I103="AC",B103,"")</f>
        <v/>
      </c>
      <c r="DW103" s="48" t="e">
        <f>IF(BK103=0,0,IF(D103="","",$D$203-AZ103+1)/$D$203*100)</f>
        <v>#VALUE!</v>
      </c>
      <c r="DX103" s="76" t="str">
        <f>IF(AS103 = 0,AV103 - AS103,"")</f>
        <v/>
      </c>
    </row>
    <row r="104" spans="1:128" ht="13.2" x14ac:dyDescent="0.25">
      <c r="A104" s="31" t="s">
        <v>318</v>
      </c>
      <c r="B104" s="76">
        <v>102</v>
      </c>
      <c r="C104" s="15"/>
      <c r="D104" s="14"/>
      <c r="E104" s="14"/>
      <c r="F104" s="14"/>
      <c r="G104" s="14"/>
      <c r="H104" s="14"/>
      <c r="I104" s="15"/>
      <c r="J104" s="47"/>
      <c r="K104" s="47"/>
      <c r="L104" s="47"/>
      <c r="M104" s="54"/>
      <c r="N104" s="54"/>
      <c r="O104" s="54"/>
      <c r="P104" s="54"/>
      <c r="Q104" s="54"/>
      <c r="R104" s="51"/>
      <c r="S104" s="51"/>
      <c r="T104" s="51"/>
      <c r="U104" s="51"/>
      <c r="V104" s="51"/>
      <c r="W104" s="51"/>
      <c r="X104" s="52" t="str">
        <f>IF(M104&gt;0,VLOOKUP(M104,$DY$8:$DZ$95,2)," ")</f>
        <v xml:space="preserve"> </v>
      </c>
      <c r="Y104" s="52" t="str">
        <f>IF(N104&gt;0,VLOOKUP(N104,$DY$8:$DZ$95,2)," ")</f>
        <v xml:space="preserve"> </v>
      </c>
      <c r="Z104" s="52" t="str">
        <f>IF(O104&gt;0,VLOOKUP(O104,$DY$8:$DZ$95,2)," ")</f>
        <v xml:space="preserve"> </v>
      </c>
      <c r="AA104" s="52" t="str">
        <f>IF(P104&gt;0,VLOOKUP(P104,$DY$8:$DZ$95,2)," ")</f>
        <v xml:space="preserve"> </v>
      </c>
      <c r="AB104" s="52" t="str">
        <f>IF(Q104&gt;0,VLOOKUP(Q104,$DY$8:$DZ$95,2)," ")</f>
        <v xml:space="preserve"> </v>
      </c>
      <c r="AC104" s="54"/>
      <c r="AD104" s="54"/>
      <c r="AE104" s="54"/>
      <c r="AF104" s="54"/>
      <c r="AG104" s="54"/>
      <c r="AH104" s="52" t="str">
        <f>IF(AC104&gt;0,VLOOKUP(AC104,$DY$8:$DZ$95,2)," ")</f>
        <v xml:space="preserve"> </v>
      </c>
      <c r="AI104" s="52" t="str">
        <f>IF(AD104&gt;0,VLOOKUP(AD104,$DY$8:$DZ$95,2)," ")</f>
        <v xml:space="preserve"> </v>
      </c>
      <c r="AJ104" s="52" t="str">
        <f>IF(AE104&gt;0,VLOOKUP(AE104,$DY$8:$DZ$95,2)," ")</f>
        <v xml:space="preserve"> </v>
      </c>
      <c r="AK104" s="52" t="str">
        <f>IF(AF104&gt;0,VLOOKUP(AF104,$DY$8:$DZ$95,2)," ")</f>
        <v xml:space="preserve"> </v>
      </c>
      <c r="AL104" s="52" t="str">
        <f>IF(AG104&gt;0,VLOOKUP(AG104,$DY$8:$DZ$95,2)," ")</f>
        <v xml:space="preserve"> </v>
      </c>
      <c r="AM104" s="53"/>
      <c r="AN104" s="53"/>
      <c r="AO104" s="53"/>
      <c r="AP104" s="53"/>
      <c r="AQ104" s="53"/>
      <c r="AR104" s="53"/>
      <c r="AS104" s="55" t="str">
        <f>IF(D104="","",SUM(X104:AB104))</f>
        <v/>
      </c>
      <c r="AT104" s="31" t="str">
        <f>IF(D104="","",RANK(AS104,$AS$3:$AS$202,0))</f>
        <v/>
      </c>
      <c r="AU104" s="57" t="str">
        <f>IF(D104="","",IF(LOOKUP(AT104,'Master 2012 Pay Sheet'!$A$5:$A$35,'Master 2012 Pay Sheet'!$B$5:$B$35)&gt;0,LOOKUP(AT104,'Master 2012 Pay Sheet'!$A$5:$A$35,'Master 2012 Pay Sheet'!$B$5:$B$35),0))</f>
        <v/>
      </c>
      <c r="AV104" s="56" t="str">
        <f>IF(D104="","",SUM(AH104:AL104))</f>
        <v/>
      </c>
      <c r="AW104" s="31" t="str">
        <f>IF(D104="","",RANK(AV104,$AV$3:$AV$202,0))</f>
        <v/>
      </c>
      <c r="AX104" s="57" t="str">
        <f>IF(D104="","",IF(LOOKUP(AW104,'Master 2012 Pay Sheet'!$C$5:$C$35,'Master 2012 Pay Sheet'!$D$5:$D$35)&gt;0,LOOKUP(AW104,'Master 2012 Pay Sheet'!$C$5:$C$35,'Master 2012 Pay Sheet'!$D$5:$D$35),0))</f>
        <v/>
      </c>
      <c r="AY104" s="56" t="str">
        <f>IF(D104="","",AS104+AV104)</f>
        <v/>
      </c>
      <c r="AZ104" s="31" t="str">
        <f>IF(D104="","",RANK(AY104,$AY$3:$AY$202,0))</f>
        <v/>
      </c>
      <c r="BA104" s="57" t="str">
        <f>IF(D104="","",IF(LOOKUP(AZ104,'Master 2012 Pay Sheet'!$E$5:$E$35,'Master 2012 Pay Sheet'!$F$5:$F$35)&gt;0,LOOKUP(AZ104,'Master 2012 Pay Sheet'!$E$5:$E$35,'Master 2012 Pay Sheet'!$F$5:$F$35),0))</f>
        <v/>
      </c>
      <c r="BB104" s="57" t="str">
        <f>IF(D104="","",SUM(AU104+AX104+BA104))</f>
        <v/>
      </c>
      <c r="BC104" s="31" t="str">
        <f>IF(D104="","",AT104-AZ104)</f>
        <v/>
      </c>
      <c r="BD104" s="31" t="str">
        <f>IF(D104="","",IF(BC104=MAX($BC$3:$BC$202),B104,""))</f>
        <v/>
      </c>
      <c r="BE104" s="31" t="str">
        <f>IF(D104="","",COUNT(M104:Q104))</f>
        <v/>
      </c>
      <c r="BF104" s="56" t="str">
        <f>IF(D104="","",MAX(X104:AB104))</f>
        <v/>
      </c>
      <c r="BG104" s="31" t="str">
        <f>IF(BF104=MAX($BF$3:$BF$202),B104,"")</f>
        <v/>
      </c>
      <c r="BH104" s="31" t="str">
        <f>IF(D104="","",COUNT(AC104:AG104))</f>
        <v/>
      </c>
      <c r="BI104" s="56" t="str">
        <f>IF(D104="","",MAX(AH104:AL104))</f>
        <v/>
      </c>
      <c r="BJ104" s="31" t="str">
        <f>IF(BI104=MAX($BI$3:$BI$202),B104,"")</f>
        <v/>
      </c>
      <c r="BK104" s="31" t="str">
        <f>IF(BE104="","",BE104+BH104)</f>
        <v/>
      </c>
      <c r="BL104" s="31" t="str">
        <f>IF(D104="","",IF(S104=MAX($S$3:$S$202),S104,""))</f>
        <v/>
      </c>
      <c r="BM104" s="31" t="str">
        <f>IF(BL104=MAX($BL$3:$BL$202),B104,"")</f>
        <v/>
      </c>
      <c r="BN104" s="31" t="str">
        <f>IF(D104="","",IF(AN104=MAX($AN$3:$AN$202),AN104,""))</f>
        <v/>
      </c>
      <c r="BO104" s="31" t="str">
        <f>IF(BN104=MAX($BN$3:$BN$202),B104,"")</f>
        <v/>
      </c>
      <c r="BP104" s="31" t="str">
        <f>IF(D104="","",IF(R104=MAX($R$3:$R$202),R104,""))</f>
        <v/>
      </c>
      <c r="BQ104" s="31" t="str">
        <f>IF(BP104=MAX($BP$3:$BP$202),B104,"")</f>
        <v/>
      </c>
      <c r="BR104" s="31" t="str">
        <f>IF(D104="","",IF(AM104=MAX($AM$3:$AM$202),AM104,""))</f>
        <v/>
      </c>
      <c r="BS104" s="31" t="str">
        <f>IF(BR104=MAX($BR$3:$BR$202),B104,"")</f>
        <v/>
      </c>
      <c r="BT104" s="31" t="str">
        <f>IF(D104="","",IF(V104=MAX($V$3:$V$202),V104,""))</f>
        <v/>
      </c>
      <c r="BU104" s="31" t="str">
        <f>IF(BT104=MAX($BT$3:$BT$202),B104,"")</f>
        <v/>
      </c>
      <c r="BV104" s="31" t="str">
        <f>IF(D104="","",IF(W104=MAX($W$3:$W$202), W104,""))</f>
        <v/>
      </c>
      <c r="BW104" s="31" t="str">
        <f>IF(BV104=MAX($BV$3:$BV$202),B104,"")</f>
        <v/>
      </c>
      <c r="BX104" s="31" t="str">
        <f>IF(D104="","",IF(AQ104=MAX($AQ$3:$AQ$202),AQ104,""))</f>
        <v/>
      </c>
      <c r="BY104" s="31" t="str">
        <f>IF(BX104=MAX($BX$3:$BX$202),B104,"")</f>
        <v/>
      </c>
      <c r="BZ104" s="31" t="str">
        <f>IF(D104="","",IF(AR104=MAX($AR$3:$AR$202), AR104,""))</f>
        <v/>
      </c>
      <c r="CA104" s="31" t="str">
        <f>IF(BZ104=MAX($BZ$3:$BZ$202),B104,"")</f>
        <v/>
      </c>
      <c r="CB104" s="31" t="str">
        <f>IF(D104="","",IF(U104=MAX($U$3:$U$202), U104,""))</f>
        <v/>
      </c>
      <c r="CC104" s="31" t="str">
        <f>IF(CB104=MAX($CB$3:$CB$202),B104,"")</f>
        <v/>
      </c>
      <c r="CD104" s="31" t="str">
        <f>IF(D104="","",IF(AP104=MAX($AP$3:$AP$202),AP104,""))</f>
        <v/>
      </c>
      <c r="CE104" s="31" t="str">
        <f>IF(CD104=MAX($CD$3:$CD$202),B104,"")</f>
        <v/>
      </c>
      <c r="CF104" s="31" t="str">
        <f>IF(D104="","",IF(T104=MAX($T$3:$T$202), T104,""))</f>
        <v/>
      </c>
      <c r="CG104" s="31" t="str">
        <f>IF(CF104=MAX($CF$3:$CF$202),B104,"")</f>
        <v/>
      </c>
      <c r="CH104" s="31" t="str">
        <f>IF(D104="","",IF(AO104=MAX($AO$3:$AO$202),AO104,""))</f>
        <v/>
      </c>
      <c r="CI104" s="31" t="str">
        <f>IF(CH104=MAX($CH$3:$CH$202),B104,"")</f>
        <v/>
      </c>
      <c r="CJ104" s="31" t="str">
        <f>IF(I104="AC",AZ104,"")</f>
        <v/>
      </c>
      <c r="CK104" s="31" t="str">
        <f>IF(CJ104="","",RANK(CJ104,$CJ$3:$CJ$202,1))</f>
        <v/>
      </c>
      <c r="CL104" s="31" t="str">
        <f>IF(CK104=1,B104,"")</f>
        <v/>
      </c>
      <c r="CM104" s="31" t="str">
        <f>IF(CK104=2,B104,"")</f>
        <v/>
      </c>
      <c r="CN104" s="31" t="str">
        <f>IF(CK104=3,B104,"")</f>
        <v/>
      </c>
      <c r="CO104" s="31" t="str">
        <f>IF(I104="MC",AZ104,"")</f>
        <v/>
      </c>
      <c r="CP104" s="31" t="str">
        <f>IF(CO104="","",RANK(CO104,$CO$3:$CO$202,1))</f>
        <v/>
      </c>
      <c r="CQ104" s="31" t="str">
        <f>IF(CP104=1,B104,"")</f>
        <v/>
      </c>
      <c r="CR104" s="31" t="str">
        <f>IF(CP104=2,B104,"")</f>
        <v/>
      </c>
      <c r="CS104" s="31" t="str">
        <f>IF(CP104=3,B104,"")</f>
        <v/>
      </c>
      <c r="CT104" s="31" t="str">
        <f>IF(BE104=0,BE104,"")</f>
        <v/>
      </c>
      <c r="CU104" s="31" t="str">
        <f>IF(BE104=1,1,"")</f>
        <v/>
      </c>
      <c r="CV104" s="31" t="str">
        <f>IF(BE104=2,2,"")</f>
        <v/>
      </c>
      <c r="CW104" s="31" t="str">
        <f>IF(BE104=3,3,"")</f>
        <v/>
      </c>
      <c r="CX104" s="31" t="str">
        <f>IF(BE104=4,4,"")</f>
        <v/>
      </c>
      <c r="CY104" s="31" t="str">
        <f>IF(BE104=5,5,"")</f>
        <v/>
      </c>
      <c r="CZ104" s="31" t="str">
        <f>IF(BH104=0,BH104,"")</f>
        <v/>
      </c>
      <c r="DA104" s="31" t="str">
        <f>IF(BH104=1,1,"")</f>
        <v/>
      </c>
      <c r="DB104" s="31" t="str">
        <f>IF(BH104=2,2,"")</f>
        <v/>
      </c>
      <c r="DC104" s="31" t="str">
        <f>IF(BH104=3,3,"")</f>
        <v/>
      </c>
      <c r="DD104" s="31" t="str">
        <f>IF(BH104=4,4,"")</f>
        <v/>
      </c>
      <c r="DE104" s="31" t="str">
        <f>IF(BH104=5,5,"")</f>
        <v/>
      </c>
      <c r="DF104" s="31" t="str">
        <f>IF(BK104=0,BK104,"")</f>
        <v/>
      </c>
      <c r="DG104" s="31" t="str">
        <f>IF(BK104=1,1,"")</f>
        <v/>
      </c>
      <c r="DH104" s="31" t="str">
        <f>IF(BK104=2,2,"")</f>
        <v/>
      </c>
      <c r="DI104" s="31" t="str">
        <f>IF(BK104=3,3,"")</f>
        <v/>
      </c>
      <c r="DJ104" s="31" t="str">
        <f>IF(BK104=4,4,"")</f>
        <v/>
      </c>
      <c r="DK104" s="31" t="str">
        <f>IF(BK104=5,5,"")</f>
        <v/>
      </c>
      <c r="DL104" s="31" t="str">
        <f>IF(BK104=6,6,"")</f>
        <v/>
      </c>
      <c r="DM104" s="31" t="str">
        <f>IF(BK104=7,7,"")</f>
        <v/>
      </c>
      <c r="DN104" s="31" t="str">
        <f>IF(BK104=8,8,"")</f>
        <v/>
      </c>
      <c r="DO104" s="31" t="str">
        <f>IF(BK104=9,9,"")</f>
        <v/>
      </c>
      <c r="DP104" s="31" t="str">
        <f>IF(BK104=10,10,"")</f>
        <v/>
      </c>
      <c r="DQ104" s="31" t="str">
        <f>IF(J104="Lund",AZ104,"")</f>
        <v/>
      </c>
      <c r="DR104" s="31" t="str">
        <f>IF(DQ104="","",RANK(DQ104,$DQ$3:$DQ$202,1))</f>
        <v/>
      </c>
      <c r="DS104" s="31" t="str">
        <f>IF(DR104=1,B104,"")</f>
        <v/>
      </c>
      <c r="DT104" s="31" t="str">
        <f>IF(I104="AT",B104,"")</f>
        <v/>
      </c>
      <c r="DU104" s="31" t="str">
        <f>IF(I104="MC",B104,"")</f>
        <v/>
      </c>
      <c r="DV104" s="31" t="str">
        <f>IF(I104="AC",B104,"")</f>
        <v/>
      </c>
      <c r="DW104" s="48" t="e">
        <f>IF(BK104=0,0,IF(D104="","",$D$203-AZ104+1)/$D$203*100)</f>
        <v>#VALUE!</v>
      </c>
      <c r="DX104" s="76" t="str">
        <f>IF(AS104 = 0,AV104 - AS104,"")</f>
        <v/>
      </c>
    </row>
    <row r="105" spans="1:128" ht="13.2" x14ac:dyDescent="0.25">
      <c r="A105" s="31" t="s">
        <v>318</v>
      </c>
      <c r="B105" s="76">
        <v>103</v>
      </c>
      <c r="C105" s="15"/>
      <c r="D105" s="14"/>
      <c r="E105" s="14"/>
      <c r="F105" s="14"/>
      <c r="G105" s="14"/>
      <c r="H105" s="14"/>
      <c r="I105" s="15"/>
      <c r="J105" s="47"/>
      <c r="K105" s="47"/>
      <c r="L105" s="47"/>
      <c r="M105" s="54"/>
      <c r="N105" s="54"/>
      <c r="O105" s="54"/>
      <c r="P105" s="54"/>
      <c r="Q105" s="54"/>
      <c r="R105" s="51"/>
      <c r="S105" s="51"/>
      <c r="T105" s="51"/>
      <c r="U105" s="51"/>
      <c r="V105" s="51"/>
      <c r="W105" s="51"/>
      <c r="X105" s="52" t="str">
        <f>IF(M105&gt;0,VLOOKUP(M105,$DY$8:$DZ$95,2)," ")</f>
        <v xml:space="preserve"> </v>
      </c>
      <c r="Y105" s="52" t="str">
        <f>IF(N105&gt;0,VLOOKUP(N105,$DY$8:$DZ$95,2)," ")</f>
        <v xml:space="preserve"> </v>
      </c>
      <c r="Z105" s="52" t="str">
        <f>IF(O105&gt;0,VLOOKUP(O105,$DY$8:$DZ$95,2)," ")</f>
        <v xml:space="preserve"> </v>
      </c>
      <c r="AA105" s="52" t="str">
        <f>IF(P105&gt;0,VLOOKUP(P105,$DY$8:$DZ$95,2)," ")</f>
        <v xml:space="preserve"> </v>
      </c>
      <c r="AB105" s="52" t="str">
        <f>IF(Q105&gt;0,VLOOKUP(Q105,$DY$8:$DZ$95,2)," ")</f>
        <v xml:space="preserve"> </v>
      </c>
      <c r="AC105" s="54"/>
      <c r="AD105" s="54"/>
      <c r="AE105" s="54"/>
      <c r="AF105" s="54"/>
      <c r="AG105" s="54"/>
      <c r="AH105" s="52" t="str">
        <f>IF(AC105&gt;0,VLOOKUP(AC105,$DY$8:$DZ$95,2)," ")</f>
        <v xml:space="preserve"> </v>
      </c>
      <c r="AI105" s="52" t="str">
        <f>IF(AD105&gt;0,VLOOKUP(AD105,$DY$8:$DZ$95,2)," ")</f>
        <v xml:space="preserve"> </v>
      </c>
      <c r="AJ105" s="52" t="str">
        <f>IF(AE105&gt;0,VLOOKUP(AE105,$DY$8:$DZ$95,2)," ")</f>
        <v xml:space="preserve"> </v>
      </c>
      <c r="AK105" s="52" t="str">
        <f>IF(AF105&gt;0,VLOOKUP(AF105,$DY$8:$DZ$95,2)," ")</f>
        <v xml:space="preserve"> </v>
      </c>
      <c r="AL105" s="52" t="str">
        <f>IF(AG105&gt;0,VLOOKUP(AG105,$DY$8:$DZ$95,2)," ")</f>
        <v xml:space="preserve"> </v>
      </c>
      <c r="AM105" s="53"/>
      <c r="AN105" s="53"/>
      <c r="AO105" s="53"/>
      <c r="AP105" s="53"/>
      <c r="AQ105" s="53"/>
      <c r="AR105" s="53"/>
      <c r="AS105" s="55" t="str">
        <f>IF(D105="","",SUM(X105:AB105))</f>
        <v/>
      </c>
      <c r="AT105" s="31" t="str">
        <f>IF(D105="","",RANK(AS105,$AS$3:$AS$202,0))</f>
        <v/>
      </c>
      <c r="AU105" s="57" t="str">
        <f>IF(D105="","",IF(LOOKUP(AT105,'Master 2012 Pay Sheet'!$A$5:$A$35,'Master 2012 Pay Sheet'!$B$5:$B$35)&gt;0,LOOKUP(AT105,'Master 2012 Pay Sheet'!$A$5:$A$35,'Master 2012 Pay Sheet'!$B$5:$B$35),0))</f>
        <v/>
      </c>
      <c r="AV105" s="56" t="str">
        <f>IF(D105="","",SUM(AH105:AL105))</f>
        <v/>
      </c>
      <c r="AW105" s="31" t="str">
        <f>IF(D105="","",RANK(AV105,$AV$3:$AV$202,0))</f>
        <v/>
      </c>
      <c r="AX105" s="57" t="str">
        <f>IF(D105="","",IF(LOOKUP(AW105,'Master 2012 Pay Sheet'!$C$5:$C$35,'Master 2012 Pay Sheet'!$D$5:$D$35)&gt;0,LOOKUP(AW105,'Master 2012 Pay Sheet'!$C$5:$C$35,'Master 2012 Pay Sheet'!$D$5:$D$35),0))</f>
        <v/>
      </c>
      <c r="AY105" s="56" t="str">
        <f>IF(D105="","",AS105+AV105)</f>
        <v/>
      </c>
      <c r="AZ105" s="31" t="str">
        <f>IF(D105="","",RANK(AY105,$AY$3:$AY$202,0))</f>
        <v/>
      </c>
      <c r="BA105" s="57" t="str">
        <f>IF(D105="","",IF(LOOKUP(AZ105,'Master 2012 Pay Sheet'!$E$5:$E$35,'Master 2012 Pay Sheet'!$F$5:$F$35)&gt;0,LOOKUP(AZ105,'Master 2012 Pay Sheet'!$E$5:$E$35,'Master 2012 Pay Sheet'!$F$5:$F$35),0))</f>
        <v/>
      </c>
      <c r="BB105" s="57" t="str">
        <f>IF(D105="","",SUM(AU105+AX105+BA105))</f>
        <v/>
      </c>
      <c r="BC105" s="31" t="str">
        <f>IF(D105="","",AT105-AZ105)</f>
        <v/>
      </c>
      <c r="BD105" s="31" t="str">
        <f>IF(D105="","",IF(BC105=MAX($BC$3:$BC$202),B105,""))</f>
        <v/>
      </c>
      <c r="BE105" s="31" t="str">
        <f>IF(D105="","",COUNT(M105:Q105))</f>
        <v/>
      </c>
      <c r="BF105" s="56" t="str">
        <f>IF(D105="","",MAX(X105:AB105))</f>
        <v/>
      </c>
      <c r="BG105" s="31" t="str">
        <f>IF(BF105=MAX($BF$3:$BF$202),B105,"")</f>
        <v/>
      </c>
      <c r="BH105" s="31" t="str">
        <f>IF(D105="","",COUNT(AC105:AG105))</f>
        <v/>
      </c>
      <c r="BI105" s="56" t="str">
        <f>IF(D105="","",MAX(AH105:AL105))</f>
        <v/>
      </c>
      <c r="BJ105" s="31" t="str">
        <f>IF(BI105=MAX($BI$3:$BI$202),B105,"")</f>
        <v/>
      </c>
      <c r="BK105" s="31" t="str">
        <f>IF(BE105="","",BE105+BH105)</f>
        <v/>
      </c>
      <c r="BL105" s="31" t="str">
        <f>IF(D105="","",IF(S105=MAX($S$3:$S$202),S105,""))</f>
        <v/>
      </c>
      <c r="BM105" s="31" t="str">
        <f>IF(BL105=MAX($BL$3:$BL$202),B105,"")</f>
        <v/>
      </c>
      <c r="BN105" s="31" t="str">
        <f>IF(D105="","",IF(AN105=MAX($AN$3:$AN$202),AN105,""))</f>
        <v/>
      </c>
      <c r="BO105" s="31" t="str">
        <f>IF(BN105=MAX($BN$3:$BN$202),B105,"")</f>
        <v/>
      </c>
      <c r="BP105" s="31" t="str">
        <f>IF(D105="","",IF(R105=MAX($R$3:$R$202),R105,""))</f>
        <v/>
      </c>
      <c r="BQ105" s="31" t="str">
        <f>IF(BP105=MAX($BP$3:$BP$202),B105,"")</f>
        <v/>
      </c>
      <c r="BR105" s="31" t="str">
        <f>IF(D105="","",IF(AM105=MAX($AM$3:$AM$202),AM105,""))</f>
        <v/>
      </c>
      <c r="BS105" s="31" t="str">
        <f>IF(BR105=MAX($BR$3:$BR$202),B105,"")</f>
        <v/>
      </c>
      <c r="BT105" s="31" t="str">
        <f>IF(D105="","",IF(V105=MAX($V$3:$V$202),V105,""))</f>
        <v/>
      </c>
      <c r="BU105" s="31" t="str">
        <f>IF(BT105=MAX($BT$3:$BT$202),B105,"")</f>
        <v/>
      </c>
      <c r="BV105" s="31" t="str">
        <f>IF(D105="","",IF(W105=MAX($W$3:$W$202), W105,""))</f>
        <v/>
      </c>
      <c r="BW105" s="31" t="str">
        <f>IF(BV105=MAX($BV$3:$BV$202),B105,"")</f>
        <v/>
      </c>
      <c r="BX105" s="31" t="str">
        <f>IF(D105="","",IF(AQ105=MAX($AQ$3:$AQ$202),AQ105,""))</f>
        <v/>
      </c>
      <c r="BY105" s="31" t="str">
        <f>IF(BX105=MAX($BX$3:$BX$202),B105,"")</f>
        <v/>
      </c>
      <c r="BZ105" s="31" t="str">
        <f>IF(D105="","",IF(AR105=MAX($AR$3:$AR$202), AR105,""))</f>
        <v/>
      </c>
      <c r="CA105" s="31" t="str">
        <f>IF(BZ105=MAX($BZ$3:$BZ$202),B105,"")</f>
        <v/>
      </c>
      <c r="CB105" s="31" t="str">
        <f>IF(D105="","",IF(U105=MAX($U$3:$U$202), U105,""))</f>
        <v/>
      </c>
      <c r="CC105" s="31" t="str">
        <f>IF(CB105=MAX($CB$3:$CB$202),B105,"")</f>
        <v/>
      </c>
      <c r="CD105" s="31" t="str">
        <f>IF(D105="","",IF(AP105=MAX($AP$3:$AP$202),AP105,""))</f>
        <v/>
      </c>
      <c r="CE105" s="31" t="str">
        <f>IF(CD105=MAX($CD$3:$CD$202),B105,"")</f>
        <v/>
      </c>
      <c r="CF105" s="31" t="str">
        <f>IF(D105="","",IF(T105=MAX($T$3:$T$202), T105,""))</f>
        <v/>
      </c>
      <c r="CG105" s="31" t="str">
        <f>IF(CF105=MAX($CF$3:$CF$202),B105,"")</f>
        <v/>
      </c>
      <c r="CH105" s="31" t="str">
        <f>IF(D105="","",IF(AO105=MAX($AO$3:$AO$202),AO105,""))</f>
        <v/>
      </c>
      <c r="CI105" s="31" t="str">
        <f>IF(CH105=MAX($CH$3:$CH$202),B105,"")</f>
        <v/>
      </c>
      <c r="CJ105" s="31" t="str">
        <f>IF(I105="AC",AZ105,"")</f>
        <v/>
      </c>
      <c r="CK105" s="31" t="str">
        <f>IF(CJ105="","",RANK(CJ105,$CJ$3:$CJ$202,1))</f>
        <v/>
      </c>
      <c r="CL105" s="31" t="str">
        <f>IF(CK105=1,B105,"")</f>
        <v/>
      </c>
      <c r="CM105" s="31" t="str">
        <f>IF(CK105=2,B105,"")</f>
        <v/>
      </c>
      <c r="CN105" s="31" t="str">
        <f>IF(CK105=3,B105,"")</f>
        <v/>
      </c>
      <c r="CO105" s="31" t="str">
        <f>IF(I105="MC",AZ105,"")</f>
        <v/>
      </c>
      <c r="CP105" s="31" t="str">
        <f>IF(CO105="","",RANK(CO105,$CO$3:$CO$202,1))</f>
        <v/>
      </c>
      <c r="CQ105" s="31" t="str">
        <f>IF(CP105=1,B105,"")</f>
        <v/>
      </c>
      <c r="CR105" s="31" t="str">
        <f>IF(CP105=2,B105,"")</f>
        <v/>
      </c>
      <c r="CS105" s="31" t="str">
        <f>IF(CP105=3,B105,"")</f>
        <v/>
      </c>
      <c r="CT105" s="31" t="str">
        <f>IF(BE105=0,BE105,"")</f>
        <v/>
      </c>
      <c r="CU105" s="31" t="str">
        <f>IF(BE105=1,1,"")</f>
        <v/>
      </c>
      <c r="CV105" s="31" t="str">
        <f>IF(BE105=2,2,"")</f>
        <v/>
      </c>
      <c r="CW105" s="31" t="str">
        <f>IF(BE105=3,3,"")</f>
        <v/>
      </c>
      <c r="CX105" s="31" t="str">
        <f>IF(BE105=4,4,"")</f>
        <v/>
      </c>
      <c r="CY105" s="31" t="str">
        <f>IF(BE105=5,5,"")</f>
        <v/>
      </c>
      <c r="CZ105" s="31" t="str">
        <f>IF(BH105=0,BH105,"")</f>
        <v/>
      </c>
      <c r="DA105" s="31" t="str">
        <f>IF(BH105=1,1,"")</f>
        <v/>
      </c>
      <c r="DB105" s="31" t="str">
        <f>IF(BH105=2,2,"")</f>
        <v/>
      </c>
      <c r="DC105" s="31" t="str">
        <f>IF(BH105=3,3,"")</f>
        <v/>
      </c>
      <c r="DD105" s="31" t="str">
        <f>IF(BH105=4,4,"")</f>
        <v/>
      </c>
      <c r="DE105" s="31" t="str">
        <f>IF(BH105=5,5,"")</f>
        <v/>
      </c>
      <c r="DF105" s="31" t="str">
        <f>IF(BK105=0,BK105,"")</f>
        <v/>
      </c>
      <c r="DG105" s="31" t="str">
        <f>IF(BK105=1,1,"")</f>
        <v/>
      </c>
      <c r="DH105" s="31" t="str">
        <f>IF(BK105=2,2,"")</f>
        <v/>
      </c>
      <c r="DI105" s="31" t="str">
        <f>IF(BK105=3,3,"")</f>
        <v/>
      </c>
      <c r="DJ105" s="31" t="str">
        <f>IF(BK105=4,4,"")</f>
        <v/>
      </c>
      <c r="DK105" s="31" t="str">
        <f>IF(BK105=5,5,"")</f>
        <v/>
      </c>
      <c r="DL105" s="31" t="str">
        <f>IF(BK105=6,6,"")</f>
        <v/>
      </c>
      <c r="DM105" s="31" t="str">
        <f>IF(BK105=7,7,"")</f>
        <v/>
      </c>
      <c r="DN105" s="31" t="str">
        <f>IF(BK105=8,8,"")</f>
        <v/>
      </c>
      <c r="DO105" s="31" t="str">
        <f>IF(BK105=9,9,"")</f>
        <v/>
      </c>
      <c r="DP105" s="31" t="str">
        <f>IF(BK105=10,10,"")</f>
        <v/>
      </c>
      <c r="DQ105" s="31" t="str">
        <f>IF(J105="Lund",AZ105,"")</f>
        <v/>
      </c>
      <c r="DR105" s="31" t="str">
        <f>IF(DQ105="","",RANK(DQ105,$DQ$3:$DQ$202,1))</f>
        <v/>
      </c>
      <c r="DS105" s="31" t="str">
        <f>IF(DR105=1,B105,"")</f>
        <v/>
      </c>
      <c r="DT105" s="31" t="str">
        <f>IF(I105="AT",B105,"")</f>
        <v/>
      </c>
      <c r="DU105" s="31" t="str">
        <f>IF(I105="MC",B105,"")</f>
        <v/>
      </c>
      <c r="DV105" s="31" t="str">
        <f>IF(I105="AC",B105,"")</f>
        <v/>
      </c>
      <c r="DW105" s="48" t="e">
        <f>IF(BK105=0,0,IF(D105="","",$D$203-AZ105+1)/$D$203*100)</f>
        <v>#VALUE!</v>
      </c>
      <c r="DX105" s="76" t="str">
        <f>IF(AS105 = 0,AV105 - AS105,"")</f>
        <v/>
      </c>
    </row>
    <row r="106" spans="1:128" ht="13.2" x14ac:dyDescent="0.25">
      <c r="A106" s="31" t="s">
        <v>318</v>
      </c>
      <c r="B106" s="76">
        <v>104</v>
      </c>
      <c r="C106" s="15"/>
      <c r="D106" s="14"/>
      <c r="E106" s="14"/>
      <c r="F106" s="14"/>
      <c r="G106" s="14"/>
      <c r="H106" s="14"/>
      <c r="I106" s="15"/>
      <c r="J106" s="47"/>
      <c r="K106" s="47"/>
      <c r="L106" s="47"/>
      <c r="M106" s="54"/>
      <c r="N106" s="54"/>
      <c r="O106" s="54"/>
      <c r="P106" s="54"/>
      <c r="Q106" s="54"/>
      <c r="R106" s="51"/>
      <c r="S106" s="51"/>
      <c r="T106" s="51"/>
      <c r="U106" s="51"/>
      <c r="V106" s="51"/>
      <c r="W106" s="51"/>
      <c r="X106" s="52" t="str">
        <f>IF(M106&gt;0,VLOOKUP(M106,$DY$8:$DZ$95,2)," ")</f>
        <v xml:space="preserve"> </v>
      </c>
      <c r="Y106" s="52" t="str">
        <f>IF(N106&gt;0,VLOOKUP(N106,$DY$8:$DZ$95,2)," ")</f>
        <v xml:space="preserve"> </v>
      </c>
      <c r="Z106" s="52" t="str">
        <f>IF(O106&gt;0,VLOOKUP(O106,$DY$8:$DZ$95,2)," ")</f>
        <v xml:space="preserve"> </v>
      </c>
      <c r="AA106" s="52" t="str">
        <f>IF(P106&gt;0,VLOOKUP(P106,$DY$8:$DZ$95,2)," ")</f>
        <v xml:space="preserve"> </v>
      </c>
      <c r="AB106" s="52" t="str">
        <f>IF(Q106&gt;0,VLOOKUP(Q106,$DY$8:$DZ$95,2)," ")</f>
        <v xml:space="preserve"> </v>
      </c>
      <c r="AC106" s="54"/>
      <c r="AD106" s="54"/>
      <c r="AE106" s="54"/>
      <c r="AF106" s="54"/>
      <c r="AG106" s="54"/>
      <c r="AH106" s="52" t="str">
        <f>IF(AC106&gt;0,VLOOKUP(AC106,$DY$8:$DZ$95,2)," ")</f>
        <v xml:space="preserve"> </v>
      </c>
      <c r="AI106" s="52" t="str">
        <f>IF(AD106&gt;0,VLOOKUP(AD106,$DY$8:$DZ$95,2)," ")</f>
        <v xml:space="preserve"> </v>
      </c>
      <c r="AJ106" s="52" t="str">
        <f>IF(AE106&gt;0,VLOOKUP(AE106,$DY$8:$DZ$95,2)," ")</f>
        <v xml:space="preserve"> </v>
      </c>
      <c r="AK106" s="52" t="str">
        <f>IF(AF106&gt;0,VLOOKUP(AF106,$DY$8:$DZ$95,2)," ")</f>
        <v xml:space="preserve"> </v>
      </c>
      <c r="AL106" s="52" t="str">
        <f>IF(AG106&gt;0,VLOOKUP(AG106,$DY$8:$DZ$95,2)," ")</f>
        <v xml:space="preserve"> </v>
      </c>
      <c r="AM106" s="53"/>
      <c r="AN106" s="53"/>
      <c r="AO106" s="53"/>
      <c r="AP106" s="53"/>
      <c r="AQ106" s="53"/>
      <c r="AR106" s="53"/>
      <c r="AS106" s="55" t="str">
        <f>IF(D106="","",SUM(X106:AB106))</f>
        <v/>
      </c>
      <c r="AT106" s="31" t="str">
        <f>IF(D106="","",RANK(AS106,$AS$3:$AS$202,0))</f>
        <v/>
      </c>
      <c r="AU106" s="57" t="str">
        <f>IF(D106="","",IF(LOOKUP(AT106,'Master 2012 Pay Sheet'!$A$5:$A$35,'Master 2012 Pay Sheet'!$B$5:$B$35)&gt;0,LOOKUP(AT106,'Master 2012 Pay Sheet'!$A$5:$A$35,'Master 2012 Pay Sheet'!$B$5:$B$35),0))</f>
        <v/>
      </c>
      <c r="AV106" s="56" t="str">
        <f>IF(D106="","",SUM(AH106:AL106))</f>
        <v/>
      </c>
      <c r="AW106" s="31" t="str">
        <f>IF(D106="","",RANK(AV106,$AV$3:$AV$202,0))</f>
        <v/>
      </c>
      <c r="AX106" s="57" t="str">
        <f>IF(D106="","",IF(LOOKUP(AW106,'Master 2012 Pay Sheet'!$C$5:$C$35,'Master 2012 Pay Sheet'!$D$5:$D$35)&gt;0,LOOKUP(AW106,'Master 2012 Pay Sheet'!$C$5:$C$35,'Master 2012 Pay Sheet'!$D$5:$D$35),0))</f>
        <v/>
      </c>
      <c r="AY106" s="56" t="str">
        <f>IF(D106="","",AS106+AV106)</f>
        <v/>
      </c>
      <c r="AZ106" s="31" t="str">
        <f>IF(D106="","",RANK(AY106,$AY$3:$AY$202,0))</f>
        <v/>
      </c>
      <c r="BA106" s="57" t="str">
        <f>IF(D106="","",IF(LOOKUP(AZ106,'Master 2012 Pay Sheet'!$E$5:$E$35,'Master 2012 Pay Sheet'!$F$5:$F$35)&gt;0,LOOKUP(AZ106,'Master 2012 Pay Sheet'!$E$5:$E$35,'Master 2012 Pay Sheet'!$F$5:$F$35),0))</f>
        <v/>
      </c>
      <c r="BB106" s="57" t="str">
        <f>IF(D106="","",SUM(AU106+AX106+BA106))</f>
        <v/>
      </c>
      <c r="BC106" s="31" t="str">
        <f>IF(D106="","",AT106-AZ106)</f>
        <v/>
      </c>
      <c r="BD106" s="31" t="str">
        <f>IF(D106="","",IF(BC106=MAX($BC$3:$BC$202),B106,""))</f>
        <v/>
      </c>
      <c r="BE106" s="31" t="str">
        <f>IF(D106="","",COUNT(M106:Q106))</f>
        <v/>
      </c>
      <c r="BF106" s="56" t="str">
        <f>IF(D106="","",MAX(X106:AB106))</f>
        <v/>
      </c>
      <c r="BG106" s="31" t="str">
        <f>IF(BF106=MAX($BF$3:$BF$202),B106,"")</f>
        <v/>
      </c>
      <c r="BH106" s="31" t="str">
        <f>IF(D106="","",COUNT(AC106:AG106))</f>
        <v/>
      </c>
      <c r="BI106" s="56" t="str">
        <f>IF(D106="","",MAX(AH106:AL106))</f>
        <v/>
      </c>
      <c r="BJ106" s="31" t="str">
        <f>IF(BI106=MAX($BI$3:$BI$202),B106,"")</f>
        <v/>
      </c>
      <c r="BK106" s="31" t="str">
        <f>IF(BE106="","",BE106+BH106)</f>
        <v/>
      </c>
      <c r="BL106" s="31" t="str">
        <f>IF(D106="","",IF(S106=MAX($S$3:$S$202),S106,""))</f>
        <v/>
      </c>
      <c r="BM106" s="31" t="str">
        <f>IF(BL106=MAX($BL$3:$BL$202),B106,"")</f>
        <v/>
      </c>
      <c r="BN106" s="31" t="str">
        <f>IF(D106="","",IF(AN106=MAX($AN$3:$AN$202),AN106,""))</f>
        <v/>
      </c>
      <c r="BO106" s="31" t="str">
        <f>IF(BN106=MAX($BN$3:$BN$202),B106,"")</f>
        <v/>
      </c>
      <c r="BP106" s="31" t="str">
        <f>IF(D106="","",IF(R106=MAX($R$3:$R$202),R106,""))</f>
        <v/>
      </c>
      <c r="BQ106" s="31" t="str">
        <f>IF(BP106=MAX($BP$3:$BP$202),B106,"")</f>
        <v/>
      </c>
      <c r="BR106" s="31" t="str">
        <f>IF(D106="","",IF(AM106=MAX($AM$3:$AM$202),AM106,""))</f>
        <v/>
      </c>
      <c r="BS106" s="31" t="str">
        <f>IF(BR106=MAX($BR$3:$BR$202),B106,"")</f>
        <v/>
      </c>
      <c r="BT106" s="31" t="str">
        <f>IF(D106="","",IF(V106=MAX($V$3:$V$202),V106,""))</f>
        <v/>
      </c>
      <c r="BU106" s="31" t="str">
        <f>IF(BT106=MAX($BT$3:$BT$202),B106,"")</f>
        <v/>
      </c>
      <c r="BV106" s="31" t="str">
        <f>IF(D106="","",IF(W106=MAX($W$3:$W$202), W106,""))</f>
        <v/>
      </c>
      <c r="BW106" s="31" t="str">
        <f>IF(BV106=MAX($BV$3:$BV$202),B106,"")</f>
        <v/>
      </c>
      <c r="BX106" s="31" t="str">
        <f>IF(D106="","",IF(AQ106=MAX($AQ$3:$AQ$202),AQ106,""))</f>
        <v/>
      </c>
      <c r="BY106" s="31" t="str">
        <f>IF(BX106=MAX($BX$3:$BX$202),B106,"")</f>
        <v/>
      </c>
      <c r="BZ106" s="31" t="str">
        <f>IF(D106="","",IF(AR106=MAX($AR$3:$AR$202), AR106,""))</f>
        <v/>
      </c>
      <c r="CA106" s="31" t="str">
        <f>IF(BZ106=MAX($BZ$3:$BZ$202),B106,"")</f>
        <v/>
      </c>
      <c r="CB106" s="31" t="str">
        <f>IF(D106="","",IF(U106=MAX($U$3:$U$202), U106,""))</f>
        <v/>
      </c>
      <c r="CC106" s="31" t="str">
        <f>IF(CB106=MAX($CB$3:$CB$202),B106,"")</f>
        <v/>
      </c>
      <c r="CD106" s="31" t="str">
        <f>IF(D106="","",IF(AP106=MAX($AP$3:$AP$202),AP106,""))</f>
        <v/>
      </c>
      <c r="CE106" s="31" t="str">
        <f>IF(CD106=MAX($CD$3:$CD$202),B106,"")</f>
        <v/>
      </c>
      <c r="CF106" s="31" t="str">
        <f>IF(D106="","",IF(T106=MAX($T$3:$T$202), T106,""))</f>
        <v/>
      </c>
      <c r="CG106" s="31" t="str">
        <f>IF(CF106=MAX($CF$3:$CF$202),B106,"")</f>
        <v/>
      </c>
      <c r="CH106" s="31" t="str">
        <f>IF(D106="","",IF(AO106=MAX($AO$3:$AO$202),AO106,""))</f>
        <v/>
      </c>
      <c r="CI106" s="31" t="str">
        <f>IF(CH106=MAX($CH$3:$CH$202),B106,"")</f>
        <v/>
      </c>
      <c r="CJ106" s="31" t="str">
        <f>IF(I106="AC",AZ106,"")</f>
        <v/>
      </c>
      <c r="CK106" s="31" t="str">
        <f>IF(CJ106="","",RANK(CJ106,$CJ$3:$CJ$202,1))</f>
        <v/>
      </c>
      <c r="CL106" s="31" t="str">
        <f>IF(CK106=1,B106,"")</f>
        <v/>
      </c>
      <c r="CM106" s="31" t="str">
        <f>IF(CK106=2,B106,"")</f>
        <v/>
      </c>
      <c r="CN106" s="31" t="str">
        <f>IF(CK106=3,B106,"")</f>
        <v/>
      </c>
      <c r="CO106" s="31" t="str">
        <f>IF(I106="MC",AZ106,"")</f>
        <v/>
      </c>
      <c r="CP106" s="31" t="str">
        <f>IF(CO106="","",RANK(CO106,$CO$3:$CO$202,1))</f>
        <v/>
      </c>
      <c r="CQ106" s="31" t="str">
        <f>IF(CP106=1,B106,"")</f>
        <v/>
      </c>
      <c r="CR106" s="31" t="str">
        <f>IF(CP106=2,B106,"")</f>
        <v/>
      </c>
      <c r="CS106" s="31" t="str">
        <f>IF(CP106=3,B106,"")</f>
        <v/>
      </c>
      <c r="CT106" s="31" t="str">
        <f>IF(BE106=0,BE106,"")</f>
        <v/>
      </c>
      <c r="CU106" s="31" t="str">
        <f>IF(BE106=1,1,"")</f>
        <v/>
      </c>
      <c r="CV106" s="31" t="str">
        <f>IF(BE106=2,2,"")</f>
        <v/>
      </c>
      <c r="CW106" s="31" t="str">
        <f>IF(BE106=3,3,"")</f>
        <v/>
      </c>
      <c r="CX106" s="31" t="str">
        <f>IF(BE106=4,4,"")</f>
        <v/>
      </c>
      <c r="CY106" s="31" t="str">
        <f>IF(BE106=5,5,"")</f>
        <v/>
      </c>
      <c r="CZ106" s="31" t="str">
        <f>IF(BH106=0,BH106,"")</f>
        <v/>
      </c>
      <c r="DA106" s="31" t="str">
        <f>IF(BH106=1,1,"")</f>
        <v/>
      </c>
      <c r="DB106" s="31" t="str">
        <f>IF(BH106=2,2,"")</f>
        <v/>
      </c>
      <c r="DC106" s="31" t="str">
        <f>IF(BH106=3,3,"")</f>
        <v/>
      </c>
      <c r="DD106" s="31" t="str">
        <f>IF(BH106=4,4,"")</f>
        <v/>
      </c>
      <c r="DE106" s="31" t="str">
        <f>IF(BH106=5,5,"")</f>
        <v/>
      </c>
      <c r="DF106" s="31" t="str">
        <f>IF(BK106=0,BK106,"")</f>
        <v/>
      </c>
      <c r="DG106" s="31" t="str">
        <f>IF(BK106=1,1,"")</f>
        <v/>
      </c>
      <c r="DH106" s="31" t="str">
        <f>IF(BK106=2,2,"")</f>
        <v/>
      </c>
      <c r="DI106" s="31" t="str">
        <f>IF(BK106=3,3,"")</f>
        <v/>
      </c>
      <c r="DJ106" s="31" t="str">
        <f>IF(BK106=4,4,"")</f>
        <v/>
      </c>
      <c r="DK106" s="31" t="str">
        <f>IF(BK106=5,5,"")</f>
        <v/>
      </c>
      <c r="DL106" s="31" t="str">
        <f>IF(BK106=6,6,"")</f>
        <v/>
      </c>
      <c r="DM106" s="31" t="str">
        <f>IF(BK106=7,7,"")</f>
        <v/>
      </c>
      <c r="DN106" s="31" t="str">
        <f>IF(BK106=8,8,"")</f>
        <v/>
      </c>
      <c r="DO106" s="31" t="str">
        <f>IF(BK106=9,9,"")</f>
        <v/>
      </c>
      <c r="DP106" s="31" t="str">
        <f>IF(BK106=10,10,"")</f>
        <v/>
      </c>
      <c r="DQ106" s="31" t="str">
        <f>IF(J106="Lund",AZ106,"")</f>
        <v/>
      </c>
      <c r="DR106" s="31" t="str">
        <f>IF(DQ106="","",RANK(DQ106,$DQ$3:$DQ$202,1))</f>
        <v/>
      </c>
      <c r="DS106" s="31" t="str">
        <f>IF(DR106=1,B106,"")</f>
        <v/>
      </c>
      <c r="DT106" s="31" t="str">
        <f>IF(I106="AT",B106,"")</f>
        <v/>
      </c>
      <c r="DU106" s="31" t="str">
        <f>IF(I106="MC",B106,"")</f>
        <v/>
      </c>
      <c r="DV106" s="31" t="str">
        <f>IF(I106="AC",B106,"")</f>
        <v/>
      </c>
      <c r="DW106" s="48" t="e">
        <f>IF(BK106=0,0,IF(D106="","",$D$203-AZ106+1)/$D$203*100)</f>
        <v>#VALUE!</v>
      </c>
      <c r="DX106" s="76" t="str">
        <f>IF(AS106 = 0,AV106 - AS106,"")</f>
        <v/>
      </c>
    </row>
    <row r="107" spans="1:128" ht="13.2" x14ac:dyDescent="0.25">
      <c r="A107" s="31" t="s">
        <v>318</v>
      </c>
      <c r="B107" s="76">
        <v>105</v>
      </c>
      <c r="C107" s="15"/>
      <c r="D107" s="14"/>
      <c r="E107" s="14"/>
      <c r="F107" s="14"/>
      <c r="G107" s="14"/>
      <c r="H107" s="14"/>
      <c r="I107" s="15"/>
      <c r="J107" s="47"/>
      <c r="K107" s="47"/>
      <c r="L107" s="47"/>
      <c r="M107" s="54"/>
      <c r="N107" s="54"/>
      <c r="O107" s="54"/>
      <c r="P107" s="54"/>
      <c r="Q107" s="54"/>
      <c r="R107" s="51"/>
      <c r="S107" s="51"/>
      <c r="T107" s="51"/>
      <c r="U107" s="51"/>
      <c r="V107" s="51"/>
      <c r="W107" s="51"/>
      <c r="X107" s="52" t="str">
        <f>IF(M107&gt;0,VLOOKUP(M107,$DY$8:$DZ$95,2)," ")</f>
        <v xml:space="preserve"> </v>
      </c>
      <c r="Y107" s="52" t="str">
        <f>IF(N107&gt;0,VLOOKUP(N107,$DY$8:$DZ$95,2)," ")</f>
        <v xml:space="preserve"> </v>
      </c>
      <c r="Z107" s="52" t="str">
        <f>IF(O107&gt;0,VLOOKUP(O107,$DY$8:$DZ$95,2)," ")</f>
        <v xml:space="preserve"> </v>
      </c>
      <c r="AA107" s="52" t="str">
        <f>IF(P107&gt;0,VLOOKUP(P107,$DY$8:$DZ$95,2)," ")</f>
        <v xml:space="preserve"> </v>
      </c>
      <c r="AB107" s="52" t="str">
        <f>IF(Q107&gt;0,VLOOKUP(Q107,$DY$8:$DZ$95,2)," ")</f>
        <v xml:space="preserve"> </v>
      </c>
      <c r="AC107" s="54"/>
      <c r="AD107" s="54"/>
      <c r="AE107" s="54"/>
      <c r="AF107" s="54"/>
      <c r="AG107" s="54"/>
      <c r="AH107" s="52" t="str">
        <f>IF(AC107&gt;0,VLOOKUP(AC107,$DY$8:$DZ$95,2)," ")</f>
        <v xml:space="preserve"> </v>
      </c>
      <c r="AI107" s="52" t="str">
        <f>IF(AD107&gt;0,VLOOKUP(AD107,$DY$8:$DZ$95,2)," ")</f>
        <v xml:space="preserve"> </v>
      </c>
      <c r="AJ107" s="52" t="str">
        <f>IF(AE107&gt;0,VLOOKUP(AE107,$DY$8:$DZ$95,2)," ")</f>
        <v xml:space="preserve"> </v>
      </c>
      <c r="AK107" s="52" t="str">
        <f>IF(AF107&gt;0,VLOOKUP(AF107,$DY$8:$DZ$95,2)," ")</f>
        <v xml:space="preserve"> </v>
      </c>
      <c r="AL107" s="52" t="str">
        <f>IF(AG107&gt;0,VLOOKUP(AG107,$DY$8:$DZ$95,2)," ")</f>
        <v xml:space="preserve"> </v>
      </c>
      <c r="AM107" s="53"/>
      <c r="AN107" s="53"/>
      <c r="AO107" s="53"/>
      <c r="AP107" s="53"/>
      <c r="AQ107" s="53"/>
      <c r="AR107" s="53"/>
      <c r="AS107" s="55" t="str">
        <f>IF(D107="","",SUM(X107:AB107))</f>
        <v/>
      </c>
      <c r="AT107" s="31" t="str">
        <f>IF(D107="","",RANK(AS107,$AS$3:$AS$202,0))</f>
        <v/>
      </c>
      <c r="AU107" s="57" t="str">
        <f>IF(D107="","",IF(LOOKUP(AT107,'Master 2012 Pay Sheet'!$A$5:$A$35,'Master 2012 Pay Sheet'!$B$5:$B$35)&gt;0,LOOKUP(AT107,'Master 2012 Pay Sheet'!$A$5:$A$35,'Master 2012 Pay Sheet'!$B$5:$B$35),0))</f>
        <v/>
      </c>
      <c r="AV107" s="56" t="str">
        <f>IF(D107="","",SUM(AH107:AL107))</f>
        <v/>
      </c>
      <c r="AW107" s="31" t="str">
        <f>IF(D107="","",RANK(AV107,$AV$3:$AV$202,0))</f>
        <v/>
      </c>
      <c r="AX107" s="57" t="str">
        <f>IF(D107="","",IF(LOOKUP(AW107,'Master 2012 Pay Sheet'!$C$5:$C$35,'Master 2012 Pay Sheet'!$D$5:$D$35)&gt;0,LOOKUP(AW107,'Master 2012 Pay Sheet'!$C$5:$C$35,'Master 2012 Pay Sheet'!$D$5:$D$35),0))</f>
        <v/>
      </c>
      <c r="AY107" s="56" t="str">
        <f>IF(D107="","",AS107+AV107)</f>
        <v/>
      </c>
      <c r="AZ107" s="31" t="str">
        <f>IF(D107="","",RANK(AY107,$AY$3:$AY$202,0))</f>
        <v/>
      </c>
      <c r="BA107" s="57" t="str">
        <f>IF(D107="","",IF(LOOKUP(AZ107,'Master 2012 Pay Sheet'!$E$5:$E$35,'Master 2012 Pay Sheet'!$F$5:$F$35)&gt;0,LOOKUP(AZ107,'Master 2012 Pay Sheet'!$E$5:$E$35,'Master 2012 Pay Sheet'!$F$5:$F$35),0))</f>
        <v/>
      </c>
      <c r="BB107" s="57" t="str">
        <f>IF(D107="","",SUM(AU107+AX107+BA107))</f>
        <v/>
      </c>
      <c r="BC107" s="31" t="str">
        <f>IF(D107="","",AT107-AZ107)</f>
        <v/>
      </c>
      <c r="BD107" s="31" t="str">
        <f>IF(D107="","",IF(BC107=MAX($BC$3:$BC$202),B107,""))</f>
        <v/>
      </c>
      <c r="BE107" s="31" t="str">
        <f>IF(D107="","",COUNT(M107:Q107))</f>
        <v/>
      </c>
      <c r="BF107" s="56" t="str">
        <f>IF(D107="","",MAX(X107:AB107))</f>
        <v/>
      </c>
      <c r="BG107" s="31" t="str">
        <f>IF(BF107=MAX($BF$3:$BF$202),B107,"")</f>
        <v/>
      </c>
      <c r="BH107" s="31" t="str">
        <f>IF(D107="","",COUNT(AC107:AG107))</f>
        <v/>
      </c>
      <c r="BI107" s="56" t="str">
        <f>IF(D107="","",MAX(AH107:AL107))</f>
        <v/>
      </c>
      <c r="BJ107" s="31" t="str">
        <f>IF(BI107=MAX($BI$3:$BI$202),B107,"")</f>
        <v/>
      </c>
      <c r="BK107" s="31" t="str">
        <f>IF(BE107="","",BE107+BH107)</f>
        <v/>
      </c>
      <c r="BL107" s="31" t="str">
        <f>IF(D107="","",IF(S107=MAX($S$3:$S$202),S107,""))</f>
        <v/>
      </c>
      <c r="BM107" s="31" t="str">
        <f>IF(BL107=MAX($BL$3:$BL$202),B107,"")</f>
        <v/>
      </c>
      <c r="BN107" s="31" t="str">
        <f>IF(D107="","",IF(AN107=MAX($AN$3:$AN$202),AN107,""))</f>
        <v/>
      </c>
      <c r="BO107" s="31" t="str">
        <f>IF(BN107=MAX($BN$3:$BN$202),B107,"")</f>
        <v/>
      </c>
      <c r="BP107" s="31" t="str">
        <f>IF(D107="","",IF(R107=MAX($R$3:$R$202),R107,""))</f>
        <v/>
      </c>
      <c r="BQ107" s="31" t="str">
        <f>IF(BP107=MAX($BP$3:$BP$202),B107,"")</f>
        <v/>
      </c>
      <c r="BR107" s="31" t="str">
        <f>IF(D107="","",IF(AM107=MAX($AM$3:$AM$202),AM107,""))</f>
        <v/>
      </c>
      <c r="BS107" s="31" t="str">
        <f>IF(BR107=MAX($BR$3:$BR$202),B107,"")</f>
        <v/>
      </c>
      <c r="BT107" s="31" t="str">
        <f>IF(D107="","",IF(V107=MAX($V$3:$V$202),V107,""))</f>
        <v/>
      </c>
      <c r="BU107" s="31" t="str">
        <f>IF(BT107=MAX($BT$3:$BT$202),B107,"")</f>
        <v/>
      </c>
      <c r="BV107" s="31" t="str">
        <f>IF(D107="","",IF(W107=MAX($W$3:$W$202), W107,""))</f>
        <v/>
      </c>
      <c r="BW107" s="31" t="str">
        <f>IF(BV107=MAX($BV$3:$BV$202),B107,"")</f>
        <v/>
      </c>
      <c r="BX107" s="31" t="str">
        <f>IF(D107="","",IF(AQ107=MAX($AQ$3:$AQ$202),AQ107,""))</f>
        <v/>
      </c>
      <c r="BY107" s="31" t="str">
        <f>IF(BX107=MAX($BX$3:$BX$202),B107,"")</f>
        <v/>
      </c>
      <c r="BZ107" s="31" t="str">
        <f>IF(D107="","",IF(AR107=MAX($AR$3:$AR$202), AR107,""))</f>
        <v/>
      </c>
      <c r="CA107" s="31" t="str">
        <f>IF(BZ107=MAX($BZ$3:$BZ$202),B107,"")</f>
        <v/>
      </c>
      <c r="CB107" s="31" t="str">
        <f>IF(D107="","",IF(U107=MAX($U$3:$U$202), U107,""))</f>
        <v/>
      </c>
      <c r="CC107" s="31" t="str">
        <f>IF(CB107=MAX($CB$3:$CB$202),B107,"")</f>
        <v/>
      </c>
      <c r="CD107" s="31" t="str">
        <f>IF(D107="","",IF(AP107=MAX($AP$3:$AP$202),AP107,""))</f>
        <v/>
      </c>
      <c r="CE107" s="31" t="str">
        <f>IF(CD107=MAX($CD$3:$CD$202),B107,"")</f>
        <v/>
      </c>
      <c r="CF107" s="31" t="str">
        <f>IF(D107="","",IF(T107=MAX($T$3:$T$202), T107,""))</f>
        <v/>
      </c>
      <c r="CG107" s="31" t="str">
        <f>IF(CF107=MAX($CF$3:$CF$202),B107,"")</f>
        <v/>
      </c>
      <c r="CH107" s="31" t="str">
        <f>IF(D107="","",IF(AO107=MAX($AO$3:$AO$202),AO107,""))</f>
        <v/>
      </c>
      <c r="CI107" s="31" t="str">
        <f>IF(CH107=MAX($CH$3:$CH$202),B107,"")</f>
        <v/>
      </c>
      <c r="CJ107" s="31" t="str">
        <f>IF(I107="AC",AZ107,"")</f>
        <v/>
      </c>
      <c r="CK107" s="31" t="str">
        <f>IF(CJ107="","",RANK(CJ107,$CJ$3:$CJ$202,1))</f>
        <v/>
      </c>
      <c r="CL107" s="31" t="str">
        <f>IF(CK107=1,B107,"")</f>
        <v/>
      </c>
      <c r="CM107" s="31" t="str">
        <f>IF(CK107=2,B107,"")</f>
        <v/>
      </c>
      <c r="CN107" s="31" t="str">
        <f>IF(CK107=3,B107,"")</f>
        <v/>
      </c>
      <c r="CO107" s="31" t="str">
        <f>IF(I107="MC",AZ107,"")</f>
        <v/>
      </c>
      <c r="CP107" s="31" t="str">
        <f>IF(CO107="","",RANK(CO107,$CO$3:$CO$202,1))</f>
        <v/>
      </c>
      <c r="CQ107" s="31" t="str">
        <f>IF(CP107=1,B107,"")</f>
        <v/>
      </c>
      <c r="CR107" s="31" t="str">
        <f>IF(CP107=2,B107,"")</f>
        <v/>
      </c>
      <c r="CS107" s="31" t="str">
        <f>IF(CP107=3,B107,"")</f>
        <v/>
      </c>
      <c r="CT107" s="31" t="str">
        <f>IF(BE107=0,BE107,"")</f>
        <v/>
      </c>
      <c r="CU107" s="31" t="str">
        <f>IF(BE107=1,1,"")</f>
        <v/>
      </c>
      <c r="CV107" s="31" t="str">
        <f>IF(BE107=2,2,"")</f>
        <v/>
      </c>
      <c r="CW107" s="31" t="str">
        <f>IF(BE107=3,3,"")</f>
        <v/>
      </c>
      <c r="CX107" s="31" t="str">
        <f>IF(BE107=4,4,"")</f>
        <v/>
      </c>
      <c r="CY107" s="31" t="str">
        <f>IF(BE107=5,5,"")</f>
        <v/>
      </c>
      <c r="CZ107" s="31" t="str">
        <f>IF(BH107=0,BH107,"")</f>
        <v/>
      </c>
      <c r="DA107" s="31" t="str">
        <f>IF(BH107=1,1,"")</f>
        <v/>
      </c>
      <c r="DB107" s="31" t="str">
        <f>IF(BH107=2,2,"")</f>
        <v/>
      </c>
      <c r="DC107" s="31" t="str">
        <f>IF(BH107=3,3,"")</f>
        <v/>
      </c>
      <c r="DD107" s="31" t="str">
        <f>IF(BH107=4,4,"")</f>
        <v/>
      </c>
      <c r="DE107" s="31" t="str">
        <f>IF(BH107=5,5,"")</f>
        <v/>
      </c>
      <c r="DF107" s="31" t="str">
        <f>IF(BK107=0,BK107,"")</f>
        <v/>
      </c>
      <c r="DG107" s="31" t="str">
        <f>IF(BK107=1,1,"")</f>
        <v/>
      </c>
      <c r="DH107" s="31" t="str">
        <f>IF(BK107=2,2,"")</f>
        <v/>
      </c>
      <c r="DI107" s="31" t="str">
        <f>IF(BK107=3,3,"")</f>
        <v/>
      </c>
      <c r="DJ107" s="31" t="str">
        <f>IF(BK107=4,4,"")</f>
        <v/>
      </c>
      <c r="DK107" s="31" t="str">
        <f>IF(BK107=5,5,"")</f>
        <v/>
      </c>
      <c r="DL107" s="31" t="str">
        <f>IF(BK107=6,6,"")</f>
        <v/>
      </c>
      <c r="DM107" s="31" t="str">
        <f>IF(BK107=7,7,"")</f>
        <v/>
      </c>
      <c r="DN107" s="31" t="str">
        <f>IF(BK107=8,8,"")</f>
        <v/>
      </c>
      <c r="DO107" s="31" t="str">
        <f>IF(BK107=9,9,"")</f>
        <v/>
      </c>
      <c r="DP107" s="31" t="str">
        <f>IF(BK107=10,10,"")</f>
        <v/>
      </c>
      <c r="DQ107" s="31" t="str">
        <f>IF(J107="Lund",AZ107,"")</f>
        <v/>
      </c>
      <c r="DR107" s="31" t="str">
        <f>IF(DQ107="","",RANK(DQ107,$DQ$3:$DQ$202,1))</f>
        <v/>
      </c>
      <c r="DS107" s="31" t="str">
        <f>IF(DR107=1,B107,"")</f>
        <v/>
      </c>
      <c r="DT107" s="31" t="str">
        <f>IF(I107="AT",B107,"")</f>
        <v/>
      </c>
      <c r="DU107" s="31" t="str">
        <f>IF(I107="MC",B107,"")</f>
        <v/>
      </c>
      <c r="DV107" s="31" t="str">
        <f>IF(I107="AC",B107,"")</f>
        <v/>
      </c>
      <c r="DW107" s="48" t="e">
        <f>IF(BK107=0,0,IF(D107="","",$D$203-AZ107+1)/$D$203*100)</f>
        <v>#VALUE!</v>
      </c>
      <c r="DX107" s="76" t="str">
        <f>IF(AS107 = 0,AV107 - AS107,"")</f>
        <v/>
      </c>
    </row>
    <row r="108" spans="1:128" ht="13.2" x14ac:dyDescent="0.25">
      <c r="A108" s="31" t="s">
        <v>318</v>
      </c>
      <c r="B108" s="76">
        <v>106</v>
      </c>
      <c r="C108" s="15"/>
      <c r="D108" s="14"/>
      <c r="E108" s="14"/>
      <c r="F108" s="14"/>
      <c r="G108" s="14"/>
      <c r="H108" s="14"/>
      <c r="I108" s="15"/>
      <c r="J108" s="47"/>
      <c r="K108" s="47"/>
      <c r="L108" s="47"/>
      <c r="M108" s="54"/>
      <c r="N108" s="54"/>
      <c r="O108" s="54"/>
      <c r="P108" s="54"/>
      <c r="Q108" s="54"/>
      <c r="R108" s="51"/>
      <c r="S108" s="51"/>
      <c r="T108" s="51"/>
      <c r="U108" s="51"/>
      <c r="V108" s="51"/>
      <c r="W108" s="51"/>
      <c r="X108" s="52" t="str">
        <f>IF(M108&gt;0,VLOOKUP(M108,$DY$8:$DZ$95,2)," ")</f>
        <v xml:space="preserve"> </v>
      </c>
      <c r="Y108" s="52" t="str">
        <f>IF(N108&gt;0,VLOOKUP(N108,$DY$8:$DZ$95,2)," ")</f>
        <v xml:space="preserve"> </v>
      </c>
      <c r="Z108" s="52" t="str">
        <f>IF(O108&gt;0,VLOOKUP(O108,$DY$8:$DZ$95,2)," ")</f>
        <v xml:space="preserve"> </v>
      </c>
      <c r="AA108" s="52" t="str">
        <f>IF(P108&gt;0,VLOOKUP(P108,$DY$8:$DZ$95,2)," ")</f>
        <v xml:space="preserve"> </v>
      </c>
      <c r="AB108" s="52" t="str">
        <f>IF(Q108&gt;0,VLOOKUP(Q108,$DY$8:$DZ$95,2)," ")</f>
        <v xml:space="preserve"> </v>
      </c>
      <c r="AC108" s="54"/>
      <c r="AD108" s="54"/>
      <c r="AE108" s="54"/>
      <c r="AF108" s="54"/>
      <c r="AG108" s="54"/>
      <c r="AH108" s="52" t="str">
        <f>IF(AC108&gt;0,VLOOKUP(AC108,$DY$8:$DZ$95,2)," ")</f>
        <v xml:space="preserve"> </v>
      </c>
      <c r="AI108" s="52" t="str">
        <f>IF(AD108&gt;0,VLOOKUP(AD108,$DY$8:$DZ$95,2)," ")</f>
        <v xml:space="preserve"> </v>
      </c>
      <c r="AJ108" s="52" t="str">
        <f>IF(AE108&gt;0,VLOOKUP(AE108,$DY$8:$DZ$95,2)," ")</f>
        <v xml:space="preserve"> </v>
      </c>
      <c r="AK108" s="52" t="str">
        <f>IF(AF108&gt;0,VLOOKUP(AF108,$DY$8:$DZ$95,2)," ")</f>
        <v xml:space="preserve"> </v>
      </c>
      <c r="AL108" s="52" t="str">
        <f>IF(AG108&gt;0,VLOOKUP(AG108,$DY$8:$DZ$95,2)," ")</f>
        <v xml:space="preserve"> </v>
      </c>
      <c r="AM108" s="53"/>
      <c r="AN108" s="53"/>
      <c r="AO108" s="53"/>
      <c r="AP108" s="53"/>
      <c r="AQ108" s="53"/>
      <c r="AR108" s="53"/>
      <c r="AS108" s="55" t="str">
        <f>IF(D108="","",SUM(X108:AB108))</f>
        <v/>
      </c>
      <c r="AT108" s="31" t="str">
        <f>IF(D108="","",RANK(AS108,$AS$3:$AS$202,0))</f>
        <v/>
      </c>
      <c r="AU108" s="57" t="str">
        <f>IF(D108="","",IF(LOOKUP(AT108,'Master 2012 Pay Sheet'!$A$5:$A$35,'Master 2012 Pay Sheet'!$B$5:$B$35)&gt;0,LOOKUP(AT108,'Master 2012 Pay Sheet'!$A$5:$A$35,'Master 2012 Pay Sheet'!$B$5:$B$35),0))</f>
        <v/>
      </c>
      <c r="AV108" s="56" t="str">
        <f>IF(D108="","",SUM(AH108:AL108))</f>
        <v/>
      </c>
      <c r="AW108" s="31" t="str">
        <f>IF(D108="","",RANK(AV108,$AV$3:$AV$202,0))</f>
        <v/>
      </c>
      <c r="AX108" s="57" t="str">
        <f>IF(D108="","",IF(LOOKUP(AW108,'Master 2012 Pay Sheet'!$C$5:$C$35,'Master 2012 Pay Sheet'!$D$5:$D$35)&gt;0,LOOKUP(AW108,'Master 2012 Pay Sheet'!$C$5:$C$35,'Master 2012 Pay Sheet'!$D$5:$D$35),0))</f>
        <v/>
      </c>
      <c r="AY108" s="56" t="str">
        <f>IF(D108="","",AS108+AV108)</f>
        <v/>
      </c>
      <c r="AZ108" s="31" t="str">
        <f>IF(D108="","",RANK(AY108,$AY$3:$AY$202,0))</f>
        <v/>
      </c>
      <c r="BA108" s="57" t="str">
        <f>IF(D108="","",IF(LOOKUP(AZ108,'Master 2012 Pay Sheet'!$E$5:$E$35,'Master 2012 Pay Sheet'!$F$5:$F$35)&gt;0,LOOKUP(AZ108,'Master 2012 Pay Sheet'!$E$5:$E$35,'Master 2012 Pay Sheet'!$F$5:$F$35),0))</f>
        <v/>
      </c>
      <c r="BB108" s="57" t="str">
        <f>IF(D108="","",SUM(AU108+AX108+BA108))</f>
        <v/>
      </c>
      <c r="BC108" s="31" t="str">
        <f>IF(D108="","",AT108-AZ108)</f>
        <v/>
      </c>
      <c r="BD108" s="31" t="str">
        <f>IF(D108="","",IF(BC108=MAX($BC$3:$BC$202),B108,""))</f>
        <v/>
      </c>
      <c r="BE108" s="31" t="str">
        <f>IF(D108="","",COUNT(M108:Q108))</f>
        <v/>
      </c>
      <c r="BF108" s="56" t="str">
        <f>IF(D108="","",MAX(X108:AB108))</f>
        <v/>
      </c>
      <c r="BG108" s="31" t="str">
        <f>IF(BF108=MAX($BF$3:$BF$202),B108,"")</f>
        <v/>
      </c>
      <c r="BH108" s="31" t="str">
        <f>IF(D108="","",COUNT(AC108:AG108))</f>
        <v/>
      </c>
      <c r="BI108" s="56" t="str">
        <f>IF(D108="","",MAX(AH108:AL108))</f>
        <v/>
      </c>
      <c r="BJ108" s="31" t="str">
        <f>IF(BI108=MAX($BI$3:$BI$202),B108,"")</f>
        <v/>
      </c>
      <c r="BK108" s="31" t="str">
        <f>IF(BE108="","",BE108+BH108)</f>
        <v/>
      </c>
      <c r="BL108" s="31" t="str">
        <f>IF(D108="","",IF(S108=MAX($S$3:$S$202),S108,""))</f>
        <v/>
      </c>
      <c r="BM108" s="31" t="str">
        <f>IF(BL108=MAX($BL$3:$BL$202),B108,"")</f>
        <v/>
      </c>
      <c r="BN108" s="31" t="str">
        <f>IF(D108="","",IF(AN108=MAX($AN$3:$AN$202),AN108,""))</f>
        <v/>
      </c>
      <c r="BO108" s="31" t="str">
        <f>IF(BN108=MAX($BN$3:$BN$202),B108,"")</f>
        <v/>
      </c>
      <c r="BP108" s="31" t="str">
        <f>IF(D108="","",IF(R108=MAX($R$3:$R$202),R108,""))</f>
        <v/>
      </c>
      <c r="BQ108" s="31" t="str">
        <f>IF(BP108=MAX($BP$3:$BP$202),B108,"")</f>
        <v/>
      </c>
      <c r="BR108" s="31" t="str">
        <f>IF(D108="","",IF(AM108=MAX($AM$3:$AM$202),AM108,""))</f>
        <v/>
      </c>
      <c r="BS108" s="31" t="str">
        <f>IF(BR108=MAX($BR$3:$BR$202),B108,"")</f>
        <v/>
      </c>
      <c r="BT108" s="31" t="str">
        <f>IF(D108="","",IF(V108=MAX($V$3:$V$202),V108,""))</f>
        <v/>
      </c>
      <c r="BU108" s="31" t="str">
        <f>IF(BT108=MAX($BT$3:$BT$202),B108,"")</f>
        <v/>
      </c>
      <c r="BV108" s="31" t="str">
        <f>IF(D108="","",IF(W108=MAX($W$3:$W$202), W108,""))</f>
        <v/>
      </c>
      <c r="BW108" s="31" t="str">
        <f>IF(BV108=MAX($BV$3:$BV$202),B108,"")</f>
        <v/>
      </c>
      <c r="BX108" s="31" t="str">
        <f>IF(D108="","",IF(AQ108=MAX($AQ$3:$AQ$202),AQ108,""))</f>
        <v/>
      </c>
      <c r="BY108" s="31" t="str">
        <f>IF(BX108=MAX($BX$3:$BX$202),B108,"")</f>
        <v/>
      </c>
      <c r="BZ108" s="31" t="str">
        <f>IF(D108="","",IF(AR108=MAX($AR$3:$AR$202), AR108,""))</f>
        <v/>
      </c>
      <c r="CA108" s="31" t="str">
        <f>IF(BZ108=MAX($BZ$3:$BZ$202),B108,"")</f>
        <v/>
      </c>
      <c r="CB108" s="31" t="str">
        <f>IF(D108="","",IF(U108=MAX($U$3:$U$202), U108,""))</f>
        <v/>
      </c>
      <c r="CC108" s="31" t="str">
        <f>IF(CB108=MAX($CB$3:$CB$202),B108,"")</f>
        <v/>
      </c>
      <c r="CD108" s="31" t="str">
        <f>IF(D108="","",IF(AP108=MAX($AP$3:$AP$202),AP108,""))</f>
        <v/>
      </c>
      <c r="CE108" s="31" t="str">
        <f>IF(CD108=MAX($CD$3:$CD$202),B108,"")</f>
        <v/>
      </c>
      <c r="CF108" s="31" t="str">
        <f>IF(D108="","",IF(T108=MAX($T$3:$T$202), T108,""))</f>
        <v/>
      </c>
      <c r="CG108" s="31" t="str">
        <f>IF(CF108=MAX($CF$3:$CF$202),B108,"")</f>
        <v/>
      </c>
      <c r="CH108" s="31" t="str">
        <f>IF(D108="","",IF(AO108=MAX($AO$3:$AO$202),AO108,""))</f>
        <v/>
      </c>
      <c r="CI108" s="31" t="str">
        <f>IF(CH108=MAX($CH$3:$CH$202),B108,"")</f>
        <v/>
      </c>
      <c r="CJ108" s="31" t="str">
        <f>IF(I108="AC",AZ108,"")</f>
        <v/>
      </c>
      <c r="CK108" s="31" t="str">
        <f>IF(CJ108="","",RANK(CJ108,$CJ$3:$CJ$202,1))</f>
        <v/>
      </c>
      <c r="CL108" s="31" t="str">
        <f>IF(CK108=1,B108,"")</f>
        <v/>
      </c>
      <c r="CM108" s="31" t="str">
        <f>IF(CK108=2,B108,"")</f>
        <v/>
      </c>
      <c r="CN108" s="31" t="str">
        <f>IF(CK108=3,B108,"")</f>
        <v/>
      </c>
      <c r="CO108" s="31" t="str">
        <f>IF(I108="MC",AZ108,"")</f>
        <v/>
      </c>
      <c r="CP108" s="31" t="str">
        <f>IF(CO108="","",RANK(CO108,$CO$3:$CO$202,1))</f>
        <v/>
      </c>
      <c r="CQ108" s="31" t="str">
        <f>IF(CP108=1,B108,"")</f>
        <v/>
      </c>
      <c r="CR108" s="31" t="str">
        <f>IF(CP108=2,B108,"")</f>
        <v/>
      </c>
      <c r="CS108" s="31" t="str">
        <f>IF(CP108=3,B108,"")</f>
        <v/>
      </c>
      <c r="CT108" s="31" t="str">
        <f>IF(BE108=0,BE108,"")</f>
        <v/>
      </c>
      <c r="CU108" s="31" t="str">
        <f>IF(BE108=1,1,"")</f>
        <v/>
      </c>
      <c r="CV108" s="31" t="str">
        <f>IF(BE108=2,2,"")</f>
        <v/>
      </c>
      <c r="CW108" s="31" t="str">
        <f>IF(BE108=3,3,"")</f>
        <v/>
      </c>
      <c r="CX108" s="31" t="str">
        <f>IF(BE108=4,4,"")</f>
        <v/>
      </c>
      <c r="CY108" s="31" t="str">
        <f>IF(BE108=5,5,"")</f>
        <v/>
      </c>
      <c r="CZ108" s="31" t="str">
        <f>IF(BH108=0,BH108,"")</f>
        <v/>
      </c>
      <c r="DA108" s="31" t="str">
        <f>IF(BH108=1,1,"")</f>
        <v/>
      </c>
      <c r="DB108" s="31" t="str">
        <f>IF(BH108=2,2,"")</f>
        <v/>
      </c>
      <c r="DC108" s="31" t="str">
        <f>IF(BH108=3,3,"")</f>
        <v/>
      </c>
      <c r="DD108" s="31" t="str">
        <f>IF(BH108=4,4,"")</f>
        <v/>
      </c>
      <c r="DE108" s="31" t="str">
        <f>IF(BH108=5,5,"")</f>
        <v/>
      </c>
      <c r="DF108" s="31" t="str">
        <f>IF(BK108=0,BK108,"")</f>
        <v/>
      </c>
      <c r="DG108" s="31" t="str">
        <f>IF(BK108=1,1,"")</f>
        <v/>
      </c>
      <c r="DH108" s="31" t="str">
        <f>IF(BK108=2,2,"")</f>
        <v/>
      </c>
      <c r="DI108" s="31" t="str">
        <f>IF(BK108=3,3,"")</f>
        <v/>
      </c>
      <c r="DJ108" s="31" t="str">
        <f>IF(BK108=4,4,"")</f>
        <v/>
      </c>
      <c r="DK108" s="31" t="str">
        <f>IF(BK108=5,5,"")</f>
        <v/>
      </c>
      <c r="DL108" s="31" t="str">
        <f>IF(BK108=6,6,"")</f>
        <v/>
      </c>
      <c r="DM108" s="31" t="str">
        <f>IF(BK108=7,7,"")</f>
        <v/>
      </c>
      <c r="DN108" s="31" t="str">
        <f>IF(BK108=8,8,"")</f>
        <v/>
      </c>
      <c r="DO108" s="31" t="str">
        <f>IF(BK108=9,9,"")</f>
        <v/>
      </c>
      <c r="DP108" s="31" t="str">
        <f>IF(BK108=10,10,"")</f>
        <v/>
      </c>
      <c r="DQ108" s="31" t="str">
        <f>IF(J108="Lund",AZ108,"")</f>
        <v/>
      </c>
      <c r="DR108" s="31" t="str">
        <f>IF(DQ108="","",RANK(DQ108,$DQ$3:$DQ$202,1))</f>
        <v/>
      </c>
      <c r="DS108" s="31" t="str">
        <f>IF(DR108=1,B108,"")</f>
        <v/>
      </c>
      <c r="DT108" s="31" t="str">
        <f>IF(I108="AT",B108,"")</f>
        <v/>
      </c>
      <c r="DU108" s="31" t="str">
        <f>IF(I108="MC",B108,"")</f>
        <v/>
      </c>
      <c r="DV108" s="31" t="str">
        <f>IF(I108="AC",B108,"")</f>
        <v/>
      </c>
      <c r="DW108" s="48" t="e">
        <f>IF(BK108=0,0,IF(D108="","",$D$203-AZ108+1)/$D$203*100)</f>
        <v>#VALUE!</v>
      </c>
      <c r="DX108" s="76" t="str">
        <f>IF(AS108 = 0,AV108 - AS108,"")</f>
        <v/>
      </c>
    </row>
    <row r="109" spans="1:128" ht="13.2" x14ac:dyDescent="0.25">
      <c r="A109" s="31" t="s">
        <v>318</v>
      </c>
      <c r="B109" s="76">
        <v>107</v>
      </c>
      <c r="C109" s="15"/>
      <c r="D109" s="14"/>
      <c r="E109" s="14"/>
      <c r="F109" s="14"/>
      <c r="G109" s="14"/>
      <c r="H109" s="14"/>
      <c r="I109" s="15"/>
      <c r="J109" s="47"/>
      <c r="K109" s="47"/>
      <c r="L109" s="47"/>
      <c r="M109" s="54"/>
      <c r="N109" s="54"/>
      <c r="O109" s="54"/>
      <c r="P109" s="54"/>
      <c r="Q109" s="54"/>
      <c r="R109" s="51"/>
      <c r="S109" s="51"/>
      <c r="T109" s="51"/>
      <c r="U109" s="51"/>
      <c r="V109" s="51"/>
      <c r="W109" s="51"/>
      <c r="X109" s="52" t="str">
        <f>IF(M109&gt;0,VLOOKUP(M109,$DY$8:$DZ$95,2)," ")</f>
        <v xml:space="preserve"> </v>
      </c>
      <c r="Y109" s="52" t="str">
        <f>IF(N109&gt;0,VLOOKUP(N109,$DY$8:$DZ$95,2)," ")</f>
        <v xml:space="preserve"> </v>
      </c>
      <c r="Z109" s="52" t="str">
        <f>IF(O109&gt;0,VLOOKUP(O109,$DY$8:$DZ$95,2)," ")</f>
        <v xml:space="preserve"> </v>
      </c>
      <c r="AA109" s="52" t="str">
        <f>IF(P109&gt;0,VLOOKUP(P109,$DY$8:$DZ$95,2)," ")</f>
        <v xml:space="preserve"> </v>
      </c>
      <c r="AB109" s="52" t="str">
        <f>IF(Q109&gt;0,VLOOKUP(Q109,$DY$8:$DZ$95,2)," ")</f>
        <v xml:space="preserve"> </v>
      </c>
      <c r="AC109" s="54"/>
      <c r="AD109" s="54"/>
      <c r="AE109" s="54"/>
      <c r="AF109" s="54"/>
      <c r="AG109" s="54"/>
      <c r="AH109" s="52" t="str">
        <f>IF(AC109&gt;0,VLOOKUP(AC109,$DY$8:$DZ$95,2)," ")</f>
        <v xml:space="preserve"> </v>
      </c>
      <c r="AI109" s="52" t="str">
        <f>IF(AD109&gt;0,VLOOKUP(AD109,$DY$8:$DZ$95,2)," ")</f>
        <v xml:space="preserve"> </v>
      </c>
      <c r="AJ109" s="52" t="str">
        <f>IF(AE109&gt;0,VLOOKUP(AE109,$DY$8:$DZ$95,2)," ")</f>
        <v xml:space="preserve"> </v>
      </c>
      <c r="AK109" s="52" t="str">
        <f>IF(AF109&gt;0,VLOOKUP(AF109,$DY$8:$DZ$95,2)," ")</f>
        <v xml:space="preserve"> </v>
      </c>
      <c r="AL109" s="52" t="str">
        <f>IF(AG109&gt;0,VLOOKUP(AG109,$DY$8:$DZ$95,2)," ")</f>
        <v xml:space="preserve"> </v>
      </c>
      <c r="AM109" s="53"/>
      <c r="AN109" s="53"/>
      <c r="AO109" s="53"/>
      <c r="AP109" s="53"/>
      <c r="AQ109" s="53"/>
      <c r="AR109" s="53"/>
      <c r="AS109" s="55" t="str">
        <f>IF(D109="","",SUM(X109:AB109))</f>
        <v/>
      </c>
      <c r="AT109" s="31" t="str">
        <f>IF(D109="","",RANK(AS109,$AS$3:$AS$202,0))</f>
        <v/>
      </c>
      <c r="AU109" s="57" t="str">
        <f>IF(D109="","",IF(LOOKUP(AT109,'Master 2012 Pay Sheet'!$A$5:$A$35,'Master 2012 Pay Sheet'!$B$5:$B$35)&gt;0,LOOKUP(AT109,'Master 2012 Pay Sheet'!$A$5:$A$35,'Master 2012 Pay Sheet'!$B$5:$B$35),0))</f>
        <v/>
      </c>
      <c r="AV109" s="56" t="str">
        <f>IF(D109="","",SUM(AH109:AL109))</f>
        <v/>
      </c>
      <c r="AW109" s="31" t="str">
        <f>IF(D109="","",RANK(AV109,$AV$3:$AV$202,0))</f>
        <v/>
      </c>
      <c r="AX109" s="57" t="str">
        <f>IF(D109="","",IF(LOOKUP(AW109,'Master 2012 Pay Sheet'!$C$5:$C$35,'Master 2012 Pay Sheet'!$D$5:$D$35)&gt;0,LOOKUP(AW109,'Master 2012 Pay Sheet'!$C$5:$C$35,'Master 2012 Pay Sheet'!$D$5:$D$35),0))</f>
        <v/>
      </c>
      <c r="AY109" s="56" t="str">
        <f>IF(D109="","",AS109+AV109)</f>
        <v/>
      </c>
      <c r="AZ109" s="31" t="str">
        <f>IF(D109="","",RANK(AY109,$AY$3:$AY$202,0))</f>
        <v/>
      </c>
      <c r="BA109" s="57" t="str">
        <f>IF(D109="","",IF(LOOKUP(AZ109,'Master 2012 Pay Sheet'!$E$5:$E$35,'Master 2012 Pay Sheet'!$F$5:$F$35)&gt;0,LOOKUP(AZ109,'Master 2012 Pay Sheet'!$E$5:$E$35,'Master 2012 Pay Sheet'!$F$5:$F$35),0))</f>
        <v/>
      </c>
      <c r="BB109" s="57" t="str">
        <f>IF(D109="","",SUM(AU109+AX109+BA109))</f>
        <v/>
      </c>
      <c r="BC109" s="31" t="str">
        <f>IF(D109="","",AT109-AZ109)</f>
        <v/>
      </c>
      <c r="BD109" s="31" t="str">
        <f>IF(D109="","",IF(BC109=MAX($BC$3:$BC$202),B109,""))</f>
        <v/>
      </c>
      <c r="BE109" s="31" t="str">
        <f>IF(D109="","",COUNT(M109:Q109))</f>
        <v/>
      </c>
      <c r="BF109" s="56" t="str">
        <f>IF(D109="","",MAX(X109:AB109))</f>
        <v/>
      </c>
      <c r="BG109" s="31" t="str">
        <f>IF(BF109=MAX($BF$3:$BF$202),B109,"")</f>
        <v/>
      </c>
      <c r="BH109" s="31" t="str">
        <f>IF(D109="","",COUNT(AC109:AG109))</f>
        <v/>
      </c>
      <c r="BI109" s="56" t="str">
        <f>IF(D109="","",MAX(AH109:AL109))</f>
        <v/>
      </c>
      <c r="BJ109" s="31" t="str">
        <f>IF(BI109=MAX($BI$3:$BI$202),B109,"")</f>
        <v/>
      </c>
      <c r="BK109" s="31" t="str">
        <f>IF(BE109="","",BE109+BH109)</f>
        <v/>
      </c>
      <c r="BL109" s="31" t="str">
        <f>IF(D109="","",IF(S109=MAX($S$3:$S$202),S109,""))</f>
        <v/>
      </c>
      <c r="BM109" s="31" t="str">
        <f>IF(BL109=MAX($BL$3:$BL$202),B109,"")</f>
        <v/>
      </c>
      <c r="BN109" s="31" t="str">
        <f>IF(D109="","",IF(AN109=MAX($AN$3:$AN$202),AN109,""))</f>
        <v/>
      </c>
      <c r="BO109" s="31" t="str">
        <f>IF(BN109=MAX($BN$3:$BN$202),B109,"")</f>
        <v/>
      </c>
      <c r="BP109" s="31" t="str">
        <f>IF(D109="","",IF(R109=MAX($R$3:$R$202),R109,""))</f>
        <v/>
      </c>
      <c r="BQ109" s="31" t="str">
        <f>IF(BP109=MAX($BP$3:$BP$202),B109,"")</f>
        <v/>
      </c>
      <c r="BR109" s="31" t="str">
        <f>IF(D109="","",IF(AM109=MAX($AM$3:$AM$202),AM109,""))</f>
        <v/>
      </c>
      <c r="BS109" s="31" t="str">
        <f>IF(BR109=MAX($BR$3:$BR$202),B109,"")</f>
        <v/>
      </c>
      <c r="BT109" s="31" t="str">
        <f>IF(D109="","",IF(V109=MAX($V$3:$V$202),V109,""))</f>
        <v/>
      </c>
      <c r="BU109" s="31" t="str">
        <f>IF(BT109=MAX($BT$3:$BT$202),B109,"")</f>
        <v/>
      </c>
      <c r="BV109" s="31" t="str">
        <f>IF(D109="","",IF(W109=MAX($W$3:$W$202), W109,""))</f>
        <v/>
      </c>
      <c r="BW109" s="31" t="str">
        <f>IF(BV109=MAX($BV$3:$BV$202),B109,"")</f>
        <v/>
      </c>
      <c r="BX109" s="31" t="str">
        <f>IF(D109="","",IF(AQ109=MAX($AQ$3:$AQ$202),AQ109,""))</f>
        <v/>
      </c>
      <c r="BY109" s="31" t="str">
        <f>IF(BX109=MAX($BX$3:$BX$202),B109,"")</f>
        <v/>
      </c>
      <c r="BZ109" s="31" t="str">
        <f>IF(D109="","",IF(AR109=MAX($AR$3:$AR$202), AR109,""))</f>
        <v/>
      </c>
      <c r="CA109" s="31" t="str">
        <f>IF(BZ109=MAX($BZ$3:$BZ$202),B109,"")</f>
        <v/>
      </c>
      <c r="CB109" s="31" t="str">
        <f>IF(D109="","",IF(U109=MAX($U$3:$U$202), U109,""))</f>
        <v/>
      </c>
      <c r="CC109" s="31" t="str">
        <f>IF(CB109=MAX($CB$3:$CB$202),B109,"")</f>
        <v/>
      </c>
      <c r="CD109" s="31" t="str">
        <f>IF(D109="","",IF(AP109=MAX($AP$3:$AP$202),AP109,""))</f>
        <v/>
      </c>
      <c r="CE109" s="31" t="str">
        <f>IF(CD109=MAX($CD$3:$CD$202),B109,"")</f>
        <v/>
      </c>
      <c r="CF109" s="31" t="str">
        <f>IF(D109="","",IF(T109=MAX($T$3:$T$202), T109,""))</f>
        <v/>
      </c>
      <c r="CG109" s="31" t="str">
        <f>IF(CF109=MAX($CF$3:$CF$202),B109,"")</f>
        <v/>
      </c>
      <c r="CH109" s="31" t="str">
        <f>IF(D109="","",IF(AO109=MAX($AO$3:$AO$202),AO109,""))</f>
        <v/>
      </c>
      <c r="CI109" s="31" t="str">
        <f>IF(CH109=MAX($CH$3:$CH$202),B109,"")</f>
        <v/>
      </c>
      <c r="CJ109" s="31" t="str">
        <f>IF(I109="AC",AZ109,"")</f>
        <v/>
      </c>
      <c r="CK109" s="31" t="str">
        <f>IF(CJ109="","",RANK(CJ109,$CJ$3:$CJ$202,1))</f>
        <v/>
      </c>
      <c r="CL109" s="31" t="str">
        <f>IF(CK109=1,B109,"")</f>
        <v/>
      </c>
      <c r="CM109" s="31" t="str">
        <f>IF(CK109=2,B109,"")</f>
        <v/>
      </c>
      <c r="CN109" s="31" t="str">
        <f>IF(CK109=3,B109,"")</f>
        <v/>
      </c>
      <c r="CO109" s="31" t="str">
        <f>IF(I109="MC",AZ109,"")</f>
        <v/>
      </c>
      <c r="CP109" s="31" t="str">
        <f>IF(CO109="","",RANK(CO109,$CO$3:$CO$202,1))</f>
        <v/>
      </c>
      <c r="CQ109" s="31" t="str">
        <f>IF(CP109=1,B109,"")</f>
        <v/>
      </c>
      <c r="CR109" s="31" t="str">
        <f>IF(CP109=2,B109,"")</f>
        <v/>
      </c>
      <c r="CS109" s="31" t="str">
        <f>IF(CP109=3,B109,"")</f>
        <v/>
      </c>
      <c r="CT109" s="31" t="str">
        <f>IF(BE109=0,BE109,"")</f>
        <v/>
      </c>
      <c r="CU109" s="31" t="str">
        <f>IF(BE109=1,1,"")</f>
        <v/>
      </c>
      <c r="CV109" s="31" t="str">
        <f>IF(BE109=2,2,"")</f>
        <v/>
      </c>
      <c r="CW109" s="31" t="str">
        <f>IF(BE109=3,3,"")</f>
        <v/>
      </c>
      <c r="CX109" s="31" t="str">
        <f>IF(BE109=4,4,"")</f>
        <v/>
      </c>
      <c r="CY109" s="31" t="str">
        <f>IF(BE109=5,5,"")</f>
        <v/>
      </c>
      <c r="CZ109" s="31" t="str">
        <f>IF(BH109=0,BH109,"")</f>
        <v/>
      </c>
      <c r="DA109" s="31" t="str">
        <f>IF(BH109=1,1,"")</f>
        <v/>
      </c>
      <c r="DB109" s="31" t="str">
        <f>IF(BH109=2,2,"")</f>
        <v/>
      </c>
      <c r="DC109" s="31" t="str">
        <f>IF(BH109=3,3,"")</f>
        <v/>
      </c>
      <c r="DD109" s="31" t="str">
        <f>IF(BH109=4,4,"")</f>
        <v/>
      </c>
      <c r="DE109" s="31" t="str">
        <f>IF(BH109=5,5,"")</f>
        <v/>
      </c>
      <c r="DF109" s="31" t="str">
        <f>IF(BK109=0,BK109,"")</f>
        <v/>
      </c>
      <c r="DG109" s="31" t="str">
        <f>IF(BK109=1,1,"")</f>
        <v/>
      </c>
      <c r="DH109" s="31" t="str">
        <f>IF(BK109=2,2,"")</f>
        <v/>
      </c>
      <c r="DI109" s="31" t="str">
        <f>IF(BK109=3,3,"")</f>
        <v/>
      </c>
      <c r="DJ109" s="31" t="str">
        <f>IF(BK109=4,4,"")</f>
        <v/>
      </c>
      <c r="DK109" s="31" t="str">
        <f>IF(BK109=5,5,"")</f>
        <v/>
      </c>
      <c r="DL109" s="31" t="str">
        <f>IF(BK109=6,6,"")</f>
        <v/>
      </c>
      <c r="DM109" s="31" t="str">
        <f>IF(BK109=7,7,"")</f>
        <v/>
      </c>
      <c r="DN109" s="31" t="str">
        <f>IF(BK109=8,8,"")</f>
        <v/>
      </c>
      <c r="DO109" s="31" t="str">
        <f>IF(BK109=9,9,"")</f>
        <v/>
      </c>
      <c r="DP109" s="31" t="str">
        <f>IF(BK109=10,10,"")</f>
        <v/>
      </c>
      <c r="DQ109" s="31" t="str">
        <f>IF(J109="Lund",AZ109,"")</f>
        <v/>
      </c>
      <c r="DR109" s="31" t="str">
        <f>IF(DQ109="","",RANK(DQ109,$DQ$3:$DQ$202,1))</f>
        <v/>
      </c>
      <c r="DS109" s="31" t="str">
        <f>IF(DR109=1,B109,"")</f>
        <v/>
      </c>
      <c r="DT109" s="31" t="str">
        <f>IF(I109="AT",B109,"")</f>
        <v/>
      </c>
      <c r="DU109" s="31" t="str">
        <f>IF(I109="MC",B109,"")</f>
        <v/>
      </c>
      <c r="DV109" s="31" t="str">
        <f>IF(I109="AC",B109,"")</f>
        <v/>
      </c>
      <c r="DW109" s="48" t="e">
        <f>IF(BK109=0,0,IF(D109="","",$D$203-AZ109+1)/$D$203*100)</f>
        <v>#VALUE!</v>
      </c>
      <c r="DX109" s="76" t="str">
        <f>IF(AS109 = 0,AV109 - AS109,"")</f>
        <v/>
      </c>
    </row>
    <row r="110" spans="1:128" ht="13.2" x14ac:dyDescent="0.25">
      <c r="A110" s="31" t="s">
        <v>318</v>
      </c>
      <c r="B110" s="76">
        <v>108</v>
      </c>
      <c r="C110" s="15"/>
      <c r="D110" s="14"/>
      <c r="E110" s="14"/>
      <c r="F110" s="14"/>
      <c r="G110" s="14"/>
      <c r="H110" s="14"/>
      <c r="I110" s="15"/>
      <c r="J110" s="47"/>
      <c r="K110" s="47"/>
      <c r="L110" s="47"/>
      <c r="M110" s="54"/>
      <c r="N110" s="54"/>
      <c r="O110" s="54"/>
      <c r="P110" s="54"/>
      <c r="Q110" s="54"/>
      <c r="R110" s="51"/>
      <c r="S110" s="51"/>
      <c r="T110" s="51"/>
      <c r="U110" s="51"/>
      <c r="V110" s="51"/>
      <c r="W110" s="51"/>
      <c r="X110" s="52" t="str">
        <f>IF(M110&gt;0,VLOOKUP(M110,$DY$8:$DZ$95,2)," ")</f>
        <v xml:space="preserve"> </v>
      </c>
      <c r="Y110" s="52" t="str">
        <f>IF(N110&gt;0,VLOOKUP(N110,$DY$8:$DZ$95,2)," ")</f>
        <v xml:space="preserve"> </v>
      </c>
      <c r="Z110" s="52" t="str">
        <f>IF(O110&gt;0,VLOOKUP(O110,$DY$8:$DZ$95,2)," ")</f>
        <v xml:space="preserve"> </v>
      </c>
      <c r="AA110" s="52" t="str">
        <f>IF(P110&gt;0,VLOOKUP(P110,$DY$8:$DZ$95,2)," ")</f>
        <v xml:space="preserve"> </v>
      </c>
      <c r="AB110" s="52" t="str">
        <f>IF(Q110&gt;0,VLOOKUP(Q110,$DY$8:$DZ$95,2)," ")</f>
        <v xml:space="preserve"> </v>
      </c>
      <c r="AC110" s="54"/>
      <c r="AD110" s="54"/>
      <c r="AE110" s="54"/>
      <c r="AF110" s="54"/>
      <c r="AG110" s="54"/>
      <c r="AH110" s="52" t="str">
        <f>IF(AC110&gt;0,VLOOKUP(AC110,$DY$8:$DZ$95,2)," ")</f>
        <v xml:space="preserve"> </v>
      </c>
      <c r="AI110" s="52" t="str">
        <f>IF(AD110&gt;0,VLOOKUP(AD110,$DY$8:$DZ$95,2)," ")</f>
        <v xml:space="preserve"> </v>
      </c>
      <c r="AJ110" s="52" t="str">
        <f>IF(AE110&gt;0,VLOOKUP(AE110,$DY$8:$DZ$95,2)," ")</f>
        <v xml:space="preserve"> </v>
      </c>
      <c r="AK110" s="52" t="str">
        <f>IF(AF110&gt;0,VLOOKUP(AF110,$DY$8:$DZ$95,2)," ")</f>
        <v xml:space="preserve"> </v>
      </c>
      <c r="AL110" s="52" t="str">
        <f>IF(AG110&gt;0,VLOOKUP(AG110,$DY$8:$DZ$95,2)," ")</f>
        <v xml:space="preserve"> </v>
      </c>
      <c r="AM110" s="53"/>
      <c r="AN110" s="53"/>
      <c r="AO110" s="53"/>
      <c r="AP110" s="53"/>
      <c r="AQ110" s="53"/>
      <c r="AR110" s="53"/>
      <c r="AS110" s="55" t="str">
        <f>IF(D110="","",SUM(X110:AB110))</f>
        <v/>
      </c>
      <c r="AT110" s="31" t="str">
        <f>IF(D110="","",RANK(AS110,$AS$3:$AS$202,0))</f>
        <v/>
      </c>
      <c r="AU110" s="57" t="str">
        <f>IF(D110="","",IF(LOOKUP(AT110,'Master 2012 Pay Sheet'!$A$5:$A$35,'Master 2012 Pay Sheet'!$B$5:$B$35)&gt;0,LOOKUP(AT110,'Master 2012 Pay Sheet'!$A$5:$A$35,'Master 2012 Pay Sheet'!$B$5:$B$35),0))</f>
        <v/>
      </c>
      <c r="AV110" s="56" t="str">
        <f>IF(D110="","",SUM(AH110:AL110))</f>
        <v/>
      </c>
      <c r="AW110" s="31" t="str">
        <f>IF(D110="","",RANK(AV110,$AV$3:$AV$202,0))</f>
        <v/>
      </c>
      <c r="AX110" s="57" t="str">
        <f>IF(D110="","",IF(LOOKUP(AW110,'Master 2012 Pay Sheet'!$C$5:$C$35,'Master 2012 Pay Sheet'!$D$5:$D$35)&gt;0,LOOKUP(AW110,'Master 2012 Pay Sheet'!$C$5:$C$35,'Master 2012 Pay Sheet'!$D$5:$D$35),0))</f>
        <v/>
      </c>
      <c r="AY110" s="56" t="str">
        <f>IF(D110="","",AS110+AV110)</f>
        <v/>
      </c>
      <c r="AZ110" s="31" t="str">
        <f>IF(D110="","",RANK(AY110,$AY$3:$AY$202,0))</f>
        <v/>
      </c>
      <c r="BA110" s="57" t="str">
        <f>IF(D110="","",IF(LOOKUP(AZ110,'Master 2012 Pay Sheet'!$E$5:$E$35,'Master 2012 Pay Sheet'!$F$5:$F$35)&gt;0,LOOKUP(AZ110,'Master 2012 Pay Sheet'!$E$5:$E$35,'Master 2012 Pay Sheet'!$F$5:$F$35),0))</f>
        <v/>
      </c>
      <c r="BB110" s="57" t="str">
        <f>IF(D110="","",SUM(AU110+AX110+BA110))</f>
        <v/>
      </c>
      <c r="BC110" s="31" t="str">
        <f>IF(D110="","",AT110-AZ110)</f>
        <v/>
      </c>
      <c r="BD110" s="31" t="str">
        <f>IF(D110="","",IF(BC110=MAX($BC$3:$BC$202),B110,""))</f>
        <v/>
      </c>
      <c r="BE110" s="31" t="str">
        <f>IF(D110="","",COUNT(M110:Q110))</f>
        <v/>
      </c>
      <c r="BF110" s="56" t="str">
        <f>IF(D110="","",MAX(X110:AB110))</f>
        <v/>
      </c>
      <c r="BG110" s="31" t="str">
        <f>IF(BF110=MAX($BF$3:$BF$202),B110,"")</f>
        <v/>
      </c>
      <c r="BH110" s="31" t="str">
        <f>IF(D110="","",COUNT(AC110:AG110))</f>
        <v/>
      </c>
      <c r="BI110" s="56" t="str">
        <f>IF(D110="","",MAX(AH110:AL110))</f>
        <v/>
      </c>
      <c r="BJ110" s="31" t="str">
        <f>IF(BI110=MAX($BI$3:$BI$202),B110,"")</f>
        <v/>
      </c>
      <c r="BK110" s="31" t="str">
        <f>IF(BE110="","",BE110+BH110)</f>
        <v/>
      </c>
      <c r="BL110" s="31" t="str">
        <f>IF(D110="","",IF(S110=MAX($S$3:$S$202),S110,""))</f>
        <v/>
      </c>
      <c r="BM110" s="31" t="str">
        <f>IF(BL110=MAX($BL$3:$BL$202),B110,"")</f>
        <v/>
      </c>
      <c r="BN110" s="31" t="str">
        <f>IF(D110="","",IF(AN110=MAX($AN$3:$AN$202),AN110,""))</f>
        <v/>
      </c>
      <c r="BO110" s="31" t="str">
        <f>IF(BN110=MAX($BN$3:$BN$202),B110,"")</f>
        <v/>
      </c>
      <c r="BP110" s="31" t="str">
        <f>IF(D110="","",IF(R110=MAX($R$3:$R$202),R110,""))</f>
        <v/>
      </c>
      <c r="BQ110" s="31" t="str">
        <f>IF(BP110=MAX($BP$3:$BP$202),B110,"")</f>
        <v/>
      </c>
      <c r="BR110" s="31" t="str">
        <f>IF(D110="","",IF(AM110=MAX($AM$3:$AM$202),AM110,""))</f>
        <v/>
      </c>
      <c r="BS110" s="31" t="str">
        <f>IF(BR110=MAX($BR$3:$BR$202),B110,"")</f>
        <v/>
      </c>
      <c r="BT110" s="31" t="str">
        <f>IF(D110="","",IF(V110=MAX($V$3:$V$202),V110,""))</f>
        <v/>
      </c>
      <c r="BU110" s="31" t="str">
        <f>IF(BT110=MAX($BT$3:$BT$202),B110,"")</f>
        <v/>
      </c>
      <c r="BV110" s="31" t="str">
        <f>IF(D110="","",IF(W110=MAX($W$3:$W$202), W110,""))</f>
        <v/>
      </c>
      <c r="BW110" s="31" t="str">
        <f>IF(BV110=MAX($BV$3:$BV$202),B110,"")</f>
        <v/>
      </c>
      <c r="BX110" s="31" t="str">
        <f>IF(D110="","",IF(AQ110=MAX($AQ$3:$AQ$202),AQ110,""))</f>
        <v/>
      </c>
      <c r="BY110" s="31" t="str">
        <f>IF(BX110=MAX($BX$3:$BX$202),B110,"")</f>
        <v/>
      </c>
      <c r="BZ110" s="31" t="str">
        <f>IF(D110="","",IF(AR110=MAX($AR$3:$AR$202), AR110,""))</f>
        <v/>
      </c>
      <c r="CA110" s="31" t="str">
        <f>IF(BZ110=MAX($BZ$3:$BZ$202),B110,"")</f>
        <v/>
      </c>
      <c r="CB110" s="31" t="str">
        <f>IF(D110="","",IF(U110=MAX($U$3:$U$202), U110,""))</f>
        <v/>
      </c>
      <c r="CC110" s="31" t="str">
        <f>IF(CB110=MAX($CB$3:$CB$202),B110,"")</f>
        <v/>
      </c>
      <c r="CD110" s="31" t="str">
        <f>IF(D110="","",IF(AP110=MAX($AP$3:$AP$202),AP110,""))</f>
        <v/>
      </c>
      <c r="CE110" s="31" t="str">
        <f>IF(CD110=MAX($CD$3:$CD$202),B110,"")</f>
        <v/>
      </c>
      <c r="CF110" s="31" t="str">
        <f>IF(D110="","",IF(T110=MAX($T$3:$T$202), T110,""))</f>
        <v/>
      </c>
      <c r="CG110" s="31" t="str">
        <f>IF(CF110=MAX($CF$3:$CF$202),B110,"")</f>
        <v/>
      </c>
      <c r="CH110" s="31" t="str">
        <f>IF(D110="","",IF(AO110=MAX($AO$3:$AO$202),AO110,""))</f>
        <v/>
      </c>
      <c r="CI110" s="31" t="str">
        <f>IF(CH110=MAX($CH$3:$CH$202),B110,"")</f>
        <v/>
      </c>
      <c r="CJ110" s="31" t="str">
        <f>IF(I110="AC",AZ110,"")</f>
        <v/>
      </c>
      <c r="CK110" s="31" t="str">
        <f>IF(CJ110="","",RANK(CJ110,$CJ$3:$CJ$202,1))</f>
        <v/>
      </c>
      <c r="CL110" s="31" t="str">
        <f>IF(CK110=1,B110,"")</f>
        <v/>
      </c>
      <c r="CM110" s="31" t="str">
        <f>IF(CK110=2,B110,"")</f>
        <v/>
      </c>
      <c r="CN110" s="31" t="str">
        <f>IF(CK110=3,B110,"")</f>
        <v/>
      </c>
      <c r="CO110" s="31" t="str">
        <f>IF(I110="MC",AZ110,"")</f>
        <v/>
      </c>
      <c r="CP110" s="31" t="str">
        <f>IF(CO110="","",RANK(CO110,$CO$3:$CO$202,1))</f>
        <v/>
      </c>
      <c r="CQ110" s="31" t="str">
        <f>IF(CP110=1,B110,"")</f>
        <v/>
      </c>
      <c r="CR110" s="31" t="str">
        <f>IF(CP110=2,B110,"")</f>
        <v/>
      </c>
      <c r="CS110" s="31" t="str">
        <f>IF(CP110=3,B110,"")</f>
        <v/>
      </c>
      <c r="CT110" s="31" t="str">
        <f>IF(BE110=0,BE110,"")</f>
        <v/>
      </c>
      <c r="CU110" s="31" t="str">
        <f>IF(BE110=1,1,"")</f>
        <v/>
      </c>
      <c r="CV110" s="31" t="str">
        <f>IF(BE110=2,2,"")</f>
        <v/>
      </c>
      <c r="CW110" s="31" t="str">
        <f>IF(BE110=3,3,"")</f>
        <v/>
      </c>
      <c r="CX110" s="31" t="str">
        <f>IF(BE110=4,4,"")</f>
        <v/>
      </c>
      <c r="CY110" s="31" t="str">
        <f>IF(BE110=5,5,"")</f>
        <v/>
      </c>
      <c r="CZ110" s="31" t="str">
        <f>IF(BH110=0,BH110,"")</f>
        <v/>
      </c>
      <c r="DA110" s="31" t="str">
        <f>IF(BH110=1,1,"")</f>
        <v/>
      </c>
      <c r="DB110" s="31" t="str">
        <f>IF(BH110=2,2,"")</f>
        <v/>
      </c>
      <c r="DC110" s="31" t="str">
        <f>IF(BH110=3,3,"")</f>
        <v/>
      </c>
      <c r="DD110" s="31" t="str">
        <f>IF(BH110=4,4,"")</f>
        <v/>
      </c>
      <c r="DE110" s="31" t="str">
        <f>IF(BH110=5,5,"")</f>
        <v/>
      </c>
      <c r="DF110" s="31" t="str">
        <f>IF(BK110=0,BK110,"")</f>
        <v/>
      </c>
      <c r="DG110" s="31" t="str">
        <f>IF(BK110=1,1,"")</f>
        <v/>
      </c>
      <c r="DH110" s="31" t="str">
        <f>IF(BK110=2,2,"")</f>
        <v/>
      </c>
      <c r="DI110" s="31" t="str">
        <f>IF(BK110=3,3,"")</f>
        <v/>
      </c>
      <c r="DJ110" s="31" t="str">
        <f>IF(BK110=4,4,"")</f>
        <v/>
      </c>
      <c r="DK110" s="31" t="str">
        <f>IF(BK110=5,5,"")</f>
        <v/>
      </c>
      <c r="DL110" s="31" t="str">
        <f>IF(BK110=6,6,"")</f>
        <v/>
      </c>
      <c r="DM110" s="31" t="str">
        <f>IF(BK110=7,7,"")</f>
        <v/>
      </c>
      <c r="DN110" s="31" t="str">
        <f>IF(BK110=8,8,"")</f>
        <v/>
      </c>
      <c r="DO110" s="31" t="str">
        <f>IF(BK110=9,9,"")</f>
        <v/>
      </c>
      <c r="DP110" s="31" t="str">
        <f>IF(BK110=10,10,"")</f>
        <v/>
      </c>
      <c r="DQ110" s="31" t="str">
        <f>IF(J110="Lund",AZ110,"")</f>
        <v/>
      </c>
      <c r="DR110" s="31" t="str">
        <f>IF(DQ110="","",RANK(DQ110,$DQ$3:$DQ$202,1))</f>
        <v/>
      </c>
      <c r="DS110" s="31" t="str">
        <f>IF(DR110=1,B110,"")</f>
        <v/>
      </c>
      <c r="DT110" s="31" t="str">
        <f>IF(I110="AT",B110,"")</f>
        <v/>
      </c>
      <c r="DU110" s="31" t="str">
        <f>IF(I110="MC",B110,"")</f>
        <v/>
      </c>
      <c r="DV110" s="31" t="str">
        <f>IF(I110="AC",B110,"")</f>
        <v/>
      </c>
      <c r="DW110" s="48" t="e">
        <f>IF(BK110=0,0,IF(D110="","",$D$203-AZ110+1)/$D$203*100)</f>
        <v>#VALUE!</v>
      </c>
      <c r="DX110" s="76" t="str">
        <f>IF(AS110 = 0,AV110 - AS110,"")</f>
        <v/>
      </c>
    </row>
    <row r="111" spans="1:128" ht="13.2" x14ac:dyDescent="0.25">
      <c r="A111" s="31" t="s">
        <v>318</v>
      </c>
      <c r="B111" s="76">
        <v>109</v>
      </c>
      <c r="C111" s="15"/>
      <c r="D111" s="14"/>
      <c r="E111" s="14"/>
      <c r="F111" s="14"/>
      <c r="G111" s="14"/>
      <c r="H111" s="14"/>
      <c r="I111" s="15"/>
      <c r="J111" s="47"/>
      <c r="K111" s="47"/>
      <c r="L111" s="47"/>
      <c r="M111" s="54"/>
      <c r="N111" s="54"/>
      <c r="O111" s="54"/>
      <c r="P111" s="54"/>
      <c r="Q111" s="54"/>
      <c r="R111" s="51"/>
      <c r="S111" s="51"/>
      <c r="T111" s="51"/>
      <c r="U111" s="51"/>
      <c r="V111" s="51"/>
      <c r="W111" s="51"/>
      <c r="X111" s="52" t="str">
        <f>IF(M111&gt;0,VLOOKUP(M111,$DY$8:$DZ$95,2)," ")</f>
        <v xml:space="preserve"> </v>
      </c>
      <c r="Y111" s="52" t="str">
        <f>IF(N111&gt;0,VLOOKUP(N111,$DY$8:$DZ$95,2)," ")</f>
        <v xml:space="preserve"> </v>
      </c>
      <c r="Z111" s="52" t="str">
        <f>IF(O111&gt;0,VLOOKUP(O111,$DY$8:$DZ$95,2)," ")</f>
        <v xml:space="preserve"> </v>
      </c>
      <c r="AA111" s="52" t="str">
        <f>IF(P111&gt;0,VLOOKUP(P111,$DY$8:$DZ$95,2)," ")</f>
        <v xml:space="preserve"> </v>
      </c>
      <c r="AB111" s="52" t="str">
        <f>IF(Q111&gt;0,VLOOKUP(Q111,$DY$8:$DZ$95,2)," ")</f>
        <v xml:space="preserve"> </v>
      </c>
      <c r="AC111" s="54"/>
      <c r="AD111" s="54"/>
      <c r="AE111" s="54"/>
      <c r="AF111" s="54"/>
      <c r="AG111" s="54"/>
      <c r="AH111" s="52" t="str">
        <f>IF(AC111&gt;0,VLOOKUP(AC111,$DY$8:$DZ$95,2)," ")</f>
        <v xml:space="preserve"> </v>
      </c>
      <c r="AI111" s="52" t="str">
        <f>IF(AD111&gt;0,VLOOKUP(AD111,$DY$8:$DZ$95,2)," ")</f>
        <v xml:space="preserve"> </v>
      </c>
      <c r="AJ111" s="52" t="str">
        <f>IF(AE111&gt;0,VLOOKUP(AE111,$DY$8:$DZ$95,2)," ")</f>
        <v xml:space="preserve"> </v>
      </c>
      <c r="AK111" s="52" t="str">
        <f>IF(AF111&gt;0,VLOOKUP(AF111,$DY$8:$DZ$95,2)," ")</f>
        <v xml:space="preserve"> </v>
      </c>
      <c r="AL111" s="52" t="str">
        <f>IF(AG111&gt;0,VLOOKUP(AG111,$DY$8:$DZ$95,2)," ")</f>
        <v xml:space="preserve"> </v>
      </c>
      <c r="AM111" s="53"/>
      <c r="AN111" s="53"/>
      <c r="AO111" s="53"/>
      <c r="AP111" s="53"/>
      <c r="AQ111" s="53"/>
      <c r="AR111" s="53"/>
      <c r="AS111" s="55" t="str">
        <f>IF(D111="","",SUM(X111:AB111))</f>
        <v/>
      </c>
      <c r="AT111" s="31" t="str">
        <f>IF(D111="","",RANK(AS111,$AS$3:$AS$202,0))</f>
        <v/>
      </c>
      <c r="AU111" s="57" t="str">
        <f>IF(D111="","",IF(LOOKUP(AT111,'Master 2012 Pay Sheet'!$A$5:$A$35,'Master 2012 Pay Sheet'!$B$5:$B$35)&gt;0,LOOKUP(AT111,'Master 2012 Pay Sheet'!$A$5:$A$35,'Master 2012 Pay Sheet'!$B$5:$B$35),0))</f>
        <v/>
      </c>
      <c r="AV111" s="56" t="str">
        <f>IF(D111="","",SUM(AH111:AL111))</f>
        <v/>
      </c>
      <c r="AW111" s="31" t="str">
        <f>IF(D111="","",RANK(AV111,$AV$3:$AV$202,0))</f>
        <v/>
      </c>
      <c r="AX111" s="57" t="str">
        <f>IF(D111="","",IF(LOOKUP(AW111,'Master 2012 Pay Sheet'!$C$5:$C$35,'Master 2012 Pay Sheet'!$D$5:$D$35)&gt;0,LOOKUP(AW111,'Master 2012 Pay Sheet'!$C$5:$C$35,'Master 2012 Pay Sheet'!$D$5:$D$35),0))</f>
        <v/>
      </c>
      <c r="AY111" s="56" t="str">
        <f>IF(D111="","",AS111+AV111)</f>
        <v/>
      </c>
      <c r="AZ111" s="31" t="str">
        <f>IF(D111="","",RANK(AY111,$AY$3:$AY$202,0))</f>
        <v/>
      </c>
      <c r="BA111" s="57" t="str">
        <f>IF(D111="","",IF(LOOKUP(AZ111,'Master 2012 Pay Sheet'!$E$5:$E$35,'Master 2012 Pay Sheet'!$F$5:$F$35)&gt;0,LOOKUP(AZ111,'Master 2012 Pay Sheet'!$E$5:$E$35,'Master 2012 Pay Sheet'!$F$5:$F$35),0))</f>
        <v/>
      </c>
      <c r="BB111" s="57" t="str">
        <f>IF(D111="","",SUM(AU111+AX111+BA111))</f>
        <v/>
      </c>
      <c r="BC111" s="31" t="str">
        <f>IF(D111="","",AT111-AZ111)</f>
        <v/>
      </c>
      <c r="BD111" s="31" t="str">
        <f>IF(D111="","",IF(BC111=MAX($BC$3:$BC$202),B111,""))</f>
        <v/>
      </c>
      <c r="BE111" s="31" t="str">
        <f>IF(D111="","",COUNT(M111:Q111))</f>
        <v/>
      </c>
      <c r="BF111" s="56" t="str">
        <f>IF(D111="","",MAX(X111:AB111))</f>
        <v/>
      </c>
      <c r="BG111" s="31" t="str">
        <f>IF(BF111=MAX($BF$3:$BF$202),B111,"")</f>
        <v/>
      </c>
      <c r="BH111" s="31" t="str">
        <f>IF(D111="","",COUNT(AC111:AG111))</f>
        <v/>
      </c>
      <c r="BI111" s="56" t="str">
        <f>IF(D111="","",MAX(AH111:AL111))</f>
        <v/>
      </c>
      <c r="BJ111" s="31" t="str">
        <f>IF(BI111=MAX($BI$3:$BI$202),B111,"")</f>
        <v/>
      </c>
      <c r="BK111" s="31" t="str">
        <f>IF(BE111="","",BE111+BH111)</f>
        <v/>
      </c>
      <c r="BL111" s="31" t="str">
        <f>IF(D111="","",IF(S111=MAX($S$3:$S$202),S111,""))</f>
        <v/>
      </c>
      <c r="BM111" s="31" t="str">
        <f>IF(BL111=MAX($BL$3:$BL$202),B111,"")</f>
        <v/>
      </c>
      <c r="BN111" s="31" t="str">
        <f>IF(D111="","",IF(AN111=MAX($AN$3:$AN$202),AN111,""))</f>
        <v/>
      </c>
      <c r="BO111" s="31" t="str">
        <f>IF(BN111=MAX($BN$3:$BN$202),B111,"")</f>
        <v/>
      </c>
      <c r="BP111" s="31" t="str">
        <f>IF(D111="","",IF(R111=MAX($R$3:$R$202),R111,""))</f>
        <v/>
      </c>
      <c r="BQ111" s="31" t="str">
        <f>IF(BP111=MAX($BP$3:$BP$202),B111,"")</f>
        <v/>
      </c>
      <c r="BR111" s="31" t="str">
        <f>IF(D111="","",IF(AM111=MAX($AM$3:$AM$202),AM111,""))</f>
        <v/>
      </c>
      <c r="BS111" s="31" t="str">
        <f>IF(BR111=MAX($BR$3:$BR$202),B111,"")</f>
        <v/>
      </c>
      <c r="BT111" s="31" t="str">
        <f>IF(D111="","",IF(V111=MAX($V$3:$V$202),V111,""))</f>
        <v/>
      </c>
      <c r="BU111" s="31" t="str">
        <f>IF(BT111=MAX($BT$3:$BT$202),B111,"")</f>
        <v/>
      </c>
      <c r="BV111" s="31" t="str">
        <f>IF(D111="","",IF(W111=MAX($W$3:$W$202), W111,""))</f>
        <v/>
      </c>
      <c r="BW111" s="31" t="str">
        <f>IF(BV111=MAX($BV$3:$BV$202),B111,"")</f>
        <v/>
      </c>
      <c r="BX111" s="31" t="str">
        <f>IF(D111="","",IF(AQ111=MAX($AQ$3:$AQ$202),AQ111,""))</f>
        <v/>
      </c>
      <c r="BY111" s="31" t="str">
        <f>IF(BX111=MAX($BX$3:$BX$202),B111,"")</f>
        <v/>
      </c>
      <c r="BZ111" s="31" t="str">
        <f>IF(D111="","",IF(AR111=MAX($AR$3:$AR$202), AR111,""))</f>
        <v/>
      </c>
      <c r="CA111" s="31" t="str">
        <f>IF(BZ111=MAX($BZ$3:$BZ$202),B111,"")</f>
        <v/>
      </c>
      <c r="CB111" s="31" t="str">
        <f>IF(D111="","",IF(U111=MAX($U$3:$U$202), U111,""))</f>
        <v/>
      </c>
      <c r="CC111" s="31" t="str">
        <f>IF(CB111=MAX($CB$3:$CB$202),B111,"")</f>
        <v/>
      </c>
      <c r="CD111" s="31" t="str">
        <f>IF(D111="","",IF(AP111=MAX($AP$3:$AP$202),AP111,""))</f>
        <v/>
      </c>
      <c r="CE111" s="31" t="str">
        <f>IF(CD111=MAX($CD$3:$CD$202),B111,"")</f>
        <v/>
      </c>
      <c r="CF111" s="31" t="str">
        <f>IF(D111="","",IF(T111=MAX($T$3:$T$202), T111,""))</f>
        <v/>
      </c>
      <c r="CG111" s="31" t="str">
        <f>IF(CF111=MAX($CF$3:$CF$202),B111,"")</f>
        <v/>
      </c>
      <c r="CH111" s="31" t="str">
        <f>IF(D111="","",IF(AO111=MAX($AO$3:$AO$202),AO111,""))</f>
        <v/>
      </c>
      <c r="CI111" s="31" t="str">
        <f>IF(CH111=MAX($CH$3:$CH$202),B111,"")</f>
        <v/>
      </c>
      <c r="CJ111" s="31" t="str">
        <f>IF(I111="AC",AZ111,"")</f>
        <v/>
      </c>
      <c r="CK111" s="31" t="str">
        <f>IF(CJ111="","",RANK(CJ111,$CJ$3:$CJ$202,1))</f>
        <v/>
      </c>
      <c r="CL111" s="31" t="str">
        <f>IF(CK111=1,B111,"")</f>
        <v/>
      </c>
      <c r="CM111" s="31" t="str">
        <f>IF(CK111=2,B111,"")</f>
        <v/>
      </c>
      <c r="CN111" s="31" t="str">
        <f>IF(CK111=3,B111,"")</f>
        <v/>
      </c>
      <c r="CO111" s="31" t="str">
        <f>IF(I111="MC",AZ111,"")</f>
        <v/>
      </c>
      <c r="CP111" s="31" t="str">
        <f>IF(CO111="","",RANK(CO111,$CO$3:$CO$202,1))</f>
        <v/>
      </c>
      <c r="CQ111" s="31" t="str">
        <f>IF(CP111=1,B111,"")</f>
        <v/>
      </c>
      <c r="CR111" s="31" t="str">
        <f>IF(CP111=2,B111,"")</f>
        <v/>
      </c>
      <c r="CS111" s="31" t="str">
        <f>IF(CP111=3,B111,"")</f>
        <v/>
      </c>
      <c r="CT111" s="31" t="str">
        <f>IF(BE111=0,BE111,"")</f>
        <v/>
      </c>
      <c r="CU111" s="31" t="str">
        <f>IF(BE111=1,1,"")</f>
        <v/>
      </c>
      <c r="CV111" s="31" t="str">
        <f>IF(BE111=2,2,"")</f>
        <v/>
      </c>
      <c r="CW111" s="31" t="str">
        <f>IF(BE111=3,3,"")</f>
        <v/>
      </c>
      <c r="CX111" s="31" t="str">
        <f>IF(BE111=4,4,"")</f>
        <v/>
      </c>
      <c r="CY111" s="31" t="str">
        <f>IF(BE111=5,5,"")</f>
        <v/>
      </c>
      <c r="CZ111" s="31" t="str">
        <f>IF(BH111=0,BH111,"")</f>
        <v/>
      </c>
      <c r="DA111" s="31" t="str">
        <f>IF(BH111=1,1,"")</f>
        <v/>
      </c>
      <c r="DB111" s="31" t="str">
        <f>IF(BH111=2,2,"")</f>
        <v/>
      </c>
      <c r="DC111" s="31" t="str">
        <f>IF(BH111=3,3,"")</f>
        <v/>
      </c>
      <c r="DD111" s="31" t="str">
        <f>IF(BH111=4,4,"")</f>
        <v/>
      </c>
      <c r="DE111" s="31" t="str">
        <f>IF(BH111=5,5,"")</f>
        <v/>
      </c>
      <c r="DF111" s="31" t="str">
        <f>IF(BK111=0,BK111,"")</f>
        <v/>
      </c>
      <c r="DG111" s="31" t="str">
        <f>IF(BK111=1,1,"")</f>
        <v/>
      </c>
      <c r="DH111" s="31" t="str">
        <f>IF(BK111=2,2,"")</f>
        <v/>
      </c>
      <c r="DI111" s="31" t="str">
        <f>IF(BK111=3,3,"")</f>
        <v/>
      </c>
      <c r="DJ111" s="31" t="str">
        <f>IF(BK111=4,4,"")</f>
        <v/>
      </c>
      <c r="DK111" s="31" t="str">
        <f>IF(BK111=5,5,"")</f>
        <v/>
      </c>
      <c r="DL111" s="31" t="str">
        <f>IF(BK111=6,6,"")</f>
        <v/>
      </c>
      <c r="DM111" s="31" t="str">
        <f>IF(BK111=7,7,"")</f>
        <v/>
      </c>
      <c r="DN111" s="31" t="str">
        <f>IF(BK111=8,8,"")</f>
        <v/>
      </c>
      <c r="DO111" s="31" t="str">
        <f>IF(BK111=9,9,"")</f>
        <v/>
      </c>
      <c r="DP111" s="31" t="str">
        <f>IF(BK111=10,10,"")</f>
        <v/>
      </c>
      <c r="DQ111" s="31" t="str">
        <f>IF(J111="Lund",AZ111,"")</f>
        <v/>
      </c>
      <c r="DR111" s="31" t="str">
        <f>IF(DQ111="","",RANK(DQ111,$DQ$3:$DQ$202,1))</f>
        <v/>
      </c>
      <c r="DS111" s="31" t="str">
        <f>IF(DR111=1,B111,"")</f>
        <v/>
      </c>
      <c r="DT111" s="31" t="str">
        <f>IF(I111="AT",B111,"")</f>
        <v/>
      </c>
      <c r="DU111" s="31" t="str">
        <f>IF(I111="MC",B111,"")</f>
        <v/>
      </c>
      <c r="DV111" s="31" t="str">
        <f>IF(I111="AC",B111,"")</f>
        <v/>
      </c>
      <c r="DW111" s="48" t="e">
        <f>IF(BK111=0,0,IF(D111="","",$D$203-AZ111+1)/$D$203*100)</f>
        <v>#VALUE!</v>
      </c>
      <c r="DX111" s="76" t="str">
        <f>IF(AS111 = 0,AV111 - AS111,"")</f>
        <v/>
      </c>
    </row>
    <row r="112" spans="1:128" ht="13.2" x14ac:dyDescent="0.25">
      <c r="A112" s="31" t="s">
        <v>318</v>
      </c>
      <c r="B112" s="76">
        <v>110</v>
      </c>
      <c r="C112" s="15"/>
      <c r="D112" s="14"/>
      <c r="E112" s="14"/>
      <c r="F112" s="14"/>
      <c r="G112" s="14"/>
      <c r="H112" s="14"/>
      <c r="I112" s="15"/>
      <c r="J112" s="47"/>
      <c r="K112" s="47"/>
      <c r="L112" s="47"/>
      <c r="M112" s="54"/>
      <c r="N112" s="54"/>
      <c r="O112" s="54"/>
      <c r="P112" s="54"/>
      <c r="Q112" s="54"/>
      <c r="R112" s="51"/>
      <c r="S112" s="51"/>
      <c r="T112" s="51"/>
      <c r="U112" s="51"/>
      <c r="V112" s="51"/>
      <c r="W112" s="51"/>
      <c r="X112" s="52" t="str">
        <f>IF(M112&gt;0,VLOOKUP(M112,$DY$8:$DZ$95,2)," ")</f>
        <v xml:space="preserve"> </v>
      </c>
      <c r="Y112" s="52" t="str">
        <f>IF(N112&gt;0,VLOOKUP(N112,$DY$8:$DZ$95,2)," ")</f>
        <v xml:space="preserve"> </v>
      </c>
      <c r="Z112" s="52" t="str">
        <f>IF(O112&gt;0,VLOOKUP(O112,$DY$8:$DZ$95,2)," ")</f>
        <v xml:space="preserve"> </v>
      </c>
      <c r="AA112" s="52" t="str">
        <f>IF(P112&gt;0,VLOOKUP(P112,$DY$8:$DZ$95,2)," ")</f>
        <v xml:space="preserve"> </v>
      </c>
      <c r="AB112" s="52" t="str">
        <f>IF(Q112&gt;0,VLOOKUP(Q112,$DY$8:$DZ$95,2)," ")</f>
        <v xml:space="preserve"> </v>
      </c>
      <c r="AC112" s="54"/>
      <c r="AD112" s="54"/>
      <c r="AE112" s="54"/>
      <c r="AF112" s="54"/>
      <c r="AG112" s="54"/>
      <c r="AH112" s="52" t="str">
        <f>IF(AC112&gt;0,VLOOKUP(AC112,$DY$8:$DZ$95,2)," ")</f>
        <v xml:space="preserve"> </v>
      </c>
      <c r="AI112" s="52" t="str">
        <f>IF(AD112&gt;0,VLOOKUP(AD112,$DY$8:$DZ$95,2)," ")</f>
        <v xml:space="preserve"> </v>
      </c>
      <c r="AJ112" s="52" t="str">
        <f>IF(AE112&gt;0,VLOOKUP(AE112,$DY$8:$DZ$95,2)," ")</f>
        <v xml:space="preserve"> </v>
      </c>
      <c r="AK112" s="52" t="str">
        <f>IF(AF112&gt;0,VLOOKUP(AF112,$DY$8:$DZ$95,2)," ")</f>
        <v xml:space="preserve"> </v>
      </c>
      <c r="AL112" s="52" t="str">
        <f>IF(AG112&gt;0,VLOOKUP(AG112,$DY$8:$DZ$95,2)," ")</f>
        <v xml:space="preserve"> </v>
      </c>
      <c r="AM112" s="53"/>
      <c r="AN112" s="53"/>
      <c r="AO112" s="53"/>
      <c r="AP112" s="53"/>
      <c r="AQ112" s="53"/>
      <c r="AR112" s="53"/>
      <c r="AS112" s="55" t="str">
        <f>IF(D112="","",SUM(X112:AB112))</f>
        <v/>
      </c>
      <c r="AT112" s="31" t="str">
        <f>IF(D112="","",RANK(AS112,$AS$3:$AS$202,0))</f>
        <v/>
      </c>
      <c r="AU112" s="57" t="str">
        <f>IF(D112="","",IF(LOOKUP(AT112,'Master 2012 Pay Sheet'!$A$5:$A$35,'Master 2012 Pay Sheet'!$B$5:$B$35)&gt;0,LOOKUP(AT112,'Master 2012 Pay Sheet'!$A$5:$A$35,'Master 2012 Pay Sheet'!$B$5:$B$35),0))</f>
        <v/>
      </c>
      <c r="AV112" s="56" t="str">
        <f>IF(D112="","",SUM(AH112:AL112))</f>
        <v/>
      </c>
      <c r="AW112" s="31" t="str">
        <f>IF(D112="","",RANK(AV112,$AV$3:$AV$202,0))</f>
        <v/>
      </c>
      <c r="AX112" s="57" t="str">
        <f>IF(D112="","",IF(LOOKUP(AW112,'Master 2012 Pay Sheet'!$C$5:$C$35,'Master 2012 Pay Sheet'!$D$5:$D$35)&gt;0,LOOKUP(AW112,'Master 2012 Pay Sheet'!$C$5:$C$35,'Master 2012 Pay Sheet'!$D$5:$D$35),0))</f>
        <v/>
      </c>
      <c r="AY112" s="56" t="str">
        <f>IF(D112="","",AS112+AV112)</f>
        <v/>
      </c>
      <c r="AZ112" s="31" t="str">
        <f>IF(D112="","",RANK(AY112,$AY$3:$AY$202,0))</f>
        <v/>
      </c>
      <c r="BA112" s="57" t="str">
        <f>IF(D112="","",IF(LOOKUP(AZ112,'Master 2012 Pay Sheet'!$E$5:$E$35,'Master 2012 Pay Sheet'!$F$5:$F$35)&gt;0,LOOKUP(AZ112,'Master 2012 Pay Sheet'!$E$5:$E$35,'Master 2012 Pay Sheet'!$F$5:$F$35),0))</f>
        <v/>
      </c>
      <c r="BB112" s="57" t="str">
        <f>IF(D112="","",SUM(AU112+AX112+BA112))</f>
        <v/>
      </c>
      <c r="BC112" s="31" t="str">
        <f>IF(D112="","",AT112-AZ112)</f>
        <v/>
      </c>
      <c r="BD112" s="31" t="str">
        <f>IF(D112="","",IF(BC112=MAX($BC$3:$BC$202),B112,""))</f>
        <v/>
      </c>
      <c r="BE112" s="31" t="str">
        <f>IF(D112="","",COUNT(M112:Q112))</f>
        <v/>
      </c>
      <c r="BF112" s="56" t="str">
        <f>IF(D112="","",MAX(X112:AB112))</f>
        <v/>
      </c>
      <c r="BG112" s="31" t="str">
        <f>IF(BF112=MAX($BF$3:$BF$202),B112,"")</f>
        <v/>
      </c>
      <c r="BH112" s="31" t="str">
        <f>IF(D112="","",COUNT(AC112:AG112))</f>
        <v/>
      </c>
      <c r="BI112" s="56" t="str">
        <f>IF(D112="","",MAX(AH112:AL112))</f>
        <v/>
      </c>
      <c r="BJ112" s="31" t="str">
        <f>IF(BI112=MAX($BI$3:$BI$202),B112,"")</f>
        <v/>
      </c>
      <c r="BK112" s="31" t="str">
        <f>IF(BE112="","",BE112+BH112)</f>
        <v/>
      </c>
      <c r="BL112" s="31" t="str">
        <f>IF(D112="","",IF(S112=MAX($S$3:$S$202),S112,""))</f>
        <v/>
      </c>
      <c r="BM112" s="31" t="str">
        <f>IF(BL112=MAX($BL$3:$BL$202),B112,"")</f>
        <v/>
      </c>
      <c r="BN112" s="31" t="str">
        <f>IF(D112="","",IF(AN112=MAX($AN$3:$AN$202),AN112,""))</f>
        <v/>
      </c>
      <c r="BO112" s="31" t="str">
        <f>IF(BN112=MAX($BN$3:$BN$202),B112,"")</f>
        <v/>
      </c>
      <c r="BP112" s="31" t="str">
        <f>IF(D112="","",IF(R112=MAX($R$3:$R$202),R112,""))</f>
        <v/>
      </c>
      <c r="BQ112" s="31" t="str">
        <f>IF(BP112=MAX($BP$3:$BP$202),B112,"")</f>
        <v/>
      </c>
      <c r="BR112" s="31" t="str">
        <f>IF(D112="","",IF(AM112=MAX($AM$3:$AM$202),AM112,""))</f>
        <v/>
      </c>
      <c r="BS112" s="31" t="str">
        <f>IF(BR112=MAX($BR$3:$BR$202),B112,"")</f>
        <v/>
      </c>
      <c r="BT112" s="31" t="str">
        <f>IF(D112="","",IF(V112=MAX($V$3:$V$202),V112,""))</f>
        <v/>
      </c>
      <c r="BU112" s="31" t="str">
        <f>IF(BT112=MAX($BT$3:$BT$202),B112,"")</f>
        <v/>
      </c>
      <c r="BV112" s="31" t="str">
        <f>IF(D112="","",IF(W112=MAX($W$3:$W$202), W112,""))</f>
        <v/>
      </c>
      <c r="BW112" s="31" t="str">
        <f>IF(BV112=MAX($BV$3:$BV$202),B112,"")</f>
        <v/>
      </c>
      <c r="BX112" s="31" t="str">
        <f>IF(D112="","",IF(AQ112=MAX($AQ$3:$AQ$202),AQ112,""))</f>
        <v/>
      </c>
      <c r="BY112" s="31" t="str">
        <f>IF(BX112=MAX($BX$3:$BX$202),B112,"")</f>
        <v/>
      </c>
      <c r="BZ112" s="31" t="str">
        <f>IF(D112="","",IF(AR112=MAX($AR$3:$AR$202), AR112,""))</f>
        <v/>
      </c>
      <c r="CA112" s="31" t="str">
        <f>IF(BZ112=MAX($BZ$3:$BZ$202),B112,"")</f>
        <v/>
      </c>
      <c r="CB112" s="31" t="str">
        <f>IF(D112="","",IF(U112=MAX($U$3:$U$202), U112,""))</f>
        <v/>
      </c>
      <c r="CC112" s="31" t="str">
        <f>IF(CB112=MAX($CB$3:$CB$202),B112,"")</f>
        <v/>
      </c>
      <c r="CD112" s="31" t="str">
        <f>IF(D112="","",IF(AP112=MAX($AP$3:$AP$202),AP112,""))</f>
        <v/>
      </c>
      <c r="CE112" s="31" t="str">
        <f>IF(CD112=MAX($CD$3:$CD$202),B112,"")</f>
        <v/>
      </c>
      <c r="CF112" s="31" t="str">
        <f>IF(D112="","",IF(T112=MAX($T$3:$T$202), T112,""))</f>
        <v/>
      </c>
      <c r="CG112" s="31" t="str">
        <f>IF(CF112=MAX($CF$3:$CF$202),B112,"")</f>
        <v/>
      </c>
      <c r="CH112" s="31" t="str">
        <f>IF(D112="","",IF(AO112=MAX($AO$3:$AO$202),AO112,""))</f>
        <v/>
      </c>
      <c r="CI112" s="31" t="str">
        <f>IF(CH112=MAX($CH$3:$CH$202),B112,"")</f>
        <v/>
      </c>
      <c r="CJ112" s="31" t="str">
        <f>IF(I112="AC",AZ112,"")</f>
        <v/>
      </c>
      <c r="CK112" s="31" t="str">
        <f>IF(CJ112="","",RANK(CJ112,$CJ$3:$CJ$202,1))</f>
        <v/>
      </c>
      <c r="CL112" s="31" t="str">
        <f>IF(CK112=1,B112,"")</f>
        <v/>
      </c>
      <c r="CM112" s="31" t="str">
        <f>IF(CK112=2,B112,"")</f>
        <v/>
      </c>
      <c r="CN112" s="31" t="str">
        <f>IF(CK112=3,B112,"")</f>
        <v/>
      </c>
      <c r="CO112" s="31" t="str">
        <f>IF(I112="MC",AZ112,"")</f>
        <v/>
      </c>
      <c r="CP112" s="31" t="str">
        <f>IF(CO112="","",RANK(CO112,$CO$3:$CO$202,1))</f>
        <v/>
      </c>
      <c r="CQ112" s="31" t="str">
        <f>IF(CP112=1,B112,"")</f>
        <v/>
      </c>
      <c r="CR112" s="31" t="str">
        <f>IF(CP112=2,B112,"")</f>
        <v/>
      </c>
      <c r="CS112" s="31" t="str">
        <f>IF(CP112=3,B112,"")</f>
        <v/>
      </c>
      <c r="CT112" s="31" t="str">
        <f>IF(BE112=0,BE112,"")</f>
        <v/>
      </c>
      <c r="CU112" s="31" t="str">
        <f>IF(BE112=1,1,"")</f>
        <v/>
      </c>
      <c r="CV112" s="31" t="str">
        <f>IF(BE112=2,2,"")</f>
        <v/>
      </c>
      <c r="CW112" s="31" t="str">
        <f>IF(BE112=3,3,"")</f>
        <v/>
      </c>
      <c r="CX112" s="31" t="str">
        <f>IF(BE112=4,4,"")</f>
        <v/>
      </c>
      <c r="CY112" s="31" t="str">
        <f>IF(BE112=5,5,"")</f>
        <v/>
      </c>
      <c r="CZ112" s="31" t="str">
        <f>IF(BH112=0,BH112,"")</f>
        <v/>
      </c>
      <c r="DA112" s="31" t="str">
        <f>IF(BH112=1,1,"")</f>
        <v/>
      </c>
      <c r="DB112" s="31" t="str">
        <f>IF(BH112=2,2,"")</f>
        <v/>
      </c>
      <c r="DC112" s="31" t="str">
        <f>IF(BH112=3,3,"")</f>
        <v/>
      </c>
      <c r="DD112" s="31" t="str">
        <f>IF(BH112=4,4,"")</f>
        <v/>
      </c>
      <c r="DE112" s="31" t="str">
        <f>IF(BH112=5,5,"")</f>
        <v/>
      </c>
      <c r="DF112" s="31" t="str">
        <f>IF(BK112=0,BK112,"")</f>
        <v/>
      </c>
      <c r="DG112" s="31" t="str">
        <f>IF(BK112=1,1,"")</f>
        <v/>
      </c>
      <c r="DH112" s="31" t="str">
        <f>IF(BK112=2,2,"")</f>
        <v/>
      </c>
      <c r="DI112" s="31" t="str">
        <f>IF(BK112=3,3,"")</f>
        <v/>
      </c>
      <c r="DJ112" s="31" t="str">
        <f>IF(BK112=4,4,"")</f>
        <v/>
      </c>
      <c r="DK112" s="31" t="str">
        <f>IF(BK112=5,5,"")</f>
        <v/>
      </c>
      <c r="DL112" s="31" t="str">
        <f>IF(BK112=6,6,"")</f>
        <v/>
      </c>
      <c r="DM112" s="31" t="str">
        <f>IF(BK112=7,7,"")</f>
        <v/>
      </c>
      <c r="DN112" s="31" t="str">
        <f>IF(BK112=8,8,"")</f>
        <v/>
      </c>
      <c r="DO112" s="31" t="str">
        <f>IF(BK112=9,9,"")</f>
        <v/>
      </c>
      <c r="DP112" s="31" t="str">
        <f>IF(BK112=10,10,"")</f>
        <v/>
      </c>
      <c r="DQ112" s="31" t="str">
        <f>IF(J112="Lund",AZ112,"")</f>
        <v/>
      </c>
      <c r="DR112" s="31" t="str">
        <f>IF(DQ112="","",RANK(DQ112,$DQ$3:$DQ$202,1))</f>
        <v/>
      </c>
      <c r="DS112" s="31" t="str">
        <f>IF(DR112=1,B112,"")</f>
        <v/>
      </c>
      <c r="DT112" s="31" t="str">
        <f>IF(I112="AT",B112,"")</f>
        <v/>
      </c>
      <c r="DU112" s="31" t="str">
        <f>IF(I112="MC",B112,"")</f>
        <v/>
      </c>
      <c r="DV112" s="31" t="str">
        <f>IF(I112="AC",B112,"")</f>
        <v/>
      </c>
      <c r="DW112" s="48" t="e">
        <f>IF(BK112=0,0,IF(D112="","",$D$203-AZ112+1)/$D$203*100)</f>
        <v>#VALUE!</v>
      </c>
      <c r="DX112" s="76" t="str">
        <f>IF(AS112 = 0,AV112 - AS112,"")</f>
        <v/>
      </c>
    </row>
    <row r="113" spans="1:128" ht="13.2" x14ac:dyDescent="0.25">
      <c r="A113" s="31" t="s">
        <v>318</v>
      </c>
      <c r="B113" s="76">
        <v>111</v>
      </c>
      <c r="C113" s="15"/>
      <c r="D113" s="14"/>
      <c r="E113" s="14"/>
      <c r="F113" s="14"/>
      <c r="G113" s="14"/>
      <c r="H113" s="14"/>
      <c r="I113" s="15"/>
      <c r="J113" s="47"/>
      <c r="K113" s="47"/>
      <c r="L113" s="47"/>
      <c r="M113" s="54"/>
      <c r="N113" s="54"/>
      <c r="O113" s="54"/>
      <c r="P113" s="54"/>
      <c r="Q113" s="54"/>
      <c r="R113" s="51"/>
      <c r="S113" s="51"/>
      <c r="T113" s="51"/>
      <c r="U113" s="51"/>
      <c r="V113" s="51"/>
      <c r="W113" s="51"/>
      <c r="X113" s="52" t="str">
        <f>IF(M113&gt;0,VLOOKUP(M113,$DY$8:$DZ$95,2)," ")</f>
        <v xml:space="preserve"> </v>
      </c>
      <c r="Y113" s="52" t="str">
        <f>IF(N113&gt;0,VLOOKUP(N113,$DY$8:$DZ$95,2)," ")</f>
        <v xml:space="preserve"> </v>
      </c>
      <c r="Z113" s="52" t="str">
        <f>IF(O113&gt;0,VLOOKUP(O113,$DY$8:$DZ$95,2)," ")</f>
        <v xml:space="preserve"> </v>
      </c>
      <c r="AA113" s="52" t="str">
        <f>IF(P113&gt;0,VLOOKUP(P113,$DY$8:$DZ$95,2)," ")</f>
        <v xml:space="preserve"> </v>
      </c>
      <c r="AB113" s="52" t="str">
        <f>IF(Q113&gt;0,VLOOKUP(Q113,$DY$8:$DZ$95,2)," ")</f>
        <v xml:space="preserve"> </v>
      </c>
      <c r="AC113" s="54"/>
      <c r="AD113" s="54"/>
      <c r="AE113" s="54"/>
      <c r="AF113" s="54"/>
      <c r="AG113" s="54"/>
      <c r="AH113" s="52" t="str">
        <f>IF(AC113&gt;0,VLOOKUP(AC113,$DY$8:$DZ$95,2)," ")</f>
        <v xml:space="preserve"> </v>
      </c>
      <c r="AI113" s="52" t="str">
        <f>IF(AD113&gt;0,VLOOKUP(AD113,$DY$8:$DZ$95,2)," ")</f>
        <v xml:space="preserve"> </v>
      </c>
      <c r="AJ113" s="52" t="str">
        <f>IF(AE113&gt;0,VLOOKUP(AE113,$DY$8:$DZ$95,2)," ")</f>
        <v xml:space="preserve"> </v>
      </c>
      <c r="AK113" s="52" t="str">
        <f>IF(AF113&gt;0,VLOOKUP(AF113,$DY$8:$DZ$95,2)," ")</f>
        <v xml:space="preserve"> </v>
      </c>
      <c r="AL113" s="52" t="str">
        <f>IF(AG113&gt;0,VLOOKUP(AG113,$DY$8:$DZ$95,2)," ")</f>
        <v xml:space="preserve"> </v>
      </c>
      <c r="AM113" s="53"/>
      <c r="AN113" s="53"/>
      <c r="AO113" s="53"/>
      <c r="AP113" s="53"/>
      <c r="AQ113" s="53"/>
      <c r="AR113" s="53"/>
      <c r="AS113" s="55" t="str">
        <f>IF(D113="","",SUM(X113:AB113))</f>
        <v/>
      </c>
      <c r="AT113" s="31" t="str">
        <f>IF(D113="","",RANK(AS113,$AS$3:$AS$202,0))</f>
        <v/>
      </c>
      <c r="AU113" s="57" t="str">
        <f>IF(D113="","",IF(LOOKUP(AT113,'Master 2012 Pay Sheet'!$A$5:$A$35,'Master 2012 Pay Sheet'!$B$5:$B$35)&gt;0,LOOKUP(AT113,'Master 2012 Pay Sheet'!$A$5:$A$35,'Master 2012 Pay Sheet'!$B$5:$B$35),0))</f>
        <v/>
      </c>
      <c r="AV113" s="56" t="str">
        <f>IF(D113="","",SUM(AH113:AL113))</f>
        <v/>
      </c>
      <c r="AW113" s="31" t="str">
        <f>IF(D113="","",RANK(AV113,$AV$3:$AV$202,0))</f>
        <v/>
      </c>
      <c r="AX113" s="57" t="str">
        <f>IF(D113="","",IF(LOOKUP(AW113,'Master 2012 Pay Sheet'!$C$5:$C$35,'Master 2012 Pay Sheet'!$D$5:$D$35)&gt;0,LOOKUP(AW113,'Master 2012 Pay Sheet'!$C$5:$C$35,'Master 2012 Pay Sheet'!$D$5:$D$35),0))</f>
        <v/>
      </c>
      <c r="AY113" s="56" t="str">
        <f>IF(D113="","",AS113+AV113)</f>
        <v/>
      </c>
      <c r="AZ113" s="31" t="str">
        <f>IF(D113="","",RANK(AY113,$AY$3:$AY$202,0))</f>
        <v/>
      </c>
      <c r="BA113" s="57" t="str">
        <f>IF(D113="","",IF(LOOKUP(AZ113,'Master 2012 Pay Sheet'!$E$5:$E$35,'Master 2012 Pay Sheet'!$F$5:$F$35)&gt;0,LOOKUP(AZ113,'Master 2012 Pay Sheet'!$E$5:$E$35,'Master 2012 Pay Sheet'!$F$5:$F$35),0))</f>
        <v/>
      </c>
      <c r="BB113" s="57" t="str">
        <f>IF(D113="","",SUM(AU113+AX113+BA113))</f>
        <v/>
      </c>
      <c r="BC113" s="31" t="str">
        <f>IF(D113="","",AT113-AZ113)</f>
        <v/>
      </c>
      <c r="BD113" s="31" t="str">
        <f>IF(D113="","",IF(BC113=MAX($BC$3:$BC$202),B113,""))</f>
        <v/>
      </c>
      <c r="BE113" s="31" t="str">
        <f>IF(D113="","",COUNT(M113:Q113))</f>
        <v/>
      </c>
      <c r="BF113" s="56" t="str">
        <f>IF(D113="","",MAX(X113:AB113))</f>
        <v/>
      </c>
      <c r="BG113" s="31" t="str">
        <f>IF(BF113=MAX($BF$3:$BF$202),B113,"")</f>
        <v/>
      </c>
      <c r="BH113" s="31" t="str">
        <f>IF(D113="","",COUNT(AC113:AG113))</f>
        <v/>
      </c>
      <c r="BI113" s="56" t="str">
        <f>IF(D113="","",MAX(AH113:AL113))</f>
        <v/>
      </c>
      <c r="BJ113" s="31" t="str">
        <f>IF(BI113=MAX($BI$3:$BI$202),B113,"")</f>
        <v/>
      </c>
      <c r="BK113" s="31" t="str">
        <f>IF(BE113="","",BE113+BH113)</f>
        <v/>
      </c>
      <c r="BL113" s="31" t="str">
        <f>IF(D113="","",IF(S113=MAX($S$3:$S$202),S113,""))</f>
        <v/>
      </c>
      <c r="BM113" s="31" t="str">
        <f>IF(BL113=MAX($BL$3:$BL$202),B113,"")</f>
        <v/>
      </c>
      <c r="BN113" s="31" t="str">
        <f>IF(D113="","",IF(AN113=MAX($AN$3:$AN$202),AN113,""))</f>
        <v/>
      </c>
      <c r="BO113" s="31" t="str">
        <f>IF(BN113=MAX($BN$3:$BN$202),B113,"")</f>
        <v/>
      </c>
      <c r="BP113" s="31" t="str">
        <f>IF(D113="","",IF(R113=MAX($R$3:$R$202),R113,""))</f>
        <v/>
      </c>
      <c r="BQ113" s="31" t="str">
        <f>IF(BP113=MAX($BP$3:$BP$202),B113,"")</f>
        <v/>
      </c>
      <c r="BR113" s="31" t="str">
        <f>IF(D113="","",IF(AM113=MAX($AM$3:$AM$202),AM113,""))</f>
        <v/>
      </c>
      <c r="BS113" s="31" t="str">
        <f>IF(BR113=MAX($BR$3:$BR$202),B113,"")</f>
        <v/>
      </c>
      <c r="BT113" s="31" t="str">
        <f>IF(D113="","",IF(V113=MAX($V$3:$V$202),V113,""))</f>
        <v/>
      </c>
      <c r="BU113" s="31" t="str">
        <f>IF(BT113=MAX($BT$3:$BT$202),B113,"")</f>
        <v/>
      </c>
      <c r="BV113" s="31" t="str">
        <f>IF(D113="","",IF(W113=MAX($W$3:$W$202), W113,""))</f>
        <v/>
      </c>
      <c r="BW113" s="31" t="str">
        <f>IF(BV113=MAX($BV$3:$BV$202),B113,"")</f>
        <v/>
      </c>
      <c r="BX113" s="31" t="str">
        <f>IF(D113="","",IF(AQ113=MAX($AQ$3:$AQ$202),AQ113,""))</f>
        <v/>
      </c>
      <c r="BY113" s="31" t="str">
        <f>IF(BX113=MAX($BX$3:$BX$202),B113,"")</f>
        <v/>
      </c>
      <c r="BZ113" s="31" t="str">
        <f>IF(D113="","",IF(AR113=MAX($AR$3:$AR$202), AR113,""))</f>
        <v/>
      </c>
      <c r="CA113" s="31" t="str">
        <f>IF(BZ113=MAX($BZ$3:$BZ$202),B113,"")</f>
        <v/>
      </c>
      <c r="CB113" s="31" t="str">
        <f>IF(D113="","",IF(U113=MAX($U$3:$U$202), U113,""))</f>
        <v/>
      </c>
      <c r="CC113" s="31" t="str">
        <f>IF(CB113=MAX($CB$3:$CB$202),B113,"")</f>
        <v/>
      </c>
      <c r="CD113" s="31" t="str">
        <f>IF(D113="","",IF(AP113=MAX($AP$3:$AP$202),AP113,""))</f>
        <v/>
      </c>
      <c r="CE113" s="31" t="str">
        <f>IF(CD113=MAX($CD$3:$CD$202),B113,"")</f>
        <v/>
      </c>
      <c r="CF113" s="31" t="str">
        <f>IF(D113="","",IF(T113=MAX($T$3:$T$202), T113,""))</f>
        <v/>
      </c>
      <c r="CG113" s="31" t="str">
        <f>IF(CF113=MAX($CF$3:$CF$202),B113,"")</f>
        <v/>
      </c>
      <c r="CH113" s="31" t="str">
        <f>IF(D113="","",IF(AO113=MAX($AO$3:$AO$202),AO113,""))</f>
        <v/>
      </c>
      <c r="CI113" s="31" t="str">
        <f>IF(CH113=MAX($CH$3:$CH$202),B113,"")</f>
        <v/>
      </c>
      <c r="CJ113" s="31" t="str">
        <f>IF(I113="AC",AZ113,"")</f>
        <v/>
      </c>
      <c r="CK113" s="31" t="str">
        <f>IF(CJ113="","",RANK(CJ113,$CJ$3:$CJ$202,1))</f>
        <v/>
      </c>
      <c r="CL113" s="31" t="str">
        <f>IF(CK113=1,B113,"")</f>
        <v/>
      </c>
      <c r="CM113" s="31" t="str">
        <f>IF(CK113=2,B113,"")</f>
        <v/>
      </c>
      <c r="CN113" s="31" t="str">
        <f>IF(CK113=3,B113,"")</f>
        <v/>
      </c>
      <c r="CO113" s="31" t="str">
        <f>IF(I113="MC",AZ113,"")</f>
        <v/>
      </c>
      <c r="CP113" s="31" t="str">
        <f>IF(CO113="","",RANK(CO113,$CO$3:$CO$202,1))</f>
        <v/>
      </c>
      <c r="CQ113" s="31" t="str">
        <f>IF(CP113=1,B113,"")</f>
        <v/>
      </c>
      <c r="CR113" s="31" t="str">
        <f>IF(CP113=2,B113,"")</f>
        <v/>
      </c>
      <c r="CS113" s="31" t="str">
        <f>IF(CP113=3,B113,"")</f>
        <v/>
      </c>
      <c r="CT113" s="31" t="str">
        <f>IF(BE113=0,BE113,"")</f>
        <v/>
      </c>
      <c r="CU113" s="31" t="str">
        <f>IF(BE113=1,1,"")</f>
        <v/>
      </c>
      <c r="CV113" s="31" t="str">
        <f>IF(BE113=2,2,"")</f>
        <v/>
      </c>
      <c r="CW113" s="31" t="str">
        <f>IF(BE113=3,3,"")</f>
        <v/>
      </c>
      <c r="CX113" s="31" t="str">
        <f>IF(BE113=4,4,"")</f>
        <v/>
      </c>
      <c r="CY113" s="31" t="str">
        <f>IF(BE113=5,5,"")</f>
        <v/>
      </c>
      <c r="CZ113" s="31" t="str">
        <f>IF(BH113=0,BH113,"")</f>
        <v/>
      </c>
      <c r="DA113" s="31" t="str">
        <f>IF(BH113=1,1,"")</f>
        <v/>
      </c>
      <c r="DB113" s="31" t="str">
        <f>IF(BH113=2,2,"")</f>
        <v/>
      </c>
      <c r="DC113" s="31" t="str">
        <f>IF(BH113=3,3,"")</f>
        <v/>
      </c>
      <c r="DD113" s="31" t="str">
        <f>IF(BH113=4,4,"")</f>
        <v/>
      </c>
      <c r="DE113" s="31" t="str">
        <f>IF(BH113=5,5,"")</f>
        <v/>
      </c>
      <c r="DF113" s="31" t="str">
        <f>IF(BK113=0,BK113,"")</f>
        <v/>
      </c>
      <c r="DG113" s="31" t="str">
        <f>IF(BK113=1,1,"")</f>
        <v/>
      </c>
      <c r="DH113" s="31" t="str">
        <f>IF(BK113=2,2,"")</f>
        <v/>
      </c>
      <c r="DI113" s="31" t="str">
        <f>IF(BK113=3,3,"")</f>
        <v/>
      </c>
      <c r="DJ113" s="31" t="str">
        <f>IF(BK113=4,4,"")</f>
        <v/>
      </c>
      <c r="DK113" s="31" t="str">
        <f>IF(BK113=5,5,"")</f>
        <v/>
      </c>
      <c r="DL113" s="31" t="str">
        <f>IF(BK113=6,6,"")</f>
        <v/>
      </c>
      <c r="DM113" s="31" t="str">
        <f>IF(BK113=7,7,"")</f>
        <v/>
      </c>
      <c r="DN113" s="31" t="str">
        <f>IF(BK113=8,8,"")</f>
        <v/>
      </c>
      <c r="DO113" s="31" t="str">
        <f>IF(BK113=9,9,"")</f>
        <v/>
      </c>
      <c r="DP113" s="31" t="str">
        <f>IF(BK113=10,10,"")</f>
        <v/>
      </c>
      <c r="DQ113" s="31" t="str">
        <f>IF(J113="Lund",AZ113,"")</f>
        <v/>
      </c>
      <c r="DR113" s="31" t="str">
        <f>IF(DQ113="","",RANK(DQ113,$DQ$3:$DQ$202,1))</f>
        <v/>
      </c>
      <c r="DS113" s="31" t="str">
        <f>IF(DR113=1,B113,"")</f>
        <v/>
      </c>
      <c r="DT113" s="31" t="str">
        <f>IF(I113="AT",B113,"")</f>
        <v/>
      </c>
      <c r="DU113" s="31" t="str">
        <f>IF(I113="MC",B113,"")</f>
        <v/>
      </c>
      <c r="DV113" s="31" t="str">
        <f>IF(I113="AC",B113,"")</f>
        <v/>
      </c>
      <c r="DW113" s="48" t="e">
        <f>IF(BK113=0,0,IF(D113="","",$D$203-AZ113+1)/$D$203*100)</f>
        <v>#VALUE!</v>
      </c>
      <c r="DX113" s="76" t="str">
        <f>IF(AS113 = 0,AV113 - AS113,"")</f>
        <v/>
      </c>
    </row>
    <row r="114" spans="1:128" ht="13.2" x14ac:dyDescent="0.25">
      <c r="A114" s="31" t="s">
        <v>318</v>
      </c>
      <c r="B114" s="76">
        <v>112</v>
      </c>
      <c r="C114" s="15"/>
      <c r="D114" s="14"/>
      <c r="E114" s="14"/>
      <c r="F114" s="14"/>
      <c r="G114" s="14"/>
      <c r="H114" s="14"/>
      <c r="I114" s="15"/>
      <c r="J114" s="47"/>
      <c r="K114" s="47"/>
      <c r="L114" s="47"/>
      <c r="M114" s="54"/>
      <c r="N114" s="54"/>
      <c r="O114" s="54"/>
      <c r="P114" s="54"/>
      <c r="Q114" s="54"/>
      <c r="R114" s="51"/>
      <c r="S114" s="51"/>
      <c r="T114" s="51"/>
      <c r="U114" s="51"/>
      <c r="V114" s="51"/>
      <c r="W114" s="51"/>
      <c r="X114" s="52" t="str">
        <f>IF(M114&gt;0,VLOOKUP(M114,$DY$8:$DZ$95,2)," ")</f>
        <v xml:space="preserve"> </v>
      </c>
      <c r="Y114" s="52" t="str">
        <f>IF(N114&gt;0,VLOOKUP(N114,$DY$8:$DZ$95,2)," ")</f>
        <v xml:space="preserve"> </v>
      </c>
      <c r="Z114" s="52" t="str">
        <f>IF(O114&gt;0,VLOOKUP(O114,$DY$8:$DZ$95,2)," ")</f>
        <v xml:space="preserve"> </v>
      </c>
      <c r="AA114" s="52" t="str">
        <f>IF(P114&gt;0,VLOOKUP(P114,$DY$8:$DZ$95,2)," ")</f>
        <v xml:space="preserve"> </v>
      </c>
      <c r="AB114" s="52" t="str">
        <f>IF(Q114&gt;0,VLOOKUP(Q114,$DY$8:$DZ$95,2)," ")</f>
        <v xml:space="preserve"> </v>
      </c>
      <c r="AC114" s="54"/>
      <c r="AD114" s="54"/>
      <c r="AE114" s="54"/>
      <c r="AF114" s="54"/>
      <c r="AG114" s="54"/>
      <c r="AH114" s="52" t="str">
        <f>IF(AC114&gt;0,VLOOKUP(AC114,$DY$8:$DZ$95,2)," ")</f>
        <v xml:space="preserve"> </v>
      </c>
      <c r="AI114" s="52" t="str">
        <f>IF(AD114&gt;0,VLOOKUP(AD114,$DY$8:$DZ$95,2)," ")</f>
        <v xml:space="preserve"> </v>
      </c>
      <c r="AJ114" s="52" t="str">
        <f>IF(AE114&gt;0,VLOOKUP(AE114,$DY$8:$DZ$95,2)," ")</f>
        <v xml:space="preserve"> </v>
      </c>
      <c r="AK114" s="52" t="str">
        <f>IF(AF114&gt;0,VLOOKUP(AF114,$DY$8:$DZ$95,2)," ")</f>
        <v xml:space="preserve"> </v>
      </c>
      <c r="AL114" s="52" t="str">
        <f>IF(AG114&gt;0,VLOOKUP(AG114,$DY$8:$DZ$95,2)," ")</f>
        <v xml:space="preserve"> </v>
      </c>
      <c r="AM114" s="53"/>
      <c r="AN114" s="53"/>
      <c r="AO114" s="53"/>
      <c r="AP114" s="53"/>
      <c r="AQ114" s="53"/>
      <c r="AR114" s="53"/>
      <c r="AS114" s="55" t="str">
        <f>IF(D114="","",SUM(X114:AB114))</f>
        <v/>
      </c>
      <c r="AT114" s="31" t="str">
        <f>IF(D114="","",RANK(AS114,$AS$3:$AS$202,0))</f>
        <v/>
      </c>
      <c r="AU114" s="57" t="str">
        <f>IF(D114="","",IF(LOOKUP(AT114,'Master 2012 Pay Sheet'!$A$5:$A$35,'Master 2012 Pay Sheet'!$B$5:$B$35)&gt;0,LOOKUP(AT114,'Master 2012 Pay Sheet'!$A$5:$A$35,'Master 2012 Pay Sheet'!$B$5:$B$35),0))</f>
        <v/>
      </c>
      <c r="AV114" s="56" t="str">
        <f>IF(D114="","",SUM(AH114:AL114))</f>
        <v/>
      </c>
      <c r="AW114" s="31" t="str">
        <f>IF(D114="","",RANK(AV114,$AV$3:$AV$202,0))</f>
        <v/>
      </c>
      <c r="AX114" s="57" t="str">
        <f>IF(D114="","",IF(LOOKUP(AW114,'Master 2012 Pay Sheet'!$C$5:$C$35,'Master 2012 Pay Sheet'!$D$5:$D$35)&gt;0,LOOKUP(AW114,'Master 2012 Pay Sheet'!$C$5:$C$35,'Master 2012 Pay Sheet'!$D$5:$D$35),0))</f>
        <v/>
      </c>
      <c r="AY114" s="56" t="str">
        <f>IF(D114="","",AS114+AV114)</f>
        <v/>
      </c>
      <c r="AZ114" s="31" t="str">
        <f>IF(D114="","",RANK(AY114,$AY$3:$AY$202,0))</f>
        <v/>
      </c>
      <c r="BA114" s="57" t="str">
        <f>IF(D114="","",IF(LOOKUP(AZ114,'Master 2012 Pay Sheet'!$E$5:$E$35,'Master 2012 Pay Sheet'!$F$5:$F$35)&gt;0,LOOKUP(AZ114,'Master 2012 Pay Sheet'!$E$5:$E$35,'Master 2012 Pay Sheet'!$F$5:$F$35),0))</f>
        <v/>
      </c>
      <c r="BB114" s="57" t="str">
        <f>IF(D114="","",SUM(AU114+AX114+BA114))</f>
        <v/>
      </c>
      <c r="BC114" s="31" t="str">
        <f>IF(D114="","",AT114-AZ114)</f>
        <v/>
      </c>
      <c r="BD114" s="31" t="str">
        <f>IF(D114="","",IF(BC114=MAX($BC$3:$BC$202),B114,""))</f>
        <v/>
      </c>
      <c r="BE114" s="31" t="str">
        <f>IF(D114="","",COUNT(M114:Q114))</f>
        <v/>
      </c>
      <c r="BF114" s="56" t="str">
        <f>IF(D114="","",MAX(X114:AB114))</f>
        <v/>
      </c>
      <c r="BG114" s="31" t="str">
        <f>IF(BF114=MAX($BF$3:$BF$202),B114,"")</f>
        <v/>
      </c>
      <c r="BH114" s="31" t="str">
        <f>IF(D114="","",COUNT(AC114:AG114))</f>
        <v/>
      </c>
      <c r="BI114" s="56" t="str">
        <f>IF(D114="","",MAX(AH114:AL114))</f>
        <v/>
      </c>
      <c r="BJ114" s="31" t="str">
        <f>IF(BI114=MAX($BI$3:$BI$202),B114,"")</f>
        <v/>
      </c>
      <c r="BK114" s="31" t="str">
        <f>IF(BE114="","",BE114+BH114)</f>
        <v/>
      </c>
      <c r="BL114" s="31" t="str">
        <f>IF(D114="","",IF(S114=MAX($S$3:$S$202),S114,""))</f>
        <v/>
      </c>
      <c r="BM114" s="31" t="str">
        <f>IF(BL114=MAX($BL$3:$BL$202),B114,"")</f>
        <v/>
      </c>
      <c r="BN114" s="31" t="str">
        <f>IF(D114="","",IF(AN114=MAX($AN$3:$AN$202),AN114,""))</f>
        <v/>
      </c>
      <c r="BO114" s="31" t="str">
        <f>IF(BN114=MAX($BN$3:$BN$202),B114,"")</f>
        <v/>
      </c>
      <c r="BP114" s="31" t="str">
        <f>IF(D114="","",IF(R114=MAX($R$3:$R$202),R114,""))</f>
        <v/>
      </c>
      <c r="BQ114" s="31" t="str">
        <f>IF(BP114=MAX($BP$3:$BP$202),B114,"")</f>
        <v/>
      </c>
      <c r="BR114" s="31" t="str">
        <f>IF(D114="","",IF(AM114=MAX($AM$3:$AM$202),AM114,""))</f>
        <v/>
      </c>
      <c r="BS114" s="31" t="str">
        <f>IF(BR114=MAX($BR$3:$BR$202),B114,"")</f>
        <v/>
      </c>
      <c r="BT114" s="31" t="str">
        <f>IF(D114="","",IF(V114=MAX($V$3:$V$202),V114,""))</f>
        <v/>
      </c>
      <c r="BU114" s="31" t="str">
        <f>IF(BT114=MAX($BT$3:$BT$202),B114,"")</f>
        <v/>
      </c>
      <c r="BV114" s="31" t="str">
        <f>IF(D114="","",IF(W114=MAX($W$3:$W$202), W114,""))</f>
        <v/>
      </c>
      <c r="BW114" s="31" t="str">
        <f>IF(BV114=MAX($BV$3:$BV$202),B114,"")</f>
        <v/>
      </c>
      <c r="BX114" s="31" t="str">
        <f>IF(D114="","",IF(AQ114=MAX($AQ$3:$AQ$202),AQ114,""))</f>
        <v/>
      </c>
      <c r="BY114" s="31" t="str">
        <f>IF(BX114=MAX($BX$3:$BX$202),B114,"")</f>
        <v/>
      </c>
      <c r="BZ114" s="31" t="str">
        <f>IF(D114="","",IF(AR114=MAX($AR$3:$AR$202), AR114,""))</f>
        <v/>
      </c>
      <c r="CA114" s="31" t="str">
        <f>IF(BZ114=MAX($BZ$3:$BZ$202),B114,"")</f>
        <v/>
      </c>
      <c r="CB114" s="31" t="str">
        <f>IF(D114="","",IF(U114=MAX($U$3:$U$202), U114,""))</f>
        <v/>
      </c>
      <c r="CC114" s="31" t="str">
        <f>IF(CB114=MAX($CB$3:$CB$202),B114,"")</f>
        <v/>
      </c>
      <c r="CD114" s="31" t="str">
        <f>IF(D114="","",IF(AP114=MAX($AP$3:$AP$202),AP114,""))</f>
        <v/>
      </c>
      <c r="CE114" s="31" t="str">
        <f>IF(CD114=MAX($CD$3:$CD$202),B114,"")</f>
        <v/>
      </c>
      <c r="CF114" s="31" t="str">
        <f>IF(D114="","",IF(T114=MAX($T$3:$T$202), T114,""))</f>
        <v/>
      </c>
      <c r="CG114" s="31" t="str">
        <f>IF(CF114=MAX($CF$3:$CF$202),B114,"")</f>
        <v/>
      </c>
      <c r="CH114" s="31" t="str">
        <f>IF(D114="","",IF(AO114=MAX($AO$3:$AO$202),AO114,""))</f>
        <v/>
      </c>
      <c r="CI114" s="31" t="str">
        <f>IF(CH114=MAX($CH$3:$CH$202),B114,"")</f>
        <v/>
      </c>
      <c r="CJ114" s="31" t="str">
        <f>IF(I114="AC",AZ114,"")</f>
        <v/>
      </c>
      <c r="CK114" s="31" t="str">
        <f>IF(CJ114="","",RANK(CJ114,$CJ$3:$CJ$202,1))</f>
        <v/>
      </c>
      <c r="CL114" s="31" t="str">
        <f>IF(CK114=1,B114,"")</f>
        <v/>
      </c>
      <c r="CM114" s="31" t="str">
        <f>IF(CK114=2,B114,"")</f>
        <v/>
      </c>
      <c r="CN114" s="31" t="str">
        <f>IF(CK114=3,B114,"")</f>
        <v/>
      </c>
      <c r="CO114" s="31" t="str">
        <f>IF(I114="MC",AZ114,"")</f>
        <v/>
      </c>
      <c r="CP114" s="31" t="str">
        <f>IF(CO114="","",RANK(CO114,$CO$3:$CO$202,1))</f>
        <v/>
      </c>
      <c r="CQ114" s="31" t="str">
        <f>IF(CP114=1,B114,"")</f>
        <v/>
      </c>
      <c r="CR114" s="31" t="str">
        <f>IF(CP114=2,B114,"")</f>
        <v/>
      </c>
      <c r="CS114" s="31" t="str">
        <f>IF(CP114=3,B114,"")</f>
        <v/>
      </c>
      <c r="CT114" s="31" t="str">
        <f>IF(BE114=0,BE114,"")</f>
        <v/>
      </c>
      <c r="CU114" s="31" t="str">
        <f>IF(BE114=1,1,"")</f>
        <v/>
      </c>
      <c r="CV114" s="31" t="str">
        <f>IF(BE114=2,2,"")</f>
        <v/>
      </c>
      <c r="CW114" s="31" t="str">
        <f>IF(BE114=3,3,"")</f>
        <v/>
      </c>
      <c r="CX114" s="31" t="str">
        <f>IF(BE114=4,4,"")</f>
        <v/>
      </c>
      <c r="CY114" s="31" t="str">
        <f>IF(BE114=5,5,"")</f>
        <v/>
      </c>
      <c r="CZ114" s="31" t="str">
        <f>IF(BH114=0,BH114,"")</f>
        <v/>
      </c>
      <c r="DA114" s="31" t="str">
        <f>IF(BH114=1,1,"")</f>
        <v/>
      </c>
      <c r="DB114" s="31" t="str">
        <f>IF(BH114=2,2,"")</f>
        <v/>
      </c>
      <c r="DC114" s="31" t="str">
        <f>IF(BH114=3,3,"")</f>
        <v/>
      </c>
      <c r="DD114" s="31" t="str">
        <f>IF(BH114=4,4,"")</f>
        <v/>
      </c>
      <c r="DE114" s="31" t="str">
        <f>IF(BH114=5,5,"")</f>
        <v/>
      </c>
      <c r="DF114" s="31" t="str">
        <f>IF(BK114=0,BK114,"")</f>
        <v/>
      </c>
      <c r="DG114" s="31" t="str">
        <f>IF(BK114=1,1,"")</f>
        <v/>
      </c>
      <c r="DH114" s="31" t="str">
        <f>IF(BK114=2,2,"")</f>
        <v/>
      </c>
      <c r="DI114" s="31" t="str">
        <f>IF(BK114=3,3,"")</f>
        <v/>
      </c>
      <c r="DJ114" s="31" t="str">
        <f>IF(BK114=4,4,"")</f>
        <v/>
      </c>
      <c r="DK114" s="31" t="str">
        <f>IF(BK114=5,5,"")</f>
        <v/>
      </c>
      <c r="DL114" s="31" t="str">
        <f>IF(BK114=6,6,"")</f>
        <v/>
      </c>
      <c r="DM114" s="31" t="str">
        <f>IF(BK114=7,7,"")</f>
        <v/>
      </c>
      <c r="DN114" s="31" t="str">
        <f>IF(BK114=8,8,"")</f>
        <v/>
      </c>
      <c r="DO114" s="31" t="str">
        <f>IF(BK114=9,9,"")</f>
        <v/>
      </c>
      <c r="DP114" s="31" t="str">
        <f>IF(BK114=10,10,"")</f>
        <v/>
      </c>
      <c r="DQ114" s="31" t="str">
        <f>IF(J114="Lund",AZ114,"")</f>
        <v/>
      </c>
      <c r="DR114" s="31" t="str">
        <f>IF(DQ114="","",RANK(DQ114,$DQ$3:$DQ$202,1))</f>
        <v/>
      </c>
      <c r="DS114" s="31" t="str">
        <f>IF(DR114=1,B114,"")</f>
        <v/>
      </c>
      <c r="DT114" s="31" t="str">
        <f>IF(I114="AT",B114,"")</f>
        <v/>
      </c>
      <c r="DU114" s="31" t="str">
        <f>IF(I114="MC",B114,"")</f>
        <v/>
      </c>
      <c r="DV114" s="31" t="str">
        <f>IF(I114="AC",B114,"")</f>
        <v/>
      </c>
      <c r="DW114" s="48" t="e">
        <f>IF(BK114=0,0,IF(D114="","",$D$203-AZ114+1)/$D$203*100)</f>
        <v>#VALUE!</v>
      </c>
      <c r="DX114" s="76" t="str">
        <f>IF(AS114 = 0,AV114 - AS114,"")</f>
        <v/>
      </c>
    </row>
    <row r="115" spans="1:128" ht="13.2" x14ac:dyDescent="0.25">
      <c r="A115" s="31" t="s">
        <v>318</v>
      </c>
      <c r="B115" s="76">
        <v>113</v>
      </c>
      <c r="C115" s="15"/>
      <c r="D115" s="14"/>
      <c r="E115" s="14"/>
      <c r="F115" s="14"/>
      <c r="G115" s="14"/>
      <c r="H115" s="14"/>
      <c r="I115" s="15"/>
      <c r="J115" s="47"/>
      <c r="K115" s="47"/>
      <c r="L115" s="47"/>
      <c r="M115" s="54"/>
      <c r="N115" s="54"/>
      <c r="O115" s="54"/>
      <c r="P115" s="54"/>
      <c r="Q115" s="54"/>
      <c r="R115" s="51"/>
      <c r="S115" s="51"/>
      <c r="T115" s="51"/>
      <c r="U115" s="51"/>
      <c r="V115" s="51"/>
      <c r="W115" s="51"/>
      <c r="X115" s="52" t="str">
        <f>IF(M115&gt;0,VLOOKUP(M115,$DY$8:$DZ$95,2)," ")</f>
        <v xml:space="preserve"> </v>
      </c>
      <c r="Y115" s="52" t="str">
        <f>IF(N115&gt;0,VLOOKUP(N115,$DY$8:$DZ$95,2)," ")</f>
        <v xml:space="preserve"> </v>
      </c>
      <c r="Z115" s="52" t="str">
        <f>IF(O115&gt;0,VLOOKUP(O115,$DY$8:$DZ$95,2)," ")</f>
        <v xml:space="preserve"> </v>
      </c>
      <c r="AA115" s="52" t="str">
        <f>IF(P115&gt;0,VLOOKUP(P115,$DY$8:$DZ$95,2)," ")</f>
        <v xml:space="preserve"> </v>
      </c>
      <c r="AB115" s="52" t="str">
        <f>IF(Q115&gt;0,VLOOKUP(Q115,$DY$8:$DZ$95,2)," ")</f>
        <v xml:space="preserve"> </v>
      </c>
      <c r="AC115" s="54"/>
      <c r="AD115" s="54"/>
      <c r="AE115" s="54"/>
      <c r="AF115" s="54"/>
      <c r="AG115" s="54"/>
      <c r="AH115" s="52" t="str">
        <f>IF(AC115&gt;0,VLOOKUP(AC115,$DY$8:$DZ$95,2)," ")</f>
        <v xml:space="preserve"> </v>
      </c>
      <c r="AI115" s="52" t="str">
        <f>IF(AD115&gt;0,VLOOKUP(AD115,$DY$8:$DZ$95,2)," ")</f>
        <v xml:space="preserve"> </v>
      </c>
      <c r="AJ115" s="52" t="str">
        <f>IF(AE115&gt;0,VLOOKUP(AE115,$DY$8:$DZ$95,2)," ")</f>
        <v xml:space="preserve"> </v>
      </c>
      <c r="AK115" s="52" t="str">
        <f>IF(AF115&gt;0,VLOOKUP(AF115,$DY$8:$DZ$95,2)," ")</f>
        <v xml:space="preserve"> </v>
      </c>
      <c r="AL115" s="52" t="str">
        <f>IF(AG115&gt;0,VLOOKUP(AG115,$DY$8:$DZ$95,2)," ")</f>
        <v xml:space="preserve"> </v>
      </c>
      <c r="AM115" s="53"/>
      <c r="AN115" s="53"/>
      <c r="AO115" s="53"/>
      <c r="AP115" s="53"/>
      <c r="AQ115" s="53"/>
      <c r="AR115" s="53"/>
      <c r="AS115" s="55" t="str">
        <f>IF(D115="","",SUM(X115:AB115))</f>
        <v/>
      </c>
      <c r="AT115" s="31" t="str">
        <f>IF(D115="","",RANK(AS115,$AS$3:$AS$202,0))</f>
        <v/>
      </c>
      <c r="AU115" s="57" t="str">
        <f>IF(D115="","",IF(LOOKUP(AT115,'Master 2012 Pay Sheet'!$A$5:$A$35,'Master 2012 Pay Sheet'!$B$5:$B$35)&gt;0,LOOKUP(AT115,'Master 2012 Pay Sheet'!$A$5:$A$35,'Master 2012 Pay Sheet'!$B$5:$B$35),0))</f>
        <v/>
      </c>
      <c r="AV115" s="56" t="str">
        <f>IF(D115="","",SUM(AH115:AL115))</f>
        <v/>
      </c>
      <c r="AW115" s="31" t="str">
        <f>IF(D115="","",RANK(AV115,$AV$3:$AV$202,0))</f>
        <v/>
      </c>
      <c r="AX115" s="57" t="str">
        <f>IF(D115="","",IF(LOOKUP(AW115,'Master 2012 Pay Sheet'!$C$5:$C$35,'Master 2012 Pay Sheet'!$D$5:$D$35)&gt;0,LOOKUP(AW115,'Master 2012 Pay Sheet'!$C$5:$C$35,'Master 2012 Pay Sheet'!$D$5:$D$35),0))</f>
        <v/>
      </c>
      <c r="AY115" s="56" t="str">
        <f>IF(D115="","",AS115+AV115)</f>
        <v/>
      </c>
      <c r="AZ115" s="31" t="str">
        <f>IF(D115="","",RANK(AY115,$AY$3:$AY$202,0))</f>
        <v/>
      </c>
      <c r="BA115" s="57" t="str">
        <f>IF(D115="","",IF(LOOKUP(AZ115,'Master 2012 Pay Sheet'!$E$5:$E$35,'Master 2012 Pay Sheet'!$F$5:$F$35)&gt;0,LOOKUP(AZ115,'Master 2012 Pay Sheet'!$E$5:$E$35,'Master 2012 Pay Sheet'!$F$5:$F$35),0))</f>
        <v/>
      </c>
      <c r="BB115" s="57" t="str">
        <f>IF(D115="","",SUM(AU115+AX115+BA115))</f>
        <v/>
      </c>
      <c r="BC115" s="31" t="str">
        <f>IF(D115="","",AT115-AZ115)</f>
        <v/>
      </c>
      <c r="BD115" s="31" t="str">
        <f>IF(D115="","",IF(BC115=MAX($BC$3:$BC$202),B115,""))</f>
        <v/>
      </c>
      <c r="BE115" s="31" t="str">
        <f>IF(D115="","",COUNT(M115:Q115))</f>
        <v/>
      </c>
      <c r="BF115" s="56" t="str">
        <f>IF(D115="","",MAX(X115:AB115))</f>
        <v/>
      </c>
      <c r="BG115" s="31" t="str">
        <f>IF(BF115=MAX($BF$3:$BF$202),B115,"")</f>
        <v/>
      </c>
      <c r="BH115" s="31" t="str">
        <f>IF(D115="","",COUNT(AC115:AG115))</f>
        <v/>
      </c>
      <c r="BI115" s="56" t="str">
        <f>IF(D115="","",MAX(AH115:AL115))</f>
        <v/>
      </c>
      <c r="BJ115" s="31" t="str">
        <f>IF(BI115=MAX($BI$3:$BI$202),B115,"")</f>
        <v/>
      </c>
      <c r="BK115" s="31" t="str">
        <f>IF(BE115="","",BE115+BH115)</f>
        <v/>
      </c>
      <c r="BL115" s="31" t="str">
        <f>IF(D115="","",IF(S115=MAX($S$3:$S$202),S115,""))</f>
        <v/>
      </c>
      <c r="BM115" s="31" t="str">
        <f>IF(BL115=MAX($BL$3:$BL$202),B115,"")</f>
        <v/>
      </c>
      <c r="BN115" s="31" t="str">
        <f>IF(D115="","",IF(AN115=MAX($AN$3:$AN$202),AN115,""))</f>
        <v/>
      </c>
      <c r="BO115" s="31" t="str">
        <f>IF(BN115=MAX($BN$3:$BN$202),B115,"")</f>
        <v/>
      </c>
      <c r="BP115" s="31" t="str">
        <f>IF(D115="","",IF(R115=MAX($R$3:$R$202),R115,""))</f>
        <v/>
      </c>
      <c r="BQ115" s="31" t="str">
        <f>IF(BP115=MAX($BP$3:$BP$202),B115,"")</f>
        <v/>
      </c>
      <c r="BR115" s="31" t="str">
        <f>IF(D115="","",IF(AM115=MAX($AM$3:$AM$202),AM115,""))</f>
        <v/>
      </c>
      <c r="BS115" s="31" t="str">
        <f>IF(BR115=MAX($BR$3:$BR$202),B115,"")</f>
        <v/>
      </c>
      <c r="BT115" s="31" t="str">
        <f>IF(D115="","",IF(V115=MAX($V$3:$V$202),V115,""))</f>
        <v/>
      </c>
      <c r="BU115" s="31" t="str">
        <f>IF(BT115=MAX($BT$3:$BT$202),B115,"")</f>
        <v/>
      </c>
      <c r="BV115" s="31" t="str">
        <f>IF(D115="","",IF(W115=MAX($W$3:$W$202), W115,""))</f>
        <v/>
      </c>
      <c r="BW115" s="31" t="str">
        <f>IF(BV115=MAX($BV$3:$BV$202),B115,"")</f>
        <v/>
      </c>
      <c r="BX115" s="31" t="str">
        <f>IF(D115="","",IF(AQ115=MAX($AQ$3:$AQ$202),AQ115,""))</f>
        <v/>
      </c>
      <c r="BY115" s="31" t="str">
        <f>IF(BX115=MAX($BX$3:$BX$202),B115,"")</f>
        <v/>
      </c>
      <c r="BZ115" s="31" t="str">
        <f>IF(D115="","",IF(AR115=MAX($AR$3:$AR$202), AR115,""))</f>
        <v/>
      </c>
      <c r="CA115" s="31" t="str">
        <f>IF(BZ115=MAX($BZ$3:$BZ$202),B115,"")</f>
        <v/>
      </c>
      <c r="CB115" s="31" t="str">
        <f>IF(D115="","",IF(U115=MAX($U$3:$U$202), U115,""))</f>
        <v/>
      </c>
      <c r="CC115" s="31" t="str">
        <f>IF(CB115=MAX($CB$3:$CB$202),B115,"")</f>
        <v/>
      </c>
      <c r="CD115" s="31" t="str">
        <f>IF(D115="","",IF(AP115=MAX($AP$3:$AP$202),AP115,""))</f>
        <v/>
      </c>
      <c r="CE115" s="31" t="str">
        <f>IF(CD115=MAX($CD$3:$CD$202),B115,"")</f>
        <v/>
      </c>
      <c r="CF115" s="31" t="str">
        <f>IF(D115="","",IF(T115=MAX($T$3:$T$202), T115,""))</f>
        <v/>
      </c>
      <c r="CG115" s="31" t="str">
        <f>IF(CF115=MAX($CF$3:$CF$202),B115,"")</f>
        <v/>
      </c>
      <c r="CH115" s="31" t="str">
        <f>IF(D115="","",IF(AO115=MAX($AO$3:$AO$202),AO115,""))</f>
        <v/>
      </c>
      <c r="CI115" s="31" t="str">
        <f>IF(CH115=MAX($CH$3:$CH$202),B115,"")</f>
        <v/>
      </c>
      <c r="CJ115" s="31" t="str">
        <f>IF(I115="AC",AZ115,"")</f>
        <v/>
      </c>
      <c r="CK115" s="31" t="str">
        <f>IF(CJ115="","",RANK(CJ115,$CJ$3:$CJ$202,1))</f>
        <v/>
      </c>
      <c r="CL115" s="31" t="str">
        <f>IF(CK115=1,B115,"")</f>
        <v/>
      </c>
      <c r="CM115" s="31" t="str">
        <f>IF(CK115=2,B115,"")</f>
        <v/>
      </c>
      <c r="CN115" s="31" t="str">
        <f>IF(CK115=3,B115,"")</f>
        <v/>
      </c>
      <c r="CO115" s="31" t="str">
        <f>IF(I115="MC",AZ115,"")</f>
        <v/>
      </c>
      <c r="CP115" s="31" t="str">
        <f>IF(CO115="","",RANK(CO115,$CO$3:$CO$202,1))</f>
        <v/>
      </c>
      <c r="CQ115" s="31" t="str">
        <f>IF(CP115=1,B115,"")</f>
        <v/>
      </c>
      <c r="CR115" s="31" t="str">
        <f>IF(CP115=2,B115,"")</f>
        <v/>
      </c>
      <c r="CS115" s="31" t="str">
        <f>IF(CP115=3,B115,"")</f>
        <v/>
      </c>
      <c r="CT115" s="31" t="str">
        <f>IF(BE115=0,BE115,"")</f>
        <v/>
      </c>
      <c r="CU115" s="31" t="str">
        <f>IF(BE115=1,1,"")</f>
        <v/>
      </c>
      <c r="CV115" s="31" t="str">
        <f>IF(BE115=2,2,"")</f>
        <v/>
      </c>
      <c r="CW115" s="31" t="str">
        <f>IF(BE115=3,3,"")</f>
        <v/>
      </c>
      <c r="CX115" s="31" t="str">
        <f>IF(BE115=4,4,"")</f>
        <v/>
      </c>
      <c r="CY115" s="31" t="str">
        <f>IF(BE115=5,5,"")</f>
        <v/>
      </c>
      <c r="CZ115" s="31" t="str">
        <f>IF(BH115=0,BH115,"")</f>
        <v/>
      </c>
      <c r="DA115" s="31" t="str">
        <f>IF(BH115=1,1,"")</f>
        <v/>
      </c>
      <c r="DB115" s="31" t="str">
        <f>IF(BH115=2,2,"")</f>
        <v/>
      </c>
      <c r="DC115" s="31" t="str">
        <f>IF(BH115=3,3,"")</f>
        <v/>
      </c>
      <c r="DD115" s="31" t="str">
        <f>IF(BH115=4,4,"")</f>
        <v/>
      </c>
      <c r="DE115" s="31" t="str">
        <f>IF(BH115=5,5,"")</f>
        <v/>
      </c>
      <c r="DF115" s="31" t="str">
        <f>IF(BK115=0,BK115,"")</f>
        <v/>
      </c>
      <c r="DG115" s="31" t="str">
        <f>IF(BK115=1,1,"")</f>
        <v/>
      </c>
      <c r="DH115" s="31" t="str">
        <f>IF(BK115=2,2,"")</f>
        <v/>
      </c>
      <c r="DI115" s="31" t="str">
        <f>IF(BK115=3,3,"")</f>
        <v/>
      </c>
      <c r="DJ115" s="31" t="str">
        <f>IF(BK115=4,4,"")</f>
        <v/>
      </c>
      <c r="DK115" s="31" t="str">
        <f>IF(BK115=5,5,"")</f>
        <v/>
      </c>
      <c r="DL115" s="31" t="str">
        <f>IF(BK115=6,6,"")</f>
        <v/>
      </c>
      <c r="DM115" s="31" t="str">
        <f>IF(BK115=7,7,"")</f>
        <v/>
      </c>
      <c r="DN115" s="31" t="str">
        <f>IF(BK115=8,8,"")</f>
        <v/>
      </c>
      <c r="DO115" s="31" t="str">
        <f>IF(BK115=9,9,"")</f>
        <v/>
      </c>
      <c r="DP115" s="31" t="str">
        <f>IF(BK115=10,10,"")</f>
        <v/>
      </c>
      <c r="DQ115" s="31" t="str">
        <f>IF(J115="Lund",AZ115,"")</f>
        <v/>
      </c>
      <c r="DR115" s="31" t="str">
        <f>IF(DQ115="","",RANK(DQ115,$DQ$3:$DQ$202,1))</f>
        <v/>
      </c>
      <c r="DS115" s="31" t="str">
        <f>IF(DR115=1,B115,"")</f>
        <v/>
      </c>
      <c r="DT115" s="31" t="str">
        <f>IF(I115="AT",B115,"")</f>
        <v/>
      </c>
      <c r="DU115" s="31" t="str">
        <f>IF(I115="MC",B115,"")</f>
        <v/>
      </c>
      <c r="DV115" s="31" t="str">
        <f>IF(I115="AC",B115,"")</f>
        <v/>
      </c>
      <c r="DW115" s="48" t="e">
        <f>IF(BK115=0,0,IF(D115="","",$D$203-AZ115+1)/$D$203*100)</f>
        <v>#VALUE!</v>
      </c>
      <c r="DX115" s="76" t="str">
        <f>IF(AS115 = 0,AV115 - AS115,"")</f>
        <v/>
      </c>
    </row>
    <row r="116" spans="1:128" ht="13.2" x14ac:dyDescent="0.25">
      <c r="A116" s="31" t="s">
        <v>318</v>
      </c>
      <c r="B116" s="76">
        <v>114</v>
      </c>
      <c r="C116" s="15"/>
      <c r="D116" s="14"/>
      <c r="E116" s="14"/>
      <c r="F116" s="14"/>
      <c r="G116" s="14"/>
      <c r="H116" s="14"/>
      <c r="I116" s="15"/>
      <c r="J116" s="47"/>
      <c r="K116" s="47"/>
      <c r="L116" s="47"/>
      <c r="M116" s="54"/>
      <c r="N116" s="54"/>
      <c r="O116" s="54"/>
      <c r="P116" s="54"/>
      <c r="Q116" s="54"/>
      <c r="R116" s="51"/>
      <c r="S116" s="51"/>
      <c r="T116" s="51"/>
      <c r="U116" s="51"/>
      <c r="V116" s="51"/>
      <c r="W116" s="51"/>
      <c r="X116" s="52" t="str">
        <f>IF(M116&gt;0,VLOOKUP(M116,$DY$8:$DZ$95,2)," ")</f>
        <v xml:space="preserve"> </v>
      </c>
      <c r="Y116" s="52" t="str">
        <f>IF(N116&gt;0,VLOOKUP(N116,$DY$8:$DZ$95,2)," ")</f>
        <v xml:space="preserve"> </v>
      </c>
      <c r="Z116" s="52" t="str">
        <f>IF(O116&gt;0,VLOOKUP(O116,$DY$8:$DZ$95,2)," ")</f>
        <v xml:space="preserve"> </v>
      </c>
      <c r="AA116" s="52" t="str">
        <f>IF(P116&gt;0,VLOOKUP(P116,$DY$8:$DZ$95,2)," ")</f>
        <v xml:space="preserve"> </v>
      </c>
      <c r="AB116" s="52" t="str">
        <f>IF(Q116&gt;0,VLOOKUP(Q116,$DY$8:$DZ$95,2)," ")</f>
        <v xml:space="preserve"> </v>
      </c>
      <c r="AC116" s="54"/>
      <c r="AD116" s="54"/>
      <c r="AE116" s="54"/>
      <c r="AF116" s="54"/>
      <c r="AG116" s="54"/>
      <c r="AH116" s="52" t="str">
        <f>IF(AC116&gt;0,VLOOKUP(AC116,$DY$8:$DZ$95,2)," ")</f>
        <v xml:space="preserve"> </v>
      </c>
      <c r="AI116" s="52" t="str">
        <f>IF(AD116&gt;0,VLOOKUP(AD116,$DY$8:$DZ$95,2)," ")</f>
        <v xml:space="preserve"> </v>
      </c>
      <c r="AJ116" s="52" t="str">
        <f>IF(AE116&gt;0,VLOOKUP(AE116,$DY$8:$DZ$95,2)," ")</f>
        <v xml:space="preserve"> </v>
      </c>
      <c r="AK116" s="52" t="str">
        <f>IF(AF116&gt;0,VLOOKUP(AF116,$DY$8:$DZ$95,2)," ")</f>
        <v xml:space="preserve"> </v>
      </c>
      <c r="AL116" s="52" t="str">
        <f>IF(AG116&gt;0,VLOOKUP(AG116,$DY$8:$DZ$95,2)," ")</f>
        <v xml:space="preserve"> </v>
      </c>
      <c r="AM116" s="53"/>
      <c r="AN116" s="53"/>
      <c r="AO116" s="53"/>
      <c r="AP116" s="53"/>
      <c r="AQ116" s="53"/>
      <c r="AR116" s="53"/>
      <c r="AS116" s="55" t="str">
        <f>IF(D116="","",SUM(X116:AB116))</f>
        <v/>
      </c>
      <c r="AT116" s="31" t="str">
        <f>IF(D116="","",RANK(AS116,$AS$3:$AS$202,0))</f>
        <v/>
      </c>
      <c r="AU116" s="57" t="str">
        <f>IF(D116="","",IF(LOOKUP(AT116,'Master 2012 Pay Sheet'!$A$5:$A$35,'Master 2012 Pay Sheet'!$B$5:$B$35)&gt;0,LOOKUP(AT116,'Master 2012 Pay Sheet'!$A$5:$A$35,'Master 2012 Pay Sheet'!$B$5:$B$35),0))</f>
        <v/>
      </c>
      <c r="AV116" s="56" t="str">
        <f>IF(D116="","",SUM(AH116:AL116))</f>
        <v/>
      </c>
      <c r="AW116" s="31" t="str">
        <f>IF(D116="","",RANK(AV116,$AV$3:$AV$202,0))</f>
        <v/>
      </c>
      <c r="AX116" s="57" t="str">
        <f>IF(D116="","",IF(LOOKUP(AW116,'Master 2012 Pay Sheet'!$C$5:$C$35,'Master 2012 Pay Sheet'!$D$5:$D$35)&gt;0,LOOKUP(AW116,'Master 2012 Pay Sheet'!$C$5:$C$35,'Master 2012 Pay Sheet'!$D$5:$D$35),0))</f>
        <v/>
      </c>
      <c r="AY116" s="56" t="str">
        <f>IF(D116="","",AS116+AV116)</f>
        <v/>
      </c>
      <c r="AZ116" s="31" t="str">
        <f>IF(D116="","",RANK(AY116,$AY$3:$AY$202,0))</f>
        <v/>
      </c>
      <c r="BA116" s="57" t="str">
        <f>IF(D116="","",IF(LOOKUP(AZ116,'Master 2012 Pay Sheet'!$E$5:$E$35,'Master 2012 Pay Sheet'!$F$5:$F$35)&gt;0,LOOKUP(AZ116,'Master 2012 Pay Sheet'!$E$5:$E$35,'Master 2012 Pay Sheet'!$F$5:$F$35),0))</f>
        <v/>
      </c>
      <c r="BB116" s="57" t="str">
        <f>IF(D116="","",SUM(AU116+AX116+BA116))</f>
        <v/>
      </c>
      <c r="BC116" s="31" t="str">
        <f>IF(D116="","",AT116-AZ116)</f>
        <v/>
      </c>
      <c r="BD116" s="31" t="str">
        <f>IF(D116="","",IF(BC116=MAX($BC$3:$BC$202),B116,""))</f>
        <v/>
      </c>
      <c r="BE116" s="31" t="str">
        <f>IF(D116="","",COUNT(M116:Q116))</f>
        <v/>
      </c>
      <c r="BF116" s="56" t="str">
        <f>IF(D116="","",MAX(X116:AB116))</f>
        <v/>
      </c>
      <c r="BG116" s="31" t="str">
        <f>IF(BF116=MAX($BF$3:$BF$202),B116,"")</f>
        <v/>
      </c>
      <c r="BH116" s="31" t="str">
        <f>IF(D116="","",COUNT(AC116:AG116))</f>
        <v/>
      </c>
      <c r="BI116" s="56" t="str">
        <f>IF(D116="","",MAX(AH116:AL116))</f>
        <v/>
      </c>
      <c r="BJ116" s="31" t="str">
        <f>IF(BI116=MAX($BI$3:$BI$202),B116,"")</f>
        <v/>
      </c>
      <c r="BK116" s="31" t="str">
        <f>IF(BE116="","",BE116+BH116)</f>
        <v/>
      </c>
      <c r="BL116" s="31" t="str">
        <f>IF(D116="","",IF(S116=MAX($S$3:$S$202),S116,""))</f>
        <v/>
      </c>
      <c r="BM116" s="31" t="str">
        <f>IF(BL116=MAX($BL$3:$BL$202),B116,"")</f>
        <v/>
      </c>
      <c r="BN116" s="31" t="str">
        <f>IF(D116="","",IF(AN116=MAX($AN$3:$AN$202),AN116,""))</f>
        <v/>
      </c>
      <c r="BO116" s="31" t="str">
        <f>IF(BN116=MAX($BN$3:$BN$202),B116,"")</f>
        <v/>
      </c>
      <c r="BP116" s="31" t="str">
        <f>IF(D116="","",IF(R116=MAX($R$3:$R$202),R116,""))</f>
        <v/>
      </c>
      <c r="BQ116" s="31" t="str">
        <f>IF(BP116=MAX($BP$3:$BP$202),B116,"")</f>
        <v/>
      </c>
      <c r="BR116" s="31" t="str">
        <f>IF(D116="","",IF(AM116=MAX($AM$3:$AM$202),AM116,""))</f>
        <v/>
      </c>
      <c r="BS116" s="31" t="str">
        <f>IF(BR116=MAX($BR$3:$BR$202),B116,"")</f>
        <v/>
      </c>
      <c r="BT116" s="31" t="str">
        <f>IF(D116="","",IF(V116=MAX($V$3:$V$202),V116,""))</f>
        <v/>
      </c>
      <c r="BU116" s="31" t="str">
        <f>IF(BT116=MAX($BT$3:$BT$202),B116,"")</f>
        <v/>
      </c>
      <c r="BV116" s="31" t="str">
        <f>IF(D116="","",IF(W116=MAX($W$3:$W$202), W116,""))</f>
        <v/>
      </c>
      <c r="BW116" s="31" t="str">
        <f>IF(BV116=MAX($BV$3:$BV$202),B116,"")</f>
        <v/>
      </c>
      <c r="BX116" s="31" t="str">
        <f>IF(D116="","",IF(AQ116=MAX($AQ$3:$AQ$202),AQ116,""))</f>
        <v/>
      </c>
      <c r="BY116" s="31" t="str">
        <f>IF(BX116=MAX($BX$3:$BX$202),B116,"")</f>
        <v/>
      </c>
      <c r="BZ116" s="31" t="str">
        <f>IF(D116="","",IF(AR116=MAX($AR$3:$AR$202), AR116,""))</f>
        <v/>
      </c>
      <c r="CA116" s="31" t="str">
        <f>IF(BZ116=MAX($BZ$3:$BZ$202),B116,"")</f>
        <v/>
      </c>
      <c r="CB116" s="31" t="str">
        <f>IF(D116="","",IF(U116=MAX($U$3:$U$202), U116,""))</f>
        <v/>
      </c>
      <c r="CC116" s="31" t="str">
        <f>IF(CB116=MAX($CB$3:$CB$202),B116,"")</f>
        <v/>
      </c>
      <c r="CD116" s="31" t="str">
        <f>IF(D116="","",IF(AP116=MAX($AP$3:$AP$202),AP116,""))</f>
        <v/>
      </c>
      <c r="CE116" s="31" t="str">
        <f>IF(CD116=MAX($CD$3:$CD$202),B116,"")</f>
        <v/>
      </c>
      <c r="CF116" s="31" t="str">
        <f>IF(D116="","",IF(T116=MAX($T$3:$T$202), T116,""))</f>
        <v/>
      </c>
      <c r="CG116" s="31" t="str">
        <f>IF(CF116=MAX($CF$3:$CF$202),B116,"")</f>
        <v/>
      </c>
      <c r="CH116" s="31" t="str">
        <f>IF(D116="","",IF(AO116=MAX($AO$3:$AO$202),AO116,""))</f>
        <v/>
      </c>
      <c r="CI116" s="31" t="str">
        <f>IF(CH116=MAX($CH$3:$CH$202),B116,"")</f>
        <v/>
      </c>
      <c r="CJ116" s="31" t="str">
        <f>IF(I116="AC",AZ116,"")</f>
        <v/>
      </c>
      <c r="CK116" s="31" t="str">
        <f>IF(CJ116="","",RANK(CJ116,$CJ$3:$CJ$202,1))</f>
        <v/>
      </c>
      <c r="CL116" s="31" t="str">
        <f>IF(CK116=1,B116,"")</f>
        <v/>
      </c>
      <c r="CM116" s="31" t="str">
        <f>IF(CK116=2,B116,"")</f>
        <v/>
      </c>
      <c r="CN116" s="31" t="str">
        <f>IF(CK116=3,B116,"")</f>
        <v/>
      </c>
      <c r="CO116" s="31" t="str">
        <f>IF(I116="MC",AZ116,"")</f>
        <v/>
      </c>
      <c r="CP116" s="31" t="str">
        <f>IF(CO116="","",RANK(CO116,$CO$3:$CO$202,1))</f>
        <v/>
      </c>
      <c r="CQ116" s="31" t="str">
        <f>IF(CP116=1,B116,"")</f>
        <v/>
      </c>
      <c r="CR116" s="31" t="str">
        <f>IF(CP116=2,B116,"")</f>
        <v/>
      </c>
      <c r="CS116" s="31" t="str">
        <f>IF(CP116=3,B116,"")</f>
        <v/>
      </c>
      <c r="CT116" s="31" t="str">
        <f>IF(BE116=0,BE116,"")</f>
        <v/>
      </c>
      <c r="CU116" s="31" t="str">
        <f>IF(BE116=1,1,"")</f>
        <v/>
      </c>
      <c r="CV116" s="31" t="str">
        <f>IF(BE116=2,2,"")</f>
        <v/>
      </c>
      <c r="CW116" s="31" t="str">
        <f>IF(BE116=3,3,"")</f>
        <v/>
      </c>
      <c r="CX116" s="31" t="str">
        <f>IF(BE116=4,4,"")</f>
        <v/>
      </c>
      <c r="CY116" s="31" t="str">
        <f>IF(BE116=5,5,"")</f>
        <v/>
      </c>
      <c r="CZ116" s="31" t="str">
        <f>IF(BH116=0,BH116,"")</f>
        <v/>
      </c>
      <c r="DA116" s="31" t="str">
        <f>IF(BH116=1,1,"")</f>
        <v/>
      </c>
      <c r="DB116" s="31" t="str">
        <f>IF(BH116=2,2,"")</f>
        <v/>
      </c>
      <c r="DC116" s="31" t="str">
        <f>IF(BH116=3,3,"")</f>
        <v/>
      </c>
      <c r="DD116" s="31" t="str">
        <f>IF(BH116=4,4,"")</f>
        <v/>
      </c>
      <c r="DE116" s="31" t="str">
        <f>IF(BH116=5,5,"")</f>
        <v/>
      </c>
      <c r="DF116" s="31" t="str">
        <f>IF(BK116=0,BK116,"")</f>
        <v/>
      </c>
      <c r="DG116" s="31" t="str">
        <f>IF(BK116=1,1,"")</f>
        <v/>
      </c>
      <c r="DH116" s="31" t="str">
        <f>IF(BK116=2,2,"")</f>
        <v/>
      </c>
      <c r="DI116" s="31" t="str">
        <f>IF(BK116=3,3,"")</f>
        <v/>
      </c>
      <c r="DJ116" s="31" t="str">
        <f>IF(BK116=4,4,"")</f>
        <v/>
      </c>
      <c r="DK116" s="31" t="str">
        <f>IF(BK116=5,5,"")</f>
        <v/>
      </c>
      <c r="DL116" s="31" t="str">
        <f>IF(BK116=6,6,"")</f>
        <v/>
      </c>
      <c r="DM116" s="31" t="str">
        <f>IF(BK116=7,7,"")</f>
        <v/>
      </c>
      <c r="DN116" s="31" t="str">
        <f>IF(BK116=8,8,"")</f>
        <v/>
      </c>
      <c r="DO116" s="31" t="str">
        <f>IF(BK116=9,9,"")</f>
        <v/>
      </c>
      <c r="DP116" s="31" t="str">
        <f>IF(BK116=10,10,"")</f>
        <v/>
      </c>
      <c r="DQ116" s="31" t="str">
        <f>IF(J116="Lund",AZ116,"")</f>
        <v/>
      </c>
      <c r="DR116" s="31" t="str">
        <f>IF(DQ116="","",RANK(DQ116,$DQ$3:$DQ$202,1))</f>
        <v/>
      </c>
      <c r="DS116" s="31" t="str">
        <f>IF(DR116=1,B116,"")</f>
        <v/>
      </c>
      <c r="DT116" s="31" t="str">
        <f>IF(I116="AT",B116,"")</f>
        <v/>
      </c>
      <c r="DU116" s="31" t="str">
        <f>IF(I116="MC",B116,"")</f>
        <v/>
      </c>
      <c r="DV116" s="31" t="str">
        <f>IF(I116="AC",B116,"")</f>
        <v/>
      </c>
      <c r="DW116" s="48" t="e">
        <f>IF(BK116=0,0,IF(D116="","",$D$203-AZ116+1)/$D$203*100)</f>
        <v>#VALUE!</v>
      </c>
      <c r="DX116" s="76" t="str">
        <f>IF(AS116 = 0,AV116 - AS116,"")</f>
        <v/>
      </c>
    </row>
    <row r="117" spans="1:128" ht="13.2" x14ac:dyDescent="0.25">
      <c r="A117" s="31" t="s">
        <v>318</v>
      </c>
      <c r="B117" s="76">
        <v>115</v>
      </c>
      <c r="C117" s="15"/>
      <c r="D117" s="14"/>
      <c r="E117" s="14"/>
      <c r="F117" s="14"/>
      <c r="G117" s="14"/>
      <c r="H117" s="14"/>
      <c r="I117" s="15"/>
      <c r="J117" s="47"/>
      <c r="K117" s="47"/>
      <c r="L117" s="47"/>
      <c r="M117" s="54"/>
      <c r="N117" s="54"/>
      <c r="O117" s="54"/>
      <c r="P117" s="54"/>
      <c r="Q117" s="54"/>
      <c r="R117" s="51"/>
      <c r="S117" s="51"/>
      <c r="T117" s="51"/>
      <c r="U117" s="51"/>
      <c r="V117" s="51"/>
      <c r="W117" s="51"/>
      <c r="X117" s="52" t="str">
        <f>IF(M117&gt;0,VLOOKUP(M117,$DY$8:$DZ$95,2)," ")</f>
        <v xml:space="preserve"> </v>
      </c>
      <c r="Y117" s="52" t="str">
        <f>IF(N117&gt;0,VLOOKUP(N117,$DY$8:$DZ$95,2)," ")</f>
        <v xml:space="preserve"> </v>
      </c>
      <c r="Z117" s="52" t="str">
        <f>IF(O117&gt;0,VLOOKUP(O117,$DY$8:$DZ$95,2)," ")</f>
        <v xml:space="preserve"> </v>
      </c>
      <c r="AA117" s="52" t="str">
        <f>IF(P117&gt;0,VLOOKUP(P117,$DY$8:$DZ$95,2)," ")</f>
        <v xml:space="preserve"> </v>
      </c>
      <c r="AB117" s="52" t="str">
        <f>IF(Q117&gt;0,VLOOKUP(Q117,$DY$8:$DZ$95,2)," ")</f>
        <v xml:space="preserve"> </v>
      </c>
      <c r="AC117" s="54"/>
      <c r="AD117" s="54"/>
      <c r="AE117" s="54"/>
      <c r="AF117" s="54"/>
      <c r="AG117" s="54"/>
      <c r="AH117" s="52" t="str">
        <f>IF(AC117&gt;0,VLOOKUP(AC117,$DY$8:$DZ$95,2)," ")</f>
        <v xml:space="preserve"> </v>
      </c>
      <c r="AI117" s="52" t="str">
        <f>IF(AD117&gt;0,VLOOKUP(AD117,$DY$8:$DZ$95,2)," ")</f>
        <v xml:space="preserve"> </v>
      </c>
      <c r="AJ117" s="52" t="str">
        <f>IF(AE117&gt;0,VLOOKUP(AE117,$DY$8:$DZ$95,2)," ")</f>
        <v xml:space="preserve"> </v>
      </c>
      <c r="AK117" s="52" t="str">
        <f>IF(AF117&gt;0,VLOOKUP(AF117,$DY$8:$DZ$95,2)," ")</f>
        <v xml:space="preserve"> </v>
      </c>
      <c r="AL117" s="52" t="str">
        <f>IF(AG117&gt;0,VLOOKUP(AG117,$DY$8:$DZ$95,2)," ")</f>
        <v xml:space="preserve"> </v>
      </c>
      <c r="AM117" s="53"/>
      <c r="AN117" s="53"/>
      <c r="AO117" s="53"/>
      <c r="AP117" s="53"/>
      <c r="AQ117" s="53"/>
      <c r="AR117" s="53"/>
      <c r="AS117" s="55" t="str">
        <f>IF(D117="","",SUM(X117:AB117))</f>
        <v/>
      </c>
      <c r="AT117" s="31" t="str">
        <f>IF(D117="","",RANK(AS117,$AS$3:$AS$202,0))</f>
        <v/>
      </c>
      <c r="AU117" s="57" t="str">
        <f>IF(D117="","",IF(LOOKUP(AT117,'Master 2012 Pay Sheet'!$A$5:$A$35,'Master 2012 Pay Sheet'!$B$5:$B$35)&gt;0,LOOKUP(AT117,'Master 2012 Pay Sheet'!$A$5:$A$35,'Master 2012 Pay Sheet'!$B$5:$B$35),0))</f>
        <v/>
      </c>
      <c r="AV117" s="56" t="str">
        <f>IF(D117="","",SUM(AH117:AL117))</f>
        <v/>
      </c>
      <c r="AW117" s="31" t="str">
        <f>IF(D117="","",RANK(AV117,$AV$3:$AV$202,0))</f>
        <v/>
      </c>
      <c r="AX117" s="57" t="str">
        <f>IF(D117="","",IF(LOOKUP(AW117,'Master 2012 Pay Sheet'!$C$5:$C$35,'Master 2012 Pay Sheet'!$D$5:$D$35)&gt;0,LOOKUP(AW117,'Master 2012 Pay Sheet'!$C$5:$C$35,'Master 2012 Pay Sheet'!$D$5:$D$35),0))</f>
        <v/>
      </c>
      <c r="AY117" s="56" t="str">
        <f>IF(D117="","",AS117+AV117)</f>
        <v/>
      </c>
      <c r="AZ117" s="31" t="str">
        <f>IF(D117="","",RANK(AY117,$AY$3:$AY$202,0))</f>
        <v/>
      </c>
      <c r="BA117" s="57" t="str">
        <f>IF(D117="","",IF(LOOKUP(AZ117,'Master 2012 Pay Sheet'!$E$5:$E$35,'Master 2012 Pay Sheet'!$F$5:$F$35)&gt;0,LOOKUP(AZ117,'Master 2012 Pay Sheet'!$E$5:$E$35,'Master 2012 Pay Sheet'!$F$5:$F$35),0))</f>
        <v/>
      </c>
      <c r="BB117" s="57" t="str">
        <f>IF(D117="","",SUM(AU117+AX117+BA117))</f>
        <v/>
      </c>
      <c r="BC117" s="31" t="str">
        <f>IF(D117="","",AT117-AZ117)</f>
        <v/>
      </c>
      <c r="BD117" s="31" t="str">
        <f>IF(D117="","",IF(BC117=MAX($BC$3:$BC$202),B117,""))</f>
        <v/>
      </c>
      <c r="BE117" s="31" t="str">
        <f>IF(D117="","",COUNT(M117:Q117))</f>
        <v/>
      </c>
      <c r="BF117" s="56" t="str">
        <f>IF(D117="","",MAX(X117:AB117))</f>
        <v/>
      </c>
      <c r="BG117" s="31" t="str">
        <f>IF(BF117=MAX($BF$3:$BF$202),B117,"")</f>
        <v/>
      </c>
      <c r="BH117" s="31" t="str">
        <f>IF(D117="","",COUNT(AC117:AG117))</f>
        <v/>
      </c>
      <c r="BI117" s="56" t="str">
        <f>IF(D117="","",MAX(AH117:AL117))</f>
        <v/>
      </c>
      <c r="BJ117" s="31" t="str">
        <f>IF(BI117=MAX($BI$3:$BI$202),B117,"")</f>
        <v/>
      </c>
      <c r="BK117" s="31" t="str">
        <f>IF(BE117="","",BE117+BH117)</f>
        <v/>
      </c>
      <c r="BL117" s="31" t="str">
        <f>IF(D117="","",IF(S117=MAX($S$3:$S$202),S117,""))</f>
        <v/>
      </c>
      <c r="BM117" s="31" t="str">
        <f>IF(BL117=MAX($BL$3:$BL$202),B117,"")</f>
        <v/>
      </c>
      <c r="BN117" s="31" t="str">
        <f>IF(D117="","",IF(AN117=MAX($AN$3:$AN$202),AN117,""))</f>
        <v/>
      </c>
      <c r="BO117" s="31" t="str">
        <f>IF(BN117=MAX($BN$3:$BN$202),B117,"")</f>
        <v/>
      </c>
      <c r="BP117" s="31" t="str">
        <f>IF(D117="","",IF(R117=MAX($R$3:$R$202),R117,""))</f>
        <v/>
      </c>
      <c r="BQ117" s="31" t="str">
        <f>IF(BP117=MAX($BP$3:$BP$202),B117,"")</f>
        <v/>
      </c>
      <c r="BR117" s="31" t="str">
        <f>IF(D117="","",IF(AM117=MAX($AM$3:$AM$202),AM117,""))</f>
        <v/>
      </c>
      <c r="BS117" s="31" t="str">
        <f>IF(BR117=MAX($BR$3:$BR$202),B117,"")</f>
        <v/>
      </c>
      <c r="BT117" s="31" t="str">
        <f>IF(D117="","",IF(V117=MAX($V$3:$V$202),V117,""))</f>
        <v/>
      </c>
      <c r="BU117" s="31" t="str">
        <f>IF(BT117=MAX($BT$3:$BT$202),B117,"")</f>
        <v/>
      </c>
      <c r="BV117" s="31" t="str">
        <f>IF(D117="","",IF(W117=MAX($W$3:$W$202), W117,""))</f>
        <v/>
      </c>
      <c r="BW117" s="31" t="str">
        <f>IF(BV117=MAX($BV$3:$BV$202),B117,"")</f>
        <v/>
      </c>
      <c r="BX117" s="31" t="str">
        <f>IF(D117="","",IF(AQ117=MAX($AQ$3:$AQ$202),AQ117,""))</f>
        <v/>
      </c>
      <c r="BY117" s="31" t="str">
        <f>IF(BX117=MAX($BX$3:$BX$202),B117,"")</f>
        <v/>
      </c>
      <c r="BZ117" s="31" t="str">
        <f>IF(D117="","",IF(AR117=MAX($AR$3:$AR$202), AR117,""))</f>
        <v/>
      </c>
      <c r="CA117" s="31" t="str">
        <f>IF(BZ117=MAX($BZ$3:$BZ$202),B117,"")</f>
        <v/>
      </c>
      <c r="CB117" s="31" t="str">
        <f>IF(D117="","",IF(U117=MAX($U$3:$U$202), U117,""))</f>
        <v/>
      </c>
      <c r="CC117" s="31" t="str">
        <f>IF(CB117=MAX($CB$3:$CB$202),B117,"")</f>
        <v/>
      </c>
      <c r="CD117" s="31" t="str">
        <f>IF(D117="","",IF(AP117=MAX($AP$3:$AP$202),AP117,""))</f>
        <v/>
      </c>
      <c r="CE117" s="31" t="str">
        <f>IF(CD117=MAX($CD$3:$CD$202),B117,"")</f>
        <v/>
      </c>
      <c r="CF117" s="31" t="str">
        <f>IF(D117="","",IF(T117=MAX($T$3:$T$202), T117,""))</f>
        <v/>
      </c>
      <c r="CG117" s="31" t="str">
        <f>IF(CF117=MAX($CF$3:$CF$202),B117,"")</f>
        <v/>
      </c>
      <c r="CH117" s="31" t="str">
        <f>IF(D117="","",IF(AO117=MAX($AO$3:$AO$202),AO117,""))</f>
        <v/>
      </c>
      <c r="CI117" s="31" t="str">
        <f>IF(CH117=MAX($CH$3:$CH$202),B117,"")</f>
        <v/>
      </c>
      <c r="CJ117" s="31" t="str">
        <f>IF(I117="AC",AZ117,"")</f>
        <v/>
      </c>
      <c r="CK117" s="31" t="str">
        <f>IF(CJ117="","",RANK(CJ117,$CJ$3:$CJ$202,1))</f>
        <v/>
      </c>
      <c r="CL117" s="31" t="str">
        <f>IF(CK117=1,B117,"")</f>
        <v/>
      </c>
      <c r="CM117" s="31" t="str">
        <f>IF(CK117=2,B117,"")</f>
        <v/>
      </c>
      <c r="CN117" s="31" t="str">
        <f>IF(CK117=3,B117,"")</f>
        <v/>
      </c>
      <c r="CO117" s="31" t="str">
        <f>IF(I117="MC",AZ117,"")</f>
        <v/>
      </c>
      <c r="CP117" s="31" t="str">
        <f>IF(CO117="","",RANK(CO117,$CO$3:$CO$202,1))</f>
        <v/>
      </c>
      <c r="CQ117" s="31" t="str">
        <f>IF(CP117=1,B117,"")</f>
        <v/>
      </c>
      <c r="CR117" s="31" t="str">
        <f>IF(CP117=2,B117,"")</f>
        <v/>
      </c>
      <c r="CS117" s="31" t="str">
        <f>IF(CP117=3,B117,"")</f>
        <v/>
      </c>
      <c r="CT117" s="31" t="str">
        <f>IF(BE117=0,BE117,"")</f>
        <v/>
      </c>
      <c r="CU117" s="31" t="str">
        <f>IF(BE117=1,1,"")</f>
        <v/>
      </c>
      <c r="CV117" s="31" t="str">
        <f>IF(BE117=2,2,"")</f>
        <v/>
      </c>
      <c r="CW117" s="31" t="str">
        <f>IF(BE117=3,3,"")</f>
        <v/>
      </c>
      <c r="CX117" s="31" t="str">
        <f>IF(BE117=4,4,"")</f>
        <v/>
      </c>
      <c r="CY117" s="31" t="str">
        <f>IF(BE117=5,5,"")</f>
        <v/>
      </c>
      <c r="CZ117" s="31" t="str">
        <f>IF(BH117=0,BH117,"")</f>
        <v/>
      </c>
      <c r="DA117" s="31" t="str">
        <f>IF(BH117=1,1,"")</f>
        <v/>
      </c>
      <c r="DB117" s="31" t="str">
        <f>IF(BH117=2,2,"")</f>
        <v/>
      </c>
      <c r="DC117" s="31" t="str">
        <f>IF(BH117=3,3,"")</f>
        <v/>
      </c>
      <c r="DD117" s="31" t="str">
        <f>IF(BH117=4,4,"")</f>
        <v/>
      </c>
      <c r="DE117" s="31" t="str">
        <f>IF(BH117=5,5,"")</f>
        <v/>
      </c>
      <c r="DF117" s="31" t="str">
        <f>IF(BK117=0,BK117,"")</f>
        <v/>
      </c>
      <c r="DG117" s="31" t="str">
        <f>IF(BK117=1,1,"")</f>
        <v/>
      </c>
      <c r="DH117" s="31" t="str">
        <f>IF(BK117=2,2,"")</f>
        <v/>
      </c>
      <c r="DI117" s="31" t="str">
        <f>IF(BK117=3,3,"")</f>
        <v/>
      </c>
      <c r="DJ117" s="31" t="str">
        <f>IF(BK117=4,4,"")</f>
        <v/>
      </c>
      <c r="DK117" s="31" t="str">
        <f>IF(BK117=5,5,"")</f>
        <v/>
      </c>
      <c r="DL117" s="31" t="str">
        <f>IF(BK117=6,6,"")</f>
        <v/>
      </c>
      <c r="DM117" s="31" t="str">
        <f>IF(BK117=7,7,"")</f>
        <v/>
      </c>
      <c r="DN117" s="31" t="str">
        <f>IF(BK117=8,8,"")</f>
        <v/>
      </c>
      <c r="DO117" s="31" t="str">
        <f>IF(BK117=9,9,"")</f>
        <v/>
      </c>
      <c r="DP117" s="31" t="str">
        <f>IF(BK117=10,10,"")</f>
        <v/>
      </c>
      <c r="DQ117" s="31" t="str">
        <f>IF(J117="Lund",AZ117,"")</f>
        <v/>
      </c>
      <c r="DR117" s="31" t="str">
        <f>IF(DQ117="","",RANK(DQ117,$DQ$3:$DQ$202,1))</f>
        <v/>
      </c>
      <c r="DS117" s="31" t="str">
        <f>IF(DR117=1,B117,"")</f>
        <v/>
      </c>
      <c r="DT117" s="31" t="str">
        <f>IF(I117="AT",B117,"")</f>
        <v/>
      </c>
      <c r="DU117" s="31" t="str">
        <f>IF(I117="MC",B117,"")</f>
        <v/>
      </c>
      <c r="DV117" s="31" t="str">
        <f>IF(I117="AC",B117,"")</f>
        <v/>
      </c>
      <c r="DW117" s="48" t="e">
        <f>IF(BK117=0,0,IF(D117="","",$D$203-AZ117+1)/$D$203*100)</f>
        <v>#VALUE!</v>
      </c>
      <c r="DX117" s="76" t="str">
        <f>IF(AS117 = 0,AV117 - AS117,"")</f>
        <v/>
      </c>
    </row>
    <row r="118" spans="1:128" ht="13.2" x14ac:dyDescent="0.25">
      <c r="A118" s="31" t="s">
        <v>318</v>
      </c>
      <c r="B118" s="76">
        <v>116</v>
      </c>
      <c r="C118" s="15"/>
      <c r="D118" s="14"/>
      <c r="E118" s="14"/>
      <c r="F118" s="14"/>
      <c r="G118" s="14"/>
      <c r="H118" s="14"/>
      <c r="I118" s="15"/>
      <c r="J118" s="47"/>
      <c r="K118" s="47"/>
      <c r="L118" s="47"/>
      <c r="M118" s="54"/>
      <c r="N118" s="54"/>
      <c r="O118" s="54"/>
      <c r="P118" s="54"/>
      <c r="Q118" s="54"/>
      <c r="R118" s="51"/>
      <c r="S118" s="51"/>
      <c r="T118" s="51"/>
      <c r="U118" s="51"/>
      <c r="V118" s="51"/>
      <c r="W118" s="51"/>
      <c r="X118" s="52" t="str">
        <f>IF(M118&gt;0,VLOOKUP(M118,$DY$8:$DZ$95,2)," ")</f>
        <v xml:space="preserve"> </v>
      </c>
      <c r="Y118" s="52" t="str">
        <f>IF(N118&gt;0,VLOOKUP(N118,$DY$8:$DZ$95,2)," ")</f>
        <v xml:space="preserve"> </v>
      </c>
      <c r="Z118" s="52" t="str">
        <f>IF(O118&gt;0,VLOOKUP(O118,$DY$8:$DZ$95,2)," ")</f>
        <v xml:space="preserve"> </v>
      </c>
      <c r="AA118" s="52" t="str">
        <f>IF(P118&gt;0,VLOOKUP(P118,$DY$8:$DZ$95,2)," ")</f>
        <v xml:space="preserve"> </v>
      </c>
      <c r="AB118" s="52" t="str">
        <f>IF(Q118&gt;0,VLOOKUP(Q118,$DY$8:$DZ$95,2)," ")</f>
        <v xml:space="preserve"> </v>
      </c>
      <c r="AC118" s="54"/>
      <c r="AD118" s="54"/>
      <c r="AE118" s="54"/>
      <c r="AF118" s="54"/>
      <c r="AG118" s="54"/>
      <c r="AH118" s="52" t="str">
        <f>IF(AC118&gt;0,VLOOKUP(AC118,$DY$8:$DZ$95,2)," ")</f>
        <v xml:space="preserve"> </v>
      </c>
      <c r="AI118" s="52" t="str">
        <f>IF(AD118&gt;0,VLOOKUP(AD118,$DY$8:$DZ$95,2)," ")</f>
        <v xml:space="preserve"> </v>
      </c>
      <c r="AJ118" s="52" t="str">
        <f>IF(AE118&gt;0,VLOOKUP(AE118,$DY$8:$DZ$95,2)," ")</f>
        <v xml:space="preserve"> </v>
      </c>
      <c r="AK118" s="52" t="str">
        <f>IF(AF118&gt;0,VLOOKUP(AF118,$DY$8:$DZ$95,2)," ")</f>
        <v xml:space="preserve"> </v>
      </c>
      <c r="AL118" s="52" t="str">
        <f>IF(AG118&gt;0,VLOOKUP(AG118,$DY$8:$DZ$95,2)," ")</f>
        <v xml:space="preserve"> </v>
      </c>
      <c r="AM118" s="53"/>
      <c r="AN118" s="53"/>
      <c r="AO118" s="53"/>
      <c r="AP118" s="53"/>
      <c r="AQ118" s="53"/>
      <c r="AR118" s="53"/>
      <c r="AS118" s="55" t="str">
        <f>IF(D118="","",SUM(X118:AB118))</f>
        <v/>
      </c>
      <c r="AT118" s="31" t="str">
        <f>IF(D118="","",RANK(AS118,$AS$3:$AS$202,0))</f>
        <v/>
      </c>
      <c r="AU118" s="57" t="str">
        <f>IF(D118="","",IF(LOOKUP(AT118,'Master 2012 Pay Sheet'!$A$5:$A$35,'Master 2012 Pay Sheet'!$B$5:$B$35)&gt;0,LOOKUP(AT118,'Master 2012 Pay Sheet'!$A$5:$A$35,'Master 2012 Pay Sheet'!$B$5:$B$35),0))</f>
        <v/>
      </c>
      <c r="AV118" s="56" t="str">
        <f>IF(D118="","",SUM(AH118:AL118))</f>
        <v/>
      </c>
      <c r="AW118" s="31" t="str">
        <f>IF(D118="","",RANK(AV118,$AV$3:$AV$202,0))</f>
        <v/>
      </c>
      <c r="AX118" s="57" t="str">
        <f>IF(D118="","",IF(LOOKUP(AW118,'Master 2012 Pay Sheet'!$C$5:$C$35,'Master 2012 Pay Sheet'!$D$5:$D$35)&gt;0,LOOKUP(AW118,'Master 2012 Pay Sheet'!$C$5:$C$35,'Master 2012 Pay Sheet'!$D$5:$D$35),0))</f>
        <v/>
      </c>
      <c r="AY118" s="56" t="str">
        <f>IF(D118="","",AS118+AV118)</f>
        <v/>
      </c>
      <c r="AZ118" s="31" t="str">
        <f>IF(D118="","",RANK(AY118,$AY$3:$AY$202,0))</f>
        <v/>
      </c>
      <c r="BA118" s="57" t="str">
        <f>IF(D118="","",IF(LOOKUP(AZ118,'Master 2012 Pay Sheet'!$E$5:$E$35,'Master 2012 Pay Sheet'!$F$5:$F$35)&gt;0,LOOKUP(AZ118,'Master 2012 Pay Sheet'!$E$5:$E$35,'Master 2012 Pay Sheet'!$F$5:$F$35),0))</f>
        <v/>
      </c>
      <c r="BB118" s="57" t="str">
        <f>IF(D118="","",SUM(AU118+AX118+BA118))</f>
        <v/>
      </c>
      <c r="BC118" s="31" t="str">
        <f>IF(D118="","",AT118-AZ118)</f>
        <v/>
      </c>
      <c r="BD118" s="31" t="str">
        <f>IF(D118="","",IF(BC118=MAX($BC$3:$BC$202),B118,""))</f>
        <v/>
      </c>
      <c r="BE118" s="31" t="str">
        <f>IF(D118="","",COUNT(M118:Q118))</f>
        <v/>
      </c>
      <c r="BF118" s="56" t="str">
        <f>IF(D118="","",MAX(X118:AB118))</f>
        <v/>
      </c>
      <c r="BG118" s="31" t="str">
        <f>IF(BF118=MAX($BF$3:$BF$202),B118,"")</f>
        <v/>
      </c>
      <c r="BH118" s="31" t="str">
        <f>IF(D118="","",COUNT(AC118:AG118))</f>
        <v/>
      </c>
      <c r="BI118" s="56" t="str">
        <f>IF(D118="","",MAX(AH118:AL118))</f>
        <v/>
      </c>
      <c r="BJ118" s="31" t="str">
        <f>IF(BI118=MAX($BI$3:$BI$202),B118,"")</f>
        <v/>
      </c>
      <c r="BK118" s="31" t="str">
        <f>IF(BE118="","",BE118+BH118)</f>
        <v/>
      </c>
      <c r="BL118" s="31" t="str">
        <f>IF(D118="","",IF(S118=MAX($S$3:$S$202),S118,""))</f>
        <v/>
      </c>
      <c r="BM118" s="31" t="str">
        <f>IF(BL118=MAX($BL$3:$BL$202),B118,"")</f>
        <v/>
      </c>
      <c r="BN118" s="31" t="str">
        <f>IF(D118="","",IF(AN118=MAX($AN$3:$AN$202),AN118,""))</f>
        <v/>
      </c>
      <c r="BO118" s="31" t="str">
        <f>IF(BN118=MAX($BN$3:$BN$202),B118,"")</f>
        <v/>
      </c>
      <c r="BP118" s="31" t="str">
        <f>IF(D118="","",IF(R118=MAX($R$3:$R$202),R118,""))</f>
        <v/>
      </c>
      <c r="BQ118" s="31" t="str">
        <f>IF(BP118=MAX($BP$3:$BP$202),B118,"")</f>
        <v/>
      </c>
      <c r="BR118" s="31" t="str">
        <f>IF(D118="","",IF(AM118=MAX($AM$3:$AM$202),AM118,""))</f>
        <v/>
      </c>
      <c r="BS118" s="31" t="str">
        <f>IF(BR118=MAX($BR$3:$BR$202),B118,"")</f>
        <v/>
      </c>
      <c r="BT118" s="31" t="str">
        <f>IF(D118="","",IF(V118=MAX($V$3:$V$202),V118,""))</f>
        <v/>
      </c>
      <c r="BU118" s="31" t="str">
        <f>IF(BT118=MAX($BT$3:$BT$202),B118,"")</f>
        <v/>
      </c>
      <c r="BV118" s="31" t="str">
        <f>IF(D118="","",IF(W118=MAX($W$3:$W$202), W118,""))</f>
        <v/>
      </c>
      <c r="BW118" s="31" t="str">
        <f>IF(BV118=MAX($BV$3:$BV$202),B118,"")</f>
        <v/>
      </c>
      <c r="BX118" s="31" t="str">
        <f>IF(D118="","",IF(AQ118=MAX($AQ$3:$AQ$202),AQ118,""))</f>
        <v/>
      </c>
      <c r="BY118" s="31" t="str">
        <f>IF(BX118=MAX($BX$3:$BX$202),B118,"")</f>
        <v/>
      </c>
      <c r="BZ118" s="31" t="str">
        <f>IF(D118="","",IF(AR118=MAX($AR$3:$AR$202), AR118,""))</f>
        <v/>
      </c>
      <c r="CA118" s="31" t="str">
        <f>IF(BZ118=MAX($BZ$3:$BZ$202),B118,"")</f>
        <v/>
      </c>
      <c r="CB118" s="31" t="str">
        <f>IF(D118="","",IF(U118=MAX($U$3:$U$202), U118,""))</f>
        <v/>
      </c>
      <c r="CC118" s="31" t="str">
        <f>IF(CB118=MAX($CB$3:$CB$202),B118,"")</f>
        <v/>
      </c>
      <c r="CD118" s="31" t="str">
        <f>IF(D118="","",IF(AP118=MAX($AP$3:$AP$202),AP118,""))</f>
        <v/>
      </c>
      <c r="CE118" s="31" t="str">
        <f>IF(CD118=MAX($CD$3:$CD$202),B118,"")</f>
        <v/>
      </c>
      <c r="CF118" s="31" t="str">
        <f>IF(D118="","",IF(T118=MAX($T$3:$T$202), T118,""))</f>
        <v/>
      </c>
      <c r="CG118" s="31" t="str">
        <f>IF(CF118=MAX($CF$3:$CF$202),B118,"")</f>
        <v/>
      </c>
      <c r="CH118" s="31" t="str">
        <f>IF(D118="","",IF(AO118=MAX($AO$3:$AO$202),AO118,""))</f>
        <v/>
      </c>
      <c r="CI118" s="31" t="str">
        <f>IF(CH118=MAX($CH$3:$CH$202),B118,"")</f>
        <v/>
      </c>
      <c r="CJ118" s="31" t="str">
        <f>IF(I118="AC",AZ118,"")</f>
        <v/>
      </c>
      <c r="CK118" s="31" t="str">
        <f>IF(CJ118="","",RANK(CJ118,$CJ$3:$CJ$202,1))</f>
        <v/>
      </c>
      <c r="CL118" s="31" t="str">
        <f>IF(CK118=1,B118,"")</f>
        <v/>
      </c>
      <c r="CM118" s="31" t="str">
        <f>IF(CK118=2,B118,"")</f>
        <v/>
      </c>
      <c r="CN118" s="31" t="str">
        <f>IF(CK118=3,B118,"")</f>
        <v/>
      </c>
      <c r="CO118" s="31" t="str">
        <f>IF(I118="MC",AZ118,"")</f>
        <v/>
      </c>
      <c r="CP118" s="31" t="str">
        <f>IF(CO118="","",RANK(CO118,$CO$3:$CO$202,1))</f>
        <v/>
      </c>
      <c r="CQ118" s="31" t="str">
        <f>IF(CP118=1,B118,"")</f>
        <v/>
      </c>
      <c r="CR118" s="31" t="str">
        <f>IF(CP118=2,B118,"")</f>
        <v/>
      </c>
      <c r="CS118" s="31" t="str">
        <f>IF(CP118=3,B118,"")</f>
        <v/>
      </c>
      <c r="CT118" s="31" t="str">
        <f>IF(BE118=0,BE118,"")</f>
        <v/>
      </c>
      <c r="CU118" s="31" t="str">
        <f>IF(BE118=1,1,"")</f>
        <v/>
      </c>
      <c r="CV118" s="31" t="str">
        <f>IF(BE118=2,2,"")</f>
        <v/>
      </c>
      <c r="CW118" s="31" t="str">
        <f>IF(BE118=3,3,"")</f>
        <v/>
      </c>
      <c r="CX118" s="31" t="str">
        <f>IF(BE118=4,4,"")</f>
        <v/>
      </c>
      <c r="CY118" s="31" t="str">
        <f>IF(BE118=5,5,"")</f>
        <v/>
      </c>
      <c r="CZ118" s="31" t="str">
        <f>IF(BH118=0,BH118,"")</f>
        <v/>
      </c>
      <c r="DA118" s="31" t="str">
        <f>IF(BH118=1,1,"")</f>
        <v/>
      </c>
      <c r="DB118" s="31" t="str">
        <f>IF(BH118=2,2,"")</f>
        <v/>
      </c>
      <c r="DC118" s="31" t="str">
        <f>IF(BH118=3,3,"")</f>
        <v/>
      </c>
      <c r="DD118" s="31" t="str">
        <f>IF(BH118=4,4,"")</f>
        <v/>
      </c>
      <c r="DE118" s="31" t="str">
        <f>IF(BH118=5,5,"")</f>
        <v/>
      </c>
      <c r="DF118" s="31" t="str">
        <f>IF(BK118=0,BK118,"")</f>
        <v/>
      </c>
      <c r="DG118" s="31" t="str">
        <f>IF(BK118=1,1,"")</f>
        <v/>
      </c>
      <c r="DH118" s="31" t="str">
        <f>IF(BK118=2,2,"")</f>
        <v/>
      </c>
      <c r="DI118" s="31" t="str">
        <f>IF(BK118=3,3,"")</f>
        <v/>
      </c>
      <c r="DJ118" s="31" t="str">
        <f>IF(BK118=4,4,"")</f>
        <v/>
      </c>
      <c r="DK118" s="31" t="str">
        <f>IF(BK118=5,5,"")</f>
        <v/>
      </c>
      <c r="DL118" s="31" t="str">
        <f>IF(BK118=6,6,"")</f>
        <v/>
      </c>
      <c r="DM118" s="31" t="str">
        <f>IF(BK118=7,7,"")</f>
        <v/>
      </c>
      <c r="DN118" s="31" t="str">
        <f>IF(BK118=8,8,"")</f>
        <v/>
      </c>
      <c r="DO118" s="31" t="str">
        <f>IF(BK118=9,9,"")</f>
        <v/>
      </c>
      <c r="DP118" s="31" t="str">
        <f>IF(BK118=10,10,"")</f>
        <v/>
      </c>
      <c r="DQ118" s="31" t="str">
        <f>IF(J118="Lund",AZ118,"")</f>
        <v/>
      </c>
      <c r="DR118" s="31" t="str">
        <f>IF(DQ118="","",RANK(DQ118,$DQ$3:$DQ$202,1))</f>
        <v/>
      </c>
      <c r="DS118" s="31" t="str">
        <f>IF(DR118=1,B118,"")</f>
        <v/>
      </c>
      <c r="DT118" s="31" t="str">
        <f>IF(I118="AT",B118,"")</f>
        <v/>
      </c>
      <c r="DU118" s="31" t="str">
        <f>IF(I118="MC",B118,"")</f>
        <v/>
      </c>
      <c r="DV118" s="31" t="str">
        <f>IF(I118="AC",B118,"")</f>
        <v/>
      </c>
      <c r="DW118" s="48" t="e">
        <f>IF(BK118=0,0,IF(D118="","",$D$203-AZ118+1)/$D$203*100)</f>
        <v>#VALUE!</v>
      </c>
      <c r="DX118" s="76" t="str">
        <f>IF(AS118 = 0,AV118 - AS118,"")</f>
        <v/>
      </c>
    </row>
    <row r="119" spans="1:128" ht="13.2" x14ac:dyDescent="0.25">
      <c r="A119" s="31" t="s">
        <v>318</v>
      </c>
      <c r="B119" s="76">
        <v>117</v>
      </c>
      <c r="C119" s="15"/>
      <c r="D119" s="14"/>
      <c r="E119" s="14"/>
      <c r="F119" s="14"/>
      <c r="G119" s="14"/>
      <c r="H119" s="14"/>
      <c r="I119" s="15"/>
      <c r="J119" s="47"/>
      <c r="K119" s="47"/>
      <c r="L119" s="47"/>
      <c r="M119" s="54"/>
      <c r="N119" s="54"/>
      <c r="O119" s="54"/>
      <c r="P119" s="54"/>
      <c r="Q119" s="54"/>
      <c r="R119" s="51"/>
      <c r="S119" s="51"/>
      <c r="T119" s="51"/>
      <c r="U119" s="51"/>
      <c r="V119" s="51"/>
      <c r="W119" s="51"/>
      <c r="X119" s="52" t="str">
        <f>IF(M119&gt;0,VLOOKUP(M119,$DY$8:$DZ$95,2)," ")</f>
        <v xml:space="preserve"> </v>
      </c>
      <c r="Y119" s="52" t="str">
        <f>IF(N119&gt;0,VLOOKUP(N119,$DY$8:$DZ$95,2)," ")</f>
        <v xml:space="preserve"> </v>
      </c>
      <c r="Z119" s="52" t="str">
        <f>IF(O119&gt;0,VLOOKUP(O119,$DY$8:$DZ$95,2)," ")</f>
        <v xml:space="preserve"> </v>
      </c>
      <c r="AA119" s="52" t="str">
        <f>IF(P119&gt;0,VLOOKUP(P119,$DY$8:$DZ$95,2)," ")</f>
        <v xml:space="preserve"> </v>
      </c>
      <c r="AB119" s="52" t="str">
        <f>IF(Q119&gt;0,VLOOKUP(Q119,$DY$8:$DZ$95,2)," ")</f>
        <v xml:space="preserve"> </v>
      </c>
      <c r="AC119" s="54"/>
      <c r="AD119" s="54"/>
      <c r="AE119" s="54"/>
      <c r="AF119" s="54"/>
      <c r="AG119" s="54"/>
      <c r="AH119" s="52" t="str">
        <f>IF(AC119&gt;0,VLOOKUP(AC119,$DY$8:$DZ$95,2)," ")</f>
        <v xml:space="preserve"> </v>
      </c>
      <c r="AI119" s="52" t="str">
        <f>IF(AD119&gt;0,VLOOKUP(AD119,$DY$8:$DZ$95,2)," ")</f>
        <v xml:space="preserve"> </v>
      </c>
      <c r="AJ119" s="52" t="str">
        <f>IF(AE119&gt;0,VLOOKUP(AE119,$DY$8:$DZ$95,2)," ")</f>
        <v xml:space="preserve"> </v>
      </c>
      <c r="AK119" s="52" t="str">
        <f>IF(AF119&gt;0,VLOOKUP(AF119,$DY$8:$DZ$95,2)," ")</f>
        <v xml:space="preserve"> </v>
      </c>
      <c r="AL119" s="52" t="str">
        <f>IF(AG119&gt;0,VLOOKUP(AG119,$DY$8:$DZ$95,2)," ")</f>
        <v xml:space="preserve"> </v>
      </c>
      <c r="AM119" s="53"/>
      <c r="AN119" s="53"/>
      <c r="AO119" s="53"/>
      <c r="AP119" s="53"/>
      <c r="AQ119" s="53"/>
      <c r="AR119" s="53"/>
      <c r="AS119" s="55" t="str">
        <f>IF(D119="","",SUM(X119:AB119))</f>
        <v/>
      </c>
      <c r="AT119" s="31" t="str">
        <f>IF(D119="","",RANK(AS119,$AS$3:$AS$202,0))</f>
        <v/>
      </c>
      <c r="AU119" s="57" t="str">
        <f>IF(D119="","",IF(LOOKUP(AT119,'Master 2012 Pay Sheet'!$A$5:$A$35,'Master 2012 Pay Sheet'!$B$5:$B$35)&gt;0,LOOKUP(AT119,'Master 2012 Pay Sheet'!$A$5:$A$35,'Master 2012 Pay Sheet'!$B$5:$B$35),0))</f>
        <v/>
      </c>
      <c r="AV119" s="56" t="str">
        <f>IF(D119="","",SUM(AH119:AL119))</f>
        <v/>
      </c>
      <c r="AW119" s="31" t="str">
        <f>IF(D119="","",RANK(AV119,$AV$3:$AV$202,0))</f>
        <v/>
      </c>
      <c r="AX119" s="57" t="str">
        <f>IF(D119="","",IF(LOOKUP(AW119,'Master 2012 Pay Sheet'!$C$5:$C$35,'Master 2012 Pay Sheet'!$D$5:$D$35)&gt;0,LOOKUP(AW119,'Master 2012 Pay Sheet'!$C$5:$C$35,'Master 2012 Pay Sheet'!$D$5:$D$35),0))</f>
        <v/>
      </c>
      <c r="AY119" s="56" t="str">
        <f>IF(D119="","",AS119+AV119)</f>
        <v/>
      </c>
      <c r="AZ119" s="31" t="str">
        <f>IF(D119="","",RANK(AY119,$AY$3:$AY$202,0))</f>
        <v/>
      </c>
      <c r="BA119" s="57" t="str">
        <f>IF(D119="","",IF(LOOKUP(AZ119,'Master 2012 Pay Sheet'!$E$5:$E$35,'Master 2012 Pay Sheet'!$F$5:$F$35)&gt;0,LOOKUP(AZ119,'Master 2012 Pay Sheet'!$E$5:$E$35,'Master 2012 Pay Sheet'!$F$5:$F$35),0))</f>
        <v/>
      </c>
      <c r="BB119" s="57" t="str">
        <f>IF(D119="","",SUM(AU119+AX119+BA119))</f>
        <v/>
      </c>
      <c r="BC119" s="31" t="str">
        <f>IF(D119="","",AT119-AZ119)</f>
        <v/>
      </c>
      <c r="BD119" s="31" t="str">
        <f>IF(D119="","",IF(BC119=MAX($BC$3:$BC$202),B119,""))</f>
        <v/>
      </c>
      <c r="BE119" s="31" t="str">
        <f>IF(D119="","",COUNT(M119:Q119))</f>
        <v/>
      </c>
      <c r="BF119" s="56" t="str">
        <f>IF(D119="","",MAX(X119:AB119))</f>
        <v/>
      </c>
      <c r="BG119" s="31" t="str">
        <f>IF(BF119=MAX($BF$3:$BF$202),B119,"")</f>
        <v/>
      </c>
      <c r="BH119" s="31" t="str">
        <f>IF(D119="","",COUNT(AC119:AG119))</f>
        <v/>
      </c>
      <c r="BI119" s="56" t="str">
        <f>IF(D119="","",MAX(AH119:AL119))</f>
        <v/>
      </c>
      <c r="BJ119" s="31" t="str">
        <f>IF(BI119=MAX($BI$3:$BI$202),B119,"")</f>
        <v/>
      </c>
      <c r="BK119" s="31" t="str">
        <f>IF(BE119="","",BE119+BH119)</f>
        <v/>
      </c>
      <c r="BL119" s="31" t="str">
        <f>IF(D119="","",IF(S119=MAX($S$3:$S$202),S119,""))</f>
        <v/>
      </c>
      <c r="BM119" s="31" t="str">
        <f>IF(BL119=MAX($BL$3:$BL$202),B119,"")</f>
        <v/>
      </c>
      <c r="BN119" s="31" t="str">
        <f>IF(D119="","",IF(AN119=MAX($AN$3:$AN$202),AN119,""))</f>
        <v/>
      </c>
      <c r="BO119" s="31" t="str">
        <f>IF(BN119=MAX($BN$3:$BN$202),B119,"")</f>
        <v/>
      </c>
      <c r="BP119" s="31" t="str">
        <f>IF(D119="","",IF(R119=MAX($R$3:$R$202),R119,""))</f>
        <v/>
      </c>
      <c r="BQ119" s="31" t="str">
        <f>IF(BP119=MAX($BP$3:$BP$202),B119,"")</f>
        <v/>
      </c>
      <c r="BR119" s="31" t="str">
        <f>IF(D119="","",IF(AM119=MAX($AM$3:$AM$202),AM119,""))</f>
        <v/>
      </c>
      <c r="BS119" s="31" t="str">
        <f>IF(BR119=MAX($BR$3:$BR$202),B119,"")</f>
        <v/>
      </c>
      <c r="BT119" s="31" t="str">
        <f>IF(D119="","",IF(V119=MAX($V$3:$V$202),V119,""))</f>
        <v/>
      </c>
      <c r="BU119" s="31" t="str">
        <f>IF(BT119=MAX($BT$3:$BT$202),B119,"")</f>
        <v/>
      </c>
      <c r="BV119" s="31" t="str">
        <f>IF(D119="","",IF(W119=MAX($W$3:$W$202), W119,""))</f>
        <v/>
      </c>
      <c r="BW119" s="31" t="str">
        <f>IF(BV119=MAX($BV$3:$BV$202),B119,"")</f>
        <v/>
      </c>
      <c r="BX119" s="31" t="str">
        <f>IF(D119="","",IF(AQ119=MAX($AQ$3:$AQ$202),AQ119,""))</f>
        <v/>
      </c>
      <c r="BY119" s="31" t="str">
        <f>IF(BX119=MAX($BX$3:$BX$202),B119,"")</f>
        <v/>
      </c>
      <c r="BZ119" s="31" t="str">
        <f>IF(D119="","",IF(AR119=MAX($AR$3:$AR$202), AR119,""))</f>
        <v/>
      </c>
      <c r="CA119" s="31" t="str">
        <f>IF(BZ119=MAX($BZ$3:$BZ$202),B119,"")</f>
        <v/>
      </c>
      <c r="CB119" s="31" t="str">
        <f>IF(D119="","",IF(U119=MAX($U$3:$U$202), U119,""))</f>
        <v/>
      </c>
      <c r="CC119" s="31" t="str">
        <f>IF(CB119=MAX($CB$3:$CB$202),B119,"")</f>
        <v/>
      </c>
      <c r="CD119" s="31" t="str">
        <f>IF(D119="","",IF(AP119=MAX($AP$3:$AP$202),AP119,""))</f>
        <v/>
      </c>
      <c r="CE119" s="31" t="str">
        <f>IF(CD119=MAX($CD$3:$CD$202),B119,"")</f>
        <v/>
      </c>
      <c r="CF119" s="31" t="str">
        <f>IF(D119="","",IF(T119=MAX($T$3:$T$202), T119,""))</f>
        <v/>
      </c>
      <c r="CG119" s="31" t="str">
        <f>IF(CF119=MAX($CF$3:$CF$202),B119,"")</f>
        <v/>
      </c>
      <c r="CH119" s="31" t="str">
        <f>IF(D119="","",IF(AO119=MAX($AO$3:$AO$202),AO119,""))</f>
        <v/>
      </c>
      <c r="CI119" s="31" t="str">
        <f>IF(CH119=MAX($CH$3:$CH$202),B119,"")</f>
        <v/>
      </c>
      <c r="CJ119" s="31" t="str">
        <f>IF(I119="AC",AZ119,"")</f>
        <v/>
      </c>
      <c r="CK119" s="31" t="str">
        <f>IF(CJ119="","",RANK(CJ119,$CJ$3:$CJ$202,1))</f>
        <v/>
      </c>
      <c r="CL119" s="31" t="str">
        <f>IF(CK119=1,B119,"")</f>
        <v/>
      </c>
      <c r="CM119" s="31" t="str">
        <f>IF(CK119=2,B119,"")</f>
        <v/>
      </c>
      <c r="CN119" s="31" t="str">
        <f>IF(CK119=3,B119,"")</f>
        <v/>
      </c>
      <c r="CO119" s="31" t="str">
        <f>IF(I119="MC",AZ119,"")</f>
        <v/>
      </c>
      <c r="CP119" s="31" t="str">
        <f>IF(CO119="","",RANK(CO119,$CO$3:$CO$202,1))</f>
        <v/>
      </c>
      <c r="CQ119" s="31" t="str">
        <f>IF(CP119=1,B119,"")</f>
        <v/>
      </c>
      <c r="CR119" s="31" t="str">
        <f>IF(CP119=2,B119,"")</f>
        <v/>
      </c>
      <c r="CS119" s="31" t="str">
        <f>IF(CP119=3,B119,"")</f>
        <v/>
      </c>
      <c r="CT119" s="31" t="str">
        <f>IF(BE119=0,BE119,"")</f>
        <v/>
      </c>
      <c r="CU119" s="31" t="str">
        <f>IF(BE119=1,1,"")</f>
        <v/>
      </c>
      <c r="CV119" s="31" t="str">
        <f>IF(BE119=2,2,"")</f>
        <v/>
      </c>
      <c r="CW119" s="31" t="str">
        <f>IF(BE119=3,3,"")</f>
        <v/>
      </c>
      <c r="CX119" s="31" t="str">
        <f>IF(BE119=4,4,"")</f>
        <v/>
      </c>
      <c r="CY119" s="31" t="str">
        <f>IF(BE119=5,5,"")</f>
        <v/>
      </c>
      <c r="CZ119" s="31" t="str">
        <f>IF(BH119=0,BH119,"")</f>
        <v/>
      </c>
      <c r="DA119" s="31" t="str">
        <f>IF(BH119=1,1,"")</f>
        <v/>
      </c>
      <c r="DB119" s="31" t="str">
        <f>IF(BH119=2,2,"")</f>
        <v/>
      </c>
      <c r="DC119" s="31" t="str">
        <f>IF(BH119=3,3,"")</f>
        <v/>
      </c>
      <c r="DD119" s="31" t="str">
        <f>IF(BH119=4,4,"")</f>
        <v/>
      </c>
      <c r="DE119" s="31" t="str">
        <f>IF(BH119=5,5,"")</f>
        <v/>
      </c>
      <c r="DF119" s="31" t="str">
        <f>IF(BK119=0,BK119,"")</f>
        <v/>
      </c>
      <c r="DG119" s="31" t="str">
        <f>IF(BK119=1,1,"")</f>
        <v/>
      </c>
      <c r="DH119" s="31" t="str">
        <f>IF(BK119=2,2,"")</f>
        <v/>
      </c>
      <c r="DI119" s="31" t="str">
        <f>IF(BK119=3,3,"")</f>
        <v/>
      </c>
      <c r="DJ119" s="31" t="str">
        <f>IF(BK119=4,4,"")</f>
        <v/>
      </c>
      <c r="DK119" s="31" t="str">
        <f>IF(BK119=5,5,"")</f>
        <v/>
      </c>
      <c r="DL119" s="31" t="str">
        <f>IF(BK119=6,6,"")</f>
        <v/>
      </c>
      <c r="DM119" s="31" t="str">
        <f>IF(BK119=7,7,"")</f>
        <v/>
      </c>
      <c r="DN119" s="31" t="str">
        <f>IF(BK119=8,8,"")</f>
        <v/>
      </c>
      <c r="DO119" s="31" t="str">
        <f>IF(BK119=9,9,"")</f>
        <v/>
      </c>
      <c r="DP119" s="31" t="str">
        <f>IF(BK119=10,10,"")</f>
        <v/>
      </c>
      <c r="DQ119" s="31" t="str">
        <f>IF(J119="Lund",AZ119,"")</f>
        <v/>
      </c>
      <c r="DR119" s="31" t="str">
        <f>IF(DQ119="","",RANK(DQ119,$DQ$3:$DQ$202,1))</f>
        <v/>
      </c>
      <c r="DS119" s="31" t="str">
        <f>IF(DR119=1,B119,"")</f>
        <v/>
      </c>
      <c r="DT119" s="31" t="str">
        <f>IF(I119="AT",B119,"")</f>
        <v/>
      </c>
      <c r="DU119" s="31" t="str">
        <f>IF(I119="MC",B119,"")</f>
        <v/>
      </c>
      <c r="DV119" s="31" t="str">
        <f>IF(I119="AC",B119,"")</f>
        <v/>
      </c>
      <c r="DW119" s="48" t="e">
        <f>IF(BK119=0,0,IF(D119="","",$D$203-AZ119+1)/$D$203*100)</f>
        <v>#VALUE!</v>
      </c>
      <c r="DX119" s="76" t="str">
        <f>IF(AS119 = 0,AV119 - AS119,"")</f>
        <v/>
      </c>
    </row>
    <row r="120" spans="1:128" ht="13.2" x14ac:dyDescent="0.25">
      <c r="A120" s="31" t="s">
        <v>318</v>
      </c>
      <c r="B120" s="76">
        <v>118</v>
      </c>
      <c r="C120" s="15"/>
      <c r="D120" s="14"/>
      <c r="E120" s="14"/>
      <c r="F120" s="14"/>
      <c r="G120" s="14"/>
      <c r="H120" s="14"/>
      <c r="I120" s="15"/>
      <c r="J120" s="47"/>
      <c r="K120" s="47"/>
      <c r="L120" s="47"/>
      <c r="M120" s="54"/>
      <c r="N120" s="54"/>
      <c r="O120" s="54"/>
      <c r="P120" s="54"/>
      <c r="Q120" s="54"/>
      <c r="R120" s="51"/>
      <c r="S120" s="51"/>
      <c r="T120" s="51"/>
      <c r="U120" s="51"/>
      <c r="V120" s="51"/>
      <c r="W120" s="51"/>
      <c r="X120" s="52" t="str">
        <f>IF(M120&gt;0,VLOOKUP(M120,$DY$8:$DZ$95,2)," ")</f>
        <v xml:space="preserve"> </v>
      </c>
      <c r="Y120" s="52" t="str">
        <f>IF(N120&gt;0,VLOOKUP(N120,$DY$8:$DZ$95,2)," ")</f>
        <v xml:space="preserve"> </v>
      </c>
      <c r="Z120" s="52" t="str">
        <f>IF(O120&gt;0,VLOOKUP(O120,$DY$8:$DZ$95,2)," ")</f>
        <v xml:space="preserve"> </v>
      </c>
      <c r="AA120" s="52" t="str">
        <f>IF(P120&gt;0,VLOOKUP(P120,$DY$8:$DZ$95,2)," ")</f>
        <v xml:space="preserve"> </v>
      </c>
      <c r="AB120" s="52" t="str">
        <f>IF(Q120&gt;0,VLOOKUP(Q120,$DY$8:$DZ$95,2)," ")</f>
        <v xml:space="preserve"> </v>
      </c>
      <c r="AC120" s="54"/>
      <c r="AD120" s="54"/>
      <c r="AE120" s="54"/>
      <c r="AF120" s="54"/>
      <c r="AG120" s="54"/>
      <c r="AH120" s="52" t="str">
        <f>IF(AC120&gt;0,VLOOKUP(AC120,$DY$8:$DZ$95,2)," ")</f>
        <v xml:space="preserve"> </v>
      </c>
      <c r="AI120" s="52" t="str">
        <f>IF(AD120&gt;0,VLOOKUP(AD120,$DY$8:$DZ$95,2)," ")</f>
        <v xml:space="preserve"> </v>
      </c>
      <c r="AJ120" s="52" t="str">
        <f>IF(AE120&gt;0,VLOOKUP(AE120,$DY$8:$DZ$95,2)," ")</f>
        <v xml:space="preserve"> </v>
      </c>
      <c r="AK120" s="52" t="str">
        <f>IF(AF120&gt;0,VLOOKUP(AF120,$DY$8:$DZ$95,2)," ")</f>
        <v xml:space="preserve"> </v>
      </c>
      <c r="AL120" s="52" t="str">
        <f>IF(AG120&gt;0,VLOOKUP(AG120,$DY$8:$DZ$95,2)," ")</f>
        <v xml:space="preserve"> </v>
      </c>
      <c r="AM120" s="53"/>
      <c r="AN120" s="53"/>
      <c r="AO120" s="53"/>
      <c r="AP120" s="53"/>
      <c r="AQ120" s="53"/>
      <c r="AR120" s="53"/>
      <c r="AS120" s="55" t="str">
        <f>IF(D120="","",SUM(X120:AB120))</f>
        <v/>
      </c>
      <c r="AT120" s="31" t="str">
        <f>IF(D120="","",RANK(AS120,$AS$3:$AS$202,0))</f>
        <v/>
      </c>
      <c r="AU120" s="57" t="str">
        <f>IF(D120="","",IF(LOOKUP(AT120,'Master 2012 Pay Sheet'!$A$5:$A$35,'Master 2012 Pay Sheet'!$B$5:$B$35)&gt;0,LOOKUP(AT120,'Master 2012 Pay Sheet'!$A$5:$A$35,'Master 2012 Pay Sheet'!$B$5:$B$35),0))</f>
        <v/>
      </c>
      <c r="AV120" s="56" t="str">
        <f>IF(D120="","",SUM(AH120:AL120))</f>
        <v/>
      </c>
      <c r="AW120" s="31" t="str">
        <f>IF(D120="","",RANK(AV120,$AV$3:$AV$202,0))</f>
        <v/>
      </c>
      <c r="AX120" s="57" t="str">
        <f>IF(D120="","",IF(LOOKUP(AW120,'Master 2012 Pay Sheet'!$C$5:$C$35,'Master 2012 Pay Sheet'!$D$5:$D$35)&gt;0,LOOKUP(AW120,'Master 2012 Pay Sheet'!$C$5:$C$35,'Master 2012 Pay Sheet'!$D$5:$D$35),0))</f>
        <v/>
      </c>
      <c r="AY120" s="56" t="str">
        <f>IF(D120="","",AS120+AV120)</f>
        <v/>
      </c>
      <c r="AZ120" s="31" t="str">
        <f>IF(D120="","",RANK(AY120,$AY$3:$AY$202,0))</f>
        <v/>
      </c>
      <c r="BA120" s="57" t="str">
        <f>IF(D120="","",IF(LOOKUP(AZ120,'Master 2012 Pay Sheet'!$E$5:$E$35,'Master 2012 Pay Sheet'!$F$5:$F$35)&gt;0,LOOKUP(AZ120,'Master 2012 Pay Sheet'!$E$5:$E$35,'Master 2012 Pay Sheet'!$F$5:$F$35),0))</f>
        <v/>
      </c>
      <c r="BB120" s="57" t="str">
        <f>IF(D120="","",SUM(AU120+AX120+BA120))</f>
        <v/>
      </c>
      <c r="BC120" s="31" t="str">
        <f>IF(D120="","",AT120-AZ120)</f>
        <v/>
      </c>
      <c r="BD120" s="31" t="str">
        <f>IF(D120="","",IF(BC120=MAX($BC$3:$BC$202),B120,""))</f>
        <v/>
      </c>
      <c r="BE120" s="31" t="str">
        <f>IF(D120="","",COUNT(M120:Q120))</f>
        <v/>
      </c>
      <c r="BF120" s="56" t="str">
        <f>IF(D120="","",MAX(X120:AB120))</f>
        <v/>
      </c>
      <c r="BG120" s="31" t="str">
        <f>IF(BF120=MAX($BF$3:$BF$202),B120,"")</f>
        <v/>
      </c>
      <c r="BH120" s="31" t="str">
        <f>IF(D120="","",COUNT(AC120:AG120))</f>
        <v/>
      </c>
      <c r="BI120" s="56" t="str">
        <f>IF(D120="","",MAX(AH120:AL120))</f>
        <v/>
      </c>
      <c r="BJ120" s="31" t="str">
        <f>IF(BI120=MAX($BI$3:$BI$202),B120,"")</f>
        <v/>
      </c>
      <c r="BK120" s="31" t="str">
        <f>IF(BE120="","",BE120+BH120)</f>
        <v/>
      </c>
      <c r="BL120" s="31" t="str">
        <f>IF(D120="","",IF(S120=MAX($S$3:$S$202),S120,""))</f>
        <v/>
      </c>
      <c r="BM120" s="31" t="str">
        <f>IF(BL120=MAX($BL$3:$BL$202),B120,"")</f>
        <v/>
      </c>
      <c r="BN120" s="31" t="str">
        <f>IF(D120="","",IF(AN120=MAX($AN$3:$AN$202),AN120,""))</f>
        <v/>
      </c>
      <c r="BO120" s="31" t="str">
        <f>IF(BN120=MAX($BN$3:$BN$202),B120,"")</f>
        <v/>
      </c>
      <c r="BP120" s="31" t="str">
        <f>IF(D120="","",IF(R120=MAX($R$3:$R$202),R120,""))</f>
        <v/>
      </c>
      <c r="BQ120" s="31" t="str">
        <f>IF(BP120=MAX($BP$3:$BP$202),B120,"")</f>
        <v/>
      </c>
      <c r="BR120" s="31" t="str">
        <f>IF(D120="","",IF(AM120=MAX($AM$3:$AM$202),AM120,""))</f>
        <v/>
      </c>
      <c r="BS120" s="31" t="str">
        <f>IF(BR120=MAX($BR$3:$BR$202),B120,"")</f>
        <v/>
      </c>
      <c r="BT120" s="31" t="str">
        <f>IF(D120="","",IF(V120=MAX($V$3:$V$202),V120,""))</f>
        <v/>
      </c>
      <c r="BU120" s="31" t="str">
        <f>IF(BT120=MAX($BT$3:$BT$202),B120,"")</f>
        <v/>
      </c>
      <c r="BV120" s="31" t="str">
        <f>IF(D120="","",IF(W120=MAX($W$3:$W$202), W120,""))</f>
        <v/>
      </c>
      <c r="BW120" s="31" t="str">
        <f>IF(BV120=MAX($BV$3:$BV$202),B120,"")</f>
        <v/>
      </c>
      <c r="BX120" s="31" t="str">
        <f>IF(D120="","",IF(AQ120=MAX($AQ$3:$AQ$202),AQ120,""))</f>
        <v/>
      </c>
      <c r="BY120" s="31" t="str">
        <f>IF(BX120=MAX($BX$3:$BX$202),B120,"")</f>
        <v/>
      </c>
      <c r="BZ120" s="31" t="str">
        <f>IF(D120="","",IF(AR120=MAX($AR$3:$AR$202), AR120,""))</f>
        <v/>
      </c>
      <c r="CA120" s="31" t="str">
        <f>IF(BZ120=MAX($BZ$3:$BZ$202),B120,"")</f>
        <v/>
      </c>
      <c r="CB120" s="31" t="str">
        <f>IF(D120="","",IF(U120=MAX($U$3:$U$202), U120,""))</f>
        <v/>
      </c>
      <c r="CC120" s="31" t="str">
        <f>IF(CB120=MAX($CB$3:$CB$202),B120,"")</f>
        <v/>
      </c>
      <c r="CD120" s="31" t="str">
        <f>IF(D120="","",IF(AP120=MAX($AP$3:$AP$202),AP120,""))</f>
        <v/>
      </c>
      <c r="CE120" s="31" t="str">
        <f>IF(CD120=MAX($CD$3:$CD$202),B120,"")</f>
        <v/>
      </c>
      <c r="CF120" s="31" t="str">
        <f>IF(D120="","",IF(T120=MAX($T$3:$T$202), T120,""))</f>
        <v/>
      </c>
      <c r="CG120" s="31" t="str">
        <f>IF(CF120=MAX($CF$3:$CF$202),B120,"")</f>
        <v/>
      </c>
      <c r="CH120" s="31" t="str">
        <f>IF(D120="","",IF(AO120=MAX($AO$3:$AO$202),AO120,""))</f>
        <v/>
      </c>
      <c r="CI120" s="31" t="str">
        <f>IF(CH120=MAX($CH$3:$CH$202),B120,"")</f>
        <v/>
      </c>
      <c r="CJ120" s="31" t="str">
        <f>IF(I120="AC",AZ120,"")</f>
        <v/>
      </c>
      <c r="CK120" s="31" t="str">
        <f>IF(CJ120="","",RANK(CJ120,$CJ$3:$CJ$202,1))</f>
        <v/>
      </c>
      <c r="CL120" s="31" t="str">
        <f>IF(CK120=1,B120,"")</f>
        <v/>
      </c>
      <c r="CM120" s="31" t="str">
        <f>IF(CK120=2,B120,"")</f>
        <v/>
      </c>
      <c r="CN120" s="31" t="str">
        <f>IF(CK120=3,B120,"")</f>
        <v/>
      </c>
      <c r="CO120" s="31" t="str">
        <f>IF(I120="MC",AZ120,"")</f>
        <v/>
      </c>
      <c r="CP120" s="31" t="str">
        <f>IF(CO120="","",RANK(CO120,$CO$3:$CO$202,1))</f>
        <v/>
      </c>
      <c r="CQ120" s="31" t="str">
        <f>IF(CP120=1,B120,"")</f>
        <v/>
      </c>
      <c r="CR120" s="31" t="str">
        <f>IF(CP120=2,B120,"")</f>
        <v/>
      </c>
      <c r="CS120" s="31" t="str">
        <f>IF(CP120=3,B120,"")</f>
        <v/>
      </c>
      <c r="CT120" s="31" t="str">
        <f>IF(BE120=0,BE120,"")</f>
        <v/>
      </c>
      <c r="CU120" s="31" t="str">
        <f>IF(BE120=1,1,"")</f>
        <v/>
      </c>
      <c r="CV120" s="31" t="str">
        <f>IF(BE120=2,2,"")</f>
        <v/>
      </c>
      <c r="CW120" s="31" t="str">
        <f>IF(BE120=3,3,"")</f>
        <v/>
      </c>
      <c r="CX120" s="31" t="str">
        <f>IF(BE120=4,4,"")</f>
        <v/>
      </c>
      <c r="CY120" s="31" t="str">
        <f>IF(BE120=5,5,"")</f>
        <v/>
      </c>
      <c r="CZ120" s="31" t="str">
        <f>IF(BH120=0,BH120,"")</f>
        <v/>
      </c>
      <c r="DA120" s="31" t="str">
        <f>IF(BH120=1,1,"")</f>
        <v/>
      </c>
      <c r="DB120" s="31" t="str">
        <f>IF(BH120=2,2,"")</f>
        <v/>
      </c>
      <c r="DC120" s="31" t="str">
        <f>IF(BH120=3,3,"")</f>
        <v/>
      </c>
      <c r="DD120" s="31" t="str">
        <f>IF(BH120=4,4,"")</f>
        <v/>
      </c>
      <c r="DE120" s="31" t="str">
        <f>IF(BH120=5,5,"")</f>
        <v/>
      </c>
      <c r="DF120" s="31" t="str">
        <f>IF(BK120=0,BK120,"")</f>
        <v/>
      </c>
      <c r="DG120" s="31" t="str">
        <f>IF(BK120=1,1,"")</f>
        <v/>
      </c>
      <c r="DH120" s="31" t="str">
        <f>IF(BK120=2,2,"")</f>
        <v/>
      </c>
      <c r="DI120" s="31" t="str">
        <f>IF(BK120=3,3,"")</f>
        <v/>
      </c>
      <c r="DJ120" s="31" t="str">
        <f>IF(BK120=4,4,"")</f>
        <v/>
      </c>
      <c r="DK120" s="31" t="str">
        <f>IF(BK120=5,5,"")</f>
        <v/>
      </c>
      <c r="DL120" s="31" t="str">
        <f>IF(BK120=6,6,"")</f>
        <v/>
      </c>
      <c r="DM120" s="31" t="str">
        <f>IF(BK120=7,7,"")</f>
        <v/>
      </c>
      <c r="DN120" s="31" t="str">
        <f>IF(BK120=8,8,"")</f>
        <v/>
      </c>
      <c r="DO120" s="31" t="str">
        <f>IF(BK120=9,9,"")</f>
        <v/>
      </c>
      <c r="DP120" s="31" t="str">
        <f>IF(BK120=10,10,"")</f>
        <v/>
      </c>
      <c r="DQ120" s="31" t="str">
        <f>IF(J120="Lund",AZ120,"")</f>
        <v/>
      </c>
      <c r="DR120" s="31" t="str">
        <f>IF(DQ120="","",RANK(DQ120,$DQ$3:$DQ$202,1))</f>
        <v/>
      </c>
      <c r="DS120" s="31" t="str">
        <f>IF(DR120=1,B120,"")</f>
        <v/>
      </c>
      <c r="DT120" s="31" t="str">
        <f>IF(I120="AT",B120,"")</f>
        <v/>
      </c>
      <c r="DU120" s="31" t="str">
        <f>IF(I120="MC",B120,"")</f>
        <v/>
      </c>
      <c r="DV120" s="31" t="str">
        <f>IF(I120="AC",B120,"")</f>
        <v/>
      </c>
      <c r="DW120" s="48" t="e">
        <f>IF(BK120=0,0,IF(D120="","",$D$203-AZ120+1)/$D$203*100)</f>
        <v>#VALUE!</v>
      </c>
      <c r="DX120" s="76" t="str">
        <f>IF(AS120 = 0,AV120 - AS120,"")</f>
        <v/>
      </c>
    </row>
    <row r="121" spans="1:128" ht="13.2" x14ac:dyDescent="0.25">
      <c r="A121" s="31" t="s">
        <v>318</v>
      </c>
      <c r="B121" s="76">
        <v>119</v>
      </c>
      <c r="C121" s="15"/>
      <c r="D121" s="14"/>
      <c r="E121" s="14"/>
      <c r="F121" s="14"/>
      <c r="G121" s="14"/>
      <c r="H121" s="14"/>
      <c r="I121" s="15"/>
      <c r="J121" s="47"/>
      <c r="K121" s="47"/>
      <c r="L121" s="47"/>
      <c r="M121" s="54"/>
      <c r="N121" s="54"/>
      <c r="O121" s="54"/>
      <c r="P121" s="54"/>
      <c r="Q121" s="54"/>
      <c r="R121" s="51"/>
      <c r="S121" s="51"/>
      <c r="T121" s="51"/>
      <c r="U121" s="51"/>
      <c r="V121" s="51"/>
      <c r="W121" s="51"/>
      <c r="X121" s="52" t="str">
        <f>IF(M121&gt;0,VLOOKUP(M121,$DY$8:$DZ$95,2)," ")</f>
        <v xml:space="preserve"> </v>
      </c>
      <c r="Y121" s="52" t="str">
        <f>IF(N121&gt;0,VLOOKUP(N121,$DY$8:$DZ$95,2)," ")</f>
        <v xml:space="preserve"> </v>
      </c>
      <c r="Z121" s="52" t="str">
        <f>IF(O121&gt;0,VLOOKUP(O121,$DY$8:$DZ$95,2)," ")</f>
        <v xml:space="preserve"> </v>
      </c>
      <c r="AA121" s="52" t="str">
        <f>IF(P121&gt;0,VLOOKUP(P121,$DY$8:$DZ$95,2)," ")</f>
        <v xml:space="preserve"> </v>
      </c>
      <c r="AB121" s="52" t="str">
        <f>IF(Q121&gt;0,VLOOKUP(Q121,$DY$8:$DZ$95,2)," ")</f>
        <v xml:space="preserve"> </v>
      </c>
      <c r="AC121" s="54"/>
      <c r="AD121" s="54"/>
      <c r="AE121" s="54"/>
      <c r="AF121" s="54"/>
      <c r="AG121" s="54"/>
      <c r="AH121" s="52" t="str">
        <f>IF(AC121&gt;0,VLOOKUP(AC121,$DY$8:$DZ$95,2)," ")</f>
        <v xml:space="preserve"> </v>
      </c>
      <c r="AI121" s="52" t="str">
        <f>IF(AD121&gt;0,VLOOKUP(AD121,$DY$8:$DZ$95,2)," ")</f>
        <v xml:space="preserve"> </v>
      </c>
      <c r="AJ121" s="52" t="str">
        <f>IF(AE121&gt;0,VLOOKUP(AE121,$DY$8:$DZ$95,2)," ")</f>
        <v xml:space="preserve"> </v>
      </c>
      <c r="AK121" s="52" t="str">
        <f>IF(AF121&gt;0,VLOOKUP(AF121,$DY$8:$DZ$95,2)," ")</f>
        <v xml:space="preserve"> </v>
      </c>
      <c r="AL121" s="52" t="str">
        <f>IF(AG121&gt;0,VLOOKUP(AG121,$DY$8:$DZ$95,2)," ")</f>
        <v xml:space="preserve"> </v>
      </c>
      <c r="AM121" s="53"/>
      <c r="AN121" s="53"/>
      <c r="AO121" s="53"/>
      <c r="AP121" s="53"/>
      <c r="AQ121" s="53"/>
      <c r="AR121" s="53"/>
      <c r="AS121" s="55" t="str">
        <f>IF(D121="","",SUM(X121:AB121))</f>
        <v/>
      </c>
      <c r="AT121" s="31" t="str">
        <f>IF(D121="","",RANK(AS121,$AS$3:$AS$202,0))</f>
        <v/>
      </c>
      <c r="AU121" s="57" t="str">
        <f>IF(D121="","",IF(LOOKUP(AT121,'Master 2012 Pay Sheet'!$A$5:$A$35,'Master 2012 Pay Sheet'!$B$5:$B$35)&gt;0,LOOKUP(AT121,'Master 2012 Pay Sheet'!$A$5:$A$35,'Master 2012 Pay Sheet'!$B$5:$B$35),0))</f>
        <v/>
      </c>
      <c r="AV121" s="56" t="str">
        <f>IF(D121="","",SUM(AH121:AL121))</f>
        <v/>
      </c>
      <c r="AW121" s="31" t="str">
        <f>IF(D121="","",RANK(AV121,$AV$3:$AV$202,0))</f>
        <v/>
      </c>
      <c r="AX121" s="57" t="str">
        <f>IF(D121="","",IF(LOOKUP(AW121,'Master 2012 Pay Sheet'!$C$5:$C$35,'Master 2012 Pay Sheet'!$D$5:$D$35)&gt;0,LOOKUP(AW121,'Master 2012 Pay Sheet'!$C$5:$C$35,'Master 2012 Pay Sheet'!$D$5:$D$35),0))</f>
        <v/>
      </c>
      <c r="AY121" s="56" t="str">
        <f>IF(D121="","",AS121+AV121)</f>
        <v/>
      </c>
      <c r="AZ121" s="31" t="str">
        <f>IF(D121="","",RANK(AY121,$AY$3:$AY$202,0))</f>
        <v/>
      </c>
      <c r="BA121" s="57" t="str">
        <f>IF(D121="","",IF(LOOKUP(AZ121,'Master 2012 Pay Sheet'!$E$5:$E$35,'Master 2012 Pay Sheet'!$F$5:$F$35)&gt;0,LOOKUP(AZ121,'Master 2012 Pay Sheet'!$E$5:$E$35,'Master 2012 Pay Sheet'!$F$5:$F$35),0))</f>
        <v/>
      </c>
      <c r="BB121" s="57" t="str">
        <f>IF(D121="","",SUM(AU121+AX121+BA121))</f>
        <v/>
      </c>
      <c r="BC121" s="31" t="str">
        <f>IF(D121="","",AT121-AZ121)</f>
        <v/>
      </c>
      <c r="BD121" s="31" t="str">
        <f>IF(D121="","",IF(BC121=MAX($BC$3:$BC$202),B121,""))</f>
        <v/>
      </c>
      <c r="BE121" s="31" t="str">
        <f>IF(D121="","",COUNT(M121:Q121))</f>
        <v/>
      </c>
      <c r="BF121" s="56" t="str">
        <f>IF(D121="","",MAX(X121:AB121))</f>
        <v/>
      </c>
      <c r="BG121" s="31" t="str">
        <f>IF(BF121=MAX($BF$3:$BF$202),B121,"")</f>
        <v/>
      </c>
      <c r="BH121" s="31" t="str">
        <f>IF(D121="","",COUNT(AC121:AG121))</f>
        <v/>
      </c>
      <c r="BI121" s="56" t="str">
        <f>IF(D121="","",MAX(AH121:AL121))</f>
        <v/>
      </c>
      <c r="BJ121" s="31" t="str">
        <f>IF(BI121=MAX($BI$3:$BI$202),B121,"")</f>
        <v/>
      </c>
      <c r="BK121" s="31" t="str">
        <f>IF(BE121="","",BE121+BH121)</f>
        <v/>
      </c>
      <c r="BL121" s="31" t="str">
        <f>IF(D121="","",IF(S121=MAX($S$3:$S$202),S121,""))</f>
        <v/>
      </c>
      <c r="BM121" s="31" t="str">
        <f>IF(BL121=MAX($BL$3:$BL$202),B121,"")</f>
        <v/>
      </c>
      <c r="BN121" s="31" t="str">
        <f>IF(D121="","",IF(AN121=MAX($AN$3:$AN$202),AN121,""))</f>
        <v/>
      </c>
      <c r="BO121" s="31" t="str">
        <f>IF(BN121=MAX($BN$3:$BN$202),B121,"")</f>
        <v/>
      </c>
      <c r="BP121" s="31" t="str">
        <f>IF(D121="","",IF(R121=MAX($R$3:$R$202),R121,""))</f>
        <v/>
      </c>
      <c r="BQ121" s="31" t="str">
        <f>IF(BP121=MAX($BP$3:$BP$202),B121,"")</f>
        <v/>
      </c>
      <c r="BR121" s="31" t="str">
        <f>IF(D121="","",IF(AM121=MAX($AM$3:$AM$202),AM121,""))</f>
        <v/>
      </c>
      <c r="BS121" s="31" t="str">
        <f>IF(BR121=MAX($BR$3:$BR$202),B121,"")</f>
        <v/>
      </c>
      <c r="BT121" s="31" t="str">
        <f>IF(D121="","",IF(V121=MAX($V$3:$V$202),V121,""))</f>
        <v/>
      </c>
      <c r="BU121" s="31" t="str">
        <f>IF(BT121=MAX($BT$3:$BT$202),B121,"")</f>
        <v/>
      </c>
      <c r="BV121" s="31" t="str">
        <f>IF(D121="","",IF(W121=MAX($W$3:$W$202), W121,""))</f>
        <v/>
      </c>
      <c r="BW121" s="31" t="str">
        <f>IF(BV121=MAX($BV$3:$BV$202),B121,"")</f>
        <v/>
      </c>
      <c r="BX121" s="31" t="str">
        <f>IF(D121="","",IF(AQ121=MAX($AQ$3:$AQ$202),AQ121,""))</f>
        <v/>
      </c>
      <c r="BY121" s="31" t="str">
        <f>IF(BX121=MAX($BX$3:$BX$202),B121,"")</f>
        <v/>
      </c>
      <c r="BZ121" s="31" t="str">
        <f>IF(D121="","",IF(AR121=MAX($AR$3:$AR$202), AR121,""))</f>
        <v/>
      </c>
      <c r="CA121" s="31" t="str">
        <f>IF(BZ121=MAX($BZ$3:$BZ$202),B121,"")</f>
        <v/>
      </c>
      <c r="CB121" s="31" t="str">
        <f>IF(D121="","",IF(U121=MAX($U$3:$U$202), U121,""))</f>
        <v/>
      </c>
      <c r="CC121" s="31" t="str">
        <f>IF(CB121=MAX($CB$3:$CB$202),B121,"")</f>
        <v/>
      </c>
      <c r="CD121" s="31" t="str">
        <f>IF(D121="","",IF(AP121=MAX($AP$3:$AP$202),AP121,""))</f>
        <v/>
      </c>
      <c r="CE121" s="31" t="str">
        <f>IF(CD121=MAX($CD$3:$CD$202),B121,"")</f>
        <v/>
      </c>
      <c r="CF121" s="31" t="str">
        <f>IF(D121="","",IF(T121=MAX($T$3:$T$202), T121,""))</f>
        <v/>
      </c>
      <c r="CG121" s="31" t="str">
        <f>IF(CF121=MAX($CF$3:$CF$202),B121,"")</f>
        <v/>
      </c>
      <c r="CH121" s="31" t="str">
        <f>IF(D121="","",IF(AO121=MAX($AO$3:$AO$202),AO121,""))</f>
        <v/>
      </c>
      <c r="CI121" s="31" t="str">
        <f>IF(CH121=MAX($CH$3:$CH$202),B121,"")</f>
        <v/>
      </c>
      <c r="CJ121" s="31" t="str">
        <f>IF(I121="AC",AZ121,"")</f>
        <v/>
      </c>
      <c r="CK121" s="31" t="str">
        <f>IF(CJ121="","",RANK(CJ121,$CJ$3:$CJ$202,1))</f>
        <v/>
      </c>
      <c r="CL121" s="31" t="str">
        <f>IF(CK121=1,B121,"")</f>
        <v/>
      </c>
      <c r="CM121" s="31" t="str">
        <f>IF(CK121=2,B121,"")</f>
        <v/>
      </c>
      <c r="CN121" s="31" t="str">
        <f>IF(CK121=3,B121,"")</f>
        <v/>
      </c>
      <c r="CO121" s="31" t="str">
        <f>IF(I121="MC",AZ121,"")</f>
        <v/>
      </c>
      <c r="CP121" s="31" t="str">
        <f>IF(CO121="","",RANK(CO121,$CO$3:$CO$202,1))</f>
        <v/>
      </c>
      <c r="CQ121" s="31" t="str">
        <f>IF(CP121=1,B121,"")</f>
        <v/>
      </c>
      <c r="CR121" s="31" t="str">
        <f>IF(CP121=2,B121,"")</f>
        <v/>
      </c>
      <c r="CS121" s="31" t="str">
        <f>IF(CP121=3,B121,"")</f>
        <v/>
      </c>
      <c r="CT121" s="31" t="str">
        <f>IF(BE121=0,BE121,"")</f>
        <v/>
      </c>
      <c r="CU121" s="31" t="str">
        <f>IF(BE121=1,1,"")</f>
        <v/>
      </c>
      <c r="CV121" s="31" t="str">
        <f>IF(BE121=2,2,"")</f>
        <v/>
      </c>
      <c r="CW121" s="31" t="str">
        <f>IF(BE121=3,3,"")</f>
        <v/>
      </c>
      <c r="CX121" s="31" t="str">
        <f>IF(BE121=4,4,"")</f>
        <v/>
      </c>
      <c r="CY121" s="31" t="str">
        <f>IF(BE121=5,5,"")</f>
        <v/>
      </c>
      <c r="CZ121" s="31" t="str">
        <f>IF(BH121=0,BH121,"")</f>
        <v/>
      </c>
      <c r="DA121" s="31" t="str">
        <f>IF(BH121=1,1,"")</f>
        <v/>
      </c>
      <c r="DB121" s="31" t="str">
        <f>IF(BH121=2,2,"")</f>
        <v/>
      </c>
      <c r="DC121" s="31" t="str">
        <f>IF(BH121=3,3,"")</f>
        <v/>
      </c>
      <c r="DD121" s="31" t="str">
        <f>IF(BH121=4,4,"")</f>
        <v/>
      </c>
      <c r="DE121" s="31" t="str">
        <f>IF(BH121=5,5,"")</f>
        <v/>
      </c>
      <c r="DF121" s="31" t="str">
        <f>IF(BK121=0,BK121,"")</f>
        <v/>
      </c>
      <c r="DG121" s="31" t="str">
        <f>IF(BK121=1,1,"")</f>
        <v/>
      </c>
      <c r="DH121" s="31" t="str">
        <f>IF(BK121=2,2,"")</f>
        <v/>
      </c>
      <c r="DI121" s="31" t="str">
        <f>IF(BK121=3,3,"")</f>
        <v/>
      </c>
      <c r="DJ121" s="31" t="str">
        <f>IF(BK121=4,4,"")</f>
        <v/>
      </c>
      <c r="DK121" s="31" t="str">
        <f>IF(BK121=5,5,"")</f>
        <v/>
      </c>
      <c r="DL121" s="31" t="str">
        <f>IF(BK121=6,6,"")</f>
        <v/>
      </c>
      <c r="DM121" s="31" t="str">
        <f>IF(BK121=7,7,"")</f>
        <v/>
      </c>
      <c r="DN121" s="31" t="str">
        <f>IF(BK121=8,8,"")</f>
        <v/>
      </c>
      <c r="DO121" s="31" t="str">
        <f>IF(BK121=9,9,"")</f>
        <v/>
      </c>
      <c r="DP121" s="31" t="str">
        <f>IF(BK121=10,10,"")</f>
        <v/>
      </c>
      <c r="DQ121" s="31" t="str">
        <f>IF(J121="Lund",AZ121,"")</f>
        <v/>
      </c>
      <c r="DR121" s="31" t="str">
        <f>IF(DQ121="","",RANK(DQ121,$DQ$3:$DQ$202,1))</f>
        <v/>
      </c>
      <c r="DS121" s="31" t="str">
        <f>IF(DR121=1,B121,"")</f>
        <v/>
      </c>
      <c r="DT121" s="31" t="str">
        <f>IF(I121="AT",B121,"")</f>
        <v/>
      </c>
      <c r="DU121" s="31" t="str">
        <f>IF(I121="MC",B121,"")</f>
        <v/>
      </c>
      <c r="DV121" s="31" t="str">
        <f>IF(I121="AC",B121,"")</f>
        <v/>
      </c>
      <c r="DW121" s="48" t="e">
        <f>IF(BK121=0,0,IF(D121="","",$D$203-AZ121+1)/$D$203*100)</f>
        <v>#VALUE!</v>
      </c>
      <c r="DX121" s="76" t="str">
        <f>IF(AS121 = 0,AV121 - AS121,"")</f>
        <v/>
      </c>
    </row>
    <row r="122" spans="1:128" ht="13.2" x14ac:dyDescent="0.25">
      <c r="A122" s="31" t="s">
        <v>318</v>
      </c>
      <c r="B122" s="76">
        <v>120</v>
      </c>
      <c r="C122" s="15"/>
      <c r="D122" s="14"/>
      <c r="E122" s="14"/>
      <c r="F122" s="14"/>
      <c r="G122" s="14"/>
      <c r="H122" s="14"/>
      <c r="I122" s="15"/>
      <c r="J122" s="47"/>
      <c r="K122" s="47"/>
      <c r="L122" s="47"/>
      <c r="M122" s="54"/>
      <c r="N122" s="54"/>
      <c r="O122" s="54"/>
      <c r="P122" s="54"/>
      <c r="Q122" s="54"/>
      <c r="R122" s="51"/>
      <c r="S122" s="51"/>
      <c r="T122" s="51"/>
      <c r="U122" s="51"/>
      <c r="V122" s="51"/>
      <c r="W122" s="51"/>
      <c r="X122" s="52" t="str">
        <f>IF(M122&gt;0,VLOOKUP(M122,$DY$8:$DZ$95,2)," ")</f>
        <v xml:space="preserve"> </v>
      </c>
      <c r="Y122" s="52" t="str">
        <f>IF(N122&gt;0,VLOOKUP(N122,$DY$8:$DZ$95,2)," ")</f>
        <v xml:space="preserve"> </v>
      </c>
      <c r="Z122" s="52" t="str">
        <f>IF(O122&gt;0,VLOOKUP(O122,$DY$8:$DZ$95,2)," ")</f>
        <v xml:space="preserve"> </v>
      </c>
      <c r="AA122" s="52" t="str">
        <f>IF(P122&gt;0,VLOOKUP(P122,$DY$8:$DZ$95,2)," ")</f>
        <v xml:space="preserve"> </v>
      </c>
      <c r="AB122" s="52" t="str">
        <f>IF(Q122&gt;0,VLOOKUP(Q122,$DY$8:$DZ$95,2)," ")</f>
        <v xml:space="preserve"> </v>
      </c>
      <c r="AC122" s="54"/>
      <c r="AD122" s="54"/>
      <c r="AE122" s="54"/>
      <c r="AF122" s="54"/>
      <c r="AG122" s="54"/>
      <c r="AH122" s="52" t="str">
        <f>IF(AC122&gt;0,VLOOKUP(AC122,$DY$8:$DZ$95,2)," ")</f>
        <v xml:space="preserve"> </v>
      </c>
      <c r="AI122" s="52" t="str">
        <f>IF(AD122&gt;0,VLOOKUP(AD122,$DY$8:$DZ$95,2)," ")</f>
        <v xml:space="preserve"> </v>
      </c>
      <c r="AJ122" s="52" t="str">
        <f>IF(AE122&gt;0,VLOOKUP(AE122,$DY$8:$DZ$95,2)," ")</f>
        <v xml:space="preserve"> </v>
      </c>
      <c r="AK122" s="52" t="str">
        <f>IF(AF122&gt;0,VLOOKUP(AF122,$DY$8:$DZ$95,2)," ")</f>
        <v xml:space="preserve"> </v>
      </c>
      <c r="AL122" s="52" t="str">
        <f>IF(AG122&gt;0,VLOOKUP(AG122,$DY$8:$DZ$95,2)," ")</f>
        <v xml:space="preserve"> </v>
      </c>
      <c r="AM122" s="53"/>
      <c r="AN122" s="53"/>
      <c r="AO122" s="53"/>
      <c r="AP122" s="53"/>
      <c r="AQ122" s="53"/>
      <c r="AR122" s="53"/>
      <c r="AS122" s="55" t="str">
        <f>IF(D122="","",SUM(X122:AB122))</f>
        <v/>
      </c>
      <c r="AT122" s="31" t="str">
        <f>IF(D122="","",RANK(AS122,$AS$3:$AS$202,0))</f>
        <v/>
      </c>
      <c r="AU122" s="57" t="str">
        <f>IF(D122="","",IF(LOOKUP(AT122,'Master 2012 Pay Sheet'!$A$5:$A$35,'Master 2012 Pay Sheet'!$B$5:$B$35)&gt;0,LOOKUP(AT122,'Master 2012 Pay Sheet'!$A$5:$A$35,'Master 2012 Pay Sheet'!$B$5:$B$35),0))</f>
        <v/>
      </c>
      <c r="AV122" s="56" t="str">
        <f>IF(D122="","",SUM(AH122:AL122))</f>
        <v/>
      </c>
      <c r="AW122" s="31" t="str">
        <f>IF(D122="","",RANK(AV122,$AV$3:$AV$202,0))</f>
        <v/>
      </c>
      <c r="AX122" s="57" t="str">
        <f>IF(D122="","",IF(LOOKUP(AW122,'Master 2012 Pay Sheet'!$C$5:$C$35,'Master 2012 Pay Sheet'!$D$5:$D$35)&gt;0,LOOKUP(AW122,'Master 2012 Pay Sheet'!$C$5:$C$35,'Master 2012 Pay Sheet'!$D$5:$D$35),0))</f>
        <v/>
      </c>
      <c r="AY122" s="56" t="str">
        <f>IF(D122="","",AS122+AV122)</f>
        <v/>
      </c>
      <c r="AZ122" s="31" t="str">
        <f>IF(D122="","",RANK(AY122,$AY$3:$AY$202,0))</f>
        <v/>
      </c>
      <c r="BA122" s="57" t="str">
        <f>IF(D122="","",IF(LOOKUP(AZ122,'Master 2012 Pay Sheet'!$E$5:$E$35,'Master 2012 Pay Sheet'!$F$5:$F$35)&gt;0,LOOKUP(AZ122,'Master 2012 Pay Sheet'!$E$5:$E$35,'Master 2012 Pay Sheet'!$F$5:$F$35),0))</f>
        <v/>
      </c>
      <c r="BB122" s="57" t="str">
        <f>IF(D122="","",SUM(AU122+AX122+BA122))</f>
        <v/>
      </c>
      <c r="BC122" s="31" t="str">
        <f>IF(D122="","",AT122-AZ122)</f>
        <v/>
      </c>
      <c r="BD122" s="31" t="str">
        <f>IF(D122="","",IF(BC122=MAX($BC$3:$BC$202),B122,""))</f>
        <v/>
      </c>
      <c r="BE122" s="31" t="str">
        <f>IF(D122="","",COUNT(M122:Q122))</f>
        <v/>
      </c>
      <c r="BF122" s="56" t="str">
        <f>IF(D122="","",MAX(X122:AB122))</f>
        <v/>
      </c>
      <c r="BG122" s="31" t="str">
        <f>IF(BF122=MAX($BF$3:$BF$202),B122,"")</f>
        <v/>
      </c>
      <c r="BH122" s="31" t="str">
        <f>IF(D122="","",COUNT(AC122:AG122))</f>
        <v/>
      </c>
      <c r="BI122" s="56" t="str">
        <f>IF(D122="","",MAX(AH122:AL122))</f>
        <v/>
      </c>
      <c r="BJ122" s="31" t="str">
        <f>IF(BI122=MAX($BI$3:$BI$202),B122,"")</f>
        <v/>
      </c>
      <c r="BK122" s="31" t="str">
        <f>IF(BE122="","",BE122+BH122)</f>
        <v/>
      </c>
      <c r="BL122" s="31" t="str">
        <f>IF(D122="","",IF(S122=MAX($S$3:$S$202),S122,""))</f>
        <v/>
      </c>
      <c r="BM122" s="31" t="str">
        <f>IF(BL122=MAX($BL$3:$BL$202),B122,"")</f>
        <v/>
      </c>
      <c r="BN122" s="31" t="str">
        <f>IF(D122="","",IF(AN122=MAX($AN$3:$AN$202),AN122,""))</f>
        <v/>
      </c>
      <c r="BO122" s="31" t="str">
        <f>IF(BN122=MAX($BN$3:$BN$202),B122,"")</f>
        <v/>
      </c>
      <c r="BP122" s="31" t="str">
        <f>IF(D122="","",IF(R122=MAX($R$3:$R$202),R122,""))</f>
        <v/>
      </c>
      <c r="BQ122" s="31" t="str">
        <f>IF(BP122=MAX($BP$3:$BP$202),B122,"")</f>
        <v/>
      </c>
      <c r="BR122" s="31" t="str">
        <f>IF(D122="","",IF(AM122=MAX($AM$3:$AM$202),AM122,""))</f>
        <v/>
      </c>
      <c r="BS122" s="31" t="str">
        <f>IF(BR122=MAX($BR$3:$BR$202),B122,"")</f>
        <v/>
      </c>
      <c r="BT122" s="31" t="str">
        <f>IF(D122="","",IF(V122=MAX($V$3:$V$202),V122,""))</f>
        <v/>
      </c>
      <c r="BU122" s="31" t="str">
        <f>IF(BT122=MAX($BT$3:$BT$202),B122,"")</f>
        <v/>
      </c>
      <c r="BV122" s="31" t="str">
        <f>IF(D122="","",IF(W122=MAX($W$3:$W$202), W122,""))</f>
        <v/>
      </c>
      <c r="BW122" s="31" t="str">
        <f>IF(BV122=MAX($BV$3:$BV$202),B122,"")</f>
        <v/>
      </c>
      <c r="BX122" s="31" t="str">
        <f>IF(D122="","",IF(AQ122=MAX($AQ$3:$AQ$202),AQ122,""))</f>
        <v/>
      </c>
      <c r="BY122" s="31" t="str">
        <f>IF(BX122=MAX($BX$3:$BX$202),B122,"")</f>
        <v/>
      </c>
      <c r="BZ122" s="31" t="str">
        <f>IF(D122="","",IF(AR122=MAX($AR$3:$AR$202), AR122,""))</f>
        <v/>
      </c>
      <c r="CA122" s="31" t="str">
        <f>IF(BZ122=MAX($BZ$3:$BZ$202),B122,"")</f>
        <v/>
      </c>
      <c r="CB122" s="31" t="str">
        <f>IF(D122="","",IF(U122=MAX($U$3:$U$202), U122,""))</f>
        <v/>
      </c>
      <c r="CC122" s="31" t="str">
        <f>IF(CB122=MAX($CB$3:$CB$202),B122,"")</f>
        <v/>
      </c>
      <c r="CD122" s="31" t="str">
        <f>IF(D122="","",IF(AP122=MAX($AP$3:$AP$202),AP122,""))</f>
        <v/>
      </c>
      <c r="CE122" s="31" t="str">
        <f>IF(CD122=MAX($CD$3:$CD$202),B122,"")</f>
        <v/>
      </c>
      <c r="CF122" s="31" t="str">
        <f>IF(D122="","",IF(T122=MAX($T$3:$T$202), T122,""))</f>
        <v/>
      </c>
      <c r="CG122" s="31" t="str">
        <f>IF(CF122=MAX($CF$3:$CF$202),B122,"")</f>
        <v/>
      </c>
      <c r="CH122" s="31" t="str">
        <f>IF(D122="","",IF(AO122=MAX($AO$3:$AO$202),AO122,""))</f>
        <v/>
      </c>
      <c r="CI122" s="31" t="str">
        <f>IF(CH122=MAX($CH$3:$CH$202),B122,"")</f>
        <v/>
      </c>
      <c r="CJ122" s="31" t="str">
        <f>IF(I122="AC",AZ122,"")</f>
        <v/>
      </c>
      <c r="CK122" s="31" t="str">
        <f>IF(CJ122="","",RANK(CJ122,$CJ$3:$CJ$202,1))</f>
        <v/>
      </c>
      <c r="CL122" s="31" t="str">
        <f>IF(CK122=1,B122,"")</f>
        <v/>
      </c>
      <c r="CM122" s="31" t="str">
        <f>IF(CK122=2,B122,"")</f>
        <v/>
      </c>
      <c r="CN122" s="31" t="str">
        <f>IF(CK122=3,B122,"")</f>
        <v/>
      </c>
      <c r="CO122" s="31" t="str">
        <f>IF(I122="MC",AZ122,"")</f>
        <v/>
      </c>
      <c r="CP122" s="31" t="str">
        <f>IF(CO122="","",RANK(CO122,$CO$3:$CO$202,1))</f>
        <v/>
      </c>
      <c r="CQ122" s="31" t="str">
        <f>IF(CP122=1,B122,"")</f>
        <v/>
      </c>
      <c r="CR122" s="31" t="str">
        <f>IF(CP122=2,B122,"")</f>
        <v/>
      </c>
      <c r="CS122" s="31" t="str">
        <f>IF(CP122=3,B122,"")</f>
        <v/>
      </c>
      <c r="CT122" s="31" t="str">
        <f>IF(BE122=0,BE122,"")</f>
        <v/>
      </c>
      <c r="CU122" s="31" t="str">
        <f>IF(BE122=1,1,"")</f>
        <v/>
      </c>
      <c r="CV122" s="31" t="str">
        <f>IF(BE122=2,2,"")</f>
        <v/>
      </c>
      <c r="CW122" s="31" t="str">
        <f>IF(BE122=3,3,"")</f>
        <v/>
      </c>
      <c r="CX122" s="31" t="str">
        <f>IF(BE122=4,4,"")</f>
        <v/>
      </c>
      <c r="CY122" s="31" t="str">
        <f>IF(BE122=5,5,"")</f>
        <v/>
      </c>
      <c r="CZ122" s="31" t="str">
        <f>IF(BH122=0,BH122,"")</f>
        <v/>
      </c>
      <c r="DA122" s="31" t="str">
        <f>IF(BH122=1,1,"")</f>
        <v/>
      </c>
      <c r="DB122" s="31" t="str">
        <f>IF(BH122=2,2,"")</f>
        <v/>
      </c>
      <c r="DC122" s="31" t="str">
        <f>IF(BH122=3,3,"")</f>
        <v/>
      </c>
      <c r="DD122" s="31" t="str">
        <f>IF(BH122=4,4,"")</f>
        <v/>
      </c>
      <c r="DE122" s="31" t="str">
        <f>IF(BH122=5,5,"")</f>
        <v/>
      </c>
      <c r="DF122" s="31" t="str">
        <f>IF(BK122=0,BK122,"")</f>
        <v/>
      </c>
      <c r="DG122" s="31" t="str">
        <f>IF(BK122=1,1,"")</f>
        <v/>
      </c>
      <c r="DH122" s="31" t="str">
        <f>IF(BK122=2,2,"")</f>
        <v/>
      </c>
      <c r="DI122" s="31" t="str">
        <f>IF(BK122=3,3,"")</f>
        <v/>
      </c>
      <c r="DJ122" s="31" t="str">
        <f>IF(BK122=4,4,"")</f>
        <v/>
      </c>
      <c r="DK122" s="31" t="str">
        <f>IF(BK122=5,5,"")</f>
        <v/>
      </c>
      <c r="DL122" s="31" t="str">
        <f>IF(BK122=6,6,"")</f>
        <v/>
      </c>
      <c r="DM122" s="31" t="str">
        <f>IF(BK122=7,7,"")</f>
        <v/>
      </c>
      <c r="DN122" s="31" t="str">
        <f>IF(BK122=8,8,"")</f>
        <v/>
      </c>
      <c r="DO122" s="31" t="str">
        <f>IF(BK122=9,9,"")</f>
        <v/>
      </c>
      <c r="DP122" s="31" t="str">
        <f>IF(BK122=10,10,"")</f>
        <v/>
      </c>
      <c r="DQ122" s="31" t="str">
        <f>IF(J122="Lund",AZ122,"")</f>
        <v/>
      </c>
      <c r="DR122" s="31" t="str">
        <f>IF(DQ122="","",RANK(DQ122,$DQ$3:$DQ$202,1))</f>
        <v/>
      </c>
      <c r="DS122" s="31" t="str">
        <f>IF(DR122=1,B122,"")</f>
        <v/>
      </c>
      <c r="DT122" s="31" t="str">
        <f>IF(I122="AT",B122,"")</f>
        <v/>
      </c>
      <c r="DU122" s="31" t="str">
        <f>IF(I122="MC",B122,"")</f>
        <v/>
      </c>
      <c r="DV122" s="31" t="str">
        <f>IF(I122="AC",B122,"")</f>
        <v/>
      </c>
      <c r="DW122" s="48" t="e">
        <f>IF(BK122=0,0,IF(D122="","",$D$203-AZ122+1)/$D$203*100)</f>
        <v>#VALUE!</v>
      </c>
      <c r="DX122" s="76" t="str">
        <f>IF(AS122 = 0,AV122 - AS122,"")</f>
        <v/>
      </c>
    </row>
    <row r="123" spans="1:128" ht="13.2" x14ac:dyDescent="0.25">
      <c r="A123" s="31" t="s">
        <v>318</v>
      </c>
      <c r="B123" s="76">
        <v>121</v>
      </c>
      <c r="C123" s="15"/>
      <c r="D123" s="14"/>
      <c r="E123" s="14"/>
      <c r="F123" s="14"/>
      <c r="G123" s="14"/>
      <c r="H123" s="14"/>
      <c r="I123" s="15"/>
      <c r="J123" s="47"/>
      <c r="K123" s="47"/>
      <c r="L123" s="47"/>
      <c r="M123" s="54"/>
      <c r="N123" s="54"/>
      <c r="O123" s="54"/>
      <c r="P123" s="54"/>
      <c r="Q123" s="54"/>
      <c r="R123" s="51"/>
      <c r="S123" s="51"/>
      <c r="T123" s="51"/>
      <c r="U123" s="51"/>
      <c r="V123" s="51"/>
      <c r="W123" s="51"/>
      <c r="X123" s="52" t="str">
        <f>IF(M123&gt;0,VLOOKUP(M123,$DY$8:$DZ$95,2)," ")</f>
        <v xml:space="preserve"> </v>
      </c>
      <c r="Y123" s="52" t="str">
        <f>IF(N123&gt;0,VLOOKUP(N123,$DY$8:$DZ$95,2)," ")</f>
        <v xml:space="preserve"> </v>
      </c>
      <c r="Z123" s="52" t="str">
        <f>IF(O123&gt;0,VLOOKUP(O123,$DY$8:$DZ$95,2)," ")</f>
        <v xml:space="preserve"> </v>
      </c>
      <c r="AA123" s="52" t="str">
        <f>IF(P123&gt;0,VLOOKUP(P123,$DY$8:$DZ$95,2)," ")</f>
        <v xml:space="preserve"> </v>
      </c>
      <c r="AB123" s="52" t="str">
        <f>IF(Q123&gt;0,VLOOKUP(Q123,$DY$8:$DZ$95,2)," ")</f>
        <v xml:space="preserve"> </v>
      </c>
      <c r="AC123" s="54"/>
      <c r="AD123" s="54"/>
      <c r="AE123" s="54"/>
      <c r="AF123" s="54"/>
      <c r="AG123" s="54"/>
      <c r="AH123" s="52" t="str">
        <f>IF(AC123&gt;0,VLOOKUP(AC123,$DY$8:$DZ$95,2)," ")</f>
        <v xml:space="preserve"> </v>
      </c>
      <c r="AI123" s="52" t="str">
        <f>IF(AD123&gt;0,VLOOKUP(AD123,$DY$8:$DZ$95,2)," ")</f>
        <v xml:space="preserve"> </v>
      </c>
      <c r="AJ123" s="52" t="str">
        <f>IF(AE123&gt;0,VLOOKUP(AE123,$DY$8:$DZ$95,2)," ")</f>
        <v xml:space="preserve"> </v>
      </c>
      <c r="AK123" s="52" t="str">
        <f>IF(AF123&gt;0,VLOOKUP(AF123,$DY$8:$DZ$95,2)," ")</f>
        <v xml:space="preserve"> </v>
      </c>
      <c r="AL123" s="52" t="str">
        <f>IF(AG123&gt;0,VLOOKUP(AG123,$DY$8:$DZ$95,2)," ")</f>
        <v xml:space="preserve"> </v>
      </c>
      <c r="AM123" s="53"/>
      <c r="AN123" s="53"/>
      <c r="AO123" s="53"/>
      <c r="AP123" s="53"/>
      <c r="AQ123" s="53"/>
      <c r="AR123" s="53"/>
      <c r="AS123" s="55" t="str">
        <f>IF(D123="","",SUM(X123:AB123))</f>
        <v/>
      </c>
      <c r="AT123" s="31" t="str">
        <f>IF(D123="","",RANK(AS123,$AS$3:$AS$202,0))</f>
        <v/>
      </c>
      <c r="AU123" s="57" t="str">
        <f>IF(D123="","",IF(LOOKUP(AT123,'Master 2012 Pay Sheet'!$A$5:$A$35,'Master 2012 Pay Sheet'!$B$5:$B$35)&gt;0,LOOKUP(AT123,'Master 2012 Pay Sheet'!$A$5:$A$35,'Master 2012 Pay Sheet'!$B$5:$B$35),0))</f>
        <v/>
      </c>
      <c r="AV123" s="56" t="str">
        <f>IF(D123="","",SUM(AH123:AL123))</f>
        <v/>
      </c>
      <c r="AW123" s="31" t="str">
        <f>IF(D123="","",RANK(AV123,$AV$3:$AV$202,0))</f>
        <v/>
      </c>
      <c r="AX123" s="57" t="str">
        <f>IF(D123="","",IF(LOOKUP(AW123,'Master 2012 Pay Sheet'!$C$5:$C$35,'Master 2012 Pay Sheet'!$D$5:$D$35)&gt;0,LOOKUP(AW123,'Master 2012 Pay Sheet'!$C$5:$C$35,'Master 2012 Pay Sheet'!$D$5:$D$35),0))</f>
        <v/>
      </c>
      <c r="AY123" s="56" t="str">
        <f>IF(D123="","",AS123+AV123)</f>
        <v/>
      </c>
      <c r="AZ123" s="31" t="str">
        <f>IF(D123="","",RANK(AY123,$AY$3:$AY$202,0))</f>
        <v/>
      </c>
      <c r="BA123" s="57" t="str">
        <f>IF(D123="","",IF(LOOKUP(AZ123,'Master 2012 Pay Sheet'!$E$5:$E$35,'Master 2012 Pay Sheet'!$F$5:$F$35)&gt;0,LOOKUP(AZ123,'Master 2012 Pay Sheet'!$E$5:$E$35,'Master 2012 Pay Sheet'!$F$5:$F$35),0))</f>
        <v/>
      </c>
      <c r="BB123" s="57" t="str">
        <f>IF(D123="","",SUM(AU123+AX123+BA123))</f>
        <v/>
      </c>
      <c r="BC123" s="31" t="str">
        <f>IF(D123="","",AT123-AZ123)</f>
        <v/>
      </c>
      <c r="BD123" s="31" t="str">
        <f>IF(D123="","",IF(BC123=MAX($BC$3:$BC$202),B123,""))</f>
        <v/>
      </c>
      <c r="BE123" s="31" t="str">
        <f>IF(D123="","",COUNT(M123:Q123))</f>
        <v/>
      </c>
      <c r="BF123" s="56" t="str">
        <f>IF(D123="","",MAX(X123:AB123))</f>
        <v/>
      </c>
      <c r="BG123" s="31" t="str">
        <f>IF(BF123=MAX($BF$3:$BF$202),B123,"")</f>
        <v/>
      </c>
      <c r="BH123" s="31" t="str">
        <f>IF(D123="","",COUNT(AC123:AG123))</f>
        <v/>
      </c>
      <c r="BI123" s="56" t="str">
        <f>IF(D123="","",MAX(AH123:AL123))</f>
        <v/>
      </c>
      <c r="BJ123" s="31" t="str">
        <f>IF(BI123=MAX($BI$3:$BI$202),B123,"")</f>
        <v/>
      </c>
      <c r="BK123" s="31" t="str">
        <f>IF(BE123="","",BE123+BH123)</f>
        <v/>
      </c>
      <c r="BL123" s="31" t="str">
        <f>IF(D123="","",IF(S123=MAX($S$3:$S$202),S123,""))</f>
        <v/>
      </c>
      <c r="BM123" s="31" t="str">
        <f>IF(BL123=MAX($BL$3:$BL$202),B123,"")</f>
        <v/>
      </c>
      <c r="BN123" s="31" t="str">
        <f>IF(D123="","",IF(AN123=MAX($AN$3:$AN$202),AN123,""))</f>
        <v/>
      </c>
      <c r="BO123" s="31" t="str">
        <f>IF(BN123=MAX($BN$3:$BN$202),B123,"")</f>
        <v/>
      </c>
      <c r="BP123" s="31" t="str">
        <f>IF(D123="","",IF(R123=MAX($R$3:$R$202),R123,""))</f>
        <v/>
      </c>
      <c r="BQ123" s="31" t="str">
        <f>IF(BP123=MAX($BP$3:$BP$202),B123,"")</f>
        <v/>
      </c>
      <c r="BR123" s="31" t="str">
        <f>IF(D123="","",IF(AM123=MAX($AM$3:$AM$202),AM123,""))</f>
        <v/>
      </c>
      <c r="BS123" s="31" t="str">
        <f>IF(BR123=MAX($BR$3:$BR$202),B123,"")</f>
        <v/>
      </c>
      <c r="BT123" s="31" t="str">
        <f>IF(D123="","",IF(V123=MAX($V$3:$V$202),V123,""))</f>
        <v/>
      </c>
      <c r="BU123" s="31" t="str">
        <f>IF(BT123=MAX($BT$3:$BT$202),B123,"")</f>
        <v/>
      </c>
      <c r="BV123" s="31" t="str">
        <f>IF(D123="","",IF(W123=MAX($W$3:$W$202), W123,""))</f>
        <v/>
      </c>
      <c r="BW123" s="31" t="str">
        <f>IF(BV123=MAX($BV$3:$BV$202),B123,"")</f>
        <v/>
      </c>
      <c r="BX123" s="31" t="str">
        <f>IF(D123="","",IF(AQ123=MAX($AQ$3:$AQ$202),AQ123,""))</f>
        <v/>
      </c>
      <c r="BY123" s="31" t="str">
        <f>IF(BX123=MAX($BX$3:$BX$202),B123,"")</f>
        <v/>
      </c>
      <c r="BZ123" s="31" t="str">
        <f>IF(D123="","",IF(AR123=MAX($AR$3:$AR$202), AR123,""))</f>
        <v/>
      </c>
      <c r="CA123" s="31" t="str">
        <f>IF(BZ123=MAX($BZ$3:$BZ$202),B123,"")</f>
        <v/>
      </c>
      <c r="CB123" s="31" t="str">
        <f>IF(D123="","",IF(U123=MAX($U$3:$U$202), U123,""))</f>
        <v/>
      </c>
      <c r="CC123" s="31" t="str">
        <f>IF(CB123=MAX($CB$3:$CB$202),B123,"")</f>
        <v/>
      </c>
      <c r="CD123" s="31" t="str">
        <f>IF(D123="","",IF(AP123=MAX($AP$3:$AP$202),AP123,""))</f>
        <v/>
      </c>
      <c r="CE123" s="31" t="str">
        <f>IF(CD123=MAX($CD$3:$CD$202),B123,"")</f>
        <v/>
      </c>
      <c r="CF123" s="31" t="str">
        <f>IF(D123="","",IF(T123=MAX($T$3:$T$202), T123,""))</f>
        <v/>
      </c>
      <c r="CG123" s="31" t="str">
        <f>IF(CF123=MAX($CF$3:$CF$202),B123,"")</f>
        <v/>
      </c>
      <c r="CH123" s="31" t="str">
        <f>IF(D123="","",IF(AO123=MAX($AO$3:$AO$202),AO123,""))</f>
        <v/>
      </c>
      <c r="CI123" s="31" t="str">
        <f>IF(CH123=MAX($CH$3:$CH$202),B123,"")</f>
        <v/>
      </c>
      <c r="CJ123" s="31" t="str">
        <f>IF(I123="AC",AZ123,"")</f>
        <v/>
      </c>
      <c r="CK123" s="31" t="str">
        <f>IF(CJ123="","",RANK(CJ123,$CJ$3:$CJ$202,1))</f>
        <v/>
      </c>
      <c r="CL123" s="31" t="str">
        <f>IF(CK123=1,B123,"")</f>
        <v/>
      </c>
      <c r="CM123" s="31" t="str">
        <f>IF(CK123=2,B123,"")</f>
        <v/>
      </c>
      <c r="CN123" s="31" t="str">
        <f>IF(CK123=3,B123,"")</f>
        <v/>
      </c>
      <c r="CO123" s="31" t="str">
        <f>IF(I123="MC",AZ123,"")</f>
        <v/>
      </c>
      <c r="CP123" s="31" t="str">
        <f>IF(CO123="","",RANK(CO123,$CO$3:$CO$202,1))</f>
        <v/>
      </c>
      <c r="CQ123" s="31" t="str">
        <f>IF(CP123=1,B123,"")</f>
        <v/>
      </c>
      <c r="CR123" s="31" t="str">
        <f>IF(CP123=2,B123,"")</f>
        <v/>
      </c>
      <c r="CS123" s="31" t="str">
        <f>IF(CP123=3,B123,"")</f>
        <v/>
      </c>
      <c r="CT123" s="31" t="str">
        <f>IF(BE123=0,BE123,"")</f>
        <v/>
      </c>
      <c r="CU123" s="31" t="str">
        <f>IF(BE123=1,1,"")</f>
        <v/>
      </c>
      <c r="CV123" s="31" t="str">
        <f>IF(BE123=2,2,"")</f>
        <v/>
      </c>
      <c r="CW123" s="31" t="str">
        <f>IF(BE123=3,3,"")</f>
        <v/>
      </c>
      <c r="CX123" s="31" t="str">
        <f>IF(BE123=4,4,"")</f>
        <v/>
      </c>
      <c r="CY123" s="31" t="str">
        <f>IF(BE123=5,5,"")</f>
        <v/>
      </c>
      <c r="CZ123" s="31" t="str">
        <f>IF(BH123=0,BH123,"")</f>
        <v/>
      </c>
      <c r="DA123" s="31" t="str">
        <f>IF(BH123=1,1,"")</f>
        <v/>
      </c>
      <c r="DB123" s="31" t="str">
        <f>IF(BH123=2,2,"")</f>
        <v/>
      </c>
      <c r="DC123" s="31" t="str">
        <f>IF(BH123=3,3,"")</f>
        <v/>
      </c>
      <c r="DD123" s="31" t="str">
        <f>IF(BH123=4,4,"")</f>
        <v/>
      </c>
      <c r="DE123" s="31" t="str">
        <f>IF(BH123=5,5,"")</f>
        <v/>
      </c>
      <c r="DF123" s="31" t="str">
        <f>IF(BK123=0,BK123,"")</f>
        <v/>
      </c>
      <c r="DG123" s="31" t="str">
        <f>IF(BK123=1,1,"")</f>
        <v/>
      </c>
      <c r="DH123" s="31" t="str">
        <f>IF(BK123=2,2,"")</f>
        <v/>
      </c>
      <c r="DI123" s="31" t="str">
        <f>IF(BK123=3,3,"")</f>
        <v/>
      </c>
      <c r="DJ123" s="31" t="str">
        <f>IF(BK123=4,4,"")</f>
        <v/>
      </c>
      <c r="DK123" s="31" t="str">
        <f>IF(BK123=5,5,"")</f>
        <v/>
      </c>
      <c r="DL123" s="31" t="str">
        <f>IF(BK123=6,6,"")</f>
        <v/>
      </c>
      <c r="DM123" s="31" t="str">
        <f>IF(BK123=7,7,"")</f>
        <v/>
      </c>
      <c r="DN123" s="31" t="str">
        <f>IF(BK123=8,8,"")</f>
        <v/>
      </c>
      <c r="DO123" s="31" t="str">
        <f>IF(BK123=9,9,"")</f>
        <v/>
      </c>
      <c r="DP123" s="31" t="str">
        <f>IF(BK123=10,10,"")</f>
        <v/>
      </c>
      <c r="DQ123" s="31" t="str">
        <f>IF(J123="Lund",AZ123,"")</f>
        <v/>
      </c>
      <c r="DR123" s="31" t="str">
        <f>IF(DQ123="","",RANK(DQ123,$DQ$3:$DQ$202,1))</f>
        <v/>
      </c>
      <c r="DS123" s="31" t="str">
        <f>IF(DR123=1,B123,"")</f>
        <v/>
      </c>
      <c r="DT123" s="31" t="str">
        <f>IF(I123="AT",B123,"")</f>
        <v/>
      </c>
      <c r="DU123" s="31" t="str">
        <f>IF(I123="MC",B123,"")</f>
        <v/>
      </c>
      <c r="DV123" s="31" t="str">
        <f>IF(I123="AC",B123,"")</f>
        <v/>
      </c>
      <c r="DW123" s="48" t="e">
        <f>IF(BK123=0,0,IF(D123="","",$D$203-AZ123+1)/$D$203*100)</f>
        <v>#VALUE!</v>
      </c>
      <c r="DX123" s="76" t="str">
        <f>IF(AS123 = 0,AV123 - AS123,"")</f>
        <v/>
      </c>
    </row>
    <row r="124" spans="1:128" ht="13.2" x14ac:dyDescent="0.25">
      <c r="A124" s="31" t="s">
        <v>318</v>
      </c>
      <c r="B124" s="76">
        <v>122</v>
      </c>
      <c r="C124" s="15"/>
      <c r="D124" s="14"/>
      <c r="E124" s="14"/>
      <c r="F124" s="14"/>
      <c r="G124" s="14"/>
      <c r="H124" s="14"/>
      <c r="I124" s="15"/>
      <c r="J124" s="47"/>
      <c r="K124" s="47"/>
      <c r="L124" s="47"/>
      <c r="M124" s="54"/>
      <c r="N124" s="54"/>
      <c r="O124" s="54"/>
      <c r="P124" s="54"/>
      <c r="Q124" s="54"/>
      <c r="R124" s="51"/>
      <c r="S124" s="51"/>
      <c r="T124" s="51"/>
      <c r="U124" s="51"/>
      <c r="V124" s="51"/>
      <c r="W124" s="51"/>
      <c r="X124" s="52" t="str">
        <f>IF(M124&gt;0,VLOOKUP(M124,$DY$8:$DZ$95,2)," ")</f>
        <v xml:space="preserve"> </v>
      </c>
      <c r="Y124" s="52" t="str">
        <f>IF(N124&gt;0,VLOOKUP(N124,$DY$8:$DZ$95,2)," ")</f>
        <v xml:space="preserve"> </v>
      </c>
      <c r="Z124" s="52" t="str">
        <f>IF(O124&gt;0,VLOOKUP(O124,$DY$8:$DZ$95,2)," ")</f>
        <v xml:space="preserve"> </v>
      </c>
      <c r="AA124" s="52" t="str">
        <f>IF(P124&gt;0,VLOOKUP(P124,$DY$8:$DZ$95,2)," ")</f>
        <v xml:space="preserve"> </v>
      </c>
      <c r="AB124" s="52" t="str">
        <f>IF(Q124&gt;0,VLOOKUP(Q124,$DY$8:$DZ$95,2)," ")</f>
        <v xml:space="preserve"> </v>
      </c>
      <c r="AC124" s="54"/>
      <c r="AD124" s="54"/>
      <c r="AE124" s="54"/>
      <c r="AF124" s="54"/>
      <c r="AG124" s="54"/>
      <c r="AH124" s="52" t="str">
        <f>IF(AC124&gt;0,VLOOKUP(AC124,$DY$8:$DZ$95,2)," ")</f>
        <v xml:space="preserve"> </v>
      </c>
      <c r="AI124" s="52" t="str">
        <f>IF(AD124&gt;0,VLOOKUP(AD124,$DY$8:$DZ$95,2)," ")</f>
        <v xml:space="preserve"> </v>
      </c>
      <c r="AJ124" s="52" t="str">
        <f>IF(AE124&gt;0,VLOOKUP(AE124,$DY$8:$DZ$95,2)," ")</f>
        <v xml:space="preserve"> </v>
      </c>
      <c r="AK124" s="52" t="str">
        <f>IF(AF124&gt;0,VLOOKUP(AF124,$DY$8:$DZ$95,2)," ")</f>
        <v xml:space="preserve"> </v>
      </c>
      <c r="AL124" s="52" t="str">
        <f>IF(AG124&gt;0,VLOOKUP(AG124,$DY$8:$DZ$95,2)," ")</f>
        <v xml:space="preserve"> </v>
      </c>
      <c r="AM124" s="53"/>
      <c r="AN124" s="53"/>
      <c r="AO124" s="53"/>
      <c r="AP124" s="53"/>
      <c r="AQ124" s="53"/>
      <c r="AR124" s="53"/>
      <c r="AS124" s="55" t="str">
        <f>IF(D124="","",SUM(X124:AB124))</f>
        <v/>
      </c>
      <c r="AT124" s="31" t="str">
        <f>IF(D124="","",RANK(AS124,$AS$3:$AS$202,0))</f>
        <v/>
      </c>
      <c r="AU124" s="57" t="str">
        <f>IF(D124="","",IF(LOOKUP(AT124,'Master 2012 Pay Sheet'!$A$5:$A$35,'Master 2012 Pay Sheet'!$B$5:$B$35)&gt;0,LOOKUP(AT124,'Master 2012 Pay Sheet'!$A$5:$A$35,'Master 2012 Pay Sheet'!$B$5:$B$35),0))</f>
        <v/>
      </c>
      <c r="AV124" s="56" t="str">
        <f>IF(D124="","",SUM(AH124:AL124))</f>
        <v/>
      </c>
      <c r="AW124" s="31" t="str">
        <f>IF(D124="","",RANK(AV124,$AV$3:$AV$202,0))</f>
        <v/>
      </c>
      <c r="AX124" s="57" t="str">
        <f>IF(D124="","",IF(LOOKUP(AW124,'Master 2012 Pay Sheet'!$C$5:$C$35,'Master 2012 Pay Sheet'!$D$5:$D$35)&gt;0,LOOKUP(AW124,'Master 2012 Pay Sheet'!$C$5:$C$35,'Master 2012 Pay Sheet'!$D$5:$D$35),0))</f>
        <v/>
      </c>
      <c r="AY124" s="56" t="str">
        <f>IF(D124="","",AS124+AV124)</f>
        <v/>
      </c>
      <c r="AZ124" s="31" t="str">
        <f>IF(D124="","",RANK(AY124,$AY$3:$AY$202,0))</f>
        <v/>
      </c>
      <c r="BA124" s="57" t="str">
        <f>IF(D124="","",IF(LOOKUP(AZ124,'Master 2012 Pay Sheet'!$E$5:$E$35,'Master 2012 Pay Sheet'!$F$5:$F$35)&gt;0,LOOKUP(AZ124,'Master 2012 Pay Sheet'!$E$5:$E$35,'Master 2012 Pay Sheet'!$F$5:$F$35),0))</f>
        <v/>
      </c>
      <c r="BB124" s="57" t="str">
        <f>IF(D124="","",SUM(AU124+AX124+BA124))</f>
        <v/>
      </c>
      <c r="BC124" s="31" t="str">
        <f>IF(D124="","",AT124-AZ124)</f>
        <v/>
      </c>
      <c r="BD124" s="31" t="str">
        <f>IF(D124="","",IF(BC124=MAX($BC$3:$BC$202),B124,""))</f>
        <v/>
      </c>
      <c r="BE124" s="31" t="str">
        <f>IF(D124="","",COUNT(M124:Q124))</f>
        <v/>
      </c>
      <c r="BF124" s="56" t="str">
        <f>IF(D124="","",MAX(X124:AB124))</f>
        <v/>
      </c>
      <c r="BG124" s="31" t="str">
        <f>IF(BF124=MAX($BF$3:$BF$202),B124,"")</f>
        <v/>
      </c>
      <c r="BH124" s="31" t="str">
        <f>IF(D124="","",COUNT(AC124:AG124))</f>
        <v/>
      </c>
      <c r="BI124" s="56" t="str">
        <f>IF(D124="","",MAX(AH124:AL124))</f>
        <v/>
      </c>
      <c r="BJ124" s="31" t="str">
        <f>IF(BI124=MAX($BI$3:$BI$202),B124,"")</f>
        <v/>
      </c>
      <c r="BK124" s="31" t="str">
        <f>IF(BE124="","",BE124+BH124)</f>
        <v/>
      </c>
      <c r="BL124" s="31" t="str">
        <f>IF(D124="","",IF(S124=MAX($S$3:$S$202),S124,""))</f>
        <v/>
      </c>
      <c r="BM124" s="31" t="str">
        <f>IF(BL124=MAX($BL$3:$BL$202),B124,"")</f>
        <v/>
      </c>
      <c r="BN124" s="31" t="str">
        <f>IF(D124="","",IF(AN124=MAX($AN$3:$AN$202),AN124,""))</f>
        <v/>
      </c>
      <c r="BO124" s="31" t="str">
        <f>IF(BN124=MAX($BN$3:$BN$202),B124,"")</f>
        <v/>
      </c>
      <c r="BP124" s="31" t="str">
        <f>IF(D124="","",IF(R124=MAX($R$3:$R$202),R124,""))</f>
        <v/>
      </c>
      <c r="BQ124" s="31" t="str">
        <f>IF(BP124=MAX($BP$3:$BP$202),B124,"")</f>
        <v/>
      </c>
      <c r="BR124" s="31" t="str">
        <f>IF(D124="","",IF(AM124=MAX($AM$3:$AM$202),AM124,""))</f>
        <v/>
      </c>
      <c r="BS124" s="31" t="str">
        <f>IF(BR124=MAX($BR$3:$BR$202),B124,"")</f>
        <v/>
      </c>
      <c r="BT124" s="31" t="str">
        <f>IF(D124="","",IF(V124=MAX($V$3:$V$202),V124,""))</f>
        <v/>
      </c>
      <c r="BU124" s="31" t="str">
        <f>IF(BT124=MAX($BT$3:$BT$202),B124,"")</f>
        <v/>
      </c>
      <c r="BV124" s="31" t="str">
        <f>IF(D124="","",IF(W124=MAX($W$3:$W$202), W124,""))</f>
        <v/>
      </c>
      <c r="BW124" s="31" t="str">
        <f>IF(BV124=MAX($BV$3:$BV$202),B124,"")</f>
        <v/>
      </c>
      <c r="BX124" s="31" t="str">
        <f>IF(D124="","",IF(AQ124=MAX($AQ$3:$AQ$202),AQ124,""))</f>
        <v/>
      </c>
      <c r="BY124" s="31" t="str">
        <f>IF(BX124=MAX($BX$3:$BX$202),B124,"")</f>
        <v/>
      </c>
      <c r="BZ124" s="31" t="str">
        <f>IF(D124="","",IF(AR124=MAX($AR$3:$AR$202), AR124,""))</f>
        <v/>
      </c>
      <c r="CA124" s="31" t="str">
        <f>IF(BZ124=MAX($BZ$3:$BZ$202),B124,"")</f>
        <v/>
      </c>
      <c r="CB124" s="31" t="str">
        <f>IF(D124="","",IF(U124=MAX($U$3:$U$202), U124,""))</f>
        <v/>
      </c>
      <c r="CC124" s="31" t="str">
        <f>IF(CB124=MAX($CB$3:$CB$202),B124,"")</f>
        <v/>
      </c>
      <c r="CD124" s="31" t="str">
        <f>IF(D124="","",IF(AP124=MAX($AP$3:$AP$202),AP124,""))</f>
        <v/>
      </c>
      <c r="CE124" s="31" t="str">
        <f>IF(CD124=MAX($CD$3:$CD$202),B124,"")</f>
        <v/>
      </c>
      <c r="CF124" s="31" t="str">
        <f>IF(D124="","",IF(T124=MAX($T$3:$T$202), T124,""))</f>
        <v/>
      </c>
      <c r="CG124" s="31" t="str">
        <f>IF(CF124=MAX($CF$3:$CF$202),B124,"")</f>
        <v/>
      </c>
      <c r="CH124" s="31" t="str">
        <f>IF(D124="","",IF(AO124=MAX($AO$3:$AO$202),AO124,""))</f>
        <v/>
      </c>
      <c r="CI124" s="31" t="str">
        <f>IF(CH124=MAX($CH$3:$CH$202),B124,"")</f>
        <v/>
      </c>
      <c r="CJ124" s="31" t="str">
        <f>IF(I124="AC",AZ124,"")</f>
        <v/>
      </c>
      <c r="CK124" s="31" t="str">
        <f>IF(CJ124="","",RANK(CJ124,$CJ$3:$CJ$202,1))</f>
        <v/>
      </c>
      <c r="CL124" s="31" t="str">
        <f>IF(CK124=1,B124,"")</f>
        <v/>
      </c>
      <c r="CM124" s="31" t="str">
        <f>IF(CK124=2,B124,"")</f>
        <v/>
      </c>
      <c r="CN124" s="31" t="str">
        <f>IF(CK124=3,B124,"")</f>
        <v/>
      </c>
      <c r="CO124" s="31" t="str">
        <f>IF(I124="MC",AZ124,"")</f>
        <v/>
      </c>
      <c r="CP124" s="31" t="str">
        <f>IF(CO124="","",RANK(CO124,$CO$3:$CO$202,1))</f>
        <v/>
      </c>
      <c r="CQ124" s="31" t="str">
        <f>IF(CP124=1,B124,"")</f>
        <v/>
      </c>
      <c r="CR124" s="31" t="str">
        <f>IF(CP124=2,B124,"")</f>
        <v/>
      </c>
      <c r="CS124" s="31" t="str">
        <f>IF(CP124=3,B124,"")</f>
        <v/>
      </c>
      <c r="CT124" s="31" t="str">
        <f>IF(BE124=0,BE124,"")</f>
        <v/>
      </c>
      <c r="CU124" s="31" t="str">
        <f>IF(BE124=1,1,"")</f>
        <v/>
      </c>
      <c r="CV124" s="31" t="str">
        <f>IF(BE124=2,2,"")</f>
        <v/>
      </c>
      <c r="CW124" s="31" t="str">
        <f>IF(BE124=3,3,"")</f>
        <v/>
      </c>
      <c r="CX124" s="31" t="str">
        <f>IF(BE124=4,4,"")</f>
        <v/>
      </c>
      <c r="CY124" s="31" t="str">
        <f>IF(BE124=5,5,"")</f>
        <v/>
      </c>
      <c r="CZ124" s="31" t="str">
        <f>IF(BH124=0,BH124,"")</f>
        <v/>
      </c>
      <c r="DA124" s="31" t="str">
        <f>IF(BH124=1,1,"")</f>
        <v/>
      </c>
      <c r="DB124" s="31" t="str">
        <f>IF(BH124=2,2,"")</f>
        <v/>
      </c>
      <c r="DC124" s="31" t="str">
        <f>IF(BH124=3,3,"")</f>
        <v/>
      </c>
      <c r="DD124" s="31" t="str">
        <f>IF(BH124=4,4,"")</f>
        <v/>
      </c>
      <c r="DE124" s="31" t="str">
        <f>IF(BH124=5,5,"")</f>
        <v/>
      </c>
      <c r="DF124" s="31" t="str">
        <f>IF(BK124=0,BK124,"")</f>
        <v/>
      </c>
      <c r="DG124" s="31" t="str">
        <f>IF(BK124=1,1,"")</f>
        <v/>
      </c>
      <c r="DH124" s="31" t="str">
        <f>IF(BK124=2,2,"")</f>
        <v/>
      </c>
      <c r="DI124" s="31" t="str">
        <f>IF(BK124=3,3,"")</f>
        <v/>
      </c>
      <c r="DJ124" s="31" t="str">
        <f>IF(BK124=4,4,"")</f>
        <v/>
      </c>
      <c r="DK124" s="31" t="str">
        <f>IF(BK124=5,5,"")</f>
        <v/>
      </c>
      <c r="DL124" s="31" t="str">
        <f>IF(BK124=6,6,"")</f>
        <v/>
      </c>
      <c r="DM124" s="31" t="str">
        <f>IF(BK124=7,7,"")</f>
        <v/>
      </c>
      <c r="DN124" s="31" t="str">
        <f>IF(BK124=8,8,"")</f>
        <v/>
      </c>
      <c r="DO124" s="31" t="str">
        <f>IF(BK124=9,9,"")</f>
        <v/>
      </c>
      <c r="DP124" s="31" t="str">
        <f>IF(BK124=10,10,"")</f>
        <v/>
      </c>
      <c r="DQ124" s="31" t="str">
        <f>IF(J124="Lund",AZ124,"")</f>
        <v/>
      </c>
      <c r="DR124" s="31" t="str">
        <f>IF(DQ124="","",RANK(DQ124,$DQ$3:$DQ$202,1))</f>
        <v/>
      </c>
      <c r="DS124" s="31" t="str">
        <f>IF(DR124=1,B124,"")</f>
        <v/>
      </c>
      <c r="DT124" s="31" t="str">
        <f>IF(I124="AT",B124,"")</f>
        <v/>
      </c>
      <c r="DU124" s="31" t="str">
        <f>IF(I124="MC",B124,"")</f>
        <v/>
      </c>
      <c r="DV124" s="31" t="str">
        <f>IF(I124="AC",B124,"")</f>
        <v/>
      </c>
      <c r="DW124" s="48" t="e">
        <f>IF(BK124=0,0,IF(D124="","",$D$203-AZ124+1)/$D$203*100)</f>
        <v>#VALUE!</v>
      </c>
      <c r="DX124" s="76" t="str">
        <f>IF(AS124 = 0,AV124 - AS124,"")</f>
        <v/>
      </c>
    </row>
    <row r="125" spans="1:128" ht="13.2" x14ac:dyDescent="0.25">
      <c r="A125" s="31" t="s">
        <v>318</v>
      </c>
      <c r="B125" s="76">
        <v>123</v>
      </c>
      <c r="C125" s="15"/>
      <c r="D125" s="14"/>
      <c r="E125" s="14"/>
      <c r="F125" s="14"/>
      <c r="G125" s="14"/>
      <c r="H125" s="14"/>
      <c r="I125" s="15"/>
      <c r="J125" s="47"/>
      <c r="K125" s="47"/>
      <c r="L125" s="47"/>
      <c r="M125" s="54"/>
      <c r="N125" s="54"/>
      <c r="O125" s="54"/>
      <c r="P125" s="54"/>
      <c r="Q125" s="54"/>
      <c r="R125" s="51"/>
      <c r="S125" s="51"/>
      <c r="T125" s="51"/>
      <c r="U125" s="51"/>
      <c r="V125" s="51"/>
      <c r="W125" s="51"/>
      <c r="X125" s="52" t="str">
        <f>IF(M125&gt;0,VLOOKUP(M125,$DY$8:$DZ$95,2)," ")</f>
        <v xml:space="preserve"> </v>
      </c>
      <c r="Y125" s="52" t="str">
        <f>IF(N125&gt;0,VLOOKUP(N125,$DY$8:$DZ$95,2)," ")</f>
        <v xml:space="preserve"> </v>
      </c>
      <c r="Z125" s="52" t="str">
        <f>IF(O125&gt;0,VLOOKUP(O125,$DY$8:$DZ$95,2)," ")</f>
        <v xml:space="preserve"> </v>
      </c>
      <c r="AA125" s="52" t="str">
        <f>IF(P125&gt;0,VLOOKUP(P125,$DY$8:$DZ$95,2)," ")</f>
        <v xml:space="preserve"> </v>
      </c>
      <c r="AB125" s="52" t="str">
        <f>IF(Q125&gt;0,VLOOKUP(Q125,$DY$8:$DZ$95,2)," ")</f>
        <v xml:space="preserve"> </v>
      </c>
      <c r="AC125" s="54"/>
      <c r="AD125" s="54"/>
      <c r="AE125" s="54"/>
      <c r="AF125" s="54"/>
      <c r="AG125" s="54"/>
      <c r="AH125" s="52" t="str">
        <f>IF(AC125&gt;0,VLOOKUP(AC125,$DY$8:$DZ$95,2)," ")</f>
        <v xml:space="preserve"> </v>
      </c>
      <c r="AI125" s="52" t="str">
        <f>IF(AD125&gt;0,VLOOKUP(AD125,$DY$8:$DZ$95,2)," ")</f>
        <v xml:space="preserve"> </v>
      </c>
      <c r="AJ125" s="52" t="str">
        <f>IF(AE125&gt;0,VLOOKUP(AE125,$DY$8:$DZ$95,2)," ")</f>
        <v xml:space="preserve"> </v>
      </c>
      <c r="AK125" s="52" t="str">
        <f>IF(AF125&gt;0,VLOOKUP(AF125,$DY$8:$DZ$95,2)," ")</f>
        <v xml:space="preserve"> </v>
      </c>
      <c r="AL125" s="52" t="str">
        <f>IF(AG125&gt;0,VLOOKUP(AG125,$DY$8:$DZ$95,2)," ")</f>
        <v xml:space="preserve"> </v>
      </c>
      <c r="AM125" s="53"/>
      <c r="AN125" s="53"/>
      <c r="AO125" s="53"/>
      <c r="AP125" s="53"/>
      <c r="AQ125" s="53"/>
      <c r="AR125" s="53"/>
      <c r="AS125" s="55" t="str">
        <f>IF(D125="","",SUM(X125:AB125))</f>
        <v/>
      </c>
      <c r="AT125" s="31" t="str">
        <f>IF(D125="","",RANK(AS125,$AS$3:$AS$202,0))</f>
        <v/>
      </c>
      <c r="AU125" s="57" t="str">
        <f>IF(D125="","",IF(LOOKUP(AT125,'Master 2012 Pay Sheet'!$A$5:$A$35,'Master 2012 Pay Sheet'!$B$5:$B$35)&gt;0,LOOKUP(AT125,'Master 2012 Pay Sheet'!$A$5:$A$35,'Master 2012 Pay Sheet'!$B$5:$B$35),0))</f>
        <v/>
      </c>
      <c r="AV125" s="56" t="str">
        <f>IF(D125="","",SUM(AH125:AL125))</f>
        <v/>
      </c>
      <c r="AW125" s="31" t="str">
        <f>IF(D125="","",RANK(AV125,$AV$3:$AV$202,0))</f>
        <v/>
      </c>
      <c r="AX125" s="57" t="str">
        <f>IF(D125="","",IF(LOOKUP(AW125,'Master 2012 Pay Sheet'!$C$5:$C$35,'Master 2012 Pay Sheet'!$D$5:$D$35)&gt;0,LOOKUP(AW125,'Master 2012 Pay Sheet'!$C$5:$C$35,'Master 2012 Pay Sheet'!$D$5:$D$35),0))</f>
        <v/>
      </c>
      <c r="AY125" s="56" t="str">
        <f>IF(D125="","",AS125+AV125)</f>
        <v/>
      </c>
      <c r="AZ125" s="31" t="str">
        <f>IF(D125="","",RANK(AY125,$AY$3:$AY$202,0))</f>
        <v/>
      </c>
      <c r="BA125" s="57" t="str">
        <f>IF(D125="","",IF(LOOKUP(AZ125,'Master 2012 Pay Sheet'!$E$5:$E$35,'Master 2012 Pay Sheet'!$F$5:$F$35)&gt;0,LOOKUP(AZ125,'Master 2012 Pay Sheet'!$E$5:$E$35,'Master 2012 Pay Sheet'!$F$5:$F$35),0))</f>
        <v/>
      </c>
      <c r="BB125" s="57" t="str">
        <f>IF(D125="","",SUM(AU125+AX125+BA125))</f>
        <v/>
      </c>
      <c r="BC125" s="31" t="str">
        <f>IF(D125="","",AT125-AZ125)</f>
        <v/>
      </c>
      <c r="BD125" s="31" t="str">
        <f>IF(D125="","",IF(BC125=MAX($BC$3:$BC$202),B125,""))</f>
        <v/>
      </c>
      <c r="BE125" s="31" t="str">
        <f>IF(D125="","",COUNT(M125:Q125))</f>
        <v/>
      </c>
      <c r="BF125" s="56" t="str">
        <f>IF(D125="","",MAX(X125:AB125))</f>
        <v/>
      </c>
      <c r="BG125" s="31" t="str">
        <f>IF(BF125=MAX($BF$3:$BF$202),B125,"")</f>
        <v/>
      </c>
      <c r="BH125" s="31" t="str">
        <f>IF(D125="","",COUNT(AC125:AG125))</f>
        <v/>
      </c>
      <c r="BI125" s="56" t="str">
        <f>IF(D125="","",MAX(AH125:AL125))</f>
        <v/>
      </c>
      <c r="BJ125" s="31" t="str">
        <f>IF(BI125=MAX($BI$3:$BI$202),B125,"")</f>
        <v/>
      </c>
      <c r="BK125" s="31" t="str">
        <f>IF(BE125="","",BE125+BH125)</f>
        <v/>
      </c>
      <c r="BL125" s="31" t="str">
        <f>IF(D125="","",IF(S125=MAX($S$3:$S$202),S125,""))</f>
        <v/>
      </c>
      <c r="BM125" s="31" t="str">
        <f>IF(BL125=MAX($BL$3:$BL$202),B125,"")</f>
        <v/>
      </c>
      <c r="BN125" s="31" t="str">
        <f>IF(D125="","",IF(AN125=MAX($AN$3:$AN$202),AN125,""))</f>
        <v/>
      </c>
      <c r="BO125" s="31" t="str">
        <f>IF(BN125=MAX($BN$3:$BN$202),B125,"")</f>
        <v/>
      </c>
      <c r="BP125" s="31" t="str">
        <f>IF(D125="","",IF(R125=MAX($R$3:$R$202),R125,""))</f>
        <v/>
      </c>
      <c r="BQ125" s="31" t="str">
        <f>IF(BP125=MAX($BP$3:$BP$202),B125,"")</f>
        <v/>
      </c>
      <c r="BR125" s="31" t="str">
        <f>IF(D125="","",IF(AM125=MAX($AM$3:$AM$202),AM125,""))</f>
        <v/>
      </c>
      <c r="BS125" s="31" t="str">
        <f>IF(BR125=MAX($BR$3:$BR$202),B125,"")</f>
        <v/>
      </c>
      <c r="BT125" s="31" t="str">
        <f>IF(D125="","",IF(V125=MAX($V$3:$V$202),V125,""))</f>
        <v/>
      </c>
      <c r="BU125" s="31" t="str">
        <f>IF(BT125=MAX($BT$3:$BT$202),B125,"")</f>
        <v/>
      </c>
      <c r="BV125" s="31" t="str">
        <f>IF(D125="","",IF(W125=MAX($W$3:$W$202), W125,""))</f>
        <v/>
      </c>
      <c r="BW125" s="31" t="str">
        <f>IF(BV125=MAX($BV$3:$BV$202),B125,"")</f>
        <v/>
      </c>
      <c r="BX125" s="31" t="str">
        <f>IF(D125="","",IF(AQ125=MAX($AQ$3:$AQ$202),AQ125,""))</f>
        <v/>
      </c>
      <c r="BY125" s="31" t="str">
        <f>IF(BX125=MAX($BX$3:$BX$202),B125,"")</f>
        <v/>
      </c>
      <c r="BZ125" s="31" t="str">
        <f>IF(D125="","",IF(AR125=MAX($AR$3:$AR$202), AR125,""))</f>
        <v/>
      </c>
      <c r="CA125" s="31" t="str">
        <f>IF(BZ125=MAX($BZ$3:$BZ$202),B125,"")</f>
        <v/>
      </c>
      <c r="CB125" s="31" t="str">
        <f>IF(D125="","",IF(U125=MAX($U$3:$U$202), U125,""))</f>
        <v/>
      </c>
      <c r="CC125" s="31" t="str">
        <f>IF(CB125=MAX($CB$3:$CB$202),B125,"")</f>
        <v/>
      </c>
      <c r="CD125" s="31" t="str">
        <f>IF(D125="","",IF(AP125=MAX($AP$3:$AP$202),AP125,""))</f>
        <v/>
      </c>
      <c r="CE125" s="31" t="str">
        <f>IF(CD125=MAX($CD$3:$CD$202),B125,"")</f>
        <v/>
      </c>
      <c r="CF125" s="31" t="str">
        <f>IF(D125="","",IF(T125=MAX($T$3:$T$202), T125,""))</f>
        <v/>
      </c>
      <c r="CG125" s="31" t="str">
        <f>IF(CF125=MAX($CF$3:$CF$202),B125,"")</f>
        <v/>
      </c>
      <c r="CH125" s="31" t="str">
        <f>IF(D125="","",IF(AO125=MAX($AO$3:$AO$202),AO125,""))</f>
        <v/>
      </c>
      <c r="CI125" s="31" t="str">
        <f>IF(CH125=MAX($CH$3:$CH$202),B125,"")</f>
        <v/>
      </c>
      <c r="CJ125" s="31" t="str">
        <f>IF(I125="AC",AZ125,"")</f>
        <v/>
      </c>
      <c r="CK125" s="31" t="str">
        <f>IF(CJ125="","",RANK(CJ125,$CJ$3:$CJ$202,1))</f>
        <v/>
      </c>
      <c r="CL125" s="31" t="str">
        <f>IF(CK125=1,B125,"")</f>
        <v/>
      </c>
      <c r="CM125" s="31" t="str">
        <f>IF(CK125=2,B125,"")</f>
        <v/>
      </c>
      <c r="CN125" s="31" t="str">
        <f>IF(CK125=3,B125,"")</f>
        <v/>
      </c>
      <c r="CO125" s="31" t="str">
        <f>IF(I125="MC",AZ125,"")</f>
        <v/>
      </c>
      <c r="CP125" s="31" t="str">
        <f>IF(CO125="","",RANK(CO125,$CO$3:$CO$202,1))</f>
        <v/>
      </c>
      <c r="CQ125" s="31" t="str">
        <f>IF(CP125=1,B125,"")</f>
        <v/>
      </c>
      <c r="CR125" s="31" t="str">
        <f>IF(CP125=2,B125,"")</f>
        <v/>
      </c>
      <c r="CS125" s="31" t="str">
        <f>IF(CP125=3,B125,"")</f>
        <v/>
      </c>
      <c r="CT125" s="31" t="str">
        <f>IF(BE125=0,BE125,"")</f>
        <v/>
      </c>
      <c r="CU125" s="31" t="str">
        <f>IF(BE125=1,1,"")</f>
        <v/>
      </c>
      <c r="CV125" s="31" t="str">
        <f>IF(BE125=2,2,"")</f>
        <v/>
      </c>
      <c r="CW125" s="31" t="str">
        <f>IF(BE125=3,3,"")</f>
        <v/>
      </c>
      <c r="CX125" s="31" t="str">
        <f>IF(BE125=4,4,"")</f>
        <v/>
      </c>
      <c r="CY125" s="31" t="str">
        <f>IF(BE125=5,5,"")</f>
        <v/>
      </c>
      <c r="CZ125" s="31" t="str">
        <f>IF(BH125=0,BH125,"")</f>
        <v/>
      </c>
      <c r="DA125" s="31" t="str">
        <f>IF(BH125=1,1,"")</f>
        <v/>
      </c>
      <c r="DB125" s="31" t="str">
        <f>IF(BH125=2,2,"")</f>
        <v/>
      </c>
      <c r="DC125" s="31" t="str">
        <f>IF(BH125=3,3,"")</f>
        <v/>
      </c>
      <c r="DD125" s="31" t="str">
        <f>IF(BH125=4,4,"")</f>
        <v/>
      </c>
      <c r="DE125" s="31" t="str">
        <f>IF(BH125=5,5,"")</f>
        <v/>
      </c>
      <c r="DF125" s="31" t="str">
        <f>IF(BK125=0,BK125,"")</f>
        <v/>
      </c>
      <c r="DG125" s="31" t="str">
        <f>IF(BK125=1,1,"")</f>
        <v/>
      </c>
      <c r="DH125" s="31" t="str">
        <f>IF(BK125=2,2,"")</f>
        <v/>
      </c>
      <c r="DI125" s="31" t="str">
        <f>IF(BK125=3,3,"")</f>
        <v/>
      </c>
      <c r="DJ125" s="31" t="str">
        <f>IF(BK125=4,4,"")</f>
        <v/>
      </c>
      <c r="DK125" s="31" t="str">
        <f>IF(BK125=5,5,"")</f>
        <v/>
      </c>
      <c r="DL125" s="31" t="str">
        <f>IF(BK125=6,6,"")</f>
        <v/>
      </c>
      <c r="DM125" s="31" t="str">
        <f>IF(BK125=7,7,"")</f>
        <v/>
      </c>
      <c r="DN125" s="31" t="str">
        <f>IF(BK125=8,8,"")</f>
        <v/>
      </c>
      <c r="DO125" s="31" t="str">
        <f>IF(BK125=9,9,"")</f>
        <v/>
      </c>
      <c r="DP125" s="31" t="str">
        <f>IF(BK125=10,10,"")</f>
        <v/>
      </c>
      <c r="DQ125" s="31" t="str">
        <f>IF(J125="Lund",AZ125,"")</f>
        <v/>
      </c>
      <c r="DR125" s="31" t="str">
        <f>IF(DQ125="","",RANK(DQ125,$DQ$3:$DQ$202,1))</f>
        <v/>
      </c>
      <c r="DS125" s="31" t="str">
        <f>IF(DR125=1,B125,"")</f>
        <v/>
      </c>
      <c r="DT125" s="31" t="str">
        <f>IF(I125="AT",B125,"")</f>
        <v/>
      </c>
      <c r="DU125" s="31" t="str">
        <f>IF(I125="MC",B125,"")</f>
        <v/>
      </c>
      <c r="DV125" s="31" t="str">
        <f>IF(I125="AC",B125,"")</f>
        <v/>
      </c>
      <c r="DW125" s="48" t="e">
        <f>IF(BK125=0,0,IF(D125="","",$D$203-AZ125+1)/$D$203*100)</f>
        <v>#VALUE!</v>
      </c>
      <c r="DX125" s="76" t="str">
        <f>IF(AS125 = 0,AV125 - AS125,"")</f>
        <v/>
      </c>
    </row>
    <row r="126" spans="1:128" ht="13.2" x14ac:dyDescent="0.25">
      <c r="A126" s="31" t="s">
        <v>318</v>
      </c>
      <c r="B126" s="76">
        <v>124</v>
      </c>
      <c r="C126" s="15"/>
      <c r="D126" s="15"/>
      <c r="E126" s="15"/>
      <c r="F126" s="15"/>
      <c r="G126" s="15"/>
      <c r="H126" s="47"/>
      <c r="I126" s="15"/>
      <c r="J126" s="47"/>
      <c r="K126" s="47"/>
      <c r="L126" s="47"/>
      <c r="M126" s="54"/>
      <c r="N126" s="54"/>
      <c r="O126" s="54"/>
      <c r="P126" s="54"/>
      <c r="Q126" s="54"/>
      <c r="R126" s="51"/>
      <c r="S126" s="51"/>
      <c r="T126" s="51"/>
      <c r="U126" s="51"/>
      <c r="V126" s="51"/>
      <c r="W126" s="51"/>
      <c r="X126" s="52" t="str">
        <f>IF(M126&gt;0,VLOOKUP(M126,$DY$8:$DZ$95,2)," ")</f>
        <v xml:space="preserve"> </v>
      </c>
      <c r="Y126" s="52" t="str">
        <f>IF(N126&gt;0,VLOOKUP(N126,$DY$8:$DZ$95,2)," ")</f>
        <v xml:space="preserve"> </v>
      </c>
      <c r="Z126" s="52" t="str">
        <f>IF(O126&gt;0,VLOOKUP(O126,$DY$8:$DZ$95,2)," ")</f>
        <v xml:space="preserve"> </v>
      </c>
      <c r="AA126" s="52" t="str">
        <f>IF(P126&gt;0,VLOOKUP(P126,$DY$8:$DZ$95,2)," ")</f>
        <v xml:space="preserve"> </v>
      </c>
      <c r="AB126" s="52" t="str">
        <f>IF(Q126&gt;0,VLOOKUP(Q126,$DY$8:$DZ$95,2)," ")</f>
        <v xml:space="preserve"> </v>
      </c>
      <c r="AC126" s="54"/>
      <c r="AD126" s="54"/>
      <c r="AE126" s="54"/>
      <c r="AF126" s="54"/>
      <c r="AG126" s="54"/>
      <c r="AH126" s="52" t="str">
        <f>IF(AC126&gt;0,VLOOKUP(AC126,$DY$8:$DZ$95,2)," ")</f>
        <v xml:space="preserve"> </v>
      </c>
      <c r="AI126" s="52" t="str">
        <f>IF(AD126&gt;0,VLOOKUP(AD126,$DY$8:$DZ$95,2)," ")</f>
        <v xml:space="preserve"> </v>
      </c>
      <c r="AJ126" s="52" t="str">
        <f>IF(AE126&gt;0,VLOOKUP(AE126,$DY$8:$DZ$95,2)," ")</f>
        <v xml:space="preserve"> </v>
      </c>
      <c r="AK126" s="52" t="str">
        <f>IF(AF126&gt;0,VLOOKUP(AF126,$DY$8:$DZ$95,2)," ")</f>
        <v xml:space="preserve"> </v>
      </c>
      <c r="AL126" s="52" t="str">
        <f>IF(AG126&gt;0,VLOOKUP(AG126,$DY$8:$DZ$95,2)," ")</f>
        <v xml:space="preserve"> </v>
      </c>
      <c r="AM126" s="53"/>
      <c r="AN126" s="53"/>
      <c r="AO126" s="53"/>
      <c r="AP126" s="53"/>
      <c r="AQ126" s="53"/>
      <c r="AR126" s="53"/>
      <c r="AS126" s="55" t="str">
        <f>IF(D126="","",SUM(X126:AB126))</f>
        <v/>
      </c>
      <c r="AT126" s="31" t="str">
        <f>IF(D126="","",RANK(AS126,$AS$3:$AS$202,0))</f>
        <v/>
      </c>
      <c r="AU126" s="57" t="str">
        <f>IF(D126="","",IF(LOOKUP(AT126,'Master 2012 Pay Sheet'!$A$5:$A$35,'Master 2012 Pay Sheet'!$B$5:$B$35)&gt;0,LOOKUP(AT126,'Master 2012 Pay Sheet'!$A$5:$A$35,'Master 2012 Pay Sheet'!$B$5:$B$35),0))</f>
        <v/>
      </c>
      <c r="AV126" s="56" t="str">
        <f>IF(D126="","",SUM(AH126:AL126))</f>
        <v/>
      </c>
      <c r="AW126" s="31" t="str">
        <f>IF(D126="","",RANK(AV126,$AV$3:$AV$202,0))</f>
        <v/>
      </c>
      <c r="AX126" s="57" t="str">
        <f>IF(D126="","",IF(LOOKUP(AW126,'Master 2012 Pay Sheet'!$C$5:$C$35,'Master 2012 Pay Sheet'!$D$5:$D$35)&gt;0,LOOKUP(AW126,'Master 2012 Pay Sheet'!$C$5:$C$35,'Master 2012 Pay Sheet'!$D$5:$D$35),0))</f>
        <v/>
      </c>
      <c r="AY126" s="56" t="str">
        <f>IF(D126="","",AS126+AV126)</f>
        <v/>
      </c>
      <c r="AZ126" s="31" t="str">
        <f>IF(D126="","",RANK(AY126,$AY$3:$AY$202,0))</f>
        <v/>
      </c>
      <c r="BA126" s="57" t="str">
        <f>IF(D126="","",IF(LOOKUP(AZ126,'Master 2012 Pay Sheet'!$E$5:$E$35,'Master 2012 Pay Sheet'!$F$5:$F$35)&gt;0,LOOKUP(AZ126,'Master 2012 Pay Sheet'!$E$5:$E$35,'Master 2012 Pay Sheet'!$F$5:$F$35),0))</f>
        <v/>
      </c>
      <c r="BB126" s="57" t="str">
        <f>IF(D126="","",SUM(AU126+AX126+BA126))</f>
        <v/>
      </c>
      <c r="BC126" s="31" t="str">
        <f>IF(D126="","",AT126-AZ126)</f>
        <v/>
      </c>
      <c r="BD126" s="31" t="str">
        <f>IF(D126="","",IF(BC126=MAX($BC$3:$BC$202),B126,""))</f>
        <v/>
      </c>
      <c r="BE126" s="31" t="str">
        <f>IF(D126="","",COUNT(M126:Q126))</f>
        <v/>
      </c>
      <c r="BF126" s="56" t="str">
        <f>IF(D126="","",MAX(X126:AB126))</f>
        <v/>
      </c>
      <c r="BG126" s="31" t="str">
        <f>IF(BF126=MAX($BF$3:$BF$202),B126,"")</f>
        <v/>
      </c>
      <c r="BH126" s="31" t="str">
        <f>IF(D126="","",COUNT(AC126:AG126))</f>
        <v/>
      </c>
      <c r="BI126" s="56" t="str">
        <f>IF(D126="","",MAX(AH126:AL126))</f>
        <v/>
      </c>
      <c r="BJ126" s="31" t="str">
        <f>IF(BI126=MAX($BI$3:$BI$202),B126,"")</f>
        <v/>
      </c>
      <c r="BK126" s="31" t="str">
        <f>IF(BE126="","",BE126+BH126)</f>
        <v/>
      </c>
      <c r="BL126" s="31" t="str">
        <f>IF(D126="","",IF(S126=MAX($S$3:$S$202),S126,""))</f>
        <v/>
      </c>
      <c r="BM126" s="31" t="str">
        <f>IF(BL126=MAX($BL$3:$BL$202),B126,"")</f>
        <v/>
      </c>
      <c r="BN126" s="31" t="str">
        <f>IF(D126="","",IF(AN126=MAX($AN$3:$AN$202),AN126,""))</f>
        <v/>
      </c>
      <c r="BO126" s="31" t="str">
        <f>IF(BN126=MAX($BN$3:$BN$202),B126,"")</f>
        <v/>
      </c>
      <c r="BP126" s="31" t="str">
        <f>IF(D126="","",IF(R126=MAX($R$3:$R$202),R126,""))</f>
        <v/>
      </c>
      <c r="BQ126" s="31" t="str">
        <f>IF(BP126=MAX($BP$3:$BP$202),B126,"")</f>
        <v/>
      </c>
      <c r="BR126" s="31" t="str">
        <f>IF(D126="","",IF(AM126=MAX($AM$3:$AM$202),AM126,""))</f>
        <v/>
      </c>
      <c r="BS126" s="31" t="str">
        <f>IF(BR126=MAX($BR$3:$BR$202),B126,"")</f>
        <v/>
      </c>
      <c r="BT126" s="31" t="str">
        <f>IF(D126="","",IF(V126=MAX($V$3:$V$202),V126,""))</f>
        <v/>
      </c>
      <c r="BU126" s="31" t="str">
        <f>IF(BT126=MAX($BT$3:$BT$202),B126,"")</f>
        <v/>
      </c>
      <c r="BV126" s="31" t="str">
        <f>IF(D126="","",IF(W126=MAX($W$3:$W$202), W126,""))</f>
        <v/>
      </c>
      <c r="BW126" s="31" t="str">
        <f>IF(BV126=MAX($BV$3:$BV$202),B126,"")</f>
        <v/>
      </c>
      <c r="BX126" s="31" t="str">
        <f>IF(D126="","",IF(AQ126=MAX($AQ$3:$AQ$202),AQ126,""))</f>
        <v/>
      </c>
      <c r="BY126" s="31" t="str">
        <f>IF(BX126=MAX($BX$3:$BX$202),B126,"")</f>
        <v/>
      </c>
      <c r="BZ126" s="31" t="str">
        <f>IF(D126="","",IF(AR126=MAX($AR$3:$AR$202), AR126,""))</f>
        <v/>
      </c>
      <c r="CA126" s="31" t="str">
        <f>IF(BZ126=MAX($BZ$3:$BZ$202),B126,"")</f>
        <v/>
      </c>
      <c r="CB126" s="31" t="str">
        <f>IF(D126="","",IF(U126=MAX($U$3:$U$202), U126,""))</f>
        <v/>
      </c>
      <c r="CC126" s="31" t="str">
        <f>IF(CB126=MAX($CB$3:$CB$202),B126,"")</f>
        <v/>
      </c>
      <c r="CD126" s="31" t="str">
        <f>IF(D126="","",IF(AP126=MAX($AP$3:$AP$202),AP126,""))</f>
        <v/>
      </c>
      <c r="CE126" s="31" t="str">
        <f>IF(CD126=MAX($CD$3:$CD$202),B126,"")</f>
        <v/>
      </c>
      <c r="CF126" s="31" t="str">
        <f>IF(D126="","",IF(T126=MAX($T$3:$T$202), T126,""))</f>
        <v/>
      </c>
      <c r="CG126" s="31" t="str">
        <f>IF(CF126=MAX($CF$3:$CF$202),B126,"")</f>
        <v/>
      </c>
      <c r="CH126" s="31" t="str">
        <f>IF(D126="","",IF(AO126=MAX($AO$3:$AO$202),AO126,""))</f>
        <v/>
      </c>
      <c r="CI126" s="31" t="str">
        <f>IF(CH126=MAX($CH$3:$CH$202),B126,"")</f>
        <v/>
      </c>
      <c r="CJ126" s="31" t="str">
        <f>IF(I126="AC",AZ126,"")</f>
        <v/>
      </c>
      <c r="CK126" s="31" t="str">
        <f>IF(CJ126="","",RANK(CJ126,$CJ$3:$CJ$202,1))</f>
        <v/>
      </c>
      <c r="CL126" s="31" t="str">
        <f>IF(CK126=1,B126,"")</f>
        <v/>
      </c>
      <c r="CM126" s="31" t="str">
        <f>IF(CK126=2,B126,"")</f>
        <v/>
      </c>
      <c r="CN126" s="31" t="str">
        <f>IF(CK126=3,B126,"")</f>
        <v/>
      </c>
      <c r="CO126" s="31" t="str">
        <f>IF(I126="MC",AZ126,"")</f>
        <v/>
      </c>
      <c r="CP126" s="31" t="str">
        <f>IF(CO126="","",RANK(CO126,$CO$3:$CO$202,1))</f>
        <v/>
      </c>
      <c r="CQ126" s="31" t="str">
        <f>IF(CP126=1,B126,"")</f>
        <v/>
      </c>
      <c r="CR126" s="31" t="str">
        <f>IF(CP126=2,B126,"")</f>
        <v/>
      </c>
      <c r="CS126" s="31" t="str">
        <f>IF(CP126=3,B126,"")</f>
        <v/>
      </c>
      <c r="CT126" s="31" t="str">
        <f>IF(BE126=0,BE126,"")</f>
        <v/>
      </c>
      <c r="CU126" s="31" t="str">
        <f>IF(BE126=1,1,"")</f>
        <v/>
      </c>
      <c r="CV126" s="31" t="str">
        <f>IF(BE126=2,2,"")</f>
        <v/>
      </c>
      <c r="CW126" s="31" t="str">
        <f>IF(BE126=3,3,"")</f>
        <v/>
      </c>
      <c r="CX126" s="31" t="str">
        <f>IF(BE126=4,4,"")</f>
        <v/>
      </c>
      <c r="CY126" s="31" t="str">
        <f>IF(BE126=5,5,"")</f>
        <v/>
      </c>
      <c r="CZ126" s="31" t="str">
        <f>IF(BH126=0,BH126,"")</f>
        <v/>
      </c>
      <c r="DA126" s="31" t="str">
        <f>IF(BH126=1,1,"")</f>
        <v/>
      </c>
      <c r="DB126" s="31" t="str">
        <f>IF(BH126=2,2,"")</f>
        <v/>
      </c>
      <c r="DC126" s="31" t="str">
        <f>IF(BH126=3,3,"")</f>
        <v/>
      </c>
      <c r="DD126" s="31" t="str">
        <f>IF(BH126=4,4,"")</f>
        <v/>
      </c>
      <c r="DE126" s="31" t="str">
        <f>IF(BH126=5,5,"")</f>
        <v/>
      </c>
      <c r="DF126" s="31" t="str">
        <f>IF(BK126=0,BK126,"")</f>
        <v/>
      </c>
      <c r="DG126" s="31" t="str">
        <f>IF(BK126=1,1,"")</f>
        <v/>
      </c>
      <c r="DH126" s="31" t="str">
        <f>IF(BK126=2,2,"")</f>
        <v/>
      </c>
      <c r="DI126" s="31" t="str">
        <f>IF(BK126=3,3,"")</f>
        <v/>
      </c>
      <c r="DJ126" s="31" t="str">
        <f>IF(BK126=4,4,"")</f>
        <v/>
      </c>
      <c r="DK126" s="31" t="str">
        <f>IF(BK126=5,5,"")</f>
        <v/>
      </c>
      <c r="DL126" s="31" t="str">
        <f>IF(BK126=6,6,"")</f>
        <v/>
      </c>
      <c r="DM126" s="31" t="str">
        <f>IF(BK126=7,7,"")</f>
        <v/>
      </c>
      <c r="DN126" s="31" t="str">
        <f>IF(BK126=8,8,"")</f>
        <v/>
      </c>
      <c r="DO126" s="31" t="str">
        <f>IF(BK126=9,9,"")</f>
        <v/>
      </c>
      <c r="DP126" s="31" t="str">
        <f>IF(BK126=10,10,"")</f>
        <v/>
      </c>
      <c r="DQ126" s="31" t="str">
        <f>IF(J126="Lund",AZ126,"")</f>
        <v/>
      </c>
      <c r="DR126" s="31" t="str">
        <f>IF(DQ126="","",RANK(DQ126,$DQ$3:$DQ$202,1))</f>
        <v/>
      </c>
      <c r="DS126" s="31" t="str">
        <f>IF(DR126=1,B126,"")</f>
        <v/>
      </c>
      <c r="DT126" s="31" t="str">
        <f>IF(I126="AT",B126,"")</f>
        <v/>
      </c>
      <c r="DU126" s="31" t="str">
        <f>IF(I126="MC",B126,"")</f>
        <v/>
      </c>
      <c r="DV126" s="31" t="str">
        <f>IF(I126="AC",B126,"")</f>
        <v/>
      </c>
      <c r="DW126" s="48" t="e">
        <f>IF(BK126=0,0,IF(D126="","",$D$203-AZ126+1)/$D$203*100)</f>
        <v>#VALUE!</v>
      </c>
      <c r="DX126" s="76" t="str">
        <f>IF(AS126 = 0,AV126 - AS126,"")</f>
        <v/>
      </c>
    </row>
    <row r="127" spans="1:128" ht="13.2" x14ac:dyDescent="0.25">
      <c r="A127" s="31" t="s">
        <v>318</v>
      </c>
      <c r="B127" s="76">
        <v>125</v>
      </c>
      <c r="C127" s="15"/>
      <c r="D127" s="15"/>
      <c r="E127" s="15"/>
      <c r="F127" s="15"/>
      <c r="G127" s="15"/>
      <c r="H127" s="47"/>
      <c r="I127" s="15"/>
      <c r="J127" s="47"/>
      <c r="K127" s="47"/>
      <c r="L127" s="47"/>
      <c r="M127" s="54"/>
      <c r="N127" s="54"/>
      <c r="O127" s="54"/>
      <c r="P127" s="54"/>
      <c r="Q127" s="54"/>
      <c r="R127" s="51"/>
      <c r="S127" s="51"/>
      <c r="T127" s="51"/>
      <c r="U127" s="51"/>
      <c r="V127" s="51"/>
      <c r="W127" s="51"/>
      <c r="X127" s="52" t="str">
        <f>IF(M127&gt;0,VLOOKUP(M127,$DY$8:$DZ$95,2)," ")</f>
        <v xml:space="preserve"> </v>
      </c>
      <c r="Y127" s="52" t="str">
        <f>IF(N127&gt;0,VLOOKUP(N127,$DY$8:$DZ$95,2)," ")</f>
        <v xml:space="preserve"> </v>
      </c>
      <c r="Z127" s="52" t="str">
        <f>IF(O127&gt;0,VLOOKUP(O127,$DY$8:$DZ$95,2)," ")</f>
        <v xml:space="preserve"> </v>
      </c>
      <c r="AA127" s="52" t="str">
        <f>IF(P127&gt;0,VLOOKUP(P127,$DY$8:$DZ$95,2)," ")</f>
        <v xml:space="preserve"> </v>
      </c>
      <c r="AB127" s="52" t="str">
        <f>IF(Q127&gt;0,VLOOKUP(Q127,$DY$8:$DZ$95,2)," ")</f>
        <v xml:space="preserve"> </v>
      </c>
      <c r="AC127" s="54"/>
      <c r="AD127" s="54"/>
      <c r="AE127" s="54"/>
      <c r="AF127" s="54"/>
      <c r="AG127" s="54"/>
      <c r="AH127" s="52" t="str">
        <f>IF(AC127&gt;0,VLOOKUP(AC127,$DY$8:$DZ$95,2)," ")</f>
        <v xml:space="preserve"> </v>
      </c>
      <c r="AI127" s="52" t="str">
        <f>IF(AD127&gt;0,VLOOKUP(AD127,$DY$8:$DZ$95,2)," ")</f>
        <v xml:space="preserve"> </v>
      </c>
      <c r="AJ127" s="52" t="str">
        <f>IF(AE127&gt;0,VLOOKUP(AE127,$DY$8:$DZ$95,2)," ")</f>
        <v xml:space="preserve"> </v>
      </c>
      <c r="AK127" s="52" t="str">
        <f>IF(AF127&gt;0,VLOOKUP(AF127,$DY$8:$DZ$95,2)," ")</f>
        <v xml:space="preserve"> </v>
      </c>
      <c r="AL127" s="52" t="str">
        <f>IF(AG127&gt;0,VLOOKUP(AG127,$DY$8:$DZ$95,2)," ")</f>
        <v xml:space="preserve"> </v>
      </c>
      <c r="AM127" s="53"/>
      <c r="AN127" s="53"/>
      <c r="AO127" s="53"/>
      <c r="AP127" s="53"/>
      <c r="AQ127" s="53"/>
      <c r="AR127" s="53"/>
      <c r="AS127" s="55" t="str">
        <f>IF(D127="","",SUM(X127:AB127))</f>
        <v/>
      </c>
      <c r="AT127" s="31" t="str">
        <f>IF(D127="","",RANK(AS127,$AS$3:$AS$202,0))</f>
        <v/>
      </c>
      <c r="AU127" s="57" t="str">
        <f>IF(D127="","",IF(LOOKUP(AT127,'Master 2012 Pay Sheet'!$A$5:$A$35,'Master 2012 Pay Sheet'!$B$5:$B$35)&gt;0,LOOKUP(AT127,'Master 2012 Pay Sheet'!$A$5:$A$35,'Master 2012 Pay Sheet'!$B$5:$B$35),0))</f>
        <v/>
      </c>
      <c r="AV127" s="56" t="str">
        <f>IF(D127="","",SUM(AH127:AL127))</f>
        <v/>
      </c>
      <c r="AW127" s="31" t="str">
        <f>IF(D127="","",RANK(AV127,$AV$3:$AV$202,0))</f>
        <v/>
      </c>
      <c r="AX127" s="57" t="str">
        <f>IF(D127="","",IF(LOOKUP(AW127,'Master 2012 Pay Sheet'!$C$5:$C$35,'Master 2012 Pay Sheet'!$D$5:$D$35)&gt;0,LOOKUP(AW127,'Master 2012 Pay Sheet'!$C$5:$C$35,'Master 2012 Pay Sheet'!$D$5:$D$35),0))</f>
        <v/>
      </c>
      <c r="AY127" s="56" t="str">
        <f>IF(D127="","",AS127+AV127)</f>
        <v/>
      </c>
      <c r="AZ127" s="31" t="str">
        <f>IF(D127="","",RANK(AY127,$AY$3:$AY$202,0))</f>
        <v/>
      </c>
      <c r="BA127" s="57" t="str">
        <f>IF(D127="","",IF(LOOKUP(AZ127,'Master 2012 Pay Sheet'!$E$5:$E$35,'Master 2012 Pay Sheet'!$F$5:$F$35)&gt;0,LOOKUP(AZ127,'Master 2012 Pay Sheet'!$E$5:$E$35,'Master 2012 Pay Sheet'!$F$5:$F$35),0))</f>
        <v/>
      </c>
      <c r="BB127" s="57" t="str">
        <f>IF(D127="","",SUM(AU127+AX127+BA127))</f>
        <v/>
      </c>
      <c r="BC127" s="31" t="str">
        <f>IF(D127="","",AT127-AZ127)</f>
        <v/>
      </c>
      <c r="BD127" s="31" t="str">
        <f>IF(D127="","",IF(BC127=MAX($BC$3:$BC$202),B127,""))</f>
        <v/>
      </c>
      <c r="BE127" s="31" t="str">
        <f>IF(D127="","",COUNT(M127:Q127))</f>
        <v/>
      </c>
      <c r="BF127" s="56" t="str">
        <f>IF(D127="","",MAX(X127:AB127))</f>
        <v/>
      </c>
      <c r="BG127" s="31" t="str">
        <f>IF(BF127=MAX($BF$3:$BF$202),B127,"")</f>
        <v/>
      </c>
      <c r="BH127" s="31" t="str">
        <f>IF(D127="","",COUNT(AC127:AG127))</f>
        <v/>
      </c>
      <c r="BI127" s="56" t="str">
        <f>IF(D127="","",MAX(AH127:AL127))</f>
        <v/>
      </c>
      <c r="BJ127" s="31" t="str">
        <f>IF(BI127=MAX($BI$3:$BI$202),B127,"")</f>
        <v/>
      </c>
      <c r="BK127" s="31" t="str">
        <f>IF(BE127="","",BE127+BH127)</f>
        <v/>
      </c>
      <c r="BL127" s="31" t="str">
        <f>IF(D127="","",IF(S127=MAX($S$3:$S$202),S127,""))</f>
        <v/>
      </c>
      <c r="BM127" s="31" t="str">
        <f>IF(BL127=MAX($BL$3:$BL$202),B127,"")</f>
        <v/>
      </c>
      <c r="BN127" s="31" t="str">
        <f>IF(D127="","",IF(AN127=MAX($AN$3:$AN$202),AN127,""))</f>
        <v/>
      </c>
      <c r="BO127" s="31" t="str">
        <f>IF(BN127=MAX($BN$3:$BN$202),B127,"")</f>
        <v/>
      </c>
      <c r="BP127" s="31" t="str">
        <f>IF(D127="","",IF(R127=MAX($R$3:$R$202),R127,""))</f>
        <v/>
      </c>
      <c r="BQ127" s="31" t="str">
        <f>IF(BP127=MAX($BP$3:$BP$202),B127,"")</f>
        <v/>
      </c>
      <c r="BR127" s="31" t="str">
        <f>IF(D127="","",IF(AM127=MAX($AM$3:$AM$202),AM127,""))</f>
        <v/>
      </c>
      <c r="BS127" s="31" t="str">
        <f>IF(BR127=MAX($BR$3:$BR$202),B127,"")</f>
        <v/>
      </c>
      <c r="BT127" s="31" t="str">
        <f>IF(D127="","",IF(V127=MAX($V$3:$V$202),V127,""))</f>
        <v/>
      </c>
      <c r="BU127" s="31" t="str">
        <f>IF(BT127=MAX($BT$3:$BT$202),B127,"")</f>
        <v/>
      </c>
      <c r="BV127" s="31" t="str">
        <f>IF(D127="","",IF(W127=MAX($W$3:$W$202), W127,""))</f>
        <v/>
      </c>
      <c r="BW127" s="31" t="str">
        <f>IF(BV127=MAX($BV$3:$BV$202),B127,"")</f>
        <v/>
      </c>
      <c r="BX127" s="31" t="str">
        <f>IF(D127="","",IF(AQ127=MAX($AQ$3:$AQ$202),AQ127,""))</f>
        <v/>
      </c>
      <c r="BY127" s="31" t="str">
        <f>IF(BX127=MAX($BX$3:$BX$202),B127,"")</f>
        <v/>
      </c>
      <c r="BZ127" s="31" t="str">
        <f>IF(D127="","",IF(AR127=MAX($AR$3:$AR$202), AR127,""))</f>
        <v/>
      </c>
      <c r="CA127" s="31" t="str">
        <f>IF(BZ127=MAX($BZ$3:$BZ$202),B127,"")</f>
        <v/>
      </c>
      <c r="CB127" s="31" t="str">
        <f>IF(D127="","",IF(U127=MAX($U$3:$U$202), U127,""))</f>
        <v/>
      </c>
      <c r="CC127" s="31" t="str">
        <f>IF(CB127=MAX($CB$3:$CB$202),B127,"")</f>
        <v/>
      </c>
      <c r="CD127" s="31" t="str">
        <f>IF(D127="","",IF(AP127=MAX($AP$3:$AP$202),AP127,""))</f>
        <v/>
      </c>
      <c r="CE127" s="31" t="str">
        <f>IF(CD127=MAX($CD$3:$CD$202),B127,"")</f>
        <v/>
      </c>
      <c r="CF127" s="31" t="str">
        <f>IF(D127="","",IF(T127=MAX($T$3:$T$202), T127,""))</f>
        <v/>
      </c>
      <c r="CG127" s="31" t="str">
        <f>IF(CF127=MAX($CF$3:$CF$202),B127,"")</f>
        <v/>
      </c>
      <c r="CH127" s="31" t="str">
        <f>IF(D127="","",IF(AO127=MAX($AO$3:$AO$202),AO127,""))</f>
        <v/>
      </c>
      <c r="CI127" s="31" t="str">
        <f>IF(CH127=MAX($CH$3:$CH$202),B127,"")</f>
        <v/>
      </c>
      <c r="CJ127" s="31" t="str">
        <f>IF(I127="AC",AZ127,"")</f>
        <v/>
      </c>
      <c r="CK127" s="31" t="str">
        <f>IF(CJ127="","",RANK(CJ127,$CJ$3:$CJ$202,1))</f>
        <v/>
      </c>
      <c r="CL127" s="31" t="str">
        <f>IF(CK127=1,B127,"")</f>
        <v/>
      </c>
      <c r="CM127" s="31" t="str">
        <f>IF(CK127=2,B127,"")</f>
        <v/>
      </c>
      <c r="CN127" s="31" t="str">
        <f>IF(CK127=3,B127,"")</f>
        <v/>
      </c>
      <c r="CO127" s="31" t="str">
        <f>IF(I127="MC",AZ127,"")</f>
        <v/>
      </c>
      <c r="CP127" s="31" t="str">
        <f>IF(CO127="","",RANK(CO127,$CO$3:$CO$202,1))</f>
        <v/>
      </c>
      <c r="CQ127" s="31" t="str">
        <f>IF(CP127=1,B127,"")</f>
        <v/>
      </c>
      <c r="CR127" s="31" t="str">
        <f>IF(CP127=2,B127,"")</f>
        <v/>
      </c>
      <c r="CS127" s="31" t="str">
        <f>IF(CP127=3,B127,"")</f>
        <v/>
      </c>
      <c r="CT127" s="31" t="str">
        <f>IF(BE127=0,BE127,"")</f>
        <v/>
      </c>
      <c r="CU127" s="31" t="str">
        <f>IF(BE127=1,1,"")</f>
        <v/>
      </c>
      <c r="CV127" s="31" t="str">
        <f>IF(BE127=2,2,"")</f>
        <v/>
      </c>
      <c r="CW127" s="31" t="str">
        <f>IF(BE127=3,3,"")</f>
        <v/>
      </c>
      <c r="CX127" s="31" t="str">
        <f>IF(BE127=4,4,"")</f>
        <v/>
      </c>
      <c r="CY127" s="31" t="str">
        <f>IF(BE127=5,5,"")</f>
        <v/>
      </c>
      <c r="CZ127" s="31" t="str">
        <f>IF(BH127=0,BH127,"")</f>
        <v/>
      </c>
      <c r="DA127" s="31" t="str">
        <f>IF(BH127=1,1,"")</f>
        <v/>
      </c>
      <c r="DB127" s="31" t="str">
        <f>IF(BH127=2,2,"")</f>
        <v/>
      </c>
      <c r="DC127" s="31" t="str">
        <f>IF(BH127=3,3,"")</f>
        <v/>
      </c>
      <c r="DD127" s="31" t="str">
        <f>IF(BH127=4,4,"")</f>
        <v/>
      </c>
      <c r="DE127" s="31" t="str">
        <f>IF(BH127=5,5,"")</f>
        <v/>
      </c>
      <c r="DF127" s="31" t="str">
        <f>IF(BK127=0,BK127,"")</f>
        <v/>
      </c>
      <c r="DG127" s="31" t="str">
        <f>IF(BK127=1,1,"")</f>
        <v/>
      </c>
      <c r="DH127" s="31" t="str">
        <f>IF(BK127=2,2,"")</f>
        <v/>
      </c>
      <c r="DI127" s="31" t="str">
        <f>IF(BK127=3,3,"")</f>
        <v/>
      </c>
      <c r="DJ127" s="31" t="str">
        <f>IF(BK127=4,4,"")</f>
        <v/>
      </c>
      <c r="DK127" s="31" t="str">
        <f>IF(BK127=5,5,"")</f>
        <v/>
      </c>
      <c r="DL127" s="31" t="str">
        <f>IF(BK127=6,6,"")</f>
        <v/>
      </c>
      <c r="DM127" s="31" t="str">
        <f>IF(BK127=7,7,"")</f>
        <v/>
      </c>
      <c r="DN127" s="31" t="str">
        <f>IF(BK127=8,8,"")</f>
        <v/>
      </c>
      <c r="DO127" s="31" t="str">
        <f>IF(BK127=9,9,"")</f>
        <v/>
      </c>
      <c r="DP127" s="31" t="str">
        <f>IF(BK127=10,10,"")</f>
        <v/>
      </c>
      <c r="DQ127" s="31" t="str">
        <f>IF(J127="Lund",AZ127,"")</f>
        <v/>
      </c>
      <c r="DR127" s="31" t="str">
        <f>IF(DQ127="","",RANK(DQ127,$DQ$3:$DQ$202,1))</f>
        <v/>
      </c>
      <c r="DS127" s="31" t="str">
        <f>IF(DR127=1,B127,"")</f>
        <v/>
      </c>
      <c r="DT127" s="31" t="str">
        <f>IF(I127="AT",B127,"")</f>
        <v/>
      </c>
      <c r="DU127" s="31" t="str">
        <f>IF(I127="MC",B127,"")</f>
        <v/>
      </c>
      <c r="DV127" s="31" t="str">
        <f>IF(I127="AC",B127,"")</f>
        <v/>
      </c>
      <c r="DW127" s="48" t="e">
        <f>IF(BK127=0,0,IF(D127="","",$D$203-AZ127+1)/$D$203*100)</f>
        <v>#VALUE!</v>
      </c>
      <c r="DX127" s="76" t="str">
        <f>IF(AS127 = 0,AV127 - AS127,"")</f>
        <v/>
      </c>
    </row>
    <row r="128" spans="1:128" ht="13.2" x14ac:dyDescent="0.25">
      <c r="A128" s="31" t="s">
        <v>318</v>
      </c>
      <c r="B128" s="76">
        <v>126</v>
      </c>
      <c r="C128" s="15"/>
      <c r="D128" s="15"/>
      <c r="E128" s="15"/>
      <c r="F128" s="15"/>
      <c r="G128" s="15"/>
      <c r="H128" s="47"/>
      <c r="I128" s="15"/>
      <c r="J128" s="47"/>
      <c r="K128" s="47"/>
      <c r="L128" s="47"/>
      <c r="M128" s="54"/>
      <c r="N128" s="54"/>
      <c r="O128" s="54"/>
      <c r="P128" s="54"/>
      <c r="Q128" s="54"/>
      <c r="R128" s="51"/>
      <c r="S128" s="51"/>
      <c r="T128" s="51"/>
      <c r="U128" s="51"/>
      <c r="V128" s="51"/>
      <c r="W128" s="51"/>
      <c r="X128" s="52" t="str">
        <f>IF(M128&gt;0,VLOOKUP(M128,$DY$8:$DZ$95,2)," ")</f>
        <v xml:space="preserve"> </v>
      </c>
      <c r="Y128" s="52" t="str">
        <f>IF(N128&gt;0,VLOOKUP(N128,$DY$8:$DZ$95,2)," ")</f>
        <v xml:space="preserve"> </v>
      </c>
      <c r="Z128" s="52" t="str">
        <f>IF(O128&gt;0,VLOOKUP(O128,$DY$8:$DZ$95,2)," ")</f>
        <v xml:space="preserve"> </v>
      </c>
      <c r="AA128" s="52" t="str">
        <f>IF(P128&gt;0,VLOOKUP(P128,$DY$8:$DZ$95,2)," ")</f>
        <v xml:space="preserve"> </v>
      </c>
      <c r="AB128" s="52" t="str">
        <f>IF(Q128&gt;0,VLOOKUP(Q128,$DY$8:$DZ$95,2)," ")</f>
        <v xml:space="preserve"> </v>
      </c>
      <c r="AC128" s="54"/>
      <c r="AD128" s="54"/>
      <c r="AE128" s="54"/>
      <c r="AF128" s="54"/>
      <c r="AG128" s="54"/>
      <c r="AH128" s="52" t="str">
        <f>IF(AC128&gt;0,VLOOKUP(AC128,$DY$8:$DZ$95,2)," ")</f>
        <v xml:space="preserve"> </v>
      </c>
      <c r="AI128" s="52" t="str">
        <f>IF(AD128&gt;0,VLOOKUP(AD128,$DY$8:$DZ$95,2)," ")</f>
        <v xml:space="preserve"> </v>
      </c>
      <c r="AJ128" s="52" t="str">
        <f>IF(AE128&gt;0,VLOOKUP(AE128,$DY$8:$DZ$95,2)," ")</f>
        <v xml:space="preserve"> </v>
      </c>
      <c r="AK128" s="52" t="str">
        <f>IF(AF128&gt;0,VLOOKUP(AF128,$DY$8:$DZ$95,2)," ")</f>
        <v xml:space="preserve"> </v>
      </c>
      <c r="AL128" s="52" t="str">
        <f>IF(AG128&gt;0,VLOOKUP(AG128,$DY$8:$DZ$95,2)," ")</f>
        <v xml:space="preserve"> </v>
      </c>
      <c r="AM128" s="53"/>
      <c r="AN128" s="53"/>
      <c r="AO128" s="53"/>
      <c r="AP128" s="53"/>
      <c r="AQ128" s="53"/>
      <c r="AR128" s="53"/>
      <c r="AS128" s="55" t="str">
        <f>IF(D128="","",SUM(X128:AB128))</f>
        <v/>
      </c>
      <c r="AT128" s="31" t="str">
        <f>IF(D128="","",RANK(AS128,$AS$3:$AS$202,0))</f>
        <v/>
      </c>
      <c r="AU128" s="57" t="str">
        <f>IF(D128="","",IF(LOOKUP(AT128,'Master 2012 Pay Sheet'!$A$5:$A$35,'Master 2012 Pay Sheet'!$B$5:$B$35)&gt;0,LOOKUP(AT128,'Master 2012 Pay Sheet'!$A$5:$A$35,'Master 2012 Pay Sheet'!$B$5:$B$35),0))</f>
        <v/>
      </c>
      <c r="AV128" s="56" t="str">
        <f>IF(D128="","",SUM(AH128:AL128))</f>
        <v/>
      </c>
      <c r="AW128" s="31" t="str">
        <f>IF(D128="","",RANK(AV128,$AV$3:$AV$202,0))</f>
        <v/>
      </c>
      <c r="AX128" s="57" t="str">
        <f>IF(D128="","",IF(LOOKUP(AW128,'Master 2012 Pay Sheet'!$C$5:$C$35,'Master 2012 Pay Sheet'!$D$5:$D$35)&gt;0,LOOKUP(AW128,'Master 2012 Pay Sheet'!$C$5:$C$35,'Master 2012 Pay Sheet'!$D$5:$D$35),0))</f>
        <v/>
      </c>
      <c r="AY128" s="56" t="str">
        <f>IF(D128="","",AS128+AV128)</f>
        <v/>
      </c>
      <c r="AZ128" s="31" t="str">
        <f>IF(D128="","",RANK(AY128,$AY$3:$AY$202,0))</f>
        <v/>
      </c>
      <c r="BA128" s="57" t="str">
        <f>IF(D128="","",IF(LOOKUP(AZ128,'Master 2012 Pay Sheet'!$E$5:$E$35,'Master 2012 Pay Sheet'!$F$5:$F$35)&gt;0,LOOKUP(AZ128,'Master 2012 Pay Sheet'!$E$5:$E$35,'Master 2012 Pay Sheet'!$F$5:$F$35),0))</f>
        <v/>
      </c>
      <c r="BB128" s="57" t="str">
        <f>IF(D128="","",SUM(AU128+AX128+BA128))</f>
        <v/>
      </c>
      <c r="BC128" s="31" t="str">
        <f>IF(D128="","",AT128-AZ128)</f>
        <v/>
      </c>
      <c r="BD128" s="31" t="str">
        <f>IF(D128="","",IF(BC128=MAX($BC$3:$BC$202),B128,""))</f>
        <v/>
      </c>
      <c r="BE128" s="31" t="str">
        <f>IF(D128="","",COUNT(M128:Q128))</f>
        <v/>
      </c>
      <c r="BF128" s="56" t="str">
        <f>IF(D128="","",MAX(X128:AB128))</f>
        <v/>
      </c>
      <c r="BG128" s="31" t="str">
        <f>IF(BF128=MAX($BF$3:$BF$202),B128,"")</f>
        <v/>
      </c>
      <c r="BH128" s="31" t="str">
        <f>IF(D128="","",COUNT(AC128:AG128))</f>
        <v/>
      </c>
      <c r="BI128" s="56" t="str">
        <f>IF(D128="","",MAX(AH128:AL128))</f>
        <v/>
      </c>
      <c r="BJ128" s="31" t="str">
        <f>IF(BI128=MAX($BI$3:$BI$202),B128,"")</f>
        <v/>
      </c>
      <c r="BK128" s="31" t="str">
        <f>IF(BE128="","",BE128+BH128)</f>
        <v/>
      </c>
      <c r="BL128" s="31" t="str">
        <f>IF(D128="","",IF(S128=MAX($S$3:$S$202),S128,""))</f>
        <v/>
      </c>
      <c r="BM128" s="31" t="str">
        <f>IF(BL128=MAX($BL$3:$BL$202),B128,"")</f>
        <v/>
      </c>
      <c r="BN128" s="31" t="str">
        <f>IF(D128="","",IF(AN128=MAX($AN$3:$AN$202),AN128,""))</f>
        <v/>
      </c>
      <c r="BO128" s="31" t="str">
        <f>IF(BN128=MAX($BN$3:$BN$202),B128,"")</f>
        <v/>
      </c>
      <c r="BP128" s="31" t="str">
        <f>IF(D128="","",IF(R128=MAX($R$3:$R$202),R128,""))</f>
        <v/>
      </c>
      <c r="BQ128" s="31" t="str">
        <f>IF(BP128=MAX($BP$3:$BP$202),B128,"")</f>
        <v/>
      </c>
      <c r="BR128" s="31" t="str">
        <f>IF(D128="","",IF(AM128=MAX($AM$3:$AM$202),AM128,""))</f>
        <v/>
      </c>
      <c r="BS128" s="31" t="str">
        <f>IF(BR128=MAX($BR$3:$BR$202),B128,"")</f>
        <v/>
      </c>
      <c r="BT128" s="31" t="str">
        <f>IF(D128="","",IF(V128=MAX($V$3:$V$202),V128,""))</f>
        <v/>
      </c>
      <c r="BU128" s="31" t="str">
        <f>IF(BT128=MAX($BT$3:$BT$202),B128,"")</f>
        <v/>
      </c>
      <c r="BV128" s="31" t="str">
        <f>IF(D128="","",IF(W128=MAX($W$3:$W$202), W128,""))</f>
        <v/>
      </c>
      <c r="BW128" s="31" t="str">
        <f>IF(BV128=MAX($BV$3:$BV$202),B128,"")</f>
        <v/>
      </c>
      <c r="BX128" s="31" t="str">
        <f>IF(D128="","",IF(AQ128=MAX($AQ$3:$AQ$202),AQ128,""))</f>
        <v/>
      </c>
      <c r="BY128" s="31" t="str">
        <f>IF(BX128=MAX($BX$3:$BX$202),B128,"")</f>
        <v/>
      </c>
      <c r="BZ128" s="31" t="str">
        <f>IF(D128="","",IF(AR128=MAX($AR$3:$AR$202), AR128,""))</f>
        <v/>
      </c>
      <c r="CA128" s="31" t="str">
        <f>IF(BZ128=MAX($BZ$3:$BZ$202),B128,"")</f>
        <v/>
      </c>
      <c r="CB128" s="31" t="str">
        <f>IF(D128="","",IF(U128=MAX($U$3:$U$202), U128,""))</f>
        <v/>
      </c>
      <c r="CC128" s="31" t="str">
        <f>IF(CB128=MAX($CB$3:$CB$202),B128,"")</f>
        <v/>
      </c>
      <c r="CD128" s="31" t="str">
        <f>IF(D128="","",IF(AP128=MAX($AP$3:$AP$202),AP128,""))</f>
        <v/>
      </c>
      <c r="CE128" s="31" t="str">
        <f>IF(CD128=MAX($CD$3:$CD$202),B128,"")</f>
        <v/>
      </c>
      <c r="CF128" s="31" t="str">
        <f>IF(D128="","",IF(T128=MAX($T$3:$T$202), T128,""))</f>
        <v/>
      </c>
      <c r="CG128" s="31" t="str">
        <f>IF(CF128=MAX($CF$3:$CF$202),B128,"")</f>
        <v/>
      </c>
      <c r="CH128" s="31" t="str">
        <f>IF(D128="","",IF(AO128=MAX($AO$3:$AO$202),AO128,""))</f>
        <v/>
      </c>
      <c r="CI128" s="31" t="str">
        <f>IF(CH128=MAX($CH$3:$CH$202),B128,"")</f>
        <v/>
      </c>
      <c r="CJ128" s="31" t="str">
        <f>IF(I128="AC",AZ128,"")</f>
        <v/>
      </c>
      <c r="CK128" s="31" t="str">
        <f>IF(CJ128="","",RANK(CJ128,$CJ$3:$CJ$202,1))</f>
        <v/>
      </c>
      <c r="CL128" s="31" t="str">
        <f>IF(CK128=1,B128,"")</f>
        <v/>
      </c>
      <c r="CM128" s="31" t="str">
        <f>IF(CK128=2,B128,"")</f>
        <v/>
      </c>
      <c r="CN128" s="31" t="str">
        <f>IF(CK128=3,B128,"")</f>
        <v/>
      </c>
      <c r="CO128" s="31" t="str">
        <f>IF(I128="MC",AZ128,"")</f>
        <v/>
      </c>
      <c r="CP128" s="31" t="str">
        <f>IF(CO128="","",RANK(CO128,$CO$3:$CO$202,1))</f>
        <v/>
      </c>
      <c r="CQ128" s="31" t="str">
        <f>IF(CP128=1,B128,"")</f>
        <v/>
      </c>
      <c r="CR128" s="31" t="str">
        <f>IF(CP128=2,B128,"")</f>
        <v/>
      </c>
      <c r="CS128" s="31" t="str">
        <f>IF(CP128=3,B128,"")</f>
        <v/>
      </c>
      <c r="CT128" s="31" t="str">
        <f>IF(BE128=0,BE128,"")</f>
        <v/>
      </c>
      <c r="CU128" s="31" t="str">
        <f>IF(BE128=1,1,"")</f>
        <v/>
      </c>
      <c r="CV128" s="31" t="str">
        <f>IF(BE128=2,2,"")</f>
        <v/>
      </c>
      <c r="CW128" s="31" t="str">
        <f>IF(BE128=3,3,"")</f>
        <v/>
      </c>
      <c r="CX128" s="31" t="str">
        <f>IF(BE128=4,4,"")</f>
        <v/>
      </c>
      <c r="CY128" s="31" t="str">
        <f>IF(BE128=5,5,"")</f>
        <v/>
      </c>
      <c r="CZ128" s="31" t="str">
        <f>IF(BH128=0,BH128,"")</f>
        <v/>
      </c>
      <c r="DA128" s="31" t="str">
        <f>IF(BH128=1,1,"")</f>
        <v/>
      </c>
      <c r="DB128" s="31" t="str">
        <f>IF(BH128=2,2,"")</f>
        <v/>
      </c>
      <c r="DC128" s="31" t="str">
        <f>IF(BH128=3,3,"")</f>
        <v/>
      </c>
      <c r="DD128" s="31" t="str">
        <f>IF(BH128=4,4,"")</f>
        <v/>
      </c>
      <c r="DE128" s="31" t="str">
        <f>IF(BH128=5,5,"")</f>
        <v/>
      </c>
      <c r="DF128" s="31" t="str">
        <f>IF(BK128=0,BK128,"")</f>
        <v/>
      </c>
      <c r="DG128" s="31" t="str">
        <f>IF(BK128=1,1,"")</f>
        <v/>
      </c>
      <c r="DH128" s="31" t="str">
        <f>IF(BK128=2,2,"")</f>
        <v/>
      </c>
      <c r="DI128" s="31" t="str">
        <f>IF(BK128=3,3,"")</f>
        <v/>
      </c>
      <c r="DJ128" s="31" t="str">
        <f>IF(BK128=4,4,"")</f>
        <v/>
      </c>
      <c r="DK128" s="31" t="str">
        <f>IF(BK128=5,5,"")</f>
        <v/>
      </c>
      <c r="DL128" s="31" t="str">
        <f>IF(BK128=6,6,"")</f>
        <v/>
      </c>
      <c r="DM128" s="31" t="str">
        <f>IF(BK128=7,7,"")</f>
        <v/>
      </c>
      <c r="DN128" s="31" t="str">
        <f>IF(BK128=8,8,"")</f>
        <v/>
      </c>
      <c r="DO128" s="31" t="str">
        <f>IF(BK128=9,9,"")</f>
        <v/>
      </c>
      <c r="DP128" s="31" t="str">
        <f>IF(BK128=10,10,"")</f>
        <v/>
      </c>
      <c r="DQ128" s="31" t="str">
        <f>IF(J128="Lund",AZ128,"")</f>
        <v/>
      </c>
      <c r="DR128" s="31" t="str">
        <f>IF(DQ128="","",RANK(DQ128,$DQ$3:$DQ$202,1))</f>
        <v/>
      </c>
      <c r="DS128" s="31" t="str">
        <f>IF(DR128=1,B128,"")</f>
        <v/>
      </c>
      <c r="DT128" s="31" t="str">
        <f>IF(I128="AT",B128,"")</f>
        <v/>
      </c>
      <c r="DU128" s="31" t="str">
        <f>IF(I128="MC",B128,"")</f>
        <v/>
      </c>
      <c r="DV128" s="31" t="str">
        <f>IF(I128="AC",B128,"")</f>
        <v/>
      </c>
      <c r="DW128" s="48" t="e">
        <f>IF(BK128=0,0,IF(D128="","",$D$203-AZ128+1)/$D$203*100)</f>
        <v>#VALUE!</v>
      </c>
      <c r="DX128" s="76" t="str">
        <f>IF(AS128 = 0,AV128 - AS128,"")</f>
        <v/>
      </c>
    </row>
    <row r="129" spans="1:128" ht="13.2" x14ac:dyDescent="0.25">
      <c r="A129" s="31" t="s">
        <v>318</v>
      </c>
      <c r="B129" s="76">
        <v>127</v>
      </c>
      <c r="C129" s="15"/>
      <c r="D129" s="15"/>
      <c r="E129" s="15"/>
      <c r="F129" s="15"/>
      <c r="G129" s="15"/>
      <c r="H129" s="47"/>
      <c r="I129" s="15"/>
      <c r="J129" s="47"/>
      <c r="K129" s="47"/>
      <c r="L129" s="47"/>
      <c r="M129" s="54"/>
      <c r="N129" s="54"/>
      <c r="O129" s="54"/>
      <c r="P129" s="54"/>
      <c r="Q129" s="54"/>
      <c r="R129" s="51"/>
      <c r="S129" s="51"/>
      <c r="T129" s="51"/>
      <c r="U129" s="51"/>
      <c r="V129" s="51"/>
      <c r="W129" s="51"/>
      <c r="X129" s="52" t="str">
        <f>IF(M129&gt;0,VLOOKUP(M129,$DY$8:$DZ$95,2)," ")</f>
        <v xml:space="preserve"> </v>
      </c>
      <c r="Y129" s="52" t="str">
        <f>IF(N129&gt;0,VLOOKUP(N129,$DY$8:$DZ$95,2)," ")</f>
        <v xml:space="preserve"> </v>
      </c>
      <c r="Z129" s="52" t="str">
        <f>IF(O129&gt;0,VLOOKUP(O129,$DY$8:$DZ$95,2)," ")</f>
        <v xml:space="preserve"> </v>
      </c>
      <c r="AA129" s="52" t="str">
        <f>IF(P129&gt;0,VLOOKUP(P129,$DY$8:$DZ$95,2)," ")</f>
        <v xml:space="preserve"> </v>
      </c>
      <c r="AB129" s="52" t="str">
        <f>IF(Q129&gt;0,VLOOKUP(Q129,$DY$8:$DZ$95,2)," ")</f>
        <v xml:space="preserve"> </v>
      </c>
      <c r="AC129" s="54"/>
      <c r="AD129" s="54"/>
      <c r="AE129" s="54"/>
      <c r="AF129" s="54"/>
      <c r="AG129" s="54"/>
      <c r="AH129" s="52" t="str">
        <f>IF(AC129&gt;0,VLOOKUP(AC129,$DY$8:$DZ$95,2)," ")</f>
        <v xml:space="preserve"> </v>
      </c>
      <c r="AI129" s="52" t="str">
        <f>IF(AD129&gt;0,VLOOKUP(AD129,$DY$8:$DZ$95,2)," ")</f>
        <v xml:space="preserve"> </v>
      </c>
      <c r="AJ129" s="52" t="str">
        <f>IF(AE129&gt;0,VLOOKUP(AE129,$DY$8:$DZ$95,2)," ")</f>
        <v xml:space="preserve"> </v>
      </c>
      <c r="AK129" s="52" t="str">
        <f>IF(AF129&gt;0,VLOOKUP(AF129,$DY$8:$DZ$95,2)," ")</f>
        <v xml:space="preserve"> </v>
      </c>
      <c r="AL129" s="52" t="str">
        <f>IF(AG129&gt;0,VLOOKUP(AG129,$DY$8:$DZ$95,2)," ")</f>
        <v xml:space="preserve"> </v>
      </c>
      <c r="AM129" s="53"/>
      <c r="AN129" s="53"/>
      <c r="AO129" s="53"/>
      <c r="AP129" s="53"/>
      <c r="AQ129" s="53"/>
      <c r="AR129" s="53"/>
      <c r="AS129" s="55" t="str">
        <f>IF(D129="","",SUM(X129:AB129))</f>
        <v/>
      </c>
      <c r="AT129" s="31" t="str">
        <f>IF(D129="","",RANK(AS129,$AS$3:$AS$202,0))</f>
        <v/>
      </c>
      <c r="AU129" s="57" t="str">
        <f>IF(D129="","",IF(LOOKUP(AT129,'Master 2012 Pay Sheet'!$A$5:$A$35,'Master 2012 Pay Sheet'!$B$5:$B$35)&gt;0,LOOKUP(AT129,'Master 2012 Pay Sheet'!$A$5:$A$35,'Master 2012 Pay Sheet'!$B$5:$B$35),0))</f>
        <v/>
      </c>
      <c r="AV129" s="56" t="str">
        <f>IF(D129="","",SUM(AH129:AL129))</f>
        <v/>
      </c>
      <c r="AW129" s="31" t="str">
        <f>IF(D129="","",RANK(AV129,$AV$3:$AV$202,0))</f>
        <v/>
      </c>
      <c r="AX129" s="57" t="str">
        <f>IF(D129="","",IF(LOOKUP(AW129,'Master 2012 Pay Sheet'!$C$5:$C$35,'Master 2012 Pay Sheet'!$D$5:$D$35)&gt;0,LOOKUP(AW129,'Master 2012 Pay Sheet'!$C$5:$C$35,'Master 2012 Pay Sheet'!$D$5:$D$35),0))</f>
        <v/>
      </c>
      <c r="AY129" s="56" t="str">
        <f>IF(D129="","",AS129+AV129)</f>
        <v/>
      </c>
      <c r="AZ129" s="31" t="str">
        <f>IF(D129="","",RANK(AY129,$AY$3:$AY$202,0))</f>
        <v/>
      </c>
      <c r="BA129" s="57" t="str">
        <f>IF(D129="","",IF(LOOKUP(AZ129,'Master 2012 Pay Sheet'!$E$5:$E$35,'Master 2012 Pay Sheet'!$F$5:$F$35)&gt;0,LOOKUP(AZ129,'Master 2012 Pay Sheet'!$E$5:$E$35,'Master 2012 Pay Sheet'!$F$5:$F$35),0))</f>
        <v/>
      </c>
      <c r="BB129" s="57" t="str">
        <f>IF(D129="","",SUM(AU129+AX129+BA129))</f>
        <v/>
      </c>
      <c r="BC129" s="31" t="str">
        <f>IF(D129="","",AT129-AZ129)</f>
        <v/>
      </c>
      <c r="BD129" s="31" t="str">
        <f>IF(D129="","",IF(BC129=MAX($BC$3:$BC$202),B129,""))</f>
        <v/>
      </c>
      <c r="BE129" s="31" t="str">
        <f>IF(D129="","",COUNT(M129:Q129))</f>
        <v/>
      </c>
      <c r="BF129" s="56" t="str">
        <f>IF(D129="","",MAX(X129:AB129))</f>
        <v/>
      </c>
      <c r="BG129" s="31" t="str">
        <f>IF(BF129=MAX($BF$3:$BF$202),B129,"")</f>
        <v/>
      </c>
      <c r="BH129" s="31" t="str">
        <f>IF(D129="","",COUNT(AC129:AG129))</f>
        <v/>
      </c>
      <c r="BI129" s="56" t="str">
        <f>IF(D129="","",MAX(AH129:AL129))</f>
        <v/>
      </c>
      <c r="BJ129" s="31" t="str">
        <f>IF(BI129=MAX($BI$3:$BI$202),B129,"")</f>
        <v/>
      </c>
      <c r="BK129" s="31" t="str">
        <f>IF(BE129="","",BE129+BH129)</f>
        <v/>
      </c>
      <c r="BL129" s="31" t="str">
        <f>IF(D129="","",IF(S129=MAX($S$3:$S$202),S129,""))</f>
        <v/>
      </c>
      <c r="BM129" s="31" t="str">
        <f>IF(BL129=MAX($BL$3:$BL$202),B129,"")</f>
        <v/>
      </c>
      <c r="BN129" s="31" t="str">
        <f>IF(D129="","",IF(AN129=MAX($AN$3:$AN$202),AN129,""))</f>
        <v/>
      </c>
      <c r="BO129" s="31" t="str">
        <f>IF(BN129=MAX($BN$3:$BN$202),B129,"")</f>
        <v/>
      </c>
      <c r="BP129" s="31" t="str">
        <f>IF(D129="","",IF(R129=MAX($R$3:$R$202),R129,""))</f>
        <v/>
      </c>
      <c r="BQ129" s="31" t="str">
        <f>IF(BP129=MAX($BP$3:$BP$202),B129,"")</f>
        <v/>
      </c>
      <c r="BR129" s="31" t="str">
        <f>IF(D129="","",IF(AM129=MAX($AM$3:$AM$202),AM129,""))</f>
        <v/>
      </c>
      <c r="BS129" s="31" t="str">
        <f>IF(BR129=MAX($BR$3:$BR$202),B129,"")</f>
        <v/>
      </c>
      <c r="BT129" s="31" t="str">
        <f>IF(D129="","",IF(V129=MAX($V$3:$V$202),V129,""))</f>
        <v/>
      </c>
      <c r="BU129" s="31" t="str">
        <f>IF(BT129=MAX($BT$3:$BT$202),B129,"")</f>
        <v/>
      </c>
      <c r="BV129" s="31" t="str">
        <f>IF(D129="","",IF(W129=MAX($W$3:$W$202), W129,""))</f>
        <v/>
      </c>
      <c r="BW129" s="31" t="str">
        <f>IF(BV129=MAX($BV$3:$BV$202),B129,"")</f>
        <v/>
      </c>
      <c r="BX129" s="31" t="str">
        <f>IF(D129="","",IF(AQ129=MAX($AQ$3:$AQ$202),AQ129,""))</f>
        <v/>
      </c>
      <c r="BY129" s="31" t="str">
        <f>IF(BX129=MAX($BX$3:$BX$202),B129,"")</f>
        <v/>
      </c>
      <c r="BZ129" s="31" t="str">
        <f>IF(D129="","",IF(AR129=MAX($AR$3:$AR$202), AR129,""))</f>
        <v/>
      </c>
      <c r="CA129" s="31" t="str">
        <f>IF(BZ129=MAX($BZ$3:$BZ$202),B129,"")</f>
        <v/>
      </c>
      <c r="CB129" s="31" t="str">
        <f>IF(D129="","",IF(U129=MAX($U$3:$U$202), U129,""))</f>
        <v/>
      </c>
      <c r="CC129" s="31" t="str">
        <f>IF(CB129=MAX($CB$3:$CB$202),B129,"")</f>
        <v/>
      </c>
      <c r="CD129" s="31" t="str">
        <f>IF(D129="","",IF(AP129=MAX($AP$3:$AP$202),AP129,""))</f>
        <v/>
      </c>
      <c r="CE129" s="31" t="str">
        <f>IF(CD129=MAX($CD$3:$CD$202),B129,"")</f>
        <v/>
      </c>
      <c r="CF129" s="31" t="str">
        <f>IF(D129="","",IF(T129=MAX($T$3:$T$202), T129,""))</f>
        <v/>
      </c>
      <c r="CG129" s="31" t="str">
        <f>IF(CF129=MAX($CF$3:$CF$202),B129,"")</f>
        <v/>
      </c>
      <c r="CH129" s="31" t="str">
        <f>IF(D129="","",IF(AO129=MAX($AO$3:$AO$202),AO129,""))</f>
        <v/>
      </c>
      <c r="CI129" s="31" t="str">
        <f>IF(CH129=MAX($CH$3:$CH$202),B129,"")</f>
        <v/>
      </c>
      <c r="CJ129" s="31" t="str">
        <f>IF(I129="AC",AZ129,"")</f>
        <v/>
      </c>
      <c r="CK129" s="31" t="str">
        <f>IF(CJ129="","",RANK(CJ129,$CJ$3:$CJ$202,1))</f>
        <v/>
      </c>
      <c r="CL129" s="31" t="str">
        <f>IF(CK129=1,B129,"")</f>
        <v/>
      </c>
      <c r="CM129" s="31" t="str">
        <f>IF(CK129=2,B129,"")</f>
        <v/>
      </c>
      <c r="CN129" s="31" t="str">
        <f>IF(CK129=3,B129,"")</f>
        <v/>
      </c>
      <c r="CO129" s="31" t="str">
        <f>IF(I129="MC",AZ129,"")</f>
        <v/>
      </c>
      <c r="CP129" s="31" t="str">
        <f>IF(CO129="","",RANK(CO129,$CO$3:$CO$202,1))</f>
        <v/>
      </c>
      <c r="CQ129" s="31" t="str">
        <f>IF(CP129=1,B129,"")</f>
        <v/>
      </c>
      <c r="CR129" s="31" t="str">
        <f>IF(CP129=2,B129,"")</f>
        <v/>
      </c>
      <c r="CS129" s="31" t="str">
        <f>IF(CP129=3,B129,"")</f>
        <v/>
      </c>
      <c r="CT129" s="31" t="str">
        <f>IF(BE129=0,BE129,"")</f>
        <v/>
      </c>
      <c r="CU129" s="31" t="str">
        <f>IF(BE129=1,1,"")</f>
        <v/>
      </c>
      <c r="CV129" s="31" t="str">
        <f>IF(BE129=2,2,"")</f>
        <v/>
      </c>
      <c r="CW129" s="31" t="str">
        <f>IF(BE129=3,3,"")</f>
        <v/>
      </c>
      <c r="CX129" s="31" t="str">
        <f>IF(BE129=4,4,"")</f>
        <v/>
      </c>
      <c r="CY129" s="31" t="str">
        <f>IF(BE129=5,5,"")</f>
        <v/>
      </c>
      <c r="CZ129" s="31" t="str">
        <f>IF(BH129=0,BH129,"")</f>
        <v/>
      </c>
      <c r="DA129" s="31" t="str">
        <f>IF(BH129=1,1,"")</f>
        <v/>
      </c>
      <c r="DB129" s="31" t="str">
        <f>IF(BH129=2,2,"")</f>
        <v/>
      </c>
      <c r="DC129" s="31" t="str">
        <f>IF(BH129=3,3,"")</f>
        <v/>
      </c>
      <c r="DD129" s="31" t="str">
        <f>IF(BH129=4,4,"")</f>
        <v/>
      </c>
      <c r="DE129" s="31" t="str">
        <f>IF(BH129=5,5,"")</f>
        <v/>
      </c>
      <c r="DF129" s="31" t="str">
        <f>IF(BK129=0,BK129,"")</f>
        <v/>
      </c>
      <c r="DG129" s="31" t="str">
        <f>IF(BK129=1,1,"")</f>
        <v/>
      </c>
      <c r="DH129" s="31" t="str">
        <f>IF(BK129=2,2,"")</f>
        <v/>
      </c>
      <c r="DI129" s="31" t="str">
        <f>IF(BK129=3,3,"")</f>
        <v/>
      </c>
      <c r="DJ129" s="31" t="str">
        <f>IF(BK129=4,4,"")</f>
        <v/>
      </c>
      <c r="DK129" s="31" t="str">
        <f>IF(BK129=5,5,"")</f>
        <v/>
      </c>
      <c r="DL129" s="31" t="str">
        <f>IF(BK129=6,6,"")</f>
        <v/>
      </c>
      <c r="DM129" s="31" t="str">
        <f>IF(BK129=7,7,"")</f>
        <v/>
      </c>
      <c r="DN129" s="31" t="str">
        <f>IF(BK129=8,8,"")</f>
        <v/>
      </c>
      <c r="DO129" s="31" t="str">
        <f>IF(BK129=9,9,"")</f>
        <v/>
      </c>
      <c r="DP129" s="31" t="str">
        <f>IF(BK129=10,10,"")</f>
        <v/>
      </c>
      <c r="DQ129" s="31" t="str">
        <f>IF(J129="Lund",AZ129,"")</f>
        <v/>
      </c>
      <c r="DR129" s="31" t="str">
        <f>IF(DQ129="","",RANK(DQ129,$DQ$3:$DQ$202,1))</f>
        <v/>
      </c>
      <c r="DS129" s="31" t="str">
        <f>IF(DR129=1,B129,"")</f>
        <v/>
      </c>
      <c r="DT129" s="31" t="str">
        <f>IF(I129="AT",B129,"")</f>
        <v/>
      </c>
      <c r="DU129" s="31" t="str">
        <f>IF(I129="MC",B129,"")</f>
        <v/>
      </c>
      <c r="DV129" s="31" t="str">
        <f>IF(I129="AC",B129,"")</f>
        <v/>
      </c>
      <c r="DW129" s="48" t="e">
        <f>IF(BK129=0,0,IF(D129="","",$D$203-AZ129+1)/$D$203*100)</f>
        <v>#VALUE!</v>
      </c>
      <c r="DX129" s="76" t="str">
        <f>IF(AS129 = 0,AV129 - AS129,"")</f>
        <v/>
      </c>
    </row>
    <row r="130" spans="1:128" ht="13.2" x14ac:dyDescent="0.25">
      <c r="A130" s="31" t="s">
        <v>318</v>
      </c>
      <c r="B130" s="76">
        <v>128</v>
      </c>
      <c r="C130" s="15"/>
      <c r="D130" s="15"/>
      <c r="E130" s="15"/>
      <c r="F130" s="15"/>
      <c r="G130" s="15"/>
      <c r="H130" s="47"/>
      <c r="I130" s="15"/>
      <c r="J130" s="47"/>
      <c r="K130" s="47"/>
      <c r="L130" s="47"/>
      <c r="M130" s="54"/>
      <c r="N130" s="54"/>
      <c r="O130" s="54"/>
      <c r="P130" s="54"/>
      <c r="Q130" s="54"/>
      <c r="R130" s="51"/>
      <c r="S130" s="51"/>
      <c r="T130" s="51"/>
      <c r="U130" s="51"/>
      <c r="V130" s="51"/>
      <c r="W130" s="51"/>
      <c r="X130" s="52" t="str">
        <f>IF(M130&gt;0,VLOOKUP(M130,$DY$8:$DZ$95,2)," ")</f>
        <v xml:space="preserve"> </v>
      </c>
      <c r="Y130" s="52" t="str">
        <f>IF(N130&gt;0,VLOOKUP(N130,$DY$8:$DZ$95,2)," ")</f>
        <v xml:space="preserve"> </v>
      </c>
      <c r="Z130" s="52" t="str">
        <f>IF(O130&gt;0,VLOOKUP(O130,$DY$8:$DZ$95,2)," ")</f>
        <v xml:space="preserve"> </v>
      </c>
      <c r="AA130" s="52" t="str">
        <f>IF(P130&gt;0,VLOOKUP(P130,$DY$8:$DZ$95,2)," ")</f>
        <v xml:space="preserve"> </v>
      </c>
      <c r="AB130" s="52" t="str">
        <f>IF(Q130&gt;0,VLOOKUP(Q130,$DY$8:$DZ$95,2)," ")</f>
        <v xml:space="preserve"> </v>
      </c>
      <c r="AC130" s="54"/>
      <c r="AD130" s="54"/>
      <c r="AE130" s="54"/>
      <c r="AF130" s="54"/>
      <c r="AG130" s="54"/>
      <c r="AH130" s="52" t="str">
        <f>IF(AC130&gt;0,VLOOKUP(AC130,$DY$8:$DZ$95,2)," ")</f>
        <v xml:space="preserve"> </v>
      </c>
      <c r="AI130" s="52" t="str">
        <f>IF(AD130&gt;0,VLOOKUP(AD130,$DY$8:$DZ$95,2)," ")</f>
        <v xml:space="preserve"> </v>
      </c>
      <c r="AJ130" s="52" t="str">
        <f>IF(AE130&gt;0,VLOOKUP(AE130,$DY$8:$DZ$95,2)," ")</f>
        <v xml:space="preserve"> </v>
      </c>
      <c r="AK130" s="52" t="str">
        <f>IF(AF130&gt;0,VLOOKUP(AF130,$DY$8:$DZ$95,2)," ")</f>
        <v xml:space="preserve"> </v>
      </c>
      <c r="AL130" s="52" t="str">
        <f>IF(AG130&gt;0,VLOOKUP(AG130,$DY$8:$DZ$95,2)," ")</f>
        <v xml:space="preserve"> </v>
      </c>
      <c r="AM130" s="53"/>
      <c r="AN130" s="53"/>
      <c r="AO130" s="53"/>
      <c r="AP130" s="53"/>
      <c r="AQ130" s="53"/>
      <c r="AR130" s="53"/>
      <c r="AS130" s="55" t="str">
        <f>IF(D130="","",SUM(X130:AB130))</f>
        <v/>
      </c>
      <c r="AT130" s="31" t="str">
        <f>IF(D130="","",RANK(AS130,$AS$3:$AS$202,0))</f>
        <v/>
      </c>
      <c r="AU130" s="57" t="str">
        <f>IF(D130="","",IF(LOOKUP(AT130,'Master 2012 Pay Sheet'!$A$5:$A$35,'Master 2012 Pay Sheet'!$B$5:$B$35)&gt;0,LOOKUP(AT130,'Master 2012 Pay Sheet'!$A$5:$A$35,'Master 2012 Pay Sheet'!$B$5:$B$35),0))</f>
        <v/>
      </c>
      <c r="AV130" s="56" t="str">
        <f>IF(D130="","",SUM(AH130:AL130))</f>
        <v/>
      </c>
      <c r="AW130" s="31" t="str">
        <f>IF(D130="","",RANK(AV130,$AV$3:$AV$202,0))</f>
        <v/>
      </c>
      <c r="AX130" s="57" t="str">
        <f>IF(D130="","",IF(LOOKUP(AW130,'Master 2012 Pay Sheet'!$C$5:$C$35,'Master 2012 Pay Sheet'!$D$5:$D$35)&gt;0,LOOKUP(AW130,'Master 2012 Pay Sheet'!$C$5:$C$35,'Master 2012 Pay Sheet'!$D$5:$D$35),0))</f>
        <v/>
      </c>
      <c r="AY130" s="56" t="str">
        <f>IF(D130="","",AS130+AV130)</f>
        <v/>
      </c>
      <c r="AZ130" s="31" t="str">
        <f>IF(D130="","",RANK(AY130,$AY$3:$AY$202,0))</f>
        <v/>
      </c>
      <c r="BA130" s="57" t="str">
        <f>IF(D130="","",IF(LOOKUP(AZ130,'Master 2012 Pay Sheet'!$E$5:$E$35,'Master 2012 Pay Sheet'!$F$5:$F$35)&gt;0,LOOKUP(AZ130,'Master 2012 Pay Sheet'!$E$5:$E$35,'Master 2012 Pay Sheet'!$F$5:$F$35),0))</f>
        <v/>
      </c>
      <c r="BB130" s="57" t="str">
        <f>IF(D130="","",SUM(AU130+AX130+BA130))</f>
        <v/>
      </c>
      <c r="BC130" s="31" t="str">
        <f>IF(D130="","",AT130-AZ130)</f>
        <v/>
      </c>
      <c r="BD130" s="31" t="str">
        <f>IF(D130="","",IF(BC130=MAX($BC$3:$BC$202),B130,""))</f>
        <v/>
      </c>
      <c r="BE130" s="31" t="str">
        <f>IF(D130="","",COUNT(M130:Q130))</f>
        <v/>
      </c>
      <c r="BF130" s="56" t="str">
        <f>IF(D130="","",MAX(X130:AB130))</f>
        <v/>
      </c>
      <c r="BG130" s="31" t="str">
        <f>IF(BF130=MAX($BF$3:$BF$202),B130,"")</f>
        <v/>
      </c>
      <c r="BH130" s="31" t="str">
        <f>IF(D130="","",COUNT(AC130:AG130))</f>
        <v/>
      </c>
      <c r="BI130" s="56" t="str">
        <f>IF(D130="","",MAX(AH130:AL130))</f>
        <v/>
      </c>
      <c r="BJ130" s="31" t="str">
        <f>IF(BI130=MAX($BI$3:$BI$202),B130,"")</f>
        <v/>
      </c>
      <c r="BK130" s="31" t="str">
        <f>IF(BE130="","",BE130+BH130)</f>
        <v/>
      </c>
      <c r="BL130" s="31" t="str">
        <f>IF(D130="","",IF(S130=MAX($S$3:$S$202),S130,""))</f>
        <v/>
      </c>
      <c r="BM130" s="31" t="str">
        <f>IF(BL130=MAX($BL$3:$BL$202),B130,"")</f>
        <v/>
      </c>
      <c r="BN130" s="31" t="str">
        <f>IF(D130="","",IF(AN130=MAX($AN$3:$AN$202),AN130,""))</f>
        <v/>
      </c>
      <c r="BO130" s="31" t="str">
        <f>IF(BN130=MAX($BN$3:$BN$202),B130,"")</f>
        <v/>
      </c>
      <c r="BP130" s="31" t="str">
        <f>IF(D130="","",IF(R130=MAX($R$3:$R$202),R130,""))</f>
        <v/>
      </c>
      <c r="BQ130" s="31" t="str">
        <f>IF(BP130=MAX($BP$3:$BP$202),B130,"")</f>
        <v/>
      </c>
      <c r="BR130" s="31" t="str">
        <f>IF(D130="","",IF(AM130=MAX($AM$3:$AM$202),AM130,""))</f>
        <v/>
      </c>
      <c r="BS130" s="31" t="str">
        <f>IF(BR130=MAX($BR$3:$BR$202),B130,"")</f>
        <v/>
      </c>
      <c r="BT130" s="31" t="str">
        <f>IF(D130="","",IF(V130=MAX($V$3:$V$202),V130,""))</f>
        <v/>
      </c>
      <c r="BU130" s="31" t="str">
        <f>IF(BT130=MAX($BT$3:$BT$202),B130,"")</f>
        <v/>
      </c>
      <c r="BV130" s="31" t="str">
        <f>IF(D130="","",IF(W130=MAX($W$3:$W$202), W130,""))</f>
        <v/>
      </c>
      <c r="BW130" s="31" t="str">
        <f>IF(BV130=MAX($BV$3:$BV$202),B130,"")</f>
        <v/>
      </c>
      <c r="BX130" s="31" t="str">
        <f>IF(D130="","",IF(AQ130=MAX($AQ$3:$AQ$202),AQ130,""))</f>
        <v/>
      </c>
      <c r="BY130" s="31" t="str">
        <f>IF(BX130=MAX($BX$3:$BX$202),B130,"")</f>
        <v/>
      </c>
      <c r="BZ130" s="31" t="str">
        <f>IF(D130="","",IF(AR130=MAX($AR$3:$AR$202), AR130,""))</f>
        <v/>
      </c>
      <c r="CA130" s="31" t="str">
        <f>IF(BZ130=MAX($BZ$3:$BZ$202),B130,"")</f>
        <v/>
      </c>
      <c r="CB130" s="31" t="str">
        <f>IF(D130="","",IF(U130=MAX($U$3:$U$202), U130,""))</f>
        <v/>
      </c>
      <c r="CC130" s="31" t="str">
        <f>IF(CB130=MAX($CB$3:$CB$202),B130,"")</f>
        <v/>
      </c>
      <c r="CD130" s="31" t="str">
        <f>IF(D130="","",IF(AP130=MAX($AP$3:$AP$202),AP130,""))</f>
        <v/>
      </c>
      <c r="CE130" s="31" t="str">
        <f>IF(CD130=MAX($CD$3:$CD$202),B130,"")</f>
        <v/>
      </c>
      <c r="CF130" s="31" t="str">
        <f>IF(D130="","",IF(T130=MAX($T$3:$T$202), T130,""))</f>
        <v/>
      </c>
      <c r="CG130" s="31" t="str">
        <f>IF(CF130=MAX($CF$3:$CF$202),B130,"")</f>
        <v/>
      </c>
      <c r="CH130" s="31" t="str">
        <f>IF(D130="","",IF(AO130=MAX($AO$3:$AO$202),AO130,""))</f>
        <v/>
      </c>
      <c r="CI130" s="31" t="str">
        <f>IF(CH130=MAX($CH$3:$CH$202),B130,"")</f>
        <v/>
      </c>
      <c r="CJ130" s="31" t="str">
        <f>IF(I130="AC",AZ130,"")</f>
        <v/>
      </c>
      <c r="CK130" s="31" t="str">
        <f>IF(CJ130="","",RANK(CJ130,$CJ$3:$CJ$202,1))</f>
        <v/>
      </c>
      <c r="CL130" s="31" t="str">
        <f>IF(CK130=1,B130,"")</f>
        <v/>
      </c>
      <c r="CM130" s="31" t="str">
        <f>IF(CK130=2,B130,"")</f>
        <v/>
      </c>
      <c r="CN130" s="31" t="str">
        <f>IF(CK130=3,B130,"")</f>
        <v/>
      </c>
      <c r="CO130" s="31" t="str">
        <f>IF(I130="MC",AZ130,"")</f>
        <v/>
      </c>
      <c r="CP130" s="31" t="str">
        <f>IF(CO130="","",RANK(CO130,$CO$3:$CO$202,1))</f>
        <v/>
      </c>
      <c r="CQ130" s="31" t="str">
        <f>IF(CP130=1,B130,"")</f>
        <v/>
      </c>
      <c r="CR130" s="31" t="str">
        <f>IF(CP130=2,B130,"")</f>
        <v/>
      </c>
      <c r="CS130" s="31" t="str">
        <f>IF(CP130=3,B130,"")</f>
        <v/>
      </c>
      <c r="CT130" s="31" t="str">
        <f>IF(BE130=0,BE130,"")</f>
        <v/>
      </c>
      <c r="CU130" s="31" t="str">
        <f>IF(BE130=1,1,"")</f>
        <v/>
      </c>
      <c r="CV130" s="31" t="str">
        <f>IF(BE130=2,2,"")</f>
        <v/>
      </c>
      <c r="CW130" s="31" t="str">
        <f>IF(BE130=3,3,"")</f>
        <v/>
      </c>
      <c r="CX130" s="31" t="str">
        <f>IF(BE130=4,4,"")</f>
        <v/>
      </c>
      <c r="CY130" s="31" t="str">
        <f>IF(BE130=5,5,"")</f>
        <v/>
      </c>
      <c r="CZ130" s="31" t="str">
        <f>IF(BH130=0,BH130,"")</f>
        <v/>
      </c>
      <c r="DA130" s="31" t="str">
        <f>IF(BH130=1,1,"")</f>
        <v/>
      </c>
      <c r="DB130" s="31" t="str">
        <f>IF(BH130=2,2,"")</f>
        <v/>
      </c>
      <c r="DC130" s="31" t="str">
        <f>IF(BH130=3,3,"")</f>
        <v/>
      </c>
      <c r="DD130" s="31" t="str">
        <f>IF(BH130=4,4,"")</f>
        <v/>
      </c>
      <c r="DE130" s="31" t="str">
        <f>IF(BH130=5,5,"")</f>
        <v/>
      </c>
      <c r="DF130" s="31" t="str">
        <f>IF(BK130=0,BK130,"")</f>
        <v/>
      </c>
      <c r="DG130" s="31" t="str">
        <f>IF(BK130=1,1,"")</f>
        <v/>
      </c>
      <c r="DH130" s="31" t="str">
        <f>IF(BK130=2,2,"")</f>
        <v/>
      </c>
      <c r="DI130" s="31" t="str">
        <f>IF(BK130=3,3,"")</f>
        <v/>
      </c>
      <c r="DJ130" s="31" t="str">
        <f>IF(BK130=4,4,"")</f>
        <v/>
      </c>
      <c r="DK130" s="31" t="str">
        <f>IF(BK130=5,5,"")</f>
        <v/>
      </c>
      <c r="DL130" s="31" t="str">
        <f>IF(BK130=6,6,"")</f>
        <v/>
      </c>
      <c r="DM130" s="31" t="str">
        <f>IF(BK130=7,7,"")</f>
        <v/>
      </c>
      <c r="DN130" s="31" t="str">
        <f>IF(BK130=8,8,"")</f>
        <v/>
      </c>
      <c r="DO130" s="31" t="str">
        <f>IF(BK130=9,9,"")</f>
        <v/>
      </c>
      <c r="DP130" s="31" t="str">
        <f>IF(BK130=10,10,"")</f>
        <v/>
      </c>
      <c r="DQ130" s="31" t="str">
        <f>IF(J130="Lund",AZ130,"")</f>
        <v/>
      </c>
      <c r="DR130" s="31" t="str">
        <f>IF(DQ130="","",RANK(DQ130,$DQ$3:$DQ$202,1))</f>
        <v/>
      </c>
      <c r="DS130" s="31" t="str">
        <f>IF(DR130=1,B130,"")</f>
        <v/>
      </c>
      <c r="DT130" s="31" t="str">
        <f>IF(I130="AT",B130,"")</f>
        <v/>
      </c>
      <c r="DU130" s="31" t="str">
        <f>IF(I130="MC",B130,"")</f>
        <v/>
      </c>
      <c r="DV130" s="31" t="str">
        <f>IF(I130="AC",B130,"")</f>
        <v/>
      </c>
      <c r="DW130" s="48" t="e">
        <f>IF(BK130=0,0,IF(D130="","",$D$203-AZ130+1)/$D$203*100)</f>
        <v>#VALUE!</v>
      </c>
      <c r="DX130" s="76" t="str">
        <f>IF(AS130 = 0,AV130 - AS130,"")</f>
        <v/>
      </c>
    </row>
    <row r="131" spans="1:128" ht="13.2" x14ac:dyDescent="0.25">
      <c r="A131" s="31" t="s">
        <v>318</v>
      </c>
      <c r="B131" s="76">
        <v>129</v>
      </c>
      <c r="C131" s="15"/>
      <c r="D131" s="15"/>
      <c r="E131" s="15"/>
      <c r="F131" s="15"/>
      <c r="G131" s="15"/>
      <c r="H131" s="47"/>
      <c r="I131" s="15"/>
      <c r="J131" s="47"/>
      <c r="K131" s="47"/>
      <c r="L131" s="47"/>
      <c r="M131" s="54"/>
      <c r="N131" s="54"/>
      <c r="O131" s="54"/>
      <c r="P131" s="54"/>
      <c r="Q131" s="54"/>
      <c r="R131" s="51"/>
      <c r="S131" s="51"/>
      <c r="T131" s="51"/>
      <c r="U131" s="51"/>
      <c r="V131" s="51"/>
      <c r="W131" s="51"/>
      <c r="X131" s="52" t="str">
        <f>IF(M131&gt;0,VLOOKUP(M131,$DY$8:$DZ$95,2)," ")</f>
        <v xml:space="preserve"> </v>
      </c>
      <c r="Y131" s="52" t="str">
        <f>IF(N131&gt;0,VLOOKUP(N131,$DY$8:$DZ$95,2)," ")</f>
        <v xml:space="preserve"> </v>
      </c>
      <c r="Z131" s="52" t="str">
        <f>IF(O131&gt;0,VLOOKUP(O131,$DY$8:$DZ$95,2)," ")</f>
        <v xml:space="preserve"> </v>
      </c>
      <c r="AA131" s="52" t="str">
        <f>IF(P131&gt;0,VLOOKUP(P131,$DY$8:$DZ$95,2)," ")</f>
        <v xml:space="preserve"> </v>
      </c>
      <c r="AB131" s="52" t="str">
        <f>IF(Q131&gt;0,VLOOKUP(Q131,$DY$8:$DZ$95,2)," ")</f>
        <v xml:space="preserve"> </v>
      </c>
      <c r="AC131" s="54"/>
      <c r="AD131" s="54"/>
      <c r="AE131" s="54"/>
      <c r="AF131" s="54"/>
      <c r="AG131" s="54"/>
      <c r="AH131" s="52" t="str">
        <f>IF(AC131&gt;0,VLOOKUP(AC131,$DY$8:$DZ$95,2)," ")</f>
        <v xml:space="preserve"> </v>
      </c>
      <c r="AI131" s="52" t="str">
        <f>IF(AD131&gt;0,VLOOKUP(AD131,$DY$8:$DZ$95,2)," ")</f>
        <v xml:space="preserve"> </v>
      </c>
      <c r="AJ131" s="52" t="str">
        <f>IF(AE131&gt;0,VLOOKUP(AE131,$DY$8:$DZ$95,2)," ")</f>
        <v xml:space="preserve"> </v>
      </c>
      <c r="AK131" s="52" t="str">
        <f>IF(AF131&gt;0,VLOOKUP(AF131,$DY$8:$DZ$95,2)," ")</f>
        <v xml:space="preserve"> </v>
      </c>
      <c r="AL131" s="52" t="str">
        <f>IF(AG131&gt;0,VLOOKUP(AG131,$DY$8:$DZ$95,2)," ")</f>
        <v xml:space="preserve"> </v>
      </c>
      <c r="AM131" s="53"/>
      <c r="AN131" s="53"/>
      <c r="AO131" s="53"/>
      <c r="AP131" s="53"/>
      <c r="AQ131" s="53"/>
      <c r="AR131" s="53"/>
      <c r="AS131" s="55" t="str">
        <f>IF(D131="","",SUM(X131:AB131))</f>
        <v/>
      </c>
      <c r="AT131" s="31" t="str">
        <f>IF(D131="","",RANK(AS131,$AS$3:$AS$202,0))</f>
        <v/>
      </c>
      <c r="AU131" s="57" t="str">
        <f>IF(D131="","",IF(LOOKUP(AT131,'Master 2012 Pay Sheet'!$A$5:$A$35,'Master 2012 Pay Sheet'!$B$5:$B$35)&gt;0,LOOKUP(AT131,'Master 2012 Pay Sheet'!$A$5:$A$35,'Master 2012 Pay Sheet'!$B$5:$B$35),0))</f>
        <v/>
      </c>
      <c r="AV131" s="56" t="str">
        <f>IF(D131="","",SUM(AH131:AL131))</f>
        <v/>
      </c>
      <c r="AW131" s="31" t="str">
        <f>IF(D131="","",RANK(AV131,$AV$3:$AV$202,0))</f>
        <v/>
      </c>
      <c r="AX131" s="57" t="str">
        <f>IF(D131="","",IF(LOOKUP(AW131,'Master 2012 Pay Sheet'!$C$5:$C$35,'Master 2012 Pay Sheet'!$D$5:$D$35)&gt;0,LOOKUP(AW131,'Master 2012 Pay Sheet'!$C$5:$C$35,'Master 2012 Pay Sheet'!$D$5:$D$35),0))</f>
        <v/>
      </c>
      <c r="AY131" s="56" t="str">
        <f>IF(D131="","",AS131+AV131)</f>
        <v/>
      </c>
      <c r="AZ131" s="31" t="str">
        <f>IF(D131="","",RANK(AY131,$AY$3:$AY$202,0))</f>
        <v/>
      </c>
      <c r="BA131" s="57" t="str">
        <f>IF(D131="","",IF(LOOKUP(AZ131,'Master 2012 Pay Sheet'!$E$5:$E$35,'Master 2012 Pay Sheet'!$F$5:$F$35)&gt;0,LOOKUP(AZ131,'Master 2012 Pay Sheet'!$E$5:$E$35,'Master 2012 Pay Sheet'!$F$5:$F$35),0))</f>
        <v/>
      </c>
      <c r="BB131" s="57" t="str">
        <f>IF(D131="","",SUM(AU131+AX131+BA131))</f>
        <v/>
      </c>
      <c r="BC131" s="31" t="str">
        <f>IF(D131="","",AT131-AZ131)</f>
        <v/>
      </c>
      <c r="BD131" s="31" t="str">
        <f>IF(D131="","",IF(BC131=MAX($BC$3:$BC$202),B131,""))</f>
        <v/>
      </c>
      <c r="BE131" s="31" t="str">
        <f>IF(D131="","",COUNT(M131:Q131))</f>
        <v/>
      </c>
      <c r="BF131" s="56" t="str">
        <f>IF(D131="","",MAX(X131:AB131))</f>
        <v/>
      </c>
      <c r="BG131" s="31" t="str">
        <f>IF(BF131=MAX($BF$3:$BF$202),B131,"")</f>
        <v/>
      </c>
      <c r="BH131" s="31" t="str">
        <f>IF(D131="","",COUNT(AC131:AG131))</f>
        <v/>
      </c>
      <c r="BI131" s="56" t="str">
        <f>IF(D131="","",MAX(AH131:AL131))</f>
        <v/>
      </c>
      <c r="BJ131" s="31" t="str">
        <f>IF(BI131=MAX($BI$3:$BI$202),B131,"")</f>
        <v/>
      </c>
      <c r="BK131" s="31" t="str">
        <f>IF(BE131="","",BE131+BH131)</f>
        <v/>
      </c>
      <c r="BL131" s="31" t="str">
        <f>IF(D131="","",IF(S131=MAX($S$3:$S$202),S131,""))</f>
        <v/>
      </c>
      <c r="BM131" s="31" t="str">
        <f>IF(BL131=MAX($BL$3:$BL$202),B131,"")</f>
        <v/>
      </c>
      <c r="BN131" s="31" t="str">
        <f>IF(D131="","",IF(AN131=MAX($AN$3:$AN$202),AN131,""))</f>
        <v/>
      </c>
      <c r="BO131" s="31" t="str">
        <f>IF(BN131=MAX($BN$3:$BN$202),B131,"")</f>
        <v/>
      </c>
      <c r="BP131" s="31" t="str">
        <f>IF(D131="","",IF(R131=MAX($R$3:$R$202),R131,""))</f>
        <v/>
      </c>
      <c r="BQ131" s="31" t="str">
        <f>IF(BP131=MAX($BP$3:$BP$202),B131,"")</f>
        <v/>
      </c>
      <c r="BR131" s="31" t="str">
        <f>IF(D131="","",IF(AM131=MAX($AM$3:$AM$202),AM131,""))</f>
        <v/>
      </c>
      <c r="BS131" s="31" t="str">
        <f>IF(BR131=MAX($BR$3:$BR$202),B131,"")</f>
        <v/>
      </c>
      <c r="BT131" s="31" t="str">
        <f>IF(D131="","",IF(V131=MAX($V$3:$V$202),V131,""))</f>
        <v/>
      </c>
      <c r="BU131" s="31" t="str">
        <f>IF(BT131=MAX($BT$3:$BT$202),B131,"")</f>
        <v/>
      </c>
      <c r="BV131" s="31" t="str">
        <f>IF(D131="","",IF(W131=MAX($W$3:$W$202), W131,""))</f>
        <v/>
      </c>
      <c r="BW131" s="31" t="str">
        <f>IF(BV131=MAX($BV$3:$BV$202),B131,"")</f>
        <v/>
      </c>
      <c r="BX131" s="31" t="str">
        <f>IF(D131="","",IF(AQ131=MAX($AQ$3:$AQ$202),AQ131,""))</f>
        <v/>
      </c>
      <c r="BY131" s="31" t="str">
        <f>IF(BX131=MAX($BX$3:$BX$202),B131,"")</f>
        <v/>
      </c>
      <c r="BZ131" s="31" t="str">
        <f>IF(D131="","",IF(AR131=MAX($AR$3:$AR$202), AR131,""))</f>
        <v/>
      </c>
      <c r="CA131" s="31" t="str">
        <f>IF(BZ131=MAX($BZ$3:$BZ$202),B131,"")</f>
        <v/>
      </c>
      <c r="CB131" s="31" t="str">
        <f>IF(D131="","",IF(U131=MAX($U$3:$U$202), U131,""))</f>
        <v/>
      </c>
      <c r="CC131" s="31" t="str">
        <f>IF(CB131=MAX($CB$3:$CB$202),B131,"")</f>
        <v/>
      </c>
      <c r="CD131" s="31" t="str">
        <f>IF(D131="","",IF(AP131=MAX($AP$3:$AP$202),AP131,""))</f>
        <v/>
      </c>
      <c r="CE131" s="31" t="str">
        <f>IF(CD131=MAX($CD$3:$CD$202),B131,"")</f>
        <v/>
      </c>
      <c r="CF131" s="31" t="str">
        <f>IF(D131="","",IF(T131=MAX($T$3:$T$202), T131,""))</f>
        <v/>
      </c>
      <c r="CG131" s="31" t="str">
        <f>IF(CF131=MAX($CF$3:$CF$202),B131,"")</f>
        <v/>
      </c>
      <c r="CH131" s="31" t="str">
        <f>IF(D131="","",IF(AO131=MAX($AO$3:$AO$202),AO131,""))</f>
        <v/>
      </c>
      <c r="CI131" s="31" t="str">
        <f>IF(CH131=MAX($CH$3:$CH$202),B131,"")</f>
        <v/>
      </c>
      <c r="CJ131" s="31" t="str">
        <f>IF(I131="AC",AZ131,"")</f>
        <v/>
      </c>
      <c r="CK131" s="31" t="str">
        <f>IF(CJ131="","",RANK(CJ131,$CJ$3:$CJ$202,1))</f>
        <v/>
      </c>
      <c r="CL131" s="31" t="str">
        <f>IF(CK131=1,B131,"")</f>
        <v/>
      </c>
      <c r="CM131" s="31" t="str">
        <f>IF(CK131=2,B131,"")</f>
        <v/>
      </c>
      <c r="CN131" s="31" t="str">
        <f>IF(CK131=3,B131,"")</f>
        <v/>
      </c>
      <c r="CO131" s="31" t="str">
        <f>IF(I131="MC",AZ131,"")</f>
        <v/>
      </c>
      <c r="CP131" s="31" t="str">
        <f>IF(CO131="","",RANK(CO131,$CO$3:$CO$202,1))</f>
        <v/>
      </c>
      <c r="CQ131" s="31" t="str">
        <f>IF(CP131=1,B131,"")</f>
        <v/>
      </c>
      <c r="CR131" s="31" t="str">
        <f>IF(CP131=2,B131,"")</f>
        <v/>
      </c>
      <c r="CS131" s="31" t="str">
        <f>IF(CP131=3,B131,"")</f>
        <v/>
      </c>
      <c r="CT131" s="31" t="str">
        <f>IF(BE131=0,BE131,"")</f>
        <v/>
      </c>
      <c r="CU131" s="31" t="str">
        <f>IF(BE131=1,1,"")</f>
        <v/>
      </c>
      <c r="CV131" s="31" t="str">
        <f>IF(BE131=2,2,"")</f>
        <v/>
      </c>
      <c r="CW131" s="31" t="str">
        <f>IF(BE131=3,3,"")</f>
        <v/>
      </c>
      <c r="CX131" s="31" t="str">
        <f>IF(BE131=4,4,"")</f>
        <v/>
      </c>
      <c r="CY131" s="31" t="str">
        <f>IF(BE131=5,5,"")</f>
        <v/>
      </c>
      <c r="CZ131" s="31" t="str">
        <f>IF(BH131=0,BH131,"")</f>
        <v/>
      </c>
      <c r="DA131" s="31" t="str">
        <f>IF(BH131=1,1,"")</f>
        <v/>
      </c>
      <c r="DB131" s="31" t="str">
        <f>IF(BH131=2,2,"")</f>
        <v/>
      </c>
      <c r="DC131" s="31" t="str">
        <f>IF(BH131=3,3,"")</f>
        <v/>
      </c>
      <c r="DD131" s="31" t="str">
        <f>IF(BH131=4,4,"")</f>
        <v/>
      </c>
      <c r="DE131" s="31" t="str">
        <f>IF(BH131=5,5,"")</f>
        <v/>
      </c>
      <c r="DF131" s="31" t="str">
        <f>IF(BK131=0,BK131,"")</f>
        <v/>
      </c>
      <c r="DG131" s="31" t="str">
        <f>IF(BK131=1,1,"")</f>
        <v/>
      </c>
      <c r="DH131" s="31" t="str">
        <f>IF(BK131=2,2,"")</f>
        <v/>
      </c>
      <c r="DI131" s="31" t="str">
        <f>IF(BK131=3,3,"")</f>
        <v/>
      </c>
      <c r="DJ131" s="31" t="str">
        <f>IF(BK131=4,4,"")</f>
        <v/>
      </c>
      <c r="DK131" s="31" t="str">
        <f>IF(BK131=5,5,"")</f>
        <v/>
      </c>
      <c r="DL131" s="31" t="str">
        <f>IF(BK131=6,6,"")</f>
        <v/>
      </c>
      <c r="DM131" s="31" t="str">
        <f>IF(BK131=7,7,"")</f>
        <v/>
      </c>
      <c r="DN131" s="31" t="str">
        <f>IF(BK131=8,8,"")</f>
        <v/>
      </c>
      <c r="DO131" s="31" t="str">
        <f>IF(BK131=9,9,"")</f>
        <v/>
      </c>
      <c r="DP131" s="31" t="str">
        <f>IF(BK131=10,10,"")</f>
        <v/>
      </c>
      <c r="DQ131" s="31" t="str">
        <f>IF(J131="Lund",AZ131,"")</f>
        <v/>
      </c>
      <c r="DR131" s="31" t="str">
        <f>IF(DQ131="","",RANK(DQ131,$DQ$3:$DQ$202,1))</f>
        <v/>
      </c>
      <c r="DS131" s="31" t="str">
        <f>IF(DR131=1,B131,"")</f>
        <v/>
      </c>
      <c r="DT131" s="31" t="str">
        <f>IF(I131="AT",B131,"")</f>
        <v/>
      </c>
      <c r="DU131" s="31" t="str">
        <f>IF(I131="MC",B131,"")</f>
        <v/>
      </c>
      <c r="DV131" s="31" t="str">
        <f>IF(I131="AC",B131,"")</f>
        <v/>
      </c>
      <c r="DW131" s="48" t="e">
        <f>IF(BK131=0,0,IF(D131="","",$D$203-AZ131+1)/$D$203*100)</f>
        <v>#VALUE!</v>
      </c>
      <c r="DX131" s="76" t="str">
        <f>IF(AS131 = 0,AV131 - AS131,"")</f>
        <v/>
      </c>
    </row>
    <row r="132" spans="1:128" ht="13.2" x14ac:dyDescent="0.25">
      <c r="A132" s="31" t="s">
        <v>318</v>
      </c>
      <c r="B132" s="76">
        <v>130</v>
      </c>
      <c r="C132" s="15"/>
      <c r="D132" s="15"/>
      <c r="E132" s="15"/>
      <c r="F132" s="15"/>
      <c r="G132" s="15"/>
      <c r="H132" s="47"/>
      <c r="I132" s="15"/>
      <c r="J132" s="47"/>
      <c r="K132" s="47"/>
      <c r="L132" s="47"/>
      <c r="M132" s="54"/>
      <c r="N132" s="54"/>
      <c r="O132" s="54"/>
      <c r="P132" s="54"/>
      <c r="Q132" s="54"/>
      <c r="R132" s="51"/>
      <c r="S132" s="51"/>
      <c r="T132" s="51"/>
      <c r="U132" s="51"/>
      <c r="V132" s="51"/>
      <c r="W132" s="51"/>
      <c r="X132" s="52" t="str">
        <f>IF(M132&gt;0,VLOOKUP(M132,$DY$8:$DZ$95,2)," ")</f>
        <v xml:space="preserve"> </v>
      </c>
      <c r="Y132" s="52" t="str">
        <f>IF(N132&gt;0,VLOOKUP(N132,$DY$8:$DZ$95,2)," ")</f>
        <v xml:space="preserve"> </v>
      </c>
      <c r="Z132" s="52" t="str">
        <f>IF(O132&gt;0,VLOOKUP(O132,$DY$8:$DZ$95,2)," ")</f>
        <v xml:space="preserve"> </v>
      </c>
      <c r="AA132" s="52" t="str">
        <f>IF(P132&gt;0,VLOOKUP(P132,$DY$8:$DZ$95,2)," ")</f>
        <v xml:space="preserve"> </v>
      </c>
      <c r="AB132" s="52" t="str">
        <f>IF(Q132&gt;0,VLOOKUP(Q132,$DY$8:$DZ$95,2)," ")</f>
        <v xml:space="preserve"> </v>
      </c>
      <c r="AC132" s="54"/>
      <c r="AD132" s="54"/>
      <c r="AE132" s="54"/>
      <c r="AF132" s="54"/>
      <c r="AG132" s="54"/>
      <c r="AH132" s="52" t="str">
        <f>IF(AC132&gt;0,VLOOKUP(AC132,$DY$8:$DZ$95,2)," ")</f>
        <v xml:space="preserve"> </v>
      </c>
      <c r="AI132" s="52" t="str">
        <f>IF(AD132&gt;0,VLOOKUP(AD132,$DY$8:$DZ$95,2)," ")</f>
        <v xml:space="preserve"> </v>
      </c>
      <c r="AJ132" s="52" t="str">
        <f>IF(AE132&gt;0,VLOOKUP(AE132,$DY$8:$DZ$95,2)," ")</f>
        <v xml:space="preserve"> </v>
      </c>
      <c r="AK132" s="52" t="str">
        <f>IF(AF132&gt;0,VLOOKUP(AF132,$DY$8:$DZ$95,2)," ")</f>
        <v xml:space="preserve"> </v>
      </c>
      <c r="AL132" s="52" t="str">
        <f>IF(AG132&gt;0,VLOOKUP(AG132,$DY$8:$DZ$95,2)," ")</f>
        <v xml:space="preserve"> </v>
      </c>
      <c r="AM132" s="53"/>
      <c r="AN132" s="53"/>
      <c r="AO132" s="53"/>
      <c r="AP132" s="53"/>
      <c r="AQ132" s="53"/>
      <c r="AR132" s="53"/>
      <c r="AS132" s="55" t="str">
        <f>IF(D132="","",SUM(X132:AB132))</f>
        <v/>
      </c>
      <c r="AT132" s="31" t="str">
        <f>IF(D132="","",RANK(AS132,$AS$3:$AS$202,0))</f>
        <v/>
      </c>
      <c r="AU132" s="57" t="str">
        <f>IF(D132="","",IF(LOOKUP(AT132,'Master 2012 Pay Sheet'!$A$5:$A$35,'Master 2012 Pay Sheet'!$B$5:$B$35)&gt;0,LOOKUP(AT132,'Master 2012 Pay Sheet'!$A$5:$A$35,'Master 2012 Pay Sheet'!$B$5:$B$35),0))</f>
        <v/>
      </c>
      <c r="AV132" s="56" t="str">
        <f>IF(D132="","",SUM(AH132:AL132))</f>
        <v/>
      </c>
      <c r="AW132" s="31" t="str">
        <f>IF(D132="","",RANK(AV132,$AV$3:$AV$202,0))</f>
        <v/>
      </c>
      <c r="AX132" s="57" t="str">
        <f>IF(D132="","",IF(LOOKUP(AW132,'Master 2012 Pay Sheet'!$C$5:$C$35,'Master 2012 Pay Sheet'!$D$5:$D$35)&gt;0,LOOKUP(AW132,'Master 2012 Pay Sheet'!$C$5:$C$35,'Master 2012 Pay Sheet'!$D$5:$D$35),0))</f>
        <v/>
      </c>
      <c r="AY132" s="56" t="str">
        <f>IF(D132="","",AS132+AV132)</f>
        <v/>
      </c>
      <c r="AZ132" s="31" t="str">
        <f>IF(D132="","",RANK(AY132,$AY$3:$AY$202,0))</f>
        <v/>
      </c>
      <c r="BA132" s="57" t="str">
        <f>IF(D132="","",IF(LOOKUP(AZ132,'Master 2012 Pay Sheet'!$E$5:$E$35,'Master 2012 Pay Sheet'!$F$5:$F$35)&gt;0,LOOKUP(AZ132,'Master 2012 Pay Sheet'!$E$5:$E$35,'Master 2012 Pay Sheet'!$F$5:$F$35),0))</f>
        <v/>
      </c>
      <c r="BB132" s="57" t="str">
        <f>IF(D132="","",SUM(AU132+AX132+BA132))</f>
        <v/>
      </c>
      <c r="BC132" s="31" t="str">
        <f>IF(D132="","",AT132-AZ132)</f>
        <v/>
      </c>
      <c r="BD132" s="31" t="str">
        <f>IF(D132="","",IF(BC132=MAX($BC$3:$BC$202),B132,""))</f>
        <v/>
      </c>
      <c r="BE132" s="31" t="str">
        <f>IF(D132="","",COUNT(M132:Q132))</f>
        <v/>
      </c>
      <c r="BF132" s="56" t="str">
        <f>IF(D132="","",MAX(X132:AB132))</f>
        <v/>
      </c>
      <c r="BG132" s="31" t="str">
        <f>IF(BF132=MAX($BF$3:$BF$202),B132,"")</f>
        <v/>
      </c>
      <c r="BH132" s="31" t="str">
        <f>IF(D132="","",COUNT(AC132:AG132))</f>
        <v/>
      </c>
      <c r="BI132" s="56" t="str">
        <f>IF(D132="","",MAX(AH132:AL132))</f>
        <v/>
      </c>
      <c r="BJ132" s="31" t="str">
        <f>IF(BI132=MAX($BI$3:$BI$202),B132,"")</f>
        <v/>
      </c>
      <c r="BK132" s="31" t="str">
        <f>IF(BE132="","",BE132+BH132)</f>
        <v/>
      </c>
      <c r="BL132" s="31" t="str">
        <f>IF(D132="","",IF(S132=MAX($S$3:$S$202),S132,""))</f>
        <v/>
      </c>
      <c r="BM132" s="31" t="str">
        <f>IF(BL132=MAX($BL$3:$BL$202),B132,"")</f>
        <v/>
      </c>
      <c r="BN132" s="31" t="str">
        <f>IF(D132="","",IF(AN132=MAX($AN$3:$AN$202),AN132,""))</f>
        <v/>
      </c>
      <c r="BO132" s="31" t="str">
        <f>IF(BN132=MAX($BN$3:$BN$202),B132,"")</f>
        <v/>
      </c>
      <c r="BP132" s="31" t="str">
        <f>IF(D132="","",IF(R132=MAX($R$3:$R$202),R132,""))</f>
        <v/>
      </c>
      <c r="BQ132" s="31" t="str">
        <f>IF(BP132=MAX($BP$3:$BP$202),B132,"")</f>
        <v/>
      </c>
      <c r="BR132" s="31" t="str">
        <f>IF(D132="","",IF(AM132=MAX($AM$3:$AM$202),AM132,""))</f>
        <v/>
      </c>
      <c r="BS132" s="31" t="str">
        <f>IF(BR132=MAX($BR$3:$BR$202),B132,"")</f>
        <v/>
      </c>
      <c r="BT132" s="31" t="str">
        <f>IF(D132="","",IF(V132=MAX($V$3:$V$202),V132,""))</f>
        <v/>
      </c>
      <c r="BU132" s="31" t="str">
        <f>IF(BT132=MAX($BT$3:$BT$202),B132,"")</f>
        <v/>
      </c>
      <c r="BV132" s="31" t="str">
        <f>IF(D132="","",IF(W132=MAX($W$3:$W$202), W132,""))</f>
        <v/>
      </c>
      <c r="BW132" s="31" t="str">
        <f>IF(BV132=MAX($BV$3:$BV$202),B132,"")</f>
        <v/>
      </c>
      <c r="BX132" s="31" t="str">
        <f>IF(D132="","",IF(AQ132=MAX($AQ$3:$AQ$202),AQ132,""))</f>
        <v/>
      </c>
      <c r="BY132" s="31" t="str">
        <f>IF(BX132=MAX($BX$3:$BX$202),B132,"")</f>
        <v/>
      </c>
      <c r="BZ132" s="31" t="str">
        <f>IF(D132="","",IF(AR132=MAX($AR$3:$AR$202), AR132,""))</f>
        <v/>
      </c>
      <c r="CA132" s="31" t="str">
        <f>IF(BZ132=MAX($BZ$3:$BZ$202),B132,"")</f>
        <v/>
      </c>
      <c r="CB132" s="31" t="str">
        <f>IF(D132="","",IF(U132=MAX($U$3:$U$202), U132,""))</f>
        <v/>
      </c>
      <c r="CC132" s="31" t="str">
        <f>IF(CB132=MAX($CB$3:$CB$202),B132,"")</f>
        <v/>
      </c>
      <c r="CD132" s="31" t="str">
        <f>IF(D132="","",IF(AP132=MAX($AP$3:$AP$202),AP132,""))</f>
        <v/>
      </c>
      <c r="CE132" s="31" t="str">
        <f>IF(CD132=MAX($CD$3:$CD$202),B132,"")</f>
        <v/>
      </c>
      <c r="CF132" s="31" t="str">
        <f>IF(D132="","",IF(T132=MAX($T$3:$T$202), T132,""))</f>
        <v/>
      </c>
      <c r="CG132" s="31" t="str">
        <f>IF(CF132=MAX($CF$3:$CF$202),B132,"")</f>
        <v/>
      </c>
      <c r="CH132" s="31" t="str">
        <f>IF(D132="","",IF(AO132=MAX($AO$3:$AO$202),AO132,""))</f>
        <v/>
      </c>
      <c r="CI132" s="31" t="str">
        <f>IF(CH132=MAX($CH$3:$CH$202),B132,"")</f>
        <v/>
      </c>
      <c r="CJ132" s="31" t="str">
        <f>IF(I132="AC",AZ132,"")</f>
        <v/>
      </c>
      <c r="CK132" s="31" t="str">
        <f>IF(CJ132="","",RANK(CJ132,$CJ$3:$CJ$202,1))</f>
        <v/>
      </c>
      <c r="CL132" s="31" t="str">
        <f>IF(CK132=1,B132,"")</f>
        <v/>
      </c>
      <c r="CM132" s="31" t="str">
        <f>IF(CK132=2,B132,"")</f>
        <v/>
      </c>
      <c r="CN132" s="31" t="str">
        <f>IF(CK132=3,B132,"")</f>
        <v/>
      </c>
      <c r="CO132" s="31" t="str">
        <f>IF(I132="MC",AZ132,"")</f>
        <v/>
      </c>
      <c r="CP132" s="31" t="str">
        <f>IF(CO132="","",RANK(CO132,$CO$3:$CO$202,1))</f>
        <v/>
      </c>
      <c r="CQ132" s="31" t="str">
        <f>IF(CP132=1,B132,"")</f>
        <v/>
      </c>
      <c r="CR132" s="31" t="str">
        <f>IF(CP132=2,B132,"")</f>
        <v/>
      </c>
      <c r="CS132" s="31" t="str">
        <f>IF(CP132=3,B132,"")</f>
        <v/>
      </c>
      <c r="CT132" s="31" t="str">
        <f>IF(BE132=0,BE132,"")</f>
        <v/>
      </c>
      <c r="CU132" s="31" t="str">
        <f>IF(BE132=1,1,"")</f>
        <v/>
      </c>
      <c r="CV132" s="31" t="str">
        <f>IF(BE132=2,2,"")</f>
        <v/>
      </c>
      <c r="CW132" s="31" t="str">
        <f>IF(BE132=3,3,"")</f>
        <v/>
      </c>
      <c r="CX132" s="31" t="str">
        <f>IF(BE132=4,4,"")</f>
        <v/>
      </c>
      <c r="CY132" s="31" t="str">
        <f>IF(BE132=5,5,"")</f>
        <v/>
      </c>
      <c r="CZ132" s="31" t="str">
        <f>IF(BH132=0,BH132,"")</f>
        <v/>
      </c>
      <c r="DA132" s="31" t="str">
        <f>IF(BH132=1,1,"")</f>
        <v/>
      </c>
      <c r="DB132" s="31" t="str">
        <f>IF(BH132=2,2,"")</f>
        <v/>
      </c>
      <c r="DC132" s="31" t="str">
        <f>IF(BH132=3,3,"")</f>
        <v/>
      </c>
      <c r="DD132" s="31" t="str">
        <f>IF(BH132=4,4,"")</f>
        <v/>
      </c>
      <c r="DE132" s="31" t="str">
        <f>IF(BH132=5,5,"")</f>
        <v/>
      </c>
      <c r="DF132" s="31" t="str">
        <f>IF(BK132=0,BK132,"")</f>
        <v/>
      </c>
      <c r="DG132" s="31" t="str">
        <f>IF(BK132=1,1,"")</f>
        <v/>
      </c>
      <c r="DH132" s="31" t="str">
        <f>IF(BK132=2,2,"")</f>
        <v/>
      </c>
      <c r="DI132" s="31" t="str">
        <f>IF(BK132=3,3,"")</f>
        <v/>
      </c>
      <c r="DJ132" s="31" t="str">
        <f>IF(BK132=4,4,"")</f>
        <v/>
      </c>
      <c r="DK132" s="31" t="str">
        <f>IF(BK132=5,5,"")</f>
        <v/>
      </c>
      <c r="DL132" s="31" t="str">
        <f>IF(BK132=6,6,"")</f>
        <v/>
      </c>
      <c r="DM132" s="31" t="str">
        <f>IF(BK132=7,7,"")</f>
        <v/>
      </c>
      <c r="DN132" s="31" t="str">
        <f>IF(BK132=8,8,"")</f>
        <v/>
      </c>
      <c r="DO132" s="31" t="str">
        <f>IF(BK132=9,9,"")</f>
        <v/>
      </c>
      <c r="DP132" s="31" t="str">
        <f>IF(BK132=10,10,"")</f>
        <v/>
      </c>
      <c r="DQ132" s="31" t="str">
        <f>IF(J132="Lund",AZ132,"")</f>
        <v/>
      </c>
      <c r="DR132" s="31" t="str">
        <f>IF(DQ132="","",RANK(DQ132,$DQ$3:$DQ$202,1))</f>
        <v/>
      </c>
      <c r="DS132" s="31" t="str">
        <f>IF(DR132=1,B132,"")</f>
        <v/>
      </c>
      <c r="DT132" s="31" t="str">
        <f>IF(I132="AT",B132,"")</f>
        <v/>
      </c>
      <c r="DU132" s="31" t="str">
        <f>IF(I132="MC",B132,"")</f>
        <v/>
      </c>
      <c r="DV132" s="31" t="str">
        <f>IF(I132="AC",B132,"")</f>
        <v/>
      </c>
      <c r="DW132" s="48" t="e">
        <f>IF(BK132=0,0,IF(D132="","",$D$203-AZ132+1)/$D$203*100)</f>
        <v>#VALUE!</v>
      </c>
      <c r="DX132" s="76" t="str">
        <f>IF(AS132 = 0,AV132 - AS132,"")</f>
        <v/>
      </c>
    </row>
    <row r="133" spans="1:128" ht="13.2" x14ac:dyDescent="0.25">
      <c r="A133" s="31" t="s">
        <v>318</v>
      </c>
      <c r="B133" s="76">
        <v>131</v>
      </c>
      <c r="C133" s="15"/>
      <c r="D133" s="15"/>
      <c r="E133" s="15"/>
      <c r="F133" s="15"/>
      <c r="G133" s="15"/>
      <c r="H133" s="47"/>
      <c r="I133" s="15"/>
      <c r="J133" s="47"/>
      <c r="K133" s="47"/>
      <c r="L133" s="47"/>
      <c r="M133" s="54"/>
      <c r="N133" s="54"/>
      <c r="O133" s="54"/>
      <c r="P133" s="54"/>
      <c r="Q133" s="54"/>
      <c r="R133" s="51"/>
      <c r="S133" s="51"/>
      <c r="T133" s="51"/>
      <c r="U133" s="51"/>
      <c r="V133" s="51"/>
      <c r="W133" s="51"/>
      <c r="X133" s="52" t="str">
        <f>IF(M133&gt;0,VLOOKUP(M133,$DY$8:$DZ$95,2)," ")</f>
        <v xml:space="preserve"> </v>
      </c>
      <c r="Y133" s="52" t="str">
        <f>IF(N133&gt;0,VLOOKUP(N133,$DY$8:$DZ$95,2)," ")</f>
        <v xml:space="preserve"> </v>
      </c>
      <c r="Z133" s="52" t="str">
        <f>IF(O133&gt;0,VLOOKUP(O133,$DY$8:$DZ$95,2)," ")</f>
        <v xml:space="preserve"> </v>
      </c>
      <c r="AA133" s="52" t="str">
        <f>IF(P133&gt;0,VLOOKUP(P133,$DY$8:$DZ$95,2)," ")</f>
        <v xml:space="preserve"> </v>
      </c>
      <c r="AB133" s="52" t="str">
        <f>IF(Q133&gt;0,VLOOKUP(Q133,$DY$8:$DZ$95,2)," ")</f>
        <v xml:space="preserve"> </v>
      </c>
      <c r="AC133" s="54"/>
      <c r="AD133" s="54"/>
      <c r="AE133" s="54"/>
      <c r="AF133" s="54"/>
      <c r="AG133" s="54"/>
      <c r="AH133" s="52" t="str">
        <f>IF(AC133&gt;0,VLOOKUP(AC133,$DY$8:$DZ$95,2)," ")</f>
        <v xml:space="preserve"> </v>
      </c>
      <c r="AI133" s="52" t="str">
        <f>IF(AD133&gt;0,VLOOKUP(AD133,$DY$8:$DZ$95,2)," ")</f>
        <v xml:space="preserve"> </v>
      </c>
      <c r="AJ133" s="52" t="str">
        <f>IF(AE133&gt;0,VLOOKUP(AE133,$DY$8:$DZ$95,2)," ")</f>
        <v xml:space="preserve"> </v>
      </c>
      <c r="AK133" s="52" t="str">
        <f>IF(AF133&gt;0,VLOOKUP(AF133,$DY$8:$DZ$95,2)," ")</f>
        <v xml:space="preserve"> </v>
      </c>
      <c r="AL133" s="52" t="str">
        <f>IF(AG133&gt;0,VLOOKUP(AG133,$DY$8:$DZ$95,2)," ")</f>
        <v xml:space="preserve"> </v>
      </c>
      <c r="AM133" s="53"/>
      <c r="AN133" s="53"/>
      <c r="AO133" s="53"/>
      <c r="AP133" s="53"/>
      <c r="AQ133" s="53"/>
      <c r="AR133" s="53"/>
      <c r="AS133" s="55" t="str">
        <f>IF(D133="","",SUM(X133:AB133))</f>
        <v/>
      </c>
      <c r="AT133" s="31" t="str">
        <f>IF(D133="","",RANK(AS133,$AS$3:$AS$202,0))</f>
        <v/>
      </c>
      <c r="AU133" s="57" t="str">
        <f>IF(D133="","",IF(LOOKUP(AT133,'Master 2012 Pay Sheet'!$A$5:$A$35,'Master 2012 Pay Sheet'!$B$5:$B$35)&gt;0,LOOKUP(AT133,'Master 2012 Pay Sheet'!$A$5:$A$35,'Master 2012 Pay Sheet'!$B$5:$B$35),0))</f>
        <v/>
      </c>
      <c r="AV133" s="56" t="str">
        <f>IF(D133="","",SUM(AH133:AL133))</f>
        <v/>
      </c>
      <c r="AW133" s="31" t="str">
        <f>IF(D133="","",RANK(AV133,$AV$3:$AV$202,0))</f>
        <v/>
      </c>
      <c r="AX133" s="57" t="str">
        <f>IF(D133="","",IF(LOOKUP(AW133,'Master 2012 Pay Sheet'!$C$5:$C$35,'Master 2012 Pay Sheet'!$D$5:$D$35)&gt;0,LOOKUP(AW133,'Master 2012 Pay Sheet'!$C$5:$C$35,'Master 2012 Pay Sheet'!$D$5:$D$35),0))</f>
        <v/>
      </c>
      <c r="AY133" s="56" t="str">
        <f>IF(D133="","",AS133+AV133)</f>
        <v/>
      </c>
      <c r="AZ133" s="31" t="str">
        <f>IF(D133="","",RANK(AY133,$AY$3:$AY$202,0))</f>
        <v/>
      </c>
      <c r="BA133" s="57" t="str">
        <f>IF(D133="","",IF(LOOKUP(AZ133,'Master 2012 Pay Sheet'!$E$5:$E$35,'Master 2012 Pay Sheet'!$F$5:$F$35)&gt;0,LOOKUP(AZ133,'Master 2012 Pay Sheet'!$E$5:$E$35,'Master 2012 Pay Sheet'!$F$5:$F$35),0))</f>
        <v/>
      </c>
      <c r="BB133" s="57" t="str">
        <f>IF(D133="","",SUM(AU133+AX133+BA133))</f>
        <v/>
      </c>
      <c r="BC133" s="31" t="str">
        <f>IF(D133="","",AT133-AZ133)</f>
        <v/>
      </c>
      <c r="BD133" s="31" t="str">
        <f>IF(D133="","",IF(BC133=MAX($BC$3:$BC$202),B133,""))</f>
        <v/>
      </c>
      <c r="BE133" s="31" t="str">
        <f>IF(D133="","",COUNT(M133:Q133))</f>
        <v/>
      </c>
      <c r="BF133" s="56" t="str">
        <f>IF(D133="","",MAX(X133:AB133))</f>
        <v/>
      </c>
      <c r="BG133" s="31" t="str">
        <f>IF(BF133=MAX($BF$3:$BF$202),B133,"")</f>
        <v/>
      </c>
      <c r="BH133" s="31" t="str">
        <f>IF(D133="","",COUNT(AC133:AG133))</f>
        <v/>
      </c>
      <c r="BI133" s="56" t="str">
        <f>IF(D133="","",MAX(AH133:AL133))</f>
        <v/>
      </c>
      <c r="BJ133" s="31" t="str">
        <f>IF(BI133=MAX($BI$3:$BI$202),B133,"")</f>
        <v/>
      </c>
      <c r="BK133" s="31" t="str">
        <f>IF(BE133="","",BE133+BH133)</f>
        <v/>
      </c>
      <c r="BL133" s="31" t="str">
        <f>IF(D133="","",IF(S133=MAX($S$3:$S$202),S133,""))</f>
        <v/>
      </c>
      <c r="BM133" s="31" t="str">
        <f>IF(BL133=MAX($BL$3:$BL$202),B133,"")</f>
        <v/>
      </c>
      <c r="BN133" s="31" t="str">
        <f>IF(D133="","",IF(AN133=MAX($AN$3:$AN$202),AN133,""))</f>
        <v/>
      </c>
      <c r="BO133" s="31" t="str">
        <f>IF(BN133=MAX($BN$3:$BN$202),B133,"")</f>
        <v/>
      </c>
      <c r="BP133" s="31" t="str">
        <f>IF(D133="","",IF(R133=MAX($R$3:$R$202),R133,""))</f>
        <v/>
      </c>
      <c r="BQ133" s="31" t="str">
        <f>IF(BP133=MAX($BP$3:$BP$202),B133,"")</f>
        <v/>
      </c>
      <c r="BR133" s="31" t="str">
        <f>IF(D133="","",IF(AM133=MAX($AM$3:$AM$202),AM133,""))</f>
        <v/>
      </c>
      <c r="BS133" s="31" t="str">
        <f>IF(BR133=MAX($BR$3:$BR$202),B133,"")</f>
        <v/>
      </c>
      <c r="BT133" s="31" t="str">
        <f>IF(D133="","",IF(V133=MAX($V$3:$V$202),V133,""))</f>
        <v/>
      </c>
      <c r="BU133" s="31" t="str">
        <f>IF(BT133=MAX($BT$3:$BT$202),B133,"")</f>
        <v/>
      </c>
      <c r="BV133" s="31" t="str">
        <f>IF(D133="","",IF(W133=MAX($W$3:$W$202), W133,""))</f>
        <v/>
      </c>
      <c r="BW133" s="31" t="str">
        <f>IF(BV133=MAX($BV$3:$BV$202),B133,"")</f>
        <v/>
      </c>
      <c r="BX133" s="31" t="str">
        <f>IF(D133="","",IF(AQ133=MAX($AQ$3:$AQ$202),AQ133,""))</f>
        <v/>
      </c>
      <c r="BY133" s="31" t="str">
        <f>IF(BX133=MAX($BX$3:$BX$202),B133,"")</f>
        <v/>
      </c>
      <c r="BZ133" s="31" t="str">
        <f>IF(D133="","",IF(AR133=MAX($AR$3:$AR$202), AR133,""))</f>
        <v/>
      </c>
      <c r="CA133" s="31" t="str">
        <f>IF(BZ133=MAX($BZ$3:$BZ$202),B133,"")</f>
        <v/>
      </c>
      <c r="CB133" s="31" t="str">
        <f>IF(D133="","",IF(U133=MAX($U$3:$U$202), U133,""))</f>
        <v/>
      </c>
      <c r="CC133" s="31" t="str">
        <f>IF(CB133=MAX($CB$3:$CB$202),B133,"")</f>
        <v/>
      </c>
      <c r="CD133" s="31" t="str">
        <f>IF(D133="","",IF(AP133=MAX($AP$3:$AP$202),AP133,""))</f>
        <v/>
      </c>
      <c r="CE133" s="31" t="str">
        <f>IF(CD133=MAX($CD$3:$CD$202),B133,"")</f>
        <v/>
      </c>
      <c r="CF133" s="31" t="str">
        <f>IF(D133="","",IF(T133=MAX($T$3:$T$202), T133,""))</f>
        <v/>
      </c>
      <c r="CG133" s="31" t="str">
        <f>IF(CF133=MAX($CF$3:$CF$202),B133,"")</f>
        <v/>
      </c>
      <c r="CH133" s="31" t="str">
        <f>IF(D133="","",IF(AO133=MAX($AO$3:$AO$202),AO133,""))</f>
        <v/>
      </c>
      <c r="CI133" s="31" t="str">
        <f>IF(CH133=MAX($CH$3:$CH$202),B133,"")</f>
        <v/>
      </c>
      <c r="CJ133" s="31" t="str">
        <f>IF(I133="AC",AZ133,"")</f>
        <v/>
      </c>
      <c r="CK133" s="31" t="str">
        <f>IF(CJ133="","",RANK(CJ133,$CJ$3:$CJ$202,1))</f>
        <v/>
      </c>
      <c r="CL133" s="31" t="str">
        <f>IF(CK133=1,B133,"")</f>
        <v/>
      </c>
      <c r="CM133" s="31" t="str">
        <f>IF(CK133=2,B133,"")</f>
        <v/>
      </c>
      <c r="CN133" s="31" t="str">
        <f>IF(CK133=3,B133,"")</f>
        <v/>
      </c>
      <c r="CO133" s="31" t="str">
        <f>IF(I133="MC",AZ133,"")</f>
        <v/>
      </c>
      <c r="CP133" s="31" t="str">
        <f>IF(CO133="","",RANK(CO133,$CO$3:$CO$202,1))</f>
        <v/>
      </c>
      <c r="CQ133" s="31" t="str">
        <f>IF(CP133=1,B133,"")</f>
        <v/>
      </c>
      <c r="CR133" s="31" t="str">
        <f>IF(CP133=2,B133,"")</f>
        <v/>
      </c>
      <c r="CS133" s="31" t="str">
        <f>IF(CP133=3,B133,"")</f>
        <v/>
      </c>
      <c r="CT133" s="31" t="str">
        <f>IF(BE133=0,BE133,"")</f>
        <v/>
      </c>
      <c r="CU133" s="31" t="str">
        <f>IF(BE133=1,1,"")</f>
        <v/>
      </c>
      <c r="CV133" s="31" t="str">
        <f>IF(BE133=2,2,"")</f>
        <v/>
      </c>
      <c r="CW133" s="31" t="str">
        <f>IF(BE133=3,3,"")</f>
        <v/>
      </c>
      <c r="CX133" s="31" t="str">
        <f>IF(BE133=4,4,"")</f>
        <v/>
      </c>
      <c r="CY133" s="31" t="str">
        <f>IF(BE133=5,5,"")</f>
        <v/>
      </c>
      <c r="CZ133" s="31" t="str">
        <f>IF(BH133=0,BH133,"")</f>
        <v/>
      </c>
      <c r="DA133" s="31" t="str">
        <f>IF(BH133=1,1,"")</f>
        <v/>
      </c>
      <c r="DB133" s="31" t="str">
        <f>IF(BH133=2,2,"")</f>
        <v/>
      </c>
      <c r="DC133" s="31" t="str">
        <f>IF(BH133=3,3,"")</f>
        <v/>
      </c>
      <c r="DD133" s="31" t="str">
        <f>IF(BH133=4,4,"")</f>
        <v/>
      </c>
      <c r="DE133" s="31" t="str">
        <f>IF(BH133=5,5,"")</f>
        <v/>
      </c>
      <c r="DF133" s="31" t="str">
        <f>IF(BK133=0,BK133,"")</f>
        <v/>
      </c>
      <c r="DG133" s="31" t="str">
        <f>IF(BK133=1,1,"")</f>
        <v/>
      </c>
      <c r="DH133" s="31" t="str">
        <f>IF(BK133=2,2,"")</f>
        <v/>
      </c>
      <c r="DI133" s="31" t="str">
        <f>IF(BK133=3,3,"")</f>
        <v/>
      </c>
      <c r="DJ133" s="31" t="str">
        <f>IF(BK133=4,4,"")</f>
        <v/>
      </c>
      <c r="DK133" s="31" t="str">
        <f>IF(BK133=5,5,"")</f>
        <v/>
      </c>
      <c r="DL133" s="31" t="str">
        <f>IF(BK133=6,6,"")</f>
        <v/>
      </c>
      <c r="DM133" s="31" t="str">
        <f>IF(BK133=7,7,"")</f>
        <v/>
      </c>
      <c r="DN133" s="31" t="str">
        <f>IF(BK133=8,8,"")</f>
        <v/>
      </c>
      <c r="DO133" s="31" t="str">
        <f>IF(BK133=9,9,"")</f>
        <v/>
      </c>
      <c r="DP133" s="31" t="str">
        <f>IF(BK133=10,10,"")</f>
        <v/>
      </c>
      <c r="DQ133" s="31" t="str">
        <f>IF(J133="Lund",AZ133,"")</f>
        <v/>
      </c>
      <c r="DR133" s="31" t="str">
        <f>IF(DQ133="","",RANK(DQ133,$DQ$3:$DQ$202,1))</f>
        <v/>
      </c>
      <c r="DS133" s="31" t="str">
        <f>IF(DR133=1,B133,"")</f>
        <v/>
      </c>
      <c r="DT133" s="31" t="str">
        <f>IF(I133="AT",B133,"")</f>
        <v/>
      </c>
      <c r="DU133" s="31" t="str">
        <f>IF(I133="MC",B133,"")</f>
        <v/>
      </c>
      <c r="DV133" s="31" t="str">
        <f>IF(I133="AC",B133,"")</f>
        <v/>
      </c>
      <c r="DW133" s="48" t="e">
        <f>IF(BK133=0,0,IF(D133="","",$D$203-AZ133+1)/$D$203*100)</f>
        <v>#VALUE!</v>
      </c>
      <c r="DX133" s="76" t="str">
        <f>IF(AS133 = 0,AV133 - AS133,"")</f>
        <v/>
      </c>
    </row>
    <row r="134" spans="1:128" ht="13.2" x14ac:dyDescent="0.25">
      <c r="A134" s="31" t="s">
        <v>318</v>
      </c>
      <c r="B134" s="76">
        <v>132</v>
      </c>
      <c r="C134" s="15"/>
      <c r="D134" s="15"/>
      <c r="E134" s="15"/>
      <c r="F134" s="15"/>
      <c r="G134" s="15"/>
      <c r="H134" s="47"/>
      <c r="I134" s="15"/>
      <c r="J134" s="47"/>
      <c r="K134" s="47"/>
      <c r="L134" s="47"/>
      <c r="M134" s="54"/>
      <c r="N134" s="54"/>
      <c r="O134" s="54"/>
      <c r="P134" s="54"/>
      <c r="Q134" s="54"/>
      <c r="R134" s="51"/>
      <c r="S134" s="51"/>
      <c r="T134" s="51"/>
      <c r="U134" s="51"/>
      <c r="V134" s="51"/>
      <c r="W134" s="51"/>
      <c r="X134" s="52" t="str">
        <f>IF(M134&gt;0,VLOOKUP(M134,$DY$8:$DZ$95,2)," ")</f>
        <v xml:space="preserve"> </v>
      </c>
      <c r="Y134" s="52" t="str">
        <f>IF(N134&gt;0,VLOOKUP(N134,$DY$8:$DZ$95,2)," ")</f>
        <v xml:space="preserve"> </v>
      </c>
      <c r="Z134" s="52" t="str">
        <f>IF(O134&gt;0,VLOOKUP(O134,$DY$8:$DZ$95,2)," ")</f>
        <v xml:space="preserve"> </v>
      </c>
      <c r="AA134" s="52" t="str">
        <f>IF(P134&gt;0,VLOOKUP(P134,$DY$8:$DZ$95,2)," ")</f>
        <v xml:space="preserve"> </v>
      </c>
      <c r="AB134" s="52" t="str">
        <f>IF(Q134&gt;0,VLOOKUP(Q134,$DY$8:$DZ$95,2)," ")</f>
        <v xml:space="preserve"> </v>
      </c>
      <c r="AC134" s="54"/>
      <c r="AD134" s="54"/>
      <c r="AE134" s="54"/>
      <c r="AF134" s="54"/>
      <c r="AG134" s="54"/>
      <c r="AH134" s="52" t="str">
        <f>IF(AC134&gt;0,VLOOKUP(AC134,$DY$8:$DZ$95,2)," ")</f>
        <v xml:space="preserve"> </v>
      </c>
      <c r="AI134" s="52" t="str">
        <f>IF(AD134&gt;0,VLOOKUP(AD134,$DY$8:$DZ$95,2)," ")</f>
        <v xml:space="preserve"> </v>
      </c>
      <c r="AJ134" s="52" t="str">
        <f>IF(AE134&gt;0,VLOOKUP(AE134,$DY$8:$DZ$95,2)," ")</f>
        <v xml:space="preserve"> </v>
      </c>
      <c r="AK134" s="52" t="str">
        <f>IF(AF134&gt;0,VLOOKUP(AF134,$DY$8:$DZ$95,2)," ")</f>
        <v xml:space="preserve"> </v>
      </c>
      <c r="AL134" s="52" t="str">
        <f>IF(AG134&gt;0,VLOOKUP(AG134,$DY$8:$DZ$95,2)," ")</f>
        <v xml:space="preserve"> </v>
      </c>
      <c r="AM134" s="53"/>
      <c r="AN134" s="53"/>
      <c r="AO134" s="53"/>
      <c r="AP134" s="53"/>
      <c r="AQ134" s="53"/>
      <c r="AR134" s="53"/>
      <c r="AS134" s="55" t="str">
        <f>IF(D134="","",SUM(X134:AB134))</f>
        <v/>
      </c>
      <c r="AT134" s="31" t="str">
        <f>IF(D134="","",RANK(AS134,$AS$3:$AS$202,0))</f>
        <v/>
      </c>
      <c r="AU134" s="57" t="str">
        <f>IF(D134="","",IF(LOOKUP(AT134,'Master 2012 Pay Sheet'!$A$5:$A$35,'Master 2012 Pay Sheet'!$B$5:$B$35)&gt;0,LOOKUP(AT134,'Master 2012 Pay Sheet'!$A$5:$A$35,'Master 2012 Pay Sheet'!$B$5:$B$35),0))</f>
        <v/>
      </c>
      <c r="AV134" s="56" t="str">
        <f>IF(D134="","",SUM(AH134:AL134))</f>
        <v/>
      </c>
      <c r="AW134" s="31" t="str">
        <f>IF(D134="","",RANK(AV134,$AV$3:$AV$202,0))</f>
        <v/>
      </c>
      <c r="AX134" s="57" t="str">
        <f>IF(D134="","",IF(LOOKUP(AW134,'Master 2012 Pay Sheet'!$C$5:$C$35,'Master 2012 Pay Sheet'!$D$5:$D$35)&gt;0,LOOKUP(AW134,'Master 2012 Pay Sheet'!$C$5:$C$35,'Master 2012 Pay Sheet'!$D$5:$D$35),0))</f>
        <v/>
      </c>
      <c r="AY134" s="56" t="str">
        <f>IF(D134="","",AS134+AV134)</f>
        <v/>
      </c>
      <c r="AZ134" s="31" t="str">
        <f>IF(D134="","",RANK(AY134,$AY$3:$AY$202,0))</f>
        <v/>
      </c>
      <c r="BA134" s="57" t="str">
        <f>IF(D134="","",IF(LOOKUP(AZ134,'Master 2012 Pay Sheet'!$E$5:$E$35,'Master 2012 Pay Sheet'!$F$5:$F$35)&gt;0,LOOKUP(AZ134,'Master 2012 Pay Sheet'!$E$5:$E$35,'Master 2012 Pay Sheet'!$F$5:$F$35),0))</f>
        <v/>
      </c>
      <c r="BB134" s="57" t="str">
        <f>IF(D134="","",SUM(AU134+AX134+BA134))</f>
        <v/>
      </c>
      <c r="BC134" s="31" t="str">
        <f>IF(D134="","",AT134-AZ134)</f>
        <v/>
      </c>
      <c r="BD134" s="31" t="str">
        <f>IF(D134="","",IF(BC134=MAX($BC$3:$BC$202),B134,""))</f>
        <v/>
      </c>
      <c r="BE134" s="31" t="str">
        <f>IF(D134="","",COUNT(M134:Q134))</f>
        <v/>
      </c>
      <c r="BF134" s="56" t="str">
        <f>IF(D134="","",MAX(X134:AB134))</f>
        <v/>
      </c>
      <c r="BG134" s="31" t="str">
        <f>IF(BF134=MAX($BF$3:$BF$202),B134,"")</f>
        <v/>
      </c>
      <c r="BH134" s="31" t="str">
        <f>IF(D134="","",COUNT(AC134:AG134))</f>
        <v/>
      </c>
      <c r="BI134" s="56" t="str">
        <f>IF(D134="","",MAX(AH134:AL134))</f>
        <v/>
      </c>
      <c r="BJ134" s="31" t="str">
        <f>IF(BI134=MAX($BI$3:$BI$202),B134,"")</f>
        <v/>
      </c>
      <c r="BK134" s="31" t="str">
        <f>IF(BE134="","",BE134+BH134)</f>
        <v/>
      </c>
      <c r="BL134" s="31" t="str">
        <f>IF(D134="","",IF(S134=MAX($S$3:$S$202),S134,""))</f>
        <v/>
      </c>
      <c r="BM134" s="31" t="str">
        <f>IF(BL134=MAX($BL$3:$BL$202),B134,"")</f>
        <v/>
      </c>
      <c r="BN134" s="31" t="str">
        <f>IF(D134="","",IF(AN134=MAX($AN$3:$AN$202),AN134,""))</f>
        <v/>
      </c>
      <c r="BO134" s="31" t="str">
        <f>IF(BN134=MAX($BN$3:$BN$202),B134,"")</f>
        <v/>
      </c>
      <c r="BP134" s="31" t="str">
        <f>IF(D134="","",IF(R134=MAX($R$3:$R$202),R134,""))</f>
        <v/>
      </c>
      <c r="BQ134" s="31" t="str">
        <f>IF(BP134=MAX($BP$3:$BP$202),B134,"")</f>
        <v/>
      </c>
      <c r="BR134" s="31" t="str">
        <f>IF(D134="","",IF(AM134=MAX($AM$3:$AM$202),AM134,""))</f>
        <v/>
      </c>
      <c r="BS134" s="31" t="str">
        <f>IF(BR134=MAX($BR$3:$BR$202),B134,"")</f>
        <v/>
      </c>
      <c r="BT134" s="31" t="str">
        <f>IF(D134="","",IF(V134=MAX($V$3:$V$202),V134,""))</f>
        <v/>
      </c>
      <c r="BU134" s="31" t="str">
        <f>IF(BT134=MAX($BT$3:$BT$202),B134,"")</f>
        <v/>
      </c>
      <c r="BV134" s="31" t="str">
        <f>IF(D134="","",IF(W134=MAX($W$3:$W$202), W134,""))</f>
        <v/>
      </c>
      <c r="BW134" s="31" t="str">
        <f>IF(BV134=MAX($BV$3:$BV$202),B134,"")</f>
        <v/>
      </c>
      <c r="BX134" s="31" t="str">
        <f>IF(D134="","",IF(AQ134=MAX($AQ$3:$AQ$202),AQ134,""))</f>
        <v/>
      </c>
      <c r="BY134" s="31" t="str">
        <f>IF(BX134=MAX($BX$3:$BX$202),B134,"")</f>
        <v/>
      </c>
      <c r="BZ134" s="31" t="str">
        <f>IF(D134="","",IF(AR134=MAX($AR$3:$AR$202), AR134,""))</f>
        <v/>
      </c>
      <c r="CA134" s="31" t="str">
        <f>IF(BZ134=MAX($BZ$3:$BZ$202),B134,"")</f>
        <v/>
      </c>
      <c r="CB134" s="31" t="str">
        <f>IF(D134="","",IF(U134=MAX($U$3:$U$202), U134,""))</f>
        <v/>
      </c>
      <c r="CC134" s="31" t="str">
        <f>IF(CB134=MAX($CB$3:$CB$202),B134,"")</f>
        <v/>
      </c>
      <c r="CD134" s="31" t="str">
        <f>IF(D134="","",IF(AP134=MAX($AP$3:$AP$202),AP134,""))</f>
        <v/>
      </c>
      <c r="CE134" s="31" t="str">
        <f>IF(CD134=MAX($CD$3:$CD$202),B134,"")</f>
        <v/>
      </c>
      <c r="CF134" s="31" t="str">
        <f>IF(D134="","",IF(T134=MAX($T$3:$T$202), T134,""))</f>
        <v/>
      </c>
      <c r="CG134" s="31" t="str">
        <f>IF(CF134=MAX($CF$3:$CF$202),B134,"")</f>
        <v/>
      </c>
      <c r="CH134" s="31" t="str">
        <f>IF(D134="","",IF(AO134=MAX($AO$3:$AO$202),AO134,""))</f>
        <v/>
      </c>
      <c r="CI134" s="31" t="str">
        <f>IF(CH134=MAX($CH$3:$CH$202),B134,"")</f>
        <v/>
      </c>
      <c r="CJ134" s="31" t="str">
        <f>IF(I134="AC",AZ134,"")</f>
        <v/>
      </c>
      <c r="CK134" s="31" t="str">
        <f>IF(CJ134="","",RANK(CJ134,$CJ$3:$CJ$202,1))</f>
        <v/>
      </c>
      <c r="CL134" s="31" t="str">
        <f>IF(CK134=1,B134,"")</f>
        <v/>
      </c>
      <c r="CM134" s="31" t="str">
        <f>IF(CK134=2,B134,"")</f>
        <v/>
      </c>
      <c r="CN134" s="31" t="str">
        <f>IF(CK134=3,B134,"")</f>
        <v/>
      </c>
      <c r="CO134" s="31" t="str">
        <f>IF(I134="MC",AZ134,"")</f>
        <v/>
      </c>
      <c r="CP134" s="31" t="str">
        <f>IF(CO134="","",RANK(CO134,$CO$3:$CO$202,1))</f>
        <v/>
      </c>
      <c r="CQ134" s="31" t="str">
        <f>IF(CP134=1,B134,"")</f>
        <v/>
      </c>
      <c r="CR134" s="31" t="str">
        <f>IF(CP134=2,B134,"")</f>
        <v/>
      </c>
      <c r="CS134" s="31" t="str">
        <f>IF(CP134=3,B134,"")</f>
        <v/>
      </c>
      <c r="CT134" s="31" t="str">
        <f>IF(BE134=0,BE134,"")</f>
        <v/>
      </c>
      <c r="CU134" s="31" t="str">
        <f>IF(BE134=1,1,"")</f>
        <v/>
      </c>
      <c r="CV134" s="31" t="str">
        <f>IF(BE134=2,2,"")</f>
        <v/>
      </c>
      <c r="CW134" s="31" t="str">
        <f>IF(BE134=3,3,"")</f>
        <v/>
      </c>
      <c r="CX134" s="31" t="str">
        <f>IF(BE134=4,4,"")</f>
        <v/>
      </c>
      <c r="CY134" s="31" t="str">
        <f>IF(BE134=5,5,"")</f>
        <v/>
      </c>
      <c r="CZ134" s="31" t="str">
        <f>IF(BH134=0,BH134,"")</f>
        <v/>
      </c>
      <c r="DA134" s="31" t="str">
        <f>IF(BH134=1,1,"")</f>
        <v/>
      </c>
      <c r="DB134" s="31" t="str">
        <f>IF(BH134=2,2,"")</f>
        <v/>
      </c>
      <c r="DC134" s="31" t="str">
        <f>IF(BH134=3,3,"")</f>
        <v/>
      </c>
      <c r="DD134" s="31" t="str">
        <f>IF(BH134=4,4,"")</f>
        <v/>
      </c>
      <c r="DE134" s="31" t="str">
        <f>IF(BH134=5,5,"")</f>
        <v/>
      </c>
      <c r="DF134" s="31" t="str">
        <f>IF(BK134=0,BK134,"")</f>
        <v/>
      </c>
      <c r="DG134" s="31" t="str">
        <f>IF(BK134=1,1,"")</f>
        <v/>
      </c>
      <c r="DH134" s="31" t="str">
        <f>IF(BK134=2,2,"")</f>
        <v/>
      </c>
      <c r="DI134" s="31" t="str">
        <f>IF(BK134=3,3,"")</f>
        <v/>
      </c>
      <c r="DJ134" s="31" t="str">
        <f>IF(BK134=4,4,"")</f>
        <v/>
      </c>
      <c r="DK134" s="31" t="str">
        <f>IF(BK134=5,5,"")</f>
        <v/>
      </c>
      <c r="DL134" s="31" t="str">
        <f>IF(BK134=6,6,"")</f>
        <v/>
      </c>
      <c r="DM134" s="31" t="str">
        <f>IF(BK134=7,7,"")</f>
        <v/>
      </c>
      <c r="DN134" s="31" t="str">
        <f>IF(BK134=8,8,"")</f>
        <v/>
      </c>
      <c r="DO134" s="31" t="str">
        <f>IF(BK134=9,9,"")</f>
        <v/>
      </c>
      <c r="DP134" s="31" t="str">
        <f>IF(BK134=10,10,"")</f>
        <v/>
      </c>
      <c r="DQ134" s="31" t="str">
        <f>IF(J134="Lund",AZ134,"")</f>
        <v/>
      </c>
      <c r="DR134" s="31" t="str">
        <f>IF(DQ134="","",RANK(DQ134,$DQ$3:$DQ$202,1))</f>
        <v/>
      </c>
      <c r="DS134" s="31" t="str">
        <f>IF(DR134=1,B134,"")</f>
        <v/>
      </c>
      <c r="DT134" s="31" t="str">
        <f>IF(I134="AT",B134,"")</f>
        <v/>
      </c>
      <c r="DU134" s="31" t="str">
        <f>IF(I134="MC",B134,"")</f>
        <v/>
      </c>
      <c r="DV134" s="31" t="str">
        <f>IF(I134="AC",B134,"")</f>
        <v/>
      </c>
      <c r="DW134" s="48" t="e">
        <f>IF(BK134=0,0,IF(D134="","",$D$203-AZ134+1)/$D$203*100)</f>
        <v>#VALUE!</v>
      </c>
      <c r="DX134" s="76" t="str">
        <f>IF(AS134 = 0,AV134 - AS134,"")</f>
        <v/>
      </c>
    </row>
    <row r="135" spans="1:128" ht="13.2" x14ac:dyDescent="0.25">
      <c r="A135" s="31" t="s">
        <v>318</v>
      </c>
      <c r="B135" s="76">
        <v>133</v>
      </c>
      <c r="C135" s="15"/>
      <c r="D135" s="15"/>
      <c r="E135" s="15"/>
      <c r="F135" s="15"/>
      <c r="G135" s="15"/>
      <c r="H135" s="47"/>
      <c r="I135" s="15"/>
      <c r="J135" s="47"/>
      <c r="K135" s="47"/>
      <c r="L135" s="47"/>
      <c r="M135" s="54"/>
      <c r="N135" s="54"/>
      <c r="O135" s="54"/>
      <c r="P135" s="54"/>
      <c r="Q135" s="54"/>
      <c r="R135" s="51"/>
      <c r="S135" s="51"/>
      <c r="T135" s="51"/>
      <c r="U135" s="51"/>
      <c r="V135" s="51"/>
      <c r="W135" s="51"/>
      <c r="X135" s="52" t="str">
        <f>IF(M135&gt;0,VLOOKUP(M135,$DY$8:$DZ$95,2)," ")</f>
        <v xml:space="preserve"> </v>
      </c>
      <c r="Y135" s="52" t="str">
        <f>IF(N135&gt;0,VLOOKUP(N135,$DY$8:$DZ$95,2)," ")</f>
        <v xml:space="preserve"> </v>
      </c>
      <c r="Z135" s="52" t="str">
        <f>IF(O135&gt;0,VLOOKUP(O135,$DY$8:$DZ$95,2)," ")</f>
        <v xml:space="preserve"> </v>
      </c>
      <c r="AA135" s="52" t="str">
        <f>IF(P135&gt;0,VLOOKUP(P135,$DY$8:$DZ$95,2)," ")</f>
        <v xml:space="preserve"> </v>
      </c>
      <c r="AB135" s="52" t="str">
        <f>IF(Q135&gt;0,VLOOKUP(Q135,$DY$8:$DZ$95,2)," ")</f>
        <v xml:space="preserve"> </v>
      </c>
      <c r="AC135" s="54"/>
      <c r="AD135" s="54"/>
      <c r="AE135" s="54"/>
      <c r="AF135" s="54"/>
      <c r="AG135" s="54"/>
      <c r="AH135" s="52" t="str">
        <f>IF(AC135&gt;0,VLOOKUP(AC135,$DY$8:$DZ$95,2)," ")</f>
        <v xml:space="preserve"> </v>
      </c>
      <c r="AI135" s="52" t="str">
        <f>IF(AD135&gt;0,VLOOKUP(AD135,$DY$8:$DZ$95,2)," ")</f>
        <v xml:space="preserve"> </v>
      </c>
      <c r="AJ135" s="52" t="str">
        <f>IF(AE135&gt;0,VLOOKUP(AE135,$DY$8:$DZ$95,2)," ")</f>
        <v xml:space="preserve"> </v>
      </c>
      <c r="AK135" s="52" t="str">
        <f>IF(AF135&gt;0,VLOOKUP(AF135,$DY$8:$DZ$95,2)," ")</f>
        <v xml:space="preserve"> </v>
      </c>
      <c r="AL135" s="52" t="str">
        <f>IF(AG135&gt;0,VLOOKUP(AG135,$DY$8:$DZ$95,2)," ")</f>
        <v xml:space="preserve"> </v>
      </c>
      <c r="AM135" s="53"/>
      <c r="AN135" s="53"/>
      <c r="AO135" s="53"/>
      <c r="AP135" s="53"/>
      <c r="AQ135" s="53"/>
      <c r="AR135" s="53"/>
      <c r="AS135" s="55" t="str">
        <f>IF(D135="","",SUM(X135:AB135))</f>
        <v/>
      </c>
      <c r="AT135" s="31" t="str">
        <f>IF(D135="","",RANK(AS135,$AS$3:$AS$202,0))</f>
        <v/>
      </c>
      <c r="AU135" s="57" t="str">
        <f>IF(D135="","",IF(LOOKUP(AT135,'Master 2012 Pay Sheet'!$A$5:$A$35,'Master 2012 Pay Sheet'!$B$5:$B$35)&gt;0,LOOKUP(AT135,'Master 2012 Pay Sheet'!$A$5:$A$35,'Master 2012 Pay Sheet'!$B$5:$B$35),0))</f>
        <v/>
      </c>
      <c r="AV135" s="56" t="str">
        <f>IF(D135="","",SUM(AH135:AL135))</f>
        <v/>
      </c>
      <c r="AW135" s="31" t="str">
        <f>IF(D135="","",RANK(AV135,$AV$3:$AV$202,0))</f>
        <v/>
      </c>
      <c r="AX135" s="57" t="str">
        <f>IF(D135="","",IF(LOOKUP(AW135,'Master 2012 Pay Sheet'!$C$5:$C$35,'Master 2012 Pay Sheet'!$D$5:$D$35)&gt;0,LOOKUP(AW135,'Master 2012 Pay Sheet'!$C$5:$C$35,'Master 2012 Pay Sheet'!$D$5:$D$35),0))</f>
        <v/>
      </c>
      <c r="AY135" s="56" t="str">
        <f>IF(D135="","",AS135+AV135)</f>
        <v/>
      </c>
      <c r="AZ135" s="31" t="str">
        <f>IF(D135="","",RANK(AY135,$AY$3:$AY$202,0))</f>
        <v/>
      </c>
      <c r="BA135" s="57" t="str">
        <f>IF(D135="","",IF(LOOKUP(AZ135,'Master 2012 Pay Sheet'!$E$5:$E$35,'Master 2012 Pay Sheet'!$F$5:$F$35)&gt;0,LOOKUP(AZ135,'Master 2012 Pay Sheet'!$E$5:$E$35,'Master 2012 Pay Sheet'!$F$5:$F$35),0))</f>
        <v/>
      </c>
      <c r="BB135" s="57" t="str">
        <f>IF(D135="","",SUM(AU135+AX135+BA135))</f>
        <v/>
      </c>
      <c r="BC135" s="31" t="str">
        <f>IF(D135="","",AT135-AZ135)</f>
        <v/>
      </c>
      <c r="BD135" s="31" t="str">
        <f>IF(D135="","",IF(BC135=MAX($BC$3:$BC$202),B135,""))</f>
        <v/>
      </c>
      <c r="BE135" s="31" t="str">
        <f>IF(D135="","",COUNT(M135:Q135))</f>
        <v/>
      </c>
      <c r="BF135" s="56" t="str">
        <f>IF(D135="","",MAX(X135:AB135))</f>
        <v/>
      </c>
      <c r="BG135" s="31" t="str">
        <f>IF(BF135=MAX($BF$3:$BF$202),B135,"")</f>
        <v/>
      </c>
      <c r="BH135" s="31" t="str">
        <f>IF(D135="","",COUNT(AC135:AG135))</f>
        <v/>
      </c>
      <c r="BI135" s="56" t="str">
        <f>IF(D135="","",MAX(AH135:AL135))</f>
        <v/>
      </c>
      <c r="BJ135" s="31" t="str">
        <f>IF(BI135=MAX($BI$3:$BI$202),B135,"")</f>
        <v/>
      </c>
      <c r="BK135" s="31" t="str">
        <f>IF(BE135="","",BE135+BH135)</f>
        <v/>
      </c>
      <c r="BL135" s="31" t="str">
        <f>IF(D135="","",IF(S135=MAX($S$3:$S$202),S135,""))</f>
        <v/>
      </c>
      <c r="BM135" s="31" t="str">
        <f>IF(BL135=MAX($BL$3:$BL$202),B135,"")</f>
        <v/>
      </c>
      <c r="BN135" s="31" t="str">
        <f>IF(D135="","",IF(AN135=MAX($AN$3:$AN$202),AN135,""))</f>
        <v/>
      </c>
      <c r="BO135" s="31" t="str">
        <f>IF(BN135=MAX($BN$3:$BN$202),B135,"")</f>
        <v/>
      </c>
      <c r="BP135" s="31" t="str">
        <f>IF(D135="","",IF(R135=MAX($R$3:$R$202),R135,""))</f>
        <v/>
      </c>
      <c r="BQ135" s="31" t="str">
        <f>IF(BP135=MAX($BP$3:$BP$202),B135,"")</f>
        <v/>
      </c>
      <c r="BR135" s="31" t="str">
        <f>IF(D135="","",IF(AM135=MAX($AM$3:$AM$202),AM135,""))</f>
        <v/>
      </c>
      <c r="BS135" s="31" t="str">
        <f>IF(BR135=MAX($BR$3:$BR$202),B135,"")</f>
        <v/>
      </c>
      <c r="BT135" s="31" t="str">
        <f>IF(D135="","",IF(V135=MAX($V$3:$V$202),V135,""))</f>
        <v/>
      </c>
      <c r="BU135" s="31" t="str">
        <f>IF(BT135=MAX($BT$3:$BT$202),B135,"")</f>
        <v/>
      </c>
      <c r="BV135" s="31" t="str">
        <f>IF(D135="","",IF(W135=MAX($W$3:$W$202), W135,""))</f>
        <v/>
      </c>
      <c r="BW135" s="31" t="str">
        <f>IF(BV135=MAX($BV$3:$BV$202),B135,"")</f>
        <v/>
      </c>
      <c r="BX135" s="31" t="str">
        <f>IF(D135="","",IF(AQ135=MAX($AQ$3:$AQ$202),AQ135,""))</f>
        <v/>
      </c>
      <c r="BY135" s="31" t="str">
        <f>IF(BX135=MAX($BX$3:$BX$202),B135,"")</f>
        <v/>
      </c>
      <c r="BZ135" s="31" t="str">
        <f>IF(D135="","",IF(AR135=MAX($AR$3:$AR$202), AR135,""))</f>
        <v/>
      </c>
      <c r="CA135" s="31" t="str">
        <f>IF(BZ135=MAX($BZ$3:$BZ$202),B135,"")</f>
        <v/>
      </c>
      <c r="CB135" s="31" t="str">
        <f>IF(D135="","",IF(U135=MAX($U$3:$U$202), U135,""))</f>
        <v/>
      </c>
      <c r="CC135" s="31" t="str">
        <f>IF(CB135=MAX($CB$3:$CB$202),B135,"")</f>
        <v/>
      </c>
      <c r="CD135" s="31" t="str">
        <f>IF(D135="","",IF(AP135=MAX($AP$3:$AP$202),AP135,""))</f>
        <v/>
      </c>
      <c r="CE135" s="31" t="str">
        <f>IF(CD135=MAX($CD$3:$CD$202),B135,"")</f>
        <v/>
      </c>
      <c r="CF135" s="31" t="str">
        <f>IF(D135="","",IF(T135=MAX($T$3:$T$202), T135,""))</f>
        <v/>
      </c>
      <c r="CG135" s="31" t="str">
        <f>IF(CF135=MAX($CF$3:$CF$202),B135,"")</f>
        <v/>
      </c>
      <c r="CH135" s="31" t="str">
        <f>IF(D135="","",IF(AO135=MAX($AO$3:$AO$202),AO135,""))</f>
        <v/>
      </c>
      <c r="CI135" s="31" t="str">
        <f>IF(CH135=MAX($CH$3:$CH$202),B135,"")</f>
        <v/>
      </c>
      <c r="CJ135" s="31" t="str">
        <f>IF(I135="AC",AZ135,"")</f>
        <v/>
      </c>
      <c r="CK135" s="31" t="str">
        <f>IF(CJ135="","",RANK(CJ135,$CJ$3:$CJ$202,1))</f>
        <v/>
      </c>
      <c r="CL135" s="31" t="str">
        <f>IF(CK135=1,B135,"")</f>
        <v/>
      </c>
      <c r="CM135" s="31" t="str">
        <f>IF(CK135=2,B135,"")</f>
        <v/>
      </c>
      <c r="CN135" s="31" t="str">
        <f>IF(CK135=3,B135,"")</f>
        <v/>
      </c>
      <c r="CO135" s="31" t="str">
        <f>IF(I135="MC",AZ135,"")</f>
        <v/>
      </c>
      <c r="CP135" s="31" t="str">
        <f>IF(CO135="","",RANK(CO135,$CO$3:$CO$202,1))</f>
        <v/>
      </c>
      <c r="CQ135" s="31" t="str">
        <f>IF(CP135=1,B135,"")</f>
        <v/>
      </c>
      <c r="CR135" s="31" t="str">
        <f>IF(CP135=2,B135,"")</f>
        <v/>
      </c>
      <c r="CS135" s="31" t="str">
        <f>IF(CP135=3,B135,"")</f>
        <v/>
      </c>
      <c r="CT135" s="31" t="str">
        <f>IF(BE135=0,BE135,"")</f>
        <v/>
      </c>
      <c r="CU135" s="31" t="str">
        <f>IF(BE135=1,1,"")</f>
        <v/>
      </c>
      <c r="CV135" s="31" t="str">
        <f>IF(BE135=2,2,"")</f>
        <v/>
      </c>
      <c r="CW135" s="31" t="str">
        <f>IF(BE135=3,3,"")</f>
        <v/>
      </c>
      <c r="CX135" s="31" t="str">
        <f>IF(BE135=4,4,"")</f>
        <v/>
      </c>
      <c r="CY135" s="31" t="str">
        <f>IF(BE135=5,5,"")</f>
        <v/>
      </c>
      <c r="CZ135" s="31" t="str">
        <f>IF(BH135=0,BH135,"")</f>
        <v/>
      </c>
      <c r="DA135" s="31" t="str">
        <f>IF(BH135=1,1,"")</f>
        <v/>
      </c>
      <c r="DB135" s="31" t="str">
        <f>IF(BH135=2,2,"")</f>
        <v/>
      </c>
      <c r="DC135" s="31" t="str">
        <f>IF(BH135=3,3,"")</f>
        <v/>
      </c>
      <c r="DD135" s="31" t="str">
        <f>IF(BH135=4,4,"")</f>
        <v/>
      </c>
      <c r="DE135" s="31" t="str">
        <f>IF(BH135=5,5,"")</f>
        <v/>
      </c>
      <c r="DF135" s="31" t="str">
        <f>IF(BK135=0,BK135,"")</f>
        <v/>
      </c>
      <c r="DG135" s="31" t="str">
        <f>IF(BK135=1,1,"")</f>
        <v/>
      </c>
      <c r="DH135" s="31" t="str">
        <f>IF(BK135=2,2,"")</f>
        <v/>
      </c>
      <c r="DI135" s="31" t="str">
        <f>IF(BK135=3,3,"")</f>
        <v/>
      </c>
      <c r="DJ135" s="31" t="str">
        <f>IF(BK135=4,4,"")</f>
        <v/>
      </c>
      <c r="DK135" s="31" t="str">
        <f>IF(BK135=5,5,"")</f>
        <v/>
      </c>
      <c r="DL135" s="31" t="str">
        <f>IF(BK135=6,6,"")</f>
        <v/>
      </c>
      <c r="DM135" s="31" t="str">
        <f>IF(BK135=7,7,"")</f>
        <v/>
      </c>
      <c r="DN135" s="31" t="str">
        <f>IF(BK135=8,8,"")</f>
        <v/>
      </c>
      <c r="DO135" s="31" t="str">
        <f>IF(BK135=9,9,"")</f>
        <v/>
      </c>
      <c r="DP135" s="31" t="str">
        <f>IF(BK135=10,10,"")</f>
        <v/>
      </c>
      <c r="DQ135" s="31" t="str">
        <f>IF(J135="Lund",AZ135,"")</f>
        <v/>
      </c>
      <c r="DR135" s="31" t="str">
        <f>IF(DQ135="","",RANK(DQ135,$DQ$3:$DQ$202,1))</f>
        <v/>
      </c>
      <c r="DS135" s="31" t="str">
        <f>IF(DR135=1,B135,"")</f>
        <v/>
      </c>
      <c r="DT135" s="31" t="str">
        <f>IF(I135="AT",B135,"")</f>
        <v/>
      </c>
      <c r="DU135" s="31" t="str">
        <f>IF(I135="MC",B135,"")</f>
        <v/>
      </c>
      <c r="DV135" s="31" t="str">
        <f>IF(I135="AC",B135,"")</f>
        <v/>
      </c>
      <c r="DW135" s="48" t="e">
        <f>IF(BK135=0,0,IF(D135="","",$D$203-AZ135+1)/$D$203*100)</f>
        <v>#VALUE!</v>
      </c>
      <c r="DX135" s="76" t="str">
        <f>IF(AS135 = 0,AV135 - AS135,"")</f>
        <v/>
      </c>
    </row>
    <row r="136" spans="1:128" ht="13.2" x14ac:dyDescent="0.25">
      <c r="A136" s="31" t="s">
        <v>318</v>
      </c>
      <c r="B136" s="76">
        <v>134</v>
      </c>
      <c r="C136" s="15"/>
      <c r="D136" s="15"/>
      <c r="E136" s="15"/>
      <c r="F136" s="15"/>
      <c r="G136" s="15"/>
      <c r="H136" s="47"/>
      <c r="I136" s="15"/>
      <c r="J136" s="47"/>
      <c r="K136" s="47"/>
      <c r="L136" s="47"/>
      <c r="M136" s="54"/>
      <c r="N136" s="54"/>
      <c r="O136" s="54"/>
      <c r="P136" s="54"/>
      <c r="Q136" s="54"/>
      <c r="R136" s="51"/>
      <c r="S136" s="51"/>
      <c r="T136" s="51"/>
      <c r="U136" s="51"/>
      <c r="V136" s="51"/>
      <c r="W136" s="51"/>
      <c r="X136" s="52" t="str">
        <f>IF(M136&gt;0,VLOOKUP(M136,$DY$8:$DZ$95,2)," ")</f>
        <v xml:space="preserve"> </v>
      </c>
      <c r="Y136" s="52" t="str">
        <f>IF(N136&gt;0,VLOOKUP(N136,$DY$8:$DZ$95,2)," ")</f>
        <v xml:space="preserve"> </v>
      </c>
      <c r="Z136" s="52" t="str">
        <f>IF(O136&gt;0,VLOOKUP(O136,$DY$8:$DZ$95,2)," ")</f>
        <v xml:space="preserve"> </v>
      </c>
      <c r="AA136" s="52" t="str">
        <f>IF(P136&gt;0,VLOOKUP(P136,$DY$8:$DZ$95,2)," ")</f>
        <v xml:space="preserve"> </v>
      </c>
      <c r="AB136" s="52" t="str">
        <f>IF(Q136&gt;0,VLOOKUP(Q136,$DY$8:$DZ$95,2)," ")</f>
        <v xml:space="preserve"> </v>
      </c>
      <c r="AC136" s="54"/>
      <c r="AD136" s="54"/>
      <c r="AE136" s="54"/>
      <c r="AF136" s="54"/>
      <c r="AG136" s="54"/>
      <c r="AH136" s="52" t="str">
        <f>IF(AC136&gt;0,VLOOKUP(AC136,$DY$8:$DZ$95,2)," ")</f>
        <v xml:space="preserve"> </v>
      </c>
      <c r="AI136" s="52" t="str">
        <f>IF(AD136&gt;0,VLOOKUP(AD136,$DY$8:$DZ$95,2)," ")</f>
        <v xml:space="preserve"> </v>
      </c>
      <c r="AJ136" s="52" t="str">
        <f>IF(AE136&gt;0,VLOOKUP(AE136,$DY$8:$DZ$95,2)," ")</f>
        <v xml:space="preserve"> </v>
      </c>
      <c r="AK136" s="52" t="str">
        <f>IF(AF136&gt;0,VLOOKUP(AF136,$DY$8:$DZ$95,2)," ")</f>
        <v xml:space="preserve"> </v>
      </c>
      <c r="AL136" s="52" t="str">
        <f>IF(AG136&gt;0,VLOOKUP(AG136,$DY$8:$DZ$95,2)," ")</f>
        <v xml:space="preserve"> </v>
      </c>
      <c r="AM136" s="53"/>
      <c r="AN136" s="53"/>
      <c r="AO136" s="53"/>
      <c r="AP136" s="53"/>
      <c r="AQ136" s="53"/>
      <c r="AR136" s="53"/>
      <c r="AS136" s="55" t="str">
        <f>IF(D136="","",SUM(X136:AB136))</f>
        <v/>
      </c>
      <c r="AT136" s="31" t="str">
        <f>IF(D136="","",RANK(AS136,$AS$3:$AS$202,0))</f>
        <v/>
      </c>
      <c r="AU136" s="57" t="str">
        <f>IF(D136="","",IF(LOOKUP(AT136,'Master 2012 Pay Sheet'!$A$5:$A$35,'Master 2012 Pay Sheet'!$B$5:$B$35)&gt;0,LOOKUP(AT136,'Master 2012 Pay Sheet'!$A$5:$A$35,'Master 2012 Pay Sheet'!$B$5:$B$35),0))</f>
        <v/>
      </c>
      <c r="AV136" s="56" t="str">
        <f>IF(D136="","",SUM(AH136:AL136))</f>
        <v/>
      </c>
      <c r="AW136" s="31" t="str">
        <f>IF(D136="","",RANK(AV136,$AV$3:$AV$202,0))</f>
        <v/>
      </c>
      <c r="AX136" s="57" t="str">
        <f>IF(D136="","",IF(LOOKUP(AW136,'Master 2012 Pay Sheet'!$C$5:$C$35,'Master 2012 Pay Sheet'!$D$5:$D$35)&gt;0,LOOKUP(AW136,'Master 2012 Pay Sheet'!$C$5:$C$35,'Master 2012 Pay Sheet'!$D$5:$D$35),0))</f>
        <v/>
      </c>
      <c r="AY136" s="56" t="str">
        <f>IF(D136="","",AS136+AV136)</f>
        <v/>
      </c>
      <c r="AZ136" s="31" t="str">
        <f>IF(D136="","",RANK(AY136,$AY$3:$AY$202,0))</f>
        <v/>
      </c>
      <c r="BA136" s="57" t="str">
        <f>IF(D136="","",IF(LOOKUP(AZ136,'Master 2012 Pay Sheet'!$E$5:$E$35,'Master 2012 Pay Sheet'!$F$5:$F$35)&gt;0,LOOKUP(AZ136,'Master 2012 Pay Sheet'!$E$5:$E$35,'Master 2012 Pay Sheet'!$F$5:$F$35),0))</f>
        <v/>
      </c>
      <c r="BB136" s="57" t="str">
        <f>IF(D136="","",SUM(AU136+AX136+BA136))</f>
        <v/>
      </c>
      <c r="BC136" s="31" t="str">
        <f>IF(D136="","",AT136-AZ136)</f>
        <v/>
      </c>
      <c r="BD136" s="31" t="str">
        <f>IF(D136="","",IF(BC136=MAX($BC$3:$BC$202),B136,""))</f>
        <v/>
      </c>
      <c r="BE136" s="31" t="str">
        <f>IF(D136="","",COUNT(M136:Q136))</f>
        <v/>
      </c>
      <c r="BF136" s="56" t="str">
        <f>IF(D136="","",MAX(X136:AB136))</f>
        <v/>
      </c>
      <c r="BG136" s="31" t="str">
        <f>IF(BF136=MAX($BF$3:$BF$202),B136,"")</f>
        <v/>
      </c>
      <c r="BH136" s="31" t="str">
        <f>IF(D136="","",COUNT(AC136:AG136))</f>
        <v/>
      </c>
      <c r="BI136" s="56" t="str">
        <f>IF(D136="","",MAX(AH136:AL136))</f>
        <v/>
      </c>
      <c r="BJ136" s="31" t="str">
        <f>IF(BI136=MAX($BI$3:$BI$202),B136,"")</f>
        <v/>
      </c>
      <c r="BK136" s="31" t="str">
        <f>IF(BE136="","",BE136+BH136)</f>
        <v/>
      </c>
      <c r="BL136" s="31" t="str">
        <f>IF(D136="","",IF(S136=MAX($S$3:$S$202),S136,""))</f>
        <v/>
      </c>
      <c r="BM136" s="31" t="str">
        <f>IF(BL136=MAX($BL$3:$BL$202),B136,"")</f>
        <v/>
      </c>
      <c r="BN136" s="31" t="str">
        <f>IF(D136="","",IF(AN136=MAX($AN$3:$AN$202),AN136,""))</f>
        <v/>
      </c>
      <c r="BO136" s="31" t="str">
        <f>IF(BN136=MAX($BN$3:$BN$202),B136,"")</f>
        <v/>
      </c>
      <c r="BP136" s="31" t="str">
        <f>IF(D136="","",IF(R136=MAX($R$3:$R$202),R136,""))</f>
        <v/>
      </c>
      <c r="BQ136" s="31" t="str">
        <f>IF(BP136=MAX($BP$3:$BP$202),B136,"")</f>
        <v/>
      </c>
      <c r="BR136" s="31" t="str">
        <f>IF(D136="","",IF(AM136=MAX($AM$3:$AM$202),AM136,""))</f>
        <v/>
      </c>
      <c r="BS136" s="31" t="str">
        <f>IF(BR136=MAX($BR$3:$BR$202),B136,"")</f>
        <v/>
      </c>
      <c r="BT136" s="31" t="str">
        <f>IF(D136="","",IF(V136=MAX($V$3:$V$202),V136,""))</f>
        <v/>
      </c>
      <c r="BU136" s="31" t="str">
        <f>IF(BT136=MAX($BT$3:$BT$202),B136,"")</f>
        <v/>
      </c>
      <c r="BV136" s="31" t="str">
        <f>IF(D136="","",IF(W136=MAX($W$3:$W$202), W136,""))</f>
        <v/>
      </c>
      <c r="BW136" s="31" t="str">
        <f>IF(BV136=MAX($BV$3:$BV$202),B136,"")</f>
        <v/>
      </c>
      <c r="BX136" s="31" t="str">
        <f>IF(D136="","",IF(AQ136=MAX($AQ$3:$AQ$202),AQ136,""))</f>
        <v/>
      </c>
      <c r="BY136" s="31" t="str">
        <f>IF(BX136=MAX($BX$3:$BX$202),B136,"")</f>
        <v/>
      </c>
      <c r="BZ136" s="31" t="str">
        <f>IF(D136="","",IF(AR136=MAX($AR$3:$AR$202), AR136,""))</f>
        <v/>
      </c>
      <c r="CA136" s="31" t="str">
        <f>IF(BZ136=MAX($BZ$3:$BZ$202),B136,"")</f>
        <v/>
      </c>
      <c r="CB136" s="31" t="str">
        <f>IF(D136="","",IF(U136=MAX($U$3:$U$202), U136,""))</f>
        <v/>
      </c>
      <c r="CC136" s="31" t="str">
        <f>IF(CB136=MAX($CB$3:$CB$202),B136,"")</f>
        <v/>
      </c>
      <c r="CD136" s="31" t="str">
        <f>IF(D136="","",IF(AP136=MAX($AP$3:$AP$202),AP136,""))</f>
        <v/>
      </c>
      <c r="CE136" s="31" t="str">
        <f>IF(CD136=MAX($CD$3:$CD$202),B136,"")</f>
        <v/>
      </c>
      <c r="CF136" s="31" t="str">
        <f>IF(D136="","",IF(T136=MAX($T$3:$T$202), T136,""))</f>
        <v/>
      </c>
      <c r="CG136" s="31" t="str">
        <f>IF(CF136=MAX($CF$3:$CF$202),B136,"")</f>
        <v/>
      </c>
      <c r="CH136" s="31" t="str">
        <f>IF(D136="","",IF(AO136=MAX($AO$3:$AO$202),AO136,""))</f>
        <v/>
      </c>
      <c r="CI136" s="31" t="str">
        <f>IF(CH136=MAX($CH$3:$CH$202),B136,"")</f>
        <v/>
      </c>
      <c r="CJ136" s="31" t="str">
        <f>IF(I136="AC",AZ136,"")</f>
        <v/>
      </c>
      <c r="CK136" s="31" t="str">
        <f>IF(CJ136="","",RANK(CJ136,$CJ$3:$CJ$202,1))</f>
        <v/>
      </c>
      <c r="CL136" s="31" t="str">
        <f>IF(CK136=1,B136,"")</f>
        <v/>
      </c>
      <c r="CM136" s="31" t="str">
        <f>IF(CK136=2,B136,"")</f>
        <v/>
      </c>
      <c r="CN136" s="31" t="str">
        <f>IF(CK136=3,B136,"")</f>
        <v/>
      </c>
      <c r="CO136" s="31" t="str">
        <f>IF(I136="MC",AZ136,"")</f>
        <v/>
      </c>
      <c r="CP136" s="31" t="str">
        <f>IF(CO136="","",RANK(CO136,$CO$3:$CO$202,1))</f>
        <v/>
      </c>
      <c r="CQ136" s="31" t="str">
        <f>IF(CP136=1,B136,"")</f>
        <v/>
      </c>
      <c r="CR136" s="31" t="str">
        <f>IF(CP136=2,B136,"")</f>
        <v/>
      </c>
      <c r="CS136" s="31" t="str">
        <f>IF(CP136=3,B136,"")</f>
        <v/>
      </c>
      <c r="CT136" s="31" t="str">
        <f>IF(BE136=0,BE136,"")</f>
        <v/>
      </c>
      <c r="CU136" s="31" t="str">
        <f>IF(BE136=1,1,"")</f>
        <v/>
      </c>
      <c r="CV136" s="31" t="str">
        <f>IF(BE136=2,2,"")</f>
        <v/>
      </c>
      <c r="CW136" s="31" t="str">
        <f>IF(BE136=3,3,"")</f>
        <v/>
      </c>
      <c r="CX136" s="31" t="str">
        <f>IF(BE136=4,4,"")</f>
        <v/>
      </c>
      <c r="CY136" s="31" t="str">
        <f>IF(BE136=5,5,"")</f>
        <v/>
      </c>
      <c r="CZ136" s="31" t="str">
        <f>IF(BH136=0,BH136,"")</f>
        <v/>
      </c>
      <c r="DA136" s="31" t="str">
        <f>IF(BH136=1,1,"")</f>
        <v/>
      </c>
      <c r="DB136" s="31" t="str">
        <f>IF(BH136=2,2,"")</f>
        <v/>
      </c>
      <c r="DC136" s="31" t="str">
        <f>IF(BH136=3,3,"")</f>
        <v/>
      </c>
      <c r="DD136" s="31" t="str">
        <f>IF(BH136=4,4,"")</f>
        <v/>
      </c>
      <c r="DE136" s="31" t="str">
        <f>IF(BH136=5,5,"")</f>
        <v/>
      </c>
      <c r="DF136" s="31" t="str">
        <f>IF(BK136=0,BK136,"")</f>
        <v/>
      </c>
      <c r="DG136" s="31" t="str">
        <f>IF(BK136=1,1,"")</f>
        <v/>
      </c>
      <c r="DH136" s="31" t="str">
        <f>IF(BK136=2,2,"")</f>
        <v/>
      </c>
      <c r="DI136" s="31" t="str">
        <f>IF(BK136=3,3,"")</f>
        <v/>
      </c>
      <c r="DJ136" s="31" t="str">
        <f>IF(BK136=4,4,"")</f>
        <v/>
      </c>
      <c r="DK136" s="31" t="str">
        <f>IF(BK136=5,5,"")</f>
        <v/>
      </c>
      <c r="DL136" s="31" t="str">
        <f>IF(BK136=6,6,"")</f>
        <v/>
      </c>
      <c r="DM136" s="31" t="str">
        <f>IF(BK136=7,7,"")</f>
        <v/>
      </c>
      <c r="DN136" s="31" t="str">
        <f>IF(BK136=8,8,"")</f>
        <v/>
      </c>
      <c r="DO136" s="31" t="str">
        <f>IF(BK136=9,9,"")</f>
        <v/>
      </c>
      <c r="DP136" s="31" t="str">
        <f>IF(BK136=10,10,"")</f>
        <v/>
      </c>
      <c r="DQ136" s="31" t="str">
        <f>IF(J136="Lund",AZ136,"")</f>
        <v/>
      </c>
      <c r="DR136" s="31" t="str">
        <f>IF(DQ136="","",RANK(DQ136,$DQ$3:$DQ$202,1))</f>
        <v/>
      </c>
      <c r="DS136" s="31" t="str">
        <f>IF(DR136=1,B136,"")</f>
        <v/>
      </c>
      <c r="DT136" s="31" t="str">
        <f>IF(I136="AT",B136,"")</f>
        <v/>
      </c>
      <c r="DU136" s="31" t="str">
        <f>IF(I136="MC",B136,"")</f>
        <v/>
      </c>
      <c r="DV136" s="31" t="str">
        <f>IF(I136="AC",B136,"")</f>
        <v/>
      </c>
      <c r="DW136" s="48" t="e">
        <f>IF(BK136=0,0,IF(D136="","",$D$203-AZ136+1)/$D$203*100)</f>
        <v>#VALUE!</v>
      </c>
      <c r="DX136" s="76" t="str">
        <f>IF(AS136 = 0,AV136 - AS136,"")</f>
        <v/>
      </c>
    </row>
    <row r="137" spans="1:128" ht="13.2" x14ac:dyDescent="0.25">
      <c r="A137" s="31" t="s">
        <v>318</v>
      </c>
      <c r="B137" s="76">
        <v>135</v>
      </c>
      <c r="C137" s="15"/>
      <c r="D137" s="15"/>
      <c r="E137" s="15"/>
      <c r="F137" s="15"/>
      <c r="G137" s="15"/>
      <c r="H137" s="47"/>
      <c r="I137" s="15"/>
      <c r="J137" s="47"/>
      <c r="K137" s="47"/>
      <c r="L137" s="47"/>
      <c r="M137" s="54"/>
      <c r="N137" s="54"/>
      <c r="O137" s="54"/>
      <c r="P137" s="54"/>
      <c r="Q137" s="54"/>
      <c r="R137" s="51"/>
      <c r="S137" s="51"/>
      <c r="T137" s="51"/>
      <c r="U137" s="51"/>
      <c r="V137" s="51"/>
      <c r="W137" s="51"/>
      <c r="X137" s="52" t="str">
        <f>IF(M137&gt;0,VLOOKUP(M137,$DY$8:$DZ$95,2)," ")</f>
        <v xml:space="preserve"> </v>
      </c>
      <c r="Y137" s="52" t="str">
        <f>IF(N137&gt;0,VLOOKUP(N137,$DY$8:$DZ$95,2)," ")</f>
        <v xml:space="preserve"> </v>
      </c>
      <c r="Z137" s="52" t="str">
        <f>IF(O137&gt;0,VLOOKUP(O137,$DY$8:$DZ$95,2)," ")</f>
        <v xml:space="preserve"> </v>
      </c>
      <c r="AA137" s="52" t="str">
        <f>IF(P137&gt;0,VLOOKUP(P137,$DY$8:$DZ$95,2)," ")</f>
        <v xml:space="preserve"> </v>
      </c>
      <c r="AB137" s="52" t="str">
        <f>IF(Q137&gt;0,VLOOKUP(Q137,$DY$8:$DZ$95,2)," ")</f>
        <v xml:space="preserve"> </v>
      </c>
      <c r="AC137" s="54"/>
      <c r="AD137" s="54"/>
      <c r="AE137" s="54"/>
      <c r="AF137" s="54"/>
      <c r="AG137" s="54"/>
      <c r="AH137" s="52" t="str">
        <f>IF(AC137&gt;0,VLOOKUP(AC137,$DY$8:$DZ$95,2)," ")</f>
        <v xml:space="preserve"> </v>
      </c>
      <c r="AI137" s="52" t="str">
        <f>IF(AD137&gt;0,VLOOKUP(AD137,$DY$8:$DZ$95,2)," ")</f>
        <v xml:space="preserve"> </v>
      </c>
      <c r="AJ137" s="52" t="str">
        <f>IF(AE137&gt;0,VLOOKUP(AE137,$DY$8:$DZ$95,2)," ")</f>
        <v xml:space="preserve"> </v>
      </c>
      <c r="AK137" s="52" t="str">
        <f>IF(AF137&gt;0,VLOOKUP(AF137,$DY$8:$DZ$95,2)," ")</f>
        <v xml:space="preserve"> </v>
      </c>
      <c r="AL137" s="52" t="str">
        <f>IF(AG137&gt;0,VLOOKUP(AG137,$DY$8:$DZ$95,2)," ")</f>
        <v xml:space="preserve"> </v>
      </c>
      <c r="AM137" s="53"/>
      <c r="AN137" s="53"/>
      <c r="AO137" s="53"/>
      <c r="AP137" s="53"/>
      <c r="AQ137" s="53"/>
      <c r="AR137" s="53"/>
      <c r="AS137" s="55" t="str">
        <f>IF(D137="","",SUM(X137:AB137))</f>
        <v/>
      </c>
      <c r="AT137" s="31" t="str">
        <f>IF(D137="","",RANK(AS137,$AS$3:$AS$202,0))</f>
        <v/>
      </c>
      <c r="AU137" s="57" t="str">
        <f>IF(D137="","",IF(LOOKUP(AT137,'Master 2012 Pay Sheet'!$A$5:$A$35,'Master 2012 Pay Sheet'!$B$5:$B$35)&gt;0,LOOKUP(AT137,'Master 2012 Pay Sheet'!$A$5:$A$35,'Master 2012 Pay Sheet'!$B$5:$B$35),0))</f>
        <v/>
      </c>
      <c r="AV137" s="56" t="str">
        <f>IF(D137="","",SUM(AH137:AL137))</f>
        <v/>
      </c>
      <c r="AW137" s="31" t="str">
        <f>IF(D137="","",RANK(AV137,$AV$3:$AV$202,0))</f>
        <v/>
      </c>
      <c r="AX137" s="57" t="str">
        <f>IF(D137="","",IF(LOOKUP(AW137,'Master 2012 Pay Sheet'!$C$5:$C$35,'Master 2012 Pay Sheet'!$D$5:$D$35)&gt;0,LOOKUP(AW137,'Master 2012 Pay Sheet'!$C$5:$C$35,'Master 2012 Pay Sheet'!$D$5:$D$35),0))</f>
        <v/>
      </c>
      <c r="AY137" s="56" t="str">
        <f>IF(D137="","",AS137+AV137)</f>
        <v/>
      </c>
      <c r="AZ137" s="31" t="str">
        <f>IF(D137="","",RANK(AY137,$AY$3:$AY$202,0))</f>
        <v/>
      </c>
      <c r="BA137" s="57" t="str">
        <f>IF(D137="","",IF(LOOKUP(AZ137,'Master 2012 Pay Sheet'!$E$5:$E$35,'Master 2012 Pay Sheet'!$F$5:$F$35)&gt;0,LOOKUP(AZ137,'Master 2012 Pay Sheet'!$E$5:$E$35,'Master 2012 Pay Sheet'!$F$5:$F$35),0))</f>
        <v/>
      </c>
      <c r="BB137" s="57" t="str">
        <f>IF(D137="","",SUM(AU137+AX137+BA137))</f>
        <v/>
      </c>
      <c r="BC137" s="31" t="str">
        <f>IF(D137="","",AT137-AZ137)</f>
        <v/>
      </c>
      <c r="BD137" s="31" t="str">
        <f>IF(D137="","",IF(BC137=MAX($BC$3:$BC$202),B137,""))</f>
        <v/>
      </c>
      <c r="BE137" s="31" t="str">
        <f>IF(D137="","",COUNT(M137:Q137))</f>
        <v/>
      </c>
      <c r="BF137" s="56" t="str">
        <f>IF(D137="","",MAX(X137:AB137))</f>
        <v/>
      </c>
      <c r="BG137" s="31" t="str">
        <f>IF(BF137=MAX($BF$3:$BF$202),B137,"")</f>
        <v/>
      </c>
      <c r="BH137" s="31" t="str">
        <f>IF(D137="","",COUNT(AC137:AG137))</f>
        <v/>
      </c>
      <c r="BI137" s="56" t="str">
        <f>IF(D137="","",MAX(AH137:AL137))</f>
        <v/>
      </c>
      <c r="BJ137" s="31" t="str">
        <f>IF(BI137=MAX($BI$3:$BI$202),B137,"")</f>
        <v/>
      </c>
      <c r="BK137" s="31" t="str">
        <f>IF(BE137="","",BE137+BH137)</f>
        <v/>
      </c>
      <c r="BL137" s="31" t="str">
        <f>IF(D137="","",IF(S137=MAX($S$3:$S$202),S137,""))</f>
        <v/>
      </c>
      <c r="BM137" s="31" t="str">
        <f>IF(BL137=MAX($BL$3:$BL$202),B137,"")</f>
        <v/>
      </c>
      <c r="BN137" s="31" t="str">
        <f>IF(D137="","",IF(AN137=MAX($AN$3:$AN$202),AN137,""))</f>
        <v/>
      </c>
      <c r="BO137" s="31" t="str">
        <f>IF(BN137=MAX($BN$3:$BN$202),B137,"")</f>
        <v/>
      </c>
      <c r="BP137" s="31" t="str">
        <f>IF(D137="","",IF(R137=MAX($R$3:$R$202),R137,""))</f>
        <v/>
      </c>
      <c r="BQ137" s="31" t="str">
        <f>IF(BP137=MAX($BP$3:$BP$202),B137,"")</f>
        <v/>
      </c>
      <c r="BR137" s="31" t="str">
        <f>IF(D137="","",IF(AM137=MAX($AM$3:$AM$202),AM137,""))</f>
        <v/>
      </c>
      <c r="BS137" s="31" t="str">
        <f>IF(BR137=MAX($BR$3:$BR$202),B137,"")</f>
        <v/>
      </c>
      <c r="BT137" s="31" t="str">
        <f>IF(D137="","",IF(V137=MAX($V$3:$V$202),V137,""))</f>
        <v/>
      </c>
      <c r="BU137" s="31" t="str">
        <f>IF(BT137=MAX($BT$3:$BT$202),B137,"")</f>
        <v/>
      </c>
      <c r="BV137" s="31" t="str">
        <f>IF(D137="","",IF(W137=MAX($W$3:$W$202), W137,""))</f>
        <v/>
      </c>
      <c r="BW137" s="31" t="str">
        <f>IF(BV137=MAX($BV$3:$BV$202),B137,"")</f>
        <v/>
      </c>
      <c r="BX137" s="31" t="str">
        <f>IF(D137="","",IF(AQ137=MAX($AQ$3:$AQ$202),AQ137,""))</f>
        <v/>
      </c>
      <c r="BY137" s="31" t="str">
        <f>IF(BX137=MAX($BX$3:$BX$202),B137,"")</f>
        <v/>
      </c>
      <c r="BZ137" s="31" t="str">
        <f>IF(D137="","",IF(AR137=MAX($AR$3:$AR$202), AR137,""))</f>
        <v/>
      </c>
      <c r="CA137" s="31" t="str">
        <f>IF(BZ137=MAX($BZ$3:$BZ$202),B137,"")</f>
        <v/>
      </c>
      <c r="CB137" s="31" t="str">
        <f>IF(D137="","",IF(U137=MAX($U$3:$U$202), U137,""))</f>
        <v/>
      </c>
      <c r="CC137" s="31" t="str">
        <f>IF(CB137=MAX($CB$3:$CB$202),B137,"")</f>
        <v/>
      </c>
      <c r="CD137" s="31" t="str">
        <f>IF(D137="","",IF(AP137=MAX($AP$3:$AP$202),AP137,""))</f>
        <v/>
      </c>
      <c r="CE137" s="31" t="str">
        <f>IF(CD137=MAX($CD$3:$CD$202),B137,"")</f>
        <v/>
      </c>
      <c r="CF137" s="31" t="str">
        <f>IF(D137="","",IF(T137=MAX($T$3:$T$202), T137,""))</f>
        <v/>
      </c>
      <c r="CG137" s="31" t="str">
        <f>IF(CF137=MAX($CF$3:$CF$202),B137,"")</f>
        <v/>
      </c>
      <c r="CH137" s="31" t="str">
        <f>IF(D137="","",IF(AO137=MAX($AO$3:$AO$202),AO137,""))</f>
        <v/>
      </c>
      <c r="CI137" s="31" t="str">
        <f>IF(CH137=MAX($CH$3:$CH$202),B137,"")</f>
        <v/>
      </c>
      <c r="CJ137" s="31" t="str">
        <f>IF(I137="AC",AZ137,"")</f>
        <v/>
      </c>
      <c r="CK137" s="31" t="str">
        <f>IF(CJ137="","",RANK(CJ137,$CJ$3:$CJ$202,1))</f>
        <v/>
      </c>
      <c r="CL137" s="31" t="str">
        <f>IF(CK137=1,B137,"")</f>
        <v/>
      </c>
      <c r="CM137" s="31" t="str">
        <f>IF(CK137=2,B137,"")</f>
        <v/>
      </c>
      <c r="CN137" s="31" t="str">
        <f>IF(CK137=3,B137,"")</f>
        <v/>
      </c>
      <c r="CO137" s="31" t="str">
        <f>IF(I137="MC",AZ137,"")</f>
        <v/>
      </c>
      <c r="CP137" s="31" t="str">
        <f>IF(CO137="","",RANK(CO137,$CO$3:$CO$202,1))</f>
        <v/>
      </c>
      <c r="CQ137" s="31" t="str">
        <f>IF(CP137=1,B137,"")</f>
        <v/>
      </c>
      <c r="CR137" s="31" t="str">
        <f>IF(CP137=2,B137,"")</f>
        <v/>
      </c>
      <c r="CS137" s="31" t="str">
        <f>IF(CP137=3,B137,"")</f>
        <v/>
      </c>
      <c r="CT137" s="31" t="str">
        <f>IF(BE137=0,BE137,"")</f>
        <v/>
      </c>
      <c r="CU137" s="31" t="str">
        <f>IF(BE137=1,1,"")</f>
        <v/>
      </c>
      <c r="CV137" s="31" t="str">
        <f>IF(BE137=2,2,"")</f>
        <v/>
      </c>
      <c r="CW137" s="31" t="str">
        <f>IF(BE137=3,3,"")</f>
        <v/>
      </c>
      <c r="CX137" s="31" t="str">
        <f>IF(BE137=4,4,"")</f>
        <v/>
      </c>
      <c r="CY137" s="31" t="str">
        <f>IF(BE137=5,5,"")</f>
        <v/>
      </c>
      <c r="CZ137" s="31" t="str">
        <f>IF(BH137=0,BH137,"")</f>
        <v/>
      </c>
      <c r="DA137" s="31" t="str">
        <f>IF(BH137=1,1,"")</f>
        <v/>
      </c>
      <c r="DB137" s="31" t="str">
        <f>IF(BH137=2,2,"")</f>
        <v/>
      </c>
      <c r="DC137" s="31" t="str">
        <f>IF(BH137=3,3,"")</f>
        <v/>
      </c>
      <c r="DD137" s="31" t="str">
        <f>IF(BH137=4,4,"")</f>
        <v/>
      </c>
      <c r="DE137" s="31" t="str">
        <f>IF(BH137=5,5,"")</f>
        <v/>
      </c>
      <c r="DF137" s="31" t="str">
        <f>IF(BK137=0,BK137,"")</f>
        <v/>
      </c>
      <c r="DG137" s="31" t="str">
        <f>IF(BK137=1,1,"")</f>
        <v/>
      </c>
      <c r="DH137" s="31" t="str">
        <f>IF(BK137=2,2,"")</f>
        <v/>
      </c>
      <c r="DI137" s="31" t="str">
        <f>IF(BK137=3,3,"")</f>
        <v/>
      </c>
      <c r="DJ137" s="31" t="str">
        <f>IF(BK137=4,4,"")</f>
        <v/>
      </c>
      <c r="DK137" s="31" t="str">
        <f>IF(BK137=5,5,"")</f>
        <v/>
      </c>
      <c r="DL137" s="31" t="str">
        <f>IF(BK137=6,6,"")</f>
        <v/>
      </c>
      <c r="DM137" s="31" t="str">
        <f>IF(BK137=7,7,"")</f>
        <v/>
      </c>
      <c r="DN137" s="31" t="str">
        <f>IF(BK137=8,8,"")</f>
        <v/>
      </c>
      <c r="DO137" s="31" t="str">
        <f>IF(BK137=9,9,"")</f>
        <v/>
      </c>
      <c r="DP137" s="31" t="str">
        <f>IF(BK137=10,10,"")</f>
        <v/>
      </c>
      <c r="DQ137" s="31" t="str">
        <f>IF(J137="Lund",AZ137,"")</f>
        <v/>
      </c>
      <c r="DR137" s="31" t="str">
        <f>IF(DQ137="","",RANK(DQ137,$DQ$3:$DQ$202,1))</f>
        <v/>
      </c>
      <c r="DS137" s="31" t="str">
        <f>IF(DR137=1,B137,"")</f>
        <v/>
      </c>
      <c r="DT137" s="31" t="str">
        <f>IF(I137="AT",B137,"")</f>
        <v/>
      </c>
      <c r="DU137" s="31" t="str">
        <f>IF(I137="MC",B137,"")</f>
        <v/>
      </c>
      <c r="DV137" s="31" t="str">
        <f>IF(I137="AC",B137,"")</f>
        <v/>
      </c>
      <c r="DW137" s="48" t="e">
        <f>IF(BK137=0,0,IF(D137="","",$D$203-AZ137+1)/$D$203*100)</f>
        <v>#VALUE!</v>
      </c>
      <c r="DX137" s="76" t="str">
        <f>IF(AS137 = 0,AV137 - AS137,"")</f>
        <v/>
      </c>
    </row>
    <row r="138" spans="1:128" ht="13.2" x14ac:dyDescent="0.25">
      <c r="A138" s="31" t="s">
        <v>318</v>
      </c>
      <c r="B138" s="76">
        <v>136</v>
      </c>
      <c r="C138" s="15"/>
      <c r="D138" s="15"/>
      <c r="E138" s="15"/>
      <c r="F138" s="15"/>
      <c r="G138" s="15"/>
      <c r="H138" s="47"/>
      <c r="I138" s="15"/>
      <c r="J138" s="47"/>
      <c r="K138" s="47"/>
      <c r="L138" s="47"/>
      <c r="M138" s="54"/>
      <c r="N138" s="54"/>
      <c r="O138" s="54"/>
      <c r="P138" s="54"/>
      <c r="Q138" s="54"/>
      <c r="R138" s="51"/>
      <c r="S138" s="51"/>
      <c r="T138" s="51"/>
      <c r="U138" s="51"/>
      <c r="V138" s="51"/>
      <c r="W138" s="51"/>
      <c r="X138" s="52" t="str">
        <f>IF(M138&gt;0,VLOOKUP(M138,$DY$8:$DZ$95,2)," ")</f>
        <v xml:space="preserve"> </v>
      </c>
      <c r="Y138" s="52" t="str">
        <f>IF(N138&gt;0,VLOOKUP(N138,$DY$8:$DZ$95,2)," ")</f>
        <v xml:space="preserve"> </v>
      </c>
      <c r="Z138" s="52" t="str">
        <f>IF(O138&gt;0,VLOOKUP(O138,$DY$8:$DZ$95,2)," ")</f>
        <v xml:space="preserve"> </v>
      </c>
      <c r="AA138" s="52" t="str">
        <f>IF(P138&gt;0,VLOOKUP(P138,$DY$8:$DZ$95,2)," ")</f>
        <v xml:space="preserve"> </v>
      </c>
      <c r="AB138" s="52" t="str">
        <f>IF(Q138&gt;0,VLOOKUP(Q138,$DY$8:$DZ$95,2)," ")</f>
        <v xml:space="preserve"> </v>
      </c>
      <c r="AC138" s="54"/>
      <c r="AD138" s="54"/>
      <c r="AE138" s="54"/>
      <c r="AF138" s="54"/>
      <c r="AG138" s="54"/>
      <c r="AH138" s="52" t="str">
        <f>IF(AC138&gt;0,VLOOKUP(AC138,$DY$8:$DZ$95,2)," ")</f>
        <v xml:space="preserve"> </v>
      </c>
      <c r="AI138" s="52" t="str">
        <f>IF(AD138&gt;0,VLOOKUP(AD138,$DY$8:$DZ$95,2)," ")</f>
        <v xml:space="preserve"> </v>
      </c>
      <c r="AJ138" s="52" t="str">
        <f>IF(AE138&gt;0,VLOOKUP(AE138,$DY$8:$DZ$95,2)," ")</f>
        <v xml:space="preserve"> </v>
      </c>
      <c r="AK138" s="52" t="str">
        <f>IF(AF138&gt;0,VLOOKUP(AF138,$DY$8:$DZ$95,2)," ")</f>
        <v xml:space="preserve"> </v>
      </c>
      <c r="AL138" s="52" t="str">
        <f>IF(AG138&gt;0,VLOOKUP(AG138,$DY$8:$DZ$95,2)," ")</f>
        <v xml:space="preserve"> </v>
      </c>
      <c r="AM138" s="53"/>
      <c r="AN138" s="53"/>
      <c r="AO138" s="53"/>
      <c r="AP138" s="53"/>
      <c r="AQ138" s="53"/>
      <c r="AR138" s="53"/>
      <c r="AS138" s="55" t="str">
        <f>IF(D138="","",SUM(X138:AB138))</f>
        <v/>
      </c>
      <c r="AT138" s="31" t="str">
        <f>IF(D138="","",RANK(AS138,$AS$3:$AS$202,0))</f>
        <v/>
      </c>
      <c r="AU138" s="57" t="str">
        <f>IF(D138="","",IF(LOOKUP(AT138,'Master 2012 Pay Sheet'!$A$5:$A$35,'Master 2012 Pay Sheet'!$B$5:$B$35)&gt;0,LOOKUP(AT138,'Master 2012 Pay Sheet'!$A$5:$A$35,'Master 2012 Pay Sheet'!$B$5:$B$35),0))</f>
        <v/>
      </c>
      <c r="AV138" s="56" t="str">
        <f>IF(D138="","",SUM(AH138:AL138))</f>
        <v/>
      </c>
      <c r="AW138" s="31" t="str">
        <f>IF(D138="","",RANK(AV138,$AV$3:$AV$202,0))</f>
        <v/>
      </c>
      <c r="AX138" s="57" t="str">
        <f>IF(D138="","",IF(LOOKUP(AW138,'Master 2012 Pay Sheet'!$C$5:$C$35,'Master 2012 Pay Sheet'!$D$5:$D$35)&gt;0,LOOKUP(AW138,'Master 2012 Pay Sheet'!$C$5:$C$35,'Master 2012 Pay Sheet'!$D$5:$D$35),0))</f>
        <v/>
      </c>
      <c r="AY138" s="56" t="str">
        <f>IF(D138="","",AS138+AV138)</f>
        <v/>
      </c>
      <c r="AZ138" s="31" t="str">
        <f>IF(D138="","",RANK(AY138,$AY$3:$AY$202,0))</f>
        <v/>
      </c>
      <c r="BA138" s="57" t="str">
        <f>IF(D138="","",IF(LOOKUP(AZ138,'Master 2012 Pay Sheet'!$E$5:$E$35,'Master 2012 Pay Sheet'!$F$5:$F$35)&gt;0,LOOKUP(AZ138,'Master 2012 Pay Sheet'!$E$5:$E$35,'Master 2012 Pay Sheet'!$F$5:$F$35),0))</f>
        <v/>
      </c>
      <c r="BB138" s="57" t="str">
        <f>IF(D138="","",SUM(AU138+AX138+BA138))</f>
        <v/>
      </c>
      <c r="BC138" s="31" t="str">
        <f>IF(D138="","",AT138-AZ138)</f>
        <v/>
      </c>
      <c r="BD138" s="31" t="str">
        <f>IF(D138="","",IF(BC138=MAX($BC$3:$BC$202),B138,""))</f>
        <v/>
      </c>
      <c r="BE138" s="31" t="str">
        <f>IF(D138="","",COUNT(M138:Q138))</f>
        <v/>
      </c>
      <c r="BF138" s="56" t="str">
        <f>IF(D138="","",MAX(X138:AB138))</f>
        <v/>
      </c>
      <c r="BG138" s="31" t="str">
        <f>IF(BF138=MAX($BF$3:$BF$202),B138,"")</f>
        <v/>
      </c>
      <c r="BH138" s="31" t="str">
        <f>IF(D138="","",COUNT(AC138:AG138))</f>
        <v/>
      </c>
      <c r="BI138" s="56" t="str">
        <f>IF(D138="","",MAX(AH138:AL138))</f>
        <v/>
      </c>
      <c r="BJ138" s="31" t="str">
        <f>IF(BI138=MAX($BI$3:$BI$202),B138,"")</f>
        <v/>
      </c>
      <c r="BK138" s="31" t="str">
        <f>IF(BE138="","",BE138+BH138)</f>
        <v/>
      </c>
      <c r="BL138" s="31" t="str">
        <f>IF(D138="","",IF(S138=MAX($S$3:$S$202),S138,""))</f>
        <v/>
      </c>
      <c r="BM138" s="31" t="str">
        <f>IF(BL138=MAX($BL$3:$BL$202),B138,"")</f>
        <v/>
      </c>
      <c r="BN138" s="31" t="str">
        <f>IF(D138="","",IF(AN138=MAX($AN$3:$AN$202),AN138,""))</f>
        <v/>
      </c>
      <c r="BO138" s="31" t="str">
        <f>IF(BN138=MAX($BN$3:$BN$202),B138,"")</f>
        <v/>
      </c>
      <c r="BP138" s="31" t="str">
        <f>IF(D138="","",IF(R138=MAX($R$3:$R$202),R138,""))</f>
        <v/>
      </c>
      <c r="BQ138" s="31" t="str">
        <f>IF(BP138=MAX($BP$3:$BP$202),B138,"")</f>
        <v/>
      </c>
      <c r="BR138" s="31" t="str">
        <f>IF(D138="","",IF(AM138=MAX($AM$3:$AM$202),AM138,""))</f>
        <v/>
      </c>
      <c r="BS138" s="31" t="str">
        <f>IF(BR138=MAX($BR$3:$BR$202),B138,"")</f>
        <v/>
      </c>
      <c r="BT138" s="31" t="str">
        <f>IF(D138="","",IF(V138=MAX($V$3:$V$202),V138,""))</f>
        <v/>
      </c>
      <c r="BU138" s="31" t="str">
        <f>IF(BT138=MAX($BT$3:$BT$202),B138,"")</f>
        <v/>
      </c>
      <c r="BV138" s="31" t="str">
        <f>IF(D138="","",IF(W138=MAX($W$3:$W$202), W138,""))</f>
        <v/>
      </c>
      <c r="BW138" s="31" t="str">
        <f>IF(BV138=MAX($BV$3:$BV$202),B138,"")</f>
        <v/>
      </c>
      <c r="BX138" s="31" t="str">
        <f>IF(D138="","",IF(AQ138=MAX($AQ$3:$AQ$202),AQ138,""))</f>
        <v/>
      </c>
      <c r="BY138" s="31" t="str">
        <f>IF(BX138=MAX($BX$3:$BX$202),B138,"")</f>
        <v/>
      </c>
      <c r="BZ138" s="31" t="str">
        <f>IF(D138="","",IF(AR138=MAX($AR$3:$AR$202), AR138,""))</f>
        <v/>
      </c>
      <c r="CA138" s="31" t="str">
        <f>IF(BZ138=MAX($BZ$3:$BZ$202),B138,"")</f>
        <v/>
      </c>
      <c r="CB138" s="31" t="str">
        <f>IF(D138="","",IF(U138=MAX($U$3:$U$202), U138,""))</f>
        <v/>
      </c>
      <c r="CC138" s="31" t="str">
        <f>IF(CB138=MAX($CB$3:$CB$202),B138,"")</f>
        <v/>
      </c>
      <c r="CD138" s="31" t="str">
        <f>IF(D138="","",IF(AP138=MAX($AP$3:$AP$202),AP138,""))</f>
        <v/>
      </c>
      <c r="CE138" s="31" t="str">
        <f>IF(CD138=MAX($CD$3:$CD$202),B138,"")</f>
        <v/>
      </c>
      <c r="CF138" s="31" t="str">
        <f>IF(D138="","",IF(T138=MAX($T$3:$T$202), T138,""))</f>
        <v/>
      </c>
      <c r="CG138" s="31" t="str">
        <f>IF(CF138=MAX($CF$3:$CF$202),B138,"")</f>
        <v/>
      </c>
      <c r="CH138" s="31" t="str">
        <f>IF(D138="","",IF(AO138=MAX($AO$3:$AO$202),AO138,""))</f>
        <v/>
      </c>
      <c r="CI138" s="31" t="str">
        <f>IF(CH138=MAX($CH$3:$CH$202),B138,"")</f>
        <v/>
      </c>
      <c r="CJ138" s="31" t="str">
        <f>IF(I138="AC",AZ138,"")</f>
        <v/>
      </c>
      <c r="CK138" s="31" t="str">
        <f>IF(CJ138="","",RANK(CJ138,$CJ$3:$CJ$202,1))</f>
        <v/>
      </c>
      <c r="CL138" s="31" t="str">
        <f>IF(CK138=1,B138,"")</f>
        <v/>
      </c>
      <c r="CM138" s="31" t="str">
        <f>IF(CK138=2,B138,"")</f>
        <v/>
      </c>
      <c r="CN138" s="31" t="str">
        <f>IF(CK138=3,B138,"")</f>
        <v/>
      </c>
      <c r="CO138" s="31" t="str">
        <f>IF(I138="MC",AZ138,"")</f>
        <v/>
      </c>
      <c r="CP138" s="31" t="str">
        <f>IF(CO138="","",RANK(CO138,$CO$3:$CO$202,1))</f>
        <v/>
      </c>
      <c r="CQ138" s="31" t="str">
        <f>IF(CP138=1,B138,"")</f>
        <v/>
      </c>
      <c r="CR138" s="31" t="str">
        <f>IF(CP138=2,B138,"")</f>
        <v/>
      </c>
      <c r="CS138" s="31" t="str">
        <f>IF(CP138=3,B138,"")</f>
        <v/>
      </c>
      <c r="CT138" s="31" t="str">
        <f>IF(BE138=0,BE138,"")</f>
        <v/>
      </c>
      <c r="CU138" s="31" t="str">
        <f>IF(BE138=1,1,"")</f>
        <v/>
      </c>
      <c r="CV138" s="31" t="str">
        <f>IF(BE138=2,2,"")</f>
        <v/>
      </c>
      <c r="CW138" s="31" t="str">
        <f>IF(BE138=3,3,"")</f>
        <v/>
      </c>
      <c r="CX138" s="31" t="str">
        <f>IF(BE138=4,4,"")</f>
        <v/>
      </c>
      <c r="CY138" s="31" t="str">
        <f>IF(BE138=5,5,"")</f>
        <v/>
      </c>
      <c r="CZ138" s="31" t="str">
        <f>IF(BH138=0,BH138,"")</f>
        <v/>
      </c>
      <c r="DA138" s="31" t="str">
        <f>IF(BH138=1,1,"")</f>
        <v/>
      </c>
      <c r="DB138" s="31" t="str">
        <f>IF(BH138=2,2,"")</f>
        <v/>
      </c>
      <c r="DC138" s="31" t="str">
        <f>IF(BH138=3,3,"")</f>
        <v/>
      </c>
      <c r="DD138" s="31" t="str">
        <f>IF(BH138=4,4,"")</f>
        <v/>
      </c>
      <c r="DE138" s="31" t="str">
        <f>IF(BH138=5,5,"")</f>
        <v/>
      </c>
      <c r="DF138" s="31" t="str">
        <f>IF(BK138=0,BK138,"")</f>
        <v/>
      </c>
      <c r="DG138" s="31" t="str">
        <f>IF(BK138=1,1,"")</f>
        <v/>
      </c>
      <c r="DH138" s="31" t="str">
        <f>IF(BK138=2,2,"")</f>
        <v/>
      </c>
      <c r="DI138" s="31" t="str">
        <f>IF(BK138=3,3,"")</f>
        <v/>
      </c>
      <c r="DJ138" s="31" t="str">
        <f>IF(BK138=4,4,"")</f>
        <v/>
      </c>
      <c r="DK138" s="31" t="str">
        <f>IF(BK138=5,5,"")</f>
        <v/>
      </c>
      <c r="DL138" s="31" t="str">
        <f>IF(BK138=6,6,"")</f>
        <v/>
      </c>
      <c r="DM138" s="31" t="str">
        <f>IF(BK138=7,7,"")</f>
        <v/>
      </c>
      <c r="DN138" s="31" t="str">
        <f>IF(BK138=8,8,"")</f>
        <v/>
      </c>
      <c r="DO138" s="31" t="str">
        <f>IF(BK138=9,9,"")</f>
        <v/>
      </c>
      <c r="DP138" s="31" t="str">
        <f>IF(BK138=10,10,"")</f>
        <v/>
      </c>
      <c r="DQ138" s="31" t="str">
        <f>IF(J138="Lund",AZ138,"")</f>
        <v/>
      </c>
      <c r="DR138" s="31" t="str">
        <f>IF(DQ138="","",RANK(DQ138,$DQ$3:$DQ$202,1))</f>
        <v/>
      </c>
      <c r="DS138" s="31" t="str">
        <f>IF(DR138=1,B138,"")</f>
        <v/>
      </c>
      <c r="DT138" s="31" t="str">
        <f>IF(I138="AT",B138,"")</f>
        <v/>
      </c>
      <c r="DU138" s="31" t="str">
        <f>IF(I138="MC",B138,"")</f>
        <v/>
      </c>
      <c r="DV138" s="31" t="str">
        <f>IF(I138="AC",B138,"")</f>
        <v/>
      </c>
      <c r="DW138" s="48" t="e">
        <f>IF(BK138=0,0,IF(D138="","",$D$203-AZ138+1)/$D$203*100)</f>
        <v>#VALUE!</v>
      </c>
      <c r="DX138" s="76" t="str">
        <f>IF(AS138 = 0,AV138 - AS138,"")</f>
        <v/>
      </c>
    </row>
    <row r="139" spans="1:128" ht="13.2" x14ac:dyDescent="0.25">
      <c r="A139" s="31" t="s">
        <v>318</v>
      </c>
      <c r="B139" s="76">
        <v>137</v>
      </c>
      <c r="C139" s="15"/>
      <c r="D139" s="15"/>
      <c r="E139" s="15"/>
      <c r="F139" s="15"/>
      <c r="G139" s="15"/>
      <c r="H139" s="47"/>
      <c r="I139" s="15"/>
      <c r="J139" s="47"/>
      <c r="K139" s="47"/>
      <c r="L139" s="47"/>
      <c r="M139" s="54"/>
      <c r="N139" s="54"/>
      <c r="O139" s="54"/>
      <c r="P139" s="54"/>
      <c r="Q139" s="54"/>
      <c r="R139" s="51"/>
      <c r="S139" s="51"/>
      <c r="T139" s="51"/>
      <c r="U139" s="51"/>
      <c r="V139" s="51"/>
      <c r="W139" s="51"/>
      <c r="X139" s="52" t="str">
        <f>IF(M139&gt;0,VLOOKUP(M139,$DY$8:$DZ$95,2)," ")</f>
        <v xml:space="preserve"> </v>
      </c>
      <c r="Y139" s="52" t="str">
        <f>IF(N139&gt;0,VLOOKUP(N139,$DY$8:$DZ$95,2)," ")</f>
        <v xml:space="preserve"> </v>
      </c>
      <c r="Z139" s="52" t="str">
        <f>IF(O139&gt;0,VLOOKUP(O139,$DY$8:$DZ$95,2)," ")</f>
        <v xml:space="preserve"> </v>
      </c>
      <c r="AA139" s="52" t="str">
        <f>IF(P139&gt;0,VLOOKUP(P139,$DY$8:$DZ$95,2)," ")</f>
        <v xml:space="preserve"> </v>
      </c>
      <c r="AB139" s="52" t="str">
        <f>IF(Q139&gt;0,VLOOKUP(Q139,$DY$8:$DZ$95,2)," ")</f>
        <v xml:space="preserve"> </v>
      </c>
      <c r="AC139" s="54"/>
      <c r="AD139" s="54"/>
      <c r="AE139" s="54"/>
      <c r="AF139" s="54"/>
      <c r="AG139" s="54"/>
      <c r="AH139" s="52" t="str">
        <f>IF(AC139&gt;0,VLOOKUP(AC139,$DY$8:$DZ$95,2)," ")</f>
        <v xml:space="preserve"> </v>
      </c>
      <c r="AI139" s="52" t="str">
        <f>IF(AD139&gt;0,VLOOKUP(AD139,$DY$8:$DZ$95,2)," ")</f>
        <v xml:space="preserve"> </v>
      </c>
      <c r="AJ139" s="52" t="str">
        <f>IF(AE139&gt;0,VLOOKUP(AE139,$DY$8:$DZ$95,2)," ")</f>
        <v xml:space="preserve"> </v>
      </c>
      <c r="AK139" s="52" t="str">
        <f>IF(AF139&gt;0,VLOOKUP(AF139,$DY$8:$DZ$95,2)," ")</f>
        <v xml:space="preserve"> </v>
      </c>
      <c r="AL139" s="52" t="str">
        <f>IF(AG139&gt;0,VLOOKUP(AG139,$DY$8:$DZ$95,2)," ")</f>
        <v xml:space="preserve"> </v>
      </c>
      <c r="AM139" s="53"/>
      <c r="AN139" s="53"/>
      <c r="AO139" s="53"/>
      <c r="AP139" s="53"/>
      <c r="AQ139" s="53"/>
      <c r="AR139" s="53"/>
      <c r="AS139" s="55" t="str">
        <f>IF(D139="","",SUM(X139:AB139))</f>
        <v/>
      </c>
      <c r="AT139" s="31" t="str">
        <f>IF(D139="","",RANK(AS139,$AS$3:$AS$202,0))</f>
        <v/>
      </c>
      <c r="AU139" s="57" t="str">
        <f>IF(D139="","",IF(LOOKUP(AT139,'Master 2012 Pay Sheet'!$A$5:$A$35,'Master 2012 Pay Sheet'!$B$5:$B$35)&gt;0,LOOKUP(AT139,'Master 2012 Pay Sheet'!$A$5:$A$35,'Master 2012 Pay Sheet'!$B$5:$B$35),0))</f>
        <v/>
      </c>
      <c r="AV139" s="56" t="str">
        <f>IF(D139="","",SUM(AH139:AL139))</f>
        <v/>
      </c>
      <c r="AW139" s="31" t="str">
        <f>IF(D139="","",RANK(AV139,$AV$3:$AV$202,0))</f>
        <v/>
      </c>
      <c r="AX139" s="57" t="str">
        <f>IF(D139="","",IF(LOOKUP(AW139,'Master 2012 Pay Sheet'!$C$5:$C$35,'Master 2012 Pay Sheet'!$D$5:$D$35)&gt;0,LOOKUP(AW139,'Master 2012 Pay Sheet'!$C$5:$C$35,'Master 2012 Pay Sheet'!$D$5:$D$35),0))</f>
        <v/>
      </c>
      <c r="AY139" s="56" t="str">
        <f>IF(D139="","",AS139+AV139)</f>
        <v/>
      </c>
      <c r="AZ139" s="31" t="str">
        <f>IF(D139="","",RANK(AY139,$AY$3:$AY$202,0))</f>
        <v/>
      </c>
      <c r="BA139" s="57" t="str">
        <f>IF(D139="","",IF(LOOKUP(AZ139,'Master 2012 Pay Sheet'!$E$5:$E$35,'Master 2012 Pay Sheet'!$F$5:$F$35)&gt;0,LOOKUP(AZ139,'Master 2012 Pay Sheet'!$E$5:$E$35,'Master 2012 Pay Sheet'!$F$5:$F$35),0))</f>
        <v/>
      </c>
      <c r="BB139" s="57" t="str">
        <f>IF(D139="","",SUM(AU139+AX139+BA139))</f>
        <v/>
      </c>
      <c r="BC139" s="31" t="str">
        <f>IF(D139="","",AT139-AZ139)</f>
        <v/>
      </c>
      <c r="BD139" s="31" t="str">
        <f>IF(D139="","",IF(BC139=MAX($BC$3:$BC$202),B139,""))</f>
        <v/>
      </c>
      <c r="BE139" s="31" t="str">
        <f>IF(D139="","",COUNT(M139:Q139))</f>
        <v/>
      </c>
      <c r="BF139" s="56" t="str">
        <f>IF(D139="","",MAX(X139:AB139))</f>
        <v/>
      </c>
      <c r="BG139" s="31" t="str">
        <f>IF(BF139=MAX($BF$3:$BF$202),B139,"")</f>
        <v/>
      </c>
      <c r="BH139" s="31" t="str">
        <f>IF(D139="","",COUNT(AC139:AG139))</f>
        <v/>
      </c>
      <c r="BI139" s="56" t="str">
        <f>IF(D139="","",MAX(AH139:AL139))</f>
        <v/>
      </c>
      <c r="BJ139" s="31" t="str">
        <f>IF(BI139=MAX($BI$3:$BI$202),B139,"")</f>
        <v/>
      </c>
      <c r="BK139" s="31" t="str">
        <f>IF(BE139="","",BE139+BH139)</f>
        <v/>
      </c>
      <c r="BL139" s="31" t="str">
        <f>IF(D139="","",IF(S139=MAX($S$3:$S$202),S139,""))</f>
        <v/>
      </c>
      <c r="BM139" s="31" t="str">
        <f>IF(BL139=MAX($BL$3:$BL$202),B139,"")</f>
        <v/>
      </c>
      <c r="BN139" s="31" t="str">
        <f>IF(D139="","",IF(AN139=MAX($AN$3:$AN$202),AN139,""))</f>
        <v/>
      </c>
      <c r="BO139" s="31" t="str">
        <f>IF(BN139=MAX($BN$3:$BN$202),B139,"")</f>
        <v/>
      </c>
      <c r="BP139" s="31" t="str">
        <f>IF(D139="","",IF(R139=MAX($R$3:$R$202),R139,""))</f>
        <v/>
      </c>
      <c r="BQ139" s="31" t="str">
        <f>IF(BP139=MAX($BP$3:$BP$202),B139,"")</f>
        <v/>
      </c>
      <c r="BR139" s="31" t="str">
        <f>IF(D139="","",IF(AM139=MAX($AM$3:$AM$202),AM139,""))</f>
        <v/>
      </c>
      <c r="BS139" s="31" t="str">
        <f>IF(BR139=MAX($BR$3:$BR$202),B139,"")</f>
        <v/>
      </c>
      <c r="BT139" s="31" t="str">
        <f>IF(D139="","",IF(V139=MAX($V$3:$V$202),V139,""))</f>
        <v/>
      </c>
      <c r="BU139" s="31" t="str">
        <f>IF(BT139=MAX($BT$3:$BT$202),B139,"")</f>
        <v/>
      </c>
      <c r="BV139" s="31" t="str">
        <f>IF(D139="","",IF(W139=MAX($W$3:$W$202), W139,""))</f>
        <v/>
      </c>
      <c r="BW139" s="31" t="str">
        <f>IF(BV139=MAX($BV$3:$BV$202),B139,"")</f>
        <v/>
      </c>
      <c r="BX139" s="31" t="str">
        <f>IF(D139="","",IF(AQ139=MAX($AQ$3:$AQ$202),AQ139,""))</f>
        <v/>
      </c>
      <c r="BY139" s="31" t="str">
        <f>IF(BX139=MAX($BX$3:$BX$202),B139,"")</f>
        <v/>
      </c>
      <c r="BZ139" s="31" t="str">
        <f>IF(D139="","",IF(AR139=MAX($AR$3:$AR$202), AR139,""))</f>
        <v/>
      </c>
      <c r="CA139" s="31" t="str">
        <f>IF(BZ139=MAX($BZ$3:$BZ$202),B139,"")</f>
        <v/>
      </c>
      <c r="CB139" s="31" t="str">
        <f>IF(D139="","",IF(U139=MAX($U$3:$U$202), U139,""))</f>
        <v/>
      </c>
      <c r="CC139" s="31" t="str">
        <f>IF(CB139=MAX($CB$3:$CB$202),B139,"")</f>
        <v/>
      </c>
      <c r="CD139" s="31" t="str">
        <f>IF(D139="","",IF(AP139=MAX($AP$3:$AP$202),AP139,""))</f>
        <v/>
      </c>
      <c r="CE139" s="31" t="str">
        <f>IF(CD139=MAX($CD$3:$CD$202),B139,"")</f>
        <v/>
      </c>
      <c r="CF139" s="31" t="str">
        <f>IF(D139="","",IF(T139=MAX($T$3:$T$202), T139,""))</f>
        <v/>
      </c>
      <c r="CG139" s="31" t="str">
        <f>IF(CF139=MAX($CF$3:$CF$202),B139,"")</f>
        <v/>
      </c>
      <c r="CH139" s="31" t="str">
        <f>IF(D139="","",IF(AO139=MAX($AO$3:$AO$202),AO139,""))</f>
        <v/>
      </c>
      <c r="CI139" s="31" t="str">
        <f>IF(CH139=MAX($CH$3:$CH$202),B139,"")</f>
        <v/>
      </c>
      <c r="CJ139" s="31" t="str">
        <f>IF(I139="AC",AZ139,"")</f>
        <v/>
      </c>
      <c r="CK139" s="31" t="str">
        <f>IF(CJ139="","",RANK(CJ139,$CJ$3:$CJ$202,1))</f>
        <v/>
      </c>
      <c r="CL139" s="31" t="str">
        <f>IF(CK139=1,B139,"")</f>
        <v/>
      </c>
      <c r="CM139" s="31" t="str">
        <f>IF(CK139=2,B139,"")</f>
        <v/>
      </c>
      <c r="CN139" s="31" t="str">
        <f>IF(CK139=3,B139,"")</f>
        <v/>
      </c>
      <c r="CO139" s="31" t="str">
        <f>IF(I139="MC",AZ139,"")</f>
        <v/>
      </c>
      <c r="CP139" s="31" t="str">
        <f>IF(CO139="","",RANK(CO139,$CO$3:$CO$202,1))</f>
        <v/>
      </c>
      <c r="CQ139" s="31" t="str">
        <f>IF(CP139=1,B139,"")</f>
        <v/>
      </c>
      <c r="CR139" s="31" t="str">
        <f>IF(CP139=2,B139,"")</f>
        <v/>
      </c>
      <c r="CS139" s="31" t="str">
        <f>IF(CP139=3,B139,"")</f>
        <v/>
      </c>
      <c r="CT139" s="31" t="str">
        <f>IF(BE139=0,BE139,"")</f>
        <v/>
      </c>
      <c r="CU139" s="31" t="str">
        <f>IF(BE139=1,1,"")</f>
        <v/>
      </c>
      <c r="CV139" s="31" t="str">
        <f>IF(BE139=2,2,"")</f>
        <v/>
      </c>
      <c r="CW139" s="31" t="str">
        <f>IF(BE139=3,3,"")</f>
        <v/>
      </c>
      <c r="CX139" s="31" t="str">
        <f>IF(BE139=4,4,"")</f>
        <v/>
      </c>
      <c r="CY139" s="31" t="str">
        <f>IF(BE139=5,5,"")</f>
        <v/>
      </c>
      <c r="CZ139" s="31" t="str">
        <f>IF(BH139=0,BH139,"")</f>
        <v/>
      </c>
      <c r="DA139" s="31" t="str">
        <f>IF(BH139=1,1,"")</f>
        <v/>
      </c>
      <c r="DB139" s="31" t="str">
        <f>IF(BH139=2,2,"")</f>
        <v/>
      </c>
      <c r="DC139" s="31" t="str">
        <f>IF(BH139=3,3,"")</f>
        <v/>
      </c>
      <c r="DD139" s="31" t="str">
        <f>IF(BH139=4,4,"")</f>
        <v/>
      </c>
      <c r="DE139" s="31" t="str">
        <f>IF(BH139=5,5,"")</f>
        <v/>
      </c>
      <c r="DF139" s="31" t="str">
        <f>IF(BK139=0,BK139,"")</f>
        <v/>
      </c>
      <c r="DG139" s="31" t="str">
        <f>IF(BK139=1,1,"")</f>
        <v/>
      </c>
      <c r="DH139" s="31" t="str">
        <f>IF(BK139=2,2,"")</f>
        <v/>
      </c>
      <c r="DI139" s="31" t="str">
        <f>IF(BK139=3,3,"")</f>
        <v/>
      </c>
      <c r="DJ139" s="31" t="str">
        <f>IF(BK139=4,4,"")</f>
        <v/>
      </c>
      <c r="DK139" s="31" t="str">
        <f>IF(BK139=5,5,"")</f>
        <v/>
      </c>
      <c r="DL139" s="31" t="str">
        <f>IF(BK139=6,6,"")</f>
        <v/>
      </c>
      <c r="DM139" s="31" t="str">
        <f>IF(BK139=7,7,"")</f>
        <v/>
      </c>
      <c r="DN139" s="31" t="str">
        <f>IF(BK139=8,8,"")</f>
        <v/>
      </c>
      <c r="DO139" s="31" t="str">
        <f>IF(BK139=9,9,"")</f>
        <v/>
      </c>
      <c r="DP139" s="31" t="str">
        <f>IF(BK139=10,10,"")</f>
        <v/>
      </c>
      <c r="DQ139" s="31" t="str">
        <f>IF(J139="Lund",AZ139,"")</f>
        <v/>
      </c>
      <c r="DR139" s="31" t="str">
        <f>IF(DQ139="","",RANK(DQ139,$DQ$3:$DQ$202,1))</f>
        <v/>
      </c>
      <c r="DS139" s="31" t="str">
        <f>IF(DR139=1,B139,"")</f>
        <v/>
      </c>
      <c r="DT139" s="31" t="str">
        <f>IF(I139="AT",B139,"")</f>
        <v/>
      </c>
      <c r="DU139" s="31" t="str">
        <f>IF(I139="MC",B139,"")</f>
        <v/>
      </c>
      <c r="DV139" s="31" t="str">
        <f>IF(I139="AC",B139,"")</f>
        <v/>
      </c>
      <c r="DW139" s="48" t="e">
        <f>IF(BK139=0,0,IF(D139="","",$D$203-AZ139+1)/$D$203*100)</f>
        <v>#VALUE!</v>
      </c>
      <c r="DX139" s="76" t="str">
        <f>IF(AS139 = 0,AV139 - AS139,"")</f>
        <v/>
      </c>
    </row>
    <row r="140" spans="1:128" ht="13.2" x14ac:dyDescent="0.25">
      <c r="A140" s="31" t="s">
        <v>318</v>
      </c>
      <c r="B140" s="76">
        <v>138</v>
      </c>
      <c r="C140" s="15"/>
      <c r="D140" s="15"/>
      <c r="E140" s="15"/>
      <c r="F140" s="15"/>
      <c r="G140" s="15"/>
      <c r="H140" s="47"/>
      <c r="I140" s="15"/>
      <c r="J140" s="47"/>
      <c r="K140" s="47"/>
      <c r="L140" s="47"/>
      <c r="M140" s="54"/>
      <c r="N140" s="54"/>
      <c r="O140" s="54"/>
      <c r="P140" s="54"/>
      <c r="Q140" s="54"/>
      <c r="R140" s="51"/>
      <c r="S140" s="51"/>
      <c r="T140" s="51"/>
      <c r="U140" s="51"/>
      <c r="V140" s="51"/>
      <c r="W140" s="51"/>
      <c r="X140" s="52" t="str">
        <f>IF(M140&gt;0,VLOOKUP(M140,$DY$8:$DZ$95,2)," ")</f>
        <v xml:space="preserve"> </v>
      </c>
      <c r="Y140" s="52" t="str">
        <f>IF(N140&gt;0,VLOOKUP(N140,$DY$8:$DZ$95,2)," ")</f>
        <v xml:space="preserve"> </v>
      </c>
      <c r="Z140" s="52" t="str">
        <f>IF(O140&gt;0,VLOOKUP(O140,$DY$8:$DZ$95,2)," ")</f>
        <v xml:space="preserve"> </v>
      </c>
      <c r="AA140" s="52" t="str">
        <f>IF(P140&gt;0,VLOOKUP(P140,$DY$8:$DZ$95,2)," ")</f>
        <v xml:space="preserve"> </v>
      </c>
      <c r="AB140" s="52" t="str">
        <f>IF(Q140&gt;0,VLOOKUP(Q140,$DY$8:$DZ$95,2)," ")</f>
        <v xml:space="preserve"> </v>
      </c>
      <c r="AC140" s="54"/>
      <c r="AD140" s="54"/>
      <c r="AE140" s="54"/>
      <c r="AF140" s="54"/>
      <c r="AG140" s="54"/>
      <c r="AH140" s="52" t="str">
        <f>IF(AC140&gt;0,VLOOKUP(AC140,$DY$8:$DZ$95,2)," ")</f>
        <v xml:space="preserve"> </v>
      </c>
      <c r="AI140" s="52" t="str">
        <f>IF(AD140&gt;0,VLOOKUP(AD140,$DY$8:$DZ$95,2)," ")</f>
        <v xml:space="preserve"> </v>
      </c>
      <c r="AJ140" s="52" t="str">
        <f>IF(AE140&gt;0,VLOOKUP(AE140,$DY$8:$DZ$95,2)," ")</f>
        <v xml:space="preserve"> </v>
      </c>
      <c r="AK140" s="52" t="str">
        <f>IF(AF140&gt;0,VLOOKUP(AF140,$DY$8:$DZ$95,2)," ")</f>
        <v xml:space="preserve"> </v>
      </c>
      <c r="AL140" s="52" t="str">
        <f>IF(AG140&gt;0,VLOOKUP(AG140,$DY$8:$DZ$95,2)," ")</f>
        <v xml:space="preserve"> </v>
      </c>
      <c r="AM140" s="53"/>
      <c r="AN140" s="53"/>
      <c r="AO140" s="53"/>
      <c r="AP140" s="53"/>
      <c r="AQ140" s="53"/>
      <c r="AR140" s="53"/>
      <c r="AS140" s="55" t="str">
        <f>IF(D140="","",SUM(X140:AB140))</f>
        <v/>
      </c>
      <c r="AT140" s="31" t="str">
        <f>IF(D140="","",RANK(AS140,$AS$3:$AS$202,0))</f>
        <v/>
      </c>
      <c r="AU140" s="57" t="str">
        <f>IF(D140="","",IF(LOOKUP(AT140,'Master 2012 Pay Sheet'!$A$5:$A$35,'Master 2012 Pay Sheet'!$B$5:$B$35)&gt;0,LOOKUP(AT140,'Master 2012 Pay Sheet'!$A$5:$A$35,'Master 2012 Pay Sheet'!$B$5:$B$35),0))</f>
        <v/>
      </c>
      <c r="AV140" s="56" t="str">
        <f>IF(D140="","",SUM(AH140:AL140))</f>
        <v/>
      </c>
      <c r="AW140" s="31" t="str">
        <f>IF(D140="","",RANK(AV140,$AV$3:$AV$202,0))</f>
        <v/>
      </c>
      <c r="AX140" s="57" t="str">
        <f>IF(D140="","",IF(LOOKUP(AW140,'Master 2012 Pay Sheet'!$C$5:$C$35,'Master 2012 Pay Sheet'!$D$5:$D$35)&gt;0,LOOKUP(AW140,'Master 2012 Pay Sheet'!$C$5:$C$35,'Master 2012 Pay Sheet'!$D$5:$D$35),0))</f>
        <v/>
      </c>
      <c r="AY140" s="56" t="str">
        <f>IF(D140="","",AS140+AV140)</f>
        <v/>
      </c>
      <c r="AZ140" s="31" t="str">
        <f>IF(D140="","",RANK(AY140,$AY$3:$AY$202,0))</f>
        <v/>
      </c>
      <c r="BA140" s="57" t="str">
        <f>IF(D140="","",IF(LOOKUP(AZ140,'Master 2012 Pay Sheet'!$E$5:$E$35,'Master 2012 Pay Sheet'!$F$5:$F$35)&gt;0,LOOKUP(AZ140,'Master 2012 Pay Sheet'!$E$5:$E$35,'Master 2012 Pay Sheet'!$F$5:$F$35),0))</f>
        <v/>
      </c>
      <c r="BB140" s="57" t="str">
        <f>IF(D140="","",SUM(AU140+AX140+BA140))</f>
        <v/>
      </c>
      <c r="BC140" s="31" t="str">
        <f>IF(D140="","",AT140-AZ140)</f>
        <v/>
      </c>
      <c r="BD140" s="31" t="str">
        <f>IF(D140="","",IF(BC140=MAX($BC$3:$BC$202),B140,""))</f>
        <v/>
      </c>
      <c r="BE140" s="31" t="str">
        <f>IF(D140="","",COUNT(M140:Q140))</f>
        <v/>
      </c>
      <c r="BF140" s="56" t="str">
        <f>IF(D140="","",MAX(X140:AB140))</f>
        <v/>
      </c>
      <c r="BG140" s="31" t="str">
        <f>IF(BF140=MAX($BF$3:$BF$202),B140,"")</f>
        <v/>
      </c>
      <c r="BH140" s="31" t="str">
        <f>IF(D140="","",COUNT(AC140:AG140))</f>
        <v/>
      </c>
      <c r="BI140" s="56" t="str">
        <f>IF(D140="","",MAX(AH140:AL140))</f>
        <v/>
      </c>
      <c r="BJ140" s="31" t="str">
        <f>IF(BI140=MAX($BI$3:$BI$202),B140,"")</f>
        <v/>
      </c>
      <c r="BK140" s="31" t="str">
        <f>IF(BE140="","",BE140+BH140)</f>
        <v/>
      </c>
      <c r="BL140" s="31" t="str">
        <f>IF(D140="","",IF(S140=MAX($S$3:$S$202),S140,""))</f>
        <v/>
      </c>
      <c r="BM140" s="31" t="str">
        <f>IF(BL140=MAX($BL$3:$BL$202),B140,"")</f>
        <v/>
      </c>
      <c r="BN140" s="31" t="str">
        <f>IF(D140="","",IF(AN140=MAX($AN$3:$AN$202),AN140,""))</f>
        <v/>
      </c>
      <c r="BO140" s="31" t="str">
        <f>IF(BN140=MAX($BN$3:$BN$202),B140,"")</f>
        <v/>
      </c>
      <c r="BP140" s="31" t="str">
        <f>IF(D140="","",IF(R140=MAX($R$3:$R$202),R140,""))</f>
        <v/>
      </c>
      <c r="BQ140" s="31" t="str">
        <f>IF(BP140=MAX($BP$3:$BP$202),B140,"")</f>
        <v/>
      </c>
      <c r="BR140" s="31" t="str">
        <f>IF(D140="","",IF(AM140=MAX($AM$3:$AM$202),AM140,""))</f>
        <v/>
      </c>
      <c r="BS140" s="31" t="str">
        <f>IF(BR140=MAX($BR$3:$BR$202),B140,"")</f>
        <v/>
      </c>
      <c r="BT140" s="31" t="str">
        <f>IF(D140="","",IF(V140=MAX($V$3:$V$202),V140,""))</f>
        <v/>
      </c>
      <c r="BU140" s="31" t="str">
        <f>IF(BT140=MAX($BT$3:$BT$202),B140,"")</f>
        <v/>
      </c>
      <c r="BV140" s="31" t="str">
        <f>IF(D140="","",IF(W140=MAX($W$3:$W$202), W140,""))</f>
        <v/>
      </c>
      <c r="BW140" s="31" t="str">
        <f>IF(BV140=MAX($BV$3:$BV$202),B140,"")</f>
        <v/>
      </c>
      <c r="BX140" s="31" t="str">
        <f>IF(D140="","",IF(AQ140=MAX($AQ$3:$AQ$202),AQ140,""))</f>
        <v/>
      </c>
      <c r="BY140" s="31" t="str">
        <f>IF(BX140=MAX($BX$3:$BX$202),B140,"")</f>
        <v/>
      </c>
      <c r="BZ140" s="31" t="str">
        <f>IF(D140="","",IF(AR140=MAX($AR$3:$AR$202), AR140,""))</f>
        <v/>
      </c>
      <c r="CA140" s="31" t="str">
        <f>IF(BZ140=MAX($BZ$3:$BZ$202),B140,"")</f>
        <v/>
      </c>
      <c r="CB140" s="31" t="str">
        <f>IF(D140="","",IF(U140=MAX($U$3:$U$202), U140,""))</f>
        <v/>
      </c>
      <c r="CC140" s="31" t="str">
        <f>IF(CB140=MAX($CB$3:$CB$202),B140,"")</f>
        <v/>
      </c>
      <c r="CD140" s="31" t="str">
        <f>IF(D140="","",IF(AP140=MAX($AP$3:$AP$202),AP140,""))</f>
        <v/>
      </c>
      <c r="CE140" s="31" t="str">
        <f>IF(CD140=MAX($CD$3:$CD$202),B140,"")</f>
        <v/>
      </c>
      <c r="CF140" s="31" t="str">
        <f>IF(D140="","",IF(T140=MAX($T$3:$T$202), T140,""))</f>
        <v/>
      </c>
      <c r="CG140" s="31" t="str">
        <f>IF(CF140=MAX($CF$3:$CF$202),B140,"")</f>
        <v/>
      </c>
      <c r="CH140" s="31" t="str">
        <f>IF(D140="","",IF(AO140=MAX($AO$3:$AO$202),AO140,""))</f>
        <v/>
      </c>
      <c r="CI140" s="31" t="str">
        <f>IF(CH140=MAX($CH$3:$CH$202),B140,"")</f>
        <v/>
      </c>
      <c r="CJ140" s="31" t="str">
        <f>IF(I140="AC",AZ140,"")</f>
        <v/>
      </c>
      <c r="CK140" s="31" t="str">
        <f>IF(CJ140="","",RANK(CJ140,$CJ$3:$CJ$202,1))</f>
        <v/>
      </c>
      <c r="CL140" s="31" t="str">
        <f>IF(CK140=1,B140,"")</f>
        <v/>
      </c>
      <c r="CM140" s="31" t="str">
        <f>IF(CK140=2,B140,"")</f>
        <v/>
      </c>
      <c r="CN140" s="31" t="str">
        <f>IF(CK140=3,B140,"")</f>
        <v/>
      </c>
      <c r="CO140" s="31" t="str">
        <f>IF(I140="MC",AZ140,"")</f>
        <v/>
      </c>
      <c r="CP140" s="31" t="str">
        <f>IF(CO140="","",RANK(CO140,$CO$3:$CO$202,1))</f>
        <v/>
      </c>
      <c r="CQ140" s="31" t="str">
        <f>IF(CP140=1,B140,"")</f>
        <v/>
      </c>
      <c r="CR140" s="31" t="str">
        <f>IF(CP140=2,B140,"")</f>
        <v/>
      </c>
      <c r="CS140" s="31" t="str">
        <f>IF(CP140=3,B140,"")</f>
        <v/>
      </c>
      <c r="CT140" s="31" t="str">
        <f>IF(BE140=0,BE140,"")</f>
        <v/>
      </c>
      <c r="CU140" s="31" t="str">
        <f>IF(BE140=1,1,"")</f>
        <v/>
      </c>
      <c r="CV140" s="31" t="str">
        <f>IF(BE140=2,2,"")</f>
        <v/>
      </c>
      <c r="CW140" s="31" t="str">
        <f>IF(BE140=3,3,"")</f>
        <v/>
      </c>
      <c r="CX140" s="31" t="str">
        <f>IF(BE140=4,4,"")</f>
        <v/>
      </c>
      <c r="CY140" s="31" t="str">
        <f>IF(BE140=5,5,"")</f>
        <v/>
      </c>
      <c r="CZ140" s="31" t="str">
        <f>IF(BH140=0,BH140,"")</f>
        <v/>
      </c>
      <c r="DA140" s="31" t="str">
        <f>IF(BH140=1,1,"")</f>
        <v/>
      </c>
      <c r="DB140" s="31" t="str">
        <f>IF(BH140=2,2,"")</f>
        <v/>
      </c>
      <c r="DC140" s="31" t="str">
        <f>IF(BH140=3,3,"")</f>
        <v/>
      </c>
      <c r="DD140" s="31" t="str">
        <f>IF(BH140=4,4,"")</f>
        <v/>
      </c>
      <c r="DE140" s="31" t="str">
        <f>IF(BH140=5,5,"")</f>
        <v/>
      </c>
      <c r="DF140" s="31" t="str">
        <f>IF(BK140=0,BK140,"")</f>
        <v/>
      </c>
      <c r="DG140" s="31" t="str">
        <f>IF(BK140=1,1,"")</f>
        <v/>
      </c>
      <c r="DH140" s="31" t="str">
        <f>IF(BK140=2,2,"")</f>
        <v/>
      </c>
      <c r="DI140" s="31" t="str">
        <f>IF(BK140=3,3,"")</f>
        <v/>
      </c>
      <c r="DJ140" s="31" t="str">
        <f>IF(BK140=4,4,"")</f>
        <v/>
      </c>
      <c r="DK140" s="31" t="str">
        <f>IF(BK140=5,5,"")</f>
        <v/>
      </c>
      <c r="DL140" s="31" t="str">
        <f>IF(BK140=6,6,"")</f>
        <v/>
      </c>
      <c r="DM140" s="31" t="str">
        <f>IF(BK140=7,7,"")</f>
        <v/>
      </c>
      <c r="DN140" s="31" t="str">
        <f>IF(BK140=8,8,"")</f>
        <v/>
      </c>
      <c r="DO140" s="31" t="str">
        <f>IF(BK140=9,9,"")</f>
        <v/>
      </c>
      <c r="DP140" s="31" t="str">
        <f>IF(BK140=10,10,"")</f>
        <v/>
      </c>
      <c r="DQ140" s="31" t="str">
        <f>IF(J140="Lund",AZ140,"")</f>
        <v/>
      </c>
      <c r="DR140" s="31" t="str">
        <f>IF(DQ140="","",RANK(DQ140,$DQ$3:$DQ$202,1))</f>
        <v/>
      </c>
      <c r="DS140" s="31" t="str">
        <f>IF(DR140=1,B140,"")</f>
        <v/>
      </c>
      <c r="DT140" s="31" t="str">
        <f>IF(I140="AT",B140,"")</f>
        <v/>
      </c>
      <c r="DU140" s="31" t="str">
        <f>IF(I140="MC",B140,"")</f>
        <v/>
      </c>
      <c r="DV140" s="31" t="str">
        <f>IF(I140="AC",B140,"")</f>
        <v/>
      </c>
      <c r="DW140" s="48" t="e">
        <f>IF(BK140=0,0,IF(D140="","",$D$203-AZ140+1)/$D$203*100)</f>
        <v>#VALUE!</v>
      </c>
      <c r="DX140" s="76" t="str">
        <f>IF(AS140 = 0,AV140 - AS140,"")</f>
        <v/>
      </c>
    </row>
    <row r="141" spans="1:128" ht="13.2" x14ac:dyDescent="0.25">
      <c r="A141" s="31" t="s">
        <v>318</v>
      </c>
      <c r="B141" s="76">
        <v>139</v>
      </c>
      <c r="C141" s="15"/>
      <c r="D141" s="15"/>
      <c r="E141" s="15"/>
      <c r="F141" s="15"/>
      <c r="G141" s="15"/>
      <c r="H141" s="47"/>
      <c r="I141" s="15"/>
      <c r="J141" s="47"/>
      <c r="K141" s="47"/>
      <c r="L141" s="47"/>
      <c r="M141" s="54"/>
      <c r="N141" s="54"/>
      <c r="O141" s="54"/>
      <c r="P141" s="54"/>
      <c r="Q141" s="54"/>
      <c r="R141" s="51"/>
      <c r="S141" s="51"/>
      <c r="T141" s="51"/>
      <c r="U141" s="51"/>
      <c r="V141" s="51"/>
      <c r="W141" s="51"/>
      <c r="X141" s="52" t="str">
        <f>IF(M141&gt;0,VLOOKUP(M141,$DY$8:$DZ$95,2)," ")</f>
        <v xml:space="preserve"> </v>
      </c>
      <c r="Y141" s="52" t="str">
        <f>IF(N141&gt;0,VLOOKUP(N141,$DY$8:$DZ$95,2)," ")</f>
        <v xml:space="preserve"> </v>
      </c>
      <c r="Z141" s="52" t="str">
        <f>IF(O141&gt;0,VLOOKUP(O141,$DY$8:$DZ$95,2)," ")</f>
        <v xml:space="preserve"> </v>
      </c>
      <c r="AA141" s="52" t="str">
        <f>IF(P141&gt;0,VLOOKUP(P141,$DY$8:$DZ$95,2)," ")</f>
        <v xml:space="preserve"> </v>
      </c>
      <c r="AB141" s="52" t="str">
        <f>IF(Q141&gt;0,VLOOKUP(Q141,$DY$8:$DZ$95,2)," ")</f>
        <v xml:space="preserve"> </v>
      </c>
      <c r="AC141" s="54"/>
      <c r="AD141" s="54"/>
      <c r="AE141" s="54"/>
      <c r="AF141" s="54"/>
      <c r="AG141" s="54"/>
      <c r="AH141" s="52" t="str">
        <f>IF(AC141&gt;0,VLOOKUP(AC141,$DY$8:$DZ$95,2)," ")</f>
        <v xml:space="preserve"> </v>
      </c>
      <c r="AI141" s="52" t="str">
        <f>IF(AD141&gt;0,VLOOKUP(AD141,$DY$8:$DZ$95,2)," ")</f>
        <v xml:space="preserve"> </v>
      </c>
      <c r="AJ141" s="52" t="str">
        <f>IF(AE141&gt;0,VLOOKUP(AE141,$DY$8:$DZ$95,2)," ")</f>
        <v xml:space="preserve"> </v>
      </c>
      <c r="AK141" s="52" t="str">
        <f>IF(AF141&gt;0,VLOOKUP(AF141,$DY$8:$DZ$95,2)," ")</f>
        <v xml:space="preserve"> </v>
      </c>
      <c r="AL141" s="52" t="str">
        <f>IF(AG141&gt;0,VLOOKUP(AG141,$DY$8:$DZ$95,2)," ")</f>
        <v xml:space="preserve"> </v>
      </c>
      <c r="AM141" s="53"/>
      <c r="AN141" s="53"/>
      <c r="AO141" s="53"/>
      <c r="AP141" s="53"/>
      <c r="AQ141" s="53"/>
      <c r="AR141" s="53"/>
      <c r="AS141" s="55" t="str">
        <f>IF(D141="","",SUM(X141:AB141))</f>
        <v/>
      </c>
      <c r="AT141" s="31" t="str">
        <f>IF(D141="","",RANK(AS141,$AS$3:$AS$202,0))</f>
        <v/>
      </c>
      <c r="AU141" s="57" t="str">
        <f>IF(D141="","",IF(LOOKUP(AT141,'Master 2012 Pay Sheet'!$A$5:$A$35,'Master 2012 Pay Sheet'!$B$5:$B$35)&gt;0,LOOKUP(AT141,'Master 2012 Pay Sheet'!$A$5:$A$35,'Master 2012 Pay Sheet'!$B$5:$B$35),0))</f>
        <v/>
      </c>
      <c r="AV141" s="56" t="str">
        <f>IF(D141="","",SUM(AH141:AL141))</f>
        <v/>
      </c>
      <c r="AW141" s="31" t="str">
        <f>IF(D141="","",RANK(AV141,$AV$3:$AV$202,0))</f>
        <v/>
      </c>
      <c r="AX141" s="57" t="str">
        <f>IF(D141="","",IF(LOOKUP(AW141,'Master 2012 Pay Sheet'!$C$5:$C$35,'Master 2012 Pay Sheet'!$D$5:$D$35)&gt;0,LOOKUP(AW141,'Master 2012 Pay Sheet'!$C$5:$C$35,'Master 2012 Pay Sheet'!$D$5:$D$35),0))</f>
        <v/>
      </c>
      <c r="AY141" s="56" t="str">
        <f>IF(D141="","",AS141+AV141)</f>
        <v/>
      </c>
      <c r="AZ141" s="31" t="str">
        <f>IF(D141="","",RANK(AY141,$AY$3:$AY$202,0))</f>
        <v/>
      </c>
      <c r="BA141" s="57" t="str">
        <f>IF(D141="","",IF(LOOKUP(AZ141,'Master 2012 Pay Sheet'!$E$5:$E$35,'Master 2012 Pay Sheet'!$F$5:$F$35)&gt;0,LOOKUP(AZ141,'Master 2012 Pay Sheet'!$E$5:$E$35,'Master 2012 Pay Sheet'!$F$5:$F$35),0))</f>
        <v/>
      </c>
      <c r="BB141" s="57" t="str">
        <f>IF(D141="","",SUM(AU141+AX141+BA141))</f>
        <v/>
      </c>
      <c r="BC141" s="31" t="str">
        <f>IF(D141="","",AT141-AZ141)</f>
        <v/>
      </c>
      <c r="BD141" s="31" t="str">
        <f>IF(D141="","",IF(BC141=MAX($BC$3:$BC$202),B141,""))</f>
        <v/>
      </c>
      <c r="BE141" s="31" t="str">
        <f>IF(D141="","",COUNT(M141:Q141))</f>
        <v/>
      </c>
      <c r="BF141" s="56" t="str">
        <f>IF(D141="","",MAX(X141:AB141))</f>
        <v/>
      </c>
      <c r="BG141" s="31" t="str">
        <f>IF(BF141=MAX($BF$3:$BF$202),B141,"")</f>
        <v/>
      </c>
      <c r="BH141" s="31" t="str">
        <f>IF(D141="","",COUNT(AC141:AG141))</f>
        <v/>
      </c>
      <c r="BI141" s="56" t="str">
        <f>IF(D141="","",MAX(AH141:AL141))</f>
        <v/>
      </c>
      <c r="BJ141" s="31" t="str">
        <f>IF(BI141=MAX($BI$3:$BI$202),B141,"")</f>
        <v/>
      </c>
      <c r="BK141" s="31" t="str">
        <f>IF(BE141="","",BE141+BH141)</f>
        <v/>
      </c>
      <c r="BL141" s="31" t="str">
        <f>IF(D141="","",IF(S141=MAX($S$3:$S$202),S141,""))</f>
        <v/>
      </c>
      <c r="BM141" s="31" t="str">
        <f>IF(BL141=MAX($BL$3:$BL$202),B141,"")</f>
        <v/>
      </c>
      <c r="BN141" s="31" t="str">
        <f>IF(D141="","",IF(AN141=MAX($AN$3:$AN$202),AN141,""))</f>
        <v/>
      </c>
      <c r="BO141" s="31" t="str">
        <f>IF(BN141=MAX($BN$3:$BN$202),B141,"")</f>
        <v/>
      </c>
      <c r="BP141" s="31" t="str">
        <f>IF(D141="","",IF(R141=MAX($R$3:$R$202),R141,""))</f>
        <v/>
      </c>
      <c r="BQ141" s="31" t="str">
        <f>IF(BP141=MAX($BP$3:$BP$202),B141,"")</f>
        <v/>
      </c>
      <c r="BR141" s="31" t="str">
        <f>IF(D141="","",IF(AM141=MAX($AM$3:$AM$202),AM141,""))</f>
        <v/>
      </c>
      <c r="BS141" s="31" t="str">
        <f>IF(BR141=MAX($BR$3:$BR$202),B141,"")</f>
        <v/>
      </c>
      <c r="BT141" s="31" t="str">
        <f>IF(D141="","",IF(V141=MAX($V$3:$V$202),V141,""))</f>
        <v/>
      </c>
      <c r="BU141" s="31" t="str">
        <f>IF(BT141=MAX($BT$3:$BT$202),B141,"")</f>
        <v/>
      </c>
      <c r="BV141" s="31" t="str">
        <f>IF(D141="","",IF(W141=MAX($W$3:$W$202), W141,""))</f>
        <v/>
      </c>
      <c r="BW141" s="31" t="str">
        <f>IF(BV141=MAX($BV$3:$BV$202),B141,"")</f>
        <v/>
      </c>
      <c r="BX141" s="31" t="str">
        <f>IF(D141="","",IF(AQ141=MAX($AQ$3:$AQ$202),AQ141,""))</f>
        <v/>
      </c>
      <c r="BY141" s="31" t="str">
        <f>IF(BX141=MAX($BX$3:$BX$202),B141,"")</f>
        <v/>
      </c>
      <c r="BZ141" s="31" t="str">
        <f>IF(D141="","",IF(AR141=MAX($AR$3:$AR$202), AR141,""))</f>
        <v/>
      </c>
      <c r="CA141" s="31" t="str">
        <f>IF(BZ141=MAX($BZ$3:$BZ$202),B141,"")</f>
        <v/>
      </c>
      <c r="CB141" s="31" t="str">
        <f>IF(D141="","",IF(U141=MAX($U$3:$U$202), U141,""))</f>
        <v/>
      </c>
      <c r="CC141" s="31" t="str">
        <f>IF(CB141=MAX($CB$3:$CB$202),B141,"")</f>
        <v/>
      </c>
      <c r="CD141" s="31" t="str">
        <f>IF(D141="","",IF(AP141=MAX($AP$3:$AP$202),AP141,""))</f>
        <v/>
      </c>
      <c r="CE141" s="31" t="str">
        <f>IF(CD141=MAX($CD$3:$CD$202),B141,"")</f>
        <v/>
      </c>
      <c r="CF141" s="31" t="str">
        <f>IF(D141="","",IF(T141=MAX($T$3:$T$202), T141,""))</f>
        <v/>
      </c>
      <c r="CG141" s="31" t="str">
        <f>IF(CF141=MAX($CF$3:$CF$202),B141,"")</f>
        <v/>
      </c>
      <c r="CH141" s="31" t="str">
        <f>IF(D141="","",IF(AO141=MAX($AO$3:$AO$202),AO141,""))</f>
        <v/>
      </c>
      <c r="CI141" s="31" t="str">
        <f>IF(CH141=MAX($CH$3:$CH$202),B141,"")</f>
        <v/>
      </c>
      <c r="CJ141" s="31" t="str">
        <f>IF(I141="AC",AZ141,"")</f>
        <v/>
      </c>
      <c r="CK141" s="31" t="str">
        <f>IF(CJ141="","",RANK(CJ141,$CJ$3:$CJ$202,1))</f>
        <v/>
      </c>
      <c r="CL141" s="31" t="str">
        <f>IF(CK141=1,B141,"")</f>
        <v/>
      </c>
      <c r="CM141" s="31" t="str">
        <f>IF(CK141=2,B141,"")</f>
        <v/>
      </c>
      <c r="CN141" s="31" t="str">
        <f>IF(CK141=3,B141,"")</f>
        <v/>
      </c>
      <c r="CO141" s="31" t="str">
        <f>IF(I141="MC",AZ141,"")</f>
        <v/>
      </c>
      <c r="CP141" s="31" t="str">
        <f>IF(CO141="","",RANK(CO141,$CO$3:$CO$202,1))</f>
        <v/>
      </c>
      <c r="CQ141" s="31" t="str">
        <f>IF(CP141=1,B141,"")</f>
        <v/>
      </c>
      <c r="CR141" s="31" t="str">
        <f>IF(CP141=2,B141,"")</f>
        <v/>
      </c>
      <c r="CS141" s="31" t="str">
        <f>IF(CP141=3,B141,"")</f>
        <v/>
      </c>
      <c r="CT141" s="31" t="str">
        <f>IF(BE141=0,BE141,"")</f>
        <v/>
      </c>
      <c r="CU141" s="31" t="str">
        <f>IF(BE141=1,1,"")</f>
        <v/>
      </c>
      <c r="CV141" s="31" t="str">
        <f>IF(BE141=2,2,"")</f>
        <v/>
      </c>
      <c r="CW141" s="31" t="str">
        <f>IF(BE141=3,3,"")</f>
        <v/>
      </c>
      <c r="CX141" s="31" t="str">
        <f>IF(BE141=4,4,"")</f>
        <v/>
      </c>
      <c r="CY141" s="31" t="str">
        <f>IF(BE141=5,5,"")</f>
        <v/>
      </c>
      <c r="CZ141" s="31" t="str">
        <f>IF(BH141=0,BH141,"")</f>
        <v/>
      </c>
      <c r="DA141" s="31" t="str">
        <f>IF(BH141=1,1,"")</f>
        <v/>
      </c>
      <c r="DB141" s="31" t="str">
        <f>IF(BH141=2,2,"")</f>
        <v/>
      </c>
      <c r="DC141" s="31" t="str">
        <f>IF(BH141=3,3,"")</f>
        <v/>
      </c>
      <c r="DD141" s="31" t="str">
        <f>IF(BH141=4,4,"")</f>
        <v/>
      </c>
      <c r="DE141" s="31" t="str">
        <f>IF(BH141=5,5,"")</f>
        <v/>
      </c>
      <c r="DF141" s="31" t="str">
        <f>IF(BK141=0,BK141,"")</f>
        <v/>
      </c>
      <c r="DG141" s="31" t="str">
        <f>IF(BK141=1,1,"")</f>
        <v/>
      </c>
      <c r="DH141" s="31" t="str">
        <f>IF(BK141=2,2,"")</f>
        <v/>
      </c>
      <c r="DI141" s="31" t="str">
        <f>IF(BK141=3,3,"")</f>
        <v/>
      </c>
      <c r="DJ141" s="31" t="str">
        <f>IF(BK141=4,4,"")</f>
        <v/>
      </c>
      <c r="DK141" s="31" t="str">
        <f>IF(BK141=5,5,"")</f>
        <v/>
      </c>
      <c r="DL141" s="31" t="str">
        <f>IF(BK141=6,6,"")</f>
        <v/>
      </c>
      <c r="DM141" s="31" t="str">
        <f>IF(BK141=7,7,"")</f>
        <v/>
      </c>
      <c r="DN141" s="31" t="str">
        <f>IF(BK141=8,8,"")</f>
        <v/>
      </c>
      <c r="DO141" s="31" t="str">
        <f>IF(BK141=9,9,"")</f>
        <v/>
      </c>
      <c r="DP141" s="31" t="str">
        <f>IF(BK141=10,10,"")</f>
        <v/>
      </c>
      <c r="DQ141" s="31" t="str">
        <f>IF(J141="Lund",AZ141,"")</f>
        <v/>
      </c>
      <c r="DR141" s="31" t="str">
        <f>IF(DQ141="","",RANK(DQ141,$DQ$3:$DQ$202,1))</f>
        <v/>
      </c>
      <c r="DS141" s="31" t="str">
        <f>IF(DR141=1,B141,"")</f>
        <v/>
      </c>
      <c r="DT141" s="31" t="str">
        <f>IF(I141="AT",B141,"")</f>
        <v/>
      </c>
      <c r="DU141" s="31" t="str">
        <f>IF(I141="MC",B141,"")</f>
        <v/>
      </c>
      <c r="DV141" s="31" t="str">
        <f>IF(I141="AC",B141,"")</f>
        <v/>
      </c>
      <c r="DW141" s="48" t="e">
        <f>IF(BK141=0,0,IF(D141="","",$D$203-AZ141+1)/$D$203*100)</f>
        <v>#VALUE!</v>
      </c>
      <c r="DX141" s="76" t="str">
        <f>IF(AS141 = 0,AV141 - AS141,"")</f>
        <v/>
      </c>
    </row>
    <row r="142" spans="1:128" ht="13.2" x14ac:dyDescent="0.25">
      <c r="A142" s="31" t="s">
        <v>318</v>
      </c>
      <c r="B142" s="76">
        <v>140</v>
      </c>
      <c r="C142" s="15"/>
      <c r="D142" s="15"/>
      <c r="E142" s="15"/>
      <c r="F142" s="15"/>
      <c r="G142" s="15"/>
      <c r="H142" s="47"/>
      <c r="I142" s="15"/>
      <c r="J142" s="47"/>
      <c r="K142" s="47"/>
      <c r="L142" s="47"/>
      <c r="M142" s="54"/>
      <c r="N142" s="54"/>
      <c r="O142" s="54"/>
      <c r="P142" s="54"/>
      <c r="Q142" s="54"/>
      <c r="R142" s="51"/>
      <c r="S142" s="51"/>
      <c r="T142" s="51"/>
      <c r="U142" s="51"/>
      <c r="V142" s="51"/>
      <c r="W142" s="51"/>
      <c r="X142" s="52" t="str">
        <f>IF(M142&gt;0,VLOOKUP(M142,$DY$8:$DZ$95,2)," ")</f>
        <v xml:space="preserve"> </v>
      </c>
      <c r="Y142" s="52" t="str">
        <f>IF(N142&gt;0,VLOOKUP(N142,$DY$8:$DZ$95,2)," ")</f>
        <v xml:space="preserve"> </v>
      </c>
      <c r="Z142" s="52" t="str">
        <f>IF(O142&gt;0,VLOOKUP(O142,$DY$8:$DZ$95,2)," ")</f>
        <v xml:space="preserve"> </v>
      </c>
      <c r="AA142" s="52" t="str">
        <f>IF(P142&gt;0,VLOOKUP(P142,$DY$8:$DZ$95,2)," ")</f>
        <v xml:space="preserve"> </v>
      </c>
      <c r="AB142" s="52" t="str">
        <f>IF(Q142&gt;0,VLOOKUP(Q142,$DY$8:$DZ$95,2)," ")</f>
        <v xml:space="preserve"> </v>
      </c>
      <c r="AC142" s="54"/>
      <c r="AD142" s="54"/>
      <c r="AE142" s="54"/>
      <c r="AF142" s="54"/>
      <c r="AG142" s="54"/>
      <c r="AH142" s="52" t="str">
        <f>IF(AC142&gt;0,VLOOKUP(AC142,$DY$8:$DZ$95,2)," ")</f>
        <v xml:space="preserve"> </v>
      </c>
      <c r="AI142" s="52" t="str">
        <f>IF(AD142&gt;0,VLOOKUP(AD142,$DY$8:$DZ$95,2)," ")</f>
        <v xml:space="preserve"> </v>
      </c>
      <c r="AJ142" s="52" t="str">
        <f>IF(AE142&gt;0,VLOOKUP(AE142,$DY$8:$DZ$95,2)," ")</f>
        <v xml:space="preserve"> </v>
      </c>
      <c r="AK142" s="52" t="str">
        <f>IF(AF142&gt;0,VLOOKUP(AF142,$DY$8:$DZ$95,2)," ")</f>
        <v xml:space="preserve"> </v>
      </c>
      <c r="AL142" s="52" t="str">
        <f>IF(AG142&gt;0,VLOOKUP(AG142,$DY$8:$DZ$95,2)," ")</f>
        <v xml:space="preserve"> </v>
      </c>
      <c r="AM142" s="53"/>
      <c r="AN142" s="53"/>
      <c r="AO142" s="53"/>
      <c r="AP142" s="53"/>
      <c r="AQ142" s="53"/>
      <c r="AR142" s="53"/>
      <c r="AS142" s="55" t="str">
        <f>IF(D142="","",SUM(X142:AB142))</f>
        <v/>
      </c>
      <c r="AT142" s="31" t="str">
        <f>IF(D142="","",RANK(AS142,$AS$3:$AS$202,0))</f>
        <v/>
      </c>
      <c r="AU142" s="57" t="str">
        <f>IF(D142="","",IF(LOOKUP(AT142,'Master 2012 Pay Sheet'!$A$5:$A$35,'Master 2012 Pay Sheet'!$B$5:$B$35)&gt;0,LOOKUP(AT142,'Master 2012 Pay Sheet'!$A$5:$A$35,'Master 2012 Pay Sheet'!$B$5:$B$35),0))</f>
        <v/>
      </c>
      <c r="AV142" s="56" t="str">
        <f>IF(D142="","",SUM(AH142:AL142))</f>
        <v/>
      </c>
      <c r="AW142" s="31" t="str">
        <f>IF(D142="","",RANK(AV142,$AV$3:$AV$202,0))</f>
        <v/>
      </c>
      <c r="AX142" s="57" t="str">
        <f>IF(D142="","",IF(LOOKUP(AW142,'Master 2012 Pay Sheet'!$C$5:$C$35,'Master 2012 Pay Sheet'!$D$5:$D$35)&gt;0,LOOKUP(AW142,'Master 2012 Pay Sheet'!$C$5:$C$35,'Master 2012 Pay Sheet'!$D$5:$D$35),0))</f>
        <v/>
      </c>
      <c r="AY142" s="56" t="str">
        <f>IF(D142="","",AS142+AV142)</f>
        <v/>
      </c>
      <c r="AZ142" s="31" t="str">
        <f>IF(D142="","",RANK(AY142,$AY$3:$AY$202,0))</f>
        <v/>
      </c>
      <c r="BA142" s="57" t="str">
        <f>IF(D142="","",IF(LOOKUP(AZ142,'Master 2012 Pay Sheet'!$E$5:$E$35,'Master 2012 Pay Sheet'!$F$5:$F$35)&gt;0,LOOKUP(AZ142,'Master 2012 Pay Sheet'!$E$5:$E$35,'Master 2012 Pay Sheet'!$F$5:$F$35),0))</f>
        <v/>
      </c>
      <c r="BB142" s="57" t="str">
        <f>IF(D142="","",SUM(AU142+AX142+BA142))</f>
        <v/>
      </c>
      <c r="BC142" s="31" t="str">
        <f>IF(D142="","",AT142-AZ142)</f>
        <v/>
      </c>
      <c r="BD142" s="31" t="str">
        <f>IF(D142="","",IF(BC142=MAX($BC$3:$BC$202),B142,""))</f>
        <v/>
      </c>
      <c r="BE142" s="31" t="str">
        <f>IF(D142="","",COUNT(M142:Q142))</f>
        <v/>
      </c>
      <c r="BF142" s="56" t="str">
        <f>IF(D142="","",MAX(X142:AB142))</f>
        <v/>
      </c>
      <c r="BG142" s="31" t="str">
        <f>IF(BF142=MAX($BF$3:$BF$202),B142,"")</f>
        <v/>
      </c>
      <c r="BH142" s="31" t="str">
        <f>IF(D142="","",COUNT(AC142:AG142))</f>
        <v/>
      </c>
      <c r="BI142" s="56" t="str">
        <f>IF(D142="","",MAX(AH142:AL142))</f>
        <v/>
      </c>
      <c r="BJ142" s="31" t="str">
        <f>IF(BI142=MAX($BI$3:$BI$202),B142,"")</f>
        <v/>
      </c>
      <c r="BK142" s="31" t="str">
        <f>IF(BE142="","",BE142+BH142)</f>
        <v/>
      </c>
      <c r="BL142" s="31" t="str">
        <f>IF(D142="","",IF(S142=MAX($S$3:$S$202),S142,""))</f>
        <v/>
      </c>
      <c r="BM142" s="31" t="str">
        <f>IF(BL142=MAX($BL$3:$BL$202),B142,"")</f>
        <v/>
      </c>
      <c r="BN142" s="31" t="str">
        <f>IF(D142="","",IF(AN142=MAX($AN$3:$AN$202),AN142,""))</f>
        <v/>
      </c>
      <c r="BO142" s="31" t="str">
        <f>IF(BN142=MAX($BN$3:$BN$202),B142,"")</f>
        <v/>
      </c>
      <c r="BP142" s="31" t="str">
        <f>IF(D142="","",IF(R142=MAX($R$3:$R$202),R142,""))</f>
        <v/>
      </c>
      <c r="BQ142" s="31" t="str">
        <f>IF(BP142=MAX($BP$3:$BP$202),B142,"")</f>
        <v/>
      </c>
      <c r="BR142" s="31" t="str">
        <f>IF(D142="","",IF(AM142=MAX($AM$3:$AM$202),AM142,""))</f>
        <v/>
      </c>
      <c r="BS142" s="31" t="str">
        <f>IF(BR142=MAX($BR$3:$BR$202),B142,"")</f>
        <v/>
      </c>
      <c r="BT142" s="31" t="str">
        <f>IF(D142="","",IF(V142=MAX($V$3:$V$202),V142,""))</f>
        <v/>
      </c>
      <c r="BU142" s="31" t="str">
        <f>IF(BT142=MAX($BT$3:$BT$202),B142,"")</f>
        <v/>
      </c>
      <c r="BV142" s="31" t="str">
        <f>IF(D142="","",IF(W142=MAX($W$3:$W$202), W142,""))</f>
        <v/>
      </c>
      <c r="BW142" s="31" t="str">
        <f>IF(BV142=MAX($BV$3:$BV$202),B142,"")</f>
        <v/>
      </c>
      <c r="BX142" s="31" t="str">
        <f>IF(D142="","",IF(AQ142=MAX($AQ$3:$AQ$202),AQ142,""))</f>
        <v/>
      </c>
      <c r="BY142" s="31" t="str">
        <f>IF(BX142=MAX($BX$3:$BX$202),B142,"")</f>
        <v/>
      </c>
      <c r="BZ142" s="31" t="str">
        <f>IF(D142="","",IF(AR142=MAX($AR$3:$AR$202), AR142,""))</f>
        <v/>
      </c>
      <c r="CA142" s="31" t="str">
        <f>IF(BZ142=MAX($BZ$3:$BZ$202),B142,"")</f>
        <v/>
      </c>
      <c r="CB142" s="31" t="str">
        <f>IF(D142="","",IF(U142=MAX($U$3:$U$202), U142,""))</f>
        <v/>
      </c>
      <c r="CC142" s="31" t="str">
        <f>IF(CB142=MAX($CB$3:$CB$202),B142,"")</f>
        <v/>
      </c>
      <c r="CD142" s="31" t="str">
        <f>IF(D142="","",IF(AP142=MAX($AP$3:$AP$202),AP142,""))</f>
        <v/>
      </c>
      <c r="CE142" s="31" t="str">
        <f>IF(CD142=MAX($CD$3:$CD$202),B142,"")</f>
        <v/>
      </c>
      <c r="CF142" s="31" t="str">
        <f>IF(D142="","",IF(T142=MAX($T$3:$T$202), T142,""))</f>
        <v/>
      </c>
      <c r="CG142" s="31" t="str">
        <f>IF(CF142=MAX($CF$3:$CF$202),B142,"")</f>
        <v/>
      </c>
      <c r="CH142" s="31" t="str">
        <f>IF(D142="","",IF(AO142=MAX($AO$3:$AO$202),AO142,""))</f>
        <v/>
      </c>
      <c r="CI142" s="31" t="str">
        <f>IF(CH142=MAX($CH$3:$CH$202),B142,"")</f>
        <v/>
      </c>
      <c r="CJ142" s="31" t="str">
        <f>IF(I142="AC",AZ142,"")</f>
        <v/>
      </c>
      <c r="CK142" s="31" t="str">
        <f>IF(CJ142="","",RANK(CJ142,$CJ$3:$CJ$202,1))</f>
        <v/>
      </c>
      <c r="CL142" s="31" t="str">
        <f>IF(CK142=1,B142,"")</f>
        <v/>
      </c>
      <c r="CM142" s="31" t="str">
        <f>IF(CK142=2,B142,"")</f>
        <v/>
      </c>
      <c r="CN142" s="31" t="str">
        <f>IF(CK142=3,B142,"")</f>
        <v/>
      </c>
      <c r="CO142" s="31" t="str">
        <f>IF(I142="MC",AZ142,"")</f>
        <v/>
      </c>
      <c r="CP142" s="31" t="str">
        <f>IF(CO142="","",RANK(CO142,$CO$3:$CO$202,1))</f>
        <v/>
      </c>
      <c r="CQ142" s="31" t="str">
        <f>IF(CP142=1,B142,"")</f>
        <v/>
      </c>
      <c r="CR142" s="31" t="str">
        <f>IF(CP142=2,B142,"")</f>
        <v/>
      </c>
      <c r="CS142" s="31" t="str">
        <f>IF(CP142=3,B142,"")</f>
        <v/>
      </c>
      <c r="CT142" s="31" t="str">
        <f>IF(BE142=0,BE142,"")</f>
        <v/>
      </c>
      <c r="CU142" s="31" t="str">
        <f>IF(BE142=1,1,"")</f>
        <v/>
      </c>
      <c r="CV142" s="31" t="str">
        <f>IF(BE142=2,2,"")</f>
        <v/>
      </c>
      <c r="CW142" s="31" t="str">
        <f>IF(BE142=3,3,"")</f>
        <v/>
      </c>
      <c r="CX142" s="31" t="str">
        <f>IF(BE142=4,4,"")</f>
        <v/>
      </c>
      <c r="CY142" s="31" t="str">
        <f>IF(BE142=5,5,"")</f>
        <v/>
      </c>
      <c r="CZ142" s="31" t="str">
        <f>IF(BH142=0,BH142,"")</f>
        <v/>
      </c>
      <c r="DA142" s="31" t="str">
        <f>IF(BH142=1,1,"")</f>
        <v/>
      </c>
      <c r="DB142" s="31" t="str">
        <f>IF(BH142=2,2,"")</f>
        <v/>
      </c>
      <c r="DC142" s="31" t="str">
        <f>IF(BH142=3,3,"")</f>
        <v/>
      </c>
      <c r="DD142" s="31" t="str">
        <f>IF(BH142=4,4,"")</f>
        <v/>
      </c>
      <c r="DE142" s="31" t="str">
        <f>IF(BH142=5,5,"")</f>
        <v/>
      </c>
      <c r="DF142" s="31" t="str">
        <f>IF(BK142=0,BK142,"")</f>
        <v/>
      </c>
      <c r="DG142" s="31" t="str">
        <f>IF(BK142=1,1,"")</f>
        <v/>
      </c>
      <c r="DH142" s="31" t="str">
        <f>IF(BK142=2,2,"")</f>
        <v/>
      </c>
      <c r="DI142" s="31" t="str">
        <f>IF(BK142=3,3,"")</f>
        <v/>
      </c>
      <c r="DJ142" s="31" t="str">
        <f>IF(BK142=4,4,"")</f>
        <v/>
      </c>
      <c r="DK142" s="31" t="str">
        <f>IF(BK142=5,5,"")</f>
        <v/>
      </c>
      <c r="DL142" s="31" t="str">
        <f>IF(BK142=6,6,"")</f>
        <v/>
      </c>
      <c r="DM142" s="31" t="str">
        <f>IF(BK142=7,7,"")</f>
        <v/>
      </c>
      <c r="DN142" s="31" t="str">
        <f>IF(BK142=8,8,"")</f>
        <v/>
      </c>
      <c r="DO142" s="31" t="str">
        <f>IF(BK142=9,9,"")</f>
        <v/>
      </c>
      <c r="DP142" s="31" t="str">
        <f>IF(BK142=10,10,"")</f>
        <v/>
      </c>
      <c r="DQ142" s="31" t="str">
        <f>IF(J142="Lund",AZ142,"")</f>
        <v/>
      </c>
      <c r="DR142" s="31" t="str">
        <f>IF(DQ142="","",RANK(DQ142,$DQ$3:$DQ$202,1))</f>
        <v/>
      </c>
      <c r="DS142" s="31" t="str">
        <f>IF(DR142=1,B142,"")</f>
        <v/>
      </c>
      <c r="DT142" s="31" t="str">
        <f>IF(I142="AT",B142,"")</f>
        <v/>
      </c>
      <c r="DU142" s="31" t="str">
        <f>IF(I142="MC",B142,"")</f>
        <v/>
      </c>
      <c r="DV142" s="31" t="str">
        <f>IF(I142="AC",B142,"")</f>
        <v/>
      </c>
      <c r="DW142" s="48" t="e">
        <f>IF(BK142=0,0,IF(D142="","",$D$203-AZ142+1)/$D$203*100)</f>
        <v>#VALUE!</v>
      </c>
      <c r="DX142" s="76" t="str">
        <f>IF(AS142 = 0,AV142 - AS142,"")</f>
        <v/>
      </c>
    </row>
    <row r="143" spans="1:128" ht="13.2" x14ac:dyDescent="0.25">
      <c r="A143" s="31" t="s">
        <v>318</v>
      </c>
      <c r="B143" s="76">
        <v>141</v>
      </c>
      <c r="C143" s="15"/>
      <c r="D143" s="15"/>
      <c r="E143" s="15"/>
      <c r="F143" s="15"/>
      <c r="G143" s="15"/>
      <c r="H143" s="47"/>
      <c r="I143" s="15"/>
      <c r="J143" s="47"/>
      <c r="K143" s="47"/>
      <c r="L143" s="47"/>
      <c r="M143" s="54"/>
      <c r="N143" s="54"/>
      <c r="O143" s="54"/>
      <c r="P143" s="54"/>
      <c r="Q143" s="54"/>
      <c r="R143" s="51"/>
      <c r="S143" s="51"/>
      <c r="T143" s="51"/>
      <c r="U143" s="51"/>
      <c r="V143" s="51"/>
      <c r="W143" s="51"/>
      <c r="X143" s="52" t="str">
        <f>IF(M143&gt;0,VLOOKUP(M143,$DY$8:$DZ$95,2)," ")</f>
        <v xml:space="preserve"> </v>
      </c>
      <c r="Y143" s="52" t="str">
        <f>IF(N143&gt;0,VLOOKUP(N143,$DY$8:$DZ$95,2)," ")</f>
        <v xml:space="preserve"> </v>
      </c>
      <c r="Z143" s="52" t="str">
        <f>IF(O143&gt;0,VLOOKUP(O143,$DY$8:$DZ$95,2)," ")</f>
        <v xml:space="preserve"> </v>
      </c>
      <c r="AA143" s="52" t="str">
        <f>IF(P143&gt;0,VLOOKUP(P143,$DY$8:$DZ$95,2)," ")</f>
        <v xml:space="preserve"> </v>
      </c>
      <c r="AB143" s="52" t="str">
        <f>IF(Q143&gt;0,VLOOKUP(Q143,$DY$8:$DZ$95,2)," ")</f>
        <v xml:space="preserve"> </v>
      </c>
      <c r="AC143" s="54"/>
      <c r="AD143" s="54"/>
      <c r="AE143" s="54"/>
      <c r="AF143" s="54"/>
      <c r="AG143" s="54"/>
      <c r="AH143" s="52" t="str">
        <f>IF(AC143&gt;0,VLOOKUP(AC143,$DY$8:$DZ$95,2)," ")</f>
        <v xml:space="preserve"> </v>
      </c>
      <c r="AI143" s="52" t="str">
        <f>IF(AD143&gt;0,VLOOKUP(AD143,$DY$8:$DZ$95,2)," ")</f>
        <v xml:space="preserve"> </v>
      </c>
      <c r="AJ143" s="52" t="str">
        <f>IF(AE143&gt;0,VLOOKUP(AE143,$DY$8:$DZ$95,2)," ")</f>
        <v xml:space="preserve"> </v>
      </c>
      <c r="AK143" s="52" t="str">
        <f>IF(AF143&gt;0,VLOOKUP(AF143,$DY$8:$DZ$95,2)," ")</f>
        <v xml:space="preserve"> </v>
      </c>
      <c r="AL143" s="52" t="str">
        <f>IF(AG143&gt;0,VLOOKUP(AG143,$DY$8:$DZ$95,2)," ")</f>
        <v xml:space="preserve"> </v>
      </c>
      <c r="AM143" s="53"/>
      <c r="AN143" s="53"/>
      <c r="AO143" s="53"/>
      <c r="AP143" s="53"/>
      <c r="AQ143" s="53"/>
      <c r="AR143" s="53"/>
      <c r="AS143" s="55" t="str">
        <f>IF(D143="","",SUM(X143:AB143))</f>
        <v/>
      </c>
      <c r="AT143" s="31" t="str">
        <f>IF(D143="","",RANK(AS143,$AS$3:$AS$202,0))</f>
        <v/>
      </c>
      <c r="AU143" s="57" t="str">
        <f>IF(D143="","",IF(LOOKUP(AT143,'Master 2012 Pay Sheet'!$A$5:$A$35,'Master 2012 Pay Sheet'!$B$5:$B$35)&gt;0,LOOKUP(AT143,'Master 2012 Pay Sheet'!$A$5:$A$35,'Master 2012 Pay Sheet'!$B$5:$B$35),0))</f>
        <v/>
      </c>
      <c r="AV143" s="56" t="str">
        <f>IF(D143="","",SUM(AH143:AL143))</f>
        <v/>
      </c>
      <c r="AW143" s="31" t="str">
        <f>IF(D143="","",RANK(AV143,$AV$3:$AV$202,0))</f>
        <v/>
      </c>
      <c r="AX143" s="57" t="str">
        <f>IF(D143="","",IF(LOOKUP(AW143,'Master 2012 Pay Sheet'!$C$5:$C$35,'Master 2012 Pay Sheet'!$D$5:$D$35)&gt;0,LOOKUP(AW143,'Master 2012 Pay Sheet'!$C$5:$C$35,'Master 2012 Pay Sheet'!$D$5:$D$35),0))</f>
        <v/>
      </c>
      <c r="AY143" s="56" t="str">
        <f>IF(D143="","",AS143+AV143)</f>
        <v/>
      </c>
      <c r="AZ143" s="31" t="str">
        <f>IF(D143="","",RANK(AY143,$AY$3:$AY$202,0))</f>
        <v/>
      </c>
      <c r="BA143" s="57" t="str">
        <f>IF(D143="","",IF(LOOKUP(AZ143,'Master 2012 Pay Sheet'!$E$5:$E$35,'Master 2012 Pay Sheet'!$F$5:$F$35)&gt;0,LOOKUP(AZ143,'Master 2012 Pay Sheet'!$E$5:$E$35,'Master 2012 Pay Sheet'!$F$5:$F$35),0))</f>
        <v/>
      </c>
      <c r="BB143" s="57" t="str">
        <f>IF(D143="","",SUM(AU143+AX143+BA143))</f>
        <v/>
      </c>
      <c r="BC143" s="31" t="str">
        <f>IF(D143="","",AT143-AZ143)</f>
        <v/>
      </c>
      <c r="BD143" s="31" t="str">
        <f>IF(D143="","",IF(BC143=MAX($BC$3:$BC$202),B143,""))</f>
        <v/>
      </c>
      <c r="BE143" s="31" t="str">
        <f>IF(D143="","",COUNT(M143:Q143))</f>
        <v/>
      </c>
      <c r="BF143" s="56" t="str">
        <f>IF(D143="","",MAX(X143:AB143))</f>
        <v/>
      </c>
      <c r="BG143" s="31" t="str">
        <f>IF(BF143=MAX($BF$3:$BF$202),B143,"")</f>
        <v/>
      </c>
      <c r="BH143" s="31" t="str">
        <f>IF(D143="","",COUNT(AC143:AG143))</f>
        <v/>
      </c>
      <c r="BI143" s="56" t="str">
        <f>IF(D143="","",MAX(AH143:AL143))</f>
        <v/>
      </c>
      <c r="BJ143" s="31" t="str">
        <f>IF(BI143=MAX($BI$3:$BI$202),B143,"")</f>
        <v/>
      </c>
      <c r="BK143" s="31" t="str">
        <f>IF(BE143="","",BE143+BH143)</f>
        <v/>
      </c>
      <c r="BL143" s="31" t="str">
        <f>IF(D143="","",IF(S143=MAX($S$3:$S$202),S143,""))</f>
        <v/>
      </c>
      <c r="BM143" s="31" t="str">
        <f>IF(BL143=MAX($BL$3:$BL$202),B143,"")</f>
        <v/>
      </c>
      <c r="BN143" s="31" t="str">
        <f>IF(D143="","",IF(AN143=MAX($AN$3:$AN$202),AN143,""))</f>
        <v/>
      </c>
      <c r="BO143" s="31" t="str">
        <f>IF(BN143=MAX($BN$3:$BN$202),B143,"")</f>
        <v/>
      </c>
      <c r="BP143" s="31" t="str">
        <f>IF(D143="","",IF(R143=MAX($R$3:$R$202),R143,""))</f>
        <v/>
      </c>
      <c r="BQ143" s="31" t="str">
        <f>IF(BP143=MAX($BP$3:$BP$202),B143,"")</f>
        <v/>
      </c>
      <c r="BR143" s="31" t="str">
        <f>IF(D143="","",IF(AM143=MAX($AM$3:$AM$202),AM143,""))</f>
        <v/>
      </c>
      <c r="BS143" s="31" t="str">
        <f>IF(BR143=MAX($BR$3:$BR$202),B143,"")</f>
        <v/>
      </c>
      <c r="BT143" s="31" t="str">
        <f>IF(D143="","",IF(V143=MAX($V$3:$V$202),V143,""))</f>
        <v/>
      </c>
      <c r="BU143" s="31" t="str">
        <f>IF(BT143=MAX($BT$3:$BT$202),B143,"")</f>
        <v/>
      </c>
      <c r="BV143" s="31" t="str">
        <f>IF(D143="","",IF(W143=MAX($W$3:$W$202), W143,""))</f>
        <v/>
      </c>
      <c r="BW143" s="31" t="str">
        <f>IF(BV143=MAX($BV$3:$BV$202),B143,"")</f>
        <v/>
      </c>
      <c r="BX143" s="31" t="str">
        <f>IF(D143="","",IF(AQ143=MAX($AQ$3:$AQ$202),AQ143,""))</f>
        <v/>
      </c>
      <c r="BY143" s="31" t="str">
        <f>IF(BX143=MAX($BX$3:$BX$202),B143,"")</f>
        <v/>
      </c>
      <c r="BZ143" s="31" t="str">
        <f>IF(D143="","",IF(AR143=MAX($AR$3:$AR$202), AR143,""))</f>
        <v/>
      </c>
      <c r="CA143" s="31" t="str">
        <f>IF(BZ143=MAX($BZ$3:$BZ$202),B143,"")</f>
        <v/>
      </c>
      <c r="CB143" s="31" t="str">
        <f>IF(D143="","",IF(U143=MAX($U$3:$U$202), U143,""))</f>
        <v/>
      </c>
      <c r="CC143" s="31" t="str">
        <f>IF(CB143=MAX($CB$3:$CB$202),B143,"")</f>
        <v/>
      </c>
      <c r="CD143" s="31" t="str">
        <f>IF(D143="","",IF(AP143=MAX($AP$3:$AP$202),AP143,""))</f>
        <v/>
      </c>
      <c r="CE143" s="31" t="str">
        <f>IF(CD143=MAX($CD$3:$CD$202),B143,"")</f>
        <v/>
      </c>
      <c r="CF143" s="31" t="str">
        <f>IF(D143="","",IF(T143=MAX($T$3:$T$202), T143,""))</f>
        <v/>
      </c>
      <c r="CG143" s="31" t="str">
        <f>IF(CF143=MAX($CF$3:$CF$202),B143,"")</f>
        <v/>
      </c>
      <c r="CH143" s="31" t="str">
        <f>IF(D143="","",IF(AO143=MAX($AO$3:$AO$202),AO143,""))</f>
        <v/>
      </c>
      <c r="CI143" s="31" t="str">
        <f>IF(CH143=MAX($CH$3:$CH$202),B143,"")</f>
        <v/>
      </c>
      <c r="CJ143" s="31" t="str">
        <f>IF(I143="AC",AZ143,"")</f>
        <v/>
      </c>
      <c r="CK143" s="31" t="str">
        <f>IF(CJ143="","",RANK(CJ143,$CJ$3:$CJ$202,1))</f>
        <v/>
      </c>
      <c r="CL143" s="31" t="str">
        <f>IF(CK143=1,B143,"")</f>
        <v/>
      </c>
      <c r="CM143" s="31" t="str">
        <f>IF(CK143=2,B143,"")</f>
        <v/>
      </c>
      <c r="CN143" s="31" t="str">
        <f>IF(CK143=3,B143,"")</f>
        <v/>
      </c>
      <c r="CO143" s="31" t="str">
        <f>IF(I143="MC",AZ143,"")</f>
        <v/>
      </c>
      <c r="CP143" s="31" t="str">
        <f>IF(CO143="","",RANK(CO143,$CO$3:$CO$202,1))</f>
        <v/>
      </c>
      <c r="CQ143" s="31" t="str">
        <f>IF(CP143=1,B143,"")</f>
        <v/>
      </c>
      <c r="CR143" s="31" t="str">
        <f>IF(CP143=2,B143,"")</f>
        <v/>
      </c>
      <c r="CS143" s="31" t="str">
        <f>IF(CP143=3,B143,"")</f>
        <v/>
      </c>
      <c r="CT143" s="31" t="str">
        <f>IF(BE143=0,BE143,"")</f>
        <v/>
      </c>
      <c r="CU143" s="31" t="str">
        <f>IF(BE143=1,1,"")</f>
        <v/>
      </c>
      <c r="CV143" s="31" t="str">
        <f>IF(BE143=2,2,"")</f>
        <v/>
      </c>
      <c r="CW143" s="31" t="str">
        <f>IF(BE143=3,3,"")</f>
        <v/>
      </c>
      <c r="CX143" s="31" t="str">
        <f>IF(BE143=4,4,"")</f>
        <v/>
      </c>
      <c r="CY143" s="31" t="str">
        <f>IF(BE143=5,5,"")</f>
        <v/>
      </c>
      <c r="CZ143" s="31" t="str">
        <f>IF(BH143=0,BH143,"")</f>
        <v/>
      </c>
      <c r="DA143" s="31" t="str">
        <f>IF(BH143=1,1,"")</f>
        <v/>
      </c>
      <c r="DB143" s="31" t="str">
        <f>IF(BH143=2,2,"")</f>
        <v/>
      </c>
      <c r="DC143" s="31" t="str">
        <f>IF(BH143=3,3,"")</f>
        <v/>
      </c>
      <c r="DD143" s="31" t="str">
        <f>IF(BH143=4,4,"")</f>
        <v/>
      </c>
      <c r="DE143" s="31" t="str">
        <f>IF(BH143=5,5,"")</f>
        <v/>
      </c>
      <c r="DF143" s="31" t="str">
        <f>IF(BK143=0,BK143,"")</f>
        <v/>
      </c>
      <c r="DG143" s="31" t="str">
        <f>IF(BK143=1,1,"")</f>
        <v/>
      </c>
      <c r="DH143" s="31" t="str">
        <f>IF(BK143=2,2,"")</f>
        <v/>
      </c>
      <c r="DI143" s="31" t="str">
        <f>IF(BK143=3,3,"")</f>
        <v/>
      </c>
      <c r="DJ143" s="31" t="str">
        <f>IF(BK143=4,4,"")</f>
        <v/>
      </c>
      <c r="DK143" s="31" t="str">
        <f>IF(BK143=5,5,"")</f>
        <v/>
      </c>
      <c r="DL143" s="31" t="str">
        <f>IF(BK143=6,6,"")</f>
        <v/>
      </c>
      <c r="DM143" s="31" t="str">
        <f>IF(BK143=7,7,"")</f>
        <v/>
      </c>
      <c r="DN143" s="31" t="str">
        <f>IF(BK143=8,8,"")</f>
        <v/>
      </c>
      <c r="DO143" s="31" t="str">
        <f>IF(BK143=9,9,"")</f>
        <v/>
      </c>
      <c r="DP143" s="31" t="str">
        <f>IF(BK143=10,10,"")</f>
        <v/>
      </c>
      <c r="DQ143" s="31" t="str">
        <f>IF(J143="Lund",AZ143,"")</f>
        <v/>
      </c>
      <c r="DR143" s="31" t="str">
        <f>IF(DQ143="","",RANK(DQ143,$DQ$3:$DQ$202,1))</f>
        <v/>
      </c>
      <c r="DS143" s="31" t="str">
        <f>IF(DR143=1,B143,"")</f>
        <v/>
      </c>
      <c r="DT143" s="31" t="str">
        <f>IF(I143="AT",B143,"")</f>
        <v/>
      </c>
      <c r="DU143" s="31" t="str">
        <f>IF(I143="MC",B143,"")</f>
        <v/>
      </c>
      <c r="DV143" s="31" t="str">
        <f>IF(I143="AC",B143,"")</f>
        <v/>
      </c>
      <c r="DW143" s="48" t="e">
        <f>IF(BK143=0,0,IF(D143="","",$D$203-AZ143+1)/$D$203*100)</f>
        <v>#VALUE!</v>
      </c>
      <c r="DX143" s="76" t="str">
        <f>IF(AS143 = 0,AV143 - AS143,"")</f>
        <v/>
      </c>
    </row>
    <row r="144" spans="1:128" ht="13.2" x14ac:dyDescent="0.25">
      <c r="A144" s="31" t="s">
        <v>318</v>
      </c>
      <c r="B144" s="76">
        <v>142</v>
      </c>
      <c r="C144" s="15"/>
      <c r="D144" s="15"/>
      <c r="E144" s="15"/>
      <c r="F144" s="15"/>
      <c r="G144" s="15"/>
      <c r="H144" s="47"/>
      <c r="I144" s="15"/>
      <c r="J144" s="47"/>
      <c r="K144" s="47"/>
      <c r="L144" s="47"/>
      <c r="M144" s="54"/>
      <c r="N144" s="54"/>
      <c r="O144" s="54"/>
      <c r="P144" s="54"/>
      <c r="Q144" s="54"/>
      <c r="R144" s="51"/>
      <c r="S144" s="51"/>
      <c r="T144" s="51"/>
      <c r="U144" s="51"/>
      <c r="V144" s="51"/>
      <c r="W144" s="51"/>
      <c r="X144" s="52" t="str">
        <f>IF(M144&gt;0,VLOOKUP(M144,$DY$8:$DZ$95,2)," ")</f>
        <v xml:space="preserve"> </v>
      </c>
      <c r="Y144" s="52" t="str">
        <f>IF(N144&gt;0,VLOOKUP(N144,$DY$8:$DZ$95,2)," ")</f>
        <v xml:space="preserve"> </v>
      </c>
      <c r="Z144" s="52" t="str">
        <f>IF(O144&gt;0,VLOOKUP(O144,$DY$8:$DZ$95,2)," ")</f>
        <v xml:space="preserve"> </v>
      </c>
      <c r="AA144" s="52" t="str">
        <f>IF(P144&gt;0,VLOOKUP(P144,$DY$8:$DZ$95,2)," ")</f>
        <v xml:space="preserve"> </v>
      </c>
      <c r="AB144" s="52" t="str">
        <f>IF(Q144&gt;0,VLOOKUP(Q144,$DY$8:$DZ$95,2)," ")</f>
        <v xml:space="preserve"> </v>
      </c>
      <c r="AC144" s="54"/>
      <c r="AD144" s="54"/>
      <c r="AE144" s="54"/>
      <c r="AF144" s="54"/>
      <c r="AG144" s="54"/>
      <c r="AH144" s="52" t="str">
        <f>IF(AC144&gt;0,VLOOKUP(AC144,$DY$8:$DZ$95,2)," ")</f>
        <v xml:space="preserve"> </v>
      </c>
      <c r="AI144" s="52" t="str">
        <f>IF(AD144&gt;0,VLOOKUP(AD144,$DY$8:$DZ$95,2)," ")</f>
        <v xml:space="preserve"> </v>
      </c>
      <c r="AJ144" s="52" t="str">
        <f>IF(AE144&gt;0,VLOOKUP(AE144,$DY$8:$DZ$95,2)," ")</f>
        <v xml:space="preserve"> </v>
      </c>
      <c r="AK144" s="52" t="str">
        <f>IF(AF144&gt;0,VLOOKUP(AF144,$DY$8:$DZ$95,2)," ")</f>
        <v xml:space="preserve"> </v>
      </c>
      <c r="AL144" s="52" t="str">
        <f>IF(AG144&gt;0,VLOOKUP(AG144,$DY$8:$DZ$95,2)," ")</f>
        <v xml:space="preserve"> </v>
      </c>
      <c r="AM144" s="53"/>
      <c r="AN144" s="53"/>
      <c r="AO144" s="53"/>
      <c r="AP144" s="53"/>
      <c r="AQ144" s="53"/>
      <c r="AR144" s="53"/>
      <c r="AS144" s="55" t="str">
        <f>IF(D144="","",SUM(X144:AB144))</f>
        <v/>
      </c>
      <c r="AT144" s="31" t="str">
        <f>IF(D144="","",RANK(AS144,$AS$3:$AS$202,0))</f>
        <v/>
      </c>
      <c r="AU144" s="57" t="str">
        <f>IF(D144="","",IF(LOOKUP(AT144,'Master 2012 Pay Sheet'!$A$5:$A$35,'Master 2012 Pay Sheet'!$B$5:$B$35)&gt;0,LOOKUP(AT144,'Master 2012 Pay Sheet'!$A$5:$A$35,'Master 2012 Pay Sheet'!$B$5:$B$35),0))</f>
        <v/>
      </c>
      <c r="AV144" s="56" t="str">
        <f>IF(D144="","",SUM(AH144:AL144))</f>
        <v/>
      </c>
      <c r="AW144" s="31" t="str">
        <f>IF(D144="","",RANK(AV144,$AV$3:$AV$202,0))</f>
        <v/>
      </c>
      <c r="AX144" s="57" t="str">
        <f>IF(D144="","",IF(LOOKUP(AW144,'Master 2012 Pay Sheet'!$C$5:$C$35,'Master 2012 Pay Sheet'!$D$5:$D$35)&gt;0,LOOKUP(AW144,'Master 2012 Pay Sheet'!$C$5:$C$35,'Master 2012 Pay Sheet'!$D$5:$D$35),0))</f>
        <v/>
      </c>
      <c r="AY144" s="56" t="str">
        <f>IF(D144="","",AS144+AV144)</f>
        <v/>
      </c>
      <c r="AZ144" s="31" t="str">
        <f>IF(D144="","",RANK(AY144,$AY$3:$AY$202,0))</f>
        <v/>
      </c>
      <c r="BA144" s="57" t="str">
        <f>IF(D144="","",IF(LOOKUP(AZ144,'Master 2012 Pay Sheet'!$E$5:$E$35,'Master 2012 Pay Sheet'!$F$5:$F$35)&gt;0,LOOKUP(AZ144,'Master 2012 Pay Sheet'!$E$5:$E$35,'Master 2012 Pay Sheet'!$F$5:$F$35),0))</f>
        <v/>
      </c>
      <c r="BB144" s="57" t="str">
        <f>IF(D144="","",SUM(AU144+AX144+BA144))</f>
        <v/>
      </c>
      <c r="BC144" s="31" t="str">
        <f>IF(D144="","",AT144-AZ144)</f>
        <v/>
      </c>
      <c r="BD144" s="31" t="str">
        <f>IF(D144="","",IF(BC144=MAX($BC$3:$BC$202),B144,""))</f>
        <v/>
      </c>
      <c r="BE144" s="31" t="str">
        <f>IF(D144="","",COUNT(M144:Q144))</f>
        <v/>
      </c>
      <c r="BF144" s="56" t="str">
        <f>IF(D144="","",MAX(X144:AB144))</f>
        <v/>
      </c>
      <c r="BG144" s="31" t="str">
        <f>IF(BF144=MAX($BF$3:$BF$202),B144,"")</f>
        <v/>
      </c>
      <c r="BH144" s="31" t="str">
        <f>IF(D144="","",COUNT(AC144:AG144))</f>
        <v/>
      </c>
      <c r="BI144" s="56" t="str">
        <f>IF(D144="","",MAX(AH144:AL144))</f>
        <v/>
      </c>
      <c r="BJ144" s="31" t="str">
        <f>IF(BI144=MAX($BI$3:$BI$202),B144,"")</f>
        <v/>
      </c>
      <c r="BK144" s="31" t="str">
        <f>IF(BE144="","",BE144+BH144)</f>
        <v/>
      </c>
      <c r="BL144" s="31" t="str">
        <f>IF(D144="","",IF(S144=MAX($S$3:$S$202),S144,""))</f>
        <v/>
      </c>
      <c r="BM144" s="31" t="str">
        <f>IF(BL144=MAX($BL$3:$BL$202),B144,"")</f>
        <v/>
      </c>
      <c r="BN144" s="31" t="str">
        <f>IF(D144="","",IF(AN144=MAX($AN$3:$AN$202),AN144,""))</f>
        <v/>
      </c>
      <c r="BO144" s="31" t="str">
        <f>IF(BN144=MAX($BN$3:$BN$202),B144,"")</f>
        <v/>
      </c>
      <c r="BP144" s="31" t="str">
        <f>IF(D144="","",IF(R144=MAX($R$3:$R$202),R144,""))</f>
        <v/>
      </c>
      <c r="BQ144" s="31" t="str">
        <f>IF(BP144=MAX($BP$3:$BP$202),B144,"")</f>
        <v/>
      </c>
      <c r="BR144" s="31" t="str">
        <f>IF(D144="","",IF(AM144=MAX($AM$3:$AM$202),AM144,""))</f>
        <v/>
      </c>
      <c r="BS144" s="31" t="str">
        <f>IF(BR144=MAX($BR$3:$BR$202),B144,"")</f>
        <v/>
      </c>
      <c r="BT144" s="31" t="str">
        <f>IF(D144="","",IF(V144=MAX($V$3:$V$202),V144,""))</f>
        <v/>
      </c>
      <c r="BU144" s="31" t="str">
        <f>IF(BT144=MAX($BT$3:$BT$202),B144,"")</f>
        <v/>
      </c>
      <c r="BV144" s="31" t="str">
        <f>IF(D144="","",IF(W144=MAX($W$3:$W$202), W144,""))</f>
        <v/>
      </c>
      <c r="BW144" s="31" t="str">
        <f>IF(BV144=MAX($BV$3:$BV$202),B144,"")</f>
        <v/>
      </c>
      <c r="BX144" s="31" t="str">
        <f>IF(D144="","",IF(AQ144=MAX($AQ$3:$AQ$202),AQ144,""))</f>
        <v/>
      </c>
      <c r="BY144" s="31" t="str">
        <f>IF(BX144=MAX($BX$3:$BX$202),B144,"")</f>
        <v/>
      </c>
      <c r="BZ144" s="31" t="str">
        <f>IF(D144="","",IF(AR144=MAX($AR$3:$AR$202), AR144,""))</f>
        <v/>
      </c>
      <c r="CA144" s="31" t="str">
        <f>IF(BZ144=MAX($BZ$3:$BZ$202),B144,"")</f>
        <v/>
      </c>
      <c r="CB144" s="31" t="str">
        <f>IF(D144="","",IF(U144=MAX($U$3:$U$202), U144,""))</f>
        <v/>
      </c>
      <c r="CC144" s="31" t="str">
        <f>IF(CB144=MAX($CB$3:$CB$202),B144,"")</f>
        <v/>
      </c>
      <c r="CD144" s="31" t="str">
        <f>IF(D144="","",IF(AP144=MAX($AP$3:$AP$202),AP144,""))</f>
        <v/>
      </c>
      <c r="CE144" s="31" t="str">
        <f>IF(CD144=MAX($CD$3:$CD$202),B144,"")</f>
        <v/>
      </c>
      <c r="CF144" s="31" t="str">
        <f>IF(D144="","",IF(T144=MAX($T$3:$T$202), T144,""))</f>
        <v/>
      </c>
      <c r="CG144" s="31" t="str">
        <f>IF(CF144=MAX($CF$3:$CF$202),B144,"")</f>
        <v/>
      </c>
      <c r="CH144" s="31" t="str">
        <f>IF(D144="","",IF(AO144=MAX($AO$3:$AO$202),AO144,""))</f>
        <v/>
      </c>
      <c r="CI144" s="31" t="str">
        <f>IF(CH144=MAX($CH$3:$CH$202),B144,"")</f>
        <v/>
      </c>
      <c r="CJ144" s="31" t="str">
        <f>IF(I144="AC",AZ144,"")</f>
        <v/>
      </c>
      <c r="CK144" s="31" t="str">
        <f>IF(CJ144="","",RANK(CJ144,$CJ$3:$CJ$202,1))</f>
        <v/>
      </c>
      <c r="CL144" s="31" t="str">
        <f>IF(CK144=1,B144,"")</f>
        <v/>
      </c>
      <c r="CM144" s="31" t="str">
        <f>IF(CK144=2,B144,"")</f>
        <v/>
      </c>
      <c r="CN144" s="31" t="str">
        <f>IF(CK144=3,B144,"")</f>
        <v/>
      </c>
      <c r="CO144" s="31" t="str">
        <f>IF(I144="MC",AZ144,"")</f>
        <v/>
      </c>
      <c r="CP144" s="31" t="str">
        <f>IF(CO144="","",RANK(CO144,$CO$3:$CO$202,1))</f>
        <v/>
      </c>
      <c r="CQ144" s="31" t="str">
        <f>IF(CP144=1,B144,"")</f>
        <v/>
      </c>
      <c r="CR144" s="31" t="str">
        <f>IF(CP144=2,B144,"")</f>
        <v/>
      </c>
      <c r="CS144" s="31" t="str">
        <f>IF(CP144=3,B144,"")</f>
        <v/>
      </c>
      <c r="CT144" s="31" t="str">
        <f>IF(BE144=0,BE144,"")</f>
        <v/>
      </c>
      <c r="CU144" s="31" t="str">
        <f>IF(BE144=1,1,"")</f>
        <v/>
      </c>
      <c r="CV144" s="31" t="str">
        <f>IF(BE144=2,2,"")</f>
        <v/>
      </c>
      <c r="CW144" s="31" t="str">
        <f>IF(BE144=3,3,"")</f>
        <v/>
      </c>
      <c r="CX144" s="31" t="str">
        <f>IF(BE144=4,4,"")</f>
        <v/>
      </c>
      <c r="CY144" s="31" t="str">
        <f>IF(BE144=5,5,"")</f>
        <v/>
      </c>
      <c r="CZ144" s="31" t="str">
        <f>IF(BH144=0,BH144,"")</f>
        <v/>
      </c>
      <c r="DA144" s="31" t="str">
        <f>IF(BH144=1,1,"")</f>
        <v/>
      </c>
      <c r="DB144" s="31" t="str">
        <f>IF(BH144=2,2,"")</f>
        <v/>
      </c>
      <c r="DC144" s="31" t="str">
        <f>IF(BH144=3,3,"")</f>
        <v/>
      </c>
      <c r="DD144" s="31" t="str">
        <f>IF(BH144=4,4,"")</f>
        <v/>
      </c>
      <c r="DE144" s="31" t="str">
        <f>IF(BH144=5,5,"")</f>
        <v/>
      </c>
      <c r="DF144" s="31" t="str">
        <f>IF(BK144=0,BK144,"")</f>
        <v/>
      </c>
      <c r="DG144" s="31" t="str">
        <f>IF(BK144=1,1,"")</f>
        <v/>
      </c>
      <c r="DH144" s="31" t="str">
        <f>IF(BK144=2,2,"")</f>
        <v/>
      </c>
      <c r="DI144" s="31" t="str">
        <f>IF(BK144=3,3,"")</f>
        <v/>
      </c>
      <c r="DJ144" s="31" t="str">
        <f>IF(BK144=4,4,"")</f>
        <v/>
      </c>
      <c r="DK144" s="31" t="str">
        <f>IF(BK144=5,5,"")</f>
        <v/>
      </c>
      <c r="DL144" s="31" t="str">
        <f>IF(BK144=6,6,"")</f>
        <v/>
      </c>
      <c r="DM144" s="31" t="str">
        <f>IF(BK144=7,7,"")</f>
        <v/>
      </c>
      <c r="DN144" s="31" t="str">
        <f>IF(BK144=8,8,"")</f>
        <v/>
      </c>
      <c r="DO144" s="31" t="str">
        <f>IF(BK144=9,9,"")</f>
        <v/>
      </c>
      <c r="DP144" s="31" t="str">
        <f>IF(BK144=10,10,"")</f>
        <v/>
      </c>
      <c r="DQ144" s="31" t="str">
        <f>IF(J144="Lund",AZ144,"")</f>
        <v/>
      </c>
      <c r="DR144" s="31" t="str">
        <f>IF(DQ144="","",RANK(DQ144,$DQ$3:$DQ$202,1))</f>
        <v/>
      </c>
      <c r="DS144" s="31" t="str">
        <f>IF(DR144=1,B144,"")</f>
        <v/>
      </c>
      <c r="DT144" s="31" t="str">
        <f>IF(I144="AT",B144,"")</f>
        <v/>
      </c>
      <c r="DU144" s="31" t="str">
        <f>IF(I144="MC",B144,"")</f>
        <v/>
      </c>
      <c r="DV144" s="31" t="str">
        <f>IF(I144="AC",B144,"")</f>
        <v/>
      </c>
      <c r="DW144" s="48" t="e">
        <f>IF(BK144=0,0,IF(D144="","",$D$203-AZ144+1)/$D$203*100)</f>
        <v>#VALUE!</v>
      </c>
      <c r="DX144" s="76" t="str">
        <f>IF(AS144 = 0,AV144 - AS144,"")</f>
        <v/>
      </c>
    </row>
    <row r="145" spans="1:128" ht="13.2" x14ac:dyDescent="0.25">
      <c r="A145" s="31" t="s">
        <v>318</v>
      </c>
      <c r="B145" s="76">
        <v>143</v>
      </c>
      <c r="C145" s="15"/>
      <c r="D145" s="15"/>
      <c r="E145" s="15"/>
      <c r="F145" s="15"/>
      <c r="G145" s="15"/>
      <c r="H145" s="47"/>
      <c r="I145" s="15"/>
      <c r="J145" s="47"/>
      <c r="K145" s="47"/>
      <c r="L145" s="47"/>
      <c r="M145" s="54"/>
      <c r="N145" s="54"/>
      <c r="O145" s="54"/>
      <c r="P145" s="54"/>
      <c r="Q145" s="54"/>
      <c r="R145" s="51"/>
      <c r="S145" s="51"/>
      <c r="T145" s="51"/>
      <c r="U145" s="51"/>
      <c r="V145" s="51"/>
      <c r="W145" s="51"/>
      <c r="X145" s="52" t="str">
        <f>IF(M145&gt;0,VLOOKUP(M145,$DY$8:$DZ$95,2)," ")</f>
        <v xml:space="preserve"> </v>
      </c>
      <c r="Y145" s="52" t="str">
        <f>IF(N145&gt;0,VLOOKUP(N145,$DY$8:$DZ$95,2)," ")</f>
        <v xml:space="preserve"> </v>
      </c>
      <c r="Z145" s="52" t="str">
        <f>IF(O145&gt;0,VLOOKUP(O145,$DY$8:$DZ$95,2)," ")</f>
        <v xml:space="preserve"> </v>
      </c>
      <c r="AA145" s="52" t="str">
        <f>IF(P145&gt;0,VLOOKUP(P145,$DY$8:$DZ$95,2)," ")</f>
        <v xml:space="preserve"> </v>
      </c>
      <c r="AB145" s="52" t="str">
        <f>IF(Q145&gt;0,VLOOKUP(Q145,$DY$8:$DZ$95,2)," ")</f>
        <v xml:space="preserve"> </v>
      </c>
      <c r="AC145" s="54"/>
      <c r="AD145" s="54"/>
      <c r="AE145" s="54"/>
      <c r="AF145" s="54"/>
      <c r="AG145" s="54"/>
      <c r="AH145" s="52" t="str">
        <f>IF(AC145&gt;0,VLOOKUP(AC145,$DY$8:$DZ$95,2)," ")</f>
        <v xml:space="preserve"> </v>
      </c>
      <c r="AI145" s="52" t="str">
        <f>IF(AD145&gt;0,VLOOKUP(AD145,$DY$8:$DZ$95,2)," ")</f>
        <v xml:space="preserve"> </v>
      </c>
      <c r="AJ145" s="52" t="str">
        <f>IF(AE145&gt;0,VLOOKUP(AE145,$DY$8:$DZ$95,2)," ")</f>
        <v xml:space="preserve"> </v>
      </c>
      <c r="AK145" s="52" t="str">
        <f>IF(AF145&gt;0,VLOOKUP(AF145,$DY$8:$DZ$95,2)," ")</f>
        <v xml:space="preserve"> </v>
      </c>
      <c r="AL145" s="52" t="str">
        <f>IF(AG145&gt;0,VLOOKUP(AG145,$DY$8:$DZ$95,2)," ")</f>
        <v xml:space="preserve"> </v>
      </c>
      <c r="AM145" s="53"/>
      <c r="AN145" s="53"/>
      <c r="AO145" s="53"/>
      <c r="AP145" s="53"/>
      <c r="AQ145" s="53"/>
      <c r="AR145" s="53"/>
      <c r="AS145" s="55" t="str">
        <f>IF(D145="","",SUM(X145:AB145))</f>
        <v/>
      </c>
      <c r="AT145" s="31" t="str">
        <f>IF(D145="","",RANK(AS145,$AS$3:$AS$202,0))</f>
        <v/>
      </c>
      <c r="AU145" s="57" t="str">
        <f>IF(D145="","",IF(LOOKUP(AT145,'Master 2012 Pay Sheet'!$A$5:$A$35,'Master 2012 Pay Sheet'!$B$5:$B$35)&gt;0,LOOKUP(AT145,'Master 2012 Pay Sheet'!$A$5:$A$35,'Master 2012 Pay Sheet'!$B$5:$B$35),0))</f>
        <v/>
      </c>
      <c r="AV145" s="56" t="str">
        <f>IF(D145="","",SUM(AH145:AL145))</f>
        <v/>
      </c>
      <c r="AW145" s="31" t="str">
        <f>IF(D145="","",RANK(AV145,$AV$3:$AV$202,0))</f>
        <v/>
      </c>
      <c r="AX145" s="57" t="str">
        <f>IF(D145="","",IF(LOOKUP(AW145,'Master 2012 Pay Sheet'!$C$5:$C$35,'Master 2012 Pay Sheet'!$D$5:$D$35)&gt;0,LOOKUP(AW145,'Master 2012 Pay Sheet'!$C$5:$C$35,'Master 2012 Pay Sheet'!$D$5:$D$35),0))</f>
        <v/>
      </c>
      <c r="AY145" s="56" t="str">
        <f>IF(D145="","",AS145+AV145)</f>
        <v/>
      </c>
      <c r="AZ145" s="31" t="str">
        <f>IF(D145="","",RANK(AY145,$AY$3:$AY$202,0))</f>
        <v/>
      </c>
      <c r="BA145" s="57" t="str">
        <f>IF(D145="","",IF(LOOKUP(AZ145,'Master 2012 Pay Sheet'!$E$5:$E$35,'Master 2012 Pay Sheet'!$F$5:$F$35)&gt;0,LOOKUP(AZ145,'Master 2012 Pay Sheet'!$E$5:$E$35,'Master 2012 Pay Sheet'!$F$5:$F$35),0))</f>
        <v/>
      </c>
      <c r="BB145" s="57" t="str">
        <f>IF(D145="","",SUM(AU145+AX145+BA145))</f>
        <v/>
      </c>
      <c r="BC145" s="31" t="str">
        <f>IF(D145="","",AT145-AZ145)</f>
        <v/>
      </c>
      <c r="BD145" s="31" t="str">
        <f>IF(D145="","",IF(BC145=MAX($BC$3:$BC$202),B145,""))</f>
        <v/>
      </c>
      <c r="BE145" s="31" t="str">
        <f>IF(D145="","",COUNT(M145:Q145))</f>
        <v/>
      </c>
      <c r="BF145" s="56" t="str">
        <f>IF(D145="","",MAX(X145:AB145))</f>
        <v/>
      </c>
      <c r="BG145" s="31" t="str">
        <f>IF(BF145=MAX($BF$3:$BF$202),B145,"")</f>
        <v/>
      </c>
      <c r="BH145" s="31" t="str">
        <f>IF(D145="","",COUNT(AC145:AG145))</f>
        <v/>
      </c>
      <c r="BI145" s="56" t="str">
        <f>IF(D145="","",MAX(AH145:AL145))</f>
        <v/>
      </c>
      <c r="BJ145" s="31" t="str">
        <f>IF(BI145=MAX($BI$3:$BI$202),B145,"")</f>
        <v/>
      </c>
      <c r="BK145" s="31" t="str">
        <f>IF(BE145="","",BE145+BH145)</f>
        <v/>
      </c>
      <c r="BL145" s="31" t="str">
        <f>IF(D145="","",IF(S145=MAX($S$3:$S$202),S145,""))</f>
        <v/>
      </c>
      <c r="BM145" s="31" t="str">
        <f>IF(BL145=MAX($BL$3:$BL$202),B145,"")</f>
        <v/>
      </c>
      <c r="BN145" s="31" t="str">
        <f>IF(D145="","",IF(AN145=MAX($AN$3:$AN$202),AN145,""))</f>
        <v/>
      </c>
      <c r="BO145" s="31" t="str">
        <f>IF(BN145=MAX($BN$3:$BN$202),B145,"")</f>
        <v/>
      </c>
      <c r="BP145" s="31" t="str">
        <f>IF(D145="","",IF(R145=MAX($R$3:$R$202),R145,""))</f>
        <v/>
      </c>
      <c r="BQ145" s="31" t="str">
        <f>IF(BP145=MAX($BP$3:$BP$202),B145,"")</f>
        <v/>
      </c>
      <c r="BR145" s="31" t="str">
        <f>IF(D145="","",IF(AM145=MAX($AM$3:$AM$202),AM145,""))</f>
        <v/>
      </c>
      <c r="BS145" s="31" t="str">
        <f>IF(BR145=MAX($BR$3:$BR$202),B145,"")</f>
        <v/>
      </c>
      <c r="BT145" s="31" t="str">
        <f>IF(D145="","",IF(V145=MAX($V$3:$V$202),V145,""))</f>
        <v/>
      </c>
      <c r="BU145" s="31" t="str">
        <f>IF(BT145=MAX($BT$3:$BT$202),B145,"")</f>
        <v/>
      </c>
      <c r="BV145" s="31" t="str">
        <f>IF(D145="","",IF(W145=MAX($W$3:$W$202), W145,""))</f>
        <v/>
      </c>
      <c r="BW145" s="31" t="str">
        <f>IF(BV145=MAX($BV$3:$BV$202),B145,"")</f>
        <v/>
      </c>
      <c r="BX145" s="31" t="str">
        <f>IF(D145="","",IF(AQ145=MAX($AQ$3:$AQ$202),AQ145,""))</f>
        <v/>
      </c>
      <c r="BY145" s="31" t="str">
        <f>IF(BX145=MAX($BX$3:$BX$202),B145,"")</f>
        <v/>
      </c>
      <c r="BZ145" s="31" t="str">
        <f>IF(D145="","",IF(AR145=MAX($AR$3:$AR$202), AR145,""))</f>
        <v/>
      </c>
      <c r="CA145" s="31" t="str">
        <f>IF(BZ145=MAX($BZ$3:$BZ$202),B145,"")</f>
        <v/>
      </c>
      <c r="CB145" s="31" t="str">
        <f>IF(D145="","",IF(U145=MAX($U$3:$U$202), U145,""))</f>
        <v/>
      </c>
      <c r="CC145" s="31" t="str">
        <f>IF(CB145=MAX($CB$3:$CB$202),B145,"")</f>
        <v/>
      </c>
      <c r="CD145" s="31" t="str">
        <f>IF(D145="","",IF(AP145=MAX($AP$3:$AP$202),AP145,""))</f>
        <v/>
      </c>
      <c r="CE145" s="31" t="str">
        <f>IF(CD145=MAX($CD$3:$CD$202),B145,"")</f>
        <v/>
      </c>
      <c r="CF145" s="31" t="str">
        <f>IF(D145="","",IF(T145=MAX($T$3:$T$202), T145,""))</f>
        <v/>
      </c>
      <c r="CG145" s="31" t="str">
        <f>IF(CF145=MAX($CF$3:$CF$202),B145,"")</f>
        <v/>
      </c>
      <c r="CH145" s="31" t="str">
        <f>IF(D145="","",IF(AO145=MAX($AO$3:$AO$202),AO145,""))</f>
        <v/>
      </c>
      <c r="CI145" s="31" t="str">
        <f>IF(CH145=MAX($CH$3:$CH$202),B145,"")</f>
        <v/>
      </c>
      <c r="CJ145" s="31" t="str">
        <f>IF(I145="AC",AZ145,"")</f>
        <v/>
      </c>
      <c r="CK145" s="31" t="str">
        <f>IF(CJ145="","",RANK(CJ145,$CJ$3:$CJ$202,1))</f>
        <v/>
      </c>
      <c r="CL145" s="31" t="str">
        <f>IF(CK145=1,B145,"")</f>
        <v/>
      </c>
      <c r="CM145" s="31" t="str">
        <f>IF(CK145=2,B145,"")</f>
        <v/>
      </c>
      <c r="CN145" s="31" t="str">
        <f>IF(CK145=3,B145,"")</f>
        <v/>
      </c>
      <c r="CO145" s="31" t="str">
        <f>IF(I145="MC",AZ145,"")</f>
        <v/>
      </c>
      <c r="CP145" s="31" t="str">
        <f>IF(CO145="","",RANK(CO145,$CO$3:$CO$202,1))</f>
        <v/>
      </c>
      <c r="CQ145" s="31" t="str">
        <f>IF(CP145=1,B145,"")</f>
        <v/>
      </c>
      <c r="CR145" s="31" t="str">
        <f>IF(CP145=2,B145,"")</f>
        <v/>
      </c>
      <c r="CS145" s="31" t="str">
        <f>IF(CP145=3,B145,"")</f>
        <v/>
      </c>
      <c r="CT145" s="31" t="str">
        <f>IF(BE145=0,BE145,"")</f>
        <v/>
      </c>
      <c r="CU145" s="31" t="str">
        <f>IF(BE145=1,1,"")</f>
        <v/>
      </c>
      <c r="CV145" s="31" t="str">
        <f>IF(BE145=2,2,"")</f>
        <v/>
      </c>
      <c r="CW145" s="31" t="str">
        <f>IF(BE145=3,3,"")</f>
        <v/>
      </c>
      <c r="CX145" s="31" t="str">
        <f>IF(BE145=4,4,"")</f>
        <v/>
      </c>
      <c r="CY145" s="31" t="str">
        <f>IF(BE145=5,5,"")</f>
        <v/>
      </c>
      <c r="CZ145" s="31" t="str">
        <f>IF(BH145=0,BH145,"")</f>
        <v/>
      </c>
      <c r="DA145" s="31" t="str">
        <f>IF(BH145=1,1,"")</f>
        <v/>
      </c>
      <c r="DB145" s="31" t="str">
        <f>IF(BH145=2,2,"")</f>
        <v/>
      </c>
      <c r="DC145" s="31" t="str">
        <f>IF(BH145=3,3,"")</f>
        <v/>
      </c>
      <c r="DD145" s="31" t="str">
        <f>IF(BH145=4,4,"")</f>
        <v/>
      </c>
      <c r="DE145" s="31" t="str">
        <f>IF(BH145=5,5,"")</f>
        <v/>
      </c>
      <c r="DF145" s="31" t="str">
        <f>IF(BK145=0,BK145,"")</f>
        <v/>
      </c>
      <c r="DG145" s="31" t="str">
        <f>IF(BK145=1,1,"")</f>
        <v/>
      </c>
      <c r="DH145" s="31" t="str">
        <f>IF(BK145=2,2,"")</f>
        <v/>
      </c>
      <c r="DI145" s="31" t="str">
        <f>IF(BK145=3,3,"")</f>
        <v/>
      </c>
      <c r="DJ145" s="31" t="str">
        <f>IF(BK145=4,4,"")</f>
        <v/>
      </c>
      <c r="DK145" s="31" t="str">
        <f>IF(BK145=5,5,"")</f>
        <v/>
      </c>
      <c r="DL145" s="31" t="str">
        <f>IF(BK145=6,6,"")</f>
        <v/>
      </c>
      <c r="DM145" s="31" t="str">
        <f>IF(BK145=7,7,"")</f>
        <v/>
      </c>
      <c r="DN145" s="31" t="str">
        <f>IF(BK145=8,8,"")</f>
        <v/>
      </c>
      <c r="DO145" s="31" t="str">
        <f>IF(BK145=9,9,"")</f>
        <v/>
      </c>
      <c r="DP145" s="31" t="str">
        <f>IF(BK145=10,10,"")</f>
        <v/>
      </c>
      <c r="DQ145" s="31" t="str">
        <f>IF(J145="Lund",AZ145,"")</f>
        <v/>
      </c>
      <c r="DR145" s="31" t="str">
        <f>IF(DQ145="","",RANK(DQ145,$DQ$3:$DQ$202,1))</f>
        <v/>
      </c>
      <c r="DS145" s="31" t="str">
        <f>IF(DR145=1,B145,"")</f>
        <v/>
      </c>
      <c r="DT145" s="31" t="str">
        <f>IF(I145="AT",B145,"")</f>
        <v/>
      </c>
      <c r="DU145" s="31" t="str">
        <f>IF(I145="MC",B145,"")</f>
        <v/>
      </c>
      <c r="DV145" s="31" t="str">
        <f>IF(I145="AC",B145,"")</f>
        <v/>
      </c>
      <c r="DW145" s="48" t="e">
        <f>IF(BK145=0,0,IF(D145="","",$D$203-AZ145+1)/$D$203*100)</f>
        <v>#VALUE!</v>
      </c>
      <c r="DX145" s="76" t="str">
        <f>IF(AS145 = 0,AV145 - AS145,"")</f>
        <v/>
      </c>
    </row>
    <row r="146" spans="1:128" ht="13.2" x14ac:dyDescent="0.25">
      <c r="A146" s="31" t="s">
        <v>318</v>
      </c>
      <c r="B146" s="76">
        <v>144</v>
      </c>
      <c r="C146" s="15"/>
      <c r="D146" s="15"/>
      <c r="E146" s="15"/>
      <c r="F146" s="15"/>
      <c r="G146" s="15"/>
      <c r="H146" s="47"/>
      <c r="I146" s="15"/>
      <c r="J146" s="47"/>
      <c r="K146" s="47"/>
      <c r="L146" s="47"/>
      <c r="M146" s="54"/>
      <c r="N146" s="54"/>
      <c r="O146" s="54"/>
      <c r="P146" s="54"/>
      <c r="Q146" s="54"/>
      <c r="R146" s="51"/>
      <c r="S146" s="51"/>
      <c r="T146" s="51"/>
      <c r="U146" s="51"/>
      <c r="V146" s="51"/>
      <c r="W146" s="51"/>
      <c r="X146" s="52" t="str">
        <f>IF(M146&gt;0,VLOOKUP(M146,$DY$8:$DZ$95,2)," ")</f>
        <v xml:space="preserve"> </v>
      </c>
      <c r="Y146" s="52" t="str">
        <f>IF(N146&gt;0,VLOOKUP(N146,$DY$8:$DZ$95,2)," ")</f>
        <v xml:space="preserve"> </v>
      </c>
      <c r="Z146" s="52" t="str">
        <f>IF(O146&gt;0,VLOOKUP(O146,$DY$8:$DZ$95,2)," ")</f>
        <v xml:space="preserve"> </v>
      </c>
      <c r="AA146" s="52" t="str">
        <f>IF(P146&gt;0,VLOOKUP(P146,$DY$8:$DZ$95,2)," ")</f>
        <v xml:space="preserve"> </v>
      </c>
      <c r="AB146" s="52" t="str">
        <f>IF(Q146&gt;0,VLOOKUP(Q146,$DY$8:$DZ$95,2)," ")</f>
        <v xml:space="preserve"> </v>
      </c>
      <c r="AC146" s="54"/>
      <c r="AD146" s="54"/>
      <c r="AE146" s="54"/>
      <c r="AF146" s="54"/>
      <c r="AG146" s="54"/>
      <c r="AH146" s="52" t="str">
        <f>IF(AC146&gt;0,VLOOKUP(AC146,$DY$8:$DZ$95,2)," ")</f>
        <v xml:space="preserve"> </v>
      </c>
      <c r="AI146" s="52" t="str">
        <f>IF(AD146&gt;0,VLOOKUP(AD146,$DY$8:$DZ$95,2)," ")</f>
        <v xml:space="preserve"> </v>
      </c>
      <c r="AJ146" s="52" t="str">
        <f>IF(AE146&gt;0,VLOOKUP(AE146,$DY$8:$DZ$95,2)," ")</f>
        <v xml:space="preserve"> </v>
      </c>
      <c r="AK146" s="52" t="str">
        <f>IF(AF146&gt;0,VLOOKUP(AF146,$DY$8:$DZ$95,2)," ")</f>
        <v xml:space="preserve"> </v>
      </c>
      <c r="AL146" s="52" t="str">
        <f>IF(AG146&gt;0,VLOOKUP(AG146,$DY$8:$DZ$95,2)," ")</f>
        <v xml:space="preserve"> </v>
      </c>
      <c r="AM146" s="53"/>
      <c r="AN146" s="53"/>
      <c r="AO146" s="53"/>
      <c r="AP146" s="53"/>
      <c r="AQ146" s="53"/>
      <c r="AR146" s="53"/>
      <c r="AS146" s="55" t="str">
        <f>IF(D146="","",SUM(X146:AB146))</f>
        <v/>
      </c>
      <c r="AT146" s="31" t="str">
        <f>IF(D146="","",RANK(AS146,$AS$3:$AS$202,0))</f>
        <v/>
      </c>
      <c r="AU146" s="57" t="str">
        <f>IF(D146="","",IF(LOOKUP(AT146,'Master 2012 Pay Sheet'!$A$5:$A$35,'Master 2012 Pay Sheet'!$B$5:$B$35)&gt;0,LOOKUP(AT146,'Master 2012 Pay Sheet'!$A$5:$A$35,'Master 2012 Pay Sheet'!$B$5:$B$35),0))</f>
        <v/>
      </c>
      <c r="AV146" s="56" t="str">
        <f>IF(D146="","",SUM(AH146:AL146))</f>
        <v/>
      </c>
      <c r="AW146" s="31" t="str">
        <f>IF(D146="","",RANK(AV146,$AV$3:$AV$202,0))</f>
        <v/>
      </c>
      <c r="AX146" s="57" t="str">
        <f>IF(D146="","",IF(LOOKUP(AW146,'Master 2012 Pay Sheet'!$C$5:$C$35,'Master 2012 Pay Sheet'!$D$5:$D$35)&gt;0,LOOKUP(AW146,'Master 2012 Pay Sheet'!$C$5:$C$35,'Master 2012 Pay Sheet'!$D$5:$D$35),0))</f>
        <v/>
      </c>
      <c r="AY146" s="56" t="str">
        <f>IF(D146="","",AS146+AV146)</f>
        <v/>
      </c>
      <c r="AZ146" s="31" t="str">
        <f>IF(D146="","",RANK(AY146,$AY$3:$AY$202,0))</f>
        <v/>
      </c>
      <c r="BA146" s="57" t="str">
        <f>IF(D146="","",IF(LOOKUP(AZ146,'Master 2012 Pay Sheet'!$E$5:$E$35,'Master 2012 Pay Sheet'!$F$5:$F$35)&gt;0,LOOKUP(AZ146,'Master 2012 Pay Sheet'!$E$5:$E$35,'Master 2012 Pay Sheet'!$F$5:$F$35),0))</f>
        <v/>
      </c>
      <c r="BB146" s="57" t="str">
        <f>IF(D146="","",SUM(AU146+AX146+BA146))</f>
        <v/>
      </c>
      <c r="BC146" s="31" t="str">
        <f>IF(D146="","",AT146-AZ146)</f>
        <v/>
      </c>
      <c r="BD146" s="31" t="str">
        <f>IF(D146="","",IF(BC146=MAX($BC$3:$BC$202),B146,""))</f>
        <v/>
      </c>
      <c r="BE146" s="31" t="str">
        <f>IF(D146="","",COUNT(M146:Q146))</f>
        <v/>
      </c>
      <c r="BF146" s="56" t="str">
        <f>IF(D146="","",MAX(X146:AB146))</f>
        <v/>
      </c>
      <c r="BG146" s="31" t="str">
        <f>IF(BF146=MAX($BF$3:$BF$202),B146,"")</f>
        <v/>
      </c>
      <c r="BH146" s="31" t="str">
        <f>IF(D146="","",COUNT(AC146:AG146))</f>
        <v/>
      </c>
      <c r="BI146" s="56" t="str">
        <f>IF(D146="","",MAX(AH146:AL146))</f>
        <v/>
      </c>
      <c r="BJ146" s="31" t="str">
        <f>IF(BI146=MAX($BI$3:$BI$202),B146,"")</f>
        <v/>
      </c>
      <c r="BK146" s="31" t="str">
        <f>IF(BE146="","",BE146+BH146)</f>
        <v/>
      </c>
      <c r="BL146" s="31" t="str">
        <f>IF(D146="","",IF(S146=MAX($S$3:$S$202),S146,""))</f>
        <v/>
      </c>
      <c r="BM146" s="31" t="str">
        <f>IF(BL146=MAX($BL$3:$BL$202),B146,"")</f>
        <v/>
      </c>
      <c r="BN146" s="31" t="str">
        <f>IF(D146="","",IF(AN146=MAX($AN$3:$AN$202),AN146,""))</f>
        <v/>
      </c>
      <c r="BO146" s="31" t="str">
        <f>IF(BN146=MAX($BN$3:$BN$202),B146,"")</f>
        <v/>
      </c>
      <c r="BP146" s="31" t="str">
        <f>IF(D146="","",IF(R146=MAX($R$3:$R$202),R146,""))</f>
        <v/>
      </c>
      <c r="BQ146" s="31" t="str">
        <f>IF(BP146=MAX($BP$3:$BP$202),B146,"")</f>
        <v/>
      </c>
      <c r="BR146" s="31" t="str">
        <f>IF(D146="","",IF(AM146=MAX($AM$3:$AM$202),AM146,""))</f>
        <v/>
      </c>
      <c r="BS146" s="31" t="str">
        <f>IF(BR146=MAX($BR$3:$BR$202),B146,"")</f>
        <v/>
      </c>
      <c r="BT146" s="31" t="str">
        <f>IF(D146="","",IF(V146=MAX($V$3:$V$202),V146,""))</f>
        <v/>
      </c>
      <c r="BU146" s="31" t="str">
        <f>IF(BT146=MAX($BT$3:$BT$202),B146,"")</f>
        <v/>
      </c>
      <c r="BV146" s="31" t="str">
        <f>IF(D146="","",IF(W146=MAX($W$3:$W$202), W146,""))</f>
        <v/>
      </c>
      <c r="BW146" s="31" t="str">
        <f>IF(BV146=MAX($BV$3:$BV$202),B146,"")</f>
        <v/>
      </c>
      <c r="BX146" s="31" t="str">
        <f>IF(D146="","",IF(AQ146=MAX($AQ$3:$AQ$202),AQ146,""))</f>
        <v/>
      </c>
      <c r="BY146" s="31" t="str">
        <f>IF(BX146=MAX($BX$3:$BX$202),B146,"")</f>
        <v/>
      </c>
      <c r="BZ146" s="31" t="str">
        <f>IF(D146="","",IF(AR146=MAX($AR$3:$AR$202), AR146,""))</f>
        <v/>
      </c>
      <c r="CA146" s="31" t="str">
        <f>IF(BZ146=MAX($BZ$3:$BZ$202),B146,"")</f>
        <v/>
      </c>
      <c r="CB146" s="31" t="str">
        <f>IF(D146="","",IF(U146=MAX($U$3:$U$202), U146,""))</f>
        <v/>
      </c>
      <c r="CC146" s="31" t="str">
        <f>IF(CB146=MAX($CB$3:$CB$202),B146,"")</f>
        <v/>
      </c>
      <c r="CD146" s="31" t="str">
        <f>IF(D146="","",IF(AP146=MAX($AP$3:$AP$202),AP146,""))</f>
        <v/>
      </c>
      <c r="CE146" s="31" t="str">
        <f>IF(CD146=MAX($CD$3:$CD$202),B146,"")</f>
        <v/>
      </c>
      <c r="CF146" s="31" t="str">
        <f>IF(D146="","",IF(T146=MAX($T$3:$T$202), T146,""))</f>
        <v/>
      </c>
      <c r="CG146" s="31" t="str">
        <f>IF(CF146=MAX($CF$3:$CF$202),B146,"")</f>
        <v/>
      </c>
      <c r="CH146" s="31" t="str">
        <f>IF(D146="","",IF(AO146=MAX($AO$3:$AO$202),AO146,""))</f>
        <v/>
      </c>
      <c r="CI146" s="31" t="str">
        <f>IF(CH146=MAX($CH$3:$CH$202),B146,"")</f>
        <v/>
      </c>
      <c r="CJ146" s="31" t="str">
        <f>IF(I146="AC",AZ146,"")</f>
        <v/>
      </c>
      <c r="CK146" s="31" t="str">
        <f>IF(CJ146="","",RANK(CJ146,$CJ$3:$CJ$202,1))</f>
        <v/>
      </c>
      <c r="CL146" s="31" t="str">
        <f>IF(CK146=1,B146,"")</f>
        <v/>
      </c>
      <c r="CM146" s="31" t="str">
        <f>IF(CK146=2,B146,"")</f>
        <v/>
      </c>
      <c r="CN146" s="31" t="str">
        <f>IF(CK146=3,B146,"")</f>
        <v/>
      </c>
      <c r="CO146" s="31" t="str">
        <f>IF(I146="MC",AZ146,"")</f>
        <v/>
      </c>
      <c r="CP146" s="31" t="str">
        <f>IF(CO146="","",RANK(CO146,$CO$3:$CO$202,1))</f>
        <v/>
      </c>
      <c r="CQ146" s="31" t="str">
        <f>IF(CP146=1,B146,"")</f>
        <v/>
      </c>
      <c r="CR146" s="31" t="str">
        <f>IF(CP146=2,B146,"")</f>
        <v/>
      </c>
      <c r="CS146" s="31" t="str">
        <f>IF(CP146=3,B146,"")</f>
        <v/>
      </c>
      <c r="CT146" s="31" t="str">
        <f>IF(BE146=0,BE146,"")</f>
        <v/>
      </c>
      <c r="CU146" s="31" t="str">
        <f>IF(BE146=1,1,"")</f>
        <v/>
      </c>
      <c r="CV146" s="31" t="str">
        <f>IF(BE146=2,2,"")</f>
        <v/>
      </c>
      <c r="CW146" s="31" t="str">
        <f>IF(BE146=3,3,"")</f>
        <v/>
      </c>
      <c r="CX146" s="31" t="str">
        <f>IF(BE146=4,4,"")</f>
        <v/>
      </c>
      <c r="CY146" s="31" t="str">
        <f>IF(BE146=5,5,"")</f>
        <v/>
      </c>
      <c r="CZ146" s="31" t="str">
        <f>IF(BH146=0,BH146,"")</f>
        <v/>
      </c>
      <c r="DA146" s="31" t="str">
        <f>IF(BH146=1,1,"")</f>
        <v/>
      </c>
      <c r="DB146" s="31" t="str">
        <f>IF(BH146=2,2,"")</f>
        <v/>
      </c>
      <c r="DC146" s="31" t="str">
        <f>IF(BH146=3,3,"")</f>
        <v/>
      </c>
      <c r="DD146" s="31" t="str">
        <f>IF(BH146=4,4,"")</f>
        <v/>
      </c>
      <c r="DE146" s="31" t="str">
        <f>IF(BH146=5,5,"")</f>
        <v/>
      </c>
      <c r="DF146" s="31" t="str">
        <f>IF(BK146=0,BK146,"")</f>
        <v/>
      </c>
      <c r="DG146" s="31" t="str">
        <f>IF(BK146=1,1,"")</f>
        <v/>
      </c>
      <c r="DH146" s="31" t="str">
        <f>IF(BK146=2,2,"")</f>
        <v/>
      </c>
      <c r="DI146" s="31" t="str">
        <f>IF(BK146=3,3,"")</f>
        <v/>
      </c>
      <c r="DJ146" s="31" t="str">
        <f>IF(BK146=4,4,"")</f>
        <v/>
      </c>
      <c r="DK146" s="31" t="str">
        <f>IF(BK146=5,5,"")</f>
        <v/>
      </c>
      <c r="DL146" s="31" t="str">
        <f>IF(BK146=6,6,"")</f>
        <v/>
      </c>
      <c r="DM146" s="31" t="str">
        <f>IF(BK146=7,7,"")</f>
        <v/>
      </c>
      <c r="DN146" s="31" t="str">
        <f>IF(BK146=8,8,"")</f>
        <v/>
      </c>
      <c r="DO146" s="31" t="str">
        <f>IF(BK146=9,9,"")</f>
        <v/>
      </c>
      <c r="DP146" s="31" t="str">
        <f>IF(BK146=10,10,"")</f>
        <v/>
      </c>
      <c r="DQ146" s="31" t="str">
        <f>IF(J146="Lund",AZ146,"")</f>
        <v/>
      </c>
      <c r="DR146" s="31" t="str">
        <f>IF(DQ146="","",RANK(DQ146,$DQ$3:$DQ$202,1))</f>
        <v/>
      </c>
      <c r="DS146" s="31" t="str">
        <f>IF(DR146=1,B146,"")</f>
        <v/>
      </c>
      <c r="DT146" s="31" t="str">
        <f>IF(I146="AT",B146,"")</f>
        <v/>
      </c>
      <c r="DU146" s="31" t="str">
        <f>IF(I146="MC",B146,"")</f>
        <v/>
      </c>
      <c r="DV146" s="31" t="str">
        <f>IF(I146="AC",B146,"")</f>
        <v/>
      </c>
      <c r="DW146" s="48" t="e">
        <f>IF(BK146=0,0,IF(D146="","",$D$203-AZ146+1)/$D$203*100)</f>
        <v>#VALUE!</v>
      </c>
      <c r="DX146" s="76" t="str">
        <f>IF(AS146 = 0,AV146 - AS146,"")</f>
        <v/>
      </c>
    </row>
    <row r="147" spans="1:128" ht="13.2" x14ac:dyDescent="0.25">
      <c r="A147" s="31" t="s">
        <v>318</v>
      </c>
      <c r="B147" s="76">
        <v>145</v>
      </c>
      <c r="C147" s="15"/>
      <c r="D147" s="15"/>
      <c r="E147" s="15"/>
      <c r="F147" s="15"/>
      <c r="G147" s="15"/>
      <c r="H147" s="47"/>
      <c r="I147" s="15"/>
      <c r="J147" s="47"/>
      <c r="K147" s="47"/>
      <c r="L147" s="47"/>
      <c r="M147" s="54"/>
      <c r="N147" s="54"/>
      <c r="O147" s="54"/>
      <c r="P147" s="54"/>
      <c r="Q147" s="54"/>
      <c r="R147" s="51"/>
      <c r="S147" s="51"/>
      <c r="T147" s="51"/>
      <c r="U147" s="51"/>
      <c r="V147" s="51"/>
      <c r="W147" s="51"/>
      <c r="X147" s="52" t="str">
        <f>IF(M147&gt;0,VLOOKUP(M147,$DY$8:$DZ$95,2)," ")</f>
        <v xml:space="preserve"> </v>
      </c>
      <c r="Y147" s="52" t="str">
        <f>IF(N147&gt;0,VLOOKUP(N147,$DY$8:$DZ$95,2)," ")</f>
        <v xml:space="preserve"> </v>
      </c>
      <c r="Z147" s="52" t="str">
        <f>IF(O147&gt;0,VLOOKUP(O147,$DY$8:$DZ$95,2)," ")</f>
        <v xml:space="preserve"> </v>
      </c>
      <c r="AA147" s="52" t="str">
        <f>IF(P147&gt;0,VLOOKUP(P147,$DY$8:$DZ$95,2)," ")</f>
        <v xml:space="preserve"> </v>
      </c>
      <c r="AB147" s="52" t="str">
        <f>IF(Q147&gt;0,VLOOKUP(Q147,$DY$8:$DZ$95,2)," ")</f>
        <v xml:space="preserve"> </v>
      </c>
      <c r="AC147" s="54"/>
      <c r="AD147" s="54"/>
      <c r="AE147" s="54"/>
      <c r="AF147" s="54"/>
      <c r="AG147" s="54"/>
      <c r="AH147" s="52" t="str">
        <f>IF(AC147&gt;0,VLOOKUP(AC147,$DY$8:$DZ$95,2)," ")</f>
        <v xml:space="preserve"> </v>
      </c>
      <c r="AI147" s="52" t="str">
        <f>IF(AD147&gt;0,VLOOKUP(AD147,$DY$8:$DZ$95,2)," ")</f>
        <v xml:space="preserve"> </v>
      </c>
      <c r="AJ147" s="52" t="str">
        <f>IF(AE147&gt;0,VLOOKUP(AE147,$DY$8:$DZ$95,2)," ")</f>
        <v xml:space="preserve"> </v>
      </c>
      <c r="AK147" s="52" t="str">
        <f>IF(AF147&gt;0,VLOOKUP(AF147,$DY$8:$DZ$95,2)," ")</f>
        <v xml:space="preserve"> </v>
      </c>
      <c r="AL147" s="52" t="str">
        <f>IF(AG147&gt;0,VLOOKUP(AG147,$DY$8:$DZ$95,2)," ")</f>
        <v xml:space="preserve"> </v>
      </c>
      <c r="AM147" s="53"/>
      <c r="AN147" s="53"/>
      <c r="AO147" s="53"/>
      <c r="AP147" s="53"/>
      <c r="AQ147" s="53"/>
      <c r="AR147" s="53"/>
      <c r="AS147" s="55" t="str">
        <f>IF(D147="","",SUM(X147:AB147))</f>
        <v/>
      </c>
      <c r="AT147" s="31" t="str">
        <f>IF(D147="","",RANK(AS147,$AS$3:$AS$202,0))</f>
        <v/>
      </c>
      <c r="AU147" s="57" t="str">
        <f>IF(D147="","",IF(LOOKUP(AT147,'Master 2012 Pay Sheet'!$A$5:$A$35,'Master 2012 Pay Sheet'!$B$5:$B$35)&gt;0,LOOKUP(AT147,'Master 2012 Pay Sheet'!$A$5:$A$35,'Master 2012 Pay Sheet'!$B$5:$B$35),0))</f>
        <v/>
      </c>
      <c r="AV147" s="56" t="str">
        <f>IF(D147="","",SUM(AH147:AL147))</f>
        <v/>
      </c>
      <c r="AW147" s="31" t="str">
        <f>IF(D147="","",RANK(AV147,$AV$3:$AV$202,0))</f>
        <v/>
      </c>
      <c r="AX147" s="57" t="str">
        <f>IF(D147="","",IF(LOOKUP(AW147,'Master 2012 Pay Sheet'!$C$5:$C$35,'Master 2012 Pay Sheet'!$D$5:$D$35)&gt;0,LOOKUP(AW147,'Master 2012 Pay Sheet'!$C$5:$C$35,'Master 2012 Pay Sheet'!$D$5:$D$35),0))</f>
        <v/>
      </c>
      <c r="AY147" s="56" t="str">
        <f>IF(D147="","",AS147+AV147)</f>
        <v/>
      </c>
      <c r="AZ147" s="31" t="str">
        <f>IF(D147="","",RANK(AY147,$AY$3:$AY$202,0))</f>
        <v/>
      </c>
      <c r="BA147" s="57" t="str">
        <f>IF(D147="","",IF(LOOKUP(AZ147,'Master 2012 Pay Sheet'!$E$5:$E$35,'Master 2012 Pay Sheet'!$F$5:$F$35)&gt;0,LOOKUP(AZ147,'Master 2012 Pay Sheet'!$E$5:$E$35,'Master 2012 Pay Sheet'!$F$5:$F$35),0))</f>
        <v/>
      </c>
      <c r="BB147" s="57" t="str">
        <f>IF(D147="","",SUM(AU147+AX147+BA147))</f>
        <v/>
      </c>
      <c r="BC147" s="31" t="str">
        <f>IF(D147="","",AT147-AZ147)</f>
        <v/>
      </c>
      <c r="BD147" s="31" t="str">
        <f>IF(D147="","",IF(BC147=MAX($BC$3:$BC$202),B147,""))</f>
        <v/>
      </c>
      <c r="BE147" s="31" t="str">
        <f>IF(D147="","",COUNT(M147:Q147))</f>
        <v/>
      </c>
      <c r="BF147" s="56" t="str">
        <f>IF(D147="","",MAX(X147:AB147))</f>
        <v/>
      </c>
      <c r="BG147" s="31" t="str">
        <f>IF(BF147=MAX($BF$3:$BF$202),B147,"")</f>
        <v/>
      </c>
      <c r="BH147" s="31" t="str">
        <f>IF(D147="","",COUNT(AC147:AG147))</f>
        <v/>
      </c>
      <c r="BI147" s="56" t="str">
        <f>IF(D147="","",MAX(AH147:AL147))</f>
        <v/>
      </c>
      <c r="BJ147" s="31" t="str">
        <f>IF(BI147=MAX($BI$3:$BI$202),B147,"")</f>
        <v/>
      </c>
      <c r="BK147" s="31" t="str">
        <f>IF(BE147="","",BE147+BH147)</f>
        <v/>
      </c>
      <c r="BL147" s="31" t="str">
        <f>IF(D147="","",IF(S147=MAX($S$3:$S$202),S147,""))</f>
        <v/>
      </c>
      <c r="BM147" s="31" t="str">
        <f>IF(BL147=MAX($BL$3:$BL$202),B147,"")</f>
        <v/>
      </c>
      <c r="BN147" s="31" t="str">
        <f>IF(D147="","",IF(AN147=MAX($AN$3:$AN$202),AN147,""))</f>
        <v/>
      </c>
      <c r="BO147" s="31" t="str">
        <f>IF(BN147=MAX($BN$3:$BN$202),B147,"")</f>
        <v/>
      </c>
      <c r="BP147" s="31" t="str">
        <f>IF(D147="","",IF(R147=MAX($R$3:$R$202),R147,""))</f>
        <v/>
      </c>
      <c r="BQ147" s="31" t="str">
        <f>IF(BP147=MAX($BP$3:$BP$202),B147,"")</f>
        <v/>
      </c>
      <c r="BR147" s="31" t="str">
        <f>IF(D147="","",IF(AM147=MAX($AM$3:$AM$202),AM147,""))</f>
        <v/>
      </c>
      <c r="BS147" s="31" t="str">
        <f>IF(BR147=MAX($BR$3:$BR$202),B147,"")</f>
        <v/>
      </c>
      <c r="BT147" s="31" t="str">
        <f>IF(D147="","",IF(V147=MAX($V$3:$V$202),V147,""))</f>
        <v/>
      </c>
      <c r="BU147" s="31" t="str">
        <f>IF(BT147=MAX($BT$3:$BT$202),B147,"")</f>
        <v/>
      </c>
      <c r="BV147" s="31" t="str">
        <f>IF(D147="","",IF(W147=MAX($W$3:$W$202), W147,""))</f>
        <v/>
      </c>
      <c r="BW147" s="31" t="str">
        <f>IF(BV147=MAX($BV$3:$BV$202),B147,"")</f>
        <v/>
      </c>
      <c r="BX147" s="31" t="str">
        <f>IF(D147="","",IF(AQ147=MAX($AQ$3:$AQ$202),AQ147,""))</f>
        <v/>
      </c>
      <c r="BY147" s="31" t="str">
        <f>IF(BX147=MAX($BX$3:$BX$202),B147,"")</f>
        <v/>
      </c>
      <c r="BZ147" s="31" t="str">
        <f>IF(D147="","",IF(AR147=MAX($AR$3:$AR$202), AR147,""))</f>
        <v/>
      </c>
      <c r="CA147" s="31" t="str">
        <f>IF(BZ147=MAX($BZ$3:$BZ$202),B147,"")</f>
        <v/>
      </c>
      <c r="CB147" s="31" t="str">
        <f>IF(D147="","",IF(U147=MAX($U$3:$U$202), U147,""))</f>
        <v/>
      </c>
      <c r="CC147" s="31" t="str">
        <f>IF(CB147=MAX($CB$3:$CB$202),B147,"")</f>
        <v/>
      </c>
      <c r="CD147" s="31" t="str">
        <f>IF(D147="","",IF(AP147=MAX($AP$3:$AP$202),AP147,""))</f>
        <v/>
      </c>
      <c r="CE147" s="31" t="str">
        <f>IF(CD147=MAX($CD$3:$CD$202),B147,"")</f>
        <v/>
      </c>
      <c r="CF147" s="31" t="str">
        <f>IF(D147="","",IF(T147=MAX($T$3:$T$202), T147,""))</f>
        <v/>
      </c>
      <c r="CG147" s="31" t="str">
        <f>IF(CF147=MAX($CF$3:$CF$202),B147,"")</f>
        <v/>
      </c>
      <c r="CH147" s="31" t="str">
        <f>IF(D147="","",IF(AO147=MAX($AO$3:$AO$202),AO147,""))</f>
        <v/>
      </c>
      <c r="CI147" s="31" t="str">
        <f>IF(CH147=MAX($CH$3:$CH$202),B147,"")</f>
        <v/>
      </c>
      <c r="CJ147" s="31" t="str">
        <f>IF(I147="AC",AZ147,"")</f>
        <v/>
      </c>
      <c r="CK147" s="31" t="str">
        <f>IF(CJ147="","",RANK(CJ147,$CJ$3:$CJ$202,1))</f>
        <v/>
      </c>
      <c r="CL147" s="31" t="str">
        <f>IF(CK147=1,B147,"")</f>
        <v/>
      </c>
      <c r="CM147" s="31" t="str">
        <f>IF(CK147=2,B147,"")</f>
        <v/>
      </c>
      <c r="CN147" s="31" t="str">
        <f>IF(CK147=3,B147,"")</f>
        <v/>
      </c>
      <c r="CO147" s="31" t="str">
        <f>IF(I147="MC",AZ147,"")</f>
        <v/>
      </c>
      <c r="CP147" s="31" t="str">
        <f>IF(CO147="","",RANK(CO147,$CO$3:$CO$202,1))</f>
        <v/>
      </c>
      <c r="CQ147" s="31" t="str">
        <f>IF(CP147=1,B147,"")</f>
        <v/>
      </c>
      <c r="CR147" s="31" t="str">
        <f>IF(CP147=2,B147,"")</f>
        <v/>
      </c>
      <c r="CS147" s="31" t="str">
        <f>IF(CP147=3,B147,"")</f>
        <v/>
      </c>
      <c r="CT147" s="31" t="str">
        <f>IF(BE147=0,BE147,"")</f>
        <v/>
      </c>
      <c r="CU147" s="31" t="str">
        <f>IF(BE147=1,1,"")</f>
        <v/>
      </c>
      <c r="CV147" s="31" t="str">
        <f>IF(BE147=2,2,"")</f>
        <v/>
      </c>
      <c r="CW147" s="31" t="str">
        <f>IF(BE147=3,3,"")</f>
        <v/>
      </c>
      <c r="CX147" s="31" t="str">
        <f>IF(BE147=4,4,"")</f>
        <v/>
      </c>
      <c r="CY147" s="31" t="str">
        <f>IF(BE147=5,5,"")</f>
        <v/>
      </c>
      <c r="CZ147" s="31" t="str">
        <f>IF(BH147=0,BH147,"")</f>
        <v/>
      </c>
      <c r="DA147" s="31" t="str">
        <f>IF(BH147=1,1,"")</f>
        <v/>
      </c>
      <c r="DB147" s="31" t="str">
        <f>IF(BH147=2,2,"")</f>
        <v/>
      </c>
      <c r="DC147" s="31" t="str">
        <f>IF(BH147=3,3,"")</f>
        <v/>
      </c>
      <c r="DD147" s="31" t="str">
        <f>IF(BH147=4,4,"")</f>
        <v/>
      </c>
      <c r="DE147" s="31" t="str">
        <f>IF(BH147=5,5,"")</f>
        <v/>
      </c>
      <c r="DF147" s="31" t="str">
        <f>IF(BK147=0,BK147,"")</f>
        <v/>
      </c>
      <c r="DG147" s="31" t="str">
        <f>IF(BK147=1,1,"")</f>
        <v/>
      </c>
      <c r="DH147" s="31" t="str">
        <f>IF(BK147=2,2,"")</f>
        <v/>
      </c>
      <c r="DI147" s="31" t="str">
        <f>IF(BK147=3,3,"")</f>
        <v/>
      </c>
      <c r="DJ147" s="31" t="str">
        <f>IF(BK147=4,4,"")</f>
        <v/>
      </c>
      <c r="DK147" s="31" t="str">
        <f>IF(BK147=5,5,"")</f>
        <v/>
      </c>
      <c r="DL147" s="31" t="str">
        <f>IF(BK147=6,6,"")</f>
        <v/>
      </c>
      <c r="DM147" s="31" t="str">
        <f>IF(BK147=7,7,"")</f>
        <v/>
      </c>
      <c r="DN147" s="31" t="str">
        <f>IF(BK147=8,8,"")</f>
        <v/>
      </c>
      <c r="DO147" s="31" t="str">
        <f>IF(BK147=9,9,"")</f>
        <v/>
      </c>
      <c r="DP147" s="31" t="str">
        <f>IF(BK147=10,10,"")</f>
        <v/>
      </c>
      <c r="DQ147" s="31" t="str">
        <f>IF(J147="Lund",AZ147,"")</f>
        <v/>
      </c>
      <c r="DR147" s="31" t="str">
        <f>IF(DQ147="","",RANK(DQ147,$DQ$3:$DQ$202,1))</f>
        <v/>
      </c>
      <c r="DS147" s="31" t="str">
        <f>IF(DR147=1,B147,"")</f>
        <v/>
      </c>
      <c r="DT147" s="31" t="str">
        <f>IF(I147="AT",B147,"")</f>
        <v/>
      </c>
      <c r="DU147" s="31" t="str">
        <f>IF(I147="MC",B147,"")</f>
        <v/>
      </c>
      <c r="DV147" s="31" t="str">
        <f>IF(I147="AC",B147,"")</f>
        <v/>
      </c>
      <c r="DW147" s="48" t="e">
        <f>IF(BK147=0,0,IF(D147="","",$D$203-AZ147+1)/$D$203*100)</f>
        <v>#VALUE!</v>
      </c>
      <c r="DX147" s="76" t="str">
        <f>IF(AS147 = 0,AV147 - AS147,"")</f>
        <v/>
      </c>
    </row>
    <row r="148" spans="1:128" ht="13.2" x14ac:dyDescent="0.25">
      <c r="A148" s="31" t="s">
        <v>318</v>
      </c>
      <c r="B148" s="76">
        <v>146</v>
      </c>
      <c r="C148" s="15"/>
      <c r="D148" s="15"/>
      <c r="E148" s="15"/>
      <c r="F148" s="15"/>
      <c r="G148" s="15"/>
      <c r="H148" s="47"/>
      <c r="I148" s="15"/>
      <c r="J148" s="47"/>
      <c r="K148" s="47"/>
      <c r="L148" s="47"/>
      <c r="M148" s="54"/>
      <c r="N148" s="54"/>
      <c r="O148" s="54"/>
      <c r="P148" s="54"/>
      <c r="Q148" s="54"/>
      <c r="R148" s="51"/>
      <c r="S148" s="51"/>
      <c r="T148" s="51"/>
      <c r="U148" s="51"/>
      <c r="V148" s="51"/>
      <c r="W148" s="51"/>
      <c r="X148" s="52" t="str">
        <f>IF(M148&gt;0,VLOOKUP(M148,$DY$8:$DZ$95,2)," ")</f>
        <v xml:space="preserve"> </v>
      </c>
      <c r="Y148" s="52" t="str">
        <f>IF(N148&gt;0,VLOOKUP(N148,$DY$8:$DZ$95,2)," ")</f>
        <v xml:space="preserve"> </v>
      </c>
      <c r="Z148" s="52" t="str">
        <f>IF(O148&gt;0,VLOOKUP(O148,$DY$8:$DZ$95,2)," ")</f>
        <v xml:space="preserve"> </v>
      </c>
      <c r="AA148" s="52" t="str">
        <f>IF(P148&gt;0,VLOOKUP(P148,$DY$8:$DZ$95,2)," ")</f>
        <v xml:space="preserve"> </v>
      </c>
      <c r="AB148" s="52" t="str">
        <f>IF(Q148&gt;0,VLOOKUP(Q148,$DY$8:$DZ$95,2)," ")</f>
        <v xml:space="preserve"> </v>
      </c>
      <c r="AC148" s="54"/>
      <c r="AD148" s="54"/>
      <c r="AE148" s="54"/>
      <c r="AF148" s="54"/>
      <c r="AG148" s="54"/>
      <c r="AH148" s="52" t="str">
        <f>IF(AC148&gt;0,VLOOKUP(AC148,$DY$8:$DZ$95,2)," ")</f>
        <v xml:space="preserve"> </v>
      </c>
      <c r="AI148" s="52" t="str">
        <f>IF(AD148&gt;0,VLOOKUP(AD148,$DY$8:$DZ$95,2)," ")</f>
        <v xml:space="preserve"> </v>
      </c>
      <c r="AJ148" s="52" t="str">
        <f>IF(AE148&gt;0,VLOOKUP(AE148,$DY$8:$DZ$95,2)," ")</f>
        <v xml:space="preserve"> </v>
      </c>
      <c r="AK148" s="52" t="str">
        <f>IF(AF148&gt;0,VLOOKUP(AF148,$DY$8:$DZ$95,2)," ")</f>
        <v xml:space="preserve"> </v>
      </c>
      <c r="AL148" s="52" t="str">
        <f>IF(AG148&gt;0,VLOOKUP(AG148,$DY$8:$DZ$95,2)," ")</f>
        <v xml:space="preserve"> </v>
      </c>
      <c r="AM148" s="53"/>
      <c r="AN148" s="53"/>
      <c r="AO148" s="53"/>
      <c r="AP148" s="53"/>
      <c r="AQ148" s="53"/>
      <c r="AR148" s="53"/>
      <c r="AS148" s="55" t="str">
        <f>IF(D148="","",SUM(X148:AB148))</f>
        <v/>
      </c>
      <c r="AT148" s="31" t="str">
        <f>IF(D148="","",RANK(AS148,$AS$3:$AS$202,0))</f>
        <v/>
      </c>
      <c r="AU148" s="57" t="str">
        <f>IF(D148="","",IF(LOOKUP(AT148,'Master 2012 Pay Sheet'!$A$5:$A$35,'Master 2012 Pay Sheet'!$B$5:$B$35)&gt;0,LOOKUP(AT148,'Master 2012 Pay Sheet'!$A$5:$A$35,'Master 2012 Pay Sheet'!$B$5:$B$35),0))</f>
        <v/>
      </c>
      <c r="AV148" s="56" t="str">
        <f>IF(D148="","",SUM(AH148:AL148))</f>
        <v/>
      </c>
      <c r="AW148" s="31" t="str">
        <f>IF(D148="","",RANK(AV148,$AV$3:$AV$202,0))</f>
        <v/>
      </c>
      <c r="AX148" s="57" t="str">
        <f>IF(D148="","",IF(LOOKUP(AW148,'Master 2012 Pay Sheet'!$C$5:$C$35,'Master 2012 Pay Sheet'!$D$5:$D$35)&gt;0,LOOKUP(AW148,'Master 2012 Pay Sheet'!$C$5:$C$35,'Master 2012 Pay Sheet'!$D$5:$D$35),0))</f>
        <v/>
      </c>
      <c r="AY148" s="56" t="str">
        <f>IF(D148="","",AS148+AV148)</f>
        <v/>
      </c>
      <c r="AZ148" s="31" t="str">
        <f>IF(D148="","",RANK(AY148,$AY$3:$AY$202,0))</f>
        <v/>
      </c>
      <c r="BA148" s="57" t="str">
        <f>IF(D148="","",IF(LOOKUP(AZ148,'Master 2012 Pay Sheet'!$E$5:$E$35,'Master 2012 Pay Sheet'!$F$5:$F$35)&gt;0,LOOKUP(AZ148,'Master 2012 Pay Sheet'!$E$5:$E$35,'Master 2012 Pay Sheet'!$F$5:$F$35),0))</f>
        <v/>
      </c>
      <c r="BB148" s="57" t="str">
        <f>IF(D148="","",SUM(AU148+AX148+BA148))</f>
        <v/>
      </c>
      <c r="BC148" s="31" t="str">
        <f>IF(D148="","",AT148-AZ148)</f>
        <v/>
      </c>
      <c r="BD148" s="31" t="str">
        <f>IF(D148="","",IF(BC148=MAX($BC$3:$BC$202),B148,""))</f>
        <v/>
      </c>
      <c r="BE148" s="31" t="str">
        <f>IF(D148="","",COUNT(M148:Q148))</f>
        <v/>
      </c>
      <c r="BF148" s="56" t="str">
        <f>IF(D148="","",MAX(X148:AB148))</f>
        <v/>
      </c>
      <c r="BG148" s="31" t="str">
        <f>IF(BF148=MAX($BF$3:$BF$202),B148,"")</f>
        <v/>
      </c>
      <c r="BH148" s="31" t="str">
        <f>IF(D148="","",COUNT(AC148:AG148))</f>
        <v/>
      </c>
      <c r="BI148" s="56" t="str">
        <f>IF(D148="","",MAX(AH148:AL148))</f>
        <v/>
      </c>
      <c r="BJ148" s="31" t="str">
        <f>IF(BI148=MAX($BI$3:$BI$202),B148,"")</f>
        <v/>
      </c>
      <c r="BK148" s="31" t="str">
        <f>IF(BE148="","",BE148+BH148)</f>
        <v/>
      </c>
      <c r="BL148" s="31" t="str">
        <f>IF(D148="","",IF(S148=MAX($S$3:$S$202),S148,""))</f>
        <v/>
      </c>
      <c r="BM148" s="31" t="str">
        <f>IF(BL148=MAX($BL$3:$BL$202),B148,"")</f>
        <v/>
      </c>
      <c r="BN148" s="31" t="str">
        <f>IF(D148="","",IF(AN148=MAX($AN$3:$AN$202),AN148,""))</f>
        <v/>
      </c>
      <c r="BO148" s="31" t="str">
        <f>IF(BN148=MAX($BN$3:$BN$202),B148,"")</f>
        <v/>
      </c>
      <c r="BP148" s="31" t="str">
        <f>IF(D148="","",IF(R148=MAX($R$3:$R$202),R148,""))</f>
        <v/>
      </c>
      <c r="BQ148" s="31" t="str">
        <f>IF(BP148=MAX($BP$3:$BP$202),B148,"")</f>
        <v/>
      </c>
      <c r="BR148" s="31" t="str">
        <f>IF(D148="","",IF(AM148=MAX($AM$3:$AM$202),AM148,""))</f>
        <v/>
      </c>
      <c r="BS148" s="31" t="str">
        <f>IF(BR148=MAX($BR$3:$BR$202),B148,"")</f>
        <v/>
      </c>
      <c r="BT148" s="31" t="str">
        <f>IF(D148="","",IF(V148=MAX($V$3:$V$202),V148,""))</f>
        <v/>
      </c>
      <c r="BU148" s="31" t="str">
        <f>IF(BT148=MAX($BT$3:$BT$202),B148,"")</f>
        <v/>
      </c>
      <c r="BV148" s="31" t="str">
        <f>IF(D148="","",IF(W148=MAX($W$3:$W$202), W148,""))</f>
        <v/>
      </c>
      <c r="BW148" s="31" t="str">
        <f>IF(BV148=MAX($BV$3:$BV$202),B148,"")</f>
        <v/>
      </c>
      <c r="BX148" s="31" t="str">
        <f>IF(D148="","",IF(AQ148=MAX($AQ$3:$AQ$202),AQ148,""))</f>
        <v/>
      </c>
      <c r="BY148" s="31" t="str">
        <f>IF(BX148=MAX($BX$3:$BX$202),B148,"")</f>
        <v/>
      </c>
      <c r="BZ148" s="31" t="str">
        <f>IF(D148="","",IF(AR148=MAX($AR$3:$AR$202), AR148,""))</f>
        <v/>
      </c>
      <c r="CA148" s="31" t="str">
        <f>IF(BZ148=MAX($BZ$3:$BZ$202),B148,"")</f>
        <v/>
      </c>
      <c r="CB148" s="31" t="str">
        <f>IF(D148="","",IF(U148=MAX($U$3:$U$202), U148,""))</f>
        <v/>
      </c>
      <c r="CC148" s="31" t="str">
        <f>IF(CB148=MAX($CB$3:$CB$202),B148,"")</f>
        <v/>
      </c>
      <c r="CD148" s="31" t="str">
        <f>IF(D148="","",IF(AP148=MAX($AP$3:$AP$202),AP148,""))</f>
        <v/>
      </c>
      <c r="CE148" s="31" t="str">
        <f>IF(CD148=MAX($CD$3:$CD$202),B148,"")</f>
        <v/>
      </c>
      <c r="CF148" s="31" t="str">
        <f>IF(D148="","",IF(T148=MAX($T$3:$T$202), T148,""))</f>
        <v/>
      </c>
      <c r="CG148" s="31" t="str">
        <f>IF(CF148=MAX($CF$3:$CF$202),B148,"")</f>
        <v/>
      </c>
      <c r="CH148" s="31" t="str">
        <f>IF(D148="","",IF(AO148=MAX($AO$3:$AO$202),AO148,""))</f>
        <v/>
      </c>
      <c r="CI148" s="31" t="str">
        <f>IF(CH148=MAX($CH$3:$CH$202),B148,"")</f>
        <v/>
      </c>
      <c r="CJ148" s="31" t="str">
        <f>IF(I148="AC",AZ148,"")</f>
        <v/>
      </c>
      <c r="CK148" s="31" t="str">
        <f>IF(CJ148="","",RANK(CJ148,$CJ$3:$CJ$202,1))</f>
        <v/>
      </c>
      <c r="CL148" s="31" t="str">
        <f>IF(CK148=1,B148,"")</f>
        <v/>
      </c>
      <c r="CM148" s="31" t="str">
        <f>IF(CK148=2,B148,"")</f>
        <v/>
      </c>
      <c r="CN148" s="31" t="str">
        <f>IF(CK148=3,B148,"")</f>
        <v/>
      </c>
      <c r="CO148" s="31" t="str">
        <f>IF(I148="MC",AZ148,"")</f>
        <v/>
      </c>
      <c r="CP148" s="31" t="str">
        <f>IF(CO148="","",RANK(CO148,$CO$3:$CO$202,1))</f>
        <v/>
      </c>
      <c r="CQ148" s="31" t="str">
        <f>IF(CP148=1,B148,"")</f>
        <v/>
      </c>
      <c r="CR148" s="31" t="str">
        <f>IF(CP148=2,B148,"")</f>
        <v/>
      </c>
      <c r="CS148" s="31" t="str">
        <f>IF(CP148=3,B148,"")</f>
        <v/>
      </c>
      <c r="CT148" s="31" t="str">
        <f>IF(BE148=0,BE148,"")</f>
        <v/>
      </c>
      <c r="CU148" s="31" t="str">
        <f>IF(BE148=1,1,"")</f>
        <v/>
      </c>
      <c r="CV148" s="31" t="str">
        <f>IF(BE148=2,2,"")</f>
        <v/>
      </c>
      <c r="CW148" s="31" t="str">
        <f>IF(BE148=3,3,"")</f>
        <v/>
      </c>
      <c r="CX148" s="31" t="str">
        <f>IF(BE148=4,4,"")</f>
        <v/>
      </c>
      <c r="CY148" s="31" t="str">
        <f>IF(BE148=5,5,"")</f>
        <v/>
      </c>
      <c r="CZ148" s="31" t="str">
        <f>IF(BH148=0,BH148,"")</f>
        <v/>
      </c>
      <c r="DA148" s="31" t="str">
        <f>IF(BH148=1,1,"")</f>
        <v/>
      </c>
      <c r="DB148" s="31" t="str">
        <f>IF(BH148=2,2,"")</f>
        <v/>
      </c>
      <c r="DC148" s="31" t="str">
        <f>IF(BH148=3,3,"")</f>
        <v/>
      </c>
      <c r="DD148" s="31" t="str">
        <f>IF(BH148=4,4,"")</f>
        <v/>
      </c>
      <c r="DE148" s="31" t="str">
        <f>IF(BH148=5,5,"")</f>
        <v/>
      </c>
      <c r="DF148" s="31" t="str">
        <f>IF(BK148=0,BK148,"")</f>
        <v/>
      </c>
      <c r="DG148" s="31" t="str">
        <f>IF(BK148=1,1,"")</f>
        <v/>
      </c>
      <c r="DH148" s="31" t="str">
        <f>IF(BK148=2,2,"")</f>
        <v/>
      </c>
      <c r="DI148" s="31" t="str">
        <f>IF(BK148=3,3,"")</f>
        <v/>
      </c>
      <c r="DJ148" s="31" t="str">
        <f>IF(BK148=4,4,"")</f>
        <v/>
      </c>
      <c r="DK148" s="31" t="str">
        <f>IF(BK148=5,5,"")</f>
        <v/>
      </c>
      <c r="DL148" s="31" t="str">
        <f>IF(BK148=6,6,"")</f>
        <v/>
      </c>
      <c r="DM148" s="31" t="str">
        <f>IF(BK148=7,7,"")</f>
        <v/>
      </c>
      <c r="DN148" s="31" t="str">
        <f>IF(BK148=8,8,"")</f>
        <v/>
      </c>
      <c r="DO148" s="31" t="str">
        <f>IF(BK148=9,9,"")</f>
        <v/>
      </c>
      <c r="DP148" s="31" t="str">
        <f>IF(BK148=10,10,"")</f>
        <v/>
      </c>
      <c r="DQ148" s="31" t="str">
        <f>IF(J148="Lund",AZ148,"")</f>
        <v/>
      </c>
      <c r="DR148" s="31" t="str">
        <f>IF(DQ148="","",RANK(DQ148,$DQ$3:$DQ$202,1))</f>
        <v/>
      </c>
      <c r="DS148" s="31" t="str">
        <f>IF(DR148=1,B148,"")</f>
        <v/>
      </c>
      <c r="DT148" s="31" t="str">
        <f>IF(I148="AT",B148,"")</f>
        <v/>
      </c>
      <c r="DU148" s="31" t="str">
        <f>IF(I148="MC",B148,"")</f>
        <v/>
      </c>
      <c r="DV148" s="31" t="str">
        <f>IF(I148="AC",B148,"")</f>
        <v/>
      </c>
      <c r="DW148" s="48" t="e">
        <f>IF(BK148=0,0,IF(D148="","",$D$203-AZ148+1)/$D$203*100)</f>
        <v>#VALUE!</v>
      </c>
      <c r="DX148" s="76" t="str">
        <f>IF(AS148 = 0,AV148 - AS148,"")</f>
        <v/>
      </c>
    </row>
    <row r="149" spans="1:128" ht="13.2" x14ac:dyDescent="0.25">
      <c r="A149" s="31" t="s">
        <v>318</v>
      </c>
      <c r="B149" s="76">
        <v>147</v>
      </c>
      <c r="C149" s="15"/>
      <c r="D149" s="15"/>
      <c r="E149" s="15"/>
      <c r="F149" s="15"/>
      <c r="G149" s="15"/>
      <c r="H149" s="47"/>
      <c r="I149" s="15"/>
      <c r="J149" s="47"/>
      <c r="K149" s="47"/>
      <c r="L149" s="47"/>
      <c r="M149" s="54"/>
      <c r="N149" s="54"/>
      <c r="O149" s="54"/>
      <c r="P149" s="54"/>
      <c r="Q149" s="54"/>
      <c r="R149" s="51"/>
      <c r="S149" s="51"/>
      <c r="T149" s="51"/>
      <c r="U149" s="51"/>
      <c r="V149" s="51"/>
      <c r="W149" s="51"/>
      <c r="X149" s="52" t="str">
        <f>IF(M149&gt;0,VLOOKUP(M149,$DY$8:$DZ$95,2)," ")</f>
        <v xml:space="preserve"> </v>
      </c>
      <c r="Y149" s="52" t="str">
        <f>IF(N149&gt;0,VLOOKUP(N149,$DY$8:$DZ$95,2)," ")</f>
        <v xml:space="preserve"> </v>
      </c>
      <c r="Z149" s="52" t="str">
        <f>IF(O149&gt;0,VLOOKUP(O149,$DY$8:$DZ$95,2)," ")</f>
        <v xml:space="preserve"> </v>
      </c>
      <c r="AA149" s="52" t="str">
        <f>IF(P149&gt;0,VLOOKUP(P149,$DY$8:$DZ$95,2)," ")</f>
        <v xml:space="preserve"> </v>
      </c>
      <c r="AB149" s="52" t="str">
        <f>IF(Q149&gt;0,VLOOKUP(Q149,$DY$8:$DZ$95,2)," ")</f>
        <v xml:space="preserve"> </v>
      </c>
      <c r="AC149" s="54"/>
      <c r="AD149" s="54"/>
      <c r="AE149" s="54"/>
      <c r="AF149" s="54"/>
      <c r="AG149" s="54"/>
      <c r="AH149" s="52" t="str">
        <f>IF(AC149&gt;0,VLOOKUP(AC149,$DY$8:$DZ$95,2)," ")</f>
        <v xml:space="preserve"> </v>
      </c>
      <c r="AI149" s="52" t="str">
        <f>IF(AD149&gt;0,VLOOKUP(AD149,$DY$8:$DZ$95,2)," ")</f>
        <v xml:space="preserve"> </v>
      </c>
      <c r="AJ149" s="52" t="str">
        <f>IF(AE149&gt;0,VLOOKUP(AE149,$DY$8:$DZ$95,2)," ")</f>
        <v xml:space="preserve"> </v>
      </c>
      <c r="AK149" s="52" t="str">
        <f>IF(AF149&gt;0,VLOOKUP(AF149,$DY$8:$DZ$95,2)," ")</f>
        <v xml:space="preserve"> </v>
      </c>
      <c r="AL149" s="52" t="str">
        <f>IF(AG149&gt;0,VLOOKUP(AG149,$DY$8:$DZ$95,2)," ")</f>
        <v xml:space="preserve"> </v>
      </c>
      <c r="AM149" s="53"/>
      <c r="AN149" s="53"/>
      <c r="AO149" s="53"/>
      <c r="AP149" s="53"/>
      <c r="AQ149" s="53"/>
      <c r="AR149" s="53"/>
      <c r="AS149" s="55" t="str">
        <f>IF(D149="","",SUM(X149:AB149))</f>
        <v/>
      </c>
      <c r="AT149" s="31" t="str">
        <f>IF(D149="","",RANK(AS149,$AS$3:$AS$202,0))</f>
        <v/>
      </c>
      <c r="AU149" s="57" t="str">
        <f>IF(D149="","",IF(LOOKUP(AT149,'Master 2012 Pay Sheet'!$A$5:$A$35,'Master 2012 Pay Sheet'!$B$5:$B$35)&gt;0,LOOKUP(AT149,'Master 2012 Pay Sheet'!$A$5:$A$35,'Master 2012 Pay Sheet'!$B$5:$B$35),0))</f>
        <v/>
      </c>
      <c r="AV149" s="56" t="str">
        <f>IF(D149="","",SUM(AH149:AL149))</f>
        <v/>
      </c>
      <c r="AW149" s="31" t="str">
        <f>IF(D149="","",RANK(AV149,$AV$3:$AV$202,0))</f>
        <v/>
      </c>
      <c r="AX149" s="57" t="str">
        <f>IF(D149="","",IF(LOOKUP(AW149,'Master 2012 Pay Sheet'!$C$5:$C$35,'Master 2012 Pay Sheet'!$D$5:$D$35)&gt;0,LOOKUP(AW149,'Master 2012 Pay Sheet'!$C$5:$C$35,'Master 2012 Pay Sheet'!$D$5:$D$35),0))</f>
        <v/>
      </c>
      <c r="AY149" s="56" t="str">
        <f>IF(D149="","",AS149+AV149)</f>
        <v/>
      </c>
      <c r="AZ149" s="31" t="str">
        <f>IF(D149="","",RANK(AY149,$AY$3:$AY$202,0))</f>
        <v/>
      </c>
      <c r="BA149" s="57" t="str">
        <f>IF(D149="","",IF(LOOKUP(AZ149,'Master 2012 Pay Sheet'!$E$5:$E$35,'Master 2012 Pay Sheet'!$F$5:$F$35)&gt;0,LOOKUP(AZ149,'Master 2012 Pay Sheet'!$E$5:$E$35,'Master 2012 Pay Sheet'!$F$5:$F$35),0))</f>
        <v/>
      </c>
      <c r="BB149" s="57" t="str">
        <f>IF(D149="","",SUM(AU149+AX149+BA149))</f>
        <v/>
      </c>
      <c r="BC149" s="31" t="str">
        <f>IF(D149="","",AT149-AZ149)</f>
        <v/>
      </c>
      <c r="BD149" s="31" t="str">
        <f>IF(D149="","",IF(BC149=MAX($BC$3:$BC$202),B149,""))</f>
        <v/>
      </c>
      <c r="BE149" s="31" t="str">
        <f>IF(D149="","",COUNT(M149:Q149))</f>
        <v/>
      </c>
      <c r="BF149" s="56" t="str">
        <f>IF(D149="","",MAX(X149:AB149))</f>
        <v/>
      </c>
      <c r="BG149" s="31" t="str">
        <f>IF(BF149=MAX($BF$3:$BF$202),B149,"")</f>
        <v/>
      </c>
      <c r="BH149" s="31" t="str">
        <f>IF(D149="","",COUNT(AC149:AG149))</f>
        <v/>
      </c>
      <c r="BI149" s="56" t="str">
        <f>IF(D149="","",MAX(AH149:AL149))</f>
        <v/>
      </c>
      <c r="BJ149" s="31" t="str">
        <f>IF(BI149=MAX($BI$3:$BI$202),B149,"")</f>
        <v/>
      </c>
      <c r="BK149" s="31" t="str">
        <f>IF(BE149="","",BE149+BH149)</f>
        <v/>
      </c>
      <c r="BL149" s="31" t="str">
        <f>IF(D149="","",IF(S149=MAX($S$3:$S$202),S149,""))</f>
        <v/>
      </c>
      <c r="BM149" s="31" t="str">
        <f>IF(BL149=MAX($BL$3:$BL$202),B149,"")</f>
        <v/>
      </c>
      <c r="BN149" s="31" t="str">
        <f>IF(D149="","",IF(AN149=MAX($AN$3:$AN$202),AN149,""))</f>
        <v/>
      </c>
      <c r="BO149" s="31" t="str">
        <f>IF(BN149=MAX($BN$3:$BN$202),B149,"")</f>
        <v/>
      </c>
      <c r="BP149" s="31" t="str">
        <f>IF(D149="","",IF(R149=MAX($R$3:$R$202),R149,""))</f>
        <v/>
      </c>
      <c r="BQ149" s="31" t="str">
        <f>IF(BP149=MAX($BP$3:$BP$202),B149,"")</f>
        <v/>
      </c>
      <c r="BR149" s="31" t="str">
        <f>IF(D149="","",IF(AM149=MAX($AM$3:$AM$202),AM149,""))</f>
        <v/>
      </c>
      <c r="BS149" s="31" t="str">
        <f>IF(BR149=MAX($BR$3:$BR$202),B149,"")</f>
        <v/>
      </c>
      <c r="BT149" s="31" t="str">
        <f>IF(D149="","",IF(V149=MAX($V$3:$V$202),V149,""))</f>
        <v/>
      </c>
      <c r="BU149" s="31" t="str">
        <f>IF(BT149=MAX($BT$3:$BT$202),B149,"")</f>
        <v/>
      </c>
      <c r="BV149" s="31" t="str">
        <f>IF(D149="","",IF(W149=MAX($W$3:$W$202), W149,""))</f>
        <v/>
      </c>
      <c r="BW149" s="31" t="str">
        <f>IF(BV149=MAX($BV$3:$BV$202),B149,"")</f>
        <v/>
      </c>
      <c r="BX149" s="31" t="str">
        <f>IF(D149="","",IF(AQ149=MAX($AQ$3:$AQ$202),AQ149,""))</f>
        <v/>
      </c>
      <c r="BY149" s="31" t="str">
        <f>IF(BX149=MAX($BX$3:$BX$202),B149,"")</f>
        <v/>
      </c>
      <c r="BZ149" s="31" t="str">
        <f>IF(D149="","",IF(AR149=MAX($AR$3:$AR$202), AR149,""))</f>
        <v/>
      </c>
      <c r="CA149" s="31" t="str">
        <f>IF(BZ149=MAX($BZ$3:$BZ$202),B149,"")</f>
        <v/>
      </c>
      <c r="CB149" s="31" t="str">
        <f>IF(D149="","",IF(U149=MAX($U$3:$U$202), U149,""))</f>
        <v/>
      </c>
      <c r="CC149" s="31" t="str">
        <f>IF(CB149=MAX($CB$3:$CB$202),B149,"")</f>
        <v/>
      </c>
      <c r="CD149" s="31" t="str">
        <f>IF(D149="","",IF(AP149=MAX($AP$3:$AP$202),AP149,""))</f>
        <v/>
      </c>
      <c r="CE149" s="31" t="str">
        <f>IF(CD149=MAX($CD$3:$CD$202),B149,"")</f>
        <v/>
      </c>
      <c r="CF149" s="31" t="str">
        <f>IF(D149="","",IF(T149=MAX($T$3:$T$202), T149,""))</f>
        <v/>
      </c>
      <c r="CG149" s="31" t="str">
        <f>IF(CF149=MAX($CF$3:$CF$202),B149,"")</f>
        <v/>
      </c>
      <c r="CH149" s="31" t="str">
        <f>IF(D149="","",IF(AO149=MAX($AO$3:$AO$202),AO149,""))</f>
        <v/>
      </c>
      <c r="CI149" s="31" t="str">
        <f>IF(CH149=MAX($CH$3:$CH$202),B149,"")</f>
        <v/>
      </c>
      <c r="CJ149" s="31" t="str">
        <f>IF(I149="AC",AZ149,"")</f>
        <v/>
      </c>
      <c r="CK149" s="31" t="str">
        <f>IF(CJ149="","",RANK(CJ149,$CJ$3:$CJ$202,1))</f>
        <v/>
      </c>
      <c r="CL149" s="31" t="str">
        <f>IF(CK149=1,B149,"")</f>
        <v/>
      </c>
      <c r="CM149" s="31" t="str">
        <f>IF(CK149=2,B149,"")</f>
        <v/>
      </c>
      <c r="CN149" s="31" t="str">
        <f>IF(CK149=3,B149,"")</f>
        <v/>
      </c>
      <c r="CO149" s="31" t="str">
        <f>IF(I149="MC",AZ149,"")</f>
        <v/>
      </c>
      <c r="CP149" s="31" t="str">
        <f>IF(CO149="","",RANK(CO149,$CO$3:$CO$202,1))</f>
        <v/>
      </c>
      <c r="CQ149" s="31" t="str">
        <f>IF(CP149=1,B149,"")</f>
        <v/>
      </c>
      <c r="CR149" s="31" t="str">
        <f>IF(CP149=2,B149,"")</f>
        <v/>
      </c>
      <c r="CS149" s="31" t="str">
        <f>IF(CP149=3,B149,"")</f>
        <v/>
      </c>
      <c r="CT149" s="31" t="str">
        <f>IF(BE149=0,BE149,"")</f>
        <v/>
      </c>
      <c r="CU149" s="31" t="str">
        <f>IF(BE149=1,1,"")</f>
        <v/>
      </c>
      <c r="CV149" s="31" t="str">
        <f>IF(BE149=2,2,"")</f>
        <v/>
      </c>
      <c r="CW149" s="31" t="str">
        <f>IF(BE149=3,3,"")</f>
        <v/>
      </c>
      <c r="CX149" s="31" t="str">
        <f>IF(BE149=4,4,"")</f>
        <v/>
      </c>
      <c r="CY149" s="31" t="str">
        <f>IF(BE149=5,5,"")</f>
        <v/>
      </c>
      <c r="CZ149" s="31" t="str">
        <f>IF(BH149=0,BH149,"")</f>
        <v/>
      </c>
      <c r="DA149" s="31" t="str">
        <f>IF(BH149=1,1,"")</f>
        <v/>
      </c>
      <c r="DB149" s="31" t="str">
        <f>IF(BH149=2,2,"")</f>
        <v/>
      </c>
      <c r="DC149" s="31" t="str">
        <f>IF(BH149=3,3,"")</f>
        <v/>
      </c>
      <c r="DD149" s="31" t="str">
        <f>IF(BH149=4,4,"")</f>
        <v/>
      </c>
      <c r="DE149" s="31" t="str">
        <f>IF(BH149=5,5,"")</f>
        <v/>
      </c>
      <c r="DF149" s="31" t="str">
        <f>IF(BK149=0,BK149,"")</f>
        <v/>
      </c>
      <c r="DG149" s="31" t="str">
        <f>IF(BK149=1,1,"")</f>
        <v/>
      </c>
      <c r="DH149" s="31" t="str">
        <f>IF(BK149=2,2,"")</f>
        <v/>
      </c>
      <c r="DI149" s="31" t="str">
        <f>IF(BK149=3,3,"")</f>
        <v/>
      </c>
      <c r="DJ149" s="31" t="str">
        <f>IF(BK149=4,4,"")</f>
        <v/>
      </c>
      <c r="DK149" s="31" t="str">
        <f>IF(BK149=5,5,"")</f>
        <v/>
      </c>
      <c r="DL149" s="31" t="str">
        <f>IF(BK149=6,6,"")</f>
        <v/>
      </c>
      <c r="DM149" s="31" t="str">
        <f>IF(BK149=7,7,"")</f>
        <v/>
      </c>
      <c r="DN149" s="31" t="str">
        <f>IF(BK149=8,8,"")</f>
        <v/>
      </c>
      <c r="DO149" s="31" t="str">
        <f>IF(BK149=9,9,"")</f>
        <v/>
      </c>
      <c r="DP149" s="31" t="str">
        <f>IF(BK149=10,10,"")</f>
        <v/>
      </c>
      <c r="DQ149" s="31" t="str">
        <f>IF(J149="Lund",AZ149,"")</f>
        <v/>
      </c>
      <c r="DR149" s="31" t="str">
        <f>IF(DQ149="","",RANK(DQ149,$DQ$3:$DQ$202,1))</f>
        <v/>
      </c>
      <c r="DS149" s="31" t="str">
        <f>IF(DR149=1,B149,"")</f>
        <v/>
      </c>
      <c r="DT149" s="31" t="str">
        <f>IF(I149="AT",B149,"")</f>
        <v/>
      </c>
      <c r="DU149" s="31" t="str">
        <f>IF(I149="MC",B149,"")</f>
        <v/>
      </c>
      <c r="DV149" s="31" t="str">
        <f>IF(I149="AC",B149,"")</f>
        <v/>
      </c>
      <c r="DW149" s="48" t="e">
        <f>IF(BK149=0,0,IF(D149="","",$D$203-AZ149+1)/$D$203*100)</f>
        <v>#VALUE!</v>
      </c>
      <c r="DX149" s="76" t="str">
        <f>IF(AS149 = 0,AV149 - AS149,"")</f>
        <v/>
      </c>
    </row>
    <row r="150" spans="1:128" ht="13.2" x14ac:dyDescent="0.25">
      <c r="A150" s="31" t="s">
        <v>318</v>
      </c>
      <c r="B150" s="76">
        <v>148</v>
      </c>
      <c r="C150" s="15"/>
      <c r="D150" s="15"/>
      <c r="E150" s="15"/>
      <c r="F150" s="15"/>
      <c r="G150" s="15"/>
      <c r="H150" s="47"/>
      <c r="I150" s="15"/>
      <c r="J150" s="47"/>
      <c r="K150" s="47"/>
      <c r="L150" s="47"/>
      <c r="M150" s="54"/>
      <c r="N150" s="54"/>
      <c r="O150" s="54"/>
      <c r="P150" s="54"/>
      <c r="Q150" s="54"/>
      <c r="R150" s="51"/>
      <c r="S150" s="51"/>
      <c r="T150" s="51"/>
      <c r="U150" s="51"/>
      <c r="V150" s="51"/>
      <c r="W150" s="51"/>
      <c r="X150" s="52" t="str">
        <f>IF(M150&gt;0,VLOOKUP(M150,$DY$8:$DZ$95,2)," ")</f>
        <v xml:space="preserve"> </v>
      </c>
      <c r="Y150" s="52" t="str">
        <f>IF(N150&gt;0,VLOOKUP(N150,$DY$8:$DZ$95,2)," ")</f>
        <v xml:space="preserve"> </v>
      </c>
      <c r="Z150" s="52" t="str">
        <f>IF(O150&gt;0,VLOOKUP(O150,$DY$8:$DZ$95,2)," ")</f>
        <v xml:space="preserve"> </v>
      </c>
      <c r="AA150" s="52" t="str">
        <f>IF(P150&gt;0,VLOOKUP(P150,$DY$8:$DZ$95,2)," ")</f>
        <v xml:space="preserve"> </v>
      </c>
      <c r="AB150" s="52" t="str">
        <f>IF(Q150&gt;0,VLOOKUP(Q150,$DY$8:$DZ$95,2)," ")</f>
        <v xml:space="preserve"> </v>
      </c>
      <c r="AC150" s="54"/>
      <c r="AD150" s="54"/>
      <c r="AE150" s="54"/>
      <c r="AF150" s="54"/>
      <c r="AG150" s="54"/>
      <c r="AH150" s="52" t="str">
        <f>IF(AC150&gt;0,VLOOKUP(AC150,$DY$8:$DZ$95,2)," ")</f>
        <v xml:space="preserve"> </v>
      </c>
      <c r="AI150" s="52" t="str">
        <f>IF(AD150&gt;0,VLOOKUP(AD150,$DY$8:$DZ$95,2)," ")</f>
        <v xml:space="preserve"> </v>
      </c>
      <c r="AJ150" s="52" t="str">
        <f>IF(AE150&gt;0,VLOOKUP(AE150,$DY$8:$DZ$95,2)," ")</f>
        <v xml:space="preserve"> </v>
      </c>
      <c r="AK150" s="52" t="str">
        <f>IF(AF150&gt;0,VLOOKUP(AF150,$DY$8:$DZ$95,2)," ")</f>
        <v xml:space="preserve"> </v>
      </c>
      <c r="AL150" s="52" t="str">
        <f>IF(AG150&gt;0,VLOOKUP(AG150,$DY$8:$DZ$95,2)," ")</f>
        <v xml:space="preserve"> </v>
      </c>
      <c r="AM150" s="53"/>
      <c r="AN150" s="53"/>
      <c r="AO150" s="53"/>
      <c r="AP150" s="53"/>
      <c r="AQ150" s="53"/>
      <c r="AR150" s="53"/>
      <c r="AS150" s="55" t="str">
        <f>IF(D150="","",SUM(X150:AB150))</f>
        <v/>
      </c>
      <c r="AT150" s="31" t="str">
        <f>IF(D150="","",RANK(AS150,$AS$3:$AS$202,0))</f>
        <v/>
      </c>
      <c r="AU150" s="57" t="str">
        <f>IF(D150="","",IF(LOOKUP(AT150,'Master 2012 Pay Sheet'!$A$5:$A$35,'Master 2012 Pay Sheet'!$B$5:$B$35)&gt;0,LOOKUP(AT150,'Master 2012 Pay Sheet'!$A$5:$A$35,'Master 2012 Pay Sheet'!$B$5:$B$35),0))</f>
        <v/>
      </c>
      <c r="AV150" s="56" t="str">
        <f>IF(D150="","",SUM(AH150:AL150))</f>
        <v/>
      </c>
      <c r="AW150" s="31" t="str">
        <f>IF(D150="","",RANK(AV150,$AV$3:$AV$202,0))</f>
        <v/>
      </c>
      <c r="AX150" s="57" t="str">
        <f>IF(D150="","",IF(LOOKUP(AW150,'Master 2012 Pay Sheet'!$C$5:$C$35,'Master 2012 Pay Sheet'!$D$5:$D$35)&gt;0,LOOKUP(AW150,'Master 2012 Pay Sheet'!$C$5:$C$35,'Master 2012 Pay Sheet'!$D$5:$D$35),0))</f>
        <v/>
      </c>
      <c r="AY150" s="56" t="str">
        <f>IF(D150="","",AS150+AV150)</f>
        <v/>
      </c>
      <c r="AZ150" s="31" t="str">
        <f>IF(D150="","",RANK(AY150,$AY$3:$AY$202,0))</f>
        <v/>
      </c>
      <c r="BA150" s="57" t="str">
        <f>IF(D150="","",IF(LOOKUP(AZ150,'Master 2012 Pay Sheet'!$E$5:$E$35,'Master 2012 Pay Sheet'!$F$5:$F$35)&gt;0,LOOKUP(AZ150,'Master 2012 Pay Sheet'!$E$5:$E$35,'Master 2012 Pay Sheet'!$F$5:$F$35),0))</f>
        <v/>
      </c>
      <c r="BB150" s="57" t="str">
        <f>IF(D150="","",SUM(AU150+AX150+BA150))</f>
        <v/>
      </c>
      <c r="BC150" s="31" t="str">
        <f>IF(D150="","",AT150-AZ150)</f>
        <v/>
      </c>
      <c r="BD150" s="31" t="str">
        <f>IF(D150="","",IF(BC150=MAX($BC$3:$BC$202),B150,""))</f>
        <v/>
      </c>
      <c r="BE150" s="31" t="str">
        <f>IF(D150="","",COUNT(M150:Q150))</f>
        <v/>
      </c>
      <c r="BF150" s="56" t="str">
        <f>IF(D150="","",MAX(X150:AB150))</f>
        <v/>
      </c>
      <c r="BG150" s="31" t="str">
        <f>IF(BF150=MAX($BF$3:$BF$202),B150,"")</f>
        <v/>
      </c>
      <c r="BH150" s="31" t="str">
        <f>IF(D150="","",COUNT(AC150:AG150))</f>
        <v/>
      </c>
      <c r="BI150" s="56" t="str">
        <f>IF(D150="","",MAX(AH150:AL150))</f>
        <v/>
      </c>
      <c r="BJ150" s="31" t="str">
        <f>IF(BI150=MAX($BI$3:$BI$202),B150,"")</f>
        <v/>
      </c>
      <c r="BK150" s="31" t="str">
        <f>IF(BE150="","",BE150+BH150)</f>
        <v/>
      </c>
      <c r="BL150" s="31" t="str">
        <f>IF(D150="","",IF(S150=MAX($S$3:$S$202),S150,""))</f>
        <v/>
      </c>
      <c r="BM150" s="31" t="str">
        <f>IF(BL150=MAX($BL$3:$BL$202),B150,"")</f>
        <v/>
      </c>
      <c r="BN150" s="31" t="str">
        <f>IF(D150="","",IF(AN150=MAX($AN$3:$AN$202),AN150,""))</f>
        <v/>
      </c>
      <c r="BO150" s="31" t="str">
        <f>IF(BN150=MAX($BN$3:$BN$202),B150,"")</f>
        <v/>
      </c>
      <c r="BP150" s="31" t="str">
        <f>IF(D150="","",IF(R150=MAX($R$3:$R$202),R150,""))</f>
        <v/>
      </c>
      <c r="BQ150" s="31" t="str">
        <f>IF(BP150=MAX($BP$3:$BP$202),B150,"")</f>
        <v/>
      </c>
      <c r="BR150" s="31" t="str">
        <f>IF(D150="","",IF(AM150=MAX($AM$3:$AM$202),AM150,""))</f>
        <v/>
      </c>
      <c r="BS150" s="31" t="str">
        <f>IF(BR150=MAX($BR$3:$BR$202),B150,"")</f>
        <v/>
      </c>
      <c r="BT150" s="31" t="str">
        <f>IF(D150="","",IF(V150=MAX($V$3:$V$202),V150,""))</f>
        <v/>
      </c>
      <c r="BU150" s="31" t="str">
        <f>IF(BT150=MAX($BT$3:$BT$202),B150,"")</f>
        <v/>
      </c>
      <c r="BV150" s="31" t="str">
        <f>IF(D150="","",IF(W150=MAX($W$3:$W$202), W150,""))</f>
        <v/>
      </c>
      <c r="BW150" s="31" t="str">
        <f>IF(BV150=MAX($BV$3:$BV$202),B150,"")</f>
        <v/>
      </c>
      <c r="BX150" s="31" t="str">
        <f>IF(D150="","",IF(AQ150=MAX($AQ$3:$AQ$202),AQ150,""))</f>
        <v/>
      </c>
      <c r="BY150" s="31" t="str">
        <f>IF(BX150=MAX($BX$3:$BX$202),B150,"")</f>
        <v/>
      </c>
      <c r="BZ150" s="31" t="str">
        <f>IF(D150="","",IF(AR150=MAX($AR$3:$AR$202), AR150,""))</f>
        <v/>
      </c>
      <c r="CA150" s="31" t="str">
        <f>IF(BZ150=MAX($BZ$3:$BZ$202),B150,"")</f>
        <v/>
      </c>
      <c r="CB150" s="31" t="str">
        <f>IF(D150="","",IF(U150=MAX($U$3:$U$202), U150,""))</f>
        <v/>
      </c>
      <c r="CC150" s="31" t="str">
        <f>IF(CB150=MAX($CB$3:$CB$202),B150,"")</f>
        <v/>
      </c>
      <c r="CD150" s="31" t="str">
        <f>IF(D150="","",IF(AP150=MAX($AP$3:$AP$202),AP150,""))</f>
        <v/>
      </c>
      <c r="CE150" s="31" t="str">
        <f>IF(CD150=MAX($CD$3:$CD$202),B150,"")</f>
        <v/>
      </c>
      <c r="CF150" s="31" t="str">
        <f>IF(D150="","",IF(T150=MAX($T$3:$T$202), T150,""))</f>
        <v/>
      </c>
      <c r="CG150" s="31" t="str">
        <f>IF(CF150=MAX($CF$3:$CF$202),B150,"")</f>
        <v/>
      </c>
      <c r="CH150" s="31" t="str">
        <f>IF(D150="","",IF(AO150=MAX($AO$3:$AO$202),AO150,""))</f>
        <v/>
      </c>
      <c r="CI150" s="31" t="str">
        <f>IF(CH150=MAX($CH$3:$CH$202),B150,"")</f>
        <v/>
      </c>
      <c r="CJ150" s="31" t="str">
        <f>IF(I150="AC",AZ150,"")</f>
        <v/>
      </c>
      <c r="CK150" s="31" t="str">
        <f>IF(CJ150="","",RANK(CJ150,$CJ$3:$CJ$202,1))</f>
        <v/>
      </c>
      <c r="CL150" s="31" t="str">
        <f>IF(CK150=1,B150,"")</f>
        <v/>
      </c>
      <c r="CM150" s="31" t="str">
        <f>IF(CK150=2,B150,"")</f>
        <v/>
      </c>
      <c r="CN150" s="31" t="str">
        <f>IF(CK150=3,B150,"")</f>
        <v/>
      </c>
      <c r="CO150" s="31" t="str">
        <f>IF(I150="MC",AZ150,"")</f>
        <v/>
      </c>
      <c r="CP150" s="31" t="str">
        <f>IF(CO150="","",RANK(CO150,$CO$3:$CO$202,1))</f>
        <v/>
      </c>
      <c r="CQ150" s="31" t="str">
        <f>IF(CP150=1,B150,"")</f>
        <v/>
      </c>
      <c r="CR150" s="31" t="str">
        <f>IF(CP150=2,B150,"")</f>
        <v/>
      </c>
      <c r="CS150" s="31" t="str">
        <f>IF(CP150=3,B150,"")</f>
        <v/>
      </c>
      <c r="CT150" s="31" t="str">
        <f>IF(BE150=0,BE150,"")</f>
        <v/>
      </c>
      <c r="CU150" s="31" t="str">
        <f>IF(BE150=1,1,"")</f>
        <v/>
      </c>
      <c r="CV150" s="31" t="str">
        <f>IF(BE150=2,2,"")</f>
        <v/>
      </c>
      <c r="CW150" s="31" t="str">
        <f>IF(BE150=3,3,"")</f>
        <v/>
      </c>
      <c r="CX150" s="31" t="str">
        <f>IF(BE150=4,4,"")</f>
        <v/>
      </c>
      <c r="CY150" s="31" t="str">
        <f>IF(BE150=5,5,"")</f>
        <v/>
      </c>
      <c r="CZ150" s="31" t="str">
        <f>IF(BH150=0,BH150,"")</f>
        <v/>
      </c>
      <c r="DA150" s="31" t="str">
        <f>IF(BH150=1,1,"")</f>
        <v/>
      </c>
      <c r="DB150" s="31" t="str">
        <f>IF(BH150=2,2,"")</f>
        <v/>
      </c>
      <c r="DC150" s="31" t="str">
        <f>IF(BH150=3,3,"")</f>
        <v/>
      </c>
      <c r="DD150" s="31" t="str">
        <f>IF(BH150=4,4,"")</f>
        <v/>
      </c>
      <c r="DE150" s="31" t="str">
        <f>IF(BH150=5,5,"")</f>
        <v/>
      </c>
      <c r="DF150" s="31" t="str">
        <f>IF(BK150=0,BK150,"")</f>
        <v/>
      </c>
      <c r="DG150" s="31" t="str">
        <f>IF(BK150=1,1,"")</f>
        <v/>
      </c>
      <c r="DH150" s="31" t="str">
        <f>IF(BK150=2,2,"")</f>
        <v/>
      </c>
      <c r="DI150" s="31" t="str">
        <f>IF(BK150=3,3,"")</f>
        <v/>
      </c>
      <c r="DJ150" s="31" t="str">
        <f>IF(BK150=4,4,"")</f>
        <v/>
      </c>
      <c r="DK150" s="31" t="str">
        <f>IF(BK150=5,5,"")</f>
        <v/>
      </c>
      <c r="DL150" s="31" t="str">
        <f>IF(BK150=6,6,"")</f>
        <v/>
      </c>
      <c r="DM150" s="31" t="str">
        <f>IF(BK150=7,7,"")</f>
        <v/>
      </c>
      <c r="DN150" s="31" t="str">
        <f>IF(BK150=8,8,"")</f>
        <v/>
      </c>
      <c r="DO150" s="31" t="str">
        <f>IF(BK150=9,9,"")</f>
        <v/>
      </c>
      <c r="DP150" s="31" t="str">
        <f>IF(BK150=10,10,"")</f>
        <v/>
      </c>
      <c r="DQ150" s="31" t="str">
        <f>IF(J150="Lund",AZ150,"")</f>
        <v/>
      </c>
      <c r="DR150" s="31" t="str">
        <f>IF(DQ150="","",RANK(DQ150,$DQ$3:$DQ$202,1))</f>
        <v/>
      </c>
      <c r="DS150" s="31" t="str">
        <f>IF(DR150=1,B150,"")</f>
        <v/>
      </c>
      <c r="DT150" s="31" t="str">
        <f>IF(I150="AT",B150,"")</f>
        <v/>
      </c>
      <c r="DU150" s="31" t="str">
        <f>IF(I150="MC",B150,"")</f>
        <v/>
      </c>
      <c r="DV150" s="31" t="str">
        <f>IF(I150="AC",B150,"")</f>
        <v/>
      </c>
      <c r="DW150" s="48" t="e">
        <f>IF(BK150=0,0,IF(D150="","",$D$203-AZ150+1)/$D$203*100)</f>
        <v>#VALUE!</v>
      </c>
      <c r="DX150" s="76" t="str">
        <f>IF(AS150 = 0,AV150 - AS150,"")</f>
        <v/>
      </c>
    </row>
    <row r="151" spans="1:128" ht="13.2" x14ac:dyDescent="0.25">
      <c r="A151" s="31" t="s">
        <v>318</v>
      </c>
      <c r="B151" s="76">
        <v>149</v>
      </c>
      <c r="C151" s="15"/>
      <c r="D151" s="15"/>
      <c r="E151" s="15"/>
      <c r="F151" s="15"/>
      <c r="G151" s="15"/>
      <c r="H151" s="47"/>
      <c r="I151" s="15"/>
      <c r="J151" s="47"/>
      <c r="K151" s="47"/>
      <c r="L151" s="47"/>
      <c r="M151" s="54"/>
      <c r="N151" s="54"/>
      <c r="O151" s="54"/>
      <c r="P151" s="54"/>
      <c r="Q151" s="54"/>
      <c r="R151" s="51"/>
      <c r="S151" s="51"/>
      <c r="T151" s="51"/>
      <c r="U151" s="51"/>
      <c r="V151" s="51"/>
      <c r="W151" s="51"/>
      <c r="X151" s="52" t="str">
        <f>IF(M151&gt;0,VLOOKUP(M151,$DY$8:$DZ$95,2)," ")</f>
        <v xml:space="preserve"> </v>
      </c>
      <c r="Y151" s="52" t="str">
        <f>IF(N151&gt;0,VLOOKUP(N151,$DY$8:$DZ$95,2)," ")</f>
        <v xml:space="preserve"> </v>
      </c>
      <c r="Z151" s="52" t="str">
        <f>IF(O151&gt;0,VLOOKUP(O151,$DY$8:$DZ$95,2)," ")</f>
        <v xml:space="preserve"> </v>
      </c>
      <c r="AA151" s="52" t="str">
        <f>IF(P151&gt;0,VLOOKUP(P151,$DY$8:$DZ$95,2)," ")</f>
        <v xml:space="preserve"> </v>
      </c>
      <c r="AB151" s="52" t="str">
        <f>IF(Q151&gt;0,VLOOKUP(Q151,$DY$8:$DZ$95,2)," ")</f>
        <v xml:space="preserve"> </v>
      </c>
      <c r="AC151" s="54"/>
      <c r="AD151" s="54"/>
      <c r="AE151" s="54"/>
      <c r="AF151" s="54"/>
      <c r="AG151" s="54"/>
      <c r="AH151" s="52" t="str">
        <f>IF(AC151&gt;0,VLOOKUP(AC151,$DY$8:$DZ$95,2)," ")</f>
        <v xml:space="preserve"> </v>
      </c>
      <c r="AI151" s="52" t="str">
        <f>IF(AD151&gt;0,VLOOKUP(AD151,$DY$8:$DZ$95,2)," ")</f>
        <v xml:space="preserve"> </v>
      </c>
      <c r="AJ151" s="52" t="str">
        <f>IF(AE151&gt;0,VLOOKUP(AE151,$DY$8:$DZ$95,2)," ")</f>
        <v xml:space="preserve"> </v>
      </c>
      <c r="AK151" s="52" t="str">
        <f>IF(AF151&gt;0,VLOOKUP(AF151,$DY$8:$DZ$95,2)," ")</f>
        <v xml:space="preserve"> </v>
      </c>
      <c r="AL151" s="52" t="str">
        <f>IF(AG151&gt;0,VLOOKUP(AG151,$DY$8:$DZ$95,2)," ")</f>
        <v xml:space="preserve"> </v>
      </c>
      <c r="AM151" s="53"/>
      <c r="AN151" s="53"/>
      <c r="AO151" s="53"/>
      <c r="AP151" s="53"/>
      <c r="AQ151" s="53"/>
      <c r="AR151" s="53"/>
      <c r="AS151" s="55" t="str">
        <f>IF(D151="","",SUM(X151:AB151))</f>
        <v/>
      </c>
      <c r="AT151" s="31" t="str">
        <f>IF(D151="","",RANK(AS151,$AS$3:$AS$202,0))</f>
        <v/>
      </c>
      <c r="AU151" s="57" t="str">
        <f>IF(D151="","",IF(LOOKUP(AT151,'Master 2012 Pay Sheet'!$A$5:$A$35,'Master 2012 Pay Sheet'!$B$5:$B$35)&gt;0,LOOKUP(AT151,'Master 2012 Pay Sheet'!$A$5:$A$35,'Master 2012 Pay Sheet'!$B$5:$B$35),0))</f>
        <v/>
      </c>
      <c r="AV151" s="56" t="str">
        <f>IF(D151="","",SUM(AH151:AL151))</f>
        <v/>
      </c>
      <c r="AW151" s="31" t="str">
        <f>IF(D151="","",RANK(AV151,$AV$3:$AV$202,0))</f>
        <v/>
      </c>
      <c r="AX151" s="57" t="str">
        <f>IF(D151="","",IF(LOOKUP(AW151,'Master 2012 Pay Sheet'!$C$5:$C$35,'Master 2012 Pay Sheet'!$D$5:$D$35)&gt;0,LOOKUP(AW151,'Master 2012 Pay Sheet'!$C$5:$C$35,'Master 2012 Pay Sheet'!$D$5:$D$35),0))</f>
        <v/>
      </c>
      <c r="AY151" s="56" t="str">
        <f>IF(D151="","",AS151+AV151)</f>
        <v/>
      </c>
      <c r="AZ151" s="31" t="str">
        <f>IF(D151="","",RANK(AY151,$AY$3:$AY$202,0))</f>
        <v/>
      </c>
      <c r="BA151" s="57" t="str">
        <f>IF(D151="","",IF(LOOKUP(AZ151,'Master 2012 Pay Sheet'!$E$5:$E$35,'Master 2012 Pay Sheet'!$F$5:$F$35)&gt;0,LOOKUP(AZ151,'Master 2012 Pay Sheet'!$E$5:$E$35,'Master 2012 Pay Sheet'!$F$5:$F$35),0))</f>
        <v/>
      </c>
      <c r="BB151" s="57" t="str">
        <f>IF(D151="","",SUM(AU151+AX151+BA151))</f>
        <v/>
      </c>
      <c r="BC151" s="31" t="str">
        <f>IF(D151="","",AT151-AZ151)</f>
        <v/>
      </c>
      <c r="BD151" s="31" t="str">
        <f>IF(D151="","",IF(BC151=MAX($BC$3:$BC$202),B151,""))</f>
        <v/>
      </c>
      <c r="BE151" s="31" t="str">
        <f>IF(D151="","",COUNT(M151:Q151))</f>
        <v/>
      </c>
      <c r="BF151" s="56" t="str">
        <f>IF(D151="","",MAX(X151:AB151))</f>
        <v/>
      </c>
      <c r="BG151" s="31" t="str">
        <f>IF(BF151=MAX($BF$3:$BF$202),B151,"")</f>
        <v/>
      </c>
      <c r="BH151" s="31" t="str">
        <f>IF(D151="","",COUNT(AC151:AG151))</f>
        <v/>
      </c>
      <c r="BI151" s="56" t="str">
        <f>IF(D151="","",MAX(AH151:AL151))</f>
        <v/>
      </c>
      <c r="BJ151" s="31" t="str">
        <f>IF(BI151=MAX($BI$3:$BI$202),B151,"")</f>
        <v/>
      </c>
      <c r="BK151" s="31" t="str">
        <f>IF(BE151="","",BE151+BH151)</f>
        <v/>
      </c>
      <c r="BL151" s="31" t="str">
        <f>IF(D151="","",IF(S151=MAX($S$3:$S$202),S151,""))</f>
        <v/>
      </c>
      <c r="BM151" s="31" t="str">
        <f>IF(BL151=MAX($BL$3:$BL$202),B151,"")</f>
        <v/>
      </c>
      <c r="BN151" s="31" t="str">
        <f>IF(D151="","",IF(AN151=MAX($AN$3:$AN$202),AN151,""))</f>
        <v/>
      </c>
      <c r="BO151" s="31" t="str">
        <f>IF(BN151=MAX($BN$3:$BN$202),B151,"")</f>
        <v/>
      </c>
      <c r="BP151" s="31" t="str">
        <f>IF(D151="","",IF(R151=MAX($R$3:$R$202),R151,""))</f>
        <v/>
      </c>
      <c r="BQ151" s="31" t="str">
        <f>IF(BP151=MAX($BP$3:$BP$202),B151,"")</f>
        <v/>
      </c>
      <c r="BR151" s="31" t="str">
        <f>IF(D151="","",IF(AM151=MAX($AM$3:$AM$202),AM151,""))</f>
        <v/>
      </c>
      <c r="BS151" s="31" t="str">
        <f>IF(BR151=MAX($BR$3:$BR$202),B151,"")</f>
        <v/>
      </c>
      <c r="BT151" s="31" t="str">
        <f>IF(D151="","",IF(V151=MAX($V$3:$V$202),V151,""))</f>
        <v/>
      </c>
      <c r="BU151" s="31" t="str">
        <f>IF(BT151=MAX($BT$3:$BT$202),B151,"")</f>
        <v/>
      </c>
      <c r="BV151" s="31" t="str">
        <f>IF(D151="","",IF(W151=MAX($W$3:$W$202), W151,""))</f>
        <v/>
      </c>
      <c r="BW151" s="31" t="str">
        <f>IF(BV151=MAX($BV$3:$BV$202),B151,"")</f>
        <v/>
      </c>
      <c r="BX151" s="31" t="str">
        <f>IF(D151="","",IF(AQ151=MAX($AQ$3:$AQ$202),AQ151,""))</f>
        <v/>
      </c>
      <c r="BY151" s="31" t="str">
        <f>IF(BX151=MAX($BX$3:$BX$202),B151,"")</f>
        <v/>
      </c>
      <c r="BZ151" s="31" t="str">
        <f>IF(D151="","",IF(AR151=MAX($AR$3:$AR$202), AR151,""))</f>
        <v/>
      </c>
      <c r="CA151" s="31" t="str">
        <f>IF(BZ151=MAX($BZ$3:$BZ$202),B151,"")</f>
        <v/>
      </c>
      <c r="CB151" s="31" t="str">
        <f>IF(D151="","",IF(U151=MAX($U$3:$U$202), U151,""))</f>
        <v/>
      </c>
      <c r="CC151" s="31" t="str">
        <f>IF(CB151=MAX($CB$3:$CB$202),B151,"")</f>
        <v/>
      </c>
      <c r="CD151" s="31" t="str">
        <f>IF(D151="","",IF(AP151=MAX($AP$3:$AP$202),AP151,""))</f>
        <v/>
      </c>
      <c r="CE151" s="31" t="str">
        <f>IF(CD151=MAX($CD$3:$CD$202),B151,"")</f>
        <v/>
      </c>
      <c r="CF151" s="31" t="str">
        <f>IF(D151="","",IF(T151=MAX($T$3:$T$202), T151,""))</f>
        <v/>
      </c>
      <c r="CG151" s="31" t="str">
        <f>IF(CF151=MAX($CF$3:$CF$202),B151,"")</f>
        <v/>
      </c>
      <c r="CH151" s="31" t="str">
        <f>IF(D151="","",IF(AO151=MAX($AO$3:$AO$202),AO151,""))</f>
        <v/>
      </c>
      <c r="CI151" s="31" t="str">
        <f>IF(CH151=MAX($CH$3:$CH$202),B151,"")</f>
        <v/>
      </c>
      <c r="CJ151" s="31" t="str">
        <f>IF(I151="AC",AZ151,"")</f>
        <v/>
      </c>
      <c r="CK151" s="31" t="str">
        <f>IF(CJ151="","",RANK(CJ151,$CJ$3:$CJ$202,1))</f>
        <v/>
      </c>
      <c r="CL151" s="31" t="str">
        <f>IF(CK151=1,B151,"")</f>
        <v/>
      </c>
      <c r="CM151" s="31" t="str">
        <f>IF(CK151=2,B151,"")</f>
        <v/>
      </c>
      <c r="CN151" s="31" t="str">
        <f>IF(CK151=3,B151,"")</f>
        <v/>
      </c>
      <c r="CO151" s="31" t="str">
        <f>IF(I151="MC",AZ151,"")</f>
        <v/>
      </c>
      <c r="CP151" s="31" t="str">
        <f>IF(CO151="","",RANK(CO151,$CO$3:$CO$202,1))</f>
        <v/>
      </c>
      <c r="CQ151" s="31" t="str">
        <f>IF(CP151=1,B151,"")</f>
        <v/>
      </c>
      <c r="CR151" s="31" t="str">
        <f>IF(CP151=2,B151,"")</f>
        <v/>
      </c>
      <c r="CS151" s="31" t="str">
        <f>IF(CP151=3,B151,"")</f>
        <v/>
      </c>
      <c r="CT151" s="31" t="str">
        <f>IF(BE151=0,BE151,"")</f>
        <v/>
      </c>
      <c r="CU151" s="31" t="str">
        <f>IF(BE151=1,1,"")</f>
        <v/>
      </c>
      <c r="CV151" s="31" t="str">
        <f>IF(BE151=2,2,"")</f>
        <v/>
      </c>
      <c r="CW151" s="31" t="str">
        <f>IF(BE151=3,3,"")</f>
        <v/>
      </c>
      <c r="CX151" s="31" t="str">
        <f>IF(BE151=4,4,"")</f>
        <v/>
      </c>
      <c r="CY151" s="31" t="str">
        <f>IF(BE151=5,5,"")</f>
        <v/>
      </c>
      <c r="CZ151" s="31" t="str">
        <f>IF(BH151=0,BH151,"")</f>
        <v/>
      </c>
      <c r="DA151" s="31" t="str">
        <f>IF(BH151=1,1,"")</f>
        <v/>
      </c>
      <c r="DB151" s="31" t="str">
        <f>IF(BH151=2,2,"")</f>
        <v/>
      </c>
      <c r="DC151" s="31" t="str">
        <f>IF(BH151=3,3,"")</f>
        <v/>
      </c>
      <c r="DD151" s="31" t="str">
        <f>IF(BH151=4,4,"")</f>
        <v/>
      </c>
      <c r="DE151" s="31" t="str">
        <f>IF(BH151=5,5,"")</f>
        <v/>
      </c>
      <c r="DF151" s="31" t="str">
        <f>IF(BK151=0,BK151,"")</f>
        <v/>
      </c>
      <c r="DG151" s="31" t="str">
        <f>IF(BK151=1,1,"")</f>
        <v/>
      </c>
      <c r="DH151" s="31" t="str">
        <f>IF(BK151=2,2,"")</f>
        <v/>
      </c>
      <c r="DI151" s="31" t="str">
        <f>IF(BK151=3,3,"")</f>
        <v/>
      </c>
      <c r="DJ151" s="31" t="str">
        <f>IF(BK151=4,4,"")</f>
        <v/>
      </c>
      <c r="DK151" s="31" t="str">
        <f>IF(BK151=5,5,"")</f>
        <v/>
      </c>
      <c r="DL151" s="31" t="str">
        <f>IF(BK151=6,6,"")</f>
        <v/>
      </c>
      <c r="DM151" s="31" t="str">
        <f>IF(BK151=7,7,"")</f>
        <v/>
      </c>
      <c r="DN151" s="31" t="str">
        <f>IF(BK151=8,8,"")</f>
        <v/>
      </c>
      <c r="DO151" s="31" t="str">
        <f>IF(BK151=9,9,"")</f>
        <v/>
      </c>
      <c r="DP151" s="31" t="str">
        <f>IF(BK151=10,10,"")</f>
        <v/>
      </c>
      <c r="DQ151" s="31" t="str">
        <f>IF(J151="Lund",AZ151,"")</f>
        <v/>
      </c>
      <c r="DR151" s="31" t="str">
        <f>IF(DQ151="","",RANK(DQ151,$DQ$3:$DQ$202,1))</f>
        <v/>
      </c>
      <c r="DS151" s="31" t="str">
        <f>IF(DR151=1,B151,"")</f>
        <v/>
      </c>
      <c r="DT151" s="31" t="str">
        <f>IF(I151="AT",B151,"")</f>
        <v/>
      </c>
      <c r="DU151" s="31" t="str">
        <f>IF(I151="MC",B151,"")</f>
        <v/>
      </c>
      <c r="DV151" s="31" t="str">
        <f>IF(I151="AC",B151,"")</f>
        <v/>
      </c>
      <c r="DW151" s="48" t="e">
        <f>IF(BK151=0,0,IF(D151="","",$D$203-AZ151+1)/$D$203*100)</f>
        <v>#VALUE!</v>
      </c>
      <c r="DX151" s="76" t="str">
        <f>IF(AS151 = 0,AV151 - AS151,"")</f>
        <v/>
      </c>
    </row>
    <row r="152" spans="1:128" ht="13.2" x14ac:dyDescent="0.25">
      <c r="A152" s="31" t="s">
        <v>318</v>
      </c>
      <c r="B152" s="76">
        <v>150</v>
      </c>
      <c r="C152" s="15"/>
      <c r="D152" s="15"/>
      <c r="E152" s="15"/>
      <c r="F152" s="15"/>
      <c r="G152" s="15"/>
      <c r="H152" s="47"/>
      <c r="I152" s="15"/>
      <c r="J152" s="47"/>
      <c r="K152" s="47"/>
      <c r="L152" s="47"/>
      <c r="M152" s="54"/>
      <c r="N152" s="54"/>
      <c r="O152" s="54"/>
      <c r="P152" s="54"/>
      <c r="Q152" s="54"/>
      <c r="R152" s="51"/>
      <c r="S152" s="51"/>
      <c r="T152" s="51"/>
      <c r="U152" s="51"/>
      <c r="V152" s="51"/>
      <c r="W152" s="51"/>
      <c r="X152" s="52" t="str">
        <f>IF(M152&gt;0,VLOOKUP(M152,$DY$8:$DZ$95,2)," ")</f>
        <v xml:space="preserve"> </v>
      </c>
      <c r="Y152" s="52" t="str">
        <f>IF(N152&gt;0,VLOOKUP(N152,$DY$8:$DZ$95,2)," ")</f>
        <v xml:space="preserve"> </v>
      </c>
      <c r="Z152" s="52" t="str">
        <f>IF(O152&gt;0,VLOOKUP(O152,$DY$8:$DZ$95,2)," ")</f>
        <v xml:space="preserve"> </v>
      </c>
      <c r="AA152" s="52" t="str">
        <f>IF(P152&gt;0,VLOOKUP(P152,$DY$8:$DZ$95,2)," ")</f>
        <v xml:space="preserve"> </v>
      </c>
      <c r="AB152" s="52" t="str">
        <f>IF(Q152&gt;0,VLOOKUP(Q152,$DY$8:$DZ$95,2)," ")</f>
        <v xml:space="preserve"> </v>
      </c>
      <c r="AC152" s="54"/>
      <c r="AD152" s="54"/>
      <c r="AE152" s="54"/>
      <c r="AF152" s="54"/>
      <c r="AG152" s="54"/>
      <c r="AH152" s="52" t="str">
        <f>IF(AC152&gt;0,VLOOKUP(AC152,$DY$8:$DZ$95,2)," ")</f>
        <v xml:space="preserve"> </v>
      </c>
      <c r="AI152" s="52" t="str">
        <f>IF(AD152&gt;0,VLOOKUP(AD152,$DY$8:$DZ$95,2)," ")</f>
        <v xml:space="preserve"> </v>
      </c>
      <c r="AJ152" s="52" t="str">
        <f>IF(AE152&gt;0,VLOOKUP(AE152,$DY$8:$DZ$95,2)," ")</f>
        <v xml:space="preserve"> </v>
      </c>
      <c r="AK152" s="52" t="str">
        <f>IF(AF152&gt;0,VLOOKUP(AF152,$DY$8:$DZ$95,2)," ")</f>
        <v xml:space="preserve"> </v>
      </c>
      <c r="AL152" s="52" t="str">
        <f>IF(AG152&gt;0,VLOOKUP(AG152,$DY$8:$DZ$95,2)," ")</f>
        <v xml:space="preserve"> </v>
      </c>
      <c r="AM152" s="53"/>
      <c r="AN152" s="53"/>
      <c r="AO152" s="53"/>
      <c r="AP152" s="53"/>
      <c r="AQ152" s="53"/>
      <c r="AR152" s="53"/>
      <c r="AS152" s="55" t="str">
        <f>IF(D152="","",SUM(X152:AB152))</f>
        <v/>
      </c>
      <c r="AT152" s="31" t="str">
        <f>IF(D152="","",RANK(AS152,$AS$3:$AS$202,0))</f>
        <v/>
      </c>
      <c r="AU152" s="57" t="str">
        <f>IF(D152="","",IF(LOOKUP(AT152,'Master 2012 Pay Sheet'!$A$5:$A$35,'Master 2012 Pay Sheet'!$B$5:$B$35)&gt;0,LOOKUP(AT152,'Master 2012 Pay Sheet'!$A$5:$A$35,'Master 2012 Pay Sheet'!$B$5:$B$35),0))</f>
        <v/>
      </c>
      <c r="AV152" s="56" t="str">
        <f>IF(D152="","",SUM(AH152:AL152))</f>
        <v/>
      </c>
      <c r="AW152" s="31" t="str">
        <f>IF(D152="","",RANK(AV152,$AV$3:$AV$202,0))</f>
        <v/>
      </c>
      <c r="AX152" s="57" t="str">
        <f>IF(D152="","",IF(LOOKUP(AW152,'Master 2012 Pay Sheet'!$C$5:$C$35,'Master 2012 Pay Sheet'!$D$5:$D$35)&gt;0,LOOKUP(AW152,'Master 2012 Pay Sheet'!$C$5:$C$35,'Master 2012 Pay Sheet'!$D$5:$D$35),0))</f>
        <v/>
      </c>
      <c r="AY152" s="56" t="str">
        <f>IF(D152="","",AS152+AV152)</f>
        <v/>
      </c>
      <c r="AZ152" s="31" t="str">
        <f>IF(D152="","",RANK(AY152,$AY$3:$AY$202,0))</f>
        <v/>
      </c>
      <c r="BA152" s="57" t="str">
        <f>IF(D152="","",IF(LOOKUP(AZ152,'Master 2012 Pay Sheet'!$E$5:$E$35,'Master 2012 Pay Sheet'!$F$5:$F$35)&gt;0,LOOKUP(AZ152,'Master 2012 Pay Sheet'!$E$5:$E$35,'Master 2012 Pay Sheet'!$F$5:$F$35),0))</f>
        <v/>
      </c>
      <c r="BB152" s="57" t="str">
        <f>IF(D152="","",SUM(AU152+AX152+BA152))</f>
        <v/>
      </c>
      <c r="BC152" s="31" t="str">
        <f>IF(D152="","",AT152-AZ152)</f>
        <v/>
      </c>
      <c r="BD152" s="31" t="str">
        <f>IF(D152="","",IF(BC152=MAX($BC$3:$BC$202),B152,""))</f>
        <v/>
      </c>
      <c r="BE152" s="31" t="str">
        <f>IF(D152="","",COUNT(M152:Q152))</f>
        <v/>
      </c>
      <c r="BF152" s="56" t="str">
        <f>IF(D152="","",MAX(X152:AB152))</f>
        <v/>
      </c>
      <c r="BG152" s="31" t="str">
        <f>IF(BF152=MAX($BF$3:$BF$202),B152,"")</f>
        <v/>
      </c>
      <c r="BH152" s="31" t="str">
        <f>IF(D152="","",COUNT(AC152:AG152))</f>
        <v/>
      </c>
      <c r="BI152" s="56" t="str">
        <f>IF(D152="","",MAX(AH152:AL152))</f>
        <v/>
      </c>
      <c r="BJ152" s="31" t="str">
        <f>IF(BI152=MAX($BI$3:$BI$202),B152,"")</f>
        <v/>
      </c>
      <c r="BK152" s="31" t="str">
        <f>IF(BE152="","",BE152+BH152)</f>
        <v/>
      </c>
      <c r="BL152" s="31" t="str">
        <f>IF(D152="","",IF(S152=MAX($S$3:$S$202),S152,""))</f>
        <v/>
      </c>
      <c r="BM152" s="31" t="str">
        <f>IF(BL152=MAX($BL$3:$BL$202),B152,"")</f>
        <v/>
      </c>
      <c r="BN152" s="31" t="str">
        <f>IF(D152="","",IF(AN152=MAX($AN$3:$AN$202),AN152,""))</f>
        <v/>
      </c>
      <c r="BO152" s="31" t="str">
        <f>IF(BN152=MAX($BN$3:$BN$202),B152,"")</f>
        <v/>
      </c>
      <c r="BP152" s="31" t="str">
        <f>IF(D152="","",IF(R152=MAX($R$3:$R$202),R152,""))</f>
        <v/>
      </c>
      <c r="BQ152" s="31" t="str">
        <f>IF(BP152=MAX($BP$3:$BP$202),B152,"")</f>
        <v/>
      </c>
      <c r="BR152" s="31" t="str">
        <f>IF(D152="","",IF(AM152=MAX($AM$3:$AM$202),AM152,""))</f>
        <v/>
      </c>
      <c r="BS152" s="31" t="str">
        <f>IF(BR152=MAX($BR$3:$BR$202),B152,"")</f>
        <v/>
      </c>
      <c r="BT152" s="31" t="str">
        <f>IF(D152="","",IF(V152=MAX($V$3:$V$202),V152,""))</f>
        <v/>
      </c>
      <c r="BU152" s="31" t="str">
        <f>IF(BT152=MAX($BT$3:$BT$202),B152,"")</f>
        <v/>
      </c>
      <c r="BV152" s="31" t="str">
        <f>IF(D152="","",IF(W152=MAX($W$3:$W$202), W152,""))</f>
        <v/>
      </c>
      <c r="BW152" s="31" t="str">
        <f>IF(BV152=MAX($BV$3:$BV$202),B152,"")</f>
        <v/>
      </c>
      <c r="BX152" s="31" t="str">
        <f>IF(D152="","",IF(AQ152=MAX($AQ$3:$AQ$202),AQ152,""))</f>
        <v/>
      </c>
      <c r="BY152" s="31" t="str">
        <f>IF(BX152=MAX($BX$3:$BX$202),B152,"")</f>
        <v/>
      </c>
      <c r="BZ152" s="31" t="str">
        <f>IF(D152="","",IF(AR152=MAX($AR$3:$AR$202), AR152,""))</f>
        <v/>
      </c>
      <c r="CA152" s="31" t="str">
        <f>IF(BZ152=MAX($BZ$3:$BZ$202),B152,"")</f>
        <v/>
      </c>
      <c r="CB152" s="31" t="str">
        <f>IF(D152="","",IF(U152=MAX($U$3:$U$202), U152,""))</f>
        <v/>
      </c>
      <c r="CC152" s="31" t="str">
        <f>IF(CB152=MAX($CB$3:$CB$202),B152,"")</f>
        <v/>
      </c>
      <c r="CD152" s="31" t="str">
        <f>IF(D152="","",IF(AP152=MAX($AP$3:$AP$202),AP152,""))</f>
        <v/>
      </c>
      <c r="CE152" s="31" t="str">
        <f>IF(CD152=MAX($CD$3:$CD$202),B152,"")</f>
        <v/>
      </c>
      <c r="CF152" s="31" t="str">
        <f>IF(D152="","",IF(T152=MAX($T$3:$T$202), T152,""))</f>
        <v/>
      </c>
      <c r="CG152" s="31" t="str">
        <f>IF(CF152=MAX($CF$3:$CF$202),B152,"")</f>
        <v/>
      </c>
      <c r="CH152" s="31" t="str">
        <f>IF(D152="","",IF(AO152=MAX($AO$3:$AO$202),AO152,""))</f>
        <v/>
      </c>
      <c r="CI152" s="31" t="str">
        <f>IF(CH152=MAX($CH$3:$CH$202),B152,"")</f>
        <v/>
      </c>
      <c r="CJ152" s="31" t="str">
        <f>IF(I152="AC",AZ152,"")</f>
        <v/>
      </c>
      <c r="CK152" s="31" t="str">
        <f>IF(CJ152="","",RANK(CJ152,$CJ$3:$CJ$202,1))</f>
        <v/>
      </c>
      <c r="CL152" s="31" t="str">
        <f>IF(CK152=1,B152,"")</f>
        <v/>
      </c>
      <c r="CM152" s="31" t="str">
        <f>IF(CK152=2,B152,"")</f>
        <v/>
      </c>
      <c r="CN152" s="31" t="str">
        <f>IF(CK152=3,B152,"")</f>
        <v/>
      </c>
      <c r="CO152" s="31" t="str">
        <f>IF(I152="MC",AZ152,"")</f>
        <v/>
      </c>
      <c r="CP152" s="31" t="str">
        <f>IF(CO152="","",RANK(CO152,$CO$3:$CO$202,1))</f>
        <v/>
      </c>
      <c r="CQ152" s="31" t="str">
        <f>IF(CP152=1,B152,"")</f>
        <v/>
      </c>
      <c r="CR152" s="31" t="str">
        <f>IF(CP152=2,B152,"")</f>
        <v/>
      </c>
      <c r="CS152" s="31" t="str">
        <f>IF(CP152=3,B152,"")</f>
        <v/>
      </c>
      <c r="CT152" s="31" t="str">
        <f>IF(BE152=0,BE152,"")</f>
        <v/>
      </c>
      <c r="CU152" s="31" t="str">
        <f>IF(BE152=1,1,"")</f>
        <v/>
      </c>
      <c r="CV152" s="31" t="str">
        <f>IF(BE152=2,2,"")</f>
        <v/>
      </c>
      <c r="CW152" s="31" t="str">
        <f>IF(BE152=3,3,"")</f>
        <v/>
      </c>
      <c r="CX152" s="31" t="str">
        <f>IF(BE152=4,4,"")</f>
        <v/>
      </c>
      <c r="CY152" s="31" t="str">
        <f>IF(BE152=5,5,"")</f>
        <v/>
      </c>
      <c r="CZ152" s="31" t="str">
        <f>IF(BH152=0,BH152,"")</f>
        <v/>
      </c>
      <c r="DA152" s="31" t="str">
        <f>IF(BH152=1,1,"")</f>
        <v/>
      </c>
      <c r="DB152" s="31" t="str">
        <f>IF(BH152=2,2,"")</f>
        <v/>
      </c>
      <c r="DC152" s="31" t="str">
        <f>IF(BH152=3,3,"")</f>
        <v/>
      </c>
      <c r="DD152" s="31" t="str">
        <f>IF(BH152=4,4,"")</f>
        <v/>
      </c>
      <c r="DE152" s="31" t="str">
        <f>IF(BH152=5,5,"")</f>
        <v/>
      </c>
      <c r="DF152" s="31" t="str">
        <f>IF(BK152=0,BK152,"")</f>
        <v/>
      </c>
      <c r="DG152" s="31" t="str">
        <f>IF(BK152=1,1,"")</f>
        <v/>
      </c>
      <c r="DH152" s="31" t="str">
        <f>IF(BK152=2,2,"")</f>
        <v/>
      </c>
      <c r="DI152" s="31" t="str">
        <f>IF(BK152=3,3,"")</f>
        <v/>
      </c>
      <c r="DJ152" s="31" t="str">
        <f>IF(BK152=4,4,"")</f>
        <v/>
      </c>
      <c r="DK152" s="31" t="str">
        <f>IF(BK152=5,5,"")</f>
        <v/>
      </c>
      <c r="DL152" s="31" t="str">
        <f>IF(BK152=6,6,"")</f>
        <v/>
      </c>
      <c r="DM152" s="31" t="str">
        <f>IF(BK152=7,7,"")</f>
        <v/>
      </c>
      <c r="DN152" s="31" t="str">
        <f>IF(BK152=8,8,"")</f>
        <v/>
      </c>
      <c r="DO152" s="31" t="str">
        <f>IF(BK152=9,9,"")</f>
        <v/>
      </c>
      <c r="DP152" s="31" t="str">
        <f>IF(BK152=10,10,"")</f>
        <v/>
      </c>
      <c r="DQ152" s="31" t="str">
        <f>IF(J152="Lund",AZ152,"")</f>
        <v/>
      </c>
      <c r="DR152" s="31" t="str">
        <f>IF(DQ152="","",RANK(DQ152,$DQ$3:$DQ$202,1))</f>
        <v/>
      </c>
      <c r="DS152" s="31" t="str">
        <f>IF(DR152=1,B152,"")</f>
        <v/>
      </c>
      <c r="DT152" s="31" t="str">
        <f>IF(I152="AT",B152,"")</f>
        <v/>
      </c>
      <c r="DU152" s="31" t="str">
        <f>IF(I152="MC",B152,"")</f>
        <v/>
      </c>
      <c r="DV152" s="31" t="str">
        <f>IF(I152="AC",B152,"")</f>
        <v/>
      </c>
      <c r="DW152" s="48" t="e">
        <f>IF(BK152=0,0,IF(D152="","",$D$203-AZ152+1)/$D$203*100)</f>
        <v>#VALUE!</v>
      </c>
      <c r="DX152" s="76" t="str">
        <f>IF(AS152 = 0,AV152 - AS152,"")</f>
        <v/>
      </c>
    </row>
    <row r="153" spans="1:128" ht="13.2" x14ac:dyDescent="0.25">
      <c r="A153" s="31" t="s">
        <v>318</v>
      </c>
      <c r="B153" s="76">
        <v>151</v>
      </c>
      <c r="C153" s="15"/>
      <c r="D153" s="15"/>
      <c r="E153" s="15"/>
      <c r="F153" s="15"/>
      <c r="G153" s="15"/>
      <c r="H153" s="47"/>
      <c r="I153" s="15"/>
      <c r="J153" s="47"/>
      <c r="K153" s="47"/>
      <c r="L153" s="47"/>
      <c r="M153" s="54"/>
      <c r="N153" s="54"/>
      <c r="O153" s="54"/>
      <c r="P153" s="54"/>
      <c r="Q153" s="54"/>
      <c r="R153" s="51"/>
      <c r="S153" s="51"/>
      <c r="T153" s="51"/>
      <c r="U153" s="51"/>
      <c r="V153" s="51"/>
      <c r="W153" s="51"/>
      <c r="X153" s="52" t="str">
        <f>IF(M153&gt;0,VLOOKUP(M153,$DY$8:$DZ$95,2)," ")</f>
        <v xml:space="preserve"> </v>
      </c>
      <c r="Y153" s="52" t="str">
        <f>IF(N153&gt;0,VLOOKUP(N153,$DY$8:$DZ$95,2)," ")</f>
        <v xml:space="preserve"> </v>
      </c>
      <c r="Z153" s="52" t="str">
        <f>IF(O153&gt;0,VLOOKUP(O153,$DY$8:$DZ$95,2)," ")</f>
        <v xml:space="preserve"> </v>
      </c>
      <c r="AA153" s="52" t="str">
        <f>IF(P153&gt;0,VLOOKUP(P153,$DY$8:$DZ$95,2)," ")</f>
        <v xml:space="preserve"> </v>
      </c>
      <c r="AB153" s="52" t="str">
        <f>IF(Q153&gt;0,VLOOKUP(Q153,$DY$8:$DZ$95,2)," ")</f>
        <v xml:space="preserve"> </v>
      </c>
      <c r="AC153" s="54"/>
      <c r="AD153" s="54"/>
      <c r="AE153" s="54"/>
      <c r="AF153" s="54"/>
      <c r="AG153" s="54"/>
      <c r="AH153" s="52" t="str">
        <f>IF(AC153&gt;0,VLOOKUP(AC153,$DY$8:$DZ$95,2)," ")</f>
        <v xml:space="preserve"> </v>
      </c>
      <c r="AI153" s="52" t="str">
        <f>IF(AD153&gt;0,VLOOKUP(AD153,$DY$8:$DZ$95,2)," ")</f>
        <v xml:space="preserve"> </v>
      </c>
      <c r="AJ153" s="52" t="str">
        <f>IF(AE153&gt;0,VLOOKUP(AE153,$DY$8:$DZ$95,2)," ")</f>
        <v xml:space="preserve"> </v>
      </c>
      <c r="AK153" s="52" t="str">
        <f>IF(AF153&gt;0,VLOOKUP(AF153,$DY$8:$DZ$95,2)," ")</f>
        <v xml:space="preserve"> </v>
      </c>
      <c r="AL153" s="52" t="str">
        <f>IF(AG153&gt;0,VLOOKUP(AG153,$DY$8:$DZ$95,2)," ")</f>
        <v xml:space="preserve"> </v>
      </c>
      <c r="AM153" s="53"/>
      <c r="AN153" s="53"/>
      <c r="AO153" s="53"/>
      <c r="AP153" s="53"/>
      <c r="AQ153" s="53"/>
      <c r="AR153" s="53"/>
      <c r="AS153" s="55" t="str">
        <f>IF(D153="","",SUM(X153:AB153))</f>
        <v/>
      </c>
      <c r="AT153" s="31" t="str">
        <f>IF(D153="","",RANK(AS153,$AS$3:$AS$202,0))</f>
        <v/>
      </c>
      <c r="AU153" s="57" t="str">
        <f>IF(D153="","",IF(LOOKUP(AT153,'Master 2012 Pay Sheet'!$A$5:$A$35,'Master 2012 Pay Sheet'!$B$5:$B$35)&gt;0,LOOKUP(AT153,'Master 2012 Pay Sheet'!$A$5:$A$35,'Master 2012 Pay Sheet'!$B$5:$B$35),0))</f>
        <v/>
      </c>
      <c r="AV153" s="56" t="str">
        <f>IF(D153="","",SUM(AH153:AL153))</f>
        <v/>
      </c>
      <c r="AW153" s="31" t="str">
        <f>IF(D153="","",RANK(AV153,$AV$3:$AV$202,0))</f>
        <v/>
      </c>
      <c r="AX153" s="57" t="str">
        <f>IF(D153="","",IF(LOOKUP(AW153,'Master 2012 Pay Sheet'!$C$5:$C$35,'Master 2012 Pay Sheet'!$D$5:$D$35)&gt;0,LOOKUP(AW153,'Master 2012 Pay Sheet'!$C$5:$C$35,'Master 2012 Pay Sheet'!$D$5:$D$35),0))</f>
        <v/>
      </c>
      <c r="AY153" s="56" t="str">
        <f>IF(D153="","",AS153+AV153)</f>
        <v/>
      </c>
      <c r="AZ153" s="31" t="str">
        <f>IF(D153="","",RANK(AY153,$AY$3:$AY$202,0))</f>
        <v/>
      </c>
      <c r="BA153" s="57" t="str">
        <f>IF(D153="","",IF(LOOKUP(AZ153,'Master 2012 Pay Sheet'!$E$5:$E$35,'Master 2012 Pay Sheet'!$F$5:$F$35)&gt;0,LOOKUP(AZ153,'Master 2012 Pay Sheet'!$E$5:$E$35,'Master 2012 Pay Sheet'!$F$5:$F$35),0))</f>
        <v/>
      </c>
      <c r="BB153" s="57" t="str">
        <f>IF(D153="","",SUM(AU153+AX153+BA153))</f>
        <v/>
      </c>
      <c r="BC153" s="31" t="str">
        <f>IF(D153="","",AT153-AZ153)</f>
        <v/>
      </c>
      <c r="BD153" s="31" t="str">
        <f>IF(D153="","",IF(BC153=MAX($BC$3:$BC$202),B153,""))</f>
        <v/>
      </c>
      <c r="BE153" s="31" t="str">
        <f>IF(D153="","",COUNT(M153:Q153))</f>
        <v/>
      </c>
      <c r="BF153" s="56" t="str">
        <f>IF(D153="","",MAX(X153:AB153))</f>
        <v/>
      </c>
      <c r="BG153" s="31" t="str">
        <f>IF(BF153=MAX($BF$3:$BF$202),B153,"")</f>
        <v/>
      </c>
      <c r="BH153" s="31" t="str">
        <f>IF(D153="","",COUNT(AC153:AG153))</f>
        <v/>
      </c>
      <c r="BI153" s="56" t="str">
        <f>IF(D153="","",MAX(AH153:AL153))</f>
        <v/>
      </c>
      <c r="BJ153" s="31" t="str">
        <f>IF(BI153=MAX($BI$3:$BI$202),B153,"")</f>
        <v/>
      </c>
      <c r="BK153" s="31" t="str">
        <f>IF(BE153="","",BE153+BH153)</f>
        <v/>
      </c>
      <c r="BL153" s="31" t="str">
        <f>IF(D153="","",IF(S153=MAX($S$3:$S$202),S153,""))</f>
        <v/>
      </c>
      <c r="BM153" s="31" t="str">
        <f>IF(BL153=MAX($BL$3:$BL$202),B153,"")</f>
        <v/>
      </c>
      <c r="BN153" s="31" t="str">
        <f>IF(D153="","",IF(AN153=MAX($AN$3:$AN$202),AN153,""))</f>
        <v/>
      </c>
      <c r="BO153" s="31" t="str">
        <f>IF(BN153=MAX($BN$3:$BN$202),B153,"")</f>
        <v/>
      </c>
      <c r="BP153" s="31" t="str">
        <f>IF(D153="","",IF(R153=MAX($R$3:$R$202),R153,""))</f>
        <v/>
      </c>
      <c r="BQ153" s="31" t="str">
        <f>IF(BP153=MAX($BP$3:$BP$202),B153,"")</f>
        <v/>
      </c>
      <c r="BR153" s="31" t="str">
        <f>IF(D153="","",IF(AM153=MAX($AM$3:$AM$202),AM153,""))</f>
        <v/>
      </c>
      <c r="BS153" s="31" t="str">
        <f>IF(BR153=MAX($BR$3:$BR$202),B153,"")</f>
        <v/>
      </c>
      <c r="BT153" s="31" t="str">
        <f>IF(D153="","",IF(V153=MAX($V$3:$V$202),V153,""))</f>
        <v/>
      </c>
      <c r="BU153" s="31" t="str">
        <f>IF(BT153=MAX($BT$3:$BT$202),B153,"")</f>
        <v/>
      </c>
      <c r="BV153" s="31" t="str">
        <f>IF(D153="","",IF(W153=MAX($W$3:$W$202), W153,""))</f>
        <v/>
      </c>
      <c r="BW153" s="31" t="str">
        <f>IF(BV153=MAX($BV$3:$BV$202),B153,"")</f>
        <v/>
      </c>
      <c r="BX153" s="31" t="str">
        <f>IF(D153="","",IF(AQ153=MAX($AQ$3:$AQ$202),AQ153,""))</f>
        <v/>
      </c>
      <c r="BY153" s="31" t="str">
        <f>IF(BX153=MAX($BX$3:$BX$202),B153,"")</f>
        <v/>
      </c>
      <c r="BZ153" s="31" t="str">
        <f>IF(D153="","",IF(AR153=MAX($AR$3:$AR$202), AR153,""))</f>
        <v/>
      </c>
      <c r="CA153" s="31" t="str">
        <f>IF(BZ153=MAX($BZ$3:$BZ$202),B153,"")</f>
        <v/>
      </c>
      <c r="CB153" s="31" t="str">
        <f>IF(D153="","",IF(U153=MAX($U$3:$U$202), U153,""))</f>
        <v/>
      </c>
      <c r="CC153" s="31" t="str">
        <f>IF(CB153=MAX($CB$3:$CB$202),B153,"")</f>
        <v/>
      </c>
      <c r="CD153" s="31" t="str">
        <f>IF(D153="","",IF(AP153=MAX($AP$3:$AP$202),AP153,""))</f>
        <v/>
      </c>
      <c r="CE153" s="31" t="str">
        <f>IF(CD153=MAX($CD$3:$CD$202),B153,"")</f>
        <v/>
      </c>
      <c r="CF153" s="31" t="str">
        <f>IF(D153="","",IF(T153=MAX($T$3:$T$202), T153,""))</f>
        <v/>
      </c>
      <c r="CG153" s="31" t="str">
        <f>IF(CF153=MAX($CF$3:$CF$202),B153,"")</f>
        <v/>
      </c>
      <c r="CH153" s="31" t="str">
        <f>IF(D153="","",IF(AO153=MAX($AO$3:$AO$202),AO153,""))</f>
        <v/>
      </c>
      <c r="CI153" s="31" t="str">
        <f>IF(CH153=MAX($CH$3:$CH$202),B153,"")</f>
        <v/>
      </c>
      <c r="CJ153" s="31" t="str">
        <f>IF(I153="AC",AZ153,"")</f>
        <v/>
      </c>
      <c r="CK153" s="31" t="str">
        <f>IF(CJ153="","",RANK(CJ153,$CJ$3:$CJ$202,1))</f>
        <v/>
      </c>
      <c r="CL153" s="31" t="str">
        <f>IF(CK153=1,B153,"")</f>
        <v/>
      </c>
      <c r="CM153" s="31" t="str">
        <f>IF(CK153=2,B153,"")</f>
        <v/>
      </c>
      <c r="CN153" s="31" t="str">
        <f>IF(CK153=3,B153,"")</f>
        <v/>
      </c>
      <c r="CO153" s="31" t="str">
        <f>IF(I153="MC",AZ153,"")</f>
        <v/>
      </c>
      <c r="CP153" s="31" t="str">
        <f>IF(CO153="","",RANK(CO153,$CO$3:$CO$202,1))</f>
        <v/>
      </c>
      <c r="CQ153" s="31" t="str">
        <f>IF(CP153=1,B153,"")</f>
        <v/>
      </c>
      <c r="CR153" s="31" t="str">
        <f>IF(CP153=2,B153,"")</f>
        <v/>
      </c>
      <c r="CS153" s="31" t="str">
        <f>IF(CP153=3,B153,"")</f>
        <v/>
      </c>
      <c r="CT153" s="31" t="str">
        <f>IF(BE153=0,BE153,"")</f>
        <v/>
      </c>
      <c r="CU153" s="31" t="str">
        <f>IF(BE153=1,1,"")</f>
        <v/>
      </c>
      <c r="CV153" s="31" t="str">
        <f>IF(BE153=2,2,"")</f>
        <v/>
      </c>
      <c r="CW153" s="31" t="str">
        <f>IF(BE153=3,3,"")</f>
        <v/>
      </c>
      <c r="CX153" s="31" t="str">
        <f>IF(BE153=4,4,"")</f>
        <v/>
      </c>
      <c r="CY153" s="31" t="str">
        <f>IF(BE153=5,5,"")</f>
        <v/>
      </c>
      <c r="CZ153" s="31" t="str">
        <f>IF(BH153=0,BH153,"")</f>
        <v/>
      </c>
      <c r="DA153" s="31" t="str">
        <f>IF(BH153=1,1,"")</f>
        <v/>
      </c>
      <c r="DB153" s="31" t="str">
        <f>IF(BH153=2,2,"")</f>
        <v/>
      </c>
      <c r="DC153" s="31" t="str">
        <f>IF(BH153=3,3,"")</f>
        <v/>
      </c>
      <c r="DD153" s="31" t="str">
        <f>IF(BH153=4,4,"")</f>
        <v/>
      </c>
      <c r="DE153" s="31" t="str">
        <f>IF(BH153=5,5,"")</f>
        <v/>
      </c>
      <c r="DF153" s="31" t="str">
        <f>IF(BK153=0,BK153,"")</f>
        <v/>
      </c>
      <c r="DG153" s="31" t="str">
        <f>IF(BK153=1,1,"")</f>
        <v/>
      </c>
      <c r="DH153" s="31" t="str">
        <f>IF(BK153=2,2,"")</f>
        <v/>
      </c>
      <c r="DI153" s="31" t="str">
        <f>IF(BK153=3,3,"")</f>
        <v/>
      </c>
      <c r="DJ153" s="31" t="str">
        <f>IF(BK153=4,4,"")</f>
        <v/>
      </c>
      <c r="DK153" s="31" t="str">
        <f>IF(BK153=5,5,"")</f>
        <v/>
      </c>
      <c r="DL153" s="31" t="str">
        <f>IF(BK153=6,6,"")</f>
        <v/>
      </c>
      <c r="DM153" s="31" t="str">
        <f>IF(BK153=7,7,"")</f>
        <v/>
      </c>
      <c r="DN153" s="31" t="str">
        <f>IF(BK153=8,8,"")</f>
        <v/>
      </c>
      <c r="DO153" s="31" t="str">
        <f>IF(BK153=9,9,"")</f>
        <v/>
      </c>
      <c r="DP153" s="31" t="str">
        <f>IF(BK153=10,10,"")</f>
        <v/>
      </c>
      <c r="DQ153" s="31" t="str">
        <f>IF(J153="Lund",AZ153,"")</f>
        <v/>
      </c>
      <c r="DR153" s="31" t="str">
        <f>IF(DQ153="","",RANK(DQ153,$DQ$3:$DQ$202,1))</f>
        <v/>
      </c>
      <c r="DS153" s="31" t="str">
        <f>IF(DR153=1,B153,"")</f>
        <v/>
      </c>
      <c r="DT153" s="31" t="str">
        <f>IF(I153="AT",B153,"")</f>
        <v/>
      </c>
      <c r="DU153" s="31" t="str">
        <f>IF(I153="MC",B153,"")</f>
        <v/>
      </c>
      <c r="DV153" s="31" t="str">
        <f>IF(I153="AC",B153,"")</f>
        <v/>
      </c>
      <c r="DW153" s="48" t="e">
        <f>IF(BK153=0,0,IF(D153="","",$D$203-AZ153+1)/$D$203*100)</f>
        <v>#VALUE!</v>
      </c>
      <c r="DX153" s="76" t="str">
        <f>IF(AS153 = 0,AV153 - AS153,"")</f>
        <v/>
      </c>
    </row>
    <row r="154" spans="1:128" ht="13.2" x14ac:dyDescent="0.25">
      <c r="A154" s="31" t="s">
        <v>318</v>
      </c>
      <c r="B154" s="76">
        <v>152</v>
      </c>
      <c r="C154" s="15"/>
      <c r="D154" s="15"/>
      <c r="E154" s="15"/>
      <c r="F154" s="15"/>
      <c r="G154" s="15"/>
      <c r="H154" s="47"/>
      <c r="I154" s="15"/>
      <c r="J154" s="47"/>
      <c r="K154" s="47"/>
      <c r="L154" s="47"/>
      <c r="M154" s="54"/>
      <c r="N154" s="54"/>
      <c r="O154" s="54"/>
      <c r="P154" s="54"/>
      <c r="Q154" s="54"/>
      <c r="R154" s="51"/>
      <c r="S154" s="51"/>
      <c r="T154" s="51"/>
      <c r="U154" s="51"/>
      <c r="V154" s="51"/>
      <c r="W154" s="51"/>
      <c r="X154" s="52" t="str">
        <f>IF(M154&gt;0,VLOOKUP(M154,$DY$8:$DZ$95,2)," ")</f>
        <v xml:space="preserve"> </v>
      </c>
      <c r="Y154" s="52" t="str">
        <f>IF(N154&gt;0,VLOOKUP(N154,$DY$8:$DZ$95,2)," ")</f>
        <v xml:space="preserve"> </v>
      </c>
      <c r="Z154" s="52" t="str">
        <f>IF(O154&gt;0,VLOOKUP(O154,$DY$8:$DZ$95,2)," ")</f>
        <v xml:space="preserve"> </v>
      </c>
      <c r="AA154" s="52" t="str">
        <f>IF(P154&gt;0,VLOOKUP(P154,$DY$8:$DZ$95,2)," ")</f>
        <v xml:space="preserve"> </v>
      </c>
      <c r="AB154" s="52" t="str">
        <f>IF(Q154&gt;0,VLOOKUP(Q154,$DY$8:$DZ$95,2)," ")</f>
        <v xml:space="preserve"> </v>
      </c>
      <c r="AC154" s="54"/>
      <c r="AD154" s="54"/>
      <c r="AE154" s="54"/>
      <c r="AF154" s="54"/>
      <c r="AG154" s="54"/>
      <c r="AH154" s="52" t="str">
        <f>IF(AC154&gt;0,VLOOKUP(AC154,$DY$8:$DZ$95,2)," ")</f>
        <v xml:space="preserve"> </v>
      </c>
      <c r="AI154" s="52" t="str">
        <f>IF(AD154&gt;0,VLOOKUP(AD154,$DY$8:$DZ$95,2)," ")</f>
        <v xml:space="preserve"> </v>
      </c>
      <c r="AJ154" s="52" t="str">
        <f>IF(AE154&gt;0,VLOOKUP(AE154,$DY$8:$DZ$95,2)," ")</f>
        <v xml:space="preserve"> </v>
      </c>
      <c r="AK154" s="52" t="str">
        <f>IF(AF154&gt;0,VLOOKUP(AF154,$DY$8:$DZ$95,2)," ")</f>
        <v xml:space="preserve"> </v>
      </c>
      <c r="AL154" s="52" t="str">
        <f>IF(AG154&gt;0,VLOOKUP(AG154,$DY$8:$DZ$95,2)," ")</f>
        <v xml:space="preserve"> </v>
      </c>
      <c r="AM154" s="53"/>
      <c r="AN154" s="53"/>
      <c r="AO154" s="53"/>
      <c r="AP154" s="53"/>
      <c r="AQ154" s="53"/>
      <c r="AR154" s="53"/>
      <c r="AS154" s="55" t="str">
        <f>IF(D154="","",SUM(X154:AB154))</f>
        <v/>
      </c>
      <c r="AT154" s="31" t="str">
        <f>IF(D154="","",RANK(AS154,$AS$3:$AS$202,0))</f>
        <v/>
      </c>
      <c r="AU154" s="57" t="str">
        <f>IF(D154="","",IF(LOOKUP(AT154,'Master 2012 Pay Sheet'!$A$5:$A$35,'Master 2012 Pay Sheet'!$B$5:$B$35)&gt;0,LOOKUP(AT154,'Master 2012 Pay Sheet'!$A$5:$A$35,'Master 2012 Pay Sheet'!$B$5:$B$35),0))</f>
        <v/>
      </c>
      <c r="AV154" s="56" t="str">
        <f>IF(D154="","",SUM(AH154:AL154))</f>
        <v/>
      </c>
      <c r="AW154" s="31" t="str">
        <f>IF(D154="","",RANK(AV154,$AV$3:$AV$202,0))</f>
        <v/>
      </c>
      <c r="AX154" s="57" t="str">
        <f>IF(D154="","",IF(LOOKUP(AW154,'Master 2012 Pay Sheet'!$C$5:$C$35,'Master 2012 Pay Sheet'!$D$5:$D$35)&gt;0,LOOKUP(AW154,'Master 2012 Pay Sheet'!$C$5:$C$35,'Master 2012 Pay Sheet'!$D$5:$D$35),0))</f>
        <v/>
      </c>
      <c r="AY154" s="56" t="str">
        <f>IF(D154="","",AS154+AV154)</f>
        <v/>
      </c>
      <c r="AZ154" s="31" t="str">
        <f>IF(D154="","",RANK(AY154,$AY$3:$AY$202,0))</f>
        <v/>
      </c>
      <c r="BA154" s="57" t="str">
        <f>IF(D154="","",IF(LOOKUP(AZ154,'Master 2012 Pay Sheet'!$E$5:$E$35,'Master 2012 Pay Sheet'!$F$5:$F$35)&gt;0,LOOKUP(AZ154,'Master 2012 Pay Sheet'!$E$5:$E$35,'Master 2012 Pay Sheet'!$F$5:$F$35),0))</f>
        <v/>
      </c>
      <c r="BB154" s="57" t="str">
        <f>IF(D154="","",SUM(AU154+AX154+BA154))</f>
        <v/>
      </c>
      <c r="BC154" s="31" t="str">
        <f>IF(D154="","",AT154-AZ154)</f>
        <v/>
      </c>
      <c r="BD154" s="31" t="str">
        <f>IF(D154="","",IF(BC154=MAX($BC$3:$BC$202),B154,""))</f>
        <v/>
      </c>
      <c r="BE154" s="31" t="str">
        <f>IF(D154="","",COUNT(M154:Q154))</f>
        <v/>
      </c>
      <c r="BF154" s="56" t="str">
        <f>IF(D154="","",MAX(X154:AB154))</f>
        <v/>
      </c>
      <c r="BG154" s="31" t="str">
        <f>IF(BF154=MAX($BF$3:$BF$202),B154,"")</f>
        <v/>
      </c>
      <c r="BH154" s="31" t="str">
        <f>IF(D154="","",COUNT(AC154:AG154))</f>
        <v/>
      </c>
      <c r="BI154" s="56" t="str">
        <f>IF(D154="","",MAX(AH154:AL154))</f>
        <v/>
      </c>
      <c r="BJ154" s="31" t="str">
        <f>IF(BI154=MAX($BI$3:$BI$202),B154,"")</f>
        <v/>
      </c>
      <c r="BK154" s="31" t="str">
        <f>IF(BE154="","",BE154+BH154)</f>
        <v/>
      </c>
      <c r="BL154" s="31" t="str">
        <f>IF(D154="","",IF(S154=MAX($S$3:$S$202),S154,""))</f>
        <v/>
      </c>
      <c r="BM154" s="31" t="str">
        <f>IF(BL154=MAX($BL$3:$BL$202),B154,"")</f>
        <v/>
      </c>
      <c r="BN154" s="31" t="str">
        <f>IF(D154="","",IF(AN154=MAX($AN$3:$AN$202),AN154,""))</f>
        <v/>
      </c>
      <c r="BO154" s="31" t="str">
        <f>IF(BN154=MAX($BN$3:$BN$202),B154,"")</f>
        <v/>
      </c>
      <c r="BP154" s="31" t="str">
        <f>IF(D154="","",IF(R154=MAX($R$3:$R$202),R154,""))</f>
        <v/>
      </c>
      <c r="BQ154" s="31" t="str">
        <f>IF(BP154=MAX($BP$3:$BP$202),B154,"")</f>
        <v/>
      </c>
      <c r="BR154" s="31" t="str">
        <f>IF(D154="","",IF(AM154=MAX($AM$3:$AM$202),AM154,""))</f>
        <v/>
      </c>
      <c r="BS154" s="31" t="str">
        <f>IF(BR154=MAX($BR$3:$BR$202),B154,"")</f>
        <v/>
      </c>
      <c r="BT154" s="31" t="str">
        <f>IF(D154="","",IF(V154=MAX($V$3:$V$202),V154,""))</f>
        <v/>
      </c>
      <c r="BU154" s="31" t="str">
        <f>IF(BT154=MAX($BT$3:$BT$202),B154,"")</f>
        <v/>
      </c>
      <c r="BV154" s="31" t="str">
        <f>IF(D154="","",IF(W154=MAX($W$3:$W$202), W154,""))</f>
        <v/>
      </c>
      <c r="BW154" s="31" t="str">
        <f>IF(BV154=MAX($BV$3:$BV$202),B154,"")</f>
        <v/>
      </c>
      <c r="BX154" s="31" t="str">
        <f>IF(D154="","",IF(AQ154=MAX($AQ$3:$AQ$202),AQ154,""))</f>
        <v/>
      </c>
      <c r="BY154" s="31" t="str">
        <f>IF(BX154=MAX($BX$3:$BX$202),B154,"")</f>
        <v/>
      </c>
      <c r="BZ154" s="31" t="str">
        <f>IF(D154="","",IF(AR154=MAX($AR$3:$AR$202), AR154,""))</f>
        <v/>
      </c>
      <c r="CA154" s="31" t="str">
        <f>IF(BZ154=MAX($BZ$3:$BZ$202),B154,"")</f>
        <v/>
      </c>
      <c r="CB154" s="31" t="str">
        <f>IF(D154="","",IF(U154=MAX($U$3:$U$202), U154,""))</f>
        <v/>
      </c>
      <c r="CC154" s="31" t="str">
        <f>IF(CB154=MAX($CB$3:$CB$202),B154,"")</f>
        <v/>
      </c>
      <c r="CD154" s="31" t="str">
        <f>IF(D154="","",IF(AP154=MAX($AP$3:$AP$202),AP154,""))</f>
        <v/>
      </c>
      <c r="CE154" s="31" t="str">
        <f>IF(CD154=MAX($CD$3:$CD$202),B154,"")</f>
        <v/>
      </c>
      <c r="CF154" s="31" t="str">
        <f>IF(D154="","",IF(T154=MAX($T$3:$T$202), T154,""))</f>
        <v/>
      </c>
      <c r="CG154" s="31" t="str">
        <f>IF(CF154=MAX($CF$3:$CF$202),B154,"")</f>
        <v/>
      </c>
      <c r="CH154" s="31" t="str">
        <f>IF(D154="","",IF(AO154=MAX($AO$3:$AO$202),AO154,""))</f>
        <v/>
      </c>
      <c r="CI154" s="31" t="str">
        <f>IF(CH154=MAX($CH$3:$CH$202),B154,"")</f>
        <v/>
      </c>
      <c r="CJ154" s="31" t="str">
        <f>IF(I154="AC",AZ154,"")</f>
        <v/>
      </c>
      <c r="CK154" s="31" t="str">
        <f>IF(CJ154="","",RANK(CJ154,$CJ$3:$CJ$202,1))</f>
        <v/>
      </c>
      <c r="CL154" s="31" t="str">
        <f>IF(CK154=1,B154,"")</f>
        <v/>
      </c>
      <c r="CM154" s="31" t="str">
        <f>IF(CK154=2,B154,"")</f>
        <v/>
      </c>
      <c r="CN154" s="31" t="str">
        <f>IF(CK154=3,B154,"")</f>
        <v/>
      </c>
      <c r="CO154" s="31" t="str">
        <f>IF(I154="MC",AZ154,"")</f>
        <v/>
      </c>
      <c r="CP154" s="31" t="str">
        <f>IF(CO154="","",RANK(CO154,$CO$3:$CO$202,1))</f>
        <v/>
      </c>
      <c r="CQ154" s="31" t="str">
        <f>IF(CP154=1,B154,"")</f>
        <v/>
      </c>
      <c r="CR154" s="31" t="str">
        <f>IF(CP154=2,B154,"")</f>
        <v/>
      </c>
      <c r="CS154" s="31" t="str">
        <f>IF(CP154=3,B154,"")</f>
        <v/>
      </c>
      <c r="CT154" s="31" t="str">
        <f>IF(BE154=0,BE154,"")</f>
        <v/>
      </c>
      <c r="CU154" s="31" t="str">
        <f>IF(BE154=1,1,"")</f>
        <v/>
      </c>
      <c r="CV154" s="31" t="str">
        <f>IF(BE154=2,2,"")</f>
        <v/>
      </c>
      <c r="CW154" s="31" t="str">
        <f>IF(BE154=3,3,"")</f>
        <v/>
      </c>
      <c r="CX154" s="31" t="str">
        <f>IF(BE154=4,4,"")</f>
        <v/>
      </c>
      <c r="CY154" s="31" t="str">
        <f>IF(BE154=5,5,"")</f>
        <v/>
      </c>
      <c r="CZ154" s="31" t="str">
        <f>IF(BH154=0,BH154,"")</f>
        <v/>
      </c>
      <c r="DA154" s="31" t="str">
        <f>IF(BH154=1,1,"")</f>
        <v/>
      </c>
      <c r="DB154" s="31" t="str">
        <f>IF(BH154=2,2,"")</f>
        <v/>
      </c>
      <c r="DC154" s="31" t="str">
        <f>IF(BH154=3,3,"")</f>
        <v/>
      </c>
      <c r="DD154" s="31" t="str">
        <f>IF(BH154=4,4,"")</f>
        <v/>
      </c>
      <c r="DE154" s="31" t="str">
        <f>IF(BH154=5,5,"")</f>
        <v/>
      </c>
      <c r="DF154" s="31" t="str">
        <f>IF(BK154=0,BK154,"")</f>
        <v/>
      </c>
      <c r="DG154" s="31" t="str">
        <f>IF(BK154=1,1,"")</f>
        <v/>
      </c>
      <c r="DH154" s="31" t="str">
        <f>IF(BK154=2,2,"")</f>
        <v/>
      </c>
      <c r="DI154" s="31" t="str">
        <f>IF(BK154=3,3,"")</f>
        <v/>
      </c>
      <c r="DJ154" s="31" t="str">
        <f>IF(BK154=4,4,"")</f>
        <v/>
      </c>
      <c r="DK154" s="31" t="str">
        <f>IF(BK154=5,5,"")</f>
        <v/>
      </c>
      <c r="DL154" s="31" t="str">
        <f>IF(BK154=6,6,"")</f>
        <v/>
      </c>
      <c r="DM154" s="31" t="str">
        <f>IF(BK154=7,7,"")</f>
        <v/>
      </c>
      <c r="DN154" s="31" t="str">
        <f>IF(BK154=8,8,"")</f>
        <v/>
      </c>
      <c r="DO154" s="31" t="str">
        <f>IF(BK154=9,9,"")</f>
        <v/>
      </c>
      <c r="DP154" s="31" t="str">
        <f>IF(BK154=10,10,"")</f>
        <v/>
      </c>
      <c r="DQ154" s="31" t="str">
        <f>IF(J154="Lund",AZ154,"")</f>
        <v/>
      </c>
      <c r="DR154" s="31" t="str">
        <f>IF(DQ154="","",RANK(DQ154,$DQ$3:$DQ$202,1))</f>
        <v/>
      </c>
      <c r="DS154" s="31" t="str">
        <f>IF(DR154=1,B154,"")</f>
        <v/>
      </c>
      <c r="DT154" s="31" t="str">
        <f>IF(I154="AT",B154,"")</f>
        <v/>
      </c>
      <c r="DU154" s="31" t="str">
        <f>IF(I154="MC",B154,"")</f>
        <v/>
      </c>
      <c r="DV154" s="31" t="str">
        <f>IF(I154="AC",B154,"")</f>
        <v/>
      </c>
      <c r="DW154" s="48" t="e">
        <f>IF(BK154=0,0,IF(D154="","",$D$203-AZ154+1)/$D$203*100)</f>
        <v>#VALUE!</v>
      </c>
      <c r="DX154" s="76" t="str">
        <f>IF(AS154 = 0,AV154 - AS154,"")</f>
        <v/>
      </c>
    </row>
    <row r="155" spans="1:128" ht="13.2" x14ac:dyDescent="0.25">
      <c r="A155" s="31" t="s">
        <v>318</v>
      </c>
      <c r="B155" s="76">
        <v>153</v>
      </c>
      <c r="C155" s="15"/>
      <c r="D155" s="15"/>
      <c r="E155" s="15"/>
      <c r="F155" s="15"/>
      <c r="G155" s="15"/>
      <c r="H155" s="47"/>
      <c r="I155" s="15"/>
      <c r="J155" s="47"/>
      <c r="K155" s="47"/>
      <c r="L155" s="47"/>
      <c r="M155" s="54"/>
      <c r="N155" s="54"/>
      <c r="O155" s="54"/>
      <c r="P155" s="54"/>
      <c r="Q155" s="54"/>
      <c r="R155" s="51"/>
      <c r="S155" s="51"/>
      <c r="T155" s="51"/>
      <c r="U155" s="51"/>
      <c r="V155" s="51"/>
      <c r="W155" s="51"/>
      <c r="X155" s="52" t="str">
        <f>IF(M155&gt;0,VLOOKUP(M155,$DY$8:$DZ$95,2)," ")</f>
        <v xml:space="preserve"> </v>
      </c>
      <c r="Y155" s="52" t="str">
        <f>IF(N155&gt;0,VLOOKUP(N155,$DY$8:$DZ$95,2)," ")</f>
        <v xml:space="preserve"> </v>
      </c>
      <c r="Z155" s="52" t="str">
        <f>IF(O155&gt;0,VLOOKUP(O155,$DY$8:$DZ$95,2)," ")</f>
        <v xml:space="preserve"> </v>
      </c>
      <c r="AA155" s="52" t="str">
        <f>IF(P155&gt;0,VLOOKUP(P155,$DY$8:$DZ$95,2)," ")</f>
        <v xml:space="preserve"> </v>
      </c>
      <c r="AB155" s="52" t="str">
        <f>IF(Q155&gt;0,VLOOKUP(Q155,$DY$8:$DZ$95,2)," ")</f>
        <v xml:space="preserve"> </v>
      </c>
      <c r="AC155" s="54"/>
      <c r="AD155" s="54"/>
      <c r="AE155" s="54"/>
      <c r="AF155" s="54"/>
      <c r="AG155" s="54"/>
      <c r="AH155" s="52" t="str">
        <f>IF(AC155&gt;0,VLOOKUP(AC155,$DY$8:$DZ$95,2)," ")</f>
        <v xml:space="preserve"> </v>
      </c>
      <c r="AI155" s="52" t="str">
        <f>IF(AD155&gt;0,VLOOKUP(AD155,$DY$8:$DZ$95,2)," ")</f>
        <v xml:space="preserve"> </v>
      </c>
      <c r="AJ155" s="52" t="str">
        <f>IF(AE155&gt;0,VLOOKUP(AE155,$DY$8:$DZ$95,2)," ")</f>
        <v xml:space="preserve"> </v>
      </c>
      <c r="AK155" s="52" t="str">
        <f>IF(AF155&gt;0,VLOOKUP(AF155,$DY$8:$DZ$95,2)," ")</f>
        <v xml:space="preserve"> </v>
      </c>
      <c r="AL155" s="52" t="str">
        <f>IF(AG155&gt;0,VLOOKUP(AG155,$DY$8:$DZ$95,2)," ")</f>
        <v xml:space="preserve"> </v>
      </c>
      <c r="AM155" s="53"/>
      <c r="AN155" s="53"/>
      <c r="AO155" s="53"/>
      <c r="AP155" s="53"/>
      <c r="AQ155" s="53"/>
      <c r="AR155" s="53"/>
      <c r="AS155" s="55" t="str">
        <f>IF(D155="","",SUM(X155:AB155))</f>
        <v/>
      </c>
      <c r="AT155" s="31" t="str">
        <f>IF(D155="","",RANK(AS155,$AS$3:$AS$202,0))</f>
        <v/>
      </c>
      <c r="AU155" s="57" t="str">
        <f>IF(D155="","",IF(LOOKUP(AT155,'Master 2012 Pay Sheet'!$A$5:$A$35,'Master 2012 Pay Sheet'!$B$5:$B$35)&gt;0,LOOKUP(AT155,'Master 2012 Pay Sheet'!$A$5:$A$35,'Master 2012 Pay Sheet'!$B$5:$B$35),0))</f>
        <v/>
      </c>
      <c r="AV155" s="56" t="str">
        <f>IF(D155="","",SUM(AH155:AL155))</f>
        <v/>
      </c>
      <c r="AW155" s="31" t="str">
        <f>IF(D155="","",RANK(AV155,$AV$3:$AV$202,0))</f>
        <v/>
      </c>
      <c r="AX155" s="57" t="str">
        <f>IF(D155="","",IF(LOOKUP(AW155,'Master 2012 Pay Sheet'!$C$5:$C$35,'Master 2012 Pay Sheet'!$D$5:$D$35)&gt;0,LOOKUP(AW155,'Master 2012 Pay Sheet'!$C$5:$C$35,'Master 2012 Pay Sheet'!$D$5:$D$35),0))</f>
        <v/>
      </c>
      <c r="AY155" s="56" t="str">
        <f>IF(D155="","",AS155+AV155)</f>
        <v/>
      </c>
      <c r="AZ155" s="31" t="str">
        <f>IF(D155="","",RANK(AY155,$AY$3:$AY$202,0))</f>
        <v/>
      </c>
      <c r="BA155" s="57" t="str">
        <f>IF(D155="","",IF(LOOKUP(AZ155,'Master 2012 Pay Sheet'!$E$5:$E$35,'Master 2012 Pay Sheet'!$F$5:$F$35)&gt;0,LOOKUP(AZ155,'Master 2012 Pay Sheet'!$E$5:$E$35,'Master 2012 Pay Sheet'!$F$5:$F$35),0))</f>
        <v/>
      </c>
      <c r="BB155" s="57" t="str">
        <f>IF(D155="","",SUM(AU155+AX155+BA155))</f>
        <v/>
      </c>
      <c r="BC155" s="31" t="str">
        <f>IF(D155="","",AT155-AZ155)</f>
        <v/>
      </c>
      <c r="BD155" s="31" t="str">
        <f>IF(D155="","",IF(BC155=MAX($BC$3:$BC$202),B155,""))</f>
        <v/>
      </c>
      <c r="BE155" s="31" t="str">
        <f>IF(D155="","",COUNT(M155:Q155))</f>
        <v/>
      </c>
      <c r="BF155" s="56" t="str">
        <f>IF(D155="","",MAX(X155:AB155))</f>
        <v/>
      </c>
      <c r="BG155" s="31" t="str">
        <f>IF(BF155=MAX($BF$3:$BF$202),B155,"")</f>
        <v/>
      </c>
      <c r="BH155" s="31" t="str">
        <f>IF(D155="","",COUNT(AC155:AG155))</f>
        <v/>
      </c>
      <c r="BI155" s="56" t="str">
        <f>IF(D155="","",MAX(AH155:AL155))</f>
        <v/>
      </c>
      <c r="BJ155" s="31" t="str">
        <f>IF(BI155=MAX($BI$3:$BI$202),B155,"")</f>
        <v/>
      </c>
      <c r="BK155" s="31" t="str">
        <f>IF(BE155="","",BE155+BH155)</f>
        <v/>
      </c>
      <c r="BL155" s="31" t="str">
        <f>IF(D155="","",IF(S155=MAX($S$3:$S$202),S155,""))</f>
        <v/>
      </c>
      <c r="BM155" s="31" t="str">
        <f>IF(BL155=MAX($BL$3:$BL$202),B155,"")</f>
        <v/>
      </c>
      <c r="BN155" s="31" t="str">
        <f>IF(D155="","",IF(AN155=MAX($AN$3:$AN$202),AN155,""))</f>
        <v/>
      </c>
      <c r="BO155" s="31" t="str">
        <f>IF(BN155=MAX($BN$3:$BN$202),B155,"")</f>
        <v/>
      </c>
      <c r="BP155" s="31" t="str">
        <f>IF(D155="","",IF(R155=MAX($R$3:$R$202),R155,""))</f>
        <v/>
      </c>
      <c r="BQ155" s="31" t="str">
        <f>IF(BP155=MAX($BP$3:$BP$202),B155,"")</f>
        <v/>
      </c>
      <c r="BR155" s="31" t="str">
        <f>IF(D155="","",IF(AM155=MAX($AM$3:$AM$202),AM155,""))</f>
        <v/>
      </c>
      <c r="BS155" s="31" t="str">
        <f>IF(BR155=MAX($BR$3:$BR$202),B155,"")</f>
        <v/>
      </c>
      <c r="BT155" s="31" t="str">
        <f>IF(D155="","",IF(V155=MAX($V$3:$V$202),V155,""))</f>
        <v/>
      </c>
      <c r="BU155" s="31" t="str">
        <f>IF(BT155=MAX($BT$3:$BT$202),B155,"")</f>
        <v/>
      </c>
      <c r="BV155" s="31" t="str">
        <f>IF(D155="","",IF(W155=MAX($W$3:$W$202), W155,""))</f>
        <v/>
      </c>
      <c r="BW155" s="31" t="str">
        <f>IF(BV155=MAX($BV$3:$BV$202),B155,"")</f>
        <v/>
      </c>
      <c r="BX155" s="31" t="str">
        <f>IF(D155="","",IF(AQ155=MAX($AQ$3:$AQ$202),AQ155,""))</f>
        <v/>
      </c>
      <c r="BY155" s="31" t="str">
        <f>IF(BX155=MAX($BX$3:$BX$202),B155,"")</f>
        <v/>
      </c>
      <c r="BZ155" s="31" t="str">
        <f>IF(D155="","",IF(AR155=MAX($AR$3:$AR$202), AR155,""))</f>
        <v/>
      </c>
      <c r="CA155" s="31" t="str">
        <f>IF(BZ155=MAX($BZ$3:$BZ$202),B155,"")</f>
        <v/>
      </c>
      <c r="CB155" s="31" t="str">
        <f>IF(D155="","",IF(U155=MAX($U$3:$U$202), U155,""))</f>
        <v/>
      </c>
      <c r="CC155" s="31" t="str">
        <f>IF(CB155=MAX($CB$3:$CB$202),B155,"")</f>
        <v/>
      </c>
      <c r="CD155" s="31" t="str">
        <f>IF(D155="","",IF(AP155=MAX($AP$3:$AP$202),AP155,""))</f>
        <v/>
      </c>
      <c r="CE155" s="31" t="str">
        <f>IF(CD155=MAX($CD$3:$CD$202),B155,"")</f>
        <v/>
      </c>
      <c r="CF155" s="31" t="str">
        <f>IF(D155="","",IF(T155=MAX($T$3:$T$202), T155,""))</f>
        <v/>
      </c>
      <c r="CG155" s="31" t="str">
        <f>IF(CF155=MAX($CF$3:$CF$202),B155,"")</f>
        <v/>
      </c>
      <c r="CH155" s="31" t="str">
        <f>IF(D155="","",IF(AO155=MAX($AO$3:$AO$202),AO155,""))</f>
        <v/>
      </c>
      <c r="CI155" s="31" t="str">
        <f>IF(CH155=MAX($CH$3:$CH$202),B155,"")</f>
        <v/>
      </c>
      <c r="CJ155" s="31" t="str">
        <f>IF(I155="AC",AZ155,"")</f>
        <v/>
      </c>
      <c r="CK155" s="31" t="str">
        <f>IF(CJ155="","",RANK(CJ155,$CJ$3:$CJ$202,1))</f>
        <v/>
      </c>
      <c r="CL155" s="31" t="str">
        <f>IF(CK155=1,B155,"")</f>
        <v/>
      </c>
      <c r="CM155" s="31" t="str">
        <f>IF(CK155=2,B155,"")</f>
        <v/>
      </c>
      <c r="CN155" s="31" t="str">
        <f>IF(CK155=3,B155,"")</f>
        <v/>
      </c>
      <c r="CO155" s="31" t="str">
        <f>IF(I155="MC",AZ155,"")</f>
        <v/>
      </c>
      <c r="CP155" s="31" t="str">
        <f>IF(CO155="","",RANK(CO155,$CO$3:$CO$202,1))</f>
        <v/>
      </c>
      <c r="CQ155" s="31" t="str">
        <f>IF(CP155=1,B155,"")</f>
        <v/>
      </c>
      <c r="CR155" s="31" t="str">
        <f>IF(CP155=2,B155,"")</f>
        <v/>
      </c>
      <c r="CS155" s="31" t="str">
        <f>IF(CP155=3,B155,"")</f>
        <v/>
      </c>
      <c r="CT155" s="31" t="str">
        <f>IF(BE155=0,BE155,"")</f>
        <v/>
      </c>
      <c r="CU155" s="31" t="str">
        <f>IF(BE155=1,1,"")</f>
        <v/>
      </c>
      <c r="CV155" s="31" t="str">
        <f>IF(BE155=2,2,"")</f>
        <v/>
      </c>
      <c r="CW155" s="31" t="str">
        <f>IF(BE155=3,3,"")</f>
        <v/>
      </c>
      <c r="CX155" s="31" t="str">
        <f>IF(BE155=4,4,"")</f>
        <v/>
      </c>
      <c r="CY155" s="31" t="str">
        <f>IF(BE155=5,5,"")</f>
        <v/>
      </c>
      <c r="CZ155" s="31" t="str">
        <f>IF(BH155=0,BH155,"")</f>
        <v/>
      </c>
      <c r="DA155" s="31" t="str">
        <f>IF(BH155=1,1,"")</f>
        <v/>
      </c>
      <c r="DB155" s="31" t="str">
        <f>IF(BH155=2,2,"")</f>
        <v/>
      </c>
      <c r="DC155" s="31" t="str">
        <f>IF(BH155=3,3,"")</f>
        <v/>
      </c>
      <c r="DD155" s="31" t="str">
        <f>IF(BH155=4,4,"")</f>
        <v/>
      </c>
      <c r="DE155" s="31" t="str">
        <f>IF(BH155=5,5,"")</f>
        <v/>
      </c>
      <c r="DF155" s="31" t="str">
        <f>IF(BK155=0,BK155,"")</f>
        <v/>
      </c>
      <c r="DG155" s="31" t="str">
        <f>IF(BK155=1,1,"")</f>
        <v/>
      </c>
      <c r="DH155" s="31" t="str">
        <f>IF(BK155=2,2,"")</f>
        <v/>
      </c>
      <c r="DI155" s="31" t="str">
        <f>IF(BK155=3,3,"")</f>
        <v/>
      </c>
      <c r="DJ155" s="31" t="str">
        <f>IF(BK155=4,4,"")</f>
        <v/>
      </c>
      <c r="DK155" s="31" t="str">
        <f>IF(BK155=5,5,"")</f>
        <v/>
      </c>
      <c r="DL155" s="31" t="str">
        <f>IF(BK155=6,6,"")</f>
        <v/>
      </c>
      <c r="DM155" s="31" t="str">
        <f>IF(BK155=7,7,"")</f>
        <v/>
      </c>
      <c r="DN155" s="31" t="str">
        <f>IF(BK155=8,8,"")</f>
        <v/>
      </c>
      <c r="DO155" s="31" t="str">
        <f>IF(BK155=9,9,"")</f>
        <v/>
      </c>
      <c r="DP155" s="31" t="str">
        <f>IF(BK155=10,10,"")</f>
        <v/>
      </c>
      <c r="DQ155" s="31" t="str">
        <f>IF(J155="Lund",AZ155,"")</f>
        <v/>
      </c>
      <c r="DR155" s="31" t="str">
        <f>IF(DQ155="","",RANK(DQ155,$DQ$3:$DQ$202,1))</f>
        <v/>
      </c>
      <c r="DS155" s="31" t="str">
        <f>IF(DR155=1,B155,"")</f>
        <v/>
      </c>
      <c r="DT155" s="31" t="str">
        <f>IF(I155="AT",B155,"")</f>
        <v/>
      </c>
      <c r="DU155" s="31" t="str">
        <f>IF(I155="MC",B155,"")</f>
        <v/>
      </c>
      <c r="DV155" s="31" t="str">
        <f>IF(I155="AC",B155,"")</f>
        <v/>
      </c>
      <c r="DW155" s="48" t="e">
        <f>IF(BK155=0,0,IF(D155="","",$D$203-AZ155+1)/$D$203*100)</f>
        <v>#VALUE!</v>
      </c>
      <c r="DX155" s="76" t="str">
        <f>IF(AS155 = 0,AV155 - AS155,"")</f>
        <v/>
      </c>
    </row>
    <row r="156" spans="1:128" ht="13.2" x14ac:dyDescent="0.25">
      <c r="A156" s="31" t="s">
        <v>318</v>
      </c>
      <c r="B156" s="76">
        <v>154</v>
      </c>
      <c r="C156" s="15"/>
      <c r="D156" s="15"/>
      <c r="E156" s="15"/>
      <c r="F156" s="15"/>
      <c r="G156" s="15"/>
      <c r="H156" s="47"/>
      <c r="I156" s="15"/>
      <c r="J156" s="47"/>
      <c r="K156" s="47"/>
      <c r="L156" s="47"/>
      <c r="M156" s="54"/>
      <c r="N156" s="54"/>
      <c r="O156" s="54"/>
      <c r="P156" s="54"/>
      <c r="Q156" s="54"/>
      <c r="R156" s="51"/>
      <c r="S156" s="51"/>
      <c r="T156" s="51"/>
      <c r="U156" s="51"/>
      <c r="V156" s="51"/>
      <c r="W156" s="51"/>
      <c r="X156" s="52" t="str">
        <f>IF(M156&gt;0,VLOOKUP(M156,$DY$8:$DZ$95,2)," ")</f>
        <v xml:space="preserve"> </v>
      </c>
      <c r="Y156" s="52" t="str">
        <f>IF(N156&gt;0,VLOOKUP(N156,$DY$8:$DZ$95,2)," ")</f>
        <v xml:space="preserve"> </v>
      </c>
      <c r="Z156" s="52" t="str">
        <f>IF(O156&gt;0,VLOOKUP(O156,$DY$8:$DZ$95,2)," ")</f>
        <v xml:space="preserve"> </v>
      </c>
      <c r="AA156" s="52" t="str">
        <f>IF(P156&gt;0,VLOOKUP(P156,$DY$8:$DZ$95,2)," ")</f>
        <v xml:space="preserve"> </v>
      </c>
      <c r="AB156" s="52" t="str">
        <f>IF(Q156&gt;0,VLOOKUP(Q156,$DY$8:$DZ$95,2)," ")</f>
        <v xml:space="preserve"> </v>
      </c>
      <c r="AC156" s="54"/>
      <c r="AD156" s="54"/>
      <c r="AE156" s="54"/>
      <c r="AF156" s="54"/>
      <c r="AG156" s="54"/>
      <c r="AH156" s="52" t="str">
        <f>IF(AC156&gt;0,VLOOKUP(AC156,$DY$8:$DZ$95,2)," ")</f>
        <v xml:space="preserve"> </v>
      </c>
      <c r="AI156" s="52" t="str">
        <f>IF(AD156&gt;0,VLOOKUP(AD156,$DY$8:$DZ$95,2)," ")</f>
        <v xml:space="preserve"> </v>
      </c>
      <c r="AJ156" s="52" t="str">
        <f>IF(AE156&gt;0,VLOOKUP(AE156,$DY$8:$DZ$95,2)," ")</f>
        <v xml:space="preserve"> </v>
      </c>
      <c r="AK156" s="52" t="str">
        <f>IF(AF156&gt;0,VLOOKUP(AF156,$DY$8:$DZ$95,2)," ")</f>
        <v xml:space="preserve"> </v>
      </c>
      <c r="AL156" s="52" t="str">
        <f>IF(AG156&gt;0,VLOOKUP(AG156,$DY$8:$DZ$95,2)," ")</f>
        <v xml:space="preserve"> </v>
      </c>
      <c r="AM156" s="53"/>
      <c r="AN156" s="53"/>
      <c r="AO156" s="53"/>
      <c r="AP156" s="53"/>
      <c r="AQ156" s="53"/>
      <c r="AR156" s="53"/>
      <c r="AS156" s="55" t="str">
        <f>IF(D156="","",SUM(X156:AB156))</f>
        <v/>
      </c>
      <c r="AT156" s="31" t="str">
        <f>IF(D156="","",RANK(AS156,$AS$3:$AS$202,0))</f>
        <v/>
      </c>
      <c r="AU156" s="57" t="str">
        <f>IF(D156="","",IF(LOOKUP(AT156,'Master 2012 Pay Sheet'!$A$5:$A$35,'Master 2012 Pay Sheet'!$B$5:$B$35)&gt;0,LOOKUP(AT156,'Master 2012 Pay Sheet'!$A$5:$A$35,'Master 2012 Pay Sheet'!$B$5:$B$35),0))</f>
        <v/>
      </c>
      <c r="AV156" s="56" t="str">
        <f>IF(D156="","",SUM(AH156:AL156))</f>
        <v/>
      </c>
      <c r="AW156" s="31" t="str">
        <f>IF(D156="","",RANK(AV156,$AV$3:$AV$202,0))</f>
        <v/>
      </c>
      <c r="AX156" s="57" t="str">
        <f>IF(D156="","",IF(LOOKUP(AW156,'Master 2012 Pay Sheet'!$C$5:$C$35,'Master 2012 Pay Sheet'!$D$5:$D$35)&gt;0,LOOKUP(AW156,'Master 2012 Pay Sheet'!$C$5:$C$35,'Master 2012 Pay Sheet'!$D$5:$D$35),0))</f>
        <v/>
      </c>
      <c r="AY156" s="56" t="str">
        <f>IF(D156="","",AS156+AV156)</f>
        <v/>
      </c>
      <c r="AZ156" s="31" t="str">
        <f>IF(D156="","",RANK(AY156,$AY$3:$AY$202,0))</f>
        <v/>
      </c>
      <c r="BA156" s="57" t="str">
        <f>IF(D156="","",IF(LOOKUP(AZ156,'Master 2012 Pay Sheet'!$E$5:$E$35,'Master 2012 Pay Sheet'!$F$5:$F$35)&gt;0,LOOKUP(AZ156,'Master 2012 Pay Sheet'!$E$5:$E$35,'Master 2012 Pay Sheet'!$F$5:$F$35),0))</f>
        <v/>
      </c>
      <c r="BB156" s="57" t="str">
        <f>IF(D156="","",SUM(AU156+AX156+BA156))</f>
        <v/>
      </c>
      <c r="BC156" s="31" t="str">
        <f>IF(D156="","",AT156-AZ156)</f>
        <v/>
      </c>
      <c r="BD156" s="31" t="str">
        <f>IF(D156="","",IF(BC156=MAX($BC$3:$BC$202),B156,""))</f>
        <v/>
      </c>
      <c r="BE156" s="31" t="str">
        <f>IF(D156="","",COUNT(M156:Q156))</f>
        <v/>
      </c>
      <c r="BF156" s="56" t="str">
        <f>IF(D156="","",MAX(X156:AB156))</f>
        <v/>
      </c>
      <c r="BG156" s="31" t="str">
        <f>IF(BF156=MAX($BF$3:$BF$202),B156,"")</f>
        <v/>
      </c>
      <c r="BH156" s="31" t="str">
        <f>IF(D156="","",COUNT(AC156:AG156))</f>
        <v/>
      </c>
      <c r="BI156" s="56" t="str">
        <f>IF(D156="","",MAX(AH156:AL156))</f>
        <v/>
      </c>
      <c r="BJ156" s="31" t="str">
        <f>IF(BI156=MAX($BI$3:$BI$202),B156,"")</f>
        <v/>
      </c>
      <c r="BK156" s="31" t="str">
        <f>IF(BE156="","",BE156+BH156)</f>
        <v/>
      </c>
      <c r="BL156" s="31" t="str">
        <f>IF(D156="","",IF(S156=MAX($S$3:$S$202),S156,""))</f>
        <v/>
      </c>
      <c r="BM156" s="31" t="str">
        <f>IF(BL156=MAX($BL$3:$BL$202),B156,"")</f>
        <v/>
      </c>
      <c r="BN156" s="31" t="str">
        <f>IF(D156="","",IF(AN156=MAX($AN$3:$AN$202),AN156,""))</f>
        <v/>
      </c>
      <c r="BO156" s="31" t="str">
        <f>IF(BN156=MAX($BN$3:$BN$202),B156,"")</f>
        <v/>
      </c>
      <c r="BP156" s="31" t="str">
        <f>IF(D156="","",IF(R156=MAX($R$3:$R$202),R156,""))</f>
        <v/>
      </c>
      <c r="BQ156" s="31" t="str">
        <f>IF(BP156=MAX($BP$3:$BP$202),B156,"")</f>
        <v/>
      </c>
      <c r="BR156" s="31" t="str">
        <f>IF(D156="","",IF(AM156=MAX($AM$3:$AM$202),AM156,""))</f>
        <v/>
      </c>
      <c r="BS156" s="31" t="str">
        <f>IF(BR156=MAX($BR$3:$BR$202),B156,"")</f>
        <v/>
      </c>
      <c r="BT156" s="31" t="str">
        <f>IF(D156="","",IF(V156=MAX($V$3:$V$202),V156,""))</f>
        <v/>
      </c>
      <c r="BU156" s="31" t="str">
        <f>IF(BT156=MAX($BT$3:$BT$202),B156,"")</f>
        <v/>
      </c>
      <c r="BV156" s="31" t="str">
        <f>IF(D156="","",IF(W156=MAX($W$3:$W$202), W156,""))</f>
        <v/>
      </c>
      <c r="BW156" s="31" t="str">
        <f>IF(BV156=MAX($BV$3:$BV$202),B156,"")</f>
        <v/>
      </c>
      <c r="BX156" s="31" t="str">
        <f>IF(D156="","",IF(AQ156=MAX($AQ$3:$AQ$202),AQ156,""))</f>
        <v/>
      </c>
      <c r="BY156" s="31" t="str">
        <f>IF(BX156=MAX($BX$3:$BX$202),B156,"")</f>
        <v/>
      </c>
      <c r="BZ156" s="31" t="str">
        <f>IF(D156="","",IF(AR156=MAX($AR$3:$AR$202), AR156,""))</f>
        <v/>
      </c>
      <c r="CA156" s="31" t="str">
        <f>IF(BZ156=MAX($BZ$3:$BZ$202),B156,"")</f>
        <v/>
      </c>
      <c r="CB156" s="31" t="str">
        <f>IF(D156="","",IF(U156=MAX($U$3:$U$202), U156,""))</f>
        <v/>
      </c>
      <c r="CC156" s="31" t="str">
        <f>IF(CB156=MAX($CB$3:$CB$202),B156,"")</f>
        <v/>
      </c>
      <c r="CD156" s="31" t="str">
        <f>IF(D156="","",IF(AP156=MAX($AP$3:$AP$202),AP156,""))</f>
        <v/>
      </c>
      <c r="CE156" s="31" t="str">
        <f>IF(CD156=MAX($CD$3:$CD$202),B156,"")</f>
        <v/>
      </c>
      <c r="CF156" s="31" t="str">
        <f>IF(D156="","",IF(T156=MAX($T$3:$T$202), T156,""))</f>
        <v/>
      </c>
      <c r="CG156" s="31" t="str">
        <f>IF(CF156=MAX($CF$3:$CF$202),B156,"")</f>
        <v/>
      </c>
      <c r="CH156" s="31" t="str">
        <f>IF(D156="","",IF(AO156=MAX($AO$3:$AO$202),AO156,""))</f>
        <v/>
      </c>
      <c r="CI156" s="31" t="str">
        <f>IF(CH156=MAX($CH$3:$CH$202),B156,"")</f>
        <v/>
      </c>
      <c r="CJ156" s="31" t="str">
        <f>IF(I156="AC",AZ156,"")</f>
        <v/>
      </c>
      <c r="CK156" s="31" t="str">
        <f>IF(CJ156="","",RANK(CJ156,$CJ$3:$CJ$202,1))</f>
        <v/>
      </c>
      <c r="CL156" s="31" t="str">
        <f>IF(CK156=1,B156,"")</f>
        <v/>
      </c>
      <c r="CM156" s="31" t="str">
        <f>IF(CK156=2,B156,"")</f>
        <v/>
      </c>
      <c r="CN156" s="31" t="str">
        <f>IF(CK156=3,B156,"")</f>
        <v/>
      </c>
      <c r="CO156" s="31" t="str">
        <f>IF(I156="MC",AZ156,"")</f>
        <v/>
      </c>
      <c r="CP156" s="31" t="str">
        <f>IF(CO156="","",RANK(CO156,$CO$3:$CO$202,1))</f>
        <v/>
      </c>
      <c r="CQ156" s="31" t="str">
        <f>IF(CP156=1,B156,"")</f>
        <v/>
      </c>
      <c r="CR156" s="31" t="str">
        <f>IF(CP156=2,B156,"")</f>
        <v/>
      </c>
      <c r="CS156" s="31" t="str">
        <f>IF(CP156=3,B156,"")</f>
        <v/>
      </c>
      <c r="CT156" s="31" t="str">
        <f>IF(BE156=0,BE156,"")</f>
        <v/>
      </c>
      <c r="CU156" s="31" t="str">
        <f>IF(BE156=1,1,"")</f>
        <v/>
      </c>
      <c r="CV156" s="31" t="str">
        <f>IF(BE156=2,2,"")</f>
        <v/>
      </c>
      <c r="CW156" s="31" t="str">
        <f>IF(BE156=3,3,"")</f>
        <v/>
      </c>
      <c r="CX156" s="31" t="str">
        <f>IF(BE156=4,4,"")</f>
        <v/>
      </c>
      <c r="CY156" s="31" t="str">
        <f>IF(BE156=5,5,"")</f>
        <v/>
      </c>
      <c r="CZ156" s="31" t="str">
        <f>IF(BH156=0,BH156,"")</f>
        <v/>
      </c>
      <c r="DA156" s="31" t="str">
        <f>IF(BH156=1,1,"")</f>
        <v/>
      </c>
      <c r="DB156" s="31" t="str">
        <f>IF(BH156=2,2,"")</f>
        <v/>
      </c>
      <c r="DC156" s="31" t="str">
        <f>IF(BH156=3,3,"")</f>
        <v/>
      </c>
      <c r="DD156" s="31" t="str">
        <f>IF(BH156=4,4,"")</f>
        <v/>
      </c>
      <c r="DE156" s="31" t="str">
        <f>IF(BH156=5,5,"")</f>
        <v/>
      </c>
      <c r="DF156" s="31" t="str">
        <f>IF(BK156=0,BK156,"")</f>
        <v/>
      </c>
      <c r="DG156" s="31" t="str">
        <f>IF(BK156=1,1,"")</f>
        <v/>
      </c>
      <c r="DH156" s="31" t="str">
        <f>IF(BK156=2,2,"")</f>
        <v/>
      </c>
      <c r="DI156" s="31" t="str">
        <f>IF(BK156=3,3,"")</f>
        <v/>
      </c>
      <c r="DJ156" s="31" t="str">
        <f>IF(BK156=4,4,"")</f>
        <v/>
      </c>
      <c r="DK156" s="31" t="str">
        <f>IF(BK156=5,5,"")</f>
        <v/>
      </c>
      <c r="DL156" s="31" t="str">
        <f>IF(BK156=6,6,"")</f>
        <v/>
      </c>
      <c r="DM156" s="31" t="str">
        <f>IF(BK156=7,7,"")</f>
        <v/>
      </c>
      <c r="DN156" s="31" t="str">
        <f>IF(BK156=8,8,"")</f>
        <v/>
      </c>
      <c r="DO156" s="31" t="str">
        <f>IF(BK156=9,9,"")</f>
        <v/>
      </c>
      <c r="DP156" s="31" t="str">
        <f>IF(BK156=10,10,"")</f>
        <v/>
      </c>
      <c r="DQ156" s="31" t="str">
        <f>IF(J156="Lund",AZ156,"")</f>
        <v/>
      </c>
      <c r="DR156" s="31" t="str">
        <f>IF(DQ156="","",RANK(DQ156,$DQ$3:$DQ$202,1))</f>
        <v/>
      </c>
      <c r="DS156" s="31" t="str">
        <f>IF(DR156=1,B156,"")</f>
        <v/>
      </c>
      <c r="DT156" s="31" t="str">
        <f>IF(I156="AT",B156,"")</f>
        <v/>
      </c>
      <c r="DU156" s="31" t="str">
        <f>IF(I156="MC",B156,"")</f>
        <v/>
      </c>
      <c r="DV156" s="31" t="str">
        <f>IF(I156="AC",B156,"")</f>
        <v/>
      </c>
      <c r="DW156" s="48" t="e">
        <f>IF(BK156=0,0,IF(D156="","",$D$203-AZ156+1)/$D$203*100)</f>
        <v>#VALUE!</v>
      </c>
      <c r="DX156" s="76" t="str">
        <f>IF(AS156 = 0,AV156 - AS156,"")</f>
        <v/>
      </c>
    </row>
    <row r="157" spans="1:128" ht="13.2" x14ac:dyDescent="0.25">
      <c r="A157" s="31" t="s">
        <v>318</v>
      </c>
      <c r="B157" s="76">
        <v>155</v>
      </c>
      <c r="C157" s="15"/>
      <c r="D157" s="15"/>
      <c r="E157" s="15"/>
      <c r="F157" s="15"/>
      <c r="G157" s="15"/>
      <c r="H157" s="47"/>
      <c r="I157" s="15"/>
      <c r="J157" s="47"/>
      <c r="K157" s="47"/>
      <c r="L157" s="47"/>
      <c r="M157" s="54"/>
      <c r="N157" s="54"/>
      <c r="O157" s="54"/>
      <c r="P157" s="54"/>
      <c r="Q157" s="54"/>
      <c r="R157" s="51"/>
      <c r="S157" s="51"/>
      <c r="T157" s="51"/>
      <c r="U157" s="51"/>
      <c r="V157" s="51"/>
      <c r="W157" s="51"/>
      <c r="X157" s="52" t="str">
        <f>IF(M157&gt;0,VLOOKUP(M157,$DY$8:$DZ$95,2)," ")</f>
        <v xml:space="preserve"> </v>
      </c>
      <c r="Y157" s="52" t="str">
        <f>IF(N157&gt;0,VLOOKUP(N157,$DY$8:$DZ$95,2)," ")</f>
        <v xml:space="preserve"> </v>
      </c>
      <c r="Z157" s="52" t="str">
        <f>IF(O157&gt;0,VLOOKUP(O157,$DY$8:$DZ$95,2)," ")</f>
        <v xml:space="preserve"> </v>
      </c>
      <c r="AA157" s="52" t="str">
        <f>IF(P157&gt;0,VLOOKUP(P157,$DY$8:$DZ$95,2)," ")</f>
        <v xml:space="preserve"> </v>
      </c>
      <c r="AB157" s="52" t="str">
        <f>IF(Q157&gt;0,VLOOKUP(Q157,$DY$8:$DZ$95,2)," ")</f>
        <v xml:space="preserve"> </v>
      </c>
      <c r="AC157" s="54"/>
      <c r="AD157" s="54"/>
      <c r="AE157" s="54"/>
      <c r="AF157" s="54"/>
      <c r="AG157" s="54"/>
      <c r="AH157" s="52" t="str">
        <f>IF(AC157&gt;0,VLOOKUP(AC157,$DY$8:$DZ$95,2)," ")</f>
        <v xml:space="preserve"> </v>
      </c>
      <c r="AI157" s="52" t="str">
        <f>IF(AD157&gt;0,VLOOKUP(AD157,$DY$8:$DZ$95,2)," ")</f>
        <v xml:space="preserve"> </v>
      </c>
      <c r="AJ157" s="52" t="str">
        <f>IF(AE157&gt;0,VLOOKUP(AE157,$DY$8:$DZ$95,2)," ")</f>
        <v xml:space="preserve"> </v>
      </c>
      <c r="AK157" s="52" t="str">
        <f>IF(AF157&gt;0,VLOOKUP(AF157,$DY$8:$DZ$95,2)," ")</f>
        <v xml:space="preserve"> </v>
      </c>
      <c r="AL157" s="52" t="str">
        <f>IF(AG157&gt;0,VLOOKUP(AG157,$DY$8:$DZ$95,2)," ")</f>
        <v xml:space="preserve"> </v>
      </c>
      <c r="AM157" s="53"/>
      <c r="AN157" s="53"/>
      <c r="AO157" s="53"/>
      <c r="AP157" s="53"/>
      <c r="AQ157" s="53"/>
      <c r="AR157" s="53"/>
      <c r="AS157" s="55" t="str">
        <f>IF(D157="","",SUM(X157:AB157))</f>
        <v/>
      </c>
      <c r="AT157" s="31" t="str">
        <f>IF(D157="","",RANK(AS157,$AS$3:$AS$202,0))</f>
        <v/>
      </c>
      <c r="AU157" s="57" t="str">
        <f>IF(D157="","",IF(LOOKUP(AT157,'Master 2012 Pay Sheet'!$A$5:$A$35,'Master 2012 Pay Sheet'!$B$5:$B$35)&gt;0,LOOKUP(AT157,'Master 2012 Pay Sheet'!$A$5:$A$35,'Master 2012 Pay Sheet'!$B$5:$B$35),0))</f>
        <v/>
      </c>
      <c r="AV157" s="56" t="str">
        <f>IF(D157="","",SUM(AH157:AL157))</f>
        <v/>
      </c>
      <c r="AW157" s="31" t="str">
        <f>IF(D157="","",RANK(AV157,$AV$3:$AV$202,0))</f>
        <v/>
      </c>
      <c r="AX157" s="57" t="str">
        <f>IF(D157="","",IF(LOOKUP(AW157,'Master 2012 Pay Sheet'!$C$5:$C$35,'Master 2012 Pay Sheet'!$D$5:$D$35)&gt;0,LOOKUP(AW157,'Master 2012 Pay Sheet'!$C$5:$C$35,'Master 2012 Pay Sheet'!$D$5:$D$35),0))</f>
        <v/>
      </c>
      <c r="AY157" s="56" t="str">
        <f>IF(D157="","",AS157+AV157)</f>
        <v/>
      </c>
      <c r="AZ157" s="31" t="str">
        <f>IF(D157="","",RANK(AY157,$AY$3:$AY$202,0))</f>
        <v/>
      </c>
      <c r="BA157" s="57" t="str">
        <f>IF(D157="","",IF(LOOKUP(AZ157,'Master 2012 Pay Sheet'!$E$5:$E$35,'Master 2012 Pay Sheet'!$F$5:$F$35)&gt;0,LOOKUP(AZ157,'Master 2012 Pay Sheet'!$E$5:$E$35,'Master 2012 Pay Sheet'!$F$5:$F$35),0))</f>
        <v/>
      </c>
      <c r="BB157" s="57" t="str">
        <f>IF(D157="","",SUM(AU157+AX157+BA157))</f>
        <v/>
      </c>
      <c r="BC157" s="31" t="str">
        <f>IF(D157="","",AT157-AZ157)</f>
        <v/>
      </c>
      <c r="BD157" s="31" t="str">
        <f>IF(D157="","",IF(BC157=MAX($BC$3:$BC$202),B157,""))</f>
        <v/>
      </c>
      <c r="BE157" s="31" t="str">
        <f>IF(D157="","",COUNT(M157:Q157))</f>
        <v/>
      </c>
      <c r="BF157" s="56" t="str">
        <f>IF(D157="","",MAX(X157:AB157))</f>
        <v/>
      </c>
      <c r="BG157" s="31" t="str">
        <f>IF(BF157=MAX($BF$3:$BF$202),B157,"")</f>
        <v/>
      </c>
      <c r="BH157" s="31" t="str">
        <f>IF(D157="","",COUNT(AC157:AG157))</f>
        <v/>
      </c>
      <c r="BI157" s="56" t="str">
        <f>IF(D157="","",MAX(AH157:AL157))</f>
        <v/>
      </c>
      <c r="BJ157" s="31" t="str">
        <f>IF(BI157=MAX($BI$3:$BI$202),B157,"")</f>
        <v/>
      </c>
      <c r="BK157" s="31" t="str">
        <f>IF(BE157="","",BE157+BH157)</f>
        <v/>
      </c>
      <c r="BL157" s="31" t="str">
        <f>IF(D157="","",IF(S157=MAX($S$3:$S$202),S157,""))</f>
        <v/>
      </c>
      <c r="BM157" s="31" t="str">
        <f>IF(BL157=MAX($BL$3:$BL$202),B157,"")</f>
        <v/>
      </c>
      <c r="BN157" s="31" t="str">
        <f>IF(D157="","",IF(AN157=MAX($AN$3:$AN$202),AN157,""))</f>
        <v/>
      </c>
      <c r="BO157" s="31" t="str">
        <f>IF(BN157=MAX($BN$3:$BN$202),B157,"")</f>
        <v/>
      </c>
      <c r="BP157" s="31" t="str">
        <f>IF(D157="","",IF(R157=MAX($R$3:$R$202),R157,""))</f>
        <v/>
      </c>
      <c r="BQ157" s="31" t="str">
        <f>IF(BP157=MAX($BP$3:$BP$202),B157,"")</f>
        <v/>
      </c>
      <c r="BR157" s="31" t="str">
        <f>IF(D157="","",IF(AM157=MAX($AM$3:$AM$202),AM157,""))</f>
        <v/>
      </c>
      <c r="BS157" s="31" t="str">
        <f>IF(BR157=MAX($BR$3:$BR$202),B157,"")</f>
        <v/>
      </c>
      <c r="BT157" s="31" t="str">
        <f>IF(D157="","",IF(V157=MAX($V$3:$V$202),V157,""))</f>
        <v/>
      </c>
      <c r="BU157" s="31" t="str">
        <f>IF(BT157=MAX($BT$3:$BT$202),B157,"")</f>
        <v/>
      </c>
      <c r="BV157" s="31" t="str">
        <f>IF(D157="","",IF(W157=MAX($W$3:$W$202), W157,""))</f>
        <v/>
      </c>
      <c r="BW157" s="31" t="str">
        <f>IF(BV157=MAX($BV$3:$BV$202),B157,"")</f>
        <v/>
      </c>
      <c r="BX157" s="31" t="str">
        <f>IF(D157="","",IF(AQ157=MAX($AQ$3:$AQ$202),AQ157,""))</f>
        <v/>
      </c>
      <c r="BY157" s="31" t="str">
        <f>IF(BX157=MAX($BX$3:$BX$202),B157,"")</f>
        <v/>
      </c>
      <c r="BZ157" s="31" t="str">
        <f>IF(D157="","",IF(AR157=MAX($AR$3:$AR$202), AR157,""))</f>
        <v/>
      </c>
      <c r="CA157" s="31" t="str">
        <f>IF(BZ157=MAX($BZ$3:$BZ$202),B157,"")</f>
        <v/>
      </c>
      <c r="CB157" s="31" t="str">
        <f>IF(D157="","",IF(U157=MAX($U$3:$U$202), U157,""))</f>
        <v/>
      </c>
      <c r="CC157" s="31" t="str">
        <f>IF(CB157=MAX($CB$3:$CB$202),B157,"")</f>
        <v/>
      </c>
      <c r="CD157" s="31" t="str">
        <f>IF(D157="","",IF(AP157=MAX($AP$3:$AP$202),AP157,""))</f>
        <v/>
      </c>
      <c r="CE157" s="31" t="str">
        <f>IF(CD157=MAX($CD$3:$CD$202),B157,"")</f>
        <v/>
      </c>
      <c r="CF157" s="31" t="str">
        <f>IF(D157="","",IF(T157=MAX($T$3:$T$202), T157,""))</f>
        <v/>
      </c>
      <c r="CG157" s="31" t="str">
        <f>IF(CF157=MAX($CF$3:$CF$202),B157,"")</f>
        <v/>
      </c>
      <c r="CH157" s="31" t="str">
        <f>IF(D157="","",IF(AO157=MAX($AO$3:$AO$202),AO157,""))</f>
        <v/>
      </c>
      <c r="CI157" s="31" t="str">
        <f>IF(CH157=MAX($CH$3:$CH$202),B157,"")</f>
        <v/>
      </c>
      <c r="CJ157" s="31" t="str">
        <f>IF(I157="AC",AZ157,"")</f>
        <v/>
      </c>
      <c r="CK157" s="31" t="str">
        <f>IF(CJ157="","",RANK(CJ157,$CJ$3:$CJ$202,1))</f>
        <v/>
      </c>
      <c r="CL157" s="31" t="str">
        <f>IF(CK157=1,B157,"")</f>
        <v/>
      </c>
      <c r="CM157" s="31" t="str">
        <f>IF(CK157=2,B157,"")</f>
        <v/>
      </c>
      <c r="CN157" s="31" t="str">
        <f>IF(CK157=3,B157,"")</f>
        <v/>
      </c>
      <c r="CO157" s="31" t="str">
        <f>IF(I157="MC",AZ157,"")</f>
        <v/>
      </c>
      <c r="CP157" s="31" t="str">
        <f>IF(CO157="","",RANK(CO157,$CO$3:$CO$202,1))</f>
        <v/>
      </c>
      <c r="CQ157" s="31" t="str">
        <f>IF(CP157=1,B157,"")</f>
        <v/>
      </c>
      <c r="CR157" s="31" t="str">
        <f>IF(CP157=2,B157,"")</f>
        <v/>
      </c>
      <c r="CS157" s="31" t="str">
        <f>IF(CP157=3,B157,"")</f>
        <v/>
      </c>
      <c r="CT157" s="31" t="str">
        <f>IF(BE157=0,BE157,"")</f>
        <v/>
      </c>
      <c r="CU157" s="31" t="str">
        <f>IF(BE157=1,1,"")</f>
        <v/>
      </c>
      <c r="CV157" s="31" t="str">
        <f>IF(BE157=2,2,"")</f>
        <v/>
      </c>
      <c r="CW157" s="31" t="str">
        <f>IF(BE157=3,3,"")</f>
        <v/>
      </c>
      <c r="CX157" s="31" t="str">
        <f>IF(BE157=4,4,"")</f>
        <v/>
      </c>
      <c r="CY157" s="31" t="str">
        <f>IF(BE157=5,5,"")</f>
        <v/>
      </c>
      <c r="CZ157" s="31" t="str">
        <f>IF(BH157=0,BH157,"")</f>
        <v/>
      </c>
      <c r="DA157" s="31" t="str">
        <f>IF(BH157=1,1,"")</f>
        <v/>
      </c>
      <c r="DB157" s="31" t="str">
        <f>IF(BH157=2,2,"")</f>
        <v/>
      </c>
      <c r="DC157" s="31" t="str">
        <f>IF(BH157=3,3,"")</f>
        <v/>
      </c>
      <c r="DD157" s="31" t="str">
        <f>IF(BH157=4,4,"")</f>
        <v/>
      </c>
      <c r="DE157" s="31" t="str">
        <f>IF(BH157=5,5,"")</f>
        <v/>
      </c>
      <c r="DF157" s="31" t="str">
        <f>IF(BK157=0,BK157,"")</f>
        <v/>
      </c>
      <c r="DG157" s="31" t="str">
        <f>IF(BK157=1,1,"")</f>
        <v/>
      </c>
      <c r="DH157" s="31" t="str">
        <f>IF(BK157=2,2,"")</f>
        <v/>
      </c>
      <c r="DI157" s="31" t="str">
        <f>IF(BK157=3,3,"")</f>
        <v/>
      </c>
      <c r="DJ157" s="31" t="str">
        <f>IF(BK157=4,4,"")</f>
        <v/>
      </c>
      <c r="DK157" s="31" t="str">
        <f>IF(BK157=5,5,"")</f>
        <v/>
      </c>
      <c r="DL157" s="31" t="str">
        <f>IF(BK157=6,6,"")</f>
        <v/>
      </c>
      <c r="DM157" s="31" t="str">
        <f>IF(BK157=7,7,"")</f>
        <v/>
      </c>
      <c r="DN157" s="31" t="str">
        <f>IF(BK157=8,8,"")</f>
        <v/>
      </c>
      <c r="DO157" s="31" t="str">
        <f>IF(BK157=9,9,"")</f>
        <v/>
      </c>
      <c r="DP157" s="31" t="str">
        <f>IF(BK157=10,10,"")</f>
        <v/>
      </c>
      <c r="DQ157" s="31" t="str">
        <f>IF(J157="Lund",AZ157,"")</f>
        <v/>
      </c>
      <c r="DR157" s="31" t="str">
        <f>IF(DQ157="","",RANK(DQ157,$DQ$3:$DQ$202,1))</f>
        <v/>
      </c>
      <c r="DS157" s="31" t="str">
        <f>IF(DR157=1,B157,"")</f>
        <v/>
      </c>
      <c r="DT157" s="31" t="str">
        <f>IF(I157="AT",B157,"")</f>
        <v/>
      </c>
      <c r="DU157" s="31" t="str">
        <f>IF(I157="MC",B157,"")</f>
        <v/>
      </c>
      <c r="DV157" s="31" t="str">
        <f>IF(I157="AC",B157,"")</f>
        <v/>
      </c>
      <c r="DW157" s="48" t="e">
        <f>IF(BK157=0,0,IF(D157="","",$D$203-AZ157+1)/$D$203*100)</f>
        <v>#VALUE!</v>
      </c>
      <c r="DX157" s="76" t="str">
        <f>IF(AS157 = 0,AV157 - AS157,"")</f>
        <v/>
      </c>
    </row>
    <row r="158" spans="1:128" ht="13.2" x14ac:dyDescent="0.25">
      <c r="A158" s="31" t="s">
        <v>318</v>
      </c>
      <c r="B158" s="76">
        <v>156</v>
      </c>
      <c r="C158" s="15"/>
      <c r="D158" s="15"/>
      <c r="E158" s="15"/>
      <c r="F158" s="15"/>
      <c r="G158" s="15"/>
      <c r="H158" s="47"/>
      <c r="I158" s="15"/>
      <c r="J158" s="47"/>
      <c r="K158" s="47"/>
      <c r="L158" s="47"/>
      <c r="M158" s="54"/>
      <c r="N158" s="54"/>
      <c r="O158" s="54"/>
      <c r="P158" s="54"/>
      <c r="Q158" s="54"/>
      <c r="R158" s="51"/>
      <c r="S158" s="51"/>
      <c r="T158" s="51"/>
      <c r="U158" s="51"/>
      <c r="V158" s="51"/>
      <c r="W158" s="51"/>
      <c r="X158" s="52" t="str">
        <f>IF(M158&gt;0,VLOOKUP(M158,$DY$8:$DZ$95,2)," ")</f>
        <v xml:space="preserve"> </v>
      </c>
      <c r="Y158" s="52" t="str">
        <f>IF(N158&gt;0,VLOOKUP(N158,$DY$8:$DZ$95,2)," ")</f>
        <v xml:space="preserve"> </v>
      </c>
      <c r="Z158" s="52" t="str">
        <f>IF(O158&gt;0,VLOOKUP(O158,$DY$8:$DZ$95,2)," ")</f>
        <v xml:space="preserve"> </v>
      </c>
      <c r="AA158" s="52" t="str">
        <f>IF(P158&gt;0,VLOOKUP(P158,$DY$8:$DZ$95,2)," ")</f>
        <v xml:space="preserve"> </v>
      </c>
      <c r="AB158" s="52" t="str">
        <f>IF(Q158&gt;0,VLOOKUP(Q158,$DY$8:$DZ$95,2)," ")</f>
        <v xml:space="preserve"> </v>
      </c>
      <c r="AC158" s="54"/>
      <c r="AD158" s="54"/>
      <c r="AE158" s="54"/>
      <c r="AF158" s="54"/>
      <c r="AG158" s="54"/>
      <c r="AH158" s="52" t="str">
        <f>IF(AC158&gt;0,VLOOKUP(AC158,$DY$8:$DZ$95,2)," ")</f>
        <v xml:space="preserve"> </v>
      </c>
      <c r="AI158" s="52" t="str">
        <f>IF(AD158&gt;0,VLOOKUP(AD158,$DY$8:$DZ$95,2)," ")</f>
        <v xml:space="preserve"> </v>
      </c>
      <c r="AJ158" s="52" t="str">
        <f>IF(AE158&gt;0,VLOOKUP(AE158,$DY$8:$DZ$95,2)," ")</f>
        <v xml:space="preserve"> </v>
      </c>
      <c r="AK158" s="52" t="str">
        <f>IF(AF158&gt;0,VLOOKUP(AF158,$DY$8:$DZ$95,2)," ")</f>
        <v xml:space="preserve"> </v>
      </c>
      <c r="AL158" s="52" t="str">
        <f>IF(AG158&gt;0,VLOOKUP(AG158,$DY$8:$DZ$95,2)," ")</f>
        <v xml:space="preserve"> </v>
      </c>
      <c r="AM158" s="53"/>
      <c r="AN158" s="53"/>
      <c r="AO158" s="53"/>
      <c r="AP158" s="53"/>
      <c r="AQ158" s="53"/>
      <c r="AR158" s="53"/>
      <c r="AS158" s="55" t="str">
        <f>IF(D158="","",SUM(X158:AB158))</f>
        <v/>
      </c>
      <c r="AT158" s="31" t="str">
        <f>IF(D158="","",RANK(AS158,$AS$3:$AS$202,0))</f>
        <v/>
      </c>
      <c r="AU158" s="57" t="str">
        <f>IF(D158="","",IF(LOOKUP(AT158,'Master 2012 Pay Sheet'!$A$5:$A$35,'Master 2012 Pay Sheet'!$B$5:$B$35)&gt;0,LOOKUP(AT158,'Master 2012 Pay Sheet'!$A$5:$A$35,'Master 2012 Pay Sheet'!$B$5:$B$35),0))</f>
        <v/>
      </c>
      <c r="AV158" s="56" t="str">
        <f>IF(D158="","",SUM(AH158:AL158))</f>
        <v/>
      </c>
      <c r="AW158" s="31" t="str">
        <f>IF(D158="","",RANK(AV158,$AV$3:$AV$202,0))</f>
        <v/>
      </c>
      <c r="AX158" s="57" t="str">
        <f>IF(D158="","",IF(LOOKUP(AW158,'Master 2012 Pay Sheet'!$C$5:$C$35,'Master 2012 Pay Sheet'!$D$5:$D$35)&gt;0,LOOKUP(AW158,'Master 2012 Pay Sheet'!$C$5:$C$35,'Master 2012 Pay Sheet'!$D$5:$D$35),0))</f>
        <v/>
      </c>
      <c r="AY158" s="56" t="str">
        <f>IF(D158="","",AS158+AV158)</f>
        <v/>
      </c>
      <c r="AZ158" s="31" t="str">
        <f>IF(D158="","",RANK(AY158,$AY$3:$AY$202,0))</f>
        <v/>
      </c>
      <c r="BA158" s="57" t="str">
        <f>IF(D158="","",IF(LOOKUP(AZ158,'Master 2012 Pay Sheet'!$E$5:$E$35,'Master 2012 Pay Sheet'!$F$5:$F$35)&gt;0,LOOKUP(AZ158,'Master 2012 Pay Sheet'!$E$5:$E$35,'Master 2012 Pay Sheet'!$F$5:$F$35),0))</f>
        <v/>
      </c>
      <c r="BB158" s="57" t="str">
        <f>IF(D158="","",SUM(AU158+AX158+BA158))</f>
        <v/>
      </c>
      <c r="BC158" s="31" t="str">
        <f>IF(D158="","",AT158-AZ158)</f>
        <v/>
      </c>
      <c r="BD158" s="31" t="str">
        <f>IF(D158="","",IF(BC158=MAX($BC$3:$BC$202),B158,""))</f>
        <v/>
      </c>
      <c r="BE158" s="31" t="str">
        <f>IF(D158="","",COUNT(M158:Q158))</f>
        <v/>
      </c>
      <c r="BF158" s="56" t="str">
        <f>IF(D158="","",MAX(X158:AB158))</f>
        <v/>
      </c>
      <c r="BG158" s="31" t="str">
        <f>IF(BF158=MAX($BF$3:$BF$202),B158,"")</f>
        <v/>
      </c>
      <c r="BH158" s="31" t="str">
        <f>IF(D158="","",COUNT(AC158:AG158))</f>
        <v/>
      </c>
      <c r="BI158" s="56" t="str">
        <f>IF(D158="","",MAX(AH158:AL158))</f>
        <v/>
      </c>
      <c r="BJ158" s="31" t="str">
        <f>IF(BI158=MAX($BI$3:$BI$202),B158,"")</f>
        <v/>
      </c>
      <c r="BK158" s="31" t="str">
        <f>IF(BE158="","",BE158+BH158)</f>
        <v/>
      </c>
      <c r="BL158" s="31" t="str">
        <f>IF(D158="","",IF(S158=MAX($S$3:$S$202),S158,""))</f>
        <v/>
      </c>
      <c r="BM158" s="31" t="str">
        <f>IF(BL158=MAX($BL$3:$BL$202),B158,"")</f>
        <v/>
      </c>
      <c r="BN158" s="31" t="str">
        <f>IF(D158="","",IF(AN158=MAX($AN$3:$AN$202),AN158,""))</f>
        <v/>
      </c>
      <c r="BO158" s="31" t="str">
        <f>IF(BN158=MAX($BN$3:$BN$202),B158,"")</f>
        <v/>
      </c>
      <c r="BP158" s="31" t="str">
        <f>IF(D158="","",IF(R158=MAX($R$3:$R$202),R158,""))</f>
        <v/>
      </c>
      <c r="BQ158" s="31" t="str">
        <f>IF(BP158=MAX($BP$3:$BP$202),B158,"")</f>
        <v/>
      </c>
      <c r="BR158" s="31" t="str">
        <f>IF(D158="","",IF(AM158=MAX($AM$3:$AM$202),AM158,""))</f>
        <v/>
      </c>
      <c r="BS158" s="31" t="str">
        <f>IF(BR158=MAX($BR$3:$BR$202),B158,"")</f>
        <v/>
      </c>
      <c r="BT158" s="31" t="str">
        <f>IF(D158="","",IF(V158=MAX($V$3:$V$202),V158,""))</f>
        <v/>
      </c>
      <c r="BU158" s="31" t="str">
        <f>IF(BT158=MAX($BT$3:$BT$202),B158,"")</f>
        <v/>
      </c>
      <c r="BV158" s="31" t="str">
        <f>IF(D158="","",IF(W158=MAX($W$3:$W$202), W158,""))</f>
        <v/>
      </c>
      <c r="BW158" s="31" t="str">
        <f>IF(BV158=MAX($BV$3:$BV$202),B158,"")</f>
        <v/>
      </c>
      <c r="BX158" s="31" t="str">
        <f>IF(D158="","",IF(AQ158=MAX($AQ$3:$AQ$202),AQ158,""))</f>
        <v/>
      </c>
      <c r="BY158" s="31" t="str">
        <f>IF(BX158=MAX($BX$3:$BX$202),B158,"")</f>
        <v/>
      </c>
      <c r="BZ158" s="31" t="str">
        <f>IF(D158="","",IF(AR158=MAX($AR$3:$AR$202), AR158,""))</f>
        <v/>
      </c>
      <c r="CA158" s="31" t="str">
        <f>IF(BZ158=MAX($BZ$3:$BZ$202),B158,"")</f>
        <v/>
      </c>
      <c r="CB158" s="31" t="str">
        <f>IF(D158="","",IF(U158=MAX($U$3:$U$202), U158,""))</f>
        <v/>
      </c>
      <c r="CC158" s="31" t="str">
        <f>IF(CB158=MAX($CB$3:$CB$202),B158,"")</f>
        <v/>
      </c>
      <c r="CD158" s="31" t="str">
        <f>IF(D158="","",IF(AP158=MAX($AP$3:$AP$202),AP158,""))</f>
        <v/>
      </c>
      <c r="CE158" s="31" t="str">
        <f>IF(CD158=MAX($CD$3:$CD$202),B158,"")</f>
        <v/>
      </c>
      <c r="CF158" s="31" t="str">
        <f>IF(D158="","",IF(T158=MAX($T$3:$T$202), T158,""))</f>
        <v/>
      </c>
      <c r="CG158" s="31" t="str">
        <f>IF(CF158=MAX($CF$3:$CF$202),B158,"")</f>
        <v/>
      </c>
      <c r="CH158" s="31" t="str">
        <f>IF(D158="","",IF(AO158=MAX($AO$3:$AO$202),AO158,""))</f>
        <v/>
      </c>
      <c r="CI158" s="31" t="str">
        <f>IF(CH158=MAX($CH$3:$CH$202),B158,"")</f>
        <v/>
      </c>
      <c r="CJ158" s="31" t="str">
        <f>IF(I158="AC",AZ158,"")</f>
        <v/>
      </c>
      <c r="CK158" s="31" t="str">
        <f>IF(CJ158="","",RANK(CJ158,$CJ$3:$CJ$202,1))</f>
        <v/>
      </c>
      <c r="CL158" s="31" t="str">
        <f>IF(CK158=1,B158,"")</f>
        <v/>
      </c>
      <c r="CM158" s="31" t="str">
        <f>IF(CK158=2,B158,"")</f>
        <v/>
      </c>
      <c r="CN158" s="31" t="str">
        <f>IF(CK158=3,B158,"")</f>
        <v/>
      </c>
      <c r="CO158" s="31" t="str">
        <f>IF(I158="MC",AZ158,"")</f>
        <v/>
      </c>
      <c r="CP158" s="31" t="str">
        <f>IF(CO158="","",RANK(CO158,$CO$3:$CO$202,1))</f>
        <v/>
      </c>
      <c r="CQ158" s="31" t="str">
        <f>IF(CP158=1,B158,"")</f>
        <v/>
      </c>
      <c r="CR158" s="31" t="str">
        <f>IF(CP158=2,B158,"")</f>
        <v/>
      </c>
      <c r="CS158" s="31" t="str">
        <f>IF(CP158=3,B158,"")</f>
        <v/>
      </c>
      <c r="CT158" s="31" t="str">
        <f>IF(BE158=0,BE158,"")</f>
        <v/>
      </c>
      <c r="CU158" s="31" t="str">
        <f>IF(BE158=1,1,"")</f>
        <v/>
      </c>
      <c r="CV158" s="31" t="str">
        <f>IF(BE158=2,2,"")</f>
        <v/>
      </c>
      <c r="CW158" s="31" t="str">
        <f>IF(BE158=3,3,"")</f>
        <v/>
      </c>
      <c r="CX158" s="31" t="str">
        <f>IF(BE158=4,4,"")</f>
        <v/>
      </c>
      <c r="CY158" s="31" t="str">
        <f>IF(BE158=5,5,"")</f>
        <v/>
      </c>
      <c r="CZ158" s="31" t="str">
        <f>IF(BH158=0,BH158,"")</f>
        <v/>
      </c>
      <c r="DA158" s="31" t="str">
        <f>IF(BH158=1,1,"")</f>
        <v/>
      </c>
      <c r="DB158" s="31" t="str">
        <f>IF(BH158=2,2,"")</f>
        <v/>
      </c>
      <c r="DC158" s="31" t="str">
        <f>IF(BH158=3,3,"")</f>
        <v/>
      </c>
      <c r="DD158" s="31" t="str">
        <f>IF(BH158=4,4,"")</f>
        <v/>
      </c>
      <c r="DE158" s="31" t="str">
        <f>IF(BH158=5,5,"")</f>
        <v/>
      </c>
      <c r="DF158" s="31" t="str">
        <f>IF(BK158=0,BK158,"")</f>
        <v/>
      </c>
      <c r="DG158" s="31" t="str">
        <f>IF(BK158=1,1,"")</f>
        <v/>
      </c>
      <c r="DH158" s="31" t="str">
        <f>IF(BK158=2,2,"")</f>
        <v/>
      </c>
      <c r="DI158" s="31" t="str">
        <f>IF(BK158=3,3,"")</f>
        <v/>
      </c>
      <c r="DJ158" s="31" t="str">
        <f>IF(BK158=4,4,"")</f>
        <v/>
      </c>
      <c r="DK158" s="31" t="str">
        <f>IF(BK158=5,5,"")</f>
        <v/>
      </c>
      <c r="DL158" s="31" t="str">
        <f>IF(BK158=6,6,"")</f>
        <v/>
      </c>
      <c r="DM158" s="31" t="str">
        <f>IF(BK158=7,7,"")</f>
        <v/>
      </c>
      <c r="DN158" s="31" t="str">
        <f>IF(BK158=8,8,"")</f>
        <v/>
      </c>
      <c r="DO158" s="31" t="str">
        <f>IF(BK158=9,9,"")</f>
        <v/>
      </c>
      <c r="DP158" s="31" t="str">
        <f>IF(BK158=10,10,"")</f>
        <v/>
      </c>
      <c r="DQ158" s="31" t="str">
        <f>IF(J158="Lund",AZ158,"")</f>
        <v/>
      </c>
      <c r="DR158" s="31" t="str">
        <f>IF(DQ158="","",RANK(DQ158,$DQ$3:$DQ$202,1))</f>
        <v/>
      </c>
      <c r="DS158" s="31" t="str">
        <f>IF(DR158=1,B158,"")</f>
        <v/>
      </c>
      <c r="DT158" s="31" t="str">
        <f>IF(I158="AT",B158,"")</f>
        <v/>
      </c>
      <c r="DU158" s="31" t="str">
        <f>IF(I158="MC",B158,"")</f>
        <v/>
      </c>
      <c r="DV158" s="31" t="str">
        <f>IF(I158="AC",B158,"")</f>
        <v/>
      </c>
      <c r="DW158" s="48" t="e">
        <f>IF(BK158=0,0,IF(D158="","",$D$203-AZ158+1)/$D$203*100)</f>
        <v>#VALUE!</v>
      </c>
      <c r="DX158" s="76" t="str">
        <f>IF(AS158 = 0,AV158 - AS158,"")</f>
        <v/>
      </c>
    </row>
    <row r="159" spans="1:128" ht="13.2" x14ac:dyDescent="0.25">
      <c r="A159" s="31" t="s">
        <v>318</v>
      </c>
      <c r="B159" s="76">
        <v>157</v>
      </c>
      <c r="C159" s="15"/>
      <c r="D159" s="15"/>
      <c r="E159" s="15"/>
      <c r="F159" s="15"/>
      <c r="G159" s="15"/>
      <c r="H159" s="47"/>
      <c r="I159" s="15"/>
      <c r="J159" s="47"/>
      <c r="K159" s="47"/>
      <c r="L159" s="47"/>
      <c r="M159" s="54"/>
      <c r="N159" s="54"/>
      <c r="O159" s="54"/>
      <c r="P159" s="54"/>
      <c r="Q159" s="54"/>
      <c r="R159" s="51"/>
      <c r="S159" s="51"/>
      <c r="T159" s="51"/>
      <c r="U159" s="51"/>
      <c r="V159" s="51"/>
      <c r="W159" s="51"/>
      <c r="X159" s="52" t="str">
        <f>IF(M159&gt;0,VLOOKUP(M159,$DY$8:$DZ$95,2)," ")</f>
        <v xml:space="preserve"> </v>
      </c>
      <c r="Y159" s="52" t="str">
        <f>IF(N159&gt;0,VLOOKUP(N159,$DY$8:$DZ$95,2)," ")</f>
        <v xml:space="preserve"> </v>
      </c>
      <c r="Z159" s="52" t="str">
        <f>IF(O159&gt;0,VLOOKUP(O159,$DY$8:$DZ$95,2)," ")</f>
        <v xml:space="preserve"> </v>
      </c>
      <c r="AA159" s="52" t="str">
        <f>IF(P159&gt;0,VLOOKUP(P159,$DY$8:$DZ$95,2)," ")</f>
        <v xml:space="preserve"> </v>
      </c>
      <c r="AB159" s="52" t="str">
        <f>IF(Q159&gt;0,VLOOKUP(Q159,$DY$8:$DZ$95,2)," ")</f>
        <v xml:space="preserve"> </v>
      </c>
      <c r="AC159" s="54"/>
      <c r="AD159" s="54"/>
      <c r="AE159" s="54"/>
      <c r="AF159" s="54"/>
      <c r="AG159" s="54"/>
      <c r="AH159" s="52" t="str">
        <f>IF(AC159&gt;0,VLOOKUP(AC159,$DY$8:$DZ$95,2)," ")</f>
        <v xml:space="preserve"> </v>
      </c>
      <c r="AI159" s="52" t="str">
        <f>IF(AD159&gt;0,VLOOKUP(AD159,$DY$8:$DZ$95,2)," ")</f>
        <v xml:space="preserve"> </v>
      </c>
      <c r="AJ159" s="52" t="str">
        <f>IF(AE159&gt;0,VLOOKUP(AE159,$DY$8:$DZ$95,2)," ")</f>
        <v xml:space="preserve"> </v>
      </c>
      <c r="AK159" s="52" t="str">
        <f>IF(AF159&gt;0,VLOOKUP(AF159,$DY$8:$DZ$95,2)," ")</f>
        <v xml:space="preserve"> </v>
      </c>
      <c r="AL159" s="52" t="str">
        <f>IF(AG159&gt;0,VLOOKUP(AG159,$DY$8:$DZ$95,2)," ")</f>
        <v xml:space="preserve"> </v>
      </c>
      <c r="AM159" s="53"/>
      <c r="AN159" s="53"/>
      <c r="AO159" s="53"/>
      <c r="AP159" s="53"/>
      <c r="AQ159" s="53"/>
      <c r="AR159" s="53"/>
      <c r="AS159" s="55" t="str">
        <f>IF(D159="","",SUM(X159:AB159))</f>
        <v/>
      </c>
      <c r="AT159" s="31" t="str">
        <f>IF(D159="","",RANK(AS159,$AS$3:$AS$202,0))</f>
        <v/>
      </c>
      <c r="AU159" s="57" t="str">
        <f>IF(D159="","",IF(LOOKUP(AT159,'Master 2012 Pay Sheet'!$A$5:$A$35,'Master 2012 Pay Sheet'!$B$5:$B$35)&gt;0,LOOKUP(AT159,'Master 2012 Pay Sheet'!$A$5:$A$35,'Master 2012 Pay Sheet'!$B$5:$B$35),0))</f>
        <v/>
      </c>
      <c r="AV159" s="56" t="str">
        <f>IF(D159="","",SUM(AH159:AL159))</f>
        <v/>
      </c>
      <c r="AW159" s="31" t="str">
        <f>IF(D159="","",RANK(AV159,$AV$3:$AV$202,0))</f>
        <v/>
      </c>
      <c r="AX159" s="57" t="str">
        <f>IF(D159="","",IF(LOOKUP(AW159,'Master 2012 Pay Sheet'!$C$5:$C$35,'Master 2012 Pay Sheet'!$D$5:$D$35)&gt;0,LOOKUP(AW159,'Master 2012 Pay Sheet'!$C$5:$C$35,'Master 2012 Pay Sheet'!$D$5:$D$35),0))</f>
        <v/>
      </c>
      <c r="AY159" s="56" t="str">
        <f>IF(D159="","",AS159+AV159)</f>
        <v/>
      </c>
      <c r="AZ159" s="31" t="str">
        <f>IF(D159="","",RANK(AY159,$AY$3:$AY$202,0))</f>
        <v/>
      </c>
      <c r="BA159" s="57" t="str">
        <f>IF(D159="","",IF(LOOKUP(AZ159,'Master 2012 Pay Sheet'!$E$5:$E$35,'Master 2012 Pay Sheet'!$F$5:$F$35)&gt;0,LOOKUP(AZ159,'Master 2012 Pay Sheet'!$E$5:$E$35,'Master 2012 Pay Sheet'!$F$5:$F$35),0))</f>
        <v/>
      </c>
      <c r="BB159" s="57" t="str">
        <f>IF(D159="","",SUM(AU159+AX159+BA159))</f>
        <v/>
      </c>
      <c r="BC159" s="31" t="str">
        <f>IF(D159="","",AT159-AZ159)</f>
        <v/>
      </c>
      <c r="BD159" s="31" t="str">
        <f>IF(D159="","",IF(BC159=MAX($BC$3:$BC$202),B159,""))</f>
        <v/>
      </c>
      <c r="BE159" s="31" t="str">
        <f>IF(D159="","",COUNT(M159:Q159))</f>
        <v/>
      </c>
      <c r="BF159" s="56" t="str">
        <f>IF(D159="","",MAX(X159:AB159))</f>
        <v/>
      </c>
      <c r="BG159" s="31" t="str">
        <f>IF(BF159=MAX($BF$3:$BF$202),B159,"")</f>
        <v/>
      </c>
      <c r="BH159" s="31" t="str">
        <f>IF(D159="","",COUNT(AC159:AG159))</f>
        <v/>
      </c>
      <c r="BI159" s="56" t="str">
        <f>IF(D159="","",MAX(AH159:AL159))</f>
        <v/>
      </c>
      <c r="BJ159" s="31" t="str">
        <f>IF(BI159=MAX($BI$3:$BI$202),B159,"")</f>
        <v/>
      </c>
      <c r="BK159" s="31" t="str">
        <f>IF(BE159="","",BE159+BH159)</f>
        <v/>
      </c>
      <c r="BL159" s="31" t="str">
        <f>IF(D159="","",IF(S159=MAX($S$3:$S$202),S159,""))</f>
        <v/>
      </c>
      <c r="BM159" s="31" t="str">
        <f>IF(BL159=MAX($BL$3:$BL$202),B159,"")</f>
        <v/>
      </c>
      <c r="BN159" s="31" t="str">
        <f>IF(D159="","",IF(AN159=MAX($AN$3:$AN$202),AN159,""))</f>
        <v/>
      </c>
      <c r="BO159" s="31" t="str">
        <f>IF(BN159=MAX($BN$3:$BN$202),B159,"")</f>
        <v/>
      </c>
      <c r="BP159" s="31" t="str">
        <f>IF(D159="","",IF(R159=MAX($R$3:$R$202),R159,""))</f>
        <v/>
      </c>
      <c r="BQ159" s="31" t="str">
        <f>IF(BP159=MAX($BP$3:$BP$202),B159,"")</f>
        <v/>
      </c>
      <c r="BR159" s="31" t="str">
        <f>IF(D159="","",IF(AM159=MAX($AM$3:$AM$202),AM159,""))</f>
        <v/>
      </c>
      <c r="BS159" s="31" t="str">
        <f>IF(BR159=MAX($BR$3:$BR$202),B159,"")</f>
        <v/>
      </c>
      <c r="BT159" s="31" t="str">
        <f>IF(D159="","",IF(V159=MAX($V$3:$V$202),V159,""))</f>
        <v/>
      </c>
      <c r="BU159" s="31" t="str">
        <f>IF(BT159=MAX($BT$3:$BT$202),B159,"")</f>
        <v/>
      </c>
      <c r="BV159" s="31" t="str">
        <f>IF(D159="","",IF(W159=MAX($W$3:$W$202), W159,""))</f>
        <v/>
      </c>
      <c r="BW159" s="31" t="str">
        <f>IF(BV159=MAX($BV$3:$BV$202),B159,"")</f>
        <v/>
      </c>
      <c r="BX159" s="31" t="str">
        <f>IF(D159="","",IF(AQ159=MAX($AQ$3:$AQ$202),AQ159,""))</f>
        <v/>
      </c>
      <c r="BY159" s="31" t="str">
        <f>IF(BX159=MAX($BX$3:$BX$202),B159,"")</f>
        <v/>
      </c>
      <c r="BZ159" s="31" t="str">
        <f>IF(D159="","",IF(AR159=MAX($AR$3:$AR$202), AR159,""))</f>
        <v/>
      </c>
      <c r="CA159" s="31" t="str">
        <f>IF(BZ159=MAX($BZ$3:$BZ$202),B159,"")</f>
        <v/>
      </c>
      <c r="CB159" s="31" t="str">
        <f>IF(D159="","",IF(U159=MAX($U$3:$U$202), U159,""))</f>
        <v/>
      </c>
      <c r="CC159" s="31" t="str">
        <f>IF(CB159=MAX($CB$3:$CB$202),B159,"")</f>
        <v/>
      </c>
      <c r="CD159" s="31" t="str">
        <f>IF(D159="","",IF(AP159=MAX($AP$3:$AP$202),AP159,""))</f>
        <v/>
      </c>
      <c r="CE159" s="31" t="str">
        <f>IF(CD159=MAX($CD$3:$CD$202),B159,"")</f>
        <v/>
      </c>
      <c r="CF159" s="31" t="str">
        <f>IF(D159="","",IF(T159=MAX($T$3:$T$202), T159,""))</f>
        <v/>
      </c>
      <c r="CG159" s="31" t="str">
        <f>IF(CF159=MAX($CF$3:$CF$202),B159,"")</f>
        <v/>
      </c>
      <c r="CH159" s="31" t="str">
        <f>IF(D159="","",IF(AO159=MAX($AO$3:$AO$202),AO159,""))</f>
        <v/>
      </c>
      <c r="CI159" s="31" t="str">
        <f>IF(CH159=MAX($CH$3:$CH$202),B159,"")</f>
        <v/>
      </c>
      <c r="CJ159" s="31" t="str">
        <f>IF(I159="AC",AZ159,"")</f>
        <v/>
      </c>
      <c r="CK159" s="31" t="str">
        <f>IF(CJ159="","",RANK(CJ159,$CJ$3:$CJ$202,1))</f>
        <v/>
      </c>
      <c r="CL159" s="31" t="str">
        <f>IF(CK159=1,B159,"")</f>
        <v/>
      </c>
      <c r="CM159" s="31" t="str">
        <f>IF(CK159=2,B159,"")</f>
        <v/>
      </c>
      <c r="CN159" s="31" t="str">
        <f>IF(CK159=3,B159,"")</f>
        <v/>
      </c>
      <c r="CO159" s="31" t="str">
        <f>IF(I159="MC",AZ159,"")</f>
        <v/>
      </c>
      <c r="CP159" s="31" t="str">
        <f>IF(CO159="","",RANK(CO159,$CO$3:$CO$202,1))</f>
        <v/>
      </c>
      <c r="CQ159" s="31" t="str">
        <f>IF(CP159=1,B159,"")</f>
        <v/>
      </c>
      <c r="CR159" s="31" t="str">
        <f>IF(CP159=2,B159,"")</f>
        <v/>
      </c>
      <c r="CS159" s="31" t="str">
        <f>IF(CP159=3,B159,"")</f>
        <v/>
      </c>
      <c r="CT159" s="31" t="str">
        <f>IF(BE159=0,BE159,"")</f>
        <v/>
      </c>
      <c r="CU159" s="31" t="str">
        <f>IF(BE159=1,1,"")</f>
        <v/>
      </c>
      <c r="CV159" s="31" t="str">
        <f>IF(BE159=2,2,"")</f>
        <v/>
      </c>
      <c r="CW159" s="31" t="str">
        <f>IF(BE159=3,3,"")</f>
        <v/>
      </c>
      <c r="CX159" s="31" t="str">
        <f>IF(BE159=4,4,"")</f>
        <v/>
      </c>
      <c r="CY159" s="31" t="str">
        <f>IF(BE159=5,5,"")</f>
        <v/>
      </c>
      <c r="CZ159" s="31" t="str">
        <f>IF(BH159=0,BH159,"")</f>
        <v/>
      </c>
      <c r="DA159" s="31" t="str">
        <f>IF(BH159=1,1,"")</f>
        <v/>
      </c>
      <c r="DB159" s="31" t="str">
        <f>IF(BH159=2,2,"")</f>
        <v/>
      </c>
      <c r="DC159" s="31" t="str">
        <f>IF(BH159=3,3,"")</f>
        <v/>
      </c>
      <c r="DD159" s="31" t="str">
        <f>IF(BH159=4,4,"")</f>
        <v/>
      </c>
      <c r="DE159" s="31" t="str">
        <f>IF(BH159=5,5,"")</f>
        <v/>
      </c>
      <c r="DF159" s="31" t="str">
        <f>IF(BK159=0,BK159,"")</f>
        <v/>
      </c>
      <c r="DG159" s="31" t="str">
        <f>IF(BK159=1,1,"")</f>
        <v/>
      </c>
      <c r="DH159" s="31" t="str">
        <f>IF(BK159=2,2,"")</f>
        <v/>
      </c>
      <c r="DI159" s="31" t="str">
        <f>IF(BK159=3,3,"")</f>
        <v/>
      </c>
      <c r="DJ159" s="31" t="str">
        <f>IF(BK159=4,4,"")</f>
        <v/>
      </c>
      <c r="DK159" s="31" t="str">
        <f>IF(BK159=5,5,"")</f>
        <v/>
      </c>
      <c r="DL159" s="31" t="str">
        <f>IF(BK159=6,6,"")</f>
        <v/>
      </c>
      <c r="DM159" s="31" t="str">
        <f>IF(BK159=7,7,"")</f>
        <v/>
      </c>
      <c r="DN159" s="31" t="str">
        <f>IF(BK159=8,8,"")</f>
        <v/>
      </c>
      <c r="DO159" s="31" t="str">
        <f>IF(BK159=9,9,"")</f>
        <v/>
      </c>
      <c r="DP159" s="31" t="str">
        <f>IF(BK159=10,10,"")</f>
        <v/>
      </c>
      <c r="DQ159" s="31" t="str">
        <f>IF(J159="Lund",AZ159,"")</f>
        <v/>
      </c>
      <c r="DR159" s="31" t="str">
        <f>IF(DQ159="","",RANK(DQ159,$DQ$3:$DQ$202,1))</f>
        <v/>
      </c>
      <c r="DS159" s="31" t="str">
        <f>IF(DR159=1,B159,"")</f>
        <v/>
      </c>
      <c r="DT159" s="31" t="str">
        <f>IF(I159="AT",B159,"")</f>
        <v/>
      </c>
      <c r="DU159" s="31" t="str">
        <f>IF(I159="MC",B159,"")</f>
        <v/>
      </c>
      <c r="DV159" s="31" t="str">
        <f>IF(I159="AC",B159,"")</f>
        <v/>
      </c>
      <c r="DW159" s="48" t="e">
        <f>IF(BK159=0,0,IF(D159="","",$D$203-AZ159+1)/$D$203*100)</f>
        <v>#VALUE!</v>
      </c>
      <c r="DX159" s="76" t="str">
        <f>IF(AS159 = 0,AV159 - AS159,"")</f>
        <v/>
      </c>
    </row>
    <row r="160" spans="1:128" ht="13.2" x14ac:dyDescent="0.25">
      <c r="A160" s="31" t="s">
        <v>318</v>
      </c>
      <c r="B160" s="76">
        <v>158</v>
      </c>
      <c r="C160" s="15"/>
      <c r="D160" s="15"/>
      <c r="E160" s="15"/>
      <c r="F160" s="15"/>
      <c r="G160" s="15"/>
      <c r="H160" s="47"/>
      <c r="I160" s="15"/>
      <c r="J160" s="47"/>
      <c r="K160" s="47"/>
      <c r="L160" s="47"/>
      <c r="M160" s="54"/>
      <c r="N160" s="54"/>
      <c r="O160" s="54"/>
      <c r="P160" s="54"/>
      <c r="Q160" s="54"/>
      <c r="R160" s="51"/>
      <c r="S160" s="51"/>
      <c r="T160" s="51"/>
      <c r="U160" s="51"/>
      <c r="V160" s="51"/>
      <c r="W160" s="51"/>
      <c r="X160" s="52" t="str">
        <f>IF(M160&gt;0,VLOOKUP(M160,$DY$8:$DZ$95,2)," ")</f>
        <v xml:space="preserve"> </v>
      </c>
      <c r="Y160" s="52" t="str">
        <f>IF(N160&gt;0,VLOOKUP(N160,$DY$8:$DZ$95,2)," ")</f>
        <v xml:space="preserve"> </v>
      </c>
      <c r="Z160" s="52" t="str">
        <f>IF(O160&gt;0,VLOOKUP(O160,$DY$8:$DZ$95,2)," ")</f>
        <v xml:space="preserve"> </v>
      </c>
      <c r="AA160" s="52" t="str">
        <f>IF(P160&gt;0,VLOOKUP(P160,$DY$8:$DZ$95,2)," ")</f>
        <v xml:space="preserve"> </v>
      </c>
      <c r="AB160" s="52" t="str">
        <f>IF(Q160&gt;0,VLOOKUP(Q160,$DY$8:$DZ$95,2)," ")</f>
        <v xml:space="preserve"> </v>
      </c>
      <c r="AC160" s="54"/>
      <c r="AD160" s="54"/>
      <c r="AE160" s="54"/>
      <c r="AF160" s="54"/>
      <c r="AG160" s="54"/>
      <c r="AH160" s="52" t="str">
        <f>IF(AC160&gt;0,VLOOKUP(AC160,$DY$8:$DZ$95,2)," ")</f>
        <v xml:space="preserve"> </v>
      </c>
      <c r="AI160" s="52" t="str">
        <f>IF(AD160&gt;0,VLOOKUP(AD160,$DY$8:$DZ$95,2)," ")</f>
        <v xml:space="preserve"> </v>
      </c>
      <c r="AJ160" s="52" t="str">
        <f>IF(AE160&gt;0,VLOOKUP(AE160,$DY$8:$DZ$95,2)," ")</f>
        <v xml:space="preserve"> </v>
      </c>
      <c r="AK160" s="52" t="str">
        <f>IF(AF160&gt;0,VLOOKUP(AF160,$DY$8:$DZ$95,2)," ")</f>
        <v xml:space="preserve"> </v>
      </c>
      <c r="AL160" s="52" t="str">
        <f>IF(AG160&gt;0,VLOOKUP(AG160,$DY$8:$DZ$95,2)," ")</f>
        <v xml:space="preserve"> </v>
      </c>
      <c r="AM160" s="53"/>
      <c r="AN160" s="53"/>
      <c r="AO160" s="53"/>
      <c r="AP160" s="53"/>
      <c r="AQ160" s="53"/>
      <c r="AR160" s="53"/>
      <c r="AS160" s="55" t="str">
        <f>IF(D160="","",SUM(X160:AB160))</f>
        <v/>
      </c>
      <c r="AT160" s="31" t="str">
        <f>IF(D160="","",RANK(AS160,$AS$3:$AS$202,0))</f>
        <v/>
      </c>
      <c r="AU160" s="57" t="str">
        <f>IF(D160="","",IF(LOOKUP(AT160,'Master 2012 Pay Sheet'!$A$5:$A$35,'Master 2012 Pay Sheet'!$B$5:$B$35)&gt;0,LOOKUP(AT160,'Master 2012 Pay Sheet'!$A$5:$A$35,'Master 2012 Pay Sheet'!$B$5:$B$35),0))</f>
        <v/>
      </c>
      <c r="AV160" s="56" t="str">
        <f>IF(D160="","",SUM(AH160:AL160))</f>
        <v/>
      </c>
      <c r="AW160" s="31" t="str">
        <f>IF(D160="","",RANK(AV160,$AV$3:$AV$202,0))</f>
        <v/>
      </c>
      <c r="AX160" s="57" t="str">
        <f>IF(D160="","",IF(LOOKUP(AW160,'Master 2012 Pay Sheet'!$C$5:$C$35,'Master 2012 Pay Sheet'!$D$5:$D$35)&gt;0,LOOKUP(AW160,'Master 2012 Pay Sheet'!$C$5:$C$35,'Master 2012 Pay Sheet'!$D$5:$D$35),0))</f>
        <v/>
      </c>
      <c r="AY160" s="56" t="str">
        <f>IF(D160="","",AS160+AV160)</f>
        <v/>
      </c>
      <c r="AZ160" s="31" t="str">
        <f>IF(D160="","",RANK(AY160,$AY$3:$AY$202,0))</f>
        <v/>
      </c>
      <c r="BA160" s="57" t="str">
        <f>IF(D160="","",IF(LOOKUP(AZ160,'Master 2012 Pay Sheet'!$E$5:$E$35,'Master 2012 Pay Sheet'!$F$5:$F$35)&gt;0,LOOKUP(AZ160,'Master 2012 Pay Sheet'!$E$5:$E$35,'Master 2012 Pay Sheet'!$F$5:$F$35),0))</f>
        <v/>
      </c>
      <c r="BB160" s="57" t="str">
        <f>IF(D160="","",SUM(AU160+AX160+BA160))</f>
        <v/>
      </c>
      <c r="BC160" s="31" t="str">
        <f>IF(D160="","",AT160-AZ160)</f>
        <v/>
      </c>
      <c r="BD160" s="31" t="str">
        <f>IF(D160="","",IF(BC160=MAX($BC$3:$BC$202),B160,""))</f>
        <v/>
      </c>
      <c r="BE160" s="31" t="str">
        <f>IF(D160="","",COUNT(M160:Q160))</f>
        <v/>
      </c>
      <c r="BF160" s="56" t="str">
        <f>IF(D160="","",MAX(X160:AB160))</f>
        <v/>
      </c>
      <c r="BG160" s="31" t="str">
        <f>IF(BF160=MAX($BF$3:$BF$202),B160,"")</f>
        <v/>
      </c>
      <c r="BH160" s="31" t="str">
        <f>IF(D160="","",COUNT(AC160:AG160))</f>
        <v/>
      </c>
      <c r="BI160" s="56" t="str">
        <f>IF(D160="","",MAX(AH160:AL160))</f>
        <v/>
      </c>
      <c r="BJ160" s="31" t="str">
        <f>IF(BI160=MAX($BI$3:$BI$202),B160,"")</f>
        <v/>
      </c>
      <c r="BK160" s="31" t="str">
        <f>IF(BE160="","",BE160+BH160)</f>
        <v/>
      </c>
      <c r="BL160" s="31" t="str">
        <f>IF(D160="","",IF(S160=MAX($S$3:$S$202),S160,""))</f>
        <v/>
      </c>
      <c r="BM160" s="31" t="str">
        <f>IF(BL160=MAX($BL$3:$BL$202),B160,"")</f>
        <v/>
      </c>
      <c r="BN160" s="31" t="str">
        <f>IF(D160="","",IF(AN160=MAX($AN$3:$AN$202),AN160,""))</f>
        <v/>
      </c>
      <c r="BO160" s="31" t="str">
        <f>IF(BN160=MAX($BN$3:$BN$202),B160,"")</f>
        <v/>
      </c>
      <c r="BP160" s="31" t="str">
        <f>IF(D160="","",IF(R160=MAX($R$3:$R$202),R160,""))</f>
        <v/>
      </c>
      <c r="BQ160" s="31" t="str">
        <f>IF(BP160=MAX($BP$3:$BP$202),B160,"")</f>
        <v/>
      </c>
      <c r="BR160" s="31" t="str">
        <f>IF(D160="","",IF(AM160=MAX($AM$3:$AM$202),AM160,""))</f>
        <v/>
      </c>
      <c r="BS160" s="31" t="str">
        <f>IF(BR160=MAX($BR$3:$BR$202),B160,"")</f>
        <v/>
      </c>
      <c r="BT160" s="31" t="str">
        <f>IF(D160="","",IF(V160=MAX($V$3:$V$202),V160,""))</f>
        <v/>
      </c>
      <c r="BU160" s="31" t="str">
        <f>IF(BT160=MAX($BT$3:$BT$202),B160,"")</f>
        <v/>
      </c>
      <c r="BV160" s="31" t="str">
        <f>IF(D160="","",IF(W160=MAX($W$3:$W$202), W160,""))</f>
        <v/>
      </c>
      <c r="BW160" s="31" t="str">
        <f>IF(BV160=MAX($BV$3:$BV$202),B160,"")</f>
        <v/>
      </c>
      <c r="BX160" s="31" t="str">
        <f>IF(D160="","",IF(AQ160=MAX($AQ$3:$AQ$202),AQ160,""))</f>
        <v/>
      </c>
      <c r="BY160" s="31" t="str">
        <f>IF(BX160=MAX($BX$3:$BX$202),B160,"")</f>
        <v/>
      </c>
      <c r="BZ160" s="31" t="str">
        <f>IF(D160="","",IF(AR160=MAX($AR$3:$AR$202), AR160,""))</f>
        <v/>
      </c>
      <c r="CA160" s="31" t="str">
        <f>IF(BZ160=MAX($BZ$3:$BZ$202),B160,"")</f>
        <v/>
      </c>
      <c r="CB160" s="31" t="str">
        <f>IF(D160="","",IF(U160=MAX($U$3:$U$202), U160,""))</f>
        <v/>
      </c>
      <c r="CC160" s="31" t="str">
        <f>IF(CB160=MAX($CB$3:$CB$202),B160,"")</f>
        <v/>
      </c>
      <c r="CD160" s="31" t="str">
        <f>IF(D160="","",IF(AP160=MAX($AP$3:$AP$202),AP160,""))</f>
        <v/>
      </c>
      <c r="CE160" s="31" t="str">
        <f>IF(CD160=MAX($CD$3:$CD$202),B160,"")</f>
        <v/>
      </c>
      <c r="CF160" s="31" t="str">
        <f>IF(D160="","",IF(T160=MAX($T$3:$T$202), T160,""))</f>
        <v/>
      </c>
      <c r="CG160" s="31" t="str">
        <f>IF(CF160=MAX($CF$3:$CF$202),B160,"")</f>
        <v/>
      </c>
      <c r="CH160" s="31" t="str">
        <f>IF(D160="","",IF(AO160=MAX($AO$3:$AO$202),AO160,""))</f>
        <v/>
      </c>
      <c r="CI160" s="31" t="str">
        <f>IF(CH160=MAX($CH$3:$CH$202),B160,"")</f>
        <v/>
      </c>
      <c r="CJ160" s="31" t="str">
        <f>IF(I160="AC",AZ160,"")</f>
        <v/>
      </c>
      <c r="CK160" s="31" t="str">
        <f>IF(CJ160="","",RANK(CJ160,$CJ$3:$CJ$202,1))</f>
        <v/>
      </c>
      <c r="CL160" s="31" t="str">
        <f>IF(CK160=1,B160,"")</f>
        <v/>
      </c>
      <c r="CM160" s="31" t="str">
        <f>IF(CK160=2,B160,"")</f>
        <v/>
      </c>
      <c r="CN160" s="31" t="str">
        <f>IF(CK160=3,B160,"")</f>
        <v/>
      </c>
      <c r="CO160" s="31" t="str">
        <f>IF(I160="MC",AZ160,"")</f>
        <v/>
      </c>
      <c r="CP160" s="31" t="str">
        <f>IF(CO160="","",RANK(CO160,$CO$3:$CO$202,1))</f>
        <v/>
      </c>
      <c r="CQ160" s="31" t="str">
        <f>IF(CP160=1,B160,"")</f>
        <v/>
      </c>
      <c r="CR160" s="31" t="str">
        <f>IF(CP160=2,B160,"")</f>
        <v/>
      </c>
      <c r="CS160" s="31" t="str">
        <f>IF(CP160=3,B160,"")</f>
        <v/>
      </c>
      <c r="CT160" s="31" t="str">
        <f>IF(BE160=0,BE160,"")</f>
        <v/>
      </c>
      <c r="CU160" s="31" t="str">
        <f>IF(BE160=1,1,"")</f>
        <v/>
      </c>
      <c r="CV160" s="31" t="str">
        <f>IF(BE160=2,2,"")</f>
        <v/>
      </c>
      <c r="CW160" s="31" t="str">
        <f>IF(BE160=3,3,"")</f>
        <v/>
      </c>
      <c r="CX160" s="31" t="str">
        <f>IF(BE160=4,4,"")</f>
        <v/>
      </c>
      <c r="CY160" s="31" t="str">
        <f>IF(BE160=5,5,"")</f>
        <v/>
      </c>
      <c r="CZ160" s="31" t="str">
        <f>IF(BH160=0,BH160,"")</f>
        <v/>
      </c>
      <c r="DA160" s="31" t="str">
        <f>IF(BH160=1,1,"")</f>
        <v/>
      </c>
      <c r="DB160" s="31" t="str">
        <f>IF(BH160=2,2,"")</f>
        <v/>
      </c>
      <c r="DC160" s="31" t="str">
        <f>IF(BH160=3,3,"")</f>
        <v/>
      </c>
      <c r="DD160" s="31" t="str">
        <f>IF(BH160=4,4,"")</f>
        <v/>
      </c>
      <c r="DE160" s="31" t="str">
        <f>IF(BH160=5,5,"")</f>
        <v/>
      </c>
      <c r="DF160" s="31" t="str">
        <f>IF(BK160=0,BK160,"")</f>
        <v/>
      </c>
      <c r="DG160" s="31" t="str">
        <f>IF(BK160=1,1,"")</f>
        <v/>
      </c>
      <c r="DH160" s="31" t="str">
        <f>IF(BK160=2,2,"")</f>
        <v/>
      </c>
      <c r="DI160" s="31" t="str">
        <f>IF(BK160=3,3,"")</f>
        <v/>
      </c>
      <c r="DJ160" s="31" t="str">
        <f>IF(BK160=4,4,"")</f>
        <v/>
      </c>
      <c r="DK160" s="31" t="str">
        <f>IF(BK160=5,5,"")</f>
        <v/>
      </c>
      <c r="DL160" s="31" t="str">
        <f>IF(BK160=6,6,"")</f>
        <v/>
      </c>
      <c r="DM160" s="31" t="str">
        <f>IF(BK160=7,7,"")</f>
        <v/>
      </c>
      <c r="DN160" s="31" t="str">
        <f>IF(BK160=8,8,"")</f>
        <v/>
      </c>
      <c r="DO160" s="31" t="str">
        <f>IF(BK160=9,9,"")</f>
        <v/>
      </c>
      <c r="DP160" s="31" t="str">
        <f>IF(BK160=10,10,"")</f>
        <v/>
      </c>
      <c r="DQ160" s="31" t="str">
        <f>IF(J160="Lund",AZ160,"")</f>
        <v/>
      </c>
      <c r="DR160" s="31" t="str">
        <f>IF(DQ160="","",RANK(DQ160,$DQ$3:$DQ$202,1))</f>
        <v/>
      </c>
      <c r="DS160" s="31" t="str">
        <f>IF(DR160=1,B160,"")</f>
        <v/>
      </c>
      <c r="DT160" s="31" t="str">
        <f>IF(I160="AT",B160,"")</f>
        <v/>
      </c>
      <c r="DU160" s="31" t="str">
        <f>IF(I160="MC",B160,"")</f>
        <v/>
      </c>
      <c r="DV160" s="31" t="str">
        <f>IF(I160="AC",B160,"")</f>
        <v/>
      </c>
      <c r="DW160" s="48" t="e">
        <f>IF(BK160=0,0,IF(D160="","",$D$203-AZ160+1)/$D$203*100)</f>
        <v>#VALUE!</v>
      </c>
      <c r="DX160" s="76" t="str">
        <f>IF(AS160 = 0,AV160 - AS160,"")</f>
        <v/>
      </c>
    </row>
    <row r="161" spans="1:128" ht="13.2" x14ac:dyDescent="0.25">
      <c r="A161" s="31" t="s">
        <v>318</v>
      </c>
      <c r="B161" s="76">
        <v>159</v>
      </c>
      <c r="C161" s="15"/>
      <c r="D161" s="15"/>
      <c r="E161" s="15"/>
      <c r="F161" s="15"/>
      <c r="G161" s="15"/>
      <c r="H161" s="47"/>
      <c r="I161" s="15"/>
      <c r="J161" s="47"/>
      <c r="K161" s="47"/>
      <c r="L161" s="47"/>
      <c r="M161" s="54"/>
      <c r="N161" s="54"/>
      <c r="O161" s="54"/>
      <c r="P161" s="54"/>
      <c r="Q161" s="54"/>
      <c r="R161" s="51"/>
      <c r="S161" s="51"/>
      <c r="T161" s="51"/>
      <c r="U161" s="51"/>
      <c r="V161" s="51"/>
      <c r="W161" s="51"/>
      <c r="X161" s="52" t="str">
        <f>IF(M161&gt;0,VLOOKUP(M161,$DY$8:$DZ$95,2)," ")</f>
        <v xml:space="preserve"> </v>
      </c>
      <c r="Y161" s="52" t="str">
        <f>IF(N161&gt;0,VLOOKUP(N161,$DY$8:$DZ$95,2)," ")</f>
        <v xml:space="preserve"> </v>
      </c>
      <c r="Z161" s="52" t="str">
        <f>IF(O161&gt;0,VLOOKUP(O161,$DY$8:$DZ$95,2)," ")</f>
        <v xml:space="preserve"> </v>
      </c>
      <c r="AA161" s="52" t="str">
        <f>IF(P161&gt;0,VLOOKUP(P161,$DY$8:$DZ$95,2)," ")</f>
        <v xml:space="preserve"> </v>
      </c>
      <c r="AB161" s="52" t="str">
        <f>IF(Q161&gt;0,VLOOKUP(Q161,$DY$8:$DZ$95,2)," ")</f>
        <v xml:space="preserve"> </v>
      </c>
      <c r="AC161" s="54"/>
      <c r="AD161" s="54"/>
      <c r="AE161" s="54"/>
      <c r="AF161" s="54"/>
      <c r="AG161" s="54"/>
      <c r="AH161" s="52" t="str">
        <f>IF(AC161&gt;0,VLOOKUP(AC161,$DY$8:$DZ$95,2)," ")</f>
        <v xml:space="preserve"> </v>
      </c>
      <c r="AI161" s="52" t="str">
        <f>IF(AD161&gt;0,VLOOKUP(AD161,$DY$8:$DZ$95,2)," ")</f>
        <v xml:space="preserve"> </v>
      </c>
      <c r="AJ161" s="52" t="str">
        <f>IF(AE161&gt;0,VLOOKUP(AE161,$DY$8:$DZ$95,2)," ")</f>
        <v xml:space="preserve"> </v>
      </c>
      <c r="AK161" s="52" t="str">
        <f>IF(AF161&gt;0,VLOOKUP(AF161,$DY$8:$DZ$95,2)," ")</f>
        <v xml:space="preserve"> </v>
      </c>
      <c r="AL161" s="52" t="str">
        <f>IF(AG161&gt;0,VLOOKUP(AG161,$DY$8:$DZ$95,2)," ")</f>
        <v xml:space="preserve"> </v>
      </c>
      <c r="AM161" s="53"/>
      <c r="AN161" s="53"/>
      <c r="AO161" s="53"/>
      <c r="AP161" s="53"/>
      <c r="AQ161" s="53"/>
      <c r="AR161" s="53"/>
      <c r="AS161" s="55" t="str">
        <f>IF(D161="","",SUM(X161:AB161))</f>
        <v/>
      </c>
      <c r="AT161" s="31" t="str">
        <f>IF(D161="","",RANK(AS161,$AS$3:$AS$202,0))</f>
        <v/>
      </c>
      <c r="AU161" s="57" t="str">
        <f>IF(D161="","",IF(LOOKUP(AT161,'Master 2012 Pay Sheet'!$A$5:$A$35,'Master 2012 Pay Sheet'!$B$5:$B$35)&gt;0,LOOKUP(AT161,'Master 2012 Pay Sheet'!$A$5:$A$35,'Master 2012 Pay Sheet'!$B$5:$B$35),0))</f>
        <v/>
      </c>
      <c r="AV161" s="56" t="str">
        <f>IF(D161="","",SUM(AH161:AL161))</f>
        <v/>
      </c>
      <c r="AW161" s="31" t="str">
        <f>IF(D161="","",RANK(AV161,$AV$3:$AV$202,0))</f>
        <v/>
      </c>
      <c r="AX161" s="57" t="str">
        <f>IF(D161="","",IF(LOOKUP(AW161,'Master 2012 Pay Sheet'!$C$5:$C$35,'Master 2012 Pay Sheet'!$D$5:$D$35)&gt;0,LOOKUP(AW161,'Master 2012 Pay Sheet'!$C$5:$C$35,'Master 2012 Pay Sheet'!$D$5:$D$35),0))</f>
        <v/>
      </c>
      <c r="AY161" s="56" t="str">
        <f>IF(D161="","",AS161+AV161)</f>
        <v/>
      </c>
      <c r="AZ161" s="31" t="str">
        <f>IF(D161="","",RANK(AY161,$AY$3:$AY$202,0))</f>
        <v/>
      </c>
      <c r="BA161" s="57" t="str">
        <f>IF(D161="","",IF(LOOKUP(AZ161,'Master 2012 Pay Sheet'!$E$5:$E$35,'Master 2012 Pay Sheet'!$F$5:$F$35)&gt;0,LOOKUP(AZ161,'Master 2012 Pay Sheet'!$E$5:$E$35,'Master 2012 Pay Sheet'!$F$5:$F$35),0))</f>
        <v/>
      </c>
      <c r="BB161" s="57" t="str">
        <f>IF(D161="","",SUM(AU161+AX161+BA161))</f>
        <v/>
      </c>
      <c r="BC161" s="31" t="str">
        <f>IF(D161="","",AT161-AZ161)</f>
        <v/>
      </c>
      <c r="BD161" s="31" t="str">
        <f>IF(D161="","",IF(BC161=MAX($BC$3:$BC$202),B161,""))</f>
        <v/>
      </c>
      <c r="BE161" s="31" t="str">
        <f>IF(D161="","",COUNT(M161:Q161))</f>
        <v/>
      </c>
      <c r="BF161" s="56" t="str">
        <f>IF(D161="","",MAX(X161:AB161))</f>
        <v/>
      </c>
      <c r="BG161" s="31" t="str">
        <f>IF(BF161=MAX($BF$3:$BF$202),B161,"")</f>
        <v/>
      </c>
      <c r="BH161" s="31" t="str">
        <f>IF(D161="","",COUNT(AC161:AG161))</f>
        <v/>
      </c>
      <c r="BI161" s="56" t="str">
        <f>IF(D161="","",MAX(AH161:AL161))</f>
        <v/>
      </c>
      <c r="BJ161" s="31" t="str">
        <f>IF(BI161=MAX($BI$3:$BI$202),B161,"")</f>
        <v/>
      </c>
      <c r="BK161" s="31" t="str">
        <f>IF(BE161="","",BE161+BH161)</f>
        <v/>
      </c>
      <c r="BL161" s="31" t="str">
        <f>IF(D161="","",IF(S161=MAX($S$3:$S$202),S161,""))</f>
        <v/>
      </c>
      <c r="BM161" s="31" t="str">
        <f>IF(BL161=MAX($BL$3:$BL$202),B161,"")</f>
        <v/>
      </c>
      <c r="BN161" s="31" t="str">
        <f>IF(D161="","",IF(AN161=MAX($AN$3:$AN$202),AN161,""))</f>
        <v/>
      </c>
      <c r="BO161" s="31" t="str">
        <f>IF(BN161=MAX($BN$3:$BN$202),B161,"")</f>
        <v/>
      </c>
      <c r="BP161" s="31" t="str">
        <f>IF(D161="","",IF(R161=MAX($R$3:$R$202),R161,""))</f>
        <v/>
      </c>
      <c r="BQ161" s="31" t="str">
        <f>IF(BP161=MAX($BP$3:$BP$202),B161,"")</f>
        <v/>
      </c>
      <c r="BR161" s="31" t="str">
        <f>IF(D161="","",IF(AM161=MAX($AM$3:$AM$202),AM161,""))</f>
        <v/>
      </c>
      <c r="BS161" s="31" t="str">
        <f>IF(BR161=MAX($BR$3:$BR$202),B161,"")</f>
        <v/>
      </c>
      <c r="BT161" s="31" t="str">
        <f>IF(D161="","",IF(V161=MAX($V$3:$V$202),V161,""))</f>
        <v/>
      </c>
      <c r="BU161" s="31" t="str">
        <f>IF(BT161=MAX($BT$3:$BT$202),B161,"")</f>
        <v/>
      </c>
      <c r="BV161" s="31" t="str">
        <f>IF(D161="","",IF(W161=MAX($W$3:$W$202), W161,""))</f>
        <v/>
      </c>
      <c r="BW161" s="31" t="str">
        <f>IF(BV161=MAX($BV$3:$BV$202),B161,"")</f>
        <v/>
      </c>
      <c r="BX161" s="31" t="str">
        <f>IF(D161="","",IF(AQ161=MAX($AQ$3:$AQ$202),AQ161,""))</f>
        <v/>
      </c>
      <c r="BY161" s="31" t="str">
        <f>IF(BX161=MAX($BX$3:$BX$202),B161,"")</f>
        <v/>
      </c>
      <c r="BZ161" s="31" t="str">
        <f>IF(D161="","",IF(AR161=MAX($AR$3:$AR$202), AR161,""))</f>
        <v/>
      </c>
      <c r="CA161" s="31" t="str">
        <f>IF(BZ161=MAX($BZ$3:$BZ$202),B161,"")</f>
        <v/>
      </c>
      <c r="CB161" s="31" t="str">
        <f>IF(D161="","",IF(U161=MAX($U$3:$U$202), U161,""))</f>
        <v/>
      </c>
      <c r="CC161" s="31" t="str">
        <f>IF(CB161=MAX($CB$3:$CB$202),B161,"")</f>
        <v/>
      </c>
      <c r="CD161" s="31" t="str">
        <f>IF(D161="","",IF(AP161=MAX($AP$3:$AP$202),AP161,""))</f>
        <v/>
      </c>
      <c r="CE161" s="31" t="str">
        <f>IF(CD161=MAX($CD$3:$CD$202),B161,"")</f>
        <v/>
      </c>
      <c r="CF161" s="31" t="str">
        <f>IF(D161="","",IF(T161=MAX($T$3:$T$202), T161,""))</f>
        <v/>
      </c>
      <c r="CG161" s="31" t="str">
        <f>IF(CF161=MAX($CF$3:$CF$202),B161,"")</f>
        <v/>
      </c>
      <c r="CH161" s="31" t="str">
        <f>IF(D161="","",IF(AO161=MAX($AO$3:$AO$202),AO161,""))</f>
        <v/>
      </c>
      <c r="CI161" s="31" t="str">
        <f>IF(CH161=MAX($CH$3:$CH$202),B161,"")</f>
        <v/>
      </c>
      <c r="CJ161" s="31" t="str">
        <f>IF(I161="AC",AZ161,"")</f>
        <v/>
      </c>
      <c r="CK161" s="31" t="str">
        <f>IF(CJ161="","",RANK(CJ161,$CJ$3:$CJ$202,1))</f>
        <v/>
      </c>
      <c r="CL161" s="31" t="str">
        <f>IF(CK161=1,B161,"")</f>
        <v/>
      </c>
      <c r="CM161" s="31" t="str">
        <f>IF(CK161=2,B161,"")</f>
        <v/>
      </c>
      <c r="CN161" s="31" t="str">
        <f>IF(CK161=3,B161,"")</f>
        <v/>
      </c>
      <c r="CO161" s="31" t="str">
        <f>IF(I161="MC",AZ161,"")</f>
        <v/>
      </c>
      <c r="CP161" s="31" t="str">
        <f>IF(CO161="","",RANK(CO161,$CO$3:$CO$202,1))</f>
        <v/>
      </c>
      <c r="CQ161" s="31" t="str">
        <f>IF(CP161=1,B161,"")</f>
        <v/>
      </c>
      <c r="CR161" s="31" t="str">
        <f>IF(CP161=2,B161,"")</f>
        <v/>
      </c>
      <c r="CS161" s="31" t="str">
        <f>IF(CP161=3,B161,"")</f>
        <v/>
      </c>
      <c r="CT161" s="31" t="str">
        <f>IF(BE161=0,BE161,"")</f>
        <v/>
      </c>
      <c r="CU161" s="31" t="str">
        <f>IF(BE161=1,1,"")</f>
        <v/>
      </c>
      <c r="CV161" s="31" t="str">
        <f>IF(BE161=2,2,"")</f>
        <v/>
      </c>
      <c r="CW161" s="31" t="str">
        <f>IF(BE161=3,3,"")</f>
        <v/>
      </c>
      <c r="CX161" s="31" t="str">
        <f>IF(BE161=4,4,"")</f>
        <v/>
      </c>
      <c r="CY161" s="31" t="str">
        <f>IF(BE161=5,5,"")</f>
        <v/>
      </c>
      <c r="CZ161" s="31" t="str">
        <f>IF(BH161=0,BH161,"")</f>
        <v/>
      </c>
      <c r="DA161" s="31" t="str">
        <f>IF(BH161=1,1,"")</f>
        <v/>
      </c>
      <c r="DB161" s="31" t="str">
        <f>IF(BH161=2,2,"")</f>
        <v/>
      </c>
      <c r="DC161" s="31" t="str">
        <f>IF(BH161=3,3,"")</f>
        <v/>
      </c>
      <c r="DD161" s="31" t="str">
        <f>IF(BH161=4,4,"")</f>
        <v/>
      </c>
      <c r="DE161" s="31" t="str">
        <f>IF(BH161=5,5,"")</f>
        <v/>
      </c>
      <c r="DF161" s="31" t="str">
        <f>IF(BK161=0,BK161,"")</f>
        <v/>
      </c>
      <c r="DG161" s="31" t="str">
        <f>IF(BK161=1,1,"")</f>
        <v/>
      </c>
      <c r="DH161" s="31" t="str">
        <f>IF(BK161=2,2,"")</f>
        <v/>
      </c>
      <c r="DI161" s="31" t="str">
        <f>IF(BK161=3,3,"")</f>
        <v/>
      </c>
      <c r="DJ161" s="31" t="str">
        <f>IF(BK161=4,4,"")</f>
        <v/>
      </c>
      <c r="DK161" s="31" t="str">
        <f>IF(BK161=5,5,"")</f>
        <v/>
      </c>
      <c r="DL161" s="31" t="str">
        <f>IF(BK161=6,6,"")</f>
        <v/>
      </c>
      <c r="DM161" s="31" t="str">
        <f>IF(BK161=7,7,"")</f>
        <v/>
      </c>
      <c r="DN161" s="31" t="str">
        <f>IF(BK161=8,8,"")</f>
        <v/>
      </c>
      <c r="DO161" s="31" t="str">
        <f>IF(BK161=9,9,"")</f>
        <v/>
      </c>
      <c r="DP161" s="31" t="str">
        <f>IF(BK161=10,10,"")</f>
        <v/>
      </c>
      <c r="DQ161" s="31" t="str">
        <f>IF(J161="Lund",AZ161,"")</f>
        <v/>
      </c>
      <c r="DR161" s="31" t="str">
        <f>IF(DQ161="","",RANK(DQ161,$DQ$3:$DQ$202,1))</f>
        <v/>
      </c>
      <c r="DS161" s="31" t="str">
        <f>IF(DR161=1,B161,"")</f>
        <v/>
      </c>
      <c r="DT161" s="31" t="str">
        <f>IF(I161="AT",B161,"")</f>
        <v/>
      </c>
      <c r="DU161" s="31" t="str">
        <f>IF(I161="MC",B161,"")</f>
        <v/>
      </c>
      <c r="DV161" s="31" t="str">
        <f>IF(I161="AC",B161,"")</f>
        <v/>
      </c>
      <c r="DW161" s="48" t="e">
        <f>IF(BK161=0,0,IF(D161="","",$D$203-AZ161+1)/$D$203*100)</f>
        <v>#VALUE!</v>
      </c>
      <c r="DX161" s="76" t="str">
        <f>IF(AS161 = 0,AV161 - AS161,"")</f>
        <v/>
      </c>
    </row>
    <row r="162" spans="1:128" ht="13.2" x14ac:dyDescent="0.25">
      <c r="A162" s="31" t="s">
        <v>318</v>
      </c>
      <c r="B162" s="76">
        <v>160</v>
      </c>
      <c r="C162" s="15"/>
      <c r="D162" s="15"/>
      <c r="E162" s="15"/>
      <c r="F162" s="15"/>
      <c r="G162" s="15"/>
      <c r="H162" s="47"/>
      <c r="I162" s="15"/>
      <c r="J162" s="47"/>
      <c r="K162" s="47"/>
      <c r="L162" s="47"/>
      <c r="M162" s="54"/>
      <c r="N162" s="54"/>
      <c r="O162" s="54"/>
      <c r="P162" s="54"/>
      <c r="Q162" s="54"/>
      <c r="R162" s="51"/>
      <c r="S162" s="51"/>
      <c r="T162" s="51"/>
      <c r="U162" s="51"/>
      <c r="V162" s="51"/>
      <c r="W162" s="51"/>
      <c r="X162" s="52" t="str">
        <f>IF(M162&gt;0,VLOOKUP(M162,$DY$8:$DZ$95,2)," ")</f>
        <v xml:space="preserve"> </v>
      </c>
      <c r="Y162" s="52" t="str">
        <f>IF(N162&gt;0,VLOOKUP(N162,$DY$8:$DZ$95,2)," ")</f>
        <v xml:space="preserve"> </v>
      </c>
      <c r="Z162" s="52" t="str">
        <f>IF(O162&gt;0,VLOOKUP(O162,$DY$8:$DZ$95,2)," ")</f>
        <v xml:space="preserve"> </v>
      </c>
      <c r="AA162" s="52" t="str">
        <f>IF(P162&gt;0,VLOOKUP(P162,$DY$8:$DZ$95,2)," ")</f>
        <v xml:space="preserve"> </v>
      </c>
      <c r="AB162" s="52" t="str">
        <f>IF(Q162&gt;0,VLOOKUP(Q162,$DY$8:$DZ$95,2)," ")</f>
        <v xml:space="preserve"> </v>
      </c>
      <c r="AC162" s="54"/>
      <c r="AD162" s="54"/>
      <c r="AE162" s="54"/>
      <c r="AF162" s="54"/>
      <c r="AG162" s="54"/>
      <c r="AH162" s="52" t="str">
        <f>IF(AC162&gt;0,VLOOKUP(AC162,$DY$8:$DZ$95,2)," ")</f>
        <v xml:space="preserve"> </v>
      </c>
      <c r="AI162" s="52" t="str">
        <f>IF(AD162&gt;0,VLOOKUP(AD162,$DY$8:$DZ$95,2)," ")</f>
        <v xml:space="preserve"> </v>
      </c>
      <c r="AJ162" s="52" t="str">
        <f>IF(AE162&gt;0,VLOOKUP(AE162,$DY$8:$DZ$95,2)," ")</f>
        <v xml:space="preserve"> </v>
      </c>
      <c r="AK162" s="52" t="str">
        <f>IF(AF162&gt;0,VLOOKUP(AF162,$DY$8:$DZ$95,2)," ")</f>
        <v xml:space="preserve"> </v>
      </c>
      <c r="AL162" s="52" t="str">
        <f>IF(AG162&gt;0,VLOOKUP(AG162,$DY$8:$DZ$95,2)," ")</f>
        <v xml:space="preserve"> </v>
      </c>
      <c r="AM162" s="53"/>
      <c r="AN162" s="53"/>
      <c r="AO162" s="53"/>
      <c r="AP162" s="53"/>
      <c r="AQ162" s="53"/>
      <c r="AR162" s="53"/>
      <c r="AS162" s="55" t="str">
        <f>IF(D162="","",SUM(X162:AB162))</f>
        <v/>
      </c>
      <c r="AT162" s="31" t="str">
        <f>IF(D162="","",RANK(AS162,$AS$3:$AS$202,0))</f>
        <v/>
      </c>
      <c r="AU162" s="57" t="str">
        <f>IF(D162="","",IF(LOOKUP(AT162,'Master 2012 Pay Sheet'!$A$5:$A$35,'Master 2012 Pay Sheet'!$B$5:$B$35)&gt;0,LOOKUP(AT162,'Master 2012 Pay Sheet'!$A$5:$A$35,'Master 2012 Pay Sheet'!$B$5:$B$35),0))</f>
        <v/>
      </c>
      <c r="AV162" s="56" t="str">
        <f>IF(D162="","",SUM(AH162:AL162))</f>
        <v/>
      </c>
      <c r="AW162" s="31" t="str">
        <f>IF(D162="","",RANK(AV162,$AV$3:$AV$202,0))</f>
        <v/>
      </c>
      <c r="AX162" s="57" t="str">
        <f>IF(D162="","",IF(LOOKUP(AW162,'Master 2012 Pay Sheet'!$C$5:$C$35,'Master 2012 Pay Sheet'!$D$5:$D$35)&gt;0,LOOKUP(AW162,'Master 2012 Pay Sheet'!$C$5:$C$35,'Master 2012 Pay Sheet'!$D$5:$D$35),0))</f>
        <v/>
      </c>
      <c r="AY162" s="56" t="str">
        <f>IF(D162="","",AS162+AV162)</f>
        <v/>
      </c>
      <c r="AZ162" s="31" t="str">
        <f>IF(D162="","",RANK(AY162,$AY$3:$AY$202,0))</f>
        <v/>
      </c>
      <c r="BA162" s="57" t="str">
        <f>IF(D162="","",IF(LOOKUP(AZ162,'Master 2012 Pay Sheet'!$E$5:$E$35,'Master 2012 Pay Sheet'!$F$5:$F$35)&gt;0,LOOKUP(AZ162,'Master 2012 Pay Sheet'!$E$5:$E$35,'Master 2012 Pay Sheet'!$F$5:$F$35),0))</f>
        <v/>
      </c>
      <c r="BB162" s="57" t="str">
        <f>IF(D162="","",SUM(AU162+AX162+BA162))</f>
        <v/>
      </c>
      <c r="BC162" s="31" t="str">
        <f>IF(D162="","",AT162-AZ162)</f>
        <v/>
      </c>
      <c r="BD162" s="31" t="str">
        <f>IF(D162="","",IF(BC162=MAX($BC$3:$BC$202),B162,""))</f>
        <v/>
      </c>
      <c r="BE162" s="31" t="str">
        <f>IF(D162="","",COUNT(M162:Q162))</f>
        <v/>
      </c>
      <c r="BF162" s="56" t="str">
        <f>IF(D162="","",MAX(X162:AB162))</f>
        <v/>
      </c>
      <c r="BG162" s="31" t="str">
        <f>IF(BF162=MAX($BF$3:$BF$202),B162,"")</f>
        <v/>
      </c>
      <c r="BH162" s="31" t="str">
        <f>IF(D162="","",COUNT(AC162:AG162))</f>
        <v/>
      </c>
      <c r="BI162" s="56" t="str">
        <f>IF(D162="","",MAX(AH162:AL162))</f>
        <v/>
      </c>
      <c r="BJ162" s="31" t="str">
        <f>IF(BI162=MAX($BI$3:$BI$202),B162,"")</f>
        <v/>
      </c>
      <c r="BK162" s="31" t="str">
        <f>IF(BE162="","",BE162+BH162)</f>
        <v/>
      </c>
      <c r="BL162" s="31" t="str">
        <f>IF(D162="","",IF(S162=MAX($S$3:$S$202),S162,""))</f>
        <v/>
      </c>
      <c r="BM162" s="31" t="str">
        <f>IF(BL162=MAX($BL$3:$BL$202),B162,"")</f>
        <v/>
      </c>
      <c r="BN162" s="31" t="str">
        <f>IF(D162="","",IF(AN162=MAX($AN$3:$AN$202),AN162,""))</f>
        <v/>
      </c>
      <c r="BO162" s="31" t="str">
        <f>IF(BN162=MAX($BN$3:$BN$202),B162,"")</f>
        <v/>
      </c>
      <c r="BP162" s="31" t="str">
        <f>IF(D162="","",IF(R162=MAX($R$3:$R$202),R162,""))</f>
        <v/>
      </c>
      <c r="BQ162" s="31" t="str">
        <f>IF(BP162=MAX($BP$3:$BP$202),B162,"")</f>
        <v/>
      </c>
      <c r="BR162" s="31" t="str">
        <f>IF(D162="","",IF(AM162=MAX($AM$3:$AM$202),AM162,""))</f>
        <v/>
      </c>
      <c r="BS162" s="31" t="str">
        <f>IF(BR162=MAX($BR$3:$BR$202),B162,"")</f>
        <v/>
      </c>
      <c r="BT162" s="31" t="str">
        <f>IF(D162="","",IF(V162=MAX($V$3:$V$202),V162,""))</f>
        <v/>
      </c>
      <c r="BU162" s="31" t="str">
        <f>IF(BT162=MAX($BT$3:$BT$202),B162,"")</f>
        <v/>
      </c>
      <c r="BV162" s="31" t="str">
        <f>IF(D162="","",IF(W162=MAX($W$3:$W$202), W162,""))</f>
        <v/>
      </c>
      <c r="BW162" s="31" t="str">
        <f>IF(BV162=MAX($BV$3:$BV$202),B162,"")</f>
        <v/>
      </c>
      <c r="BX162" s="31" t="str">
        <f>IF(D162="","",IF(AQ162=MAX($AQ$3:$AQ$202),AQ162,""))</f>
        <v/>
      </c>
      <c r="BY162" s="31" t="str">
        <f>IF(BX162=MAX($BX$3:$BX$202),B162,"")</f>
        <v/>
      </c>
      <c r="BZ162" s="31" t="str">
        <f>IF(D162="","",IF(AR162=MAX($AR$3:$AR$202), AR162,""))</f>
        <v/>
      </c>
      <c r="CA162" s="31" t="str">
        <f>IF(BZ162=MAX($BZ$3:$BZ$202),B162,"")</f>
        <v/>
      </c>
      <c r="CB162" s="31" t="str">
        <f>IF(D162="","",IF(U162=MAX($U$3:$U$202), U162,""))</f>
        <v/>
      </c>
      <c r="CC162" s="31" t="str">
        <f>IF(CB162=MAX($CB$3:$CB$202),B162,"")</f>
        <v/>
      </c>
      <c r="CD162" s="31" t="str">
        <f>IF(D162="","",IF(AP162=MAX($AP$3:$AP$202),AP162,""))</f>
        <v/>
      </c>
      <c r="CE162" s="31" t="str">
        <f>IF(CD162=MAX($CD$3:$CD$202),B162,"")</f>
        <v/>
      </c>
      <c r="CF162" s="31" t="str">
        <f>IF(D162="","",IF(T162=MAX($T$3:$T$202), T162,""))</f>
        <v/>
      </c>
      <c r="CG162" s="31" t="str">
        <f>IF(CF162=MAX($CF$3:$CF$202),B162,"")</f>
        <v/>
      </c>
      <c r="CH162" s="31" t="str">
        <f>IF(D162="","",IF(AO162=MAX($AO$3:$AO$202),AO162,""))</f>
        <v/>
      </c>
      <c r="CI162" s="31" t="str">
        <f>IF(CH162=MAX($CH$3:$CH$202),B162,"")</f>
        <v/>
      </c>
      <c r="CJ162" s="31" t="str">
        <f>IF(I162="AC",AZ162,"")</f>
        <v/>
      </c>
      <c r="CK162" s="31" t="str">
        <f>IF(CJ162="","",RANK(CJ162,$CJ$3:$CJ$202,1))</f>
        <v/>
      </c>
      <c r="CL162" s="31" t="str">
        <f>IF(CK162=1,B162,"")</f>
        <v/>
      </c>
      <c r="CM162" s="31" t="str">
        <f>IF(CK162=2,B162,"")</f>
        <v/>
      </c>
      <c r="CN162" s="31" t="str">
        <f>IF(CK162=3,B162,"")</f>
        <v/>
      </c>
      <c r="CO162" s="31" t="str">
        <f>IF(I162="MC",AZ162,"")</f>
        <v/>
      </c>
      <c r="CP162" s="31" t="str">
        <f>IF(CO162="","",RANK(CO162,$CO$3:$CO$202,1))</f>
        <v/>
      </c>
      <c r="CQ162" s="31" t="str">
        <f>IF(CP162=1,B162,"")</f>
        <v/>
      </c>
      <c r="CR162" s="31" t="str">
        <f>IF(CP162=2,B162,"")</f>
        <v/>
      </c>
      <c r="CS162" s="31" t="str">
        <f>IF(CP162=3,B162,"")</f>
        <v/>
      </c>
      <c r="CT162" s="31" t="str">
        <f>IF(BE162=0,BE162,"")</f>
        <v/>
      </c>
      <c r="CU162" s="31" t="str">
        <f>IF(BE162=1,1,"")</f>
        <v/>
      </c>
      <c r="CV162" s="31" t="str">
        <f>IF(BE162=2,2,"")</f>
        <v/>
      </c>
      <c r="CW162" s="31" t="str">
        <f>IF(BE162=3,3,"")</f>
        <v/>
      </c>
      <c r="CX162" s="31" t="str">
        <f>IF(BE162=4,4,"")</f>
        <v/>
      </c>
      <c r="CY162" s="31" t="str">
        <f>IF(BE162=5,5,"")</f>
        <v/>
      </c>
      <c r="CZ162" s="31" t="str">
        <f>IF(BH162=0,BH162,"")</f>
        <v/>
      </c>
      <c r="DA162" s="31" t="str">
        <f>IF(BH162=1,1,"")</f>
        <v/>
      </c>
      <c r="DB162" s="31" t="str">
        <f>IF(BH162=2,2,"")</f>
        <v/>
      </c>
      <c r="DC162" s="31" t="str">
        <f>IF(BH162=3,3,"")</f>
        <v/>
      </c>
      <c r="DD162" s="31" t="str">
        <f>IF(BH162=4,4,"")</f>
        <v/>
      </c>
      <c r="DE162" s="31" t="str">
        <f>IF(BH162=5,5,"")</f>
        <v/>
      </c>
      <c r="DF162" s="31" t="str">
        <f>IF(BK162=0,BK162,"")</f>
        <v/>
      </c>
      <c r="DG162" s="31" t="str">
        <f>IF(BK162=1,1,"")</f>
        <v/>
      </c>
      <c r="DH162" s="31" t="str">
        <f>IF(BK162=2,2,"")</f>
        <v/>
      </c>
      <c r="DI162" s="31" t="str">
        <f>IF(BK162=3,3,"")</f>
        <v/>
      </c>
      <c r="DJ162" s="31" t="str">
        <f>IF(BK162=4,4,"")</f>
        <v/>
      </c>
      <c r="DK162" s="31" t="str">
        <f>IF(BK162=5,5,"")</f>
        <v/>
      </c>
      <c r="DL162" s="31" t="str">
        <f>IF(BK162=6,6,"")</f>
        <v/>
      </c>
      <c r="DM162" s="31" t="str">
        <f>IF(BK162=7,7,"")</f>
        <v/>
      </c>
      <c r="DN162" s="31" t="str">
        <f>IF(BK162=8,8,"")</f>
        <v/>
      </c>
      <c r="DO162" s="31" t="str">
        <f>IF(BK162=9,9,"")</f>
        <v/>
      </c>
      <c r="DP162" s="31" t="str">
        <f>IF(BK162=10,10,"")</f>
        <v/>
      </c>
      <c r="DQ162" s="31" t="str">
        <f>IF(J162="Lund",AZ162,"")</f>
        <v/>
      </c>
      <c r="DR162" s="31" t="str">
        <f>IF(DQ162="","",RANK(DQ162,$DQ$3:$DQ$202,1))</f>
        <v/>
      </c>
      <c r="DS162" s="31" t="str">
        <f>IF(DR162=1,B162,"")</f>
        <v/>
      </c>
      <c r="DT162" s="31" t="str">
        <f>IF(I162="AT",B162,"")</f>
        <v/>
      </c>
      <c r="DU162" s="31" t="str">
        <f>IF(I162="MC",B162,"")</f>
        <v/>
      </c>
      <c r="DV162" s="31" t="str">
        <f>IF(I162="AC",B162,"")</f>
        <v/>
      </c>
      <c r="DW162" s="48" t="e">
        <f>IF(BK162=0,0,IF(D162="","",$D$203-AZ162+1)/$D$203*100)</f>
        <v>#VALUE!</v>
      </c>
      <c r="DX162" s="76" t="str">
        <f>IF(AS162 = 0,AV162 - AS162,"")</f>
        <v/>
      </c>
    </row>
    <row r="163" spans="1:128" ht="13.2" x14ac:dyDescent="0.25">
      <c r="A163" s="31" t="s">
        <v>318</v>
      </c>
      <c r="B163" s="76">
        <v>161</v>
      </c>
      <c r="C163" s="15"/>
      <c r="D163" s="15"/>
      <c r="E163" s="15"/>
      <c r="F163" s="15"/>
      <c r="G163" s="15"/>
      <c r="H163" s="47"/>
      <c r="I163" s="15"/>
      <c r="J163" s="47"/>
      <c r="K163" s="47"/>
      <c r="L163" s="47"/>
      <c r="M163" s="54"/>
      <c r="N163" s="54"/>
      <c r="O163" s="54"/>
      <c r="P163" s="54"/>
      <c r="Q163" s="54"/>
      <c r="R163" s="51"/>
      <c r="S163" s="51"/>
      <c r="T163" s="51"/>
      <c r="U163" s="51"/>
      <c r="V163" s="51"/>
      <c r="W163" s="51"/>
      <c r="X163" s="52" t="str">
        <f>IF(M163&gt;0,VLOOKUP(M163,$DY$8:$DZ$95,2)," ")</f>
        <v xml:space="preserve"> </v>
      </c>
      <c r="Y163" s="52" t="str">
        <f>IF(N163&gt;0,VLOOKUP(N163,$DY$8:$DZ$95,2)," ")</f>
        <v xml:space="preserve"> </v>
      </c>
      <c r="Z163" s="52" t="str">
        <f>IF(O163&gt;0,VLOOKUP(O163,$DY$8:$DZ$95,2)," ")</f>
        <v xml:space="preserve"> </v>
      </c>
      <c r="AA163" s="52" t="str">
        <f>IF(P163&gt;0,VLOOKUP(P163,$DY$8:$DZ$95,2)," ")</f>
        <v xml:space="preserve"> </v>
      </c>
      <c r="AB163" s="52" t="str">
        <f>IF(Q163&gt;0,VLOOKUP(Q163,$DY$8:$DZ$95,2)," ")</f>
        <v xml:space="preserve"> </v>
      </c>
      <c r="AC163" s="54"/>
      <c r="AD163" s="54"/>
      <c r="AE163" s="54"/>
      <c r="AF163" s="54"/>
      <c r="AG163" s="54"/>
      <c r="AH163" s="52" t="str">
        <f>IF(AC163&gt;0,VLOOKUP(AC163,$DY$8:$DZ$95,2)," ")</f>
        <v xml:space="preserve"> </v>
      </c>
      <c r="AI163" s="52" t="str">
        <f>IF(AD163&gt;0,VLOOKUP(AD163,$DY$8:$DZ$95,2)," ")</f>
        <v xml:space="preserve"> </v>
      </c>
      <c r="AJ163" s="52" t="str">
        <f>IF(AE163&gt;0,VLOOKUP(AE163,$DY$8:$DZ$95,2)," ")</f>
        <v xml:space="preserve"> </v>
      </c>
      <c r="AK163" s="52" t="str">
        <f>IF(AF163&gt;0,VLOOKUP(AF163,$DY$8:$DZ$95,2)," ")</f>
        <v xml:space="preserve"> </v>
      </c>
      <c r="AL163" s="52" t="str">
        <f>IF(AG163&gt;0,VLOOKUP(AG163,$DY$8:$DZ$95,2)," ")</f>
        <v xml:space="preserve"> </v>
      </c>
      <c r="AM163" s="53"/>
      <c r="AN163" s="53"/>
      <c r="AO163" s="53"/>
      <c r="AP163" s="53"/>
      <c r="AQ163" s="53"/>
      <c r="AR163" s="53"/>
      <c r="AS163" s="55" t="str">
        <f>IF(D163="","",SUM(X163:AB163))</f>
        <v/>
      </c>
      <c r="AT163" s="31" t="str">
        <f>IF(D163="","",RANK(AS163,$AS$3:$AS$202,0))</f>
        <v/>
      </c>
      <c r="AU163" s="57" t="str">
        <f>IF(D163="","",IF(LOOKUP(AT163,'Master 2012 Pay Sheet'!$A$5:$A$35,'Master 2012 Pay Sheet'!$B$5:$B$35)&gt;0,LOOKUP(AT163,'Master 2012 Pay Sheet'!$A$5:$A$35,'Master 2012 Pay Sheet'!$B$5:$B$35),0))</f>
        <v/>
      </c>
      <c r="AV163" s="56" t="str">
        <f>IF(D163="","",SUM(AH163:AL163))</f>
        <v/>
      </c>
      <c r="AW163" s="31" t="str">
        <f>IF(D163="","",RANK(AV163,$AV$3:$AV$202,0))</f>
        <v/>
      </c>
      <c r="AX163" s="57" t="str">
        <f>IF(D163="","",IF(LOOKUP(AW163,'Master 2012 Pay Sheet'!$C$5:$C$35,'Master 2012 Pay Sheet'!$D$5:$D$35)&gt;0,LOOKUP(AW163,'Master 2012 Pay Sheet'!$C$5:$C$35,'Master 2012 Pay Sheet'!$D$5:$D$35),0))</f>
        <v/>
      </c>
      <c r="AY163" s="56" t="str">
        <f>IF(D163="","",AS163+AV163)</f>
        <v/>
      </c>
      <c r="AZ163" s="31" t="str">
        <f>IF(D163="","",RANK(AY163,$AY$3:$AY$202,0))</f>
        <v/>
      </c>
      <c r="BA163" s="57" t="str">
        <f>IF(D163="","",IF(LOOKUP(AZ163,'Master 2012 Pay Sheet'!$E$5:$E$35,'Master 2012 Pay Sheet'!$F$5:$F$35)&gt;0,LOOKUP(AZ163,'Master 2012 Pay Sheet'!$E$5:$E$35,'Master 2012 Pay Sheet'!$F$5:$F$35),0))</f>
        <v/>
      </c>
      <c r="BB163" s="57" t="str">
        <f>IF(D163="","",SUM(AU163+AX163+BA163))</f>
        <v/>
      </c>
      <c r="BC163" s="31" t="str">
        <f>IF(D163="","",AT163-AZ163)</f>
        <v/>
      </c>
      <c r="BD163" s="31" t="str">
        <f>IF(D163="","",IF(BC163=MAX($BC$3:$BC$202),B163,""))</f>
        <v/>
      </c>
      <c r="BE163" s="31" t="str">
        <f>IF(D163="","",COUNT(M163:Q163))</f>
        <v/>
      </c>
      <c r="BF163" s="56" t="str">
        <f>IF(D163="","",MAX(X163:AB163))</f>
        <v/>
      </c>
      <c r="BG163" s="31" t="str">
        <f>IF(BF163=MAX($BF$3:$BF$202),B163,"")</f>
        <v/>
      </c>
      <c r="BH163" s="31" t="str">
        <f>IF(D163="","",COUNT(AC163:AG163))</f>
        <v/>
      </c>
      <c r="BI163" s="56" t="str">
        <f>IF(D163="","",MAX(AH163:AL163))</f>
        <v/>
      </c>
      <c r="BJ163" s="31" t="str">
        <f>IF(BI163=MAX($BI$3:$BI$202),B163,"")</f>
        <v/>
      </c>
      <c r="BK163" s="31" t="str">
        <f>IF(BE163="","",BE163+BH163)</f>
        <v/>
      </c>
      <c r="BL163" s="31" t="str">
        <f>IF(D163="","",IF(S163=MAX($S$3:$S$202),S163,""))</f>
        <v/>
      </c>
      <c r="BM163" s="31" t="str">
        <f>IF(BL163=MAX($BL$3:$BL$202),B163,"")</f>
        <v/>
      </c>
      <c r="BN163" s="31" t="str">
        <f>IF(D163="","",IF(AN163=MAX($AN$3:$AN$202),AN163,""))</f>
        <v/>
      </c>
      <c r="BO163" s="31" t="str">
        <f>IF(BN163=MAX($BN$3:$BN$202),B163,"")</f>
        <v/>
      </c>
      <c r="BP163" s="31" t="str">
        <f>IF(D163="","",IF(R163=MAX($R$3:$R$202),R163,""))</f>
        <v/>
      </c>
      <c r="BQ163" s="31" t="str">
        <f>IF(BP163=MAX($BP$3:$BP$202),B163,"")</f>
        <v/>
      </c>
      <c r="BR163" s="31" t="str">
        <f>IF(D163="","",IF(AM163=MAX($AM$3:$AM$202),AM163,""))</f>
        <v/>
      </c>
      <c r="BS163" s="31" t="str">
        <f>IF(BR163=MAX($BR$3:$BR$202),B163,"")</f>
        <v/>
      </c>
      <c r="BT163" s="31" t="str">
        <f>IF(D163="","",IF(V163=MAX($V$3:$V$202),V163,""))</f>
        <v/>
      </c>
      <c r="BU163" s="31" t="str">
        <f>IF(BT163=MAX($BT$3:$BT$202),B163,"")</f>
        <v/>
      </c>
      <c r="BV163" s="31" t="str">
        <f>IF(D163="","",IF(W163=MAX($W$3:$W$202), W163,""))</f>
        <v/>
      </c>
      <c r="BW163" s="31" t="str">
        <f>IF(BV163=MAX($BV$3:$BV$202),B163,"")</f>
        <v/>
      </c>
      <c r="BX163" s="31" t="str">
        <f>IF(D163="","",IF(AQ163=MAX($AQ$3:$AQ$202),AQ163,""))</f>
        <v/>
      </c>
      <c r="BY163" s="31" t="str">
        <f>IF(BX163=MAX($BX$3:$BX$202),B163,"")</f>
        <v/>
      </c>
      <c r="BZ163" s="31" t="str">
        <f>IF(D163="","",IF(AR163=MAX($AR$3:$AR$202), AR163,""))</f>
        <v/>
      </c>
      <c r="CA163" s="31" t="str">
        <f>IF(BZ163=MAX($BZ$3:$BZ$202),B163,"")</f>
        <v/>
      </c>
      <c r="CB163" s="31" t="str">
        <f>IF(D163="","",IF(U163=MAX($U$3:$U$202), U163,""))</f>
        <v/>
      </c>
      <c r="CC163" s="31" t="str">
        <f>IF(CB163=MAX($CB$3:$CB$202),B163,"")</f>
        <v/>
      </c>
      <c r="CD163" s="31" t="str">
        <f>IF(D163="","",IF(AP163=MAX($AP$3:$AP$202),AP163,""))</f>
        <v/>
      </c>
      <c r="CE163" s="31" t="str">
        <f>IF(CD163=MAX($CD$3:$CD$202),B163,"")</f>
        <v/>
      </c>
      <c r="CF163" s="31" t="str">
        <f>IF(D163="","",IF(T163=MAX($T$3:$T$202), T163,""))</f>
        <v/>
      </c>
      <c r="CG163" s="31" t="str">
        <f>IF(CF163=MAX($CF$3:$CF$202),B163,"")</f>
        <v/>
      </c>
      <c r="CH163" s="31" t="str">
        <f>IF(D163="","",IF(AO163=MAX($AO$3:$AO$202),AO163,""))</f>
        <v/>
      </c>
      <c r="CI163" s="31" t="str">
        <f>IF(CH163=MAX($CH$3:$CH$202),B163,"")</f>
        <v/>
      </c>
      <c r="CJ163" s="31" t="str">
        <f>IF(I163="AC",AZ163,"")</f>
        <v/>
      </c>
      <c r="CK163" s="31" t="str">
        <f>IF(CJ163="","",RANK(CJ163,$CJ$3:$CJ$202,1))</f>
        <v/>
      </c>
      <c r="CL163" s="31" t="str">
        <f>IF(CK163=1,B163,"")</f>
        <v/>
      </c>
      <c r="CM163" s="31" t="str">
        <f>IF(CK163=2,B163,"")</f>
        <v/>
      </c>
      <c r="CN163" s="31" t="str">
        <f>IF(CK163=3,B163,"")</f>
        <v/>
      </c>
      <c r="CO163" s="31" t="str">
        <f>IF(I163="MC",AZ163,"")</f>
        <v/>
      </c>
      <c r="CP163" s="31" t="str">
        <f>IF(CO163="","",RANK(CO163,$CO$3:$CO$202,1))</f>
        <v/>
      </c>
      <c r="CQ163" s="31" t="str">
        <f>IF(CP163=1,B163,"")</f>
        <v/>
      </c>
      <c r="CR163" s="31" t="str">
        <f>IF(CP163=2,B163,"")</f>
        <v/>
      </c>
      <c r="CS163" s="31" t="str">
        <f>IF(CP163=3,B163,"")</f>
        <v/>
      </c>
      <c r="CT163" s="31" t="str">
        <f>IF(BE163=0,BE163,"")</f>
        <v/>
      </c>
      <c r="CU163" s="31" t="str">
        <f>IF(BE163=1,1,"")</f>
        <v/>
      </c>
      <c r="CV163" s="31" t="str">
        <f>IF(BE163=2,2,"")</f>
        <v/>
      </c>
      <c r="CW163" s="31" t="str">
        <f>IF(BE163=3,3,"")</f>
        <v/>
      </c>
      <c r="CX163" s="31" t="str">
        <f>IF(BE163=4,4,"")</f>
        <v/>
      </c>
      <c r="CY163" s="31" t="str">
        <f>IF(BE163=5,5,"")</f>
        <v/>
      </c>
      <c r="CZ163" s="31" t="str">
        <f>IF(BH163=0,BH163,"")</f>
        <v/>
      </c>
      <c r="DA163" s="31" t="str">
        <f>IF(BH163=1,1,"")</f>
        <v/>
      </c>
      <c r="DB163" s="31" t="str">
        <f>IF(BH163=2,2,"")</f>
        <v/>
      </c>
      <c r="DC163" s="31" t="str">
        <f>IF(BH163=3,3,"")</f>
        <v/>
      </c>
      <c r="DD163" s="31" t="str">
        <f>IF(BH163=4,4,"")</f>
        <v/>
      </c>
      <c r="DE163" s="31" t="str">
        <f>IF(BH163=5,5,"")</f>
        <v/>
      </c>
      <c r="DF163" s="31" t="str">
        <f>IF(BK163=0,BK163,"")</f>
        <v/>
      </c>
      <c r="DG163" s="31" t="str">
        <f>IF(BK163=1,1,"")</f>
        <v/>
      </c>
      <c r="DH163" s="31" t="str">
        <f>IF(BK163=2,2,"")</f>
        <v/>
      </c>
      <c r="DI163" s="31" t="str">
        <f>IF(BK163=3,3,"")</f>
        <v/>
      </c>
      <c r="DJ163" s="31" t="str">
        <f>IF(BK163=4,4,"")</f>
        <v/>
      </c>
      <c r="DK163" s="31" t="str">
        <f>IF(BK163=5,5,"")</f>
        <v/>
      </c>
      <c r="DL163" s="31" t="str">
        <f>IF(BK163=6,6,"")</f>
        <v/>
      </c>
      <c r="DM163" s="31" t="str">
        <f>IF(BK163=7,7,"")</f>
        <v/>
      </c>
      <c r="DN163" s="31" t="str">
        <f>IF(BK163=8,8,"")</f>
        <v/>
      </c>
      <c r="DO163" s="31" t="str">
        <f>IF(BK163=9,9,"")</f>
        <v/>
      </c>
      <c r="DP163" s="31" t="str">
        <f>IF(BK163=10,10,"")</f>
        <v/>
      </c>
      <c r="DQ163" s="31" t="str">
        <f>IF(J163="Lund",AZ163,"")</f>
        <v/>
      </c>
      <c r="DR163" s="31" t="str">
        <f>IF(DQ163="","",RANK(DQ163,$DQ$3:$DQ$202,1))</f>
        <v/>
      </c>
      <c r="DS163" s="31" t="str">
        <f>IF(DR163=1,B163,"")</f>
        <v/>
      </c>
      <c r="DT163" s="31" t="str">
        <f>IF(I163="AT",B163,"")</f>
        <v/>
      </c>
      <c r="DU163" s="31" t="str">
        <f>IF(I163="MC",B163,"")</f>
        <v/>
      </c>
      <c r="DV163" s="31" t="str">
        <f>IF(I163="AC",B163,"")</f>
        <v/>
      </c>
      <c r="DW163" s="48" t="e">
        <f>IF(BK163=0,0,IF(D163="","",$D$203-AZ163+1)/$D$203*100)</f>
        <v>#VALUE!</v>
      </c>
      <c r="DX163" s="76" t="str">
        <f>IF(AS163 = 0,AV163 - AS163,"")</f>
        <v/>
      </c>
    </row>
    <row r="164" spans="1:128" ht="13.2" x14ac:dyDescent="0.25">
      <c r="A164" s="31" t="s">
        <v>318</v>
      </c>
      <c r="B164" s="76">
        <v>162</v>
      </c>
      <c r="C164" s="15"/>
      <c r="D164" s="15"/>
      <c r="E164" s="15"/>
      <c r="F164" s="15"/>
      <c r="G164" s="15"/>
      <c r="H164" s="47"/>
      <c r="I164" s="15"/>
      <c r="J164" s="47"/>
      <c r="K164" s="47"/>
      <c r="L164" s="47"/>
      <c r="M164" s="54"/>
      <c r="N164" s="54"/>
      <c r="O164" s="54"/>
      <c r="P164" s="54"/>
      <c r="Q164" s="54"/>
      <c r="R164" s="51"/>
      <c r="S164" s="51"/>
      <c r="T164" s="51"/>
      <c r="U164" s="51"/>
      <c r="V164" s="51"/>
      <c r="W164" s="51"/>
      <c r="X164" s="52" t="str">
        <f>IF(M164&gt;0,VLOOKUP(M164,$DY$8:$DZ$95,2)," ")</f>
        <v xml:space="preserve"> </v>
      </c>
      <c r="Y164" s="52" t="str">
        <f>IF(N164&gt;0,VLOOKUP(N164,$DY$8:$DZ$95,2)," ")</f>
        <v xml:space="preserve"> </v>
      </c>
      <c r="Z164" s="52" t="str">
        <f>IF(O164&gt;0,VLOOKUP(O164,$DY$8:$DZ$95,2)," ")</f>
        <v xml:space="preserve"> </v>
      </c>
      <c r="AA164" s="52" t="str">
        <f>IF(P164&gt;0,VLOOKUP(P164,$DY$8:$DZ$95,2)," ")</f>
        <v xml:space="preserve"> </v>
      </c>
      <c r="AB164" s="52" t="str">
        <f>IF(Q164&gt;0,VLOOKUP(Q164,$DY$8:$DZ$95,2)," ")</f>
        <v xml:space="preserve"> </v>
      </c>
      <c r="AC164" s="54"/>
      <c r="AD164" s="54"/>
      <c r="AE164" s="54"/>
      <c r="AF164" s="54"/>
      <c r="AG164" s="54"/>
      <c r="AH164" s="52" t="str">
        <f>IF(AC164&gt;0,VLOOKUP(AC164,$DY$8:$DZ$95,2)," ")</f>
        <v xml:space="preserve"> </v>
      </c>
      <c r="AI164" s="52" t="str">
        <f>IF(AD164&gt;0,VLOOKUP(AD164,$DY$8:$DZ$95,2)," ")</f>
        <v xml:space="preserve"> </v>
      </c>
      <c r="AJ164" s="52" t="str">
        <f>IF(AE164&gt;0,VLOOKUP(AE164,$DY$8:$DZ$95,2)," ")</f>
        <v xml:space="preserve"> </v>
      </c>
      <c r="AK164" s="52" t="str">
        <f>IF(AF164&gt;0,VLOOKUP(AF164,$DY$8:$DZ$95,2)," ")</f>
        <v xml:space="preserve"> </v>
      </c>
      <c r="AL164" s="52" t="str">
        <f>IF(AG164&gt;0,VLOOKUP(AG164,$DY$8:$DZ$95,2)," ")</f>
        <v xml:space="preserve"> </v>
      </c>
      <c r="AM164" s="53"/>
      <c r="AN164" s="53"/>
      <c r="AO164" s="53"/>
      <c r="AP164" s="53"/>
      <c r="AQ164" s="53"/>
      <c r="AR164" s="53"/>
      <c r="AS164" s="55" t="str">
        <f>IF(D164="","",SUM(X164:AB164))</f>
        <v/>
      </c>
      <c r="AT164" s="31" t="str">
        <f>IF(D164="","",RANK(AS164,$AS$3:$AS$202,0))</f>
        <v/>
      </c>
      <c r="AU164" s="57" t="str">
        <f>IF(D164="","",IF(LOOKUP(AT164,'Master 2012 Pay Sheet'!$A$5:$A$35,'Master 2012 Pay Sheet'!$B$5:$B$35)&gt;0,LOOKUP(AT164,'Master 2012 Pay Sheet'!$A$5:$A$35,'Master 2012 Pay Sheet'!$B$5:$B$35),0))</f>
        <v/>
      </c>
      <c r="AV164" s="56" t="str">
        <f>IF(D164="","",SUM(AH164:AL164))</f>
        <v/>
      </c>
      <c r="AW164" s="31" t="str">
        <f>IF(D164="","",RANK(AV164,$AV$3:$AV$202,0))</f>
        <v/>
      </c>
      <c r="AX164" s="57" t="str">
        <f>IF(D164="","",IF(LOOKUP(AW164,'Master 2012 Pay Sheet'!$C$5:$C$35,'Master 2012 Pay Sheet'!$D$5:$D$35)&gt;0,LOOKUP(AW164,'Master 2012 Pay Sheet'!$C$5:$C$35,'Master 2012 Pay Sheet'!$D$5:$D$35),0))</f>
        <v/>
      </c>
      <c r="AY164" s="56" t="str">
        <f>IF(D164="","",AS164+AV164)</f>
        <v/>
      </c>
      <c r="AZ164" s="31" t="str">
        <f>IF(D164="","",RANK(AY164,$AY$3:$AY$202,0))</f>
        <v/>
      </c>
      <c r="BA164" s="57" t="str">
        <f>IF(D164="","",IF(LOOKUP(AZ164,'Master 2012 Pay Sheet'!$E$5:$E$35,'Master 2012 Pay Sheet'!$F$5:$F$35)&gt;0,LOOKUP(AZ164,'Master 2012 Pay Sheet'!$E$5:$E$35,'Master 2012 Pay Sheet'!$F$5:$F$35),0))</f>
        <v/>
      </c>
      <c r="BB164" s="57" t="str">
        <f>IF(D164="","",SUM(AU164+AX164+BA164))</f>
        <v/>
      </c>
      <c r="BC164" s="31" t="str">
        <f>IF(D164="","",AT164-AZ164)</f>
        <v/>
      </c>
      <c r="BD164" s="31" t="str">
        <f>IF(D164="","",IF(BC164=MAX($BC$3:$BC$202),B164,""))</f>
        <v/>
      </c>
      <c r="BE164" s="31" t="str">
        <f>IF(D164="","",COUNT(M164:Q164))</f>
        <v/>
      </c>
      <c r="BF164" s="56" t="str">
        <f>IF(D164="","",MAX(X164:AB164))</f>
        <v/>
      </c>
      <c r="BG164" s="31" t="str">
        <f>IF(BF164=MAX($BF$3:$BF$202),B164,"")</f>
        <v/>
      </c>
      <c r="BH164" s="31" t="str">
        <f>IF(D164="","",COUNT(AC164:AG164))</f>
        <v/>
      </c>
      <c r="BI164" s="56" t="str">
        <f>IF(D164="","",MAX(AH164:AL164))</f>
        <v/>
      </c>
      <c r="BJ164" s="31" t="str">
        <f>IF(BI164=MAX($BI$3:$BI$202),B164,"")</f>
        <v/>
      </c>
      <c r="BK164" s="31" t="str">
        <f>IF(BE164="","",BE164+BH164)</f>
        <v/>
      </c>
      <c r="BL164" s="31" t="str">
        <f>IF(D164="","",IF(S164=MAX($S$3:$S$202),S164,""))</f>
        <v/>
      </c>
      <c r="BM164" s="31" t="str">
        <f>IF(BL164=MAX($BL$3:$BL$202),B164,"")</f>
        <v/>
      </c>
      <c r="BN164" s="31" t="str">
        <f>IF(D164="","",IF(AN164=MAX($AN$3:$AN$202),AN164,""))</f>
        <v/>
      </c>
      <c r="BO164" s="31" t="str">
        <f>IF(BN164=MAX($BN$3:$BN$202),B164,"")</f>
        <v/>
      </c>
      <c r="BP164" s="31" t="str">
        <f>IF(D164="","",IF(R164=MAX($R$3:$R$202),R164,""))</f>
        <v/>
      </c>
      <c r="BQ164" s="31" t="str">
        <f>IF(BP164=MAX($BP$3:$BP$202),B164,"")</f>
        <v/>
      </c>
      <c r="BR164" s="31" t="str">
        <f>IF(D164="","",IF(AM164=MAX($AM$3:$AM$202),AM164,""))</f>
        <v/>
      </c>
      <c r="BS164" s="31" t="str">
        <f>IF(BR164=MAX($BR$3:$BR$202),B164,"")</f>
        <v/>
      </c>
      <c r="BT164" s="31" t="str">
        <f>IF(D164="","",IF(V164=MAX($V$3:$V$202),V164,""))</f>
        <v/>
      </c>
      <c r="BU164" s="31" t="str">
        <f>IF(BT164=MAX($BT$3:$BT$202),B164,"")</f>
        <v/>
      </c>
      <c r="BV164" s="31" t="str">
        <f>IF(D164="","",IF(W164=MAX($W$3:$W$202), W164,""))</f>
        <v/>
      </c>
      <c r="BW164" s="31" t="str">
        <f>IF(BV164=MAX($BV$3:$BV$202),B164,"")</f>
        <v/>
      </c>
      <c r="BX164" s="31" t="str">
        <f>IF(D164="","",IF(AQ164=MAX($AQ$3:$AQ$202),AQ164,""))</f>
        <v/>
      </c>
      <c r="BY164" s="31" t="str">
        <f>IF(BX164=MAX($BX$3:$BX$202),B164,"")</f>
        <v/>
      </c>
      <c r="BZ164" s="31" t="str">
        <f>IF(D164="","",IF(AR164=MAX($AR$3:$AR$202), AR164,""))</f>
        <v/>
      </c>
      <c r="CA164" s="31" t="str">
        <f>IF(BZ164=MAX($BZ$3:$BZ$202),B164,"")</f>
        <v/>
      </c>
      <c r="CB164" s="31" t="str">
        <f>IF(D164="","",IF(U164=MAX($U$3:$U$202), U164,""))</f>
        <v/>
      </c>
      <c r="CC164" s="31" t="str">
        <f>IF(CB164=MAX($CB$3:$CB$202),B164,"")</f>
        <v/>
      </c>
      <c r="CD164" s="31" t="str">
        <f>IF(D164="","",IF(AP164=MAX($AP$3:$AP$202),AP164,""))</f>
        <v/>
      </c>
      <c r="CE164" s="31" t="str">
        <f>IF(CD164=MAX($CD$3:$CD$202),B164,"")</f>
        <v/>
      </c>
      <c r="CF164" s="31" t="str">
        <f>IF(D164="","",IF(T164=MAX($T$3:$T$202), T164,""))</f>
        <v/>
      </c>
      <c r="CG164" s="31" t="str">
        <f>IF(CF164=MAX($CF$3:$CF$202),B164,"")</f>
        <v/>
      </c>
      <c r="CH164" s="31" t="str">
        <f>IF(D164="","",IF(AO164=MAX($AO$3:$AO$202),AO164,""))</f>
        <v/>
      </c>
      <c r="CI164" s="31" t="str">
        <f>IF(CH164=MAX($CH$3:$CH$202),B164,"")</f>
        <v/>
      </c>
      <c r="CJ164" s="31" t="str">
        <f>IF(I164="AC",AZ164,"")</f>
        <v/>
      </c>
      <c r="CK164" s="31" t="str">
        <f>IF(CJ164="","",RANK(CJ164,$CJ$3:$CJ$202,1))</f>
        <v/>
      </c>
      <c r="CL164" s="31" t="str">
        <f>IF(CK164=1,B164,"")</f>
        <v/>
      </c>
      <c r="CM164" s="31" t="str">
        <f>IF(CK164=2,B164,"")</f>
        <v/>
      </c>
      <c r="CN164" s="31" t="str">
        <f>IF(CK164=3,B164,"")</f>
        <v/>
      </c>
      <c r="CO164" s="31" t="str">
        <f>IF(I164="MC",AZ164,"")</f>
        <v/>
      </c>
      <c r="CP164" s="31" t="str">
        <f>IF(CO164="","",RANK(CO164,$CO$3:$CO$202,1))</f>
        <v/>
      </c>
      <c r="CQ164" s="31" t="str">
        <f>IF(CP164=1,B164,"")</f>
        <v/>
      </c>
      <c r="CR164" s="31" t="str">
        <f>IF(CP164=2,B164,"")</f>
        <v/>
      </c>
      <c r="CS164" s="31" t="str">
        <f>IF(CP164=3,B164,"")</f>
        <v/>
      </c>
      <c r="CT164" s="31" t="str">
        <f>IF(BE164=0,BE164,"")</f>
        <v/>
      </c>
      <c r="CU164" s="31" t="str">
        <f>IF(BE164=1,1,"")</f>
        <v/>
      </c>
      <c r="CV164" s="31" t="str">
        <f>IF(BE164=2,2,"")</f>
        <v/>
      </c>
      <c r="CW164" s="31" t="str">
        <f>IF(BE164=3,3,"")</f>
        <v/>
      </c>
      <c r="CX164" s="31" t="str">
        <f>IF(BE164=4,4,"")</f>
        <v/>
      </c>
      <c r="CY164" s="31" t="str">
        <f>IF(BE164=5,5,"")</f>
        <v/>
      </c>
      <c r="CZ164" s="31" t="str">
        <f>IF(BH164=0,BH164,"")</f>
        <v/>
      </c>
      <c r="DA164" s="31" t="str">
        <f>IF(BH164=1,1,"")</f>
        <v/>
      </c>
      <c r="DB164" s="31" t="str">
        <f>IF(BH164=2,2,"")</f>
        <v/>
      </c>
      <c r="DC164" s="31" t="str">
        <f>IF(BH164=3,3,"")</f>
        <v/>
      </c>
      <c r="DD164" s="31" t="str">
        <f>IF(BH164=4,4,"")</f>
        <v/>
      </c>
      <c r="DE164" s="31" t="str">
        <f>IF(BH164=5,5,"")</f>
        <v/>
      </c>
      <c r="DF164" s="31" t="str">
        <f>IF(BK164=0,BK164,"")</f>
        <v/>
      </c>
      <c r="DG164" s="31" t="str">
        <f>IF(BK164=1,1,"")</f>
        <v/>
      </c>
      <c r="DH164" s="31" t="str">
        <f>IF(BK164=2,2,"")</f>
        <v/>
      </c>
      <c r="DI164" s="31" t="str">
        <f>IF(BK164=3,3,"")</f>
        <v/>
      </c>
      <c r="DJ164" s="31" t="str">
        <f>IF(BK164=4,4,"")</f>
        <v/>
      </c>
      <c r="DK164" s="31" t="str">
        <f>IF(BK164=5,5,"")</f>
        <v/>
      </c>
      <c r="DL164" s="31" t="str">
        <f>IF(BK164=6,6,"")</f>
        <v/>
      </c>
      <c r="DM164" s="31" t="str">
        <f>IF(BK164=7,7,"")</f>
        <v/>
      </c>
      <c r="DN164" s="31" t="str">
        <f>IF(BK164=8,8,"")</f>
        <v/>
      </c>
      <c r="DO164" s="31" t="str">
        <f>IF(BK164=9,9,"")</f>
        <v/>
      </c>
      <c r="DP164" s="31" t="str">
        <f>IF(BK164=10,10,"")</f>
        <v/>
      </c>
      <c r="DQ164" s="31" t="str">
        <f>IF(J164="Lund",AZ164,"")</f>
        <v/>
      </c>
      <c r="DR164" s="31" t="str">
        <f>IF(DQ164="","",RANK(DQ164,$DQ$3:$DQ$202,1))</f>
        <v/>
      </c>
      <c r="DS164" s="31" t="str">
        <f>IF(DR164=1,B164,"")</f>
        <v/>
      </c>
      <c r="DT164" s="31" t="str">
        <f>IF(I164="AT",B164,"")</f>
        <v/>
      </c>
      <c r="DU164" s="31" t="str">
        <f>IF(I164="MC",B164,"")</f>
        <v/>
      </c>
      <c r="DV164" s="31" t="str">
        <f>IF(I164="AC",B164,"")</f>
        <v/>
      </c>
      <c r="DW164" s="48" t="e">
        <f>IF(BK164=0,0,IF(D164="","",$D$203-AZ164+1)/$D$203*100)</f>
        <v>#VALUE!</v>
      </c>
      <c r="DX164" s="76" t="str">
        <f>IF(AS164 = 0,AV164 - AS164,"")</f>
        <v/>
      </c>
    </row>
    <row r="165" spans="1:128" ht="13.2" x14ac:dyDescent="0.25">
      <c r="A165" s="31" t="s">
        <v>318</v>
      </c>
      <c r="B165" s="76">
        <v>163</v>
      </c>
      <c r="C165" s="15"/>
      <c r="D165" s="15"/>
      <c r="E165" s="15"/>
      <c r="F165" s="15"/>
      <c r="G165" s="15"/>
      <c r="H165" s="47"/>
      <c r="I165" s="15"/>
      <c r="J165" s="47"/>
      <c r="K165" s="47"/>
      <c r="L165" s="47"/>
      <c r="M165" s="54"/>
      <c r="N165" s="54"/>
      <c r="O165" s="54"/>
      <c r="P165" s="54"/>
      <c r="Q165" s="54"/>
      <c r="R165" s="51"/>
      <c r="S165" s="51"/>
      <c r="T165" s="51"/>
      <c r="U165" s="51"/>
      <c r="V165" s="51"/>
      <c r="W165" s="51"/>
      <c r="X165" s="52" t="str">
        <f>IF(M165&gt;0,VLOOKUP(M165,$DY$8:$DZ$95,2)," ")</f>
        <v xml:space="preserve"> </v>
      </c>
      <c r="Y165" s="52" t="str">
        <f>IF(N165&gt;0,VLOOKUP(N165,$DY$8:$DZ$95,2)," ")</f>
        <v xml:space="preserve"> </v>
      </c>
      <c r="Z165" s="52" t="str">
        <f>IF(O165&gt;0,VLOOKUP(O165,$DY$8:$DZ$95,2)," ")</f>
        <v xml:space="preserve"> </v>
      </c>
      <c r="AA165" s="52" t="str">
        <f>IF(P165&gt;0,VLOOKUP(P165,$DY$8:$DZ$95,2)," ")</f>
        <v xml:space="preserve"> </v>
      </c>
      <c r="AB165" s="52" t="str">
        <f>IF(Q165&gt;0,VLOOKUP(Q165,$DY$8:$DZ$95,2)," ")</f>
        <v xml:space="preserve"> </v>
      </c>
      <c r="AC165" s="54"/>
      <c r="AD165" s="54"/>
      <c r="AE165" s="54"/>
      <c r="AF165" s="54"/>
      <c r="AG165" s="54"/>
      <c r="AH165" s="52" t="str">
        <f>IF(AC165&gt;0,VLOOKUP(AC165,$DY$8:$DZ$95,2)," ")</f>
        <v xml:space="preserve"> </v>
      </c>
      <c r="AI165" s="52" t="str">
        <f>IF(AD165&gt;0,VLOOKUP(AD165,$DY$8:$DZ$95,2)," ")</f>
        <v xml:space="preserve"> </v>
      </c>
      <c r="AJ165" s="52" t="str">
        <f>IF(AE165&gt;0,VLOOKUP(AE165,$DY$8:$DZ$95,2)," ")</f>
        <v xml:space="preserve"> </v>
      </c>
      <c r="AK165" s="52" t="str">
        <f>IF(AF165&gt;0,VLOOKUP(AF165,$DY$8:$DZ$95,2)," ")</f>
        <v xml:space="preserve"> </v>
      </c>
      <c r="AL165" s="52" t="str">
        <f>IF(AG165&gt;0,VLOOKUP(AG165,$DY$8:$DZ$95,2)," ")</f>
        <v xml:space="preserve"> </v>
      </c>
      <c r="AM165" s="53"/>
      <c r="AN165" s="53"/>
      <c r="AO165" s="53"/>
      <c r="AP165" s="53"/>
      <c r="AQ165" s="53"/>
      <c r="AR165" s="53"/>
      <c r="AS165" s="55" t="str">
        <f>IF(D165="","",SUM(X165:AB165))</f>
        <v/>
      </c>
      <c r="AT165" s="31" t="str">
        <f>IF(D165="","",RANK(AS165,$AS$3:$AS$202,0))</f>
        <v/>
      </c>
      <c r="AU165" s="57" t="str">
        <f>IF(D165="","",IF(LOOKUP(AT165,'Master 2012 Pay Sheet'!$A$5:$A$35,'Master 2012 Pay Sheet'!$B$5:$B$35)&gt;0,LOOKUP(AT165,'Master 2012 Pay Sheet'!$A$5:$A$35,'Master 2012 Pay Sheet'!$B$5:$B$35),0))</f>
        <v/>
      </c>
      <c r="AV165" s="56" t="str">
        <f>IF(D165="","",SUM(AH165:AL165))</f>
        <v/>
      </c>
      <c r="AW165" s="31" t="str">
        <f>IF(D165="","",RANK(AV165,$AV$3:$AV$202,0))</f>
        <v/>
      </c>
      <c r="AX165" s="57" t="str">
        <f>IF(D165="","",IF(LOOKUP(AW165,'Master 2012 Pay Sheet'!$C$5:$C$35,'Master 2012 Pay Sheet'!$D$5:$D$35)&gt;0,LOOKUP(AW165,'Master 2012 Pay Sheet'!$C$5:$C$35,'Master 2012 Pay Sheet'!$D$5:$D$35),0))</f>
        <v/>
      </c>
      <c r="AY165" s="56" t="str">
        <f>IF(D165="","",AS165+AV165)</f>
        <v/>
      </c>
      <c r="AZ165" s="31" t="str">
        <f>IF(D165="","",RANK(AY165,$AY$3:$AY$202,0))</f>
        <v/>
      </c>
      <c r="BA165" s="57" t="str">
        <f>IF(D165="","",IF(LOOKUP(AZ165,'Master 2012 Pay Sheet'!$E$5:$E$35,'Master 2012 Pay Sheet'!$F$5:$F$35)&gt;0,LOOKUP(AZ165,'Master 2012 Pay Sheet'!$E$5:$E$35,'Master 2012 Pay Sheet'!$F$5:$F$35),0))</f>
        <v/>
      </c>
      <c r="BB165" s="57" t="str">
        <f>IF(D165="","",SUM(AU165+AX165+BA165))</f>
        <v/>
      </c>
      <c r="BC165" s="31" t="str">
        <f>IF(D165="","",AT165-AZ165)</f>
        <v/>
      </c>
      <c r="BD165" s="31" t="str">
        <f>IF(D165="","",IF(BC165=MAX($BC$3:$BC$202),B165,""))</f>
        <v/>
      </c>
      <c r="BE165" s="31" t="str">
        <f>IF(D165="","",COUNT(M165:Q165))</f>
        <v/>
      </c>
      <c r="BF165" s="56" t="str">
        <f>IF(D165="","",MAX(X165:AB165))</f>
        <v/>
      </c>
      <c r="BG165" s="31" t="str">
        <f>IF(BF165=MAX($BF$3:$BF$202),B165,"")</f>
        <v/>
      </c>
      <c r="BH165" s="31" t="str">
        <f>IF(D165="","",COUNT(AC165:AG165))</f>
        <v/>
      </c>
      <c r="BI165" s="56" t="str">
        <f>IF(D165="","",MAX(AH165:AL165))</f>
        <v/>
      </c>
      <c r="BJ165" s="31" t="str">
        <f>IF(BI165=MAX($BI$3:$BI$202),B165,"")</f>
        <v/>
      </c>
      <c r="BK165" s="31" t="str">
        <f>IF(BE165="","",BE165+BH165)</f>
        <v/>
      </c>
      <c r="BL165" s="31" t="str">
        <f>IF(D165="","",IF(S165=MAX($S$3:$S$202),S165,""))</f>
        <v/>
      </c>
      <c r="BM165" s="31" t="str">
        <f>IF(BL165=MAX($BL$3:$BL$202),B165,"")</f>
        <v/>
      </c>
      <c r="BN165" s="31" t="str">
        <f>IF(D165="","",IF(AN165=MAX($AN$3:$AN$202),AN165,""))</f>
        <v/>
      </c>
      <c r="BO165" s="31" t="str">
        <f>IF(BN165=MAX($BN$3:$BN$202),B165,"")</f>
        <v/>
      </c>
      <c r="BP165" s="31" t="str">
        <f>IF(D165="","",IF(R165=MAX($R$3:$R$202),R165,""))</f>
        <v/>
      </c>
      <c r="BQ165" s="31" t="str">
        <f>IF(BP165=MAX($BP$3:$BP$202),B165,"")</f>
        <v/>
      </c>
      <c r="BR165" s="31" t="str">
        <f>IF(D165="","",IF(AM165=MAX($AM$3:$AM$202),AM165,""))</f>
        <v/>
      </c>
      <c r="BS165" s="31" t="str">
        <f>IF(BR165=MAX($BR$3:$BR$202),B165,"")</f>
        <v/>
      </c>
      <c r="BT165" s="31" t="str">
        <f>IF(D165="","",IF(V165=MAX($V$3:$V$202),V165,""))</f>
        <v/>
      </c>
      <c r="BU165" s="31" t="str">
        <f>IF(BT165=MAX($BT$3:$BT$202),B165,"")</f>
        <v/>
      </c>
      <c r="BV165" s="31" t="str">
        <f>IF(D165="","",IF(W165=MAX($W$3:$W$202), W165,""))</f>
        <v/>
      </c>
      <c r="BW165" s="31" t="str">
        <f>IF(BV165=MAX($BV$3:$BV$202),B165,"")</f>
        <v/>
      </c>
      <c r="BX165" s="31" t="str">
        <f>IF(D165="","",IF(AQ165=MAX($AQ$3:$AQ$202),AQ165,""))</f>
        <v/>
      </c>
      <c r="BY165" s="31" t="str">
        <f>IF(BX165=MAX($BX$3:$BX$202),B165,"")</f>
        <v/>
      </c>
      <c r="BZ165" s="31" t="str">
        <f>IF(D165="","",IF(AR165=MAX($AR$3:$AR$202), AR165,""))</f>
        <v/>
      </c>
      <c r="CA165" s="31" t="str">
        <f>IF(BZ165=MAX($BZ$3:$BZ$202),B165,"")</f>
        <v/>
      </c>
      <c r="CB165" s="31" t="str">
        <f>IF(D165="","",IF(U165=MAX($U$3:$U$202), U165,""))</f>
        <v/>
      </c>
      <c r="CC165" s="31" t="str">
        <f>IF(CB165=MAX($CB$3:$CB$202),B165,"")</f>
        <v/>
      </c>
      <c r="CD165" s="31" t="str">
        <f>IF(D165="","",IF(AP165=MAX($AP$3:$AP$202),AP165,""))</f>
        <v/>
      </c>
      <c r="CE165" s="31" t="str">
        <f>IF(CD165=MAX($CD$3:$CD$202),B165,"")</f>
        <v/>
      </c>
      <c r="CF165" s="31" t="str">
        <f>IF(D165="","",IF(T165=MAX($T$3:$T$202), T165,""))</f>
        <v/>
      </c>
      <c r="CG165" s="31" t="str">
        <f>IF(CF165=MAX($CF$3:$CF$202),B165,"")</f>
        <v/>
      </c>
      <c r="CH165" s="31" t="str">
        <f>IF(D165="","",IF(AO165=MAX($AO$3:$AO$202),AO165,""))</f>
        <v/>
      </c>
      <c r="CI165" s="31" t="str">
        <f>IF(CH165=MAX($CH$3:$CH$202),B165,"")</f>
        <v/>
      </c>
      <c r="CJ165" s="31" t="str">
        <f>IF(I165="AC",AZ165,"")</f>
        <v/>
      </c>
      <c r="CK165" s="31" t="str">
        <f>IF(CJ165="","",RANK(CJ165,$CJ$3:$CJ$202,1))</f>
        <v/>
      </c>
      <c r="CL165" s="31" t="str">
        <f>IF(CK165=1,B165,"")</f>
        <v/>
      </c>
      <c r="CM165" s="31" t="str">
        <f>IF(CK165=2,B165,"")</f>
        <v/>
      </c>
      <c r="CN165" s="31" t="str">
        <f>IF(CK165=3,B165,"")</f>
        <v/>
      </c>
      <c r="CO165" s="31" t="str">
        <f>IF(I165="MC",AZ165,"")</f>
        <v/>
      </c>
      <c r="CP165" s="31" t="str">
        <f>IF(CO165="","",RANK(CO165,$CO$3:$CO$202,1))</f>
        <v/>
      </c>
      <c r="CQ165" s="31" t="str">
        <f>IF(CP165=1,B165,"")</f>
        <v/>
      </c>
      <c r="CR165" s="31" t="str">
        <f>IF(CP165=2,B165,"")</f>
        <v/>
      </c>
      <c r="CS165" s="31" t="str">
        <f>IF(CP165=3,B165,"")</f>
        <v/>
      </c>
      <c r="CT165" s="31" t="str">
        <f>IF(BE165=0,BE165,"")</f>
        <v/>
      </c>
      <c r="CU165" s="31" t="str">
        <f>IF(BE165=1,1,"")</f>
        <v/>
      </c>
      <c r="CV165" s="31" t="str">
        <f>IF(BE165=2,2,"")</f>
        <v/>
      </c>
      <c r="CW165" s="31" t="str">
        <f>IF(BE165=3,3,"")</f>
        <v/>
      </c>
      <c r="CX165" s="31" t="str">
        <f>IF(BE165=4,4,"")</f>
        <v/>
      </c>
      <c r="CY165" s="31" t="str">
        <f>IF(BE165=5,5,"")</f>
        <v/>
      </c>
      <c r="CZ165" s="31" t="str">
        <f>IF(BH165=0,BH165,"")</f>
        <v/>
      </c>
      <c r="DA165" s="31" t="str">
        <f>IF(BH165=1,1,"")</f>
        <v/>
      </c>
      <c r="DB165" s="31" t="str">
        <f>IF(BH165=2,2,"")</f>
        <v/>
      </c>
      <c r="DC165" s="31" t="str">
        <f>IF(BH165=3,3,"")</f>
        <v/>
      </c>
      <c r="DD165" s="31" t="str">
        <f>IF(BH165=4,4,"")</f>
        <v/>
      </c>
      <c r="DE165" s="31" t="str">
        <f>IF(BH165=5,5,"")</f>
        <v/>
      </c>
      <c r="DF165" s="31" t="str">
        <f>IF(BK165=0,BK165,"")</f>
        <v/>
      </c>
      <c r="DG165" s="31" t="str">
        <f>IF(BK165=1,1,"")</f>
        <v/>
      </c>
      <c r="DH165" s="31" t="str">
        <f>IF(BK165=2,2,"")</f>
        <v/>
      </c>
      <c r="DI165" s="31" t="str">
        <f>IF(BK165=3,3,"")</f>
        <v/>
      </c>
      <c r="DJ165" s="31" t="str">
        <f>IF(BK165=4,4,"")</f>
        <v/>
      </c>
      <c r="DK165" s="31" t="str">
        <f>IF(BK165=5,5,"")</f>
        <v/>
      </c>
      <c r="DL165" s="31" t="str">
        <f>IF(BK165=6,6,"")</f>
        <v/>
      </c>
      <c r="DM165" s="31" t="str">
        <f>IF(BK165=7,7,"")</f>
        <v/>
      </c>
      <c r="DN165" s="31" t="str">
        <f>IF(BK165=8,8,"")</f>
        <v/>
      </c>
      <c r="DO165" s="31" t="str">
        <f>IF(BK165=9,9,"")</f>
        <v/>
      </c>
      <c r="DP165" s="31" t="str">
        <f>IF(BK165=10,10,"")</f>
        <v/>
      </c>
      <c r="DQ165" s="31" t="str">
        <f>IF(J165="Lund",AZ165,"")</f>
        <v/>
      </c>
      <c r="DR165" s="31" t="str">
        <f>IF(DQ165="","",RANK(DQ165,$DQ$3:$DQ$202,1))</f>
        <v/>
      </c>
      <c r="DS165" s="31" t="str">
        <f>IF(DR165=1,B165,"")</f>
        <v/>
      </c>
      <c r="DT165" s="31" t="str">
        <f>IF(I165="AT",B165,"")</f>
        <v/>
      </c>
      <c r="DU165" s="31" t="str">
        <f>IF(I165="MC",B165,"")</f>
        <v/>
      </c>
      <c r="DV165" s="31" t="str">
        <f>IF(I165="AC",B165,"")</f>
        <v/>
      </c>
      <c r="DW165" s="48" t="e">
        <f>IF(BK165=0,0,IF(D165="","",$D$203-AZ165+1)/$D$203*100)</f>
        <v>#VALUE!</v>
      </c>
      <c r="DX165" s="76" t="str">
        <f>IF(AS165 = 0,AV165 - AS165,"")</f>
        <v/>
      </c>
    </row>
    <row r="166" spans="1:128" ht="13.2" x14ac:dyDescent="0.25">
      <c r="A166" s="31" t="s">
        <v>318</v>
      </c>
      <c r="B166" s="76">
        <v>164</v>
      </c>
      <c r="C166" s="15"/>
      <c r="D166" s="15"/>
      <c r="E166" s="15"/>
      <c r="F166" s="15"/>
      <c r="G166" s="15"/>
      <c r="H166" s="47"/>
      <c r="I166" s="15"/>
      <c r="J166" s="47"/>
      <c r="K166" s="47"/>
      <c r="L166" s="47"/>
      <c r="M166" s="54"/>
      <c r="N166" s="54"/>
      <c r="O166" s="54"/>
      <c r="P166" s="54"/>
      <c r="Q166" s="54"/>
      <c r="R166" s="51"/>
      <c r="S166" s="51"/>
      <c r="T166" s="51"/>
      <c r="U166" s="51"/>
      <c r="V166" s="51"/>
      <c r="W166" s="51"/>
      <c r="X166" s="52" t="str">
        <f>IF(M166&gt;0,VLOOKUP(M166,$DY$8:$DZ$95,2)," ")</f>
        <v xml:space="preserve"> </v>
      </c>
      <c r="Y166" s="52" t="str">
        <f>IF(N166&gt;0,VLOOKUP(N166,$DY$8:$DZ$95,2)," ")</f>
        <v xml:space="preserve"> </v>
      </c>
      <c r="Z166" s="52" t="str">
        <f>IF(O166&gt;0,VLOOKUP(O166,$DY$8:$DZ$95,2)," ")</f>
        <v xml:space="preserve"> </v>
      </c>
      <c r="AA166" s="52" t="str">
        <f>IF(P166&gt;0,VLOOKUP(P166,$DY$8:$DZ$95,2)," ")</f>
        <v xml:space="preserve"> </v>
      </c>
      <c r="AB166" s="52" t="str">
        <f>IF(Q166&gt;0,VLOOKUP(Q166,$DY$8:$DZ$95,2)," ")</f>
        <v xml:space="preserve"> </v>
      </c>
      <c r="AC166" s="54"/>
      <c r="AD166" s="54"/>
      <c r="AE166" s="54"/>
      <c r="AF166" s="54"/>
      <c r="AG166" s="54"/>
      <c r="AH166" s="52" t="str">
        <f>IF(AC166&gt;0,VLOOKUP(AC166,$DY$8:$DZ$95,2)," ")</f>
        <v xml:space="preserve"> </v>
      </c>
      <c r="AI166" s="52" t="str">
        <f>IF(AD166&gt;0,VLOOKUP(AD166,$DY$8:$DZ$95,2)," ")</f>
        <v xml:space="preserve"> </v>
      </c>
      <c r="AJ166" s="52" t="str">
        <f>IF(AE166&gt;0,VLOOKUP(AE166,$DY$8:$DZ$95,2)," ")</f>
        <v xml:space="preserve"> </v>
      </c>
      <c r="AK166" s="52" t="str">
        <f>IF(AF166&gt;0,VLOOKUP(AF166,$DY$8:$DZ$95,2)," ")</f>
        <v xml:space="preserve"> </v>
      </c>
      <c r="AL166" s="52" t="str">
        <f>IF(AG166&gt;0,VLOOKUP(AG166,$DY$8:$DZ$95,2)," ")</f>
        <v xml:space="preserve"> </v>
      </c>
      <c r="AM166" s="53"/>
      <c r="AN166" s="53"/>
      <c r="AO166" s="53"/>
      <c r="AP166" s="53"/>
      <c r="AQ166" s="53"/>
      <c r="AR166" s="53"/>
      <c r="AS166" s="55" t="str">
        <f>IF(D166="","",SUM(X166:AB166))</f>
        <v/>
      </c>
      <c r="AT166" s="31" t="str">
        <f>IF(D166="","",RANK(AS166,$AS$3:$AS$202,0))</f>
        <v/>
      </c>
      <c r="AU166" s="57" t="str">
        <f>IF(D166="","",IF(LOOKUP(AT166,'Master 2012 Pay Sheet'!$A$5:$A$35,'Master 2012 Pay Sheet'!$B$5:$B$35)&gt;0,LOOKUP(AT166,'Master 2012 Pay Sheet'!$A$5:$A$35,'Master 2012 Pay Sheet'!$B$5:$B$35),0))</f>
        <v/>
      </c>
      <c r="AV166" s="56" t="str">
        <f>IF(D166="","",SUM(AH166:AL166))</f>
        <v/>
      </c>
      <c r="AW166" s="31" t="str">
        <f>IF(D166="","",RANK(AV166,$AV$3:$AV$202,0))</f>
        <v/>
      </c>
      <c r="AX166" s="57" t="str">
        <f>IF(D166="","",IF(LOOKUP(AW166,'Master 2012 Pay Sheet'!$C$5:$C$35,'Master 2012 Pay Sheet'!$D$5:$D$35)&gt;0,LOOKUP(AW166,'Master 2012 Pay Sheet'!$C$5:$C$35,'Master 2012 Pay Sheet'!$D$5:$D$35),0))</f>
        <v/>
      </c>
      <c r="AY166" s="56" t="str">
        <f>IF(D166="","",AS166+AV166)</f>
        <v/>
      </c>
      <c r="AZ166" s="31" t="str">
        <f>IF(D166="","",RANK(AY166,$AY$3:$AY$202,0))</f>
        <v/>
      </c>
      <c r="BA166" s="57" t="str">
        <f>IF(D166="","",IF(LOOKUP(AZ166,'Master 2012 Pay Sheet'!$E$5:$E$35,'Master 2012 Pay Sheet'!$F$5:$F$35)&gt;0,LOOKUP(AZ166,'Master 2012 Pay Sheet'!$E$5:$E$35,'Master 2012 Pay Sheet'!$F$5:$F$35),0))</f>
        <v/>
      </c>
      <c r="BB166" s="57" t="str">
        <f>IF(D166="","",SUM(AU166+AX166+BA166))</f>
        <v/>
      </c>
      <c r="BC166" s="31" t="str">
        <f>IF(D166="","",AT166-AZ166)</f>
        <v/>
      </c>
      <c r="BD166" s="31" t="str">
        <f>IF(D166="","",IF(BC166=MAX($BC$3:$BC$202),B166,""))</f>
        <v/>
      </c>
      <c r="BE166" s="31" t="str">
        <f>IF(D166="","",COUNT(M166:Q166))</f>
        <v/>
      </c>
      <c r="BF166" s="56" t="str">
        <f>IF(D166="","",MAX(X166:AB166))</f>
        <v/>
      </c>
      <c r="BG166" s="31" t="str">
        <f>IF(BF166=MAX($BF$3:$BF$202),B166,"")</f>
        <v/>
      </c>
      <c r="BH166" s="31" t="str">
        <f>IF(D166="","",COUNT(AC166:AG166))</f>
        <v/>
      </c>
      <c r="BI166" s="56" t="str">
        <f>IF(D166="","",MAX(AH166:AL166))</f>
        <v/>
      </c>
      <c r="BJ166" s="31" t="str">
        <f>IF(BI166=MAX($BI$3:$BI$202),B166,"")</f>
        <v/>
      </c>
      <c r="BK166" s="31" t="str">
        <f>IF(BE166="","",BE166+BH166)</f>
        <v/>
      </c>
      <c r="BL166" s="31" t="str">
        <f>IF(D166="","",IF(S166=MAX($S$3:$S$202),S166,""))</f>
        <v/>
      </c>
      <c r="BM166" s="31" t="str">
        <f>IF(BL166=MAX($BL$3:$BL$202),B166,"")</f>
        <v/>
      </c>
      <c r="BN166" s="31" t="str">
        <f>IF(D166="","",IF(AN166=MAX($AN$3:$AN$202),AN166,""))</f>
        <v/>
      </c>
      <c r="BO166" s="31" t="str">
        <f>IF(BN166=MAX($BN$3:$BN$202),B166,"")</f>
        <v/>
      </c>
      <c r="BP166" s="31" t="str">
        <f>IF(D166="","",IF(R166=MAX($R$3:$R$202),R166,""))</f>
        <v/>
      </c>
      <c r="BQ166" s="31" t="str">
        <f>IF(BP166=MAX($BP$3:$BP$202),B166,"")</f>
        <v/>
      </c>
      <c r="BR166" s="31" t="str">
        <f>IF(D166="","",IF(AM166=MAX($AM$3:$AM$202),AM166,""))</f>
        <v/>
      </c>
      <c r="BS166" s="31" t="str">
        <f>IF(BR166=MAX($BR$3:$BR$202),B166,"")</f>
        <v/>
      </c>
      <c r="BT166" s="31" t="str">
        <f>IF(D166="","",IF(V166=MAX($V$3:$V$202),V166,""))</f>
        <v/>
      </c>
      <c r="BU166" s="31" t="str">
        <f>IF(BT166=MAX($BT$3:$BT$202),B166,"")</f>
        <v/>
      </c>
      <c r="BV166" s="31" t="str">
        <f>IF(D166="","",IF(W166=MAX($W$3:$W$202), W166,""))</f>
        <v/>
      </c>
      <c r="BW166" s="31" t="str">
        <f>IF(BV166=MAX($BV$3:$BV$202),B166,"")</f>
        <v/>
      </c>
      <c r="BX166" s="31" t="str">
        <f>IF(D166="","",IF(AQ166=MAX($AQ$3:$AQ$202),AQ166,""))</f>
        <v/>
      </c>
      <c r="BY166" s="31" t="str">
        <f>IF(BX166=MAX($BX$3:$BX$202),B166,"")</f>
        <v/>
      </c>
      <c r="BZ166" s="31" t="str">
        <f>IF(D166="","",IF(AR166=MAX($AR$3:$AR$202), AR166,""))</f>
        <v/>
      </c>
      <c r="CA166" s="31" t="str">
        <f>IF(BZ166=MAX($BZ$3:$BZ$202),B166,"")</f>
        <v/>
      </c>
      <c r="CB166" s="31" t="str">
        <f>IF(D166="","",IF(U166=MAX($U$3:$U$202), U166,""))</f>
        <v/>
      </c>
      <c r="CC166" s="31" t="str">
        <f>IF(CB166=MAX($CB$3:$CB$202),B166,"")</f>
        <v/>
      </c>
      <c r="CD166" s="31" t="str">
        <f>IF(D166="","",IF(AP166=MAX($AP$3:$AP$202),AP166,""))</f>
        <v/>
      </c>
      <c r="CE166" s="31" t="str">
        <f>IF(CD166=MAX($CD$3:$CD$202),B166,"")</f>
        <v/>
      </c>
      <c r="CF166" s="31" t="str">
        <f>IF(D166="","",IF(T166=MAX($T$3:$T$202), T166,""))</f>
        <v/>
      </c>
      <c r="CG166" s="31" t="str">
        <f>IF(CF166=MAX($CF$3:$CF$202),B166,"")</f>
        <v/>
      </c>
      <c r="CH166" s="31" t="str">
        <f>IF(D166="","",IF(AO166=MAX($AO$3:$AO$202),AO166,""))</f>
        <v/>
      </c>
      <c r="CI166" s="31" t="str">
        <f>IF(CH166=MAX($CH$3:$CH$202),B166,"")</f>
        <v/>
      </c>
      <c r="CJ166" s="31" t="str">
        <f>IF(I166="AC",AZ166,"")</f>
        <v/>
      </c>
      <c r="CK166" s="31" t="str">
        <f>IF(CJ166="","",RANK(CJ166,$CJ$3:$CJ$202,1))</f>
        <v/>
      </c>
      <c r="CL166" s="31" t="str">
        <f>IF(CK166=1,B166,"")</f>
        <v/>
      </c>
      <c r="CM166" s="31" t="str">
        <f>IF(CK166=2,B166,"")</f>
        <v/>
      </c>
      <c r="CN166" s="31" t="str">
        <f>IF(CK166=3,B166,"")</f>
        <v/>
      </c>
      <c r="CO166" s="31" t="str">
        <f>IF(I166="MC",AZ166,"")</f>
        <v/>
      </c>
      <c r="CP166" s="31" t="str">
        <f>IF(CO166="","",RANK(CO166,$CO$3:$CO$202,1))</f>
        <v/>
      </c>
      <c r="CQ166" s="31" t="str">
        <f>IF(CP166=1,B166,"")</f>
        <v/>
      </c>
      <c r="CR166" s="31" t="str">
        <f>IF(CP166=2,B166,"")</f>
        <v/>
      </c>
      <c r="CS166" s="31" t="str">
        <f>IF(CP166=3,B166,"")</f>
        <v/>
      </c>
      <c r="CT166" s="31" t="str">
        <f>IF(BE166=0,BE166,"")</f>
        <v/>
      </c>
      <c r="CU166" s="31" t="str">
        <f>IF(BE166=1,1,"")</f>
        <v/>
      </c>
      <c r="CV166" s="31" t="str">
        <f>IF(BE166=2,2,"")</f>
        <v/>
      </c>
      <c r="CW166" s="31" t="str">
        <f>IF(BE166=3,3,"")</f>
        <v/>
      </c>
      <c r="CX166" s="31" t="str">
        <f>IF(BE166=4,4,"")</f>
        <v/>
      </c>
      <c r="CY166" s="31" t="str">
        <f>IF(BE166=5,5,"")</f>
        <v/>
      </c>
      <c r="CZ166" s="31" t="str">
        <f>IF(BH166=0,BH166,"")</f>
        <v/>
      </c>
      <c r="DA166" s="31" t="str">
        <f>IF(BH166=1,1,"")</f>
        <v/>
      </c>
      <c r="DB166" s="31" t="str">
        <f>IF(BH166=2,2,"")</f>
        <v/>
      </c>
      <c r="DC166" s="31" t="str">
        <f>IF(BH166=3,3,"")</f>
        <v/>
      </c>
      <c r="DD166" s="31" t="str">
        <f>IF(BH166=4,4,"")</f>
        <v/>
      </c>
      <c r="DE166" s="31" t="str">
        <f>IF(BH166=5,5,"")</f>
        <v/>
      </c>
      <c r="DF166" s="31" t="str">
        <f>IF(BK166=0,BK166,"")</f>
        <v/>
      </c>
      <c r="DG166" s="31" t="str">
        <f>IF(BK166=1,1,"")</f>
        <v/>
      </c>
      <c r="DH166" s="31" t="str">
        <f>IF(BK166=2,2,"")</f>
        <v/>
      </c>
      <c r="DI166" s="31" t="str">
        <f>IF(BK166=3,3,"")</f>
        <v/>
      </c>
      <c r="DJ166" s="31" t="str">
        <f>IF(BK166=4,4,"")</f>
        <v/>
      </c>
      <c r="DK166" s="31" t="str">
        <f>IF(BK166=5,5,"")</f>
        <v/>
      </c>
      <c r="DL166" s="31" t="str">
        <f>IF(BK166=6,6,"")</f>
        <v/>
      </c>
      <c r="DM166" s="31" t="str">
        <f>IF(BK166=7,7,"")</f>
        <v/>
      </c>
      <c r="DN166" s="31" t="str">
        <f>IF(BK166=8,8,"")</f>
        <v/>
      </c>
      <c r="DO166" s="31" t="str">
        <f>IF(BK166=9,9,"")</f>
        <v/>
      </c>
      <c r="DP166" s="31" t="str">
        <f>IF(BK166=10,10,"")</f>
        <v/>
      </c>
      <c r="DQ166" s="31" t="str">
        <f>IF(J166="Lund",AZ166,"")</f>
        <v/>
      </c>
      <c r="DR166" s="31" t="str">
        <f>IF(DQ166="","",RANK(DQ166,$DQ$3:$DQ$202,1))</f>
        <v/>
      </c>
      <c r="DS166" s="31" t="str">
        <f>IF(DR166=1,B166,"")</f>
        <v/>
      </c>
      <c r="DT166" s="31" t="str">
        <f>IF(I166="AT",B166,"")</f>
        <v/>
      </c>
      <c r="DU166" s="31" t="str">
        <f>IF(I166="MC",B166,"")</f>
        <v/>
      </c>
      <c r="DV166" s="31" t="str">
        <f>IF(I166="AC",B166,"")</f>
        <v/>
      </c>
      <c r="DW166" s="48" t="e">
        <f>IF(BK166=0,0,IF(D166="","",$D$203-AZ166+1)/$D$203*100)</f>
        <v>#VALUE!</v>
      </c>
      <c r="DX166" s="76" t="str">
        <f>IF(AS166 = 0,AV166 - AS166,"")</f>
        <v/>
      </c>
    </row>
    <row r="167" spans="1:128" ht="13.2" x14ac:dyDescent="0.25">
      <c r="A167" s="31" t="s">
        <v>318</v>
      </c>
      <c r="B167" s="76">
        <v>165</v>
      </c>
      <c r="C167" s="15"/>
      <c r="D167" s="15"/>
      <c r="E167" s="15"/>
      <c r="F167" s="15"/>
      <c r="G167" s="15"/>
      <c r="H167" s="47"/>
      <c r="I167" s="15"/>
      <c r="J167" s="47"/>
      <c r="K167" s="47"/>
      <c r="L167" s="47"/>
      <c r="M167" s="54"/>
      <c r="N167" s="54"/>
      <c r="O167" s="54"/>
      <c r="P167" s="54"/>
      <c r="Q167" s="54"/>
      <c r="R167" s="51"/>
      <c r="S167" s="51"/>
      <c r="T167" s="51"/>
      <c r="U167" s="51"/>
      <c r="V167" s="51"/>
      <c r="W167" s="51"/>
      <c r="X167" s="52" t="str">
        <f>IF(M167&gt;0,VLOOKUP(M167,$DY$8:$DZ$95,2)," ")</f>
        <v xml:space="preserve"> </v>
      </c>
      <c r="Y167" s="52" t="str">
        <f>IF(N167&gt;0,VLOOKUP(N167,$DY$8:$DZ$95,2)," ")</f>
        <v xml:space="preserve"> </v>
      </c>
      <c r="Z167" s="52" t="str">
        <f>IF(O167&gt;0,VLOOKUP(O167,$DY$8:$DZ$95,2)," ")</f>
        <v xml:space="preserve"> </v>
      </c>
      <c r="AA167" s="52" t="str">
        <f>IF(P167&gt;0,VLOOKUP(P167,$DY$8:$DZ$95,2)," ")</f>
        <v xml:space="preserve"> </v>
      </c>
      <c r="AB167" s="52" t="str">
        <f>IF(Q167&gt;0,VLOOKUP(Q167,$DY$8:$DZ$95,2)," ")</f>
        <v xml:space="preserve"> </v>
      </c>
      <c r="AC167" s="54"/>
      <c r="AD167" s="54"/>
      <c r="AE167" s="54"/>
      <c r="AF167" s="54"/>
      <c r="AG167" s="54"/>
      <c r="AH167" s="52" t="str">
        <f>IF(AC167&gt;0,VLOOKUP(AC167,$DY$8:$DZ$95,2)," ")</f>
        <v xml:space="preserve"> </v>
      </c>
      <c r="AI167" s="52" t="str">
        <f>IF(AD167&gt;0,VLOOKUP(AD167,$DY$8:$DZ$95,2)," ")</f>
        <v xml:space="preserve"> </v>
      </c>
      <c r="AJ167" s="52" t="str">
        <f>IF(AE167&gt;0,VLOOKUP(AE167,$DY$8:$DZ$95,2)," ")</f>
        <v xml:space="preserve"> </v>
      </c>
      <c r="AK167" s="52" t="str">
        <f>IF(AF167&gt;0,VLOOKUP(AF167,$DY$8:$DZ$95,2)," ")</f>
        <v xml:space="preserve"> </v>
      </c>
      <c r="AL167" s="52" t="str">
        <f>IF(AG167&gt;0,VLOOKUP(AG167,$DY$8:$DZ$95,2)," ")</f>
        <v xml:space="preserve"> </v>
      </c>
      <c r="AM167" s="53"/>
      <c r="AN167" s="53"/>
      <c r="AO167" s="53"/>
      <c r="AP167" s="53"/>
      <c r="AQ167" s="53"/>
      <c r="AR167" s="53"/>
      <c r="AS167" s="55" t="str">
        <f>IF(D167="","",SUM(X167:AB167))</f>
        <v/>
      </c>
      <c r="AT167" s="31" t="str">
        <f>IF(D167="","",RANK(AS167,$AS$3:$AS$202,0))</f>
        <v/>
      </c>
      <c r="AU167" s="57" t="str">
        <f>IF(D167="","",IF(LOOKUP(AT167,'Master 2012 Pay Sheet'!$A$5:$A$35,'Master 2012 Pay Sheet'!$B$5:$B$35)&gt;0,LOOKUP(AT167,'Master 2012 Pay Sheet'!$A$5:$A$35,'Master 2012 Pay Sheet'!$B$5:$B$35),0))</f>
        <v/>
      </c>
      <c r="AV167" s="56" t="str">
        <f>IF(D167="","",SUM(AH167:AL167))</f>
        <v/>
      </c>
      <c r="AW167" s="31" t="str">
        <f>IF(D167="","",RANK(AV167,$AV$3:$AV$202,0))</f>
        <v/>
      </c>
      <c r="AX167" s="57" t="str">
        <f>IF(D167="","",IF(LOOKUP(AW167,'Master 2012 Pay Sheet'!$C$5:$C$35,'Master 2012 Pay Sheet'!$D$5:$D$35)&gt;0,LOOKUP(AW167,'Master 2012 Pay Sheet'!$C$5:$C$35,'Master 2012 Pay Sheet'!$D$5:$D$35),0))</f>
        <v/>
      </c>
      <c r="AY167" s="56" t="str">
        <f>IF(D167="","",AS167+AV167)</f>
        <v/>
      </c>
      <c r="AZ167" s="31" t="str">
        <f>IF(D167="","",RANK(AY167,$AY$3:$AY$202,0))</f>
        <v/>
      </c>
      <c r="BA167" s="57" t="str">
        <f>IF(D167="","",IF(LOOKUP(AZ167,'Master 2012 Pay Sheet'!$E$5:$E$35,'Master 2012 Pay Sheet'!$F$5:$F$35)&gt;0,LOOKUP(AZ167,'Master 2012 Pay Sheet'!$E$5:$E$35,'Master 2012 Pay Sheet'!$F$5:$F$35),0))</f>
        <v/>
      </c>
      <c r="BB167" s="57" t="str">
        <f>IF(D167="","",SUM(AU167+AX167+BA167))</f>
        <v/>
      </c>
      <c r="BC167" s="31" t="str">
        <f>IF(D167="","",AT167-AZ167)</f>
        <v/>
      </c>
      <c r="BD167" s="31" t="str">
        <f>IF(D167="","",IF(BC167=MAX($BC$3:$BC$202),B167,""))</f>
        <v/>
      </c>
      <c r="BE167" s="31" t="str">
        <f>IF(D167="","",COUNT(M167:Q167))</f>
        <v/>
      </c>
      <c r="BF167" s="56" t="str">
        <f>IF(D167="","",MAX(X167:AB167))</f>
        <v/>
      </c>
      <c r="BG167" s="31" t="str">
        <f>IF(BF167=MAX($BF$3:$BF$202),B167,"")</f>
        <v/>
      </c>
      <c r="BH167" s="31" t="str">
        <f>IF(D167="","",COUNT(AC167:AG167))</f>
        <v/>
      </c>
      <c r="BI167" s="56" t="str">
        <f>IF(D167="","",MAX(AH167:AL167))</f>
        <v/>
      </c>
      <c r="BJ167" s="31" t="str">
        <f>IF(BI167=MAX($BI$3:$BI$202),B167,"")</f>
        <v/>
      </c>
      <c r="BK167" s="31" t="str">
        <f>IF(BE167="","",BE167+BH167)</f>
        <v/>
      </c>
      <c r="BL167" s="31" t="str">
        <f>IF(D167="","",IF(S167=MAX($S$3:$S$202),S167,""))</f>
        <v/>
      </c>
      <c r="BM167" s="31" t="str">
        <f>IF(BL167=MAX($BL$3:$BL$202),B167,"")</f>
        <v/>
      </c>
      <c r="BN167" s="31" t="str">
        <f>IF(D167="","",IF(AN167=MAX($AN$3:$AN$202),AN167,""))</f>
        <v/>
      </c>
      <c r="BO167" s="31" t="str">
        <f>IF(BN167=MAX($BN$3:$BN$202),B167,"")</f>
        <v/>
      </c>
      <c r="BP167" s="31" t="str">
        <f>IF(D167="","",IF(R167=MAX($R$3:$R$202),R167,""))</f>
        <v/>
      </c>
      <c r="BQ167" s="31" t="str">
        <f>IF(BP167=MAX($BP$3:$BP$202),B167,"")</f>
        <v/>
      </c>
      <c r="BR167" s="31" t="str">
        <f>IF(D167="","",IF(AM167=MAX($AM$3:$AM$202),AM167,""))</f>
        <v/>
      </c>
      <c r="BS167" s="31" t="str">
        <f>IF(BR167=MAX($BR$3:$BR$202),B167,"")</f>
        <v/>
      </c>
      <c r="BT167" s="31" t="str">
        <f>IF(D167="","",IF(V167=MAX($V$3:$V$202),V167,""))</f>
        <v/>
      </c>
      <c r="BU167" s="31" t="str">
        <f>IF(BT167=MAX($BT$3:$BT$202),B167,"")</f>
        <v/>
      </c>
      <c r="BV167" s="31" t="str">
        <f>IF(D167="","",IF(W167=MAX($W$3:$W$202), W167,""))</f>
        <v/>
      </c>
      <c r="BW167" s="31" t="str">
        <f>IF(BV167=MAX($BV$3:$BV$202),B167,"")</f>
        <v/>
      </c>
      <c r="BX167" s="31" t="str">
        <f>IF(D167="","",IF(AQ167=MAX($AQ$3:$AQ$202),AQ167,""))</f>
        <v/>
      </c>
      <c r="BY167" s="31" t="str">
        <f>IF(BX167=MAX($BX$3:$BX$202),B167,"")</f>
        <v/>
      </c>
      <c r="BZ167" s="31" t="str">
        <f>IF(D167="","",IF(AR167=MAX($AR$3:$AR$202), AR167,""))</f>
        <v/>
      </c>
      <c r="CA167" s="31" t="str">
        <f>IF(BZ167=MAX($BZ$3:$BZ$202),B167,"")</f>
        <v/>
      </c>
      <c r="CB167" s="31" t="str">
        <f>IF(D167="","",IF(U167=MAX($U$3:$U$202), U167,""))</f>
        <v/>
      </c>
      <c r="CC167" s="31" t="str">
        <f>IF(CB167=MAX($CB$3:$CB$202),B167,"")</f>
        <v/>
      </c>
      <c r="CD167" s="31" t="str">
        <f>IF(D167="","",IF(AP167=MAX($AP$3:$AP$202),AP167,""))</f>
        <v/>
      </c>
      <c r="CE167" s="31" t="str">
        <f>IF(CD167=MAX($CD$3:$CD$202),B167,"")</f>
        <v/>
      </c>
      <c r="CF167" s="31" t="str">
        <f>IF(D167="","",IF(T167=MAX($T$3:$T$202), T167,""))</f>
        <v/>
      </c>
      <c r="CG167" s="31" t="str">
        <f>IF(CF167=MAX($CF$3:$CF$202),B167,"")</f>
        <v/>
      </c>
      <c r="CH167" s="31" t="str">
        <f>IF(D167="","",IF(AO167=MAX($AO$3:$AO$202),AO167,""))</f>
        <v/>
      </c>
      <c r="CI167" s="31" t="str">
        <f>IF(CH167=MAX($CH$3:$CH$202),B167,"")</f>
        <v/>
      </c>
      <c r="CJ167" s="31" t="str">
        <f>IF(I167="AC",AZ167,"")</f>
        <v/>
      </c>
      <c r="CK167" s="31" t="str">
        <f>IF(CJ167="","",RANK(CJ167,$CJ$3:$CJ$202,1))</f>
        <v/>
      </c>
      <c r="CL167" s="31" t="str">
        <f>IF(CK167=1,B167,"")</f>
        <v/>
      </c>
      <c r="CM167" s="31" t="str">
        <f>IF(CK167=2,B167,"")</f>
        <v/>
      </c>
      <c r="CN167" s="31" t="str">
        <f>IF(CK167=3,B167,"")</f>
        <v/>
      </c>
      <c r="CO167" s="31" t="str">
        <f>IF(I167="MC",AZ167,"")</f>
        <v/>
      </c>
      <c r="CP167" s="31" t="str">
        <f>IF(CO167="","",RANK(CO167,$CO$3:$CO$202,1))</f>
        <v/>
      </c>
      <c r="CQ167" s="31" t="str">
        <f>IF(CP167=1,B167,"")</f>
        <v/>
      </c>
      <c r="CR167" s="31" t="str">
        <f>IF(CP167=2,B167,"")</f>
        <v/>
      </c>
      <c r="CS167" s="31" t="str">
        <f>IF(CP167=3,B167,"")</f>
        <v/>
      </c>
      <c r="CT167" s="31" t="str">
        <f>IF(BE167=0,BE167,"")</f>
        <v/>
      </c>
      <c r="CU167" s="31" t="str">
        <f>IF(BE167=1,1,"")</f>
        <v/>
      </c>
      <c r="CV167" s="31" t="str">
        <f>IF(BE167=2,2,"")</f>
        <v/>
      </c>
      <c r="CW167" s="31" t="str">
        <f>IF(BE167=3,3,"")</f>
        <v/>
      </c>
      <c r="CX167" s="31" t="str">
        <f>IF(BE167=4,4,"")</f>
        <v/>
      </c>
      <c r="CY167" s="31" t="str">
        <f>IF(BE167=5,5,"")</f>
        <v/>
      </c>
      <c r="CZ167" s="31" t="str">
        <f>IF(BH167=0,BH167,"")</f>
        <v/>
      </c>
      <c r="DA167" s="31" t="str">
        <f>IF(BH167=1,1,"")</f>
        <v/>
      </c>
      <c r="DB167" s="31" t="str">
        <f>IF(BH167=2,2,"")</f>
        <v/>
      </c>
      <c r="DC167" s="31" t="str">
        <f>IF(BH167=3,3,"")</f>
        <v/>
      </c>
      <c r="DD167" s="31" t="str">
        <f>IF(BH167=4,4,"")</f>
        <v/>
      </c>
      <c r="DE167" s="31" t="str">
        <f>IF(BH167=5,5,"")</f>
        <v/>
      </c>
      <c r="DF167" s="31" t="str">
        <f>IF(BK167=0,BK167,"")</f>
        <v/>
      </c>
      <c r="DG167" s="31" t="str">
        <f>IF(BK167=1,1,"")</f>
        <v/>
      </c>
      <c r="DH167" s="31" t="str">
        <f>IF(BK167=2,2,"")</f>
        <v/>
      </c>
      <c r="DI167" s="31" t="str">
        <f>IF(BK167=3,3,"")</f>
        <v/>
      </c>
      <c r="DJ167" s="31" t="str">
        <f>IF(BK167=4,4,"")</f>
        <v/>
      </c>
      <c r="DK167" s="31" t="str">
        <f>IF(BK167=5,5,"")</f>
        <v/>
      </c>
      <c r="DL167" s="31" t="str">
        <f>IF(BK167=6,6,"")</f>
        <v/>
      </c>
      <c r="DM167" s="31" t="str">
        <f>IF(BK167=7,7,"")</f>
        <v/>
      </c>
      <c r="DN167" s="31" t="str">
        <f>IF(BK167=8,8,"")</f>
        <v/>
      </c>
      <c r="DO167" s="31" t="str">
        <f>IF(BK167=9,9,"")</f>
        <v/>
      </c>
      <c r="DP167" s="31" t="str">
        <f>IF(BK167=10,10,"")</f>
        <v/>
      </c>
      <c r="DQ167" s="31" t="str">
        <f>IF(J167="Lund",AZ167,"")</f>
        <v/>
      </c>
      <c r="DR167" s="31" t="str">
        <f>IF(DQ167="","",RANK(DQ167,$DQ$3:$DQ$202,1))</f>
        <v/>
      </c>
      <c r="DS167" s="31" t="str">
        <f>IF(DR167=1,B167,"")</f>
        <v/>
      </c>
      <c r="DT167" s="31" t="str">
        <f>IF(I167="AT",B167,"")</f>
        <v/>
      </c>
      <c r="DU167" s="31" t="str">
        <f>IF(I167="MC",B167,"")</f>
        <v/>
      </c>
      <c r="DV167" s="31" t="str">
        <f>IF(I167="AC",B167,"")</f>
        <v/>
      </c>
      <c r="DW167" s="48" t="e">
        <f>IF(BK167=0,0,IF(D167="","",$D$203-AZ167+1)/$D$203*100)</f>
        <v>#VALUE!</v>
      </c>
      <c r="DX167" s="76" t="str">
        <f>IF(AS167 = 0,AV167 - AS167,"")</f>
        <v/>
      </c>
    </row>
    <row r="168" spans="1:128" ht="13.2" x14ac:dyDescent="0.25">
      <c r="A168" s="31" t="s">
        <v>318</v>
      </c>
      <c r="B168" s="76">
        <v>166</v>
      </c>
      <c r="C168" s="15"/>
      <c r="D168" s="15"/>
      <c r="E168" s="15"/>
      <c r="F168" s="15"/>
      <c r="G168" s="15"/>
      <c r="H168" s="47"/>
      <c r="I168" s="15"/>
      <c r="J168" s="47"/>
      <c r="K168" s="47"/>
      <c r="L168" s="47"/>
      <c r="M168" s="54"/>
      <c r="N168" s="54"/>
      <c r="O168" s="54"/>
      <c r="P168" s="54"/>
      <c r="Q168" s="54"/>
      <c r="R168" s="51"/>
      <c r="S168" s="51"/>
      <c r="T168" s="51"/>
      <c r="U168" s="51"/>
      <c r="V168" s="51"/>
      <c r="W168" s="51"/>
      <c r="X168" s="52" t="str">
        <f>IF(M168&gt;0,VLOOKUP(M168,$DY$8:$DZ$95,2)," ")</f>
        <v xml:space="preserve"> </v>
      </c>
      <c r="Y168" s="52" t="str">
        <f>IF(N168&gt;0,VLOOKUP(N168,$DY$8:$DZ$95,2)," ")</f>
        <v xml:space="preserve"> </v>
      </c>
      <c r="Z168" s="52" t="str">
        <f>IF(O168&gt;0,VLOOKUP(O168,$DY$8:$DZ$95,2)," ")</f>
        <v xml:space="preserve"> </v>
      </c>
      <c r="AA168" s="52" t="str">
        <f>IF(P168&gt;0,VLOOKUP(P168,$DY$8:$DZ$95,2)," ")</f>
        <v xml:space="preserve"> </v>
      </c>
      <c r="AB168" s="52" t="str">
        <f>IF(Q168&gt;0,VLOOKUP(Q168,$DY$8:$DZ$95,2)," ")</f>
        <v xml:space="preserve"> </v>
      </c>
      <c r="AC168" s="54"/>
      <c r="AD168" s="54"/>
      <c r="AE168" s="54"/>
      <c r="AF168" s="54"/>
      <c r="AG168" s="54"/>
      <c r="AH168" s="52" t="str">
        <f>IF(AC168&gt;0,VLOOKUP(AC168,$DY$8:$DZ$95,2)," ")</f>
        <v xml:space="preserve"> </v>
      </c>
      <c r="AI168" s="52" t="str">
        <f>IF(AD168&gt;0,VLOOKUP(AD168,$DY$8:$DZ$95,2)," ")</f>
        <v xml:space="preserve"> </v>
      </c>
      <c r="AJ168" s="52" t="str">
        <f>IF(AE168&gt;0,VLOOKUP(AE168,$DY$8:$DZ$95,2)," ")</f>
        <v xml:space="preserve"> </v>
      </c>
      <c r="AK168" s="52" t="str">
        <f>IF(AF168&gt;0,VLOOKUP(AF168,$DY$8:$DZ$95,2)," ")</f>
        <v xml:space="preserve"> </v>
      </c>
      <c r="AL168" s="52" t="str">
        <f>IF(AG168&gt;0,VLOOKUP(AG168,$DY$8:$DZ$95,2)," ")</f>
        <v xml:space="preserve"> </v>
      </c>
      <c r="AM168" s="53"/>
      <c r="AN168" s="53"/>
      <c r="AO168" s="53"/>
      <c r="AP168" s="53"/>
      <c r="AQ168" s="53"/>
      <c r="AR168" s="53"/>
      <c r="AS168" s="55" t="str">
        <f>IF(D168="","",SUM(X168:AB168))</f>
        <v/>
      </c>
      <c r="AT168" s="31" t="str">
        <f>IF(D168="","",RANK(AS168,$AS$3:$AS$202,0))</f>
        <v/>
      </c>
      <c r="AU168" s="57" t="str">
        <f>IF(D168="","",IF(LOOKUP(AT168,'Master 2012 Pay Sheet'!$A$5:$A$35,'Master 2012 Pay Sheet'!$B$5:$B$35)&gt;0,LOOKUP(AT168,'Master 2012 Pay Sheet'!$A$5:$A$35,'Master 2012 Pay Sheet'!$B$5:$B$35),0))</f>
        <v/>
      </c>
      <c r="AV168" s="56" t="str">
        <f>IF(D168="","",SUM(AH168:AL168))</f>
        <v/>
      </c>
      <c r="AW168" s="31" t="str">
        <f>IF(D168="","",RANK(AV168,$AV$3:$AV$202,0))</f>
        <v/>
      </c>
      <c r="AX168" s="57" t="str">
        <f>IF(D168="","",IF(LOOKUP(AW168,'Master 2012 Pay Sheet'!$C$5:$C$35,'Master 2012 Pay Sheet'!$D$5:$D$35)&gt;0,LOOKUP(AW168,'Master 2012 Pay Sheet'!$C$5:$C$35,'Master 2012 Pay Sheet'!$D$5:$D$35),0))</f>
        <v/>
      </c>
      <c r="AY168" s="56" t="str">
        <f>IF(D168="","",AS168+AV168)</f>
        <v/>
      </c>
      <c r="AZ168" s="31" t="str">
        <f>IF(D168="","",RANK(AY168,$AY$3:$AY$202,0))</f>
        <v/>
      </c>
      <c r="BA168" s="57" t="str">
        <f>IF(D168="","",IF(LOOKUP(AZ168,'Master 2012 Pay Sheet'!$E$5:$E$35,'Master 2012 Pay Sheet'!$F$5:$F$35)&gt;0,LOOKUP(AZ168,'Master 2012 Pay Sheet'!$E$5:$E$35,'Master 2012 Pay Sheet'!$F$5:$F$35),0))</f>
        <v/>
      </c>
      <c r="BB168" s="57" t="str">
        <f>IF(D168="","",SUM(AU168+AX168+BA168))</f>
        <v/>
      </c>
      <c r="BC168" s="31" t="str">
        <f>IF(D168="","",AT168-AZ168)</f>
        <v/>
      </c>
      <c r="BD168" s="31" t="str">
        <f>IF(D168="","",IF(BC168=MAX($BC$3:$BC$202),B168,""))</f>
        <v/>
      </c>
      <c r="BE168" s="31" t="str">
        <f>IF(D168="","",COUNT(M168:Q168))</f>
        <v/>
      </c>
      <c r="BF168" s="56" t="str">
        <f>IF(D168="","",MAX(X168:AB168))</f>
        <v/>
      </c>
      <c r="BG168" s="31" t="str">
        <f>IF(BF168=MAX($BF$3:$BF$202),B168,"")</f>
        <v/>
      </c>
      <c r="BH168" s="31" t="str">
        <f>IF(D168="","",COUNT(AC168:AG168))</f>
        <v/>
      </c>
      <c r="BI168" s="56" t="str">
        <f>IF(D168="","",MAX(AH168:AL168))</f>
        <v/>
      </c>
      <c r="BJ168" s="31" t="str">
        <f>IF(BI168=MAX($BI$3:$BI$202),B168,"")</f>
        <v/>
      </c>
      <c r="BK168" s="31" t="str">
        <f>IF(BE168="","",BE168+BH168)</f>
        <v/>
      </c>
      <c r="BL168" s="31" t="str">
        <f>IF(D168="","",IF(S168=MAX($S$3:$S$202),S168,""))</f>
        <v/>
      </c>
      <c r="BM168" s="31" t="str">
        <f>IF(BL168=MAX($BL$3:$BL$202),B168,"")</f>
        <v/>
      </c>
      <c r="BN168" s="31" t="str">
        <f>IF(D168="","",IF(AN168=MAX($AN$3:$AN$202),AN168,""))</f>
        <v/>
      </c>
      <c r="BO168" s="31" t="str">
        <f>IF(BN168=MAX($BN$3:$BN$202),B168,"")</f>
        <v/>
      </c>
      <c r="BP168" s="31" t="str">
        <f>IF(D168="","",IF(R168=MAX($R$3:$R$202),R168,""))</f>
        <v/>
      </c>
      <c r="BQ168" s="31" t="str">
        <f>IF(BP168=MAX($BP$3:$BP$202),B168,"")</f>
        <v/>
      </c>
      <c r="BR168" s="31" t="str">
        <f>IF(D168="","",IF(AM168=MAX($AM$3:$AM$202),AM168,""))</f>
        <v/>
      </c>
      <c r="BS168" s="31" t="str">
        <f>IF(BR168=MAX($BR$3:$BR$202),B168,"")</f>
        <v/>
      </c>
      <c r="BT168" s="31" t="str">
        <f>IF(D168="","",IF(V168=MAX($V$3:$V$202),V168,""))</f>
        <v/>
      </c>
      <c r="BU168" s="31" t="str">
        <f>IF(BT168=MAX($BT$3:$BT$202),B168,"")</f>
        <v/>
      </c>
      <c r="BV168" s="31" t="str">
        <f>IF(D168="","",IF(W168=MAX($W$3:$W$202), W168,""))</f>
        <v/>
      </c>
      <c r="BW168" s="31" t="str">
        <f>IF(BV168=MAX($BV$3:$BV$202),B168,"")</f>
        <v/>
      </c>
      <c r="BX168" s="31" t="str">
        <f>IF(D168="","",IF(AQ168=MAX($AQ$3:$AQ$202),AQ168,""))</f>
        <v/>
      </c>
      <c r="BY168" s="31" t="str">
        <f>IF(BX168=MAX($BX$3:$BX$202),B168,"")</f>
        <v/>
      </c>
      <c r="BZ168" s="31" t="str">
        <f>IF(D168="","",IF(AR168=MAX($AR$3:$AR$202), AR168,""))</f>
        <v/>
      </c>
      <c r="CA168" s="31" t="str">
        <f>IF(BZ168=MAX($BZ$3:$BZ$202),B168,"")</f>
        <v/>
      </c>
      <c r="CB168" s="31" t="str">
        <f>IF(D168="","",IF(U168=MAX($U$3:$U$202), U168,""))</f>
        <v/>
      </c>
      <c r="CC168" s="31" t="str">
        <f>IF(CB168=MAX($CB$3:$CB$202),B168,"")</f>
        <v/>
      </c>
      <c r="CD168" s="31" t="str">
        <f>IF(D168="","",IF(AP168=MAX($AP$3:$AP$202),AP168,""))</f>
        <v/>
      </c>
      <c r="CE168" s="31" t="str">
        <f>IF(CD168=MAX($CD$3:$CD$202),B168,"")</f>
        <v/>
      </c>
      <c r="CF168" s="31" t="str">
        <f>IF(D168="","",IF(T168=MAX($T$3:$T$202), T168,""))</f>
        <v/>
      </c>
      <c r="CG168" s="31" t="str">
        <f>IF(CF168=MAX($CF$3:$CF$202),B168,"")</f>
        <v/>
      </c>
      <c r="CH168" s="31" t="str">
        <f>IF(D168="","",IF(AO168=MAX($AO$3:$AO$202),AO168,""))</f>
        <v/>
      </c>
      <c r="CI168" s="31" t="str">
        <f>IF(CH168=MAX($CH$3:$CH$202),B168,"")</f>
        <v/>
      </c>
      <c r="CJ168" s="31" t="str">
        <f>IF(I168="AC",AZ168,"")</f>
        <v/>
      </c>
      <c r="CK168" s="31" t="str">
        <f>IF(CJ168="","",RANK(CJ168,$CJ$3:$CJ$202,1))</f>
        <v/>
      </c>
      <c r="CL168" s="31" t="str">
        <f>IF(CK168=1,B168,"")</f>
        <v/>
      </c>
      <c r="CM168" s="31" t="str">
        <f>IF(CK168=2,B168,"")</f>
        <v/>
      </c>
      <c r="CN168" s="31" t="str">
        <f>IF(CK168=3,B168,"")</f>
        <v/>
      </c>
      <c r="CO168" s="31" t="str">
        <f>IF(I168="MC",AZ168,"")</f>
        <v/>
      </c>
      <c r="CP168" s="31" t="str">
        <f>IF(CO168="","",RANK(CO168,$CO$3:$CO$202,1))</f>
        <v/>
      </c>
      <c r="CQ168" s="31" t="str">
        <f>IF(CP168=1,B168,"")</f>
        <v/>
      </c>
      <c r="CR168" s="31" t="str">
        <f>IF(CP168=2,B168,"")</f>
        <v/>
      </c>
      <c r="CS168" s="31" t="str">
        <f>IF(CP168=3,B168,"")</f>
        <v/>
      </c>
      <c r="CT168" s="31" t="str">
        <f>IF(BE168=0,BE168,"")</f>
        <v/>
      </c>
      <c r="CU168" s="31" t="str">
        <f>IF(BE168=1,1,"")</f>
        <v/>
      </c>
      <c r="CV168" s="31" t="str">
        <f>IF(BE168=2,2,"")</f>
        <v/>
      </c>
      <c r="CW168" s="31" t="str">
        <f>IF(BE168=3,3,"")</f>
        <v/>
      </c>
      <c r="CX168" s="31" t="str">
        <f>IF(BE168=4,4,"")</f>
        <v/>
      </c>
      <c r="CY168" s="31" t="str">
        <f>IF(BE168=5,5,"")</f>
        <v/>
      </c>
      <c r="CZ168" s="31" t="str">
        <f>IF(BH168=0,BH168,"")</f>
        <v/>
      </c>
      <c r="DA168" s="31" t="str">
        <f>IF(BH168=1,1,"")</f>
        <v/>
      </c>
      <c r="DB168" s="31" t="str">
        <f>IF(BH168=2,2,"")</f>
        <v/>
      </c>
      <c r="DC168" s="31" t="str">
        <f>IF(BH168=3,3,"")</f>
        <v/>
      </c>
      <c r="DD168" s="31" t="str">
        <f>IF(BH168=4,4,"")</f>
        <v/>
      </c>
      <c r="DE168" s="31" t="str">
        <f>IF(BH168=5,5,"")</f>
        <v/>
      </c>
      <c r="DF168" s="31" t="str">
        <f>IF(BK168=0,BK168,"")</f>
        <v/>
      </c>
      <c r="DG168" s="31" t="str">
        <f>IF(BK168=1,1,"")</f>
        <v/>
      </c>
      <c r="DH168" s="31" t="str">
        <f>IF(BK168=2,2,"")</f>
        <v/>
      </c>
      <c r="DI168" s="31" t="str">
        <f>IF(BK168=3,3,"")</f>
        <v/>
      </c>
      <c r="DJ168" s="31" t="str">
        <f>IF(BK168=4,4,"")</f>
        <v/>
      </c>
      <c r="DK168" s="31" t="str">
        <f>IF(BK168=5,5,"")</f>
        <v/>
      </c>
      <c r="DL168" s="31" t="str">
        <f>IF(BK168=6,6,"")</f>
        <v/>
      </c>
      <c r="DM168" s="31" t="str">
        <f>IF(BK168=7,7,"")</f>
        <v/>
      </c>
      <c r="DN168" s="31" t="str">
        <f>IF(BK168=8,8,"")</f>
        <v/>
      </c>
      <c r="DO168" s="31" t="str">
        <f>IF(BK168=9,9,"")</f>
        <v/>
      </c>
      <c r="DP168" s="31" t="str">
        <f>IF(BK168=10,10,"")</f>
        <v/>
      </c>
      <c r="DQ168" s="31" t="str">
        <f>IF(J168="Lund",AZ168,"")</f>
        <v/>
      </c>
      <c r="DR168" s="31" t="str">
        <f>IF(DQ168="","",RANK(DQ168,$DQ$3:$DQ$202,1))</f>
        <v/>
      </c>
      <c r="DS168" s="31" t="str">
        <f>IF(DR168=1,B168,"")</f>
        <v/>
      </c>
      <c r="DT168" s="31" t="str">
        <f>IF(I168="AT",B168,"")</f>
        <v/>
      </c>
      <c r="DU168" s="31" t="str">
        <f>IF(I168="MC",B168,"")</f>
        <v/>
      </c>
      <c r="DV168" s="31" t="str">
        <f>IF(I168="AC",B168,"")</f>
        <v/>
      </c>
      <c r="DW168" s="48" t="e">
        <f>IF(BK168=0,0,IF(D168="","",$D$203-AZ168+1)/$D$203*100)</f>
        <v>#VALUE!</v>
      </c>
      <c r="DX168" s="76" t="str">
        <f>IF(AS168 = 0,AV168 - AS168,"")</f>
        <v/>
      </c>
    </row>
    <row r="169" spans="1:128" ht="13.2" x14ac:dyDescent="0.25">
      <c r="A169" s="31" t="s">
        <v>318</v>
      </c>
      <c r="B169" s="76">
        <v>167</v>
      </c>
      <c r="C169" s="15"/>
      <c r="D169" s="15"/>
      <c r="E169" s="15"/>
      <c r="F169" s="15"/>
      <c r="G169" s="15"/>
      <c r="H169" s="47"/>
      <c r="I169" s="15"/>
      <c r="J169" s="47"/>
      <c r="K169" s="47"/>
      <c r="L169" s="47"/>
      <c r="M169" s="54"/>
      <c r="N169" s="54"/>
      <c r="O169" s="54"/>
      <c r="P169" s="54"/>
      <c r="Q169" s="54"/>
      <c r="R169" s="51"/>
      <c r="S169" s="51"/>
      <c r="T169" s="51"/>
      <c r="U169" s="51"/>
      <c r="V169" s="51"/>
      <c r="W169" s="51"/>
      <c r="X169" s="52" t="str">
        <f>IF(M169&gt;0,VLOOKUP(M169,$DY$8:$DZ$95,2)," ")</f>
        <v xml:space="preserve"> </v>
      </c>
      <c r="Y169" s="52" t="str">
        <f>IF(N169&gt;0,VLOOKUP(N169,$DY$8:$DZ$95,2)," ")</f>
        <v xml:space="preserve"> </v>
      </c>
      <c r="Z169" s="52" t="str">
        <f>IF(O169&gt;0,VLOOKUP(O169,$DY$8:$DZ$95,2)," ")</f>
        <v xml:space="preserve"> </v>
      </c>
      <c r="AA169" s="52" t="str">
        <f>IF(P169&gt;0,VLOOKUP(P169,$DY$8:$DZ$95,2)," ")</f>
        <v xml:space="preserve"> </v>
      </c>
      <c r="AB169" s="52" t="str">
        <f>IF(Q169&gt;0,VLOOKUP(Q169,$DY$8:$DZ$95,2)," ")</f>
        <v xml:space="preserve"> </v>
      </c>
      <c r="AC169" s="54"/>
      <c r="AD169" s="54"/>
      <c r="AE169" s="54"/>
      <c r="AF169" s="54"/>
      <c r="AG169" s="54"/>
      <c r="AH169" s="52" t="str">
        <f>IF(AC169&gt;0,VLOOKUP(AC169,$DY$8:$DZ$95,2)," ")</f>
        <v xml:space="preserve"> </v>
      </c>
      <c r="AI169" s="52" t="str">
        <f>IF(AD169&gt;0,VLOOKUP(AD169,$DY$8:$DZ$95,2)," ")</f>
        <v xml:space="preserve"> </v>
      </c>
      <c r="AJ169" s="52" t="str">
        <f>IF(AE169&gt;0,VLOOKUP(AE169,$DY$8:$DZ$95,2)," ")</f>
        <v xml:space="preserve"> </v>
      </c>
      <c r="AK169" s="52" t="str">
        <f>IF(AF169&gt;0,VLOOKUP(AF169,$DY$8:$DZ$95,2)," ")</f>
        <v xml:space="preserve"> </v>
      </c>
      <c r="AL169" s="52" t="str">
        <f>IF(AG169&gt;0,VLOOKUP(AG169,$DY$8:$DZ$95,2)," ")</f>
        <v xml:space="preserve"> </v>
      </c>
      <c r="AM169" s="53"/>
      <c r="AN169" s="53"/>
      <c r="AO169" s="53"/>
      <c r="AP169" s="53"/>
      <c r="AQ169" s="53"/>
      <c r="AR169" s="53"/>
      <c r="AS169" s="55" t="str">
        <f>IF(D169="","",SUM(X169:AB169))</f>
        <v/>
      </c>
      <c r="AT169" s="31" t="str">
        <f>IF(D169="","",RANK(AS169,$AS$3:$AS$202,0))</f>
        <v/>
      </c>
      <c r="AU169" s="57" t="str">
        <f>IF(D169="","",IF(LOOKUP(AT169,'Master 2012 Pay Sheet'!$A$5:$A$35,'Master 2012 Pay Sheet'!$B$5:$B$35)&gt;0,LOOKUP(AT169,'Master 2012 Pay Sheet'!$A$5:$A$35,'Master 2012 Pay Sheet'!$B$5:$B$35),0))</f>
        <v/>
      </c>
      <c r="AV169" s="56" t="str">
        <f>IF(D169="","",SUM(AH169:AL169))</f>
        <v/>
      </c>
      <c r="AW169" s="31" t="str">
        <f>IF(D169="","",RANK(AV169,$AV$3:$AV$202,0))</f>
        <v/>
      </c>
      <c r="AX169" s="57" t="str">
        <f>IF(D169="","",IF(LOOKUP(AW169,'Master 2012 Pay Sheet'!$C$5:$C$35,'Master 2012 Pay Sheet'!$D$5:$D$35)&gt;0,LOOKUP(AW169,'Master 2012 Pay Sheet'!$C$5:$C$35,'Master 2012 Pay Sheet'!$D$5:$D$35),0))</f>
        <v/>
      </c>
      <c r="AY169" s="56" t="str">
        <f>IF(D169="","",AS169+AV169)</f>
        <v/>
      </c>
      <c r="AZ169" s="31" t="str">
        <f>IF(D169="","",RANK(AY169,$AY$3:$AY$202,0))</f>
        <v/>
      </c>
      <c r="BA169" s="57" t="str">
        <f>IF(D169="","",IF(LOOKUP(AZ169,'Master 2012 Pay Sheet'!$E$5:$E$35,'Master 2012 Pay Sheet'!$F$5:$F$35)&gt;0,LOOKUP(AZ169,'Master 2012 Pay Sheet'!$E$5:$E$35,'Master 2012 Pay Sheet'!$F$5:$F$35),0))</f>
        <v/>
      </c>
      <c r="BB169" s="57" t="str">
        <f>IF(D169="","",SUM(AU169+AX169+BA169))</f>
        <v/>
      </c>
      <c r="BC169" s="31" t="str">
        <f>IF(D169="","",AT169-AZ169)</f>
        <v/>
      </c>
      <c r="BD169" s="31" t="str">
        <f>IF(D169="","",IF(BC169=MAX($BC$3:$BC$202),B169,""))</f>
        <v/>
      </c>
      <c r="BE169" s="31" t="str">
        <f>IF(D169="","",COUNT(M169:Q169))</f>
        <v/>
      </c>
      <c r="BF169" s="56" t="str">
        <f>IF(D169="","",MAX(X169:AB169))</f>
        <v/>
      </c>
      <c r="BG169" s="31" t="str">
        <f>IF(BF169=MAX($BF$3:$BF$202),B169,"")</f>
        <v/>
      </c>
      <c r="BH169" s="31" t="str">
        <f>IF(D169="","",COUNT(AC169:AG169))</f>
        <v/>
      </c>
      <c r="BI169" s="56" t="str">
        <f>IF(D169="","",MAX(AH169:AL169))</f>
        <v/>
      </c>
      <c r="BJ169" s="31" t="str">
        <f>IF(BI169=MAX($BI$3:$BI$202),B169,"")</f>
        <v/>
      </c>
      <c r="BK169" s="31" t="str">
        <f>IF(BE169="","",BE169+BH169)</f>
        <v/>
      </c>
      <c r="BL169" s="31" t="str">
        <f>IF(D169="","",IF(S169=MAX($S$3:$S$202),S169,""))</f>
        <v/>
      </c>
      <c r="BM169" s="31" t="str">
        <f>IF(BL169=MAX($BL$3:$BL$202),B169,"")</f>
        <v/>
      </c>
      <c r="BN169" s="31" t="str">
        <f>IF(D169="","",IF(AN169=MAX($AN$3:$AN$202),AN169,""))</f>
        <v/>
      </c>
      <c r="BO169" s="31" t="str">
        <f>IF(BN169=MAX($BN$3:$BN$202),B169,"")</f>
        <v/>
      </c>
      <c r="BP169" s="31" t="str">
        <f>IF(D169="","",IF(R169=MAX($R$3:$R$202),R169,""))</f>
        <v/>
      </c>
      <c r="BQ169" s="31" t="str">
        <f>IF(BP169=MAX($BP$3:$BP$202),B169,"")</f>
        <v/>
      </c>
      <c r="BR169" s="31" t="str">
        <f>IF(D169="","",IF(AM169=MAX($AM$3:$AM$202),AM169,""))</f>
        <v/>
      </c>
      <c r="BS169" s="31" t="str">
        <f>IF(BR169=MAX($BR$3:$BR$202),B169,"")</f>
        <v/>
      </c>
      <c r="BT169" s="31" t="str">
        <f>IF(D169="","",IF(V169=MAX($V$3:$V$202),V169,""))</f>
        <v/>
      </c>
      <c r="BU169" s="31" t="str">
        <f>IF(BT169=MAX($BT$3:$BT$202),B169,"")</f>
        <v/>
      </c>
      <c r="BV169" s="31" t="str">
        <f>IF(D169="","",IF(W169=MAX($W$3:$W$202), W169,""))</f>
        <v/>
      </c>
      <c r="BW169" s="31" t="str">
        <f>IF(BV169=MAX($BV$3:$BV$202),B169,"")</f>
        <v/>
      </c>
      <c r="BX169" s="31" t="str">
        <f>IF(D169="","",IF(AQ169=MAX($AQ$3:$AQ$202),AQ169,""))</f>
        <v/>
      </c>
      <c r="BY169" s="31" t="str">
        <f>IF(BX169=MAX($BX$3:$BX$202),B169,"")</f>
        <v/>
      </c>
      <c r="BZ169" s="31" t="str">
        <f>IF(D169="","",IF(AR169=MAX($AR$3:$AR$202), AR169,""))</f>
        <v/>
      </c>
      <c r="CA169" s="31" t="str">
        <f>IF(BZ169=MAX($BZ$3:$BZ$202),B169,"")</f>
        <v/>
      </c>
      <c r="CB169" s="31" t="str">
        <f>IF(D169="","",IF(U169=MAX($U$3:$U$202), U169,""))</f>
        <v/>
      </c>
      <c r="CC169" s="31" t="str">
        <f>IF(CB169=MAX($CB$3:$CB$202),B169,"")</f>
        <v/>
      </c>
      <c r="CD169" s="31" t="str">
        <f>IF(D169="","",IF(AP169=MAX($AP$3:$AP$202),AP169,""))</f>
        <v/>
      </c>
      <c r="CE169" s="31" t="str">
        <f>IF(CD169=MAX($CD$3:$CD$202),B169,"")</f>
        <v/>
      </c>
      <c r="CF169" s="31" t="str">
        <f>IF(D169="","",IF(T169=MAX($T$3:$T$202), T169,""))</f>
        <v/>
      </c>
      <c r="CG169" s="31" t="str">
        <f>IF(CF169=MAX($CF$3:$CF$202),B169,"")</f>
        <v/>
      </c>
      <c r="CH169" s="31" t="str">
        <f>IF(D169="","",IF(AO169=MAX($AO$3:$AO$202),AO169,""))</f>
        <v/>
      </c>
      <c r="CI169" s="31" t="str">
        <f>IF(CH169=MAX($CH$3:$CH$202),B169,"")</f>
        <v/>
      </c>
      <c r="CJ169" s="31" t="str">
        <f>IF(I169="AC",AZ169,"")</f>
        <v/>
      </c>
      <c r="CK169" s="31" t="str">
        <f>IF(CJ169="","",RANK(CJ169,$CJ$3:$CJ$202,1))</f>
        <v/>
      </c>
      <c r="CL169" s="31" t="str">
        <f>IF(CK169=1,B169,"")</f>
        <v/>
      </c>
      <c r="CM169" s="31" t="str">
        <f>IF(CK169=2,B169,"")</f>
        <v/>
      </c>
      <c r="CN169" s="31" t="str">
        <f>IF(CK169=3,B169,"")</f>
        <v/>
      </c>
      <c r="CO169" s="31" t="str">
        <f>IF(I169="MC",AZ169,"")</f>
        <v/>
      </c>
      <c r="CP169" s="31" t="str">
        <f>IF(CO169="","",RANK(CO169,$CO$3:$CO$202,1))</f>
        <v/>
      </c>
      <c r="CQ169" s="31" t="str">
        <f>IF(CP169=1,B169,"")</f>
        <v/>
      </c>
      <c r="CR169" s="31" t="str">
        <f>IF(CP169=2,B169,"")</f>
        <v/>
      </c>
      <c r="CS169" s="31" t="str">
        <f>IF(CP169=3,B169,"")</f>
        <v/>
      </c>
      <c r="CT169" s="31" t="str">
        <f>IF(BE169=0,BE169,"")</f>
        <v/>
      </c>
      <c r="CU169" s="31" t="str">
        <f>IF(BE169=1,1,"")</f>
        <v/>
      </c>
      <c r="CV169" s="31" t="str">
        <f>IF(BE169=2,2,"")</f>
        <v/>
      </c>
      <c r="CW169" s="31" t="str">
        <f>IF(BE169=3,3,"")</f>
        <v/>
      </c>
      <c r="CX169" s="31" t="str">
        <f>IF(BE169=4,4,"")</f>
        <v/>
      </c>
      <c r="CY169" s="31" t="str">
        <f>IF(BE169=5,5,"")</f>
        <v/>
      </c>
      <c r="CZ169" s="31" t="str">
        <f>IF(BH169=0,BH169,"")</f>
        <v/>
      </c>
      <c r="DA169" s="31" t="str">
        <f>IF(BH169=1,1,"")</f>
        <v/>
      </c>
      <c r="DB169" s="31" t="str">
        <f>IF(BH169=2,2,"")</f>
        <v/>
      </c>
      <c r="DC169" s="31" t="str">
        <f>IF(BH169=3,3,"")</f>
        <v/>
      </c>
      <c r="DD169" s="31" t="str">
        <f>IF(BH169=4,4,"")</f>
        <v/>
      </c>
      <c r="DE169" s="31" t="str">
        <f>IF(BH169=5,5,"")</f>
        <v/>
      </c>
      <c r="DF169" s="31" t="str">
        <f>IF(BK169=0,BK169,"")</f>
        <v/>
      </c>
      <c r="DG169" s="31" t="str">
        <f>IF(BK169=1,1,"")</f>
        <v/>
      </c>
      <c r="DH169" s="31" t="str">
        <f>IF(BK169=2,2,"")</f>
        <v/>
      </c>
      <c r="DI169" s="31" t="str">
        <f>IF(BK169=3,3,"")</f>
        <v/>
      </c>
      <c r="DJ169" s="31" t="str">
        <f>IF(BK169=4,4,"")</f>
        <v/>
      </c>
      <c r="DK169" s="31" t="str">
        <f>IF(BK169=5,5,"")</f>
        <v/>
      </c>
      <c r="DL169" s="31" t="str">
        <f>IF(BK169=6,6,"")</f>
        <v/>
      </c>
      <c r="DM169" s="31" t="str">
        <f>IF(BK169=7,7,"")</f>
        <v/>
      </c>
      <c r="DN169" s="31" t="str">
        <f>IF(BK169=8,8,"")</f>
        <v/>
      </c>
      <c r="DO169" s="31" t="str">
        <f>IF(BK169=9,9,"")</f>
        <v/>
      </c>
      <c r="DP169" s="31" t="str">
        <f>IF(BK169=10,10,"")</f>
        <v/>
      </c>
      <c r="DQ169" s="31" t="str">
        <f>IF(J169="Lund",AZ169,"")</f>
        <v/>
      </c>
      <c r="DR169" s="31" t="str">
        <f>IF(DQ169="","",RANK(DQ169,$DQ$3:$DQ$202,1))</f>
        <v/>
      </c>
      <c r="DS169" s="31" t="str">
        <f>IF(DR169=1,B169,"")</f>
        <v/>
      </c>
      <c r="DT169" s="31" t="str">
        <f>IF(I169="AT",B169,"")</f>
        <v/>
      </c>
      <c r="DU169" s="31" t="str">
        <f>IF(I169="MC",B169,"")</f>
        <v/>
      </c>
      <c r="DV169" s="31" t="str">
        <f>IF(I169="AC",B169,"")</f>
        <v/>
      </c>
      <c r="DW169" s="48" t="e">
        <f>IF(BK169=0,0,IF(D169="","",$D$203-AZ169+1)/$D$203*100)</f>
        <v>#VALUE!</v>
      </c>
      <c r="DX169" s="76" t="str">
        <f>IF(AS169 = 0,AV169 - AS169,"")</f>
        <v/>
      </c>
    </row>
    <row r="170" spans="1:128" ht="13.2" x14ac:dyDescent="0.25">
      <c r="A170" s="31" t="s">
        <v>318</v>
      </c>
      <c r="B170" s="76">
        <v>168</v>
      </c>
      <c r="C170" s="15"/>
      <c r="D170" s="15"/>
      <c r="E170" s="15"/>
      <c r="F170" s="15"/>
      <c r="G170" s="15"/>
      <c r="H170" s="47"/>
      <c r="I170" s="15"/>
      <c r="J170" s="47"/>
      <c r="K170" s="47"/>
      <c r="L170" s="47"/>
      <c r="M170" s="54"/>
      <c r="N170" s="54"/>
      <c r="O170" s="54"/>
      <c r="P170" s="54"/>
      <c r="Q170" s="54"/>
      <c r="R170" s="51"/>
      <c r="S170" s="51"/>
      <c r="T170" s="51"/>
      <c r="U170" s="51"/>
      <c r="V170" s="51"/>
      <c r="W170" s="51"/>
      <c r="X170" s="52" t="str">
        <f>IF(M170&gt;0,VLOOKUP(M170,$DY$8:$DZ$95,2)," ")</f>
        <v xml:space="preserve"> </v>
      </c>
      <c r="Y170" s="52" t="str">
        <f>IF(N170&gt;0,VLOOKUP(N170,$DY$8:$DZ$95,2)," ")</f>
        <v xml:space="preserve"> </v>
      </c>
      <c r="Z170" s="52" t="str">
        <f>IF(O170&gt;0,VLOOKUP(O170,$DY$8:$DZ$95,2)," ")</f>
        <v xml:space="preserve"> </v>
      </c>
      <c r="AA170" s="52" t="str">
        <f>IF(P170&gt;0,VLOOKUP(P170,$DY$8:$DZ$95,2)," ")</f>
        <v xml:space="preserve"> </v>
      </c>
      <c r="AB170" s="52" t="str">
        <f>IF(Q170&gt;0,VLOOKUP(Q170,$DY$8:$DZ$95,2)," ")</f>
        <v xml:space="preserve"> </v>
      </c>
      <c r="AC170" s="54"/>
      <c r="AD170" s="54"/>
      <c r="AE170" s="54"/>
      <c r="AF170" s="54"/>
      <c r="AG170" s="54"/>
      <c r="AH170" s="52" t="str">
        <f>IF(AC170&gt;0,VLOOKUP(AC170,$DY$8:$DZ$95,2)," ")</f>
        <v xml:space="preserve"> </v>
      </c>
      <c r="AI170" s="52" t="str">
        <f>IF(AD170&gt;0,VLOOKUP(AD170,$DY$8:$DZ$95,2)," ")</f>
        <v xml:space="preserve"> </v>
      </c>
      <c r="AJ170" s="52" t="str">
        <f>IF(AE170&gt;0,VLOOKUP(AE170,$DY$8:$DZ$95,2)," ")</f>
        <v xml:space="preserve"> </v>
      </c>
      <c r="AK170" s="52" t="str">
        <f>IF(AF170&gt;0,VLOOKUP(AF170,$DY$8:$DZ$95,2)," ")</f>
        <v xml:space="preserve"> </v>
      </c>
      <c r="AL170" s="52" t="str">
        <f>IF(AG170&gt;0,VLOOKUP(AG170,$DY$8:$DZ$95,2)," ")</f>
        <v xml:space="preserve"> </v>
      </c>
      <c r="AM170" s="53"/>
      <c r="AN170" s="53"/>
      <c r="AO170" s="53"/>
      <c r="AP170" s="53"/>
      <c r="AQ170" s="53"/>
      <c r="AR170" s="53"/>
      <c r="AS170" s="55" t="str">
        <f>IF(D170="","",SUM(X170:AB170))</f>
        <v/>
      </c>
      <c r="AT170" s="31" t="str">
        <f>IF(D170="","",RANK(AS170,$AS$3:$AS$202,0))</f>
        <v/>
      </c>
      <c r="AU170" s="57" t="str">
        <f>IF(D170="","",IF(LOOKUP(AT170,'Master 2012 Pay Sheet'!$A$5:$A$35,'Master 2012 Pay Sheet'!$B$5:$B$35)&gt;0,LOOKUP(AT170,'Master 2012 Pay Sheet'!$A$5:$A$35,'Master 2012 Pay Sheet'!$B$5:$B$35),0))</f>
        <v/>
      </c>
      <c r="AV170" s="56" t="str">
        <f>IF(D170="","",SUM(AH170:AL170))</f>
        <v/>
      </c>
      <c r="AW170" s="31" t="str">
        <f>IF(D170="","",RANK(AV170,$AV$3:$AV$202,0))</f>
        <v/>
      </c>
      <c r="AX170" s="57" t="str">
        <f>IF(D170="","",IF(LOOKUP(AW170,'Master 2012 Pay Sheet'!$C$5:$C$35,'Master 2012 Pay Sheet'!$D$5:$D$35)&gt;0,LOOKUP(AW170,'Master 2012 Pay Sheet'!$C$5:$C$35,'Master 2012 Pay Sheet'!$D$5:$D$35),0))</f>
        <v/>
      </c>
      <c r="AY170" s="56" t="str">
        <f>IF(D170="","",AS170+AV170)</f>
        <v/>
      </c>
      <c r="AZ170" s="31" t="str">
        <f>IF(D170="","",RANK(AY170,$AY$3:$AY$202,0))</f>
        <v/>
      </c>
      <c r="BA170" s="57" t="str">
        <f>IF(D170="","",IF(LOOKUP(AZ170,'Master 2012 Pay Sheet'!$E$5:$E$35,'Master 2012 Pay Sheet'!$F$5:$F$35)&gt;0,LOOKUP(AZ170,'Master 2012 Pay Sheet'!$E$5:$E$35,'Master 2012 Pay Sheet'!$F$5:$F$35),0))</f>
        <v/>
      </c>
      <c r="BB170" s="57" t="str">
        <f>IF(D170="","",SUM(AU170+AX170+BA170))</f>
        <v/>
      </c>
      <c r="BC170" s="31" t="str">
        <f>IF(D170="","",AT170-AZ170)</f>
        <v/>
      </c>
      <c r="BD170" s="31" t="str">
        <f>IF(D170="","",IF(BC170=MAX($BC$3:$BC$202),B170,""))</f>
        <v/>
      </c>
      <c r="BE170" s="31" t="str">
        <f>IF(D170="","",COUNT(M170:Q170))</f>
        <v/>
      </c>
      <c r="BF170" s="56" t="str">
        <f>IF(D170="","",MAX(X170:AB170))</f>
        <v/>
      </c>
      <c r="BG170" s="31" t="str">
        <f>IF(BF170=MAX($BF$3:$BF$202),B170,"")</f>
        <v/>
      </c>
      <c r="BH170" s="31" t="str">
        <f>IF(D170="","",COUNT(AC170:AG170))</f>
        <v/>
      </c>
      <c r="BI170" s="56" t="str">
        <f>IF(D170="","",MAX(AH170:AL170))</f>
        <v/>
      </c>
      <c r="BJ170" s="31" t="str">
        <f>IF(BI170=MAX($BI$3:$BI$202),B170,"")</f>
        <v/>
      </c>
      <c r="BK170" s="31" t="str">
        <f>IF(BE170="","",BE170+BH170)</f>
        <v/>
      </c>
      <c r="BL170" s="31" t="str">
        <f>IF(D170="","",IF(S170=MAX($S$3:$S$202),S170,""))</f>
        <v/>
      </c>
      <c r="BM170" s="31" t="str">
        <f>IF(BL170=MAX($BL$3:$BL$202),B170,"")</f>
        <v/>
      </c>
      <c r="BN170" s="31" t="str">
        <f>IF(D170="","",IF(AN170=MAX($AN$3:$AN$202),AN170,""))</f>
        <v/>
      </c>
      <c r="BO170" s="31" t="str">
        <f>IF(BN170=MAX($BN$3:$BN$202),B170,"")</f>
        <v/>
      </c>
      <c r="BP170" s="31" t="str">
        <f>IF(D170="","",IF(R170=MAX($R$3:$R$202),R170,""))</f>
        <v/>
      </c>
      <c r="BQ170" s="31" t="str">
        <f>IF(BP170=MAX($BP$3:$BP$202),B170,"")</f>
        <v/>
      </c>
      <c r="BR170" s="31" t="str">
        <f>IF(D170="","",IF(AM170=MAX($AM$3:$AM$202),AM170,""))</f>
        <v/>
      </c>
      <c r="BS170" s="31" t="str">
        <f>IF(BR170=MAX($BR$3:$BR$202),B170,"")</f>
        <v/>
      </c>
      <c r="BT170" s="31" t="str">
        <f>IF(D170="","",IF(V170=MAX($V$3:$V$202),V170,""))</f>
        <v/>
      </c>
      <c r="BU170" s="31" t="str">
        <f>IF(BT170=MAX($BT$3:$BT$202),B170,"")</f>
        <v/>
      </c>
      <c r="BV170" s="31" t="str">
        <f>IF(D170="","",IF(W170=MAX($W$3:$W$202), W170,""))</f>
        <v/>
      </c>
      <c r="BW170" s="31" t="str">
        <f>IF(BV170=MAX($BV$3:$BV$202),B170,"")</f>
        <v/>
      </c>
      <c r="BX170" s="31" t="str">
        <f>IF(D170="","",IF(AQ170=MAX($AQ$3:$AQ$202),AQ170,""))</f>
        <v/>
      </c>
      <c r="BY170" s="31" t="str">
        <f>IF(BX170=MAX($BX$3:$BX$202),B170,"")</f>
        <v/>
      </c>
      <c r="BZ170" s="31" t="str">
        <f>IF(D170="","",IF(AR170=MAX($AR$3:$AR$202), AR170,""))</f>
        <v/>
      </c>
      <c r="CA170" s="31" t="str">
        <f>IF(BZ170=MAX($BZ$3:$BZ$202),B170,"")</f>
        <v/>
      </c>
      <c r="CB170" s="31" t="str">
        <f>IF(D170="","",IF(U170=MAX($U$3:$U$202), U170,""))</f>
        <v/>
      </c>
      <c r="CC170" s="31" t="str">
        <f>IF(CB170=MAX($CB$3:$CB$202),B170,"")</f>
        <v/>
      </c>
      <c r="CD170" s="31" t="str">
        <f>IF(D170="","",IF(AP170=MAX($AP$3:$AP$202),AP170,""))</f>
        <v/>
      </c>
      <c r="CE170" s="31" t="str">
        <f>IF(CD170=MAX($CD$3:$CD$202),B170,"")</f>
        <v/>
      </c>
      <c r="CF170" s="31" t="str">
        <f>IF(D170="","",IF(T170=MAX($T$3:$T$202), T170,""))</f>
        <v/>
      </c>
      <c r="CG170" s="31" t="str">
        <f>IF(CF170=MAX($CF$3:$CF$202),B170,"")</f>
        <v/>
      </c>
      <c r="CH170" s="31" t="str">
        <f>IF(D170="","",IF(AO170=MAX($AO$3:$AO$202),AO170,""))</f>
        <v/>
      </c>
      <c r="CI170" s="31" t="str">
        <f>IF(CH170=MAX($CH$3:$CH$202),B170,"")</f>
        <v/>
      </c>
      <c r="CJ170" s="31" t="str">
        <f>IF(I170="AC",AZ170,"")</f>
        <v/>
      </c>
      <c r="CK170" s="31" t="str">
        <f>IF(CJ170="","",RANK(CJ170,$CJ$3:$CJ$202,1))</f>
        <v/>
      </c>
      <c r="CL170" s="31" t="str">
        <f>IF(CK170=1,B170,"")</f>
        <v/>
      </c>
      <c r="CM170" s="31" t="str">
        <f>IF(CK170=2,B170,"")</f>
        <v/>
      </c>
      <c r="CN170" s="31" t="str">
        <f>IF(CK170=3,B170,"")</f>
        <v/>
      </c>
      <c r="CO170" s="31" t="str">
        <f>IF(I170="MC",AZ170,"")</f>
        <v/>
      </c>
      <c r="CP170" s="31" t="str">
        <f>IF(CO170="","",RANK(CO170,$CO$3:$CO$202,1))</f>
        <v/>
      </c>
      <c r="CQ170" s="31" t="str">
        <f>IF(CP170=1,B170,"")</f>
        <v/>
      </c>
      <c r="CR170" s="31" t="str">
        <f>IF(CP170=2,B170,"")</f>
        <v/>
      </c>
      <c r="CS170" s="31" t="str">
        <f>IF(CP170=3,B170,"")</f>
        <v/>
      </c>
      <c r="CT170" s="31" t="str">
        <f>IF(BE170=0,BE170,"")</f>
        <v/>
      </c>
      <c r="CU170" s="31" t="str">
        <f>IF(BE170=1,1,"")</f>
        <v/>
      </c>
      <c r="CV170" s="31" t="str">
        <f>IF(BE170=2,2,"")</f>
        <v/>
      </c>
      <c r="CW170" s="31" t="str">
        <f>IF(BE170=3,3,"")</f>
        <v/>
      </c>
      <c r="CX170" s="31" t="str">
        <f>IF(BE170=4,4,"")</f>
        <v/>
      </c>
      <c r="CY170" s="31" t="str">
        <f>IF(BE170=5,5,"")</f>
        <v/>
      </c>
      <c r="CZ170" s="31" t="str">
        <f>IF(BH170=0,BH170,"")</f>
        <v/>
      </c>
      <c r="DA170" s="31" t="str">
        <f>IF(BH170=1,1,"")</f>
        <v/>
      </c>
      <c r="DB170" s="31" t="str">
        <f>IF(BH170=2,2,"")</f>
        <v/>
      </c>
      <c r="DC170" s="31" t="str">
        <f>IF(BH170=3,3,"")</f>
        <v/>
      </c>
      <c r="DD170" s="31" t="str">
        <f>IF(BH170=4,4,"")</f>
        <v/>
      </c>
      <c r="DE170" s="31" t="str">
        <f>IF(BH170=5,5,"")</f>
        <v/>
      </c>
      <c r="DF170" s="31" t="str">
        <f>IF(BK170=0,BK170,"")</f>
        <v/>
      </c>
      <c r="DG170" s="31" t="str">
        <f>IF(BK170=1,1,"")</f>
        <v/>
      </c>
      <c r="DH170" s="31" t="str">
        <f>IF(BK170=2,2,"")</f>
        <v/>
      </c>
      <c r="DI170" s="31" t="str">
        <f>IF(BK170=3,3,"")</f>
        <v/>
      </c>
      <c r="DJ170" s="31" t="str">
        <f>IF(BK170=4,4,"")</f>
        <v/>
      </c>
      <c r="DK170" s="31" t="str">
        <f>IF(BK170=5,5,"")</f>
        <v/>
      </c>
      <c r="DL170" s="31" t="str">
        <f>IF(BK170=6,6,"")</f>
        <v/>
      </c>
      <c r="DM170" s="31" t="str">
        <f>IF(BK170=7,7,"")</f>
        <v/>
      </c>
      <c r="DN170" s="31" t="str">
        <f>IF(BK170=8,8,"")</f>
        <v/>
      </c>
      <c r="DO170" s="31" t="str">
        <f>IF(BK170=9,9,"")</f>
        <v/>
      </c>
      <c r="DP170" s="31" t="str">
        <f>IF(BK170=10,10,"")</f>
        <v/>
      </c>
      <c r="DQ170" s="31" t="str">
        <f>IF(J170="Lund",AZ170,"")</f>
        <v/>
      </c>
      <c r="DR170" s="31" t="str">
        <f>IF(DQ170="","",RANK(DQ170,$DQ$3:$DQ$202,1))</f>
        <v/>
      </c>
      <c r="DS170" s="31" t="str">
        <f>IF(DR170=1,B170,"")</f>
        <v/>
      </c>
      <c r="DT170" s="31" t="str">
        <f>IF(I170="AT",B170,"")</f>
        <v/>
      </c>
      <c r="DU170" s="31" t="str">
        <f>IF(I170="MC",B170,"")</f>
        <v/>
      </c>
      <c r="DV170" s="31" t="str">
        <f>IF(I170="AC",B170,"")</f>
        <v/>
      </c>
      <c r="DW170" s="48" t="e">
        <f>IF(BK170=0,0,IF(D170="","",$D$203-AZ170+1)/$D$203*100)</f>
        <v>#VALUE!</v>
      </c>
      <c r="DX170" s="76" t="str">
        <f>IF(AS170 = 0,AV170 - AS170,"")</f>
        <v/>
      </c>
    </row>
    <row r="171" spans="1:128" ht="13.2" x14ac:dyDescent="0.25">
      <c r="A171" s="31" t="s">
        <v>318</v>
      </c>
      <c r="B171" s="76">
        <v>169</v>
      </c>
      <c r="C171" s="15"/>
      <c r="D171" s="15"/>
      <c r="E171" s="15"/>
      <c r="F171" s="15"/>
      <c r="G171" s="15"/>
      <c r="H171" s="47"/>
      <c r="I171" s="15"/>
      <c r="J171" s="47"/>
      <c r="K171" s="47"/>
      <c r="L171" s="47"/>
      <c r="M171" s="54"/>
      <c r="N171" s="54"/>
      <c r="O171" s="54"/>
      <c r="P171" s="54"/>
      <c r="Q171" s="54"/>
      <c r="R171" s="51"/>
      <c r="S171" s="51"/>
      <c r="T171" s="51"/>
      <c r="U171" s="51"/>
      <c r="V171" s="51"/>
      <c r="W171" s="51"/>
      <c r="X171" s="52" t="str">
        <f>IF(M171&gt;0,VLOOKUP(M171,$DY$8:$DZ$95,2)," ")</f>
        <v xml:space="preserve"> </v>
      </c>
      <c r="Y171" s="52" t="str">
        <f>IF(N171&gt;0,VLOOKUP(N171,$DY$8:$DZ$95,2)," ")</f>
        <v xml:space="preserve"> </v>
      </c>
      <c r="Z171" s="52" t="str">
        <f>IF(O171&gt;0,VLOOKUP(O171,$DY$8:$DZ$95,2)," ")</f>
        <v xml:space="preserve"> </v>
      </c>
      <c r="AA171" s="52" t="str">
        <f>IF(P171&gt;0,VLOOKUP(P171,$DY$8:$DZ$95,2)," ")</f>
        <v xml:space="preserve"> </v>
      </c>
      <c r="AB171" s="52" t="str">
        <f>IF(Q171&gt;0,VLOOKUP(Q171,$DY$8:$DZ$95,2)," ")</f>
        <v xml:space="preserve"> </v>
      </c>
      <c r="AC171" s="54"/>
      <c r="AD171" s="54"/>
      <c r="AE171" s="54"/>
      <c r="AF171" s="54"/>
      <c r="AG171" s="54"/>
      <c r="AH171" s="52" t="str">
        <f>IF(AC171&gt;0,VLOOKUP(AC171,$DY$8:$DZ$95,2)," ")</f>
        <v xml:space="preserve"> </v>
      </c>
      <c r="AI171" s="52" t="str">
        <f>IF(AD171&gt;0,VLOOKUP(AD171,$DY$8:$DZ$95,2)," ")</f>
        <v xml:space="preserve"> </v>
      </c>
      <c r="AJ171" s="52" t="str">
        <f>IF(AE171&gt;0,VLOOKUP(AE171,$DY$8:$DZ$95,2)," ")</f>
        <v xml:space="preserve"> </v>
      </c>
      <c r="AK171" s="52" t="str">
        <f>IF(AF171&gt;0,VLOOKUP(AF171,$DY$8:$DZ$95,2)," ")</f>
        <v xml:space="preserve"> </v>
      </c>
      <c r="AL171" s="52" t="str">
        <f>IF(AG171&gt;0,VLOOKUP(AG171,$DY$8:$DZ$95,2)," ")</f>
        <v xml:space="preserve"> </v>
      </c>
      <c r="AM171" s="53"/>
      <c r="AN171" s="53"/>
      <c r="AO171" s="53"/>
      <c r="AP171" s="53"/>
      <c r="AQ171" s="53"/>
      <c r="AR171" s="53"/>
      <c r="AS171" s="55" t="str">
        <f>IF(D171="","",SUM(X171:AB171))</f>
        <v/>
      </c>
      <c r="AT171" s="31" t="str">
        <f>IF(D171="","",RANK(AS171,$AS$3:$AS$202,0))</f>
        <v/>
      </c>
      <c r="AU171" s="57" t="str">
        <f>IF(D171="","",IF(LOOKUP(AT171,'Master 2012 Pay Sheet'!$A$5:$A$35,'Master 2012 Pay Sheet'!$B$5:$B$35)&gt;0,LOOKUP(AT171,'Master 2012 Pay Sheet'!$A$5:$A$35,'Master 2012 Pay Sheet'!$B$5:$B$35),0))</f>
        <v/>
      </c>
      <c r="AV171" s="56" t="str">
        <f>IF(D171="","",SUM(AH171:AL171))</f>
        <v/>
      </c>
      <c r="AW171" s="31" t="str">
        <f>IF(D171="","",RANK(AV171,$AV$3:$AV$202,0))</f>
        <v/>
      </c>
      <c r="AX171" s="57" t="str">
        <f>IF(D171="","",IF(LOOKUP(AW171,'Master 2012 Pay Sheet'!$C$5:$C$35,'Master 2012 Pay Sheet'!$D$5:$D$35)&gt;0,LOOKUP(AW171,'Master 2012 Pay Sheet'!$C$5:$C$35,'Master 2012 Pay Sheet'!$D$5:$D$35),0))</f>
        <v/>
      </c>
      <c r="AY171" s="56" t="str">
        <f>IF(D171="","",AS171+AV171)</f>
        <v/>
      </c>
      <c r="AZ171" s="31" t="str">
        <f>IF(D171="","",RANK(AY171,$AY$3:$AY$202,0))</f>
        <v/>
      </c>
      <c r="BA171" s="57" t="str">
        <f>IF(D171="","",IF(LOOKUP(AZ171,'Master 2012 Pay Sheet'!$E$5:$E$35,'Master 2012 Pay Sheet'!$F$5:$F$35)&gt;0,LOOKUP(AZ171,'Master 2012 Pay Sheet'!$E$5:$E$35,'Master 2012 Pay Sheet'!$F$5:$F$35),0))</f>
        <v/>
      </c>
      <c r="BB171" s="57" t="str">
        <f>IF(D171="","",SUM(AU171+AX171+BA171))</f>
        <v/>
      </c>
      <c r="BC171" s="31" t="str">
        <f>IF(D171="","",AT171-AZ171)</f>
        <v/>
      </c>
      <c r="BD171" s="31" t="str">
        <f>IF(D171="","",IF(BC171=MAX($BC$3:$BC$202),B171,""))</f>
        <v/>
      </c>
      <c r="BE171" s="31" t="str">
        <f>IF(D171="","",COUNT(M171:Q171))</f>
        <v/>
      </c>
      <c r="BF171" s="56" t="str">
        <f>IF(D171="","",MAX(X171:AB171))</f>
        <v/>
      </c>
      <c r="BG171" s="31" t="str">
        <f>IF(BF171=MAX($BF$3:$BF$202),B171,"")</f>
        <v/>
      </c>
      <c r="BH171" s="31" t="str">
        <f>IF(D171="","",COUNT(AC171:AG171))</f>
        <v/>
      </c>
      <c r="BI171" s="56" t="str">
        <f>IF(D171="","",MAX(AH171:AL171))</f>
        <v/>
      </c>
      <c r="BJ171" s="31" t="str">
        <f>IF(BI171=MAX($BI$3:$BI$202),B171,"")</f>
        <v/>
      </c>
      <c r="BK171" s="31" t="str">
        <f>IF(BE171="","",BE171+BH171)</f>
        <v/>
      </c>
      <c r="BL171" s="31" t="str">
        <f>IF(D171="","",IF(S171=MAX($S$3:$S$202),S171,""))</f>
        <v/>
      </c>
      <c r="BM171" s="31" t="str">
        <f>IF(BL171=MAX($BL$3:$BL$202),B171,"")</f>
        <v/>
      </c>
      <c r="BN171" s="31" t="str">
        <f>IF(D171="","",IF(AN171=MAX($AN$3:$AN$202),AN171,""))</f>
        <v/>
      </c>
      <c r="BO171" s="31" t="str">
        <f>IF(BN171=MAX($BN$3:$BN$202),B171,"")</f>
        <v/>
      </c>
      <c r="BP171" s="31" t="str">
        <f>IF(D171="","",IF(R171=MAX($R$3:$R$202),R171,""))</f>
        <v/>
      </c>
      <c r="BQ171" s="31" t="str">
        <f>IF(BP171=MAX($BP$3:$BP$202),B171,"")</f>
        <v/>
      </c>
      <c r="BR171" s="31" t="str">
        <f>IF(D171="","",IF(AM171=MAX($AM$3:$AM$202),AM171,""))</f>
        <v/>
      </c>
      <c r="BS171" s="31" t="str">
        <f>IF(BR171=MAX($BR$3:$BR$202),B171,"")</f>
        <v/>
      </c>
      <c r="BT171" s="31" t="str">
        <f>IF(D171="","",IF(V171=MAX($V$3:$V$202),V171,""))</f>
        <v/>
      </c>
      <c r="BU171" s="31" t="str">
        <f>IF(BT171=MAX($BT$3:$BT$202),B171,"")</f>
        <v/>
      </c>
      <c r="BV171" s="31" t="str">
        <f>IF(D171="","",IF(W171=MAX($W$3:$W$202), W171,""))</f>
        <v/>
      </c>
      <c r="BW171" s="31" t="str">
        <f>IF(BV171=MAX($BV$3:$BV$202),B171,"")</f>
        <v/>
      </c>
      <c r="BX171" s="31" t="str">
        <f>IF(D171="","",IF(AQ171=MAX($AQ$3:$AQ$202),AQ171,""))</f>
        <v/>
      </c>
      <c r="BY171" s="31" t="str">
        <f>IF(BX171=MAX($BX$3:$BX$202),B171,"")</f>
        <v/>
      </c>
      <c r="BZ171" s="31" t="str">
        <f>IF(D171="","",IF(AR171=MAX($AR$3:$AR$202), AR171,""))</f>
        <v/>
      </c>
      <c r="CA171" s="31" t="str">
        <f>IF(BZ171=MAX($BZ$3:$BZ$202),B171,"")</f>
        <v/>
      </c>
      <c r="CB171" s="31" t="str">
        <f>IF(D171="","",IF(U171=MAX($U$3:$U$202), U171,""))</f>
        <v/>
      </c>
      <c r="CC171" s="31" t="str">
        <f>IF(CB171=MAX($CB$3:$CB$202),B171,"")</f>
        <v/>
      </c>
      <c r="CD171" s="31" t="str">
        <f>IF(D171="","",IF(AP171=MAX($AP$3:$AP$202),AP171,""))</f>
        <v/>
      </c>
      <c r="CE171" s="31" t="str">
        <f>IF(CD171=MAX($CD$3:$CD$202),B171,"")</f>
        <v/>
      </c>
      <c r="CF171" s="31" t="str">
        <f>IF(D171="","",IF(T171=MAX($T$3:$T$202), T171,""))</f>
        <v/>
      </c>
      <c r="CG171" s="31" t="str">
        <f>IF(CF171=MAX($CF$3:$CF$202),B171,"")</f>
        <v/>
      </c>
      <c r="CH171" s="31" t="str">
        <f>IF(D171="","",IF(AO171=MAX($AO$3:$AO$202),AO171,""))</f>
        <v/>
      </c>
      <c r="CI171" s="31" t="str">
        <f>IF(CH171=MAX($CH$3:$CH$202),B171,"")</f>
        <v/>
      </c>
      <c r="CJ171" s="31" t="str">
        <f>IF(I171="AC",AZ171,"")</f>
        <v/>
      </c>
      <c r="CK171" s="31" t="str">
        <f>IF(CJ171="","",RANK(CJ171,$CJ$3:$CJ$202,1))</f>
        <v/>
      </c>
      <c r="CL171" s="31" t="str">
        <f>IF(CK171=1,B171,"")</f>
        <v/>
      </c>
      <c r="CM171" s="31" t="str">
        <f>IF(CK171=2,B171,"")</f>
        <v/>
      </c>
      <c r="CN171" s="31" t="str">
        <f>IF(CK171=3,B171,"")</f>
        <v/>
      </c>
      <c r="CO171" s="31" t="str">
        <f>IF(I171="MC",AZ171,"")</f>
        <v/>
      </c>
      <c r="CP171" s="31" t="str">
        <f>IF(CO171="","",RANK(CO171,$CO$3:$CO$202,1))</f>
        <v/>
      </c>
      <c r="CQ171" s="31" t="str">
        <f>IF(CP171=1,B171,"")</f>
        <v/>
      </c>
      <c r="CR171" s="31" t="str">
        <f>IF(CP171=2,B171,"")</f>
        <v/>
      </c>
      <c r="CS171" s="31" t="str">
        <f>IF(CP171=3,B171,"")</f>
        <v/>
      </c>
      <c r="CT171" s="31" t="str">
        <f>IF(BE171=0,BE171,"")</f>
        <v/>
      </c>
      <c r="CU171" s="31" t="str">
        <f>IF(BE171=1,1,"")</f>
        <v/>
      </c>
      <c r="CV171" s="31" t="str">
        <f>IF(BE171=2,2,"")</f>
        <v/>
      </c>
      <c r="CW171" s="31" t="str">
        <f>IF(BE171=3,3,"")</f>
        <v/>
      </c>
      <c r="CX171" s="31" t="str">
        <f>IF(BE171=4,4,"")</f>
        <v/>
      </c>
      <c r="CY171" s="31" t="str">
        <f>IF(BE171=5,5,"")</f>
        <v/>
      </c>
      <c r="CZ171" s="31" t="str">
        <f>IF(BH171=0,BH171,"")</f>
        <v/>
      </c>
      <c r="DA171" s="31" t="str">
        <f>IF(BH171=1,1,"")</f>
        <v/>
      </c>
      <c r="DB171" s="31" t="str">
        <f>IF(BH171=2,2,"")</f>
        <v/>
      </c>
      <c r="DC171" s="31" t="str">
        <f>IF(BH171=3,3,"")</f>
        <v/>
      </c>
      <c r="DD171" s="31" t="str">
        <f>IF(BH171=4,4,"")</f>
        <v/>
      </c>
      <c r="DE171" s="31" t="str">
        <f>IF(BH171=5,5,"")</f>
        <v/>
      </c>
      <c r="DF171" s="31" t="str">
        <f>IF(BK171=0,BK171,"")</f>
        <v/>
      </c>
      <c r="DG171" s="31" t="str">
        <f>IF(BK171=1,1,"")</f>
        <v/>
      </c>
      <c r="DH171" s="31" t="str">
        <f>IF(BK171=2,2,"")</f>
        <v/>
      </c>
      <c r="DI171" s="31" t="str">
        <f>IF(BK171=3,3,"")</f>
        <v/>
      </c>
      <c r="DJ171" s="31" t="str">
        <f>IF(BK171=4,4,"")</f>
        <v/>
      </c>
      <c r="DK171" s="31" t="str">
        <f>IF(BK171=5,5,"")</f>
        <v/>
      </c>
      <c r="DL171" s="31" t="str">
        <f>IF(BK171=6,6,"")</f>
        <v/>
      </c>
      <c r="DM171" s="31" t="str">
        <f>IF(BK171=7,7,"")</f>
        <v/>
      </c>
      <c r="DN171" s="31" t="str">
        <f>IF(BK171=8,8,"")</f>
        <v/>
      </c>
      <c r="DO171" s="31" t="str">
        <f>IF(BK171=9,9,"")</f>
        <v/>
      </c>
      <c r="DP171" s="31" t="str">
        <f>IF(BK171=10,10,"")</f>
        <v/>
      </c>
      <c r="DQ171" s="31" t="str">
        <f>IF(J171="Lund",AZ171,"")</f>
        <v/>
      </c>
      <c r="DR171" s="31" t="str">
        <f>IF(DQ171="","",RANK(DQ171,$DQ$3:$DQ$202,1))</f>
        <v/>
      </c>
      <c r="DS171" s="31" t="str">
        <f>IF(DR171=1,B171,"")</f>
        <v/>
      </c>
      <c r="DT171" s="31" t="str">
        <f>IF(I171="AT",B171,"")</f>
        <v/>
      </c>
      <c r="DU171" s="31" t="str">
        <f>IF(I171="MC",B171,"")</f>
        <v/>
      </c>
      <c r="DV171" s="31" t="str">
        <f>IF(I171="AC",B171,"")</f>
        <v/>
      </c>
      <c r="DW171" s="48" t="e">
        <f>IF(BK171=0,0,IF(D171="","",$D$203-AZ171+1)/$D$203*100)</f>
        <v>#VALUE!</v>
      </c>
      <c r="DX171" s="76" t="str">
        <f>IF(AS171 = 0,AV171 - AS171,"")</f>
        <v/>
      </c>
    </row>
    <row r="172" spans="1:128" ht="13.2" x14ac:dyDescent="0.25">
      <c r="A172" s="31" t="s">
        <v>318</v>
      </c>
      <c r="B172" s="76">
        <v>170</v>
      </c>
      <c r="C172" s="15"/>
      <c r="D172" s="15"/>
      <c r="E172" s="15"/>
      <c r="F172" s="15"/>
      <c r="G172" s="15"/>
      <c r="H172" s="47"/>
      <c r="I172" s="15"/>
      <c r="J172" s="47"/>
      <c r="K172" s="47"/>
      <c r="L172" s="47"/>
      <c r="M172" s="54"/>
      <c r="N172" s="54"/>
      <c r="O172" s="54"/>
      <c r="P172" s="54"/>
      <c r="Q172" s="54"/>
      <c r="R172" s="51"/>
      <c r="S172" s="51"/>
      <c r="T172" s="51"/>
      <c r="U172" s="51"/>
      <c r="V172" s="51"/>
      <c r="W172" s="51"/>
      <c r="X172" s="52" t="str">
        <f>IF(M172&gt;0,VLOOKUP(M172,$DY$8:$DZ$95,2)," ")</f>
        <v xml:space="preserve"> </v>
      </c>
      <c r="Y172" s="52" t="str">
        <f>IF(N172&gt;0,VLOOKUP(N172,$DY$8:$DZ$95,2)," ")</f>
        <v xml:space="preserve"> </v>
      </c>
      <c r="Z172" s="52" t="str">
        <f>IF(O172&gt;0,VLOOKUP(O172,$DY$8:$DZ$95,2)," ")</f>
        <v xml:space="preserve"> </v>
      </c>
      <c r="AA172" s="52" t="str">
        <f>IF(P172&gt;0,VLOOKUP(P172,$DY$8:$DZ$95,2)," ")</f>
        <v xml:space="preserve"> </v>
      </c>
      <c r="AB172" s="52" t="str">
        <f>IF(Q172&gt;0,VLOOKUP(Q172,$DY$8:$DZ$95,2)," ")</f>
        <v xml:space="preserve"> </v>
      </c>
      <c r="AC172" s="54"/>
      <c r="AD172" s="54"/>
      <c r="AE172" s="54"/>
      <c r="AF172" s="54"/>
      <c r="AG172" s="54"/>
      <c r="AH172" s="52" t="str">
        <f>IF(AC172&gt;0,VLOOKUP(AC172,$DY$8:$DZ$95,2)," ")</f>
        <v xml:space="preserve"> </v>
      </c>
      <c r="AI172" s="52" t="str">
        <f>IF(AD172&gt;0,VLOOKUP(AD172,$DY$8:$DZ$95,2)," ")</f>
        <v xml:space="preserve"> </v>
      </c>
      <c r="AJ172" s="52" t="str">
        <f>IF(AE172&gt;0,VLOOKUP(AE172,$DY$8:$DZ$95,2)," ")</f>
        <v xml:space="preserve"> </v>
      </c>
      <c r="AK172" s="52" t="str">
        <f>IF(AF172&gt;0,VLOOKUP(AF172,$DY$8:$DZ$95,2)," ")</f>
        <v xml:space="preserve"> </v>
      </c>
      <c r="AL172" s="52" t="str">
        <f>IF(AG172&gt;0,VLOOKUP(AG172,$DY$8:$DZ$95,2)," ")</f>
        <v xml:space="preserve"> </v>
      </c>
      <c r="AM172" s="53"/>
      <c r="AN172" s="53"/>
      <c r="AO172" s="53"/>
      <c r="AP172" s="53"/>
      <c r="AQ172" s="53"/>
      <c r="AR172" s="53"/>
      <c r="AS172" s="55" t="str">
        <f>IF(D172="","",SUM(X172:AB172))</f>
        <v/>
      </c>
      <c r="AT172" s="31" t="str">
        <f>IF(D172="","",RANK(AS172,$AS$3:$AS$202,0))</f>
        <v/>
      </c>
      <c r="AU172" s="57" t="str">
        <f>IF(D172="","",IF(LOOKUP(AT172,'Master 2012 Pay Sheet'!$A$5:$A$35,'Master 2012 Pay Sheet'!$B$5:$B$35)&gt;0,LOOKUP(AT172,'Master 2012 Pay Sheet'!$A$5:$A$35,'Master 2012 Pay Sheet'!$B$5:$B$35),0))</f>
        <v/>
      </c>
      <c r="AV172" s="56" t="str">
        <f>IF(D172="","",SUM(AH172:AL172))</f>
        <v/>
      </c>
      <c r="AW172" s="31" t="str">
        <f>IF(D172="","",RANK(AV172,$AV$3:$AV$202,0))</f>
        <v/>
      </c>
      <c r="AX172" s="57" t="str">
        <f>IF(D172="","",IF(LOOKUP(AW172,'Master 2012 Pay Sheet'!$C$5:$C$35,'Master 2012 Pay Sheet'!$D$5:$D$35)&gt;0,LOOKUP(AW172,'Master 2012 Pay Sheet'!$C$5:$C$35,'Master 2012 Pay Sheet'!$D$5:$D$35),0))</f>
        <v/>
      </c>
      <c r="AY172" s="56" t="str">
        <f>IF(D172="","",AS172+AV172)</f>
        <v/>
      </c>
      <c r="AZ172" s="31" t="str">
        <f>IF(D172="","",RANK(AY172,$AY$3:$AY$202,0))</f>
        <v/>
      </c>
      <c r="BA172" s="57" t="str">
        <f>IF(D172="","",IF(LOOKUP(AZ172,'Master 2012 Pay Sheet'!$E$5:$E$35,'Master 2012 Pay Sheet'!$F$5:$F$35)&gt;0,LOOKUP(AZ172,'Master 2012 Pay Sheet'!$E$5:$E$35,'Master 2012 Pay Sheet'!$F$5:$F$35),0))</f>
        <v/>
      </c>
      <c r="BB172" s="57" t="str">
        <f>IF(D172="","",SUM(AU172+AX172+BA172))</f>
        <v/>
      </c>
      <c r="BC172" s="31" t="str">
        <f>IF(D172="","",AT172-AZ172)</f>
        <v/>
      </c>
      <c r="BD172" s="31" t="str">
        <f>IF(D172="","",IF(BC172=MAX($BC$3:$BC$202),B172,""))</f>
        <v/>
      </c>
      <c r="BE172" s="31" t="str">
        <f>IF(D172="","",COUNT(M172:Q172))</f>
        <v/>
      </c>
      <c r="BF172" s="56" t="str">
        <f>IF(D172="","",MAX(X172:AB172))</f>
        <v/>
      </c>
      <c r="BG172" s="31" t="str">
        <f>IF(BF172=MAX($BF$3:$BF$202),B172,"")</f>
        <v/>
      </c>
      <c r="BH172" s="31" t="str">
        <f>IF(D172="","",COUNT(AC172:AG172))</f>
        <v/>
      </c>
      <c r="BI172" s="56" t="str">
        <f>IF(D172="","",MAX(AH172:AL172))</f>
        <v/>
      </c>
      <c r="BJ172" s="31" t="str">
        <f>IF(BI172=MAX($BI$3:$BI$202),B172,"")</f>
        <v/>
      </c>
      <c r="BK172" s="31" t="str">
        <f>IF(BE172="","",BE172+BH172)</f>
        <v/>
      </c>
      <c r="BL172" s="31" t="str">
        <f>IF(D172="","",IF(S172=MAX($S$3:$S$202),S172,""))</f>
        <v/>
      </c>
      <c r="BM172" s="31" t="str">
        <f>IF(BL172=MAX($BL$3:$BL$202),B172,"")</f>
        <v/>
      </c>
      <c r="BN172" s="31" t="str">
        <f>IF(D172="","",IF(AN172=MAX($AN$3:$AN$202),AN172,""))</f>
        <v/>
      </c>
      <c r="BO172" s="31" t="str">
        <f>IF(BN172=MAX($BN$3:$BN$202),B172,"")</f>
        <v/>
      </c>
      <c r="BP172" s="31" t="str">
        <f>IF(D172="","",IF(R172=MAX($R$3:$R$202),R172,""))</f>
        <v/>
      </c>
      <c r="BQ172" s="31" t="str">
        <f>IF(BP172=MAX($BP$3:$BP$202),B172,"")</f>
        <v/>
      </c>
      <c r="BR172" s="31" t="str">
        <f>IF(D172="","",IF(AM172=MAX($AM$3:$AM$202),AM172,""))</f>
        <v/>
      </c>
      <c r="BS172" s="31" t="str">
        <f>IF(BR172=MAX($BR$3:$BR$202),B172,"")</f>
        <v/>
      </c>
      <c r="BT172" s="31" t="str">
        <f>IF(D172="","",IF(V172=MAX($V$3:$V$202),V172,""))</f>
        <v/>
      </c>
      <c r="BU172" s="31" t="str">
        <f>IF(BT172=MAX($BT$3:$BT$202),B172,"")</f>
        <v/>
      </c>
      <c r="BV172" s="31" t="str">
        <f>IF(D172="","",IF(W172=MAX($W$3:$W$202), W172,""))</f>
        <v/>
      </c>
      <c r="BW172" s="31" t="str">
        <f>IF(BV172=MAX($BV$3:$BV$202),B172,"")</f>
        <v/>
      </c>
      <c r="BX172" s="31" t="str">
        <f>IF(D172="","",IF(AQ172=MAX($AQ$3:$AQ$202),AQ172,""))</f>
        <v/>
      </c>
      <c r="BY172" s="31" t="str">
        <f>IF(BX172=MAX($BX$3:$BX$202),B172,"")</f>
        <v/>
      </c>
      <c r="BZ172" s="31" t="str">
        <f>IF(D172="","",IF(AR172=MAX($AR$3:$AR$202), AR172,""))</f>
        <v/>
      </c>
      <c r="CA172" s="31" t="str">
        <f>IF(BZ172=MAX($BZ$3:$BZ$202),B172,"")</f>
        <v/>
      </c>
      <c r="CB172" s="31" t="str">
        <f>IF(D172="","",IF(U172=MAX($U$3:$U$202), U172,""))</f>
        <v/>
      </c>
      <c r="CC172" s="31" t="str">
        <f>IF(CB172=MAX($CB$3:$CB$202),B172,"")</f>
        <v/>
      </c>
      <c r="CD172" s="31" t="str">
        <f>IF(D172="","",IF(AP172=MAX($AP$3:$AP$202),AP172,""))</f>
        <v/>
      </c>
      <c r="CE172" s="31" t="str">
        <f>IF(CD172=MAX($CD$3:$CD$202),B172,"")</f>
        <v/>
      </c>
      <c r="CF172" s="31" t="str">
        <f>IF(D172="","",IF(T172=MAX($T$3:$T$202), T172,""))</f>
        <v/>
      </c>
      <c r="CG172" s="31" t="str">
        <f>IF(CF172=MAX($CF$3:$CF$202),B172,"")</f>
        <v/>
      </c>
      <c r="CH172" s="31" t="str">
        <f>IF(D172="","",IF(AO172=MAX($AO$3:$AO$202),AO172,""))</f>
        <v/>
      </c>
      <c r="CI172" s="31" t="str">
        <f>IF(CH172=MAX($CH$3:$CH$202),B172,"")</f>
        <v/>
      </c>
      <c r="CJ172" s="31" t="str">
        <f>IF(I172="AC",AZ172,"")</f>
        <v/>
      </c>
      <c r="CK172" s="31" t="str">
        <f>IF(CJ172="","",RANK(CJ172,$CJ$3:$CJ$202,1))</f>
        <v/>
      </c>
      <c r="CL172" s="31" t="str">
        <f>IF(CK172=1,B172,"")</f>
        <v/>
      </c>
      <c r="CM172" s="31" t="str">
        <f>IF(CK172=2,B172,"")</f>
        <v/>
      </c>
      <c r="CN172" s="31" t="str">
        <f>IF(CK172=3,B172,"")</f>
        <v/>
      </c>
      <c r="CO172" s="31" t="str">
        <f>IF(I172="MC",AZ172,"")</f>
        <v/>
      </c>
      <c r="CP172" s="31" t="str">
        <f>IF(CO172="","",RANK(CO172,$CO$3:$CO$202,1))</f>
        <v/>
      </c>
      <c r="CQ172" s="31" t="str">
        <f>IF(CP172=1,B172,"")</f>
        <v/>
      </c>
      <c r="CR172" s="31" t="str">
        <f>IF(CP172=2,B172,"")</f>
        <v/>
      </c>
      <c r="CS172" s="31" t="str">
        <f>IF(CP172=3,B172,"")</f>
        <v/>
      </c>
      <c r="CT172" s="31" t="str">
        <f>IF(BE172=0,BE172,"")</f>
        <v/>
      </c>
      <c r="CU172" s="31" t="str">
        <f>IF(BE172=1,1,"")</f>
        <v/>
      </c>
      <c r="CV172" s="31" t="str">
        <f>IF(BE172=2,2,"")</f>
        <v/>
      </c>
      <c r="CW172" s="31" t="str">
        <f>IF(BE172=3,3,"")</f>
        <v/>
      </c>
      <c r="CX172" s="31" t="str">
        <f>IF(BE172=4,4,"")</f>
        <v/>
      </c>
      <c r="CY172" s="31" t="str">
        <f>IF(BE172=5,5,"")</f>
        <v/>
      </c>
      <c r="CZ172" s="31" t="str">
        <f>IF(BH172=0,BH172,"")</f>
        <v/>
      </c>
      <c r="DA172" s="31" t="str">
        <f>IF(BH172=1,1,"")</f>
        <v/>
      </c>
      <c r="DB172" s="31" t="str">
        <f>IF(BH172=2,2,"")</f>
        <v/>
      </c>
      <c r="DC172" s="31" t="str">
        <f>IF(BH172=3,3,"")</f>
        <v/>
      </c>
      <c r="DD172" s="31" t="str">
        <f>IF(BH172=4,4,"")</f>
        <v/>
      </c>
      <c r="DE172" s="31" t="str">
        <f>IF(BH172=5,5,"")</f>
        <v/>
      </c>
      <c r="DF172" s="31" t="str">
        <f>IF(BK172=0,BK172,"")</f>
        <v/>
      </c>
      <c r="DG172" s="31" t="str">
        <f>IF(BK172=1,1,"")</f>
        <v/>
      </c>
      <c r="DH172" s="31" t="str">
        <f>IF(BK172=2,2,"")</f>
        <v/>
      </c>
      <c r="DI172" s="31" t="str">
        <f>IF(BK172=3,3,"")</f>
        <v/>
      </c>
      <c r="DJ172" s="31" t="str">
        <f>IF(BK172=4,4,"")</f>
        <v/>
      </c>
      <c r="DK172" s="31" t="str">
        <f>IF(BK172=5,5,"")</f>
        <v/>
      </c>
      <c r="DL172" s="31" t="str">
        <f>IF(BK172=6,6,"")</f>
        <v/>
      </c>
      <c r="DM172" s="31" t="str">
        <f>IF(BK172=7,7,"")</f>
        <v/>
      </c>
      <c r="DN172" s="31" t="str">
        <f>IF(BK172=8,8,"")</f>
        <v/>
      </c>
      <c r="DO172" s="31" t="str">
        <f>IF(BK172=9,9,"")</f>
        <v/>
      </c>
      <c r="DP172" s="31" t="str">
        <f>IF(BK172=10,10,"")</f>
        <v/>
      </c>
      <c r="DQ172" s="31" t="str">
        <f>IF(J172="Lund",AZ172,"")</f>
        <v/>
      </c>
      <c r="DR172" s="31" t="str">
        <f>IF(DQ172="","",RANK(DQ172,$DQ$3:$DQ$202,1))</f>
        <v/>
      </c>
      <c r="DS172" s="31" t="str">
        <f>IF(DR172=1,B172,"")</f>
        <v/>
      </c>
      <c r="DT172" s="31" t="str">
        <f>IF(I172="AT",B172,"")</f>
        <v/>
      </c>
      <c r="DU172" s="31" t="str">
        <f>IF(I172="MC",B172,"")</f>
        <v/>
      </c>
      <c r="DV172" s="31" t="str">
        <f>IF(I172="AC",B172,"")</f>
        <v/>
      </c>
      <c r="DW172" s="48" t="e">
        <f>IF(BK172=0,0,IF(D172="","",$D$203-AZ172+1)/$D$203*100)</f>
        <v>#VALUE!</v>
      </c>
      <c r="DX172" s="76" t="str">
        <f>IF(AS172 = 0,AV172 - AS172,"")</f>
        <v/>
      </c>
    </row>
    <row r="173" spans="1:128" ht="13.2" x14ac:dyDescent="0.25">
      <c r="A173" s="31" t="s">
        <v>318</v>
      </c>
      <c r="B173" s="76">
        <v>171</v>
      </c>
      <c r="C173" s="15"/>
      <c r="D173" s="15"/>
      <c r="E173" s="15"/>
      <c r="F173" s="15"/>
      <c r="G173" s="15"/>
      <c r="H173" s="47"/>
      <c r="I173" s="15"/>
      <c r="J173" s="47"/>
      <c r="K173" s="47"/>
      <c r="L173" s="47"/>
      <c r="M173" s="54"/>
      <c r="N173" s="54"/>
      <c r="O173" s="54"/>
      <c r="P173" s="54"/>
      <c r="Q173" s="54"/>
      <c r="R173" s="51"/>
      <c r="S173" s="51"/>
      <c r="T173" s="51"/>
      <c r="U173" s="51"/>
      <c r="V173" s="51"/>
      <c r="W173" s="51"/>
      <c r="X173" s="52" t="str">
        <f>IF(M173&gt;0,VLOOKUP(M173,$DY$8:$DZ$95,2)," ")</f>
        <v xml:space="preserve"> </v>
      </c>
      <c r="Y173" s="52" t="str">
        <f>IF(N173&gt;0,VLOOKUP(N173,$DY$8:$DZ$95,2)," ")</f>
        <v xml:space="preserve"> </v>
      </c>
      <c r="Z173" s="52" t="str">
        <f>IF(O173&gt;0,VLOOKUP(O173,$DY$8:$DZ$95,2)," ")</f>
        <v xml:space="preserve"> </v>
      </c>
      <c r="AA173" s="52" t="str">
        <f>IF(P173&gt;0,VLOOKUP(P173,$DY$8:$DZ$95,2)," ")</f>
        <v xml:space="preserve"> </v>
      </c>
      <c r="AB173" s="52" t="str">
        <f>IF(Q173&gt;0,VLOOKUP(Q173,$DY$8:$DZ$95,2)," ")</f>
        <v xml:space="preserve"> </v>
      </c>
      <c r="AC173" s="54"/>
      <c r="AD173" s="54"/>
      <c r="AE173" s="54"/>
      <c r="AF173" s="54"/>
      <c r="AG173" s="54"/>
      <c r="AH173" s="52" t="str">
        <f>IF(AC173&gt;0,VLOOKUP(AC173,$DY$8:$DZ$95,2)," ")</f>
        <v xml:space="preserve"> </v>
      </c>
      <c r="AI173" s="52" t="str">
        <f>IF(AD173&gt;0,VLOOKUP(AD173,$DY$8:$DZ$95,2)," ")</f>
        <v xml:space="preserve"> </v>
      </c>
      <c r="AJ173" s="52" t="str">
        <f>IF(AE173&gt;0,VLOOKUP(AE173,$DY$8:$DZ$95,2)," ")</f>
        <v xml:space="preserve"> </v>
      </c>
      <c r="AK173" s="52" t="str">
        <f>IF(AF173&gt;0,VLOOKUP(AF173,$DY$8:$DZ$95,2)," ")</f>
        <v xml:space="preserve"> </v>
      </c>
      <c r="AL173" s="52" t="str">
        <f>IF(AG173&gt;0,VLOOKUP(AG173,$DY$8:$DZ$95,2)," ")</f>
        <v xml:space="preserve"> </v>
      </c>
      <c r="AM173" s="53"/>
      <c r="AN173" s="53"/>
      <c r="AO173" s="53"/>
      <c r="AP173" s="53"/>
      <c r="AQ173" s="53"/>
      <c r="AR173" s="53"/>
      <c r="AS173" s="55" t="str">
        <f>IF(D173="","",SUM(X173:AB173))</f>
        <v/>
      </c>
      <c r="AT173" s="31" t="str">
        <f>IF(D173="","",RANK(AS173,$AS$3:$AS$202,0))</f>
        <v/>
      </c>
      <c r="AU173" s="57" t="str">
        <f>IF(D173="","",IF(LOOKUP(AT173,'Master 2012 Pay Sheet'!$A$5:$A$35,'Master 2012 Pay Sheet'!$B$5:$B$35)&gt;0,LOOKUP(AT173,'Master 2012 Pay Sheet'!$A$5:$A$35,'Master 2012 Pay Sheet'!$B$5:$B$35),0))</f>
        <v/>
      </c>
      <c r="AV173" s="56" t="str">
        <f>IF(D173="","",SUM(AH173:AL173))</f>
        <v/>
      </c>
      <c r="AW173" s="31" t="str">
        <f>IF(D173="","",RANK(AV173,$AV$3:$AV$202,0))</f>
        <v/>
      </c>
      <c r="AX173" s="57" t="str">
        <f>IF(D173="","",IF(LOOKUP(AW173,'Master 2012 Pay Sheet'!$C$5:$C$35,'Master 2012 Pay Sheet'!$D$5:$D$35)&gt;0,LOOKUP(AW173,'Master 2012 Pay Sheet'!$C$5:$C$35,'Master 2012 Pay Sheet'!$D$5:$D$35),0))</f>
        <v/>
      </c>
      <c r="AY173" s="56" t="str">
        <f>IF(D173="","",AS173+AV173)</f>
        <v/>
      </c>
      <c r="AZ173" s="31" t="str">
        <f>IF(D173="","",RANK(AY173,$AY$3:$AY$202,0))</f>
        <v/>
      </c>
      <c r="BA173" s="57" t="str">
        <f>IF(D173="","",IF(LOOKUP(AZ173,'Master 2012 Pay Sheet'!$E$5:$E$35,'Master 2012 Pay Sheet'!$F$5:$F$35)&gt;0,LOOKUP(AZ173,'Master 2012 Pay Sheet'!$E$5:$E$35,'Master 2012 Pay Sheet'!$F$5:$F$35),0))</f>
        <v/>
      </c>
      <c r="BB173" s="57" t="str">
        <f>IF(D173="","",SUM(AU173+AX173+BA173))</f>
        <v/>
      </c>
      <c r="BC173" s="31" t="str">
        <f>IF(D173="","",AT173-AZ173)</f>
        <v/>
      </c>
      <c r="BD173" s="31" t="str">
        <f>IF(D173="","",IF(BC173=MAX($BC$3:$BC$202),B173,""))</f>
        <v/>
      </c>
      <c r="BE173" s="31" t="str">
        <f>IF(D173="","",COUNT(M173:Q173))</f>
        <v/>
      </c>
      <c r="BF173" s="56" t="str">
        <f>IF(D173="","",MAX(X173:AB173))</f>
        <v/>
      </c>
      <c r="BG173" s="31" t="str">
        <f>IF(BF173=MAX($BF$3:$BF$202),B173,"")</f>
        <v/>
      </c>
      <c r="BH173" s="31" t="str">
        <f>IF(D173="","",COUNT(AC173:AG173))</f>
        <v/>
      </c>
      <c r="BI173" s="56" t="str">
        <f>IF(D173="","",MAX(AH173:AL173))</f>
        <v/>
      </c>
      <c r="BJ173" s="31" t="str">
        <f>IF(BI173=MAX($BI$3:$BI$202),B173,"")</f>
        <v/>
      </c>
      <c r="BK173" s="31" t="str">
        <f>IF(BE173="","",BE173+BH173)</f>
        <v/>
      </c>
      <c r="BL173" s="31" t="str">
        <f>IF(D173="","",IF(S173=MAX($S$3:$S$202),S173,""))</f>
        <v/>
      </c>
      <c r="BM173" s="31" t="str">
        <f>IF(BL173=MAX($BL$3:$BL$202),B173,"")</f>
        <v/>
      </c>
      <c r="BN173" s="31" t="str">
        <f>IF(D173="","",IF(AN173=MAX($AN$3:$AN$202),AN173,""))</f>
        <v/>
      </c>
      <c r="BO173" s="31" t="str">
        <f>IF(BN173=MAX($BN$3:$BN$202),B173,"")</f>
        <v/>
      </c>
      <c r="BP173" s="31" t="str">
        <f>IF(D173="","",IF(R173=MAX($R$3:$R$202),R173,""))</f>
        <v/>
      </c>
      <c r="BQ173" s="31" t="str">
        <f>IF(BP173=MAX($BP$3:$BP$202),B173,"")</f>
        <v/>
      </c>
      <c r="BR173" s="31" t="str">
        <f>IF(D173="","",IF(AM173=MAX($AM$3:$AM$202),AM173,""))</f>
        <v/>
      </c>
      <c r="BS173" s="31" t="str">
        <f>IF(BR173=MAX($BR$3:$BR$202),B173,"")</f>
        <v/>
      </c>
      <c r="BT173" s="31" t="str">
        <f>IF(D173="","",IF(V173=MAX($V$3:$V$202),V173,""))</f>
        <v/>
      </c>
      <c r="BU173" s="31" t="str">
        <f>IF(BT173=MAX($BT$3:$BT$202),B173,"")</f>
        <v/>
      </c>
      <c r="BV173" s="31" t="str">
        <f>IF(D173="","",IF(W173=MAX($W$3:$W$202), W173,""))</f>
        <v/>
      </c>
      <c r="BW173" s="31" t="str">
        <f>IF(BV173=MAX($BV$3:$BV$202),B173,"")</f>
        <v/>
      </c>
      <c r="BX173" s="31" t="str">
        <f>IF(D173="","",IF(AQ173=MAX($AQ$3:$AQ$202),AQ173,""))</f>
        <v/>
      </c>
      <c r="BY173" s="31" t="str">
        <f>IF(BX173=MAX($BX$3:$BX$202),B173,"")</f>
        <v/>
      </c>
      <c r="BZ173" s="31" t="str">
        <f>IF(D173="","",IF(AR173=MAX($AR$3:$AR$202), AR173,""))</f>
        <v/>
      </c>
      <c r="CA173" s="31" t="str">
        <f>IF(BZ173=MAX($BZ$3:$BZ$202),B173,"")</f>
        <v/>
      </c>
      <c r="CB173" s="31" t="str">
        <f>IF(D173="","",IF(U173=MAX($U$3:$U$202), U173,""))</f>
        <v/>
      </c>
      <c r="CC173" s="31" t="str">
        <f>IF(CB173=MAX($CB$3:$CB$202),B173,"")</f>
        <v/>
      </c>
      <c r="CD173" s="31" t="str">
        <f>IF(D173="","",IF(AP173=MAX($AP$3:$AP$202),AP173,""))</f>
        <v/>
      </c>
      <c r="CE173" s="31" t="str">
        <f>IF(CD173=MAX($CD$3:$CD$202),B173,"")</f>
        <v/>
      </c>
      <c r="CF173" s="31" t="str">
        <f>IF(D173="","",IF(T173=MAX($T$3:$T$202), T173,""))</f>
        <v/>
      </c>
      <c r="CG173" s="31" t="str">
        <f>IF(CF173=MAX($CF$3:$CF$202),B173,"")</f>
        <v/>
      </c>
      <c r="CH173" s="31" t="str">
        <f>IF(D173="","",IF(AO173=MAX($AO$3:$AO$202),AO173,""))</f>
        <v/>
      </c>
      <c r="CI173" s="31" t="str">
        <f>IF(CH173=MAX($CH$3:$CH$202),B173,"")</f>
        <v/>
      </c>
      <c r="CJ173" s="31" t="str">
        <f>IF(I173="AC",AZ173,"")</f>
        <v/>
      </c>
      <c r="CK173" s="31" t="str">
        <f>IF(CJ173="","",RANK(CJ173,$CJ$3:$CJ$202,1))</f>
        <v/>
      </c>
      <c r="CL173" s="31" t="str">
        <f>IF(CK173=1,B173,"")</f>
        <v/>
      </c>
      <c r="CM173" s="31" t="str">
        <f>IF(CK173=2,B173,"")</f>
        <v/>
      </c>
      <c r="CN173" s="31" t="str">
        <f>IF(CK173=3,B173,"")</f>
        <v/>
      </c>
      <c r="CO173" s="31" t="str">
        <f>IF(I173="MC",AZ173,"")</f>
        <v/>
      </c>
      <c r="CP173" s="31" t="str">
        <f>IF(CO173="","",RANK(CO173,$CO$3:$CO$202,1))</f>
        <v/>
      </c>
      <c r="CQ173" s="31" t="str">
        <f>IF(CP173=1,B173,"")</f>
        <v/>
      </c>
      <c r="CR173" s="31" t="str">
        <f>IF(CP173=2,B173,"")</f>
        <v/>
      </c>
      <c r="CS173" s="31" t="str">
        <f>IF(CP173=3,B173,"")</f>
        <v/>
      </c>
      <c r="CT173" s="31" t="str">
        <f>IF(BE173=0,BE173,"")</f>
        <v/>
      </c>
      <c r="CU173" s="31" t="str">
        <f>IF(BE173=1,1,"")</f>
        <v/>
      </c>
      <c r="CV173" s="31" t="str">
        <f>IF(BE173=2,2,"")</f>
        <v/>
      </c>
      <c r="CW173" s="31" t="str">
        <f>IF(BE173=3,3,"")</f>
        <v/>
      </c>
      <c r="CX173" s="31" t="str">
        <f>IF(BE173=4,4,"")</f>
        <v/>
      </c>
      <c r="CY173" s="31" t="str">
        <f>IF(BE173=5,5,"")</f>
        <v/>
      </c>
      <c r="CZ173" s="31" t="str">
        <f>IF(BH173=0,BH173,"")</f>
        <v/>
      </c>
      <c r="DA173" s="31" t="str">
        <f>IF(BH173=1,1,"")</f>
        <v/>
      </c>
      <c r="DB173" s="31" t="str">
        <f>IF(BH173=2,2,"")</f>
        <v/>
      </c>
      <c r="DC173" s="31" t="str">
        <f>IF(BH173=3,3,"")</f>
        <v/>
      </c>
      <c r="DD173" s="31" t="str">
        <f>IF(BH173=4,4,"")</f>
        <v/>
      </c>
      <c r="DE173" s="31" t="str">
        <f>IF(BH173=5,5,"")</f>
        <v/>
      </c>
      <c r="DF173" s="31" t="str">
        <f>IF(BK173=0,BK173,"")</f>
        <v/>
      </c>
      <c r="DG173" s="31" t="str">
        <f>IF(BK173=1,1,"")</f>
        <v/>
      </c>
      <c r="DH173" s="31" t="str">
        <f>IF(BK173=2,2,"")</f>
        <v/>
      </c>
      <c r="DI173" s="31" t="str">
        <f>IF(BK173=3,3,"")</f>
        <v/>
      </c>
      <c r="DJ173" s="31" t="str">
        <f>IF(BK173=4,4,"")</f>
        <v/>
      </c>
      <c r="DK173" s="31" t="str">
        <f>IF(BK173=5,5,"")</f>
        <v/>
      </c>
      <c r="DL173" s="31" t="str">
        <f>IF(BK173=6,6,"")</f>
        <v/>
      </c>
      <c r="DM173" s="31" t="str">
        <f>IF(BK173=7,7,"")</f>
        <v/>
      </c>
      <c r="DN173" s="31" t="str">
        <f>IF(BK173=8,8,"")</f>
        <v/>
      </c>
      <c r="DO173" s="31" t="str">
        <f>IF(BK173=9,9,"")</f>
        <v/>
      </c>
      <c r="DP173" s="31" t="str">
        <f>IF(BK173=10,10,"")</f>
        <v/>
      </c>
      <c r="DQ173" s="31" t="str">
        <f>IF(J173="Lund",AZ173,"")</f>
        <v/>
      </c>
      <c r="DR173" s="31" t="str">
        <f>IF(DQ173="","",RANK(DQ173,$DQ$3:$DQ$202,1))</f>
        <v/>
      </c>
      <c r="DS173" s="31" t="str">
        <f>IF(DR173=1,B173,"")</f>
        <v/>
      </c>
      <c r="DT173" s="31" t="str">
        <f>IF(I173="AT",B173,"")</f>
        <v/>
      </c>
      <c r="DU173" s="31" t="str">
        <f>IF(I173="MC",B173,"")</f>
        <v/>
      </c>
      <c r="DV173" s="31" t="str">
        <f>IF(I173="AC",B173,"")</f>
        <v/>
      </c>
      <c r="DW173" s="48" t="e">
        <f>IF(BK173=0,0,IF(D173="","",$D$203-AZ173+1)/$D$203*100)</f>
        <v>#VALUE!</v>
      </c>
      <c r="DX173" s="76" t="str">
        <f>IF(AS173 = 0,AV173 - AS173,"")</f>
        <v/>
      </c>
    </row>
    <row r="174" spans="1:128" ht="13.2" x14ac:dyDescent="0.25">
      <c r="A174" s="31" t="s">
        <v>318</v>
      </c>
      <c r="B174" s="76">
        <v>172</v>
      </c>
      <c r="C174" s="15"/>
      <c r="D174" s="15"/>
      <c r="E174" s="15"/>
      <c r="F174" s="15"/>
      <c r="G174" s="15"/>
      <c r="H174" s="47"/>
      <c r="I174" s="15"/>
      <c r="J174" s="47"/>
      <c r="K174" s="47"/>
      <c r="L174" s="47"/>
      <c r="M174" s="54"/>
      <c r="N174" s="54"/>
      <c r="O174" s="54"/>
      <c r="P174" s="54"/>
      <c r="Q174" s="54"/>
      <c r="R174" s="51"/>
      <c r="S174" s="51"/>
      <c r="T174" s="51"/>
      <c r="U174" s="51"/>
      <c r="V174" s="51"/>
      <c r="W174" s="51"/>
      <c r="X174" s="52" t="str">
        <f>IF(M174&gt;0,VLOOKUP(M174,$DY$8:$DZ$95,2)," ")</f>
        <v xml:space="preserve"> </v>
      </c>
      <c r="Y174" s="52" t="str">
        <f>IF(N174&gt;0,VLOOKUP(N174,$DY$8:$DZ$95,2)," ")</f>
        <v xml:space="preserve"> </v>
      </c>
      <c r="Z174" s="52" t="str">
        <f>IF(O174&gt;0,VLOOKUP(O174,$DY$8:$DZ$95,2)," ")</f>
        <v xml:space="preserve"> </v>
      </c>
      <c r="AA174" s="52" t="str">
        <f>IF(P174&gt;0,VLOOKUP(P174,$DY$8:$DZ$95,2)," ")</f>
        <v xml:space="preserve"> </v>
      </c>
      <c r="AB174" s="52" t="str">
        <f>IF(Q174&gt;0,VLOOKUP(Q174,$DY$8:$DZ$95,2)," ")</f>
        <v xml:space="preserve"> </v>
      </c>
      <c r="AC174" s="54"/>
      <c r="AD174" s="54"/>
      <c r="AE174" s="54"/>
      <c r="AF174" s="54"/>
      <c r="AG174" s="54"/>
      <c r="AH174" s="52" t="str">
        <f>IF(AC174&gt;0,VLOOKUP(AC174,$DY$8:$DZ$95,2)," ")</f>
        <v xml:space="preserve"> </v>
      </c>
      <c r="AI174" s="52" t="str">
        <f>IF(AD174&gt;0,VLOOKUP(AD174,$DY$8:$DZ$95,2)," ")</f>
        <v xml:space="preserve"> </v>
      </c>
      <c r="AJ174" s="52" t="str">
        <f>IF(AE174&gt;0,VLOOKUP(AE174,$DY$8:$DZ$95,2)," ")</f>
        <v xml:space="preserve"> </v>
      </c>
      <c r="AK174" s="52" t="str">
        <f>IF(AF174&gt;0,VLOOKUP(AF174,$DY$8:$DZ$95,2)," ")</f>
        <v xml:space="preserve"> </v>
      </c>
      <c r="AL174" s="52" t="str">
        <f>IF(AG174&gt;0,VLOOKUP(AG174,$DY$8:$DZ$95,2)," ")</f>
        <v xml:space="preserve"> </v>
      </c>
      <c r="AM174" s="53"/>
      <c r="AN174" s="53"/>
      <c r="AO174" s="53"/>
      <c r="AP174" s="53"/>
      <c r="AQ174" s="53"/>
      <c r="AR174" s="53"/>
      <c r="AS174" s="55" t="str">
        <f>IF(D174="","",SUM(X174:AB174))</f>
        <v/>
      </c>
      <c r="AT174" s="31" t="str">
        <f>IF(D174="","",RANK(AS174,$AS$3:$AS$202,0))</f>
        <v/>
      </c>
      <c r="AU174" s="57" t="str">
        <f>IF(D174="","",IF(LOOKUP(AT174,'Master 2012 Pay Sheet'!$A$5:$A$35,'Master 2012 Pay Sheet'!$B$5:$B$35)&gt;0,LOOKUP(AT174,'Master 2012 Pay Sheet'!$A$5:$A$35,'Master 2012 Pay Sheet'!$B$5:$B$35),0))</f>
        <v/>
      </c>
      <c r="AV174" s="56" t="str">
        <f>IF(D174="","",SUM(AH174:AL174))</f>
        <v/>
      </c>
      <c r="AW174" s="31" t="str">
        <f>IF(D174="","",RANK(AV174,$AV$3:$AV$202,0))</f>
        <v/>
      </c>
      <c r="AX174" s="57" t="str">
        <f>IF(D174="","",IF(LOOKUP(AW174,'Master 2012 Pay Sheet'!$C$5:$C$35,'Master 2012 Pay Sheet'!$D$5:$D$35)&gt;0,LOOKUP(AW174,'Master 2012 Pay Sheet'!$C$5:$C$35,'Master 2012 Pay Sheet'!$D$5:$D$35),0))</f>
        <v/>
      </c>
      <c r="AY174" s="56" t="str">
        <f>IF(D174="","",AS174+AV174)</f>
        <v/>
      </c>
      <c r="AZ174" s="31" t="str">
        <f>IF(D174="","",RANK(AY174,$AY$3:$AY$202,0))</f>
        <v/>
      </c>
      <c r="BA174" s="57" t="str">
        <f>IF(D174="","",IF(LOOKUP(AZ174,'Master 2012 Pay Sheet'!$E$5:$E$35,'Master 2012 Pay Sheet'!$F$5:$F$35)&gt;0,LOOKUP(AZ174,'Master 2012 Pay Sheet'!$E$5:$E$35,'Master 2012 Pay Sheet'!$F$5:$F$35),0))</f>
        <v/>
      </c>
      <c r="BB174" s="57" t="str">
        <f>IF(D174="","",SUM(AU174+AX174+BA174))</f>
        <v/>
      </c>
      <c r="BC174" s="31" t="str">
        <f>IF(D174="","",AT174-AZ174)</f>
        <v/>
      </c>
      <c r="BD174" s="31" t="str">
        <f>IF(D174="","",IF(BC174=MAX($BC$3:$BC$202),B174,""))</f>
        <v/>
      </c>
      <c r="BE174" s="31" t="str">
        <f>IF(D174="","",COUNT(M174:Q174))</f>
        <v/>
      </c>
      <c r="BF174" s="56" t="str">
        <f>IF(D174="","",MAX(X174:AB174))</f>
        <v/>
      </c>
      <c r="BG174" s="31" t="str">
        <f>IF(BF174=MAX($BF$3:$BF$202),B174,"")</f>
        <v/>
      </c>
      <c r="BH174" s="31" t="str">
        <f>IF(D174="","",COUNT(AC174:AG174))</f>
        <v/>
      </c>
      <c r="BI174" s="56" t="str">
        <f>IF(D174="","",MAX(AH174:AL174))</f>
        <v/>
      </c>
      <c r="BJ174" s="31" t="str">
        <f>IF(BI174=MAX($BI$3:$BI$202),B174,"")</f>
        <v/>
      </c>
      <c r="BK174" s="31" t="str">
        <f>IF(BE174="","",BE174+BH174)</f>
        <v/>
      </c>
      <c r="BL174" s="31" t="str">
        <f>IF(D174="","",IF(S174=MAX($S$3:$S$202),S174,""))</f>
        <v/>
      </c>
      <c r="BM174" s="31" t="str">
        <f>IF(BL174=MAX($BL$3:$BL$202),B174,"")</f>
        <v/>
      </c>
      <c r="BN174" s="31" t="str">
        <f>IF(D174="","",IF(AN174=MAX($AN$3:$AN$202),AN174,""))</f>
        <v/>
      </c>
      <c r="BO174" s="31" t="str">
        <f>IF(BN174=MAX($BN$3:$BN$202),B174,"")</f>
        <v/>
      </c>
      <c r="BP174" s="31" t="str">
        <f>IF(D174="","",IF(R174=MAX($R$3:$R$202),R174,""))</f>
        <v/>
      </c>
      <c r="BQ174" s="31" t="str">
        <f>IF(BP174=MAX($BP$3:$BP$202),B174,"")</f>
        <v/>
      </c>
      <c r="BR174" s="31" t="str">
        <f>IF(D174="","",IF(AM174=MAX($AM$3:$AM$202),AM174,""))</f>
        <v/>
      </c>
      <c r="BS174" s="31" t="str">
        <f>IF(BR174=MAX($BR$3:$BR$202),B174,"")</f>
        <v/>
      </c>
      <c r="BT174" s="31" t="str">
        <f>IF(D174="","",IF(V174=MAX($V$3:$V$202),V174,""))</f>
        <v/>
      </c>
      <c r="BU174" s="31" t="str">
        <f>IF(BT174=MAX($BT$3:$BT$202),B174,"")</f>
        <v/>
      </c>
      <c r="BV174" s="31" t="str">
        <f>IF(D174="","",IF(W174=MAX($W$3:$W$202), W174,""))</f>
        <v/>
      </c>
      <c r="BW174" s="31" t="str">
        <f>IF(BV174=MAX($BV$3:$BV$202),B174,"")</f>
        <v/>
      </c>
      <c r="BX174" s="31" t="str">
        <f>IF(D174="","",IF(AQ174=MAX($AQ$3:$AQ$202),AQ174,""))</f>
        <v/>
      </c>
      <c r="BY174" s="31" t="str">
        <f>IF(BX174=MAX($BX$3:$BX$202),B174,"")</f>
        <v/>
      </c>
      <c r="BZ174" s="31" t="str">
        <f>IF(D174="","",IF(AR174=MAX($AR$3:$AR$202), AR174,""))</f>
        <v/>
      </c>
      <c r="CA174" s="31" t="str">
        <f>IF(BZ174=MAX($BZ$3:$BZ$202),B174,"")</f>
        <v/>
      </c>
      <c r="CB174" s="31" t="str">
        <f>IF(D174="","",IF(U174=MAX($U$3:$U$202), U174,""))</f>
        <v/>
      </c>
      <c r="CC174" s="31" t="str">
        <f>IF(CB174=MAX($CB$3:$CB$202),B174,"")</f>
        <v/>
      </c>
      <c r="CD174" s="31" t="str">
        <f>IF(D174="","",IF(AP174=MAX($AP$3:$AP$202),AP174,""))</f>
        <v/>
      </c>
      <c r="CE174" s="31" t="str">
        <f>IF(CD174=MAX($CD$3:$CD$202),B174,"")</f>
        <v/>
      </c>
      <c r="CF174" s="31" t="str">
        <f>IF(D174="","",IF(T174=MAX($T$3:$T$202), T174,""))</f>
        <v/>
      </c>
      <c r="CG174" s="31" t="str">
        <f>IF(CF174=MAX($CF$3:$CF$202),B174,"")</f>
        <v/>
      </c>
      <c r="CH174" s="31" t="str">
        <f>IF(D174="","",IF(AO174=MAX($AO$3:$AO$202),AO174,""))</f>
        <v/>
      </c>
      <c r="CI174" s="31" t="str">
        <f>IF(CH174=MAX($CH$3:$CH$202),B174,"")</f>
        <v/>
      </c>
      <c r="CJ174" s="31" t="str">
        <f>IF(I174="AC",AZ174,"")</f>
        <v/>
      </c>
      <c r="CK174" s="31" t="str">
        <f>IF(CJ174="","",RANK(CJ174,$CJ$3:$CJ$202,1))</f>
        <v/>
      </c>
      <c r="CL174" s="31" t="str">
        <f>IF(CK174=1,B174,"")</f>
        <v/>
      </c>
      <c r="CM174" s="31" t="str">
        <f>IF(CK174=2,B174,"")</f>
        <v/>
      </c>
      <c r="CN174" s="31" t="str">
        <f>IF(CK174=3,B174,"")</f>
        <v/>
      </c>
      <c r="CO174" s="31" t="str">
        <f>IF(I174="MC",AZ174,"")</f>
        <v/>
      </c>
      <c r="CP174" s="31" t="str">
        <f>IF(CO174="","",RANK(CO174,$CO$3:$CO$202,1))</f>
        <v/>
      </c>
      <c r="CQ174" s="31" t="str">
        <f>IF(CP174=1,B174,"")</f>
        <v/>
      </c>
      <c r="CR174" s="31" t="str">
        <f>IF(CP174=2,B174,"")</f>
        <v/>
      </c>
      <c r="CS174" s="31" t="str">
        <f>IF(CP174=3,B174,"")</f>
        <v/>
      </c>
      <c r="CT174" s="31" t="str">
        <f>IF(BE174=0,BE174,"")</f>
        <v/>
      </c>
      <c r="CU174" s="31" t="str">
        <f>IF(BE174=1,1,"")</f>
        <v/>
      </c>
      <c r="CV174" s="31" t="str">
        <f>IF(BE174=2,2,"")</f>
        <v/>
      </c>
      <c r="CW174" s="31" t="str">
        <f>IF(BE174=3,3,"")</f>
        <v/>
      </c>
      <c r="CX174" s="31" t="str">
        <f>IF(BE174=4,4,"")</f>
        <v/>
      </c>
      <c r="CY174" s="31" t="str">
        <f>IF(BE174=5,5,"")</f>
        <v/>
      </c>
      <c r="CZ174" s="31" t="str">
        <f>IF(BH174=0,BH174,"")</f>
        <v/>
      </c>
      <c r="DA174" s="31" t="str">
        <f>IF(BH174=1,1,"")</f>
        <v/>
      </c>
      <c r="DB174" s="31" t="str">
        <f>IF(BH174=2,2,"")</f>
        <v/>
      </c>
      <c r="DC174" s="31" t="str">
        <f>IF(BH174=3,3,"")</f>
        <v/>
      </c>
      <c r="DD174" s="31" t="str">
        <f>IF(BH174=4,4,"")</f>
        <v/>
      </c>
      <c r="DE174" s="31" t="str">
        <f>IF(BH174=5,5,"")</f>
        <v/>
      </c>
      <c r="DF174" s="31" t="str">
        <f>IF(BK174=0,BK174,"")</f>
        <v/>
      </c>
      <c r="DG174" s="31" t="str">
        <f>IF(BK174=1,1,"")</f>
        <v/>
      </c>
      <c r="DH174" s="31" t="str">
        <f>IF(BK174=2,2,"")</f>
        <v/>
      </c>
      <c r="DI174" s="31" t="str">
        <f>IF(BK174=3,3,"")</f>
        <v/>
      </c>
      <c r="DJ174" s="31" t="str">
        <f>IF(BK174=4,4,"")</f>
        <v/>
      </c>
      <c r="DK174" s="31" t="str">
        <f>IF(BK174=5,5,"")</f>
        <v/>
      </c>
      <c r="DL174" s="31" t="str">
        <f>IF(BK174=6,6,"")</f>
        <v/>
      </c>
      <c r="DM174" s="31" t="str">
        <f>IF(BK174=7,7,"")</f>
        <v/>
      </c>
      <c r="DN174" s="31" t="str">
        <f>IF(BK174=8,8,"")</f>
        <v/>
      </c>
      <c r="DO174" s="31" t="str">
        <f>IF(BK174=9,9,"")</f>
        <v/>
      </c>
      <c r="DP174" s="31" t="str">
        <f>IF(BK174=10,10,"")</f>
        <v/>
      </c>
      <c r="DQ174" s="31" t="str">
        <f>IF(J174="Lund",AZ174,"")</f>
        <v/>
      </c>
      <c r="DR174" s="31" t="str">
        <f>IF(DQ174="","",RANK(DQ174,$DQ$3:$DQ$202,1))</f>
        <v/>
      </c>
      <c r="DS174" s="31" t="str">
        <f>IF(DR174=1,B174,"")</f>
        <v/>
      </c>
      <c r="DT174" s="31" t="str">
        <f>IF(I174="AT",B174,"")</f>
        <v/>
      </c>
      <c r="DU174" s="31" t="str">
        <f>IF(I174="MC",B174,"")</f>
        <v/>
      </c>
      <c r="DV174" s="31" t="str">
        <f>IF(I174="AC",B174,"")</f>
        <v/>
      </c>
      <c r="DW174" s="48" t="e">
        <f>IF(BK174=0,0,IF(D174="","",$D$203-AZ174+1)/$D$203*100)</f>
        <v>#VALUE!</v>
      </c>
      <c r="DX174" s="76" t="str">
        <f>IF(AS174 = 0,AV174 - AS174,"")</f>
        <v/>
      </c>
    </row>
    <row r="175" spans="1:128" ht="13.2" x14ac:dyDescent="0.25">
      <c r="A175" s="31" t="s">
        <v>318</v>
      </c>
      <c r="B175" s="76">
        <v>173</v>
      </c>
      <c r="C175" s="15"/>
      <c r="D175" s="15"/>
      <c r="E175" s="15"/>
      <c r="F175" s="15"/>
      <c r="G175" s="15"/>
      <c r="H175" s="47"/>
      <c r="I175" s="15"/>
      <c r="J175" s="47"/>
      <c r="K175" s="47"/>
      <c r="L175" s="47"/>
      <c r="M175" s="54"/>
      <c r="N175" s="54"/>
      <c r="O175" s="54"/>
      <c r="P175" s="54"/>
      <c r="Q175" s="54"/>
      <c r="R175" s="51"/>
      <c r="S175" s="51"/>
      <c r="T175" s="51"/>
      <c r="U175" s="51"/>
      <c r="V175" s="51"/>
      <c r="W175" s="51"/>
      <c r="X175" s="52" t="str">
        <f>IF(M175&gt;0,VLOOKUP(M175,$DY$8:$DZ$95,2)," ")</f>
        <v xml:space="preserve"> </v>
      </c>
      <c r="Y175" s="52" t="str">
        <f>IF(N175&gt;0,VLOOKUP(N175,$DY$8:$DZ$95,2)," ")</f>
        <v xml:space="preserve"> </v>
      </c>
      <c r="Z175" s="52" t="str">
        <f>IF(O175&gt;0,VLOOKUP(O175,$DY$8:$DZ$95,2)," ")</f>
        <v xml:space="preserve"> </v>
      </c>
      <c r="AA175" s="52" t="str">
        <f>IF(P175&gt;0,VLOOKUP(P175,$DY$8:$DZ$95,2)," ")</f>
        <v xml:space="preserve"> </v>
      </c>
      <c r="AB175" s="52" t="str">
        <f>IF(Q175&gt;0,VLOOKUP(Q175,$DY$8:$DZ$95,2)," ")</f>
        <v xml:space="preserve"> </v>
      </c>
      <c r="AC175" s="54"/>
      <c r="AD175" s="54"/>
      <c r="AE175" s="54"/>
      <c r="AF175" s="54"/>
      <c r="AG175" s="54"/>
      <c r="AH175" s="52" t="str">
        <f>IF(AC175&gt;0,VLOOKUP(AC175,$DY$8:$DZ$95,2)," ")</f>
        <v xml:space="preserve"> </v>
      </c>
      <c r="AI175" s="52" t="str">
        <f>IF(AD175&gt;0,VLOOKUP(AD175,$DY$8:$DZ$95,2)," ")</f>
        <v xml:space="preserve"> </v>
      </c>
      <c r="AJ175" s="52" t="str">
        <f>IF(AE175&gt;0,VLOOKUP(AE175,$DY$8:$DZ$95,2)," ")</f>
        <v xml:space="preserve"> </v>
      </c>
      <c r="AK175" s="52" t="str">
        <f>IF(AF175&gt;0,VLOOKUP(AF175,$DY$8:$DZ$95,2)," ")</f>
        <v xml:space="preserve"> </v>
      </c>
      <c r="AL175" s="52" t="str">
        <f>IF(AG175&gt;0,VLOOKUP(AG175,$DY$8:$DZ$95,2)," ")</f>
        <v xml:space="preserve"> </v>
      </c>
      <c r="AM175" s="53"/>
      <c r="AN175" s="53"/>
      <c r="AO175" s="53"/>
      <c r="AP175" s="53"/>
      <c r="AQ175" s="53"/>
      <c r="AR175" s="53"/>
      <c r="AS175" s="55" t="str">
        <f>IF(D175="","",SUM(X175:AB175))</f>
        <v/>
      </c>
      <c r="AT175" s="31" t="str">
        <f>IF(D175="","",RANK(AS175,$AS$3:$AS$202,0))</f>
        <v/>
      </c>
      <c r="AU175" s="57" t="str">
        <f>IF(D175="","",IF(LOOKUP(AT175,'Master 2012 Pay Sheet'!$A$5:$A$35,'Master 2012 Pay Sheet'!$B$5:$B$35)&gt;0,LOOKUP(AT175,'Master 2012 Pay Sheet'!$A$5:$A$35,'Master 2012 Pay Sheet'!$B$5:$B$35),0))</f>
        <v/>
      </c>
      <c r="AV175" s="56" t="str">
        <f>IF(D175="","",SUM(AH175:AL175))</f>
        <v/>
      </c>
      <c r="AW175" s="31" t="str">
        <f>IF(D175="","",RANK(AV175,$AV$3:$AV$202,0))</f>
        <v/>
      </c>
      <c r="AX175" s="57" t="str">
        <f>IF(D175="","",IF(LOOKUP(AW175,'Master 2012 Pay Sheet'!$C$5:$C$35,'Master 2012 Pay Sheet'!$D$5:$D$35)&gt;0,LOOKUP(AW175,'Master 2012 Pay Sheet'!$C$5:$C$35,'Master 2012 Pay Sheet'!$D$5:$D$35),0))</f>
        <v/>
      </c>
      <c r="AY175" s="56" t="str">
        <f>IF(D175="","",AS175+AV175)</f>
        <v/>
      </c>
      <c r="AZ175" s="31" t="str">
        <f>IF(D175="","",RANK(AY175,$AY$3:$AY$202,0))</f>
        <v/>
      </c>
      <c r="BA175" s="57" t="str">
        <f>IF(D175="","",IF(LOOKUP(AZ175,'Master 2012 Pay Sheet'!$E$5:$E$35,'Master 2012 Pay Sheet'!$F$5:$F$35)&gt;0,LOOKUP(AZ175,'Master 2012 Pay Sheet'!$E$5:$E$35,'Master 2012 Pay Sheet'!$F$5:$F$35),0))</f>
        <v/>
      </c>
      <c r="BB175" s="57" t="str">
        <f>IF(D175="","",SUM(AU175+AX175+BA175))</f>
        <v/>
      </c>
      <c r="BC175" s="31" t="str">
        <f>IF(D175="","",AT175-AZ175)</f>
        <v/>
      </c>
      <c r="BD175" s="31" t="str">
        <f>IF(D175="","",IF(BC175=MAX($BC$3:$BC$202),B175,""))</f>
        <v/>
      </c>
      <c r="BE175" s="31" t="str">
        <f>IF(D175="","",COUNT(M175:Q175))</f>
        <v/>
      </c>
      <c r="BF175" s="56" t="str">
        <f>IF(D175="","",MAX(X175:AB175))</f>
        <v/>
      </c>
      <c r="BG175" s="31" t="str">
        <f>IF(BF175=MAX($BF$3:$BF$202),B175,"")</f>
        <v/>
      </c>
      <c r="BH175" s="31" t="str">
        <f>IF(D175="","",COUNT(AC175:AG175))</f>
        <v/>
      </c>
      <c r="BI175" s="56" t="str">
        <f>IF(D175="","",MAX(AH175:AL175))</f>
        <v/>
      </c>
      <c r="BJ175" s="31" t="str">
        <f>IF(BI175=MAX($BI$3:$BI$202),B175,"")</f>
        <v/>
      </c>
      <c r="BK175" s="31" t="str">
        <f>IF(BE175="","",BE175+BH175)</f>
        <v/>
      </c>
      <c r="BL175" s="31" t="str">
        <f>IF(D175="","",IF(S175=MAX($S$3:$S$202),S175,""))</f>
        <v/>
      </c>
      <c r="BM175" s="31" t="str">
        <f>IF(BL175=MAX($BL$3:$BL$202),B175,"")</f>
        <v/>
      </c>
      <c r="BN175" s="31" t="str">
        <f>IF(D175="","",IF(AN175=MAX($AN$3:$AN$202),AN175,""))</f>
        <v/>
      </c>
      <c r="BO175" s="31" t="str">
        <f>IF(BN175=MAX($BN$3:$BN$202),B175,"")</f>
        <v/>
      </c>
      <c r="BP175" s="31" t="str">
        <f>IF(D175="","",IF(R175=MAX($R$3:$R$202),R175,""))</f>
        <v/>
      </c>
      <c r="BQ175" s="31" t="str">
        <f>IF(BP175=MAX($BP$3:$BP$202),B175,"")</f>
        <v/>
      </c>
      <c r="BR175" s="31" t="str">
        <f>IF(D175="","",IF(AM175=MAX($AM$3:$AM$202),AM175,""))</f>
        <v/>
      </c>
      <c r="BS175" s="31" t="str">
        <f>IF(BR175=MAX($BR$3:$BR$202),B175,"")</f>
        <v/>
      </c>
      <c r="BT175" s="31" t="str">
        <f>IF(D175="","",IF(V175=MAX($V$3:$V$202),V175,""))</f>
        <v/>
      </c>
      <c r="BU175" s="31" t="str">
        <f>IF(BT175=MAX($BT$3:$BT$202),B175,"")</f>
        <v/>
      </c>
      <c r="BV175" s="31" t="str">
        <f>IF(D175="","",IF(W175=MAX($W$3:$W$202), W175,""))</f>
        <v/>
      </c>
      <c r="BW175" s="31" t="str">
        <f>IF(BV175=MAX($BV$3:$BV$202),B175,"")</f>
        <v/>
      </c>
      <c r="BX175" s="31" t="str">
        <f>IF(D175="","",IF(AQ175=MAX($AQ$3:$AQ$202),AQ175,""))</f>
        <v/>
      </c>
      <c r="BY175" s="31" t="str">
        <f>IF(BX175=MAX($BX$3:$BX$202),B175,"")</f>
        <v/>
      </c>
      <c r="BZ175" s="31" t="str">
        <f>IF(D175="","",IF(AR175=MAX($AR$3:$AR$202), AR175,""))</f>
        <v/>
      </c>
      <c r="CA175" s="31" t="str">
        <f>IF(BZ175=MAX($BZ$3:$BZ$202),B175,"")</f>
        <v/>
      </c>
      <c r="CB175" s="31" t="str">
        <f>IF(D175="","",IF(U175=MAX($U$3:$U$202), U175,""))</f>
        <v/>
      </c>
      <c r="CC175" s="31" t="str">
        <f>IF(CB175=MAX($CB$3:$CB$202),B175,"")</f>
        <v/>
      </c>
      <c r="CD175" s="31" t="str">
        <f>IF(D175="","",IF(AP175=MAX($AP$3:$AP$202),AP175,""))</f>
        <v/>
      </c>
      <c r="CE175" s="31" t="str">
        <f>IF(CD175=MAX($CD$3:$CD$202),B175,"")</f>
        <v/>
      </c>
      <c r="CF175" s="31" t="str">
        <f>IF(D175="","",IF(T175=MAX($T$3:$T$202), T175,""))</f>
        <v/>
      </c>
      <c r="CG175" s="31" t="str">
        <f>IF(CF175=MAX($CF$3:$CF$202),B175,"")</f>
        <v/>
      </c>
      <c r="CH175" s="31" t="str">
        <f>IF(D175="","",IF(AO175=MAX($AO$3:$AO$202),AO175,""))</f>
        <v/>
      </c>
      <c r="CI175" s="31" t="str">
        <f>IF(CH175=MAX($CH$3:$CH$202),B175,"")</f>
        <v/>
      </c>
      <c r="CJ175" s="31" t="str">
        <f>IF(I175="AC",AZ175,"")</f>
        <v/>
      </c>
      <c r="CK175" s="31" t="str">
        <f>IF(CJ175="","",RANK(CJ175,$CJ$3:$CJ$202,1))</f>
        <v/>
      </c>
      <c r="CL175" s="31" t="str">
        <f>IF(CK175=1,B175,"")</f>
        <v/>
      </c>
      <c r="CM175" s="31" t="str">
        <f>IF(CK175=2,B175,"")</f>
        <v/>
      </c>
      <c r="CN175" s="31" t="str">
        <f>IF(CK175=3,B175,"")</f>
        <v/>
      </c>
      <c r="CO175" s="31" t="str">
        <f>IF(I175="MC",AZ175,"")</f>
        <v/>
      </c>
      <c r="CP175" s="31" t="str">
        <f>IF(CO175="","",RANK(CO175,$CO$3:$CO$202,1))</f>
        <v/>
      </c>
      <c r="CQ175" s="31" t="str">
        <f>IF(CP175=1,B175,"")</f>
        <v/>
      </c>
      <c r="CR175" s="31" t="str">
        <f>IF(CP175=2,B175,"")</f>
        <v/>
      </c>
      <c r="CS175" s="31" t="str">
        <f>IF(CP175=3,B175,"")</f>
        <v/>
      </c>
      <c r="CT175" s="31" t="str">
        <f>IF(BE175=0,BE175,"")</f>
        <v/>
      </c>
      <c r="CU175" s="31" t="str">
        <f>IF(BE175=1,1,"")</f>
        <v/>
      </c>
      <c r="CV175" s="31" t="str">
        <f>IF(BE175=2,2,"")</f>
        <v/>
      </c>
      <c r="CW175" s="31" t="str">
        <f>IF(BE175=3,3,"")</f>
        <v/>
      </c>
      <c r="CX175" s="31" t="str">
        <f>IF(BE175=4,4,"")</f>
        <v/>
      </c>
      <c r="CY175" s="31" t="str">
        <f>IF(BE175=5,5,"")</f>
        <v/>
      </c>
      <c r="CZ175" s="31" t="str">
        <f>IF(BH175=0,BH175,"")</f>
        <v/>
      </c>
      <c r="DA175" s="31" t="str">
        <f>IF(BH175=1,1,"")</f>
        <v/>
      </c>
      <c r="DB175" s="31" t="str">
        <f>IF(BH175=2,2,"")</f>
        <v/>
      </c>
      <c r="DC175" s="31" t="str">
        <f>IF(BH175=3,3,"")</f>
        <v/>
      </c>
      <c r="DD175" s="31" t="str">
        <f>IF(BH175=4,4,"")</f>
        <v/>
      </c>
      <c r="DE175" s="31" t="str">
        <f>IF(BH175=5,5,"")</f>
        <v/>
      </c>
      <c r="DF175" s="31" t="str">
        <f>IF(BK175=0,BK175,"")</f>
        <v/>
      </c>
      <c r="DG175" s="31" t="str">
        <f>IF(BK175=1,1,"")</f>
        <v/>
      </c>
      <c r="DH175" s="31" t="str">
        <f>IF(BK175=2,2,"")</f>
        <v/>
      </c>
      <c r="DI175" s="31" t="str">
        <f>IF(BK175=3,3,"")</f>
        <v/>
      </c>
      <c r="DJ175" s="31" t="str">
        <f>IF(BK175=4,4,"")</f>
        <v/>
      </c>
      <c r="DK175" s="31" t="str">
        <f>IF(BK175=5,5,"")</f>
        <v/>
      </c>
      <c r="DL175" s="31" t="str">
        <f>IF(BK175=6,6,"")</f>
        <v/>
      </c>
      <c r="DM175" s="31" t="str">
        <f>IF(BK175=7,7,"")</f>
        <v/>
      </c>
      <c r="DN175" s="31" t="str">
        <f>IF(BK175=8,8,"")</f>
        <v/>
      </c>
      <c r="DO175" s="31" t="str">
        <f>IF(BK175=9,9,"")</f>
        <v/>
      </c>
      <c r="DP175" s="31" t="str">
        <f>IF(BK175=10,10,"")</f>
        <v/>
      </c>
      <c r="DQ175" s="31" t="str">
        <f>IF(J175="Lund",AZ175,"")</f>
        <v/>
      </c>
      <c r="DR175" s="31" t="str">
        <f>IF(DQ175="","",RANK(DQ175,$DQ$3:$DQ$202,1))</f>
        <v/>
      </c>
      <c r="DS175" s="31" t="str">
        <f>IF(DR175=1,B175,"")</f>
        <v/>
      </c>
      <c r="DT175" s="31" t="str">
        <f>IF(I175="AT",B175,"")</f>
        <v/>
      </c>
      <c r="DU175" s="31" t="str">
        <f>IF(I175="MC",B175,"")</f>
        <v/>
      </c>
      <c r="DV175" s="31" t="str">
        <f>IF(I175="AC",B175,"")</f>
        <v/>
      </c>
      <c r="DW175" s="48" t="e">
        <f>IF(BK175=0,0,IF(D175="","",$D$203-AZ175+1)/$D$203*100)</f>
        <v>#VALUE!</v>
      </c>
      <c r="DX175" s="76" t="str">
        <f>IF(AS175 = 0,AV175 - AS175,"")</f>
        <v/>
      </c>
    </row>
    <row r="176" spans="1:128" ht="13.2" x14ac:dyDescent="0.25">
      <c r="A176" s="31" t="s">
        <v>318</v>
      </c>
      <c r="B176" s="76">
        <v>174</v>
      </c>
      <c r="C176" s="15"/>
      <c r="D176" s="15"/>
      <c r="E176" s="15"/>
      <c r="F176" s="15"/>
      <c r="G176" s="15"/>
      <c r="H176" s="47"/>
      <c r="I176" s="15"/>
      <c r="J176" s="47"/>
      <c r="K176" s="47"/>
      <c r="L176" s="47"/>
      <c r="M176" s="54"/>
      <c r="N176" s="54"/>
      <c r="O176" s="54"/>
      <c r="P176" s="54"/>
      <c r="Q176" s="54"/>
      <c r="R176" s="51"/>
      <c r="S176" s="51"/>
      <c r="T176" s="51"/>
      <c r="U176" s="51"/>
      <c r="V176" s="51"/>
      <c r="W176" s="51"/>
      <c r="X176" s="52" t="str">
        <f>IF(M176&gt;0,VLOOKUP(M176,$DY$8:$DZ$95,2)," ")</f>
        <v xml:space="preserve"> </v>
      </c>
      <c r="Y176" s="52" t="str">
        <f>IF(N176&gt;0,VLOOKUP(N176,$DY$8:$DZ$95,2)," ")</f>
        <v xml:space="preserve"> </v>
      </c>
      <c r="Z176" s="52" t="str">
        <f>IF(O176&gt;0,VLOOKUP(O176,$DY$8:$DZ$95,2)," ")</f>
        <v xml:space="preserve"> </v>
      </c>
      <c r="AA176" s="52" t="str">
        <f>IF(P176&gt;0,VLOOKUP(P176,$DY$8:$DZ$95,2)," ")</f>
        <v xml:space="preserve"> </v>
      </c>
      <c r="AB176" s="52" t="str">
        <f>IF(Q176&gt;0,VLOOKUP(Q176,$DY$8:$DZ$95,2)," ")</f>
        <v xml:space="preserve"> </v>
      </c>
      <c r="AC176" s="54"/>
      <c r="AD176" s="54"/>
      <c r="AE176" s="54"/>
      <c r="AF176" s="54"/>
      <c r="AG176" s="54"/>
      <c r="AH176" s="52" t="str">
        <f>IF(AC176&gt;0,VLOOKUP(AC176,$DY$8:$DZ$95,2)," ")</f>
        <v xml:space="preserve"> </v>
      </c>
      <c r="AI176" s="52" t="str">
        <f>IF(AD176&gt;0,VLOOKUP(AD176,$DY$8:$DZ$95,2)," ")</f>
        <v xml:space="preserve"> </v>
      </c>
      <c r="AJ176" s="52" t="str">
        <f>IF(AE176&gt;0,VLOOKUP(AE176,$DY$8:$DZ$95,2)," ")</f>
        <v xml:space="preserve"> </v>
      </c>
      <c r="AK176" s="52" t="str">
        <f>IF(AF176&gt;0,VLOOKUP(AF176,$DY$8:$DZ$95,2)," ")</f>
        <v xml:space="preserve"> </v>
      </c>
      <c r="AL176" s="52" t="str">
        <f>IF(AG176&gt;0,VLOOKUP(AG176,$DY$8:$DZ$95,2)," ")</f>
        <v xml:space="preserve"> </v>
      </c>
      <c r="AM176" s="53"/>
      <c r="AN176" s="53"/>
      <c r="AO176" s="53"/>
      <c r="AP176" s="53"/>
      <c r="AQ176" s="53"/>
      <c r="AR176" s="53"/>
      <c r="AS176" s="55" t="str">
        <f>IF(D176="","",SUM(X176:AB176))</f>
        <v/>
      </c>
      <c r="AT176" s="31" t="str">
        <f>IF(D176="","",RANK(AS176,$AS$3:$AS$202,0))</f>
        <v/>
      </c>
      <c r="AU176" s="57" t="str">
        <f>IF(D176="","",IF(LOOKUP(AT176,'Master 2012 Pay Sheet'!$A$5:$A$35,'Master 2012 Pay Sheet'!$B$5:$B$35)&gt;0,LOOKUP(AT176,'Master 2012 Pay Sheet'!$A$5:$A$35,'Master 2012 Pay Sheet'!$B$5:$B$35),0))</f>
        <v/>
      </c>
      <c r="AV176" s="56" t="str">
        <f>IF(D176="","",SUM(AH176:AL176))</f>
        <v/>
      </c>
      <c r="AW176" s="31" t="str">
        <f>IF(D176="","",RANK(AV176,$AV$3:$AV$202,0))</f>
        <v/>
      </c>
      <c r="AX176" s="57" t="str">
        <f>IF(D176="","",IF(LOOKUP(AW176,'Master 2012 Pay Sheet'!$C$5:$C$35,'Master 2012 Pay Sheet'!$D$5:$D$35)&gt;0,LOOKUP(AW176,'Master 2012 Pay Sheet'!$C$5:$C$35,'Master 2012 Pay Sheet'!$D$5:$D$35),0))</f>
        <v/>
      </c>
      <c r="AY176" s="56" t="str">
        <f>IF(D176="","",AS176+AV176)</f>
        <v/>
      </c>
      <c r="AZ176" s="31" t="str">
        <f>IF(D176="","",RANK(AY176,$AY$3:$AY$202,0))</f>
        <v/>
      </c>
      <c r="BA176" s="57" t="str">
        <f>IF(D176="","",IF(LOOKUP(AZ176,'Master 2012 Pay Sheet'!$E$5:$E$35,'Master 2012 Pay Sheet'!$F$5:$F$35)&gt;0,LOOKUP(AZ176,'Master 2012 Pay Sheet'!$E$5:$E$35,'Master 2012 Pay Sheet'!$F$5:$F$35),0))</f>
        <v/>
      </c>
      <c r="BB176" s="57" t="str">
        <f>IF(D176="","",SUM(AU176+AX176+BA176))</f>
        <v/>
      </c>
      <c r="BC176" s="31" t="str">
        <f>IF(D176="","",AT176-AZ176)</f>
        <v/>
      </c>
      <c r="BD176" s="31" t="str">
        <f>IF(D176="","",IF(BC176=MAX($BC$3:$BC$202),B176,""))</f>
        <v/>
      </c>
      <c r="BE176" s="31" t="str">
        <f>IF(D176="","",COUNT(M176:Q176))</f>
        <v/>
      </c>
      <c r="BF176" s="56" t="str">
        <f>IF(D176="","",MAX(X176:AB176))</f>
        <v/>
      </c>
      <c r="BG176" s="31" t="str">
        <f>IF(BF176=MAX($BF$3:$BF$202),B176,"")</f>
        <v/>
      </c>
      <c r="BH176" s="31" t="str">
        <f>IF(D176="","",COUNT(AC176:AG176))</f>
        <v/>
      </c>
      <c r="BI176" s="56" t="str">
        <f>IF(D176="","",MAX(AH176:AL176))</f>
        <v/>
      </c>
      <c r="BJ176" s="31" t="str">
        <f>IF(BI176=MAX($BI$3:$BI$202),B176,"")</f>
        <v/>
      </c>
      <c r="BK176" s="31" t="str">
        <f>IF(BE176="","",BE176+BH176)</f>
        <v/>
      </c>
      <c r="BL176" s="31" t="str">
        <f>IF(D176="","",IF(S176=MAX($S$3:$S$202),S176,""))</f>
        <v/>
      </c>
      <c r="BM176" s="31" t="str">
        <f>IF(BL176=MAX($BL$3:$BL$202),B176,"")</f>
        <v/>
      </c>
      <c r="BN176" s="31" t="str">
        <f>IF(D176="","",IF(AN176=MAX($AN$3:$AN$202),AN176,""))</f>
        <v/>
      </c>
      <c r="BO176" s="31" t="str">
        <f>IF(BN176=MAX($BN$3:$BN$202),B176,"")</f>
        <v/>
      </c>
      <c r="BP176" s="31" t="str">
        <f>IF(D176="","",IF(R176=MAX($R$3:$R$202),R176,""))</f>
        <v/>
      </c>
      <c r="BQ176" s="31" t="str">
        <f>IF(BP176=MAX($BP$3:$BP$202),B176,"")</f>
        <v/>
      </c>
      <c r="BR176" s="31" t="str">
        <f>IF(D176="","",IF(AM176=MAX($AM$3:$AM$202),AM176,""))</f>
        <v/>
      </c>
      <c r="BS176" s="31" t="str">
        <f>IF(BR176=MAX($BR$3:$BR$202),B176,"")</f>
        <v/>
      </c>
      <c r="BT176" s="31" t="str">
        <f>IF(D176="","",IF(V176=MAX($V$3:$V$202),V176,""))</f>
        <v/>
      </c>
      <c r="BU176" s="31" t="str">
        <f>IF(BT176=MAX($BT$3:$BT$202),B176,"")</f>
        <v/>
      </c>
      <c r="BV176" s="31" t="str">
        <f>IF(D176="","",IF(W176=MAX($W$3:$W$202), W176,""))</f>
        <v/>
      </c>
      <c r="BW176" s="31" t="str">
        <f>IF(BV176=MAX($BV$3:$BV$202),B176,"")</f>
        <v/>
      </c>
      <c r="BX176" s="31" t="str">
        <f>IF(D176="","",IF(AQ176=MAX($AQ$3:$AQ$202),AQ176,""))</f>
        <v/>
      </c>
      <c r="BY176" s="31" t="str">
        <f>IF(BX176=MAX($BX$3:$BX$202),B176,"")</f>
        <v/>
      </c>
      <c r="BZ176" s="31" t="str">
        <f>IF(D176="","",IF(AR176=MAX($AR$3:$AR$202), AR176,""))</f>
        <v/>
      </c>
      <c r="CA176" s="31" t="str">
        <f>IF(BZ176=MAX($BZ$3:$BZ$202),B176,"")</f>
        <v/>
      </c>
      <c r="CB176" s="31" t="str">
        <f>IF(D176="","",IF(U176=MAX($U$3:$U$202), U176,""))</f>
        <v/>
      </c>
      <c r="CC176" s="31" t="str">
        <f>IF(CB176=MAX($CB$3:$CB$202),B176,"")</f>
        <v/>
      </c>
      <c r="CD176" s="31" t="str">
        <f>IF(D176="","",IF(AP176=MAX($AP$3:$AP$202),AP176,""))</f>
        <v/>
      </c>
      <c r="CE176" s="31" t="str">
        <f>IF(CD176=MAX($CD$3:$CD$202),B176,"")</f>
        <v/>
      </c>
      <c r="CF176" s="31" t="str">
        <f>IF(D176="","",IF(T176=MAX($T$3:$T$202), T176,""))</f>
        <v/>
      </c>
      <c r="CG176" s="31" t="str">
        <f>IF(CF176=MAX($CF$3:$CF$202),B176,"")</f>
        <v/>
      </c>
      <c r="CH176" s="31" t="str">
        <f>IF(D176="","",IF(AO176=MAX($AO$3:$AO$202),AO176,""))</f>
        <v/>
      </c>
      <c r="CI176" s="31" t="str">
        <f>IF(CH176=MAX($CH$3:$CH$202),B176,"")</f>
        <v/>
      </c>
      <c r="CJ176" s="31" t="str">
        <f>IF(I176="AC",AZ176,"")</f>
        <v/>
      </c>
      <c r="CK176" s="31" t="str">
        <f>IF(CJ176="","",RANK(CJ176,$CJ$3:$CJ$202,1))</f>
        <v/>
      </c>
      <c r="CL176" s="31" t="str">
        <f>IF(CK176=1,B176,"")</f>
        <v/>
      </c>
      <c r="CM176" s="31" t="str">
        <f>IF(CK176=2,B176,"")</f>
        <v/>
      </c>
      <c r="CN176" s="31" t="str">
        <f>IF(CK176=3,B176,"")</f>
        <v/>
      </c>
      <c r="CO176" s="31" t="str">
        <f>IF(I176="MC",AZ176,"")</f>
        <v/>
      </c>
      <c r="CP176" s="31" t="str">
        <f>IF(CO176="","",RANK(CO176,$CO$3:$CO$202,1))</f>
        <v/>
      </c>
      <c r="CQ176" s="31" t="str">
        <f>IF(CP176=1,B176,"")</f>
        <v/>
      </c>
      <c r="CR176" s="31" t="str">
        <f>IF(CP176=2,B176,"")</f>
        <v/>
      </c>
      <c r="CS176" s="31" t="str">
        <f>IF(CP176=3,B176,"")</f>
        <v/>
      </c>
      <c r="CT176" s="31" t="str">
        <f>IF(BE176=0,BE176,"")</f>
        <v/>
      </c>
      <c r="CU176" s="31" t="str">
        <f>IF(BE176=1,1,"")</f>
        <v/>
      </c>
      <c r="CV176" s="31" t="str">
        <f>IF(BE176=2,2,"")</f>
        <v/>
      </c>
      <c r="CW176" s="31" t="str">
        <f>IF(BE176=3,3,"")</f>
        <v/>
      </c>
      <c r="CX176" s="31" t="str">
        <f>IF(BE176=4,4,"")</f>
        <v/>
      </c>
      <c r="CY176" s="31" t="str">
        <f>IF(BE176=5,5,"")</f>
        <v/>
      </c>
      <c r="CZ176" s="31" t="str">
        <f>IF(BH176=0,BH176,"")</f>
        <v/>
      </c>
      <c r="DA176" s="31" t="str">
        <f>IF(BH176=1,1,"")</f>
        <v/>
      </c>
      <c r="DB176" s="31" t="str">
        <f>IF(BH176=2,2,"")</f>
        <v/>
      </c>
      <c r="DC176" s="31" t="str">
        <f>IF(BH176=3,3,"")</f>
        <v/>
      </c>
      <c r="DD176" s="31" t="str">
        <f>IF(BH176=4,4,"")</f>
        <v/>
      </c>
      <c r="DE176" s="31" t="str">
        <f>IF(BH176=5,5,"")</f>
        <v/>
      </c>
      <c r="DF176" s="31" t="str">
        <f>IF(BK176=0,BK176,"")</f>
        <v/>
      </c>
      <c r="DG176" s="31" t="str">
        <f>IF(BK176=1,1,"")</f>
        <v/>
      </c>
      <c r="DH176" s="31" t="str">
        <f>IF(BK176=2,2,"")</f>
        <v/>
      </c>
      <c r="DI176" s="31" t="str">
        <f>IF(BK176=3,3,"")</f>
        <v/>
      </c>
      <c r="DJ176" s="31" t="str">
        <f>IF(BK176=4,4,"")</f>
        <v/>
      </c>
      <c r="DK176" s="31" t="str">
        <f>IF(BK176=5,5,"")</f>
        <v/>
      </c>
      <c r="DL176" s="31" t="str">
        <f>IF(BK176=6,6,"")</f>
        <v/>
      </c>
      <c r="DM176" s="31" t="str">
        <f>IF(BK176=7,7,"")</f>
        <v/>
      </c>
      <c r="DN176" s="31" t="str">
        <f>IF(BK176=8,8,"")</f>
        <v/>
      </c>
      <c r="DO176" s="31" t="str">
        <f>IF(BK176=9,9,"")</f>
        <v/>
      </c>
      <c r="DP176" s="31" t="str">
        <f>IF(BK176=10,10,"")</f>
        <v/>
      </c>
      <c r="DQ176" s="31" t="str">
        <f>IF(J176="Lund",AZ176,"")</f>
        <v/>
      </c>
      <c r="DR176" s="31" t="str">
        <f>IF(DQ176="","",RANK(DQ176,$DQ$3:$DQ$202,1))</f>
        <v/>
      </c>
      <c r="DS176" s="31" t="str">
        <f>IF(DR176=1,B176,"")</f>
        <v/>
      </c>
      <c r="DT176" s="31" t="str">
        <f>IF(I176="AT",B176,"")</f>
        <v/>
      </c>
      <c r="DU176" s="31" t="str">
        <f>IF(I176="MC",B176,"")</f>
        <v/>
      </c>
      <c r="DV176" s="31" t="str">
        <f>IF(I176="AC",B176,"")</f>
        <v/>
      </c>
      <c r="DW176" s="48" t="e">
        <f>IF(BK176=0,0,IF(D176="","",$D$203-AZ176+1)/$D$203*100)</f>
        <v>#VALUE!</v>
      </c>
      <c r="DX176" s="76" t="str">
        <f>IF(AS176 = 0,AV176 - AS176,"")</f>
        <v/>
      </c>
    </row>
    <row r="177" spans="1:128" ht="13.2" x14ac:dyDescent="0.25">
      <c r="A177" s="31" t="s">
        <v>318</v>
      </c>
      <c r="B177" s="76">
        <v>175</v>
      </c>
      <c r="C177" s="15"/>
      <c r="D177" s="15"/>
      <c r="E177" s="15"/>
      <c r="F177" s="15"/>
      <c r="G177" s="15"/>
      <c r="H177" s="47"/>
      <c r="I177" s="15"/>
      <c r="J177" s="47"/>
      <c r="K177" s="47"/>
      <c r="L177" s="47"/>
      <c r="M177" s="54"/>
      <c r="N177" s="54"/>
      <c r="O177" s="54"/>
      <c r="P177" s="54"/>
      <c r="Q177" s="54"/>
      <c r="R177" s="51"/>
      <c r="S177" s="51"/>
      <c r="T177" s="51"/>
      <c r="U177" s="51"/>
      <c r="V177" s="51"/>
      <c r="W177" s="51"/>
      <c r="X177" s="52" t="str">
        <f>IF(M177&gt;0,VLOOKUP(M177,$DY$8:$DZ$95,2)," ")</f>
        <v xml:space="preserve"> </v>
      </c>
      <c r="Y177" s="52" t="str">
        <f>IF(N177&gt;0,VLOOKUP(N177,$DY$8:$DZ$95,2)," ")</f>
        <v xml:space="preserve"> </v>
      </c>
      <c r="Z177" s="52" t="str">
        <f>IF(O177&gt;0,VLOOKUP(O177,$DY$8:$DZ$95,2)," ")</f>
        <v xml:space="preserve"> </v>
      </c>
      <c r="AA177" s="52" t="str">
        <f>IF(P177&gt;0,VLOOKUP(P177,$DY$8:$DZ$95,2)," ")</f>
        <v xml:space="preserve"> </v>
      </c>
      <c r="AB177" s="52" t="str">
        <f>IF(Q177&gt;0,VLOOKUP(Q177,$DY$8:$DZ$95,2)," ")</f>
        <v xml:space="preserve"> </v>
      </c>
      <c r="AC177" s="54"/>
      <c r="AD177" s="54"/>
      <c r="AE177" s="54"/>
      <c r="AF177" s="54"/>
      <c r="AG177" s="54"/>
      <c r="AH177" s="52" t="str">
        <f>IF(AC177&gt;0,VLOOKUP(AC177,$DY$8:$DZ$95,2)," ")</f>
        <v xml:space="preserve"> </v>
      </c>
      <c r="AI177" s="52" t="str">
        <f>IF(AD177&gt;0,VLOOKUP(AD177,$DY$8:$DZ$95,2)," ")</f>
        <v xml:space="preserve"> </v>
      </c>
      <c r="AJ177" s="52" t="str">
        <f>IF(AE177&gt;0,VLOOKUP(AE177,$DY$8:$DZ$95,2)," ")</f>
        <v xml:space="preserve"> </v>
      </c>
      <c r="AK177" s="52" t="str">
        <f>IF(AF177&gt;0,VLOOKUP(AF177,$DY$8:$DZ$95,2)," ")</f>
        <v xml:space="preserve"> </v>
      </c>
      <c r="AL177" s="52" t="str">
        <f>IF(AG177&gt;0,VLOOKUP(AG177,$DY$8:$DZ$95,2)," ")</f>
        <v xml:space="preserve"> </v>
      </c>
      <c r="AM177" s="53"/>
      <c r="AN177" s="53"/>
      <c r="AO177" s="53"/>
      <c r="AP177" s="53"/>
      <c r="AQ177" s="53"/>
      <c r="AR177" s="53"/>
      <c r="AS177" s="55" t="str">
        <f>IF(D177="","",SUM(X177:AB177))</f>
        <v/>
      </c>
      <c r="AT177" s="31" t="str">
        <f>IF(D177="","",RANK(AS177,$AS$3:$AS$202,0))</f>
        <v/>
      </c>
      <c r="AU177" s="57" t="str">
        <f>IF(D177="","",IF(LOOKUP(AT177,'Master 2012 Pay Sheet'!$A$5:$A$35,'Master 2012 Pay Sheet'!$B$5:$B$35)&gt;0,LOOKUP(AT177,'Master 2012 Pay Sheet'!$A$5:$A$35,'Master 2012 Pay Sheet'!$B$5:$B$35),0))</f>
        <v/>
      </c>
      <c r="AV177" s="56" t="str">
        <f>IF(D177="","",SUM(AH177:AL177))</f>
        <v/>
      </c>
      <c r="AW177" s="31" t="str">
        <f>IF(D177="","",RANK(AV177,$AV$3:$AV$202,0))</f>
        <v/>
      </c>
      <c r="AX177" s="57" t="str">
        <f>IF(D177="","",IF(LOOKUP(AW177,'Master 2012 Pay Sheet'!$C$5:$C$35,'Master 2012 Pay Sheet'!$D$5:$D$35)&gt;0,LOOKUP(AW177,'Master 2012 Pay Sheet'!$C$5:$C$35,'Master 2012 Pay Sheet'!$D$5:$D$35),0))</f>
        <v/>
      </c>
      <c r="AY177" s="56" t="str">
        <f>IF(D177="","",AS177+AV177)</f>
        <v/>
      </c>
      <c r="AZ177" s="31" t="str">
        <f>IF(D177="","",RANK(AY177,$AY$3:$AY$202,0))</f>
        <v/>
      </c>
      <c r="BA177" s="57" t="str">
        <f>IF(D177="","",IF(LOOKUP(AZ177,'Master 2012 Pay Sheet'!$E$5:$E$35,'Master 2012 Pay Sheet'!$F$5:$F$35)&gt;0,LOOKUP(AZ177,'Master 2012 Pay Sheet'!$E$5:$E$35,'Master 2012 Pay Sheet'!$F$5:$F$35),0))</f>
        <v/>
      </c>
      <c r="BB177" s="57" t="str">
        <f>IF(D177="","",SUM(AU177+AX177+BA177))</f>
        <v/>
      </c>
      <c r="BC177" s="31" t="str">
        <f>IF(D177="","",AT177-AZ177)</f>
        <v/>
      </c>
      <c r="BD177" s="31" t="str">
        <f>IF(D177="","",IF(BC177=MAX($BC$3:$BC$202),B177,""))</f>
        <v/>
      </c>
      <c r="BE177" s="31" t="str">
        <f>IF(D177="","",COUNT(M177:Q177))</f>
        <v/>
      </c>
      <c r="BF177" s="56" t="str">
        <f>IF(D177="","",MAX(X177:AB177))</f>
        <v/>
      </c>
      <c r="BG177" s="31" t="str">
        <f>IF(BF177=MAX($BF$3:$BF$202),B177,"")</f>
        <v/>
      </c>
      <c r="BH177" s="31" t="str">
        <f>IF(D177="","",COUNT(AC177:AG177))</f>
        <v/>
      </c>
      <c r="BI177" s="56" t="str">
        <f>IF(D177="","",MAX(AH177:AL177))</f>
        <v/>
      </c>
      <c r="BJ177" s="31" t="str">
        <f>IF(BI177=MAX($BI$3:$BI$202),B177,"")</f>
        <v/>
      </c>
      <c r="BK177" s="31" t="str">
        <f>IF(BE177="","",BE177+BH177)</f>
        <v/>
      </c>
      <c r="BL177" s="31" t="str">
        <f>IF(D177="","",IF(S177=MAX($S$3:$S$202),S177,""))</f>
        <v/>
      </c>
      <c r="BM177" s="31" t="str">
        <f>IF(BL177=MAX($BL$3:$BL$202),B177,"")</f>
        <v/>
      </c>
      <c r="BN177" s="31" t="str">
        <f>IF(D177="","",IF(AN177=MAX($AN$3:$AN$202),AN177,""))</f>
        <v/>
      </c>
      <c r="BO177" s="31" t="str">
        <f>IF(BN177=MAX($BN$3:$BN$202),B177,"")</f>
        <v/>
      </c>
      <c r="BP177" s="31" t="str">
        <f>IF(D177="","",IF(R177=MAX($R$3:$R$202),R177,""))</f>
        <v/>
      </c>
      <c r="BQ177" s="31" t="str">
        <f>IF(BP177=MAX($BP$3:$BP$202),B177,"")</f>
        <v/>
      </c>
      <c r="BR177" s="31" t="str">
        <f>IF(D177="","",IF(AM177=MAX($AM$3:$AM$202),AM177,""))</f>
        <v/>
      </c>
      <c r="BS177" s="31" t="str">
        <f>IF(BR177=MAX($BR$3:$BR$202),B177,"")</f>
        <v/>
      </c>
      <c r="BT177" s="31" t="str">
        <f>IF(D177="","",IF(V177=MAX($V$3:$V$202),V177,""))</f>
        <v/>
      </c>
      <c r="BU177" s="31" t="str">
        <f>IF(BT177=MAX($BT$3:$BT$202),B177,"")</f>
        <v/>
      </c>
      <c r="BV177" s="31" t="str">
        <f>IF(D177="","",IF(W177=MAX($W$3:$W$202), W177,""))</f>
        <v/>
      </c>
      <c r="BW177" s="31" t="str">
        <f>IF(BV177=MAX($BV$3:$BV$202),B177,"")</f>
        <v/>
      </c>
      <c r="BX177" s="31" t="str">
        <f>IF(D177="","",IF(AQ177=MAX($AQ$3:$AQ$202),AQ177,""))</f>
        <v/>
      </c>
      <c r="BY177" s="31" t="str">
        <f>IF(BX177=MAX($BX$3:$BX$202),B177,"")</f>
        <v/>
      </c>
      <c r="BZ177" s="31" t="str">
        <f>IF(D177="","",IF(AR177=MAX($AR$3:$AR$202), AR177,""))</f>
        <v/>
      </c>
      <c r="CA177" s="31" t="str">
        <f>IF(BZ177=MAX($BZ$3:$BZ$202),B177,"")</f>
        <v/>
      </c>
      <c r="CB177" s="31" t="str">
        <f>IF(D177="","",IF(U177=MAX($U$3:$U$202), U177,""))</f>
        <v/>
      </c>
      <c r="CC177" s="31" t="str">
        <f>IF(CB177=MAX($CB$3:$CB$202),B177,"")</f>
        <v/>
      </c>
      <c r="CD177" s="31" t="str">
        <f>IF(D177="","",IF(AP177=MAX($AP$3:$AP$202),AP177,""))</f>
        <v/>
      </c>
      <c r="CE177" s="31" t="str">
        <f>IF(CD177=MAX($CD$3:$CD$202),B177,"")</f>
        <v/>
      </c>
      <c r="CF177" s="31" t="str">
        <f>IF(D177="","",IF(T177=MAX($T$3:$T$202), T177,""))</f>
        <v/>
      </c>
      <c r="CG177" s="31" t="str">
        <f>IF(CF177=MAX($CF$3:$CF$202),B177,"")</f>
        <v/>
      </c>
      <c r="CH177" s="31" t="str">
        <f>IF(D177="","",IF(AO177=MAX($AO$3:$AO$202),AO177,""))</f>
        <v/>
      </c>
      <c r="CI177" s="31" t="str">
        <f>IF(CH177=MAX($CH$3:$CH$202),B177,"")</f>
        <v/>
      </c>
      <c r="CJ177" s="31" t="str">
        <f>IF(I177="AC",AZ177,"")</f>
        <v/>
      </c>
      <c r="CK177" s="31" t="str">
        <f>IF(CJ177="","",RANK(CJ177,$CJ$3:$CJ$202,1))</f>
        <v/>
      </c>
      <c r="CL177" s="31" t="str">
        <f>IF(CK177=1,B177,"")</f>
        <v/>
      </c>
      <c r="CM177" s="31" t="str">
        <f>IF(CK177=2,B177,"")</f>
        <v/>
      </c>
      <c r="CN177" s="31" t="str">
        <f>IF(CK177=3,B177,"")</f>
        <v/>
      </c>
      <c r="CO177" s="31" t="str">
        <f>IF(I177="MC",AZ177,"")</f>
        <v/>
      </c>
      <c r="CP177" s="31" t="str">
        <f>IF(CO177="","",RANK(CO177,$CO$3:$CO$202,1))</f>
        <v/>
      </c>
      <c r="CQ177" s="31" t="str">
        <f>IF(CP177=1,B177,"")</f>
        <v/>
      </c>
      <c r="CR177" s="31" t="str">
        <f>IF(CP177=2,B177,"")</f>
        <v/>
      </c>
      <c r="CS177" s="31" t="str">
        <f>IF(CP177=3,B177,"")</f>
        <v/>
      </c>
      <c r="CT177" s="31" t="str">
        <f>IF(BE177=0,BE177,"")</f>
        <v/>
      </c>
      <c r="CU177" s="31" t="str">
        <f>IF(BE177=1,1,"")</f>
        <v/>
      </c>
      <c r="CV177" s="31" t="str">
        <f>IF(BE177=2,2,"")</f>
        <v/>
      </c>
      <c r="CW177" s="31" t="str">
        <f>IF(BE177=3,3,"")</f>
        <v/>
      </c>
      <c r="CX177" s="31" t="str">
        <f>IF(BE177=4,4,"")</f>
        <v/>
      </c>
      <c r="CY177" s="31" t="str">
        <f>IF(BE177=5,5,"")</f>
        <v/>
      </c>
      <c r="CZ177" s="31" t="str">
        <f>IF(BH177=0,BH177,"")</f>
        <v/>
      </c>
      <c r="DA177" s="31" t="str">
        <f>IF(BH177=1,1,"")</f>
        <v/>
      </c>
      <c r="DB177" s="31" t="str">
        <f>IF(BH177=2,2,"")</f>
        <v/>
      </c>
      <c r="DC177" s="31" t="str">
        <f>IF(BH177=3,3,"")</f>
        <v/>
      </c>
      <c r="DD177" s="31" t="str">
        <f>IF(BH177=4,4,"")</f>
        <v/>
      </c>
      <c r="DE177" s="31" t="str">
        <f>IF(BH177=5,5,"")</f>
        <v/>
      </c>
      <c r="DF177" s="31" t="str">
        <f>IF(BK177=0,BK177,"")</f>
        <v/>
      </c>
      <c r="DG177" s="31" t="str">
        <f>IF(BK177=1,1,"")</f>
        <v/>
      </c>
      <c r="DH177" s="31" t="str">
        <f>IF(BK177=2,2,"")</f>
        <v/>
      </c>
      <c r="DI177" s="31" t="str">
        <f>IF(BK177=3,3,"")</f>
        <v/>
      </c>
      <c r="DJ177" s="31" t="str">
        <f>IF(BK177=4,4,"")</f>
        <v/>
      </c>
      <c r="DK177" s="31" t="str">
        <f>IF(BK177=5,5,"")</f>
        <v/>
      </c>
      <c r="DL177" s="31" t="str">
        <f>IF(BK177=6,6,"")</f>
        <v/>
      </c>
      <c r="DM177" s="31" t="str">
        <f>IF(BK177=7,7,"")</f>
        <v/>
      </c>
      <c r="DN177" s="31" t="str">
        <f>IF(BK177=8,8,"")</f>
        <v/>
      </c>
      <c r="DO177" s="31" t="str">
        <f>IF(BK177=9,9,"")</f>
        <v/>
      </c>
      <c r="DP177" s="31" t="str">
        <f>IF(BK177=10,10,"")</f>
        <v/>
      </c>
      <c r="DQ177" s="31" t="str">
        <f>IF(J177="Lund",AZ177,"")</f>
        <v/>
      </c>
      <c r="DR177" s="31" t="str">
        <f>IF(DQ177="","",RANK(DQ177,$DQ$3:$DQ$202,1))</f>
        <v/>
      </c>
      <c r="DS177" s="31" t="str">
        <f>IF(DR177=1,B177,"")</f>
        <v/>
      </c>
      <c r="DT177" s="31" t="str">
        <f>IF(I177="AT",B177,"")</f>
        <v/>
      </c>
      <c r="DU177" s="31" t="str">
        <f>IF(I177="MC",B177,"")</f>
        <v/>
      </c>
      <c r="DV177" s="31" t="str">
        <f>IF(I177="AC",B177,"")</f>
        <v/>
      </c>
      <c r="DW177" s="48" t="e">
        <f>IF(BK177=0,0,IF(D177="","",$D$203-AZ177+1)/$D$203*100)</f>
        <v>#VALUE!</v>
      </c>
      <c r="DX177" s="76" t="str">
        <f>IF(AS177 = 0,AV177 - AS177,"")</f>
        <v/>
      </c>
    </row>
    <row r="178" spans="1:128" ht="13.2" x14ac:dyDescent="0.25">
      <c r="A178" s="31" t="s">
        <v>318</v>
      </c>
      <c r="B178" s="76">
        <v>176</v>
      </c>
      <c r="C178" s="15"/>
      <c r="D178" s="15"/>
      <c r="E178" s="15"/>
      <c r="F178" s="15"/>
      <c r="G178" s="15"/>
      <c r="H178" s="47"/>
      <c r="I178" s="15"/>
      <c r="J178" s="47"/>
      <c r="K178" s="47"/>
      <c r="L178" s="47"/>
      <c r="M178" s="54"/>
      <c r="N178" s="54"/>
      <c r="O178" s="54"/>
      <c r="P178" s="54"/>
      <c r="Q178" s="54"/>
      <c r="R178" s="51"/>
      <c r="S178" s="51"/>
      <c r="T178" s="51"/>
      <c r="U178" s="51"/>
      <c r="V178" s="51"/>
      <c r="W178" s="51"/>
      <c r="X178" s="52" t="str">
        <f>IF(M178&gt;0,VLOOKUP(M178,$DY$8:$DZ$95,2)," ")</f>
        <v xml:space="preserve"> </v>
      </c>
      <c r="Y178" s="52" t="str">
        <f>IF(N178&gt;0,VLOOKUP(N178,$DY$8:$DZ$95,2)," ")</f>
        <v xml:space="preserve"> </v>
      </c>
      <c r="Z178" s="52" t="str">
        <f>IF(O178&gt;0,VLOOKUP(O178,$DY$8:$DZ$95,2)," ")</f>
        <v xml:space="preserve"> </v>
      </c>
      <c r="AA178" s="52" t="str">
        <f>IF(P178&gt;0,VLOOKUP(P178,$DY$8:$DZ$95,2)," ")</f>
        <v xml:space="preserve"> </v>
      </c>
      <c r="AB178" s="52" t="str">
        <f>IF(Q178&gt;0,VLOOKUP(Q178,$DY$8:$DZ$95,2)," ")</f>
        <v xml:space="preserve"> </v>
      </c>
      <c r="AC178" s="54"/>
      <c r="AD178" s="54"/>
      <c r="AE178" s="54"/>
      <c r="AF178" s="54"/>
      <c r="AG178" s="54"/>
      <c r="AH178" s="52" t="str">
        <f>IF(AC178&gt;0,VLOOKUP(AC178,$DY$8:$DZ$95,2)," ")</f>
        <v xml:space="preserve"> </v>
      </c>
      <c r="AI178" s="52" t="str">
        <f>IF(AD178&gt;0,VLOOKUP(AD178,$DY$8:$DZ$95,2)," ")</f>
        <v xml:space="preserve"> </v>
      </c>
      <c r="AJ178" s="52" t="str">
        <f>IF(AE178&gt;0,VLOOKUP(AE178,$DY$8:$DZ$95,2)," ")</f>
        <v xml:space="preserve"> </v>
      </c>
      <c r="AK178" s="52" t="str">
        <f>IF(AF178&gt;0,VLOOKUP(AF178,$DY$8:$DZ$95,2)," ")</f>
        <v xml:space="preserve"> </v>
      </c>
      <c r="AL178" s="52" t="str">
        <f>IF(AG178&gt;0,VLOOKUP(AG178,$DY$8:$DZ$95,2)," ")</f>
        <v xml:space="preserve"> </v>
      </c>
      <c r="AM178" s="53"/>
      <c r="AN178" s="53"/>
      <c r="AO178" s="53"/>
      <c r="AP178" s="53"/>
      <c r="AQ178" s="53"/>
      <c r="AR178" s="53"/>
      <c r="AS178" s="55" t="str">
        <f>IF(D178="","",SUM(X178:AB178))</f>
        <v/>
      </c>
      <c r="AT178" s="31" t="str">
        <f>IF(D178="","",RANK(AS178,$AS$3:$AS$202,0))</f>
        <v/>
      </c>
      <c r="AU178" s="57" t="str">
        <f>IF(D178="","",IF(LOOKUP(AT178,'Master 2012 Pay Sheet'!$A$5:$A$35,'Master 2012 Pay Sheet'!$B$5:$B$35)&gt;0,LOOKUP(AT178,'Master 2012 Pay Sheet'!$A$5:$A$35,'Master 2012 Pay Sheet'!$B$5:$B$35),0))</f>
        <v/>
      </c>
      <c r="AV178" s="56" t="str">
        <f>IF(D178="","",SUM(AH178:AL178))</f>
        <v/>
      </c>
      <c r="AW178" s="31" t="str">
        <f>IF(D178="","",RANK(AV178,$AV$3:$AV$202,0))</f>
        <v/>
      </c>
      <c r="AX178" s="57" t="str">
        <f>IF(D178="","",IF(LOOKUP(AW178,'Master 2012 Pay Sheet'!$C$5:$C$35,'Master 2012 Pay Sheet'!$D$5:$D$35)&gt;0,LOOKUP(AW178,'Master 2012 Pay Sheet'!$C$5:$C$35,'Master 2012 Pay Sheet'!$D$5:$D$35),0))</f>
        <v/>
      </c>
      <c r="AY178" s="56" t="str">
        <f>IF(D178="","",AS178+AV178)</f>
        <v/>
      </c>
      <c r="AZ178" s="31" t="str">
        <f>IF(D178="","",RANK(AY178,$AY$3:$AY$202,0))</f>
        <v/>
      </c>
      <c r="BA178" s="57" t="str">
        <f>IF(D178="","",IF(LOOKUP(AZ178,'Master 2012 Pay Sheet'!$E$5:$E$35,'Master 2012 Pay Sheet'!$F$5:$F$35)&gt;0,LOOKUP(AZ178,'Master 2012 Pay Sheet'!$E$5:$E$35,'Master 2012 Pay Sheet'!$F$5:$F$35),0))</f>
        <v/>
      </c>
      <c r="BB178" s="57" t="str">
        <f>IF(D178="","",SUM(AU178+AX178+BA178))</f>
        <v/>
      </c>
      <c r="BC178" s="31" t="str">
        <f>IF(D178="","",AT178-AZ178)</f>
        <v/>
      </c>
      <c r="BD178" s="31" t="str">
        <f>IF(D178="","",IF(BC178=MAX($BC$3:$BC$202),B178,""))</f>
        <v/>
      </c>
      <c r="BE178" s="31" t="str">
        <f>IF(D178="","",COUNT(M178:Q178))</f>
        <v/>
      </c>
      <c r="BF178" s="56" t="str">
        <f>IF(D178="","",MAX(X178:AB178))</f>
        <v/>
      </c>
      <c r="BG178" s="31" t="str">
        <f>IF(BF178=MAX($BF$3:$BF$202),B178,"")</f>
        <v/>
      </c>
      <c r="BH178" s="31" t="str">
        <f>IF(D178="","",COUNT(AC178:AG178))</f>
        <v/>
      </c>
      <c r="BI178" s="56" t="str">
        <f>IF(D178="","",MAX(AH178:AL178))</f>
        <v/>
      </c>
      <c r="BJ178" s="31" t="str">
        <f>IF(BI178=MAX($BI$3:$BI$202),B178,"")</f>
        <v/>
      </c>
      <c r="BK178" s="31" t="str">
        <f>IF(BE178="","",BE178+BH178)</f>
        <v/>
      </c>
      <c r="BL178" s="31" t="str">
        <f>IF(D178="","",IF(S178=MAX($S$3:$S$202),S178,""))</f>
        <v/>
      </c>
      <c r="BM178" s="31" t="str">
        <f>IF(BL178=MAX($BL$3:$BL$202),B178,"")</f>
        <v/>
      </c>
      <c r="BN178" s="31" t="str">
        <f>IF(D178="","",IF(AN178=MAX($AN$3:$AN$202),AN178,""))</f>
        <v/>
      </c>
      <c r="BO178" s="31" t="str">
        <f>IF(BN178=MAX($BN$3:$BN$202),B178,"")</f>
        <v/>
      </c>
      <c r="BP178" s="31" t="str">
        <f>IF(D178="","",IF(R178=MAX($R$3:$R$202),R178,""))</f>
        <v/>
      </c>
      <c r="BQ178" s="31" t="str">
        <f>IF(BP178=MAX($BP$3:$BP$202),B178,"")</f>
        <v/>
      </c>
      <c r="BR178" s="31" t="str">
        <f>IF(D178="","",IF(AM178=MAX($AM$3:$AM$202),AM178,""))</f>
        <v/>
      </c>
      <c r="BS178" s="31" t="str">
        <f>IF(BR178=MAX($BR$3:$BR$202),B178,"")</f>
        <v/>
      </c>
      <c r="BT178" s="31" t="str">
        <f>IF(D178="","",IF(V178=MAX($V$3:$V$202),V178,""))</f>
        <v/>
      </c>
      <c r="BU178" s="31" t="str">
        <f>IF(BT178=MAX($BT$3:$BT$202),B178,"")</f>
        <v/>
      </c>
      <c r="BV178" s="31" t="str">
        <f>IF(D178="","",IF(W178=MAX($W$3:$W$202), W178,""))</f>
        <v/>
      </c>
      <c r="BW178" s="31" t="str">
        <f>IF(BV178=MAX($BV$3:$BV$202),B178,"")</f>
        <v/>
      </c>
      <c r="BX178" s="31" t="str">
        <f>IF(D178="","",IF(AQ178=MAX($AQ$3:$AQ$202),AQ178,""))</f>
        <v/>
      </c>
      <c r="BY178" s="31" t="str">
        <f>IF(BX178=MAX($BX$3:$BX$202),B178,"")</f>
        <v/>
      </c>
      <c r="BZ178" s="31" t="str">
        <f>IF(D178="","",IF(AR178=MAX($AR$3:$AR$202), AR178,""))</f>
        <v/>
      </c>
      <c r="CA178" s="31" t="str">
        <f>IF(BZ178=MAX($BZ$3:$BZ$202),B178,"")</f>
        <v/>
      </c>
      <c r="CB178" s="31" t="str">
        <f>IF(D178="","",IF(U178=MAX($U$3:$U$202), U178,""))</f>
        <v/>
      </c>
      <c r="CC178" s="31" t="str">
        <f>IF(CB178=MAX($CB$3:$CB$202),B178,"")</f>
        <v/>
      </c>
      <c r="CD178" s="31" t="str">
        <f>IF(D178="","",IF(AP178=MAX($AP$3:$AP$202),AP178,""))</f>
        <v/>
      </c>
      <c r="CE178" s="31" t="str">
        <f>IF(CD178=MAX($CD$3:$CD$202),B178,"")</f>
        <v/>
      </c>
      <c r="CF178" s="31" t="str">
        <f>IF(D178="","",IF(T178=MAX($T$3:$T$202), T178,""))</f>
        <v/>
      </c>
      <c r="CG178" s="31" t="str">
        <f>IF(CF178=MAX($CF$3:$CF$202),B178,"")</f>
        <v/>
      </c>
      <c r="CH178" s="31" t="str">
        <f>IF(D178="","",IF(AO178=MAX($AO$3:$AO$202),AO178,""))</f>
        <v/>
      </c>
      <c r="CI178" s="31" t="str">
        <f>IF(CH178=MAX($CH$3:$CH$202),B178,"")</f>
        <v/>
      </c>
      <c r="CJ178" s="31" t="str">
        <f>IF(I178="AC",AZ178,"")</f>
        <v/>
      </c>
      <c r="CK178" s="31" t="str">
        <f>IF(CJ178="","",RANK(CJ178,$CJ$3:$CJ$202,1))</f>
        <v/>
      </c>
      <c r="CL178" s="31" t="str">
        <f>IF(CK178=1,B178,"")</f>
        <v/>
      </c>
      <c r="CM178" s="31" t="str">
        <f>IF(CK178=2,B178,"")</f>
        <v/>
      </c>
      <c r="CN178" s="31" t="str">
        <f>IF(CK178=3,B178,"")</f>
        <v/>
      </c>
      <c r="CO178" s="31" t="str">
        <f>IF(I178="MC",AZ178,"")</f>
        <v/>
      </c>
      <c r="CP178" s="31" t="str">
        <f>IF(CO178="","",RANK(CO178,$CO$3:$CO$202,1))</f>
        <v/>
      </c>
      <c r="CQ178" s="31" t="str">
        <f>IF(CP178=1,B178,"")</f>
        <v/>
      </c>
      <c r="CR178" s="31" t="str">
        <f>IF(CP178=2,B178,"")</f>
        <v/>
      </c>
      <c r="CS178" s="31" t="str">
        <f>IF(CP178=3,B178,"")</f>
        <v/>
      </c>
      <c r="CT178" s="31" t="str">
        <f>IF(BE178=0,BE178,"")</f>
        <v/>
      </c>
      <c r="CU178" s="31" t="str">
        <f>IF(BE178=1,1,"")</f>
        <v/>
      </c>
      <c r="CV178" s="31" t="str">
        <f>IF(BE178=2,2,"")</f>
        <v/>
      </c>
      <c r="CW178" s="31" t="str">
        <f>IF(BE178=3,3,"")</f>
        <v/>
      </c>
      <c r="CX178" s="31" t="str">
        <f>IF(BE178=4,4,"")</f>
        <v/>
      </c>
      <c r="CY178" s="31" t="str">
        <f>IF(BE178=5,5,"")</f>
        <v/>
      </c>
      <c r="CZ178" s="31" t="str">
        <f>IF(BH178=0,BH178,"")</f>
        <v/>
      </c>
      <c r="DA178" s="31" t="str">
        <f>IF(BH178=1,1,"")</f>
        <v/>
      </c>
      <c r="DB178" s="31" t="str">
        <f>IF(BH178=2,2,"")</f>
        <v/>
      </c>
      <c r="DC178" s="31" t="str">
        <f>IF(BH178=3,3,"")</f>
        <v/>
      </c>
      <c r="DD178" s="31" t="str">
        <f>IF(BH178=4,4,"")</f>
        <v/>
      </c>
      <c r="DE178" s="31" t="str">
        <f>IF(BH178=5,5,"")</f>
        <v/>
      </c>
      <c r="DF178" s="31" t="str">
        <f>IF(BK178=0,BK178,"")</f>
        <v/>
      </c>
      <c r="DG178" s="31" t="str">
        <f>IF(BK178=1,1,"")</f>
        <v/>
      </c>
      <c r="DH178" s="31" t="str">
        <f>IF(BK178=2,2,"")</f>
        <v/>
      </c>
      <c r="DI178" s="31" t="str">
        <f>IF(BK178=3,3,"")</f>
        <v/>
      </c>
      <c r="DJ178" s="31" t="str">
        <f>IF(BK178=4,4,"")</f>
        <v/>
      </c>
      <c r="DK178" s="31" t="str">
        <f>IF(BK178=5,5,"")</f>
        <v/>
      </c>
      <c r="DL178" s="31" t="str">
        <f>IF(BK178=6,6,"")</f>
        <v/>
      </c>
      <c r="DM178" s="31" t="str">
        <f>IF(BK178=7,7,"")</f>
        <v/>
      </c>
      <c r="DN178" s="31" t="str">
        <f>IF(BK178=8,8,"")</f>
        <v/>
      </c>
      <c r="DO178" s="31" t="str">
        <f>IF(BK178=9,9,"")</f>
        <v/>
      </c>
      <c r="DP178" s="31" t="str">
        <f>IF(BK178=10,10,"")</f>
        <v/>
      </c>
      <c r="DQ178" s="31" t="str">
        <f>IF(J178="Lund",AZ178,"")</f>
        <v/>
      </c>
      <c r="DR178" s="31" t="str">
        <f>IF(DQ178="","",RANK(DQ178,$DQ$3:$DQ$202,1))</f>
        <v/>
      </c>
      <c r="DS178" s="31" t="str">
        <f>IF(DR178=1,B178,"")</f>
        <v/>
      </c>
      <c r="DT178" s="31" t="str">
        <f>IF(I178="AT",B178,"")</f>
        <v/>
      </c>
      <c r="DU178" s="31" t="str">
        <f>IF(I178="MC",B178,"")</f>
        <v/>
      </c>
      <c r="DV178" s="31" t="str">
        <f>IF(I178="AC",B178,"")</f>
        <v/>
      </c>
      <c r="DW178" s="48" t="e">
        <f>IF(BK178=0,0,IF(D178="","",$D$203-AZ178+1)/$D$203*100)</f>
        <v>#VALUE!</v>
      </c>
      <c r="DX178" s="76" t="str">
        <f>IF(AS178 = 0,AV178 - AS178,"")</f>
        <v/>
      </c>
    </row>
    <row r="179" spans="1:128" ht="13.2" x14ac:dyDescent="0.25">
      <c r="A179" s="31" t="s">
        <v>318</v>
      </c>
      <c r="B179" s="76">
        <v>177</v>
      </c>
      <c r="C179" s="15"/>
      <c r="D179" s="15"/>
      <c r="E179" s="15"/>
      <c r="F179" s="15"/>
      <c r="G179" s="15"/>
      <c r="H179" s="47"/>
      <c r="I179" s="15"/>
      <c r="J179" s="47"/>
      <c r="K179" s="47"/>
      <c r="L179" s="47"/>
      <c r="M179" s="54"/>
      <c r="N179" s="54"/>
      <c r="O179" s="54"/>
      <c r="P179" s="54"/>
      <c r="Q179" s="54"/>
      <c r="R179" s="51"/>
      <c r="S179" s="51"/>
      <c r="T179" s="51"/>
      <c r="U179" s="51"/>
      <c r="V179" s="51"/>
      <c r="W179" s="51"/>
      <c r="X179" s="52" t="str">
        <f>IF(M179&gt;0,VLOOKUP(M179,$DY$8:$DZ$95,2)," ")</f>
        <v xml:space="preserve"> </v>
      </c>
      <c r="Y179" s="52" t="str">
        <f>IF(N179&gt;0,VLOOKUP(N179,$DY$8:$DZ$95,2)," ")</f>
        <v xml:space="preserve"> </v>
      </c>
      <c r="Z179" s="52" t="str">
        <f>IF(O179&gt;0,VLOOKUP(O179,$DY$8:$DZ$95,2)," ")</f>
        <v xml:space="preserve"> </v>
      </c>
      <c r="AA179" s="52" t="str">
        <f>IF(P179&gt;0,VLOOKUP(P179,$DY$8:$DZ$95,2)," ")</f>
        <v xml:space="preserve"> </v>
      </c>
      <c r="AB179" s="52" t="str">
        <f>IF(Q179&gt;0,VLOOKUP(Q179,$DY$8:$DZ$95,2)," ")</f>
        <v xml:space="preserve"> </v>
      </c>
      <c r="AC179" s="54"/>
      <c r="AD179" s="54"/>
      <c r="AE179" s="54"/>
      <c r="AF179" s="54"/>
      <c r="AG179" s="54"/>
      <c r="AH179" s="52" t="str">
        <f>IF(AC179&gt;0,VLOOKUP(AC179,$DY$8:$DZ$95,2)," ")</f>
        <v xml:space="preserve"> </v>
      </c>
      <c r="AI179" s="52" t="str">
        <f>IF(AD179&gt;0,VLOOKUP(AD179,$DY$8:$DZ$95,2)," ")</f>
        <v xml:space="preserve"> </v>
      </c>
      <c r="AJ179" s="52" t="str">
        <f>IF(AE179&gt;0,VLOOKUP(AE179,$DY$8:$DZ$95,2)," ")</f>
        <v xml:space="preserve"> </v>
      </c>
      <c r="AK179" s="52" t="str">
        <f>IF(AF179&gt;0,VLOOKUP(AF179,$DY$8:$DZ$95,2)," ")</f>
        <v xml:space="preserve"> </v>
      </c>
      <c r="AL179" s="52" t="str">
        <f>IF(AG179&gt;0,VLOOKUP(AG179,$DY$8:$DZ$95,2)," ")</f>
        <v xml:space="preserve"> </v>
      </c>
      <c r="AM179" s="53"/>
      <c r="AN179" s="53"/>
      <c r="AO179" s="53"/>
      <c r="AP179" s="53"/>
      <c r="AQ179" s="53"/>
      <c r="AR179" s="53"/>
      <c r="AS179" s="55" t="str">
        <f>IF(D179="","",SUM(X179:AB179))</f>
        <v/>
      </c>
      <c r="AT179" s="31" t="str">
        <f>IF(D179="","",RANK(AS179,$AS$3:$AS$202,0))</f>
        <v/>
      </c>
      <c r="AU179" s="57" t="str">
        <f>IF(D179="","",IF(LOOKUP(AT179,'Master 2012 Pay Sheet'!$A$5:$A$35,'Master 2012 Pay Sheet'!$B$5:$B$35)&gt;0,LOOKUP(AT179,'Master 2012 Pay Sheet'!$A$5:$A$35,'Master 2012 Pay Sheet'!$B$5:$B$35),0))</f>
        <v/>
      </c>
      <c r="AV179" s="56" t="str">
        <f>IF(D179="","",SUM(AH179:AL179))</f>
        <v/>
      </c>
      <c r="AW179" s="31" t="str">
        <f>IF(D179="","",RANK(AV179,$AV$3:$AV$202,0))</f>
        <v/>
      </c>
      <c r="AX179" s="57" t="str">
        <f>IF(D179="","",IF(LOOKUP(AW179,'Master 2012 Pay Sheet'!$C$5:$C$35,'Master 2012 Pay Sheet'!$D$5:$D$35)&gt;0,LOOKUP(AW179,'Master 2012 Pay Sheet'!$C$5:$C$35,'Master 2012 Pay Sheet'!$D$5:$D$35),0))</f>
        <v/>
      </c>
      <c r="AY179" s="56" t="str">
        <f>IF(D179="","",AS179+AV179)</f>
        <v/>
      </c>
      <c r="AZ179" s="31" t="str">
        <f>IF(D179="","",RANK(AY179,$AY$3:$AY$202,0))</f>
        <v/>
      </c>
      <c r="BA179" s="57" t="str">
        <f>IF(D179="","",IF(LOOKUP(AZ179,'Master 2012 Pay Sheet'!$E$5:$E$35,'Master 2012 Pay Sheet'!$F$5:$F$35)&gt;0,LOOKUP(AZ179,'Master 2012 Pay Sheet'!$E$5:$E$35,'Master 2012 Pay Sheet'!$F$5:$F$35),0))</f>
        <v/>
      </c>
      <c r="BB179" s="57" t="str">
        <f>IF(D179="","",SUM(AU179+AX179+BA179))</f>
        <v/>
      </c>
      <c r="BC179" s="31" t="str">
        <f>IF(D179="","",AT179-AZ179)</f>
        <v/>
      </c>
      <c r="BD179" s="31" t="str">
        <f>IF(D179="","",IF(BC179=MAX($BC$3:$BC$202),B179,""))</f>
        <v/>
      </c>
      <c r="BE179" s="31" t="str">
        <f>IF(D179="","",COUNT(M179:Q179))</f>
        <v/>
      </c>
      <c r="BF179" s="56" t="str">
        <f>IF(D179="","",MAX(X179:AB179))</f>
        <v/>
      </c>
      <c r="BG179" s="31" t="str">
        <f>IF(BF179=MAX($BF$3:$BF$202),B179,"")</f>
        <v/>
      </c>
      <c r="BH179" s="31" t="str">
        <f>IF(D179="","",COUNT(AC179:AG179))</f>
        <v/>
      </c>
      <c r="BI179" s="56" t="str">
        <f>IF(D179="","",MAX(AH179:AL179))</f>
        <v/>
      </c>
      <c r="BJ179" s="31" t="str">
        <f>IF(BI179=MAX($BI$3:$BI$202),B179,"")</f>
        <v/>
      </c>
      <c r="BK179" s="31" t="str">
        <f>IF(BE179="","",BE179+BH179)</f>
        <v/>
      </c>
      <c r="BL179" s="31" t="str">
        <f>IF(D179="","",IF(S179=MAX($S$3:$S$202),S179,""))</f>
        <v/>
      </c>
      <c r="BM179" s="31" t="str">
        <f>IF(BL179=MAX($BL$3:$BL$202),B179,"")</f>
        <v/>
      </c>
      <c r="BN179" s="31" t="str">
        <f>IF(D179="","",IF(AN179=MAX($AN$3:$AN$202),AN179,""))</f>
        <v/>
      </c>
      <c r="BO179" s="31" t="str">
        <f>IF(BN179=MAX($BN$3:$BN$202),B179,"")</f>
        <v/>
      </c>
      <c r="BP179" s="31" t="str">
        <f>IF(D179="","",IF(R179=MAX($R$3:$R$202),R179,""))</f>
        <v/>
      </c>
      <c r="BQ179" s="31" t="str">
        <f>IF(BP179=MAX($BP$3:$BP$202),B179,"")</f>
        <v/>
      </c>
      <c r="BR179" s="31" t="str">
        <f>IF(D179="","",IF(AM179=MAX($AM$3:$AM$202),AM179,""))</f>
        <v/>
      </c>
      <c r="BS179" s="31" t="str">
        <f>IF(BR179=MAX($BR$3:$BR$202),B179,"")</f>
        <v/>
      </c>
      <c r="BT179" s="31" t="str">
        <f>IF(D179="","",IF(V179=MAX($V$3:$V$202),V179,""))</f>
        <v/>
      </c>
      <c r="BU179" s="31" t="str">
        <f>IF(BT179=MAX($BT$3:$BT$202),B179,"")</f>
        <v/>
      </c>
      <c r="BV179" s="31" t="str">
        <f>IF(D179="","",IF(W179=MAX($W$3:$W$202), W179,""))</f>
        <v/>
      </c>
      <c r="BW179" s="31" t="str">
        <f>IF(BV179=MAX($BV$3:$BV$202),B179,"")</f>
        <v/>
      </c>
      <c r="BX179" s="31" t="str">
        <f>IF(D179="","",IF(AQ179=MAX($AQ$3:$AQ$202),AQ179,""))</f>
        <v/>
      </c>
      <c r="BY179" s="31" t="str">
        <f>IF(BX179=MAX($BX$3:$BX$202),B179,"")</f>
        <v/>
      </c>
      <c r="BZ179" s="31" t="str">
        <f>IF(D179="","",IF(AR179=MAX($AR$3:$AR$202), AR179,""))</f>
        <v/>
      </c>
      <c r="CA179" s="31" t="str">
        <f>IF(BZ179=MAX($BZ$3:$BZ$202),B179,"")</f>
        <v/>
      </c>
      <c r="CB179" s="31" t="str">
        <f>IF(D179="","",IF(U179=MAX($U$3:$U$202), U179,""))</f>
        <v/>
      </c>
      <c r="CC179" s="31" t="str">
        <f>IF(CB179=MAX($CB$3:$CB$202),B179,"")</f>
        <v/>
      </c>
      <c r="CD179" s="31" t="str">
        <f>IF(D179="","",IF(AP179=MAX($AP$3:$AP$202),AP179,""))</f>
        <v/>
      </c>
      <c r="CE179" s="31" t="str">
        <f>IF(CD179=MAX($CD$3:$CD$202),B179,"")</f>
        <v/>
      </c>
      <c r="CF179" s="31" t="str">
        <f>IF(D179="","",IF(T179=MAX($T$3:$T$202), T179,""))</f>
        <v/>
      </c>
      <c r="CG179" s="31" t="str">
        <f>IF(CF179=MAX($CF$3:$CF$202),B179,"")</f>
        <v/>
      </c>
      <c r="CH179" s="31" t="str">
        <f>IF(D179="","",IF(AO179=MAX($AO$3:$AO$202),AO179,""))</f>
        <v/>
      </c>
      <c r="CI179" s="31" t="str">
        <f>IF(CH179=MAX($CH$3:$CH$202),B179,"")</f>
        <v/>
      </c>
      <c r="CJ179" s="31" t="str">
        <f>IF(I179="AC",AZ179,"")</f>
        <v/>
      </c>
      <c r="CK179" s="31" t="str">
        <f>IF(CJ179="","",RANK(CJ179,$CJ$3:$CJ$202,1))</f>
        <v/>
      </c>
      <c r="CL179" s="31" t="str">
        <f>IF(CK179=1,B179,"")</f>
        <v/>
      </c>
      <c r="CM179" s="31" t="str">
        <f>IF(CK179=2,B179,"")</f>
        <v/>
      </c>
      <c r="CN179" s="31" t="str">
        <f>IF(CK179=3,B179,"")</f>
        <v/>
      </c>
      <c r="CO179" s="31" t="str">
        <f>IF(I179="MC",AZ179,"")</f>
        <v/>
      </c>
      <c r="CP179" s="31" t="str">
        <f>IF(CO179="","",RANK(CO179,$CO$3:$CO$202,1))</f>
        <v/>
      </c>
      <c r="CQ179" s="31" t="str">
        <f>IF(CP179=1,B179,"")</f>
        <v/>
      </c>
      <c r="CR179" s="31" t="str">
        <f>IF(CP179=2,B179,"")</f>
        <v/>
      </c>
      <c r="CS179" s="31" t="str">
        <f>IF(CP179=3,B179,"")</f>
        <v/>
      </c>
      <c r="CT179" s="31" t="str">
        <f>IF(BE179=0,BE179,"")</f>
        <v/>
      </c>
      <c r="CU179" s="31" t="str">
        <f>IF(BE179=1,1,"")</f>
        <v/>
      </c>
      <c r="CV179" s="31" t="str">
        <f>IF(BE179=2,2,"")</f>
        <v/>
      </c>
      <c r="CW179" s="31" t="str">
        <f>IF(BE179=3,3,"")</f>
        <v/>
      </c>
      <c r="CX179" s="31" t="str">
        <f>IF(BE179=4,4,"")</f>
        <v/>
      </c>
      <c r="CY179" s="31" t="str">
        <f>IF(BE179=5,5,"")</f>
        <v/>
      </c>
      <c r="CZ179" s="31" t="str">
        <f>IF(BH179=0,BH179,"")</f>
        <v/>
      </c>
      <c r="DA179" s="31" t="str">
        <f>IF(BH179=1,1,"")</f>
        <v/>
      </c>
      <c r="DB179" s="31" t="str">
        <f>IF(BH179=2,2,"")</f>
        <v/>
      </c>
      <c r="DC179" s="31" t="str">
        <f>IF(BH179=3,3,"")</f>
        <v/>
      </c>
      <c r="DD179" s="31" t="str">
        <f>IF(BH179=4,4,"")</f>
        <v/>
      </c>
      <c r="DE179" s="31" t="str">
        <f>IF(BH179=5,5,"")</f>
        <v/>
      </c>
      <c r="DF179" s="31" t="str">
        <f>IF(BK179=0,BK179,"")</f>
        <v/>
      </c>
      <c r="DG179" s="31" t="str">
        <f>IF(BK179=1,1,"")</f>
        <v/>
      </c>
      <c r="DH179" s="31" t="str">
        <f>IF(BK179=2,2,"")</f>
        <v/>
      </c>
      <c r="DI179" s="31" t="str">
        <f>IF(BK179=3,3,"")</f>
        <v/>
      </c>
      <c r="DJ179" s="31" t="str">
        <f>IF(BK179=4,4,"")</f>
        <v/>
      </c>
      <c r="DK179" s="31" t="str">
        <f>IF(BK179=5,5,"")</f>
        <v/>
      </c>
      <c r="DL179" s="31" t="str">
        <f>IF(BK179=6,6,"")</f>
        <v/>
      </c>
      <c r="DM179" s="31" t="str">
        <f>IF(BK179=7,7,"")</f>
        <v/>
      </c>
      <c r="DN179" s="31" t="str">
        <f>IF(BK179=8,8,"")</f>
        <v/>
      </c>
      <c r="DO179" s="31" t="str">
        <f>IF(BK179=9,9,"")</f>
        <v/>
      </c>
      <c r="DP179" s="31" t="str">
        <f>IF(BK179=10,10,"")</f>
        <v/>
      </c>
      <c r="DQ179" s="31" t="str">
        <f>IF(J179="Lund",AZ179,"")</f>
        <v/>
      </c>
      <c r="DR179" s="31" t="str">
        <f>IF(DQ179="","",RANK(DQ179,$DQ$3:$DQ$202,1))</f>
        <v/>
      </c>
      <c r="DS179" s="31" t="str">
        <f>IF(DR179=1,B179,"")</f>
        <v/>
      </c>
      <c r="DT179" s="31" t="str">
        <f>IF(I179="AT",B179,"")</f>
        <v/>
      </c>
      <c r="DU179" s="31" t="str">
        <f>IF(I179="MC",B179,"")</f>
        <v/>
      </c>
      <c r="DV179" s="31" t="str">
        <f>IF(I179="AC",B179,"")</f>
        <v/>
      </c>
      <c r="DW179" s="48" t="e">
        <f>IF(BK179=0,0,IF(D179="","",$D$203-AZ179+1)/$D$203*100)</f>
        <v>#VALUE!</v>
      </c>
      <c r="DX179" s="76" t="str">
        <f>IF(AS179 = 0,AV179 - AS179,"")</f>
        <v/>
      </c>
    </row>
    <row r="180" spans="1:128" ht="13.2" x14ac:dyDescent="0.25">
      <c r="A180" s="31" t="s">
        <v>318</v>
      </c>
      <c r="B180" s="76">
        <v>178</v>
      </c>
      <c r="C180" s="15"/>
      <c r="D180" s="15"/>
      <c r="E180" s="15"/>
      <c r="F180" s="15"/>
      <c r="G180" s="15"/>
      <c r="H180" s="47"/>
      <c r="I180" s="15"/>
      <c r="J180" s="47"/>
      <c r="K180" s="47"/>
      <c r="L180" s="47"/>
      <c r="M180" s="54"/>
      <c r="N180" s="54"/>
      <c r="O180" s="54"/>
      <c r="P180" s="54"/>
      <c r="Q180" s="54"/>
      <c r="R180" s="51"/>
      <c r="S180" s="51"/>
      <c r="T180" s="51"/>
      <c r="U180" s="51"/>
      <c r="V180" s="51"/>
      <c r="W180" s="51"/>
      <c r="X180" s="52" t="str">
        <f>IF(M180&gt;0,VLOOKUP(M180,$DY$8:$DZ$95,2)," ")</f>
        <v xml:space="preserve"> </v>
      </c>
      <c r="Y180" s="52" t="str">
        <f>IF(N180&gt;0,VLOOKUP(N180,$DY$8:$DZ$95,2)," ")</f>
        <v xml:space="preserve"> </v>
      </c>
      <c r="Z180" s="52" t="str">
        <f>IF(O180&gt;0,VLOOKUP(O180,$DY$8:$DZ$95,2)," ")</f>
        <v xml:space="preserve"> </v>
      </c>
      <c r="AA180" s="52" t="str">
        <f>IF(P180&gt;0,VLOOKUP(P180,$DY$8:$DZ$95,2)," ")</f>
        <v xml:space="preserve"> </v>
      </c>
      <c r="AB180" s="52" t="str">
        <f>IF(Q180&gt;0,VLOOKUP(Q180,$DY$8:$DZ$95,2)," ")</f>
        <v xml:space="preserve"> </v>
      </c>
      <c r="AC180" s="54"/>
      <c r="AD180" s="54"/>
      <c r="AE180" s="54"/>
      <c r="AF180" s="54"/>
      <c r="AG180" s="54"/>
      <c r="AH180" s="52" t="str">
        <f>IF(AC180&gt;0,VLOOKUP(AC180,$DY$8:$DZ$95,2)," ")</f>
        <v xml:space="preserve"> </v>
      </c>
      <c r="AI180" s="52" t="str">
        <f>IF(AD180&gt;0,VLOOKUP(AD180,$DY$8:$DZ$95,2)," ")</f>
        <v xml:space="preserve"> </v>
      </c>
      <c r="AJ180" s="52" t="str">
        <f>IF(AE180&gt;0,VLOOKUP(AE180,$DY$8:$DZ$95,2)," ")</f>
        <v xml:space="preserve"> </v>
      </c>
      <c r="AK180" s="52" t="str">
        <f>IF(AF180&gt;0,VLOOKUP(AF180,$DY$8:$DZ$95,2)," ")</f>
        <v xml:space="preserve"> </v>
      </c>
      <c r="AL180" s="52" t="str">
        <f>IF(AG180&gt;0,VLOOKUP(AG180,$DY$8:$DZ$95,2)," ")</f>
        <v xml:space="preserve"> </v>
      </c>
      <c r="AM180" s="53"/>
      <c r="AN180" s="53"/>
      <c r="AO180" s="53"/>
      <c r="AP180" s="53"/>
      <c r="AQ180" s="53"/>
      <c r="AR180" s="53"/>
      <c r="AS180" s="55" t="str">
        <f>IF(D180="","",SUM(X180:AB180))</f>
        <v/>
      </c>
      <c r="AT180" s="31" t="str">
        <f>IF(D180="","",RANK(AS180,$AS$3:$AS$202,0))</f>
        <v/>
      </c>
      <c r="AU180" s="57" t="str">
        <f>IF(D180="","",IF(LOOKUP(AT180,'Master 2012 Pay Sheet'!$A$5:$A$35,'Master 2012 Pay Sheet'!$B$5:$B$35)&gt;0,LOOKUP(AT180,'Master 2012 Pay Sheet'!$A$5:$A$35,'Master 2012 Pay Sheet'!$B$5:$B$35),0))</f>
        <v/>
      </c>
      <c r="AV180" s="56" t="str">
        <f>IF(D180="","",SUM(AH180:AL180))</f>
        <v/>
      </c>
      <c r="AW180" s="31" t="str">
        <f>IF(D180="","",RANK(AV180,$AV$3:$AV$202,0))</f>
        <v/>
      </c>
      <c r="AX180" s="57" t="str">
        <f>IF(D180="","",IF(LOOKUP(AW180,'Master 2012 Pay Sheet'!$C$5:$C$35,'Master 2012 Pay Sheet'!$D$5:$D$35)&gt;0,LOOKUP(AW180,'Master 2012 Pay Sheet'!$C$5:$C$35,'Master 2012 Pay Sheet'!$D$5:$D$35),0))</f>
        <v/>
      </c>
      <c r="AY180" s="56" t="str">
        <f>IF(D180="","",AS180+AV180)</f>
        <v/>
      </c>
      <c r="AZ180" s="31" t="str">
        <f>IF(D180="","",RANK(AY180,$AY$3:$AY$202,0))</f>
        <v/>
      </c>
      <c r="BA180" s="57" t="str">
        <f>IF(D180="","",IF(LOOKUP(AZ180,'Master 2012 Pay Sheet'!$E$5:$E$35,'Master 2012 Pay Sheet'!$F$5:$F$35)&gt;0,LOOKUP(AZ180,'Master 2012 Pay Sheet'!$E$5:$E$35,'Master 2012 Pay Sheet'!$F$5:$F$35),0))</f>
        <v/>
      </c>
      <c r="BB180" s="57" t="str">
        <f>IF(D180="","",SUM(AU180+AX180+BA180))</f>
        <v/>
      </c>
      <c r="BC180" s="31" t="str">
        <f>IF(D180="","",AT180-AZ180)</f>
        <v/>
      </c>
      <c r="BD180" s="31" t="str">
        <f>IF(D180="","",IF(BC180=MAX($BC$3:$BC$202),B180,""))</f>
        <v/>
      </c>
      <c r="BE180" s="31" t="str">
        <f>IF(D180="","",COUNT(M180:Q180))</f>
        <v/>
      </c>
      <c r="BF180" s="56" t="str">
        <f>IF(D180="","",MAX(X180:AB180))</f>
        <v/>
      </c>
      <c r="BG180" s="31" t="str">
        <f>IF(BF180=MAX($BF$3:$BF$202),B180,"")</f>
        <v/>
      </c>
      <c r="BH180" s="31" t="str">
        <f>IF(D180="","",COUNT(AC180:AG180))</f>
        <v/>
      </c>
      <c r="BI180" s="56" t="str">
        <f>IF(D180="","",MAX(AH180:AL180))</f>
        <v/>
      </c>
      <c r="BJ180" s="31" t="str">
        <f>IF(BI180=MAX($BI$3:$BI$202),B180,"")</f>
        <v/>
      </c>
      <c r="BK180" s="31" t="str">
        <f>IF(BE180="","",BE180+BH180)</f>
        <v/>
      </c>
      <c r="BL180" s="31" t="str">
        <f>IF(D180="","",IF(S180=MAX($S$3:$S$202),S180,""))</f>
        <v/>
      </c>
      <c r="BM180" s="31" t="str">
        <f>IF(BL180=MAX($BL$3:$BL$202),B180,"")</f>
        <v/>
      </c>
      <c r="BN180" s="31" t="str">
        <f>IF(D180="","",IF(AN180=MAX($AN$3:$AN$202),AN180,""))</f>
        <v/>
      </c>
      <c r="BO180" s="31" t="str">
        <f>IF(BN180=MAX($BN$3:$BN$202),B180,"")</f>
        <v/>
      </c>
      <c r="BP180" s="31" t="str">
        <f>IF(D180="","",IF(R180=MAX($R$3:$R$202),R180,""))</f>
        <v/>
      </c>
      <c r="BQ180" s="31" t="str">
        <f>IF(BP180=MAX($BP$3:$BP$202),B180,"")</f>
        <v/>
      </c>
      <c r="BR180" s="31" t="str">
        <f>IF(D180="","",IF(AM180=MAX($AM$3:$AM$202),AM180,""))</f>
        <v/>
      </c>
      <c r="BS180" s="31" t="str">
        <f>IF(BR180=MAX($BR$3:$BR$202),B180,"")</f>
        <v/>
      </c>
      <c r="BT180" s="31" t="str">
        <f>IF(D180="","",IF(V180=MAX($V$3:$V$202),V180,""))</f>
        <v/>
      </c>
      <c r="BU180" s="31" t="str">
        <f>IF(BT180=MAX($BT$3:$BT$202),B180,"")</f>
        <v/>
      </c>
      <c r="BV180" s="31" t="str">
        <f>IF(D180="","",IF(W180=MAX($W$3:$W$202), W180,""))</f>
        <v/>
      </c>
      <c r="BW180" s="31" t="str">
        <f>IF(BV180=MAX($BV$3:$BV$202),B180,"")</f>
        <v/>
      </c>
      <c r="BX180" s="31" t="str">
        <f>IF(D180="","",IF(AQ180=MAX($AQ$3:$AQ$202),AQ180,""))</f>
        <v/>
      </c>
      <c r="BY180" s="31" t="str">
        <f>IF(BX180=MAX($BX$3:$BX$202),B180,"")</f>
        <v/>
      </c>
      <c r="BZ180" s="31" t="str">
        <f>IF(D180="","",IF(AR180=MAX($AR$3:$AR$202), AR180,""))</f>
        <v/>
      </c>
      <c r="CA180" s="31" t="str">
        <f>IF(BZ180=MAX($BZ$3:$BZ$202),B180,"")</f>
        <v/>
      </c>
      <c r="CB180" s="31" t="str">
        <f>IF(D180="","",IF(U180=MAX($U$3:$U$202), U180,""))</f>
        <v/>
      </c>
      <c r="CC180" s="31" t="str">
        <f>IF(CB180=MAX($CB$3:$CB$202),B180,"")</f>
        <v/>
      </c>
      <c r="CD180" s="31" t="str">
        <f>IF(D180="","",IF(AP180=MAX($AP$3:$AP$202),AP180,""))</f>
        <v/>
      </c>
      <c r="CE180" s="31" t="str">
        <f>IF(CD180=MAX($CD$3:$CD$202),B180,"")</f>
        <v/>
      </c>
      <c r="CF180" s="31" t="str">
        <f>IF(D180="","",IF(T180=MAX($T$3:$T$202), T180,""))</f>
        <v/>
      </c>
      <c r="CG180" s="31" t="str">
        <f>IF(CF180=MAX($CF$3:$CF$202),B180,"")</f>
        <v/>
      </c>
      <c r="CH180" s="31" t="str">
        <f>IF(D180="","",IF(AO180=MAX($AO$3:$AO$202),AO180,""))</f>
        <v/>
      </c>
      <c r="CI180" s="31" t="str">
        <f>IF(CH180=MAX($CH$3:$CH$202),B180,"")</f>
        <v/>
      </c>
      <c r="CJ180" s="31" t="str">
        <f>IF(I180="AC",AZ180,"")</f>
        <v/>
      </c>
      <c r="CK180" s="31" t="str">
        <f>IF(CJ180="","",RANK(CJ180,$CJ$3:$CJ$202,1))</f>
        <v/>
      </c>
      <c r="CL180" s="31" t="str">
        <f>IF(CK180=1,B180,"")</f>
        <v/>
      </c>
      <c r="CM180" s="31" t="str">
        <f>IF(CK180=2,B180,"")</f>
        <v/>
      </c>
      <c r="CN180" s="31" t="str">
        <f>IF(CK180=3,B180,"")</f>
        <v/>
      </c>
      <c r="CO180" s="31" t="str">
        <f>IF(I180="MC",AZ180,"")</f>
        <v/>
      </c>
      <c r="CP180" s="31" t="str">
        <f>IF(CO180="","",RANK(CO180,$CO$3:$CO$202,1))</f>
        <v/>
      </c>
      <c r="CQ180" s="31" t="str">
        <f>IF(CP180=1,B180,"")</f>
        <v/>
      </c>
      <c r="CR180" s="31" t="str">
        <f>IF(CP180=2,B180,"")</f>
        <v/>
      </c>
      <c r="CS180" s="31" t="str">
        <f>IF(CP180=3,B180,"")</f>
        <v/>
      </c>
      <c r="CT180" s="31" t="str">
        <f>IF(BE180=0,BE180,"")</f>
        <v/>
      </c>
      <c r="CU180" s="31" t="str">
        <f>IF(BE180=1,1,"")</f>
        <v/>
      </c>
      <c r="CV180" s="31" t="str">
        <f>IF(BE180=2,2,"")</f>
        <v/>
      </c>
      <c r="CW180" s="31" t="str">
        <f>IF(BE180=3,3,"")</f>
        <v/>
      </c>
      <c r="CX180" s="31" t="str">
        <f>IF(BE180=4,4,"")</f>
        <v/>
      </c>
      <c r="CY180" s="31" t="str">
        <f>IF(BE180=5,5,"")</f>
        <v/>
      </c>
      <c r="CZ180" s="31" t="str">
        <f>IF(BH180=0,BH180,"")</f>
        <v/>
      </c>
      <c r="DA180" s="31" t="str">
        <f>IF(BH180=1,1,"")</f>
        <v/>
      </c>
      <c r="DB180" s="31" t="str">
        <f>IF(BH180=2,2,"")</f>
        <v/>
      </c>
      <c r="DC180" s="31" t="str">
        <f>IF(BH180=3,3,"")</f>
        <v/>
      </c>
      <c r="DD180" s="31" t="str">
        <f>IF(BH180=4,4,"")</f>
        <v/>
      </c>
      <c r="DE180" s="31" t="str">
        <f>IF(BH180=5,5,"")</f>
        <v/>
      </c>
      <c r="DF180" s="31" t="str">
        <f>IF(BK180=0,BK180,"")</f>
        <v/>
      </c>
      <c r="DG180" s="31" t="str">
        <f>IF(BK180=1,1,"")</f>
        <v/>
      </c>
      <c r="DH180" s="31" t="str">
        <f>IF(BK180=2,2,"")</f>
        <v/>
      </c>
      <c r="DI180" s="31" t="str">
        <f>IF(BK180=3,3,"")</f>
        <v/>
      </c>
      <c r="DJ180" s="31" t="str">
        <f>IF(BK180=4,4,"")</f>
        <v/>
      </c>
      <c r="DK180" s="31" t="str">
        <f>IF(BK180=5,5,"")</f>
        <v/>
      </c>
      <c r="DL180" s="31" t="str">
        <f>IF(BK180=6,6,"")</f>
        <v/>
      </c>
      <c r="DM180" s="31" t="str">
        <f>IF(BK180=7,7,"")</f>
        <v/>
      </c>
      <c r="DN180" s="31" t="str">
        <f>IF(BK180=8,8,"")</f>
        <v/>
      </c>
      <c r="DO180" s="31" t="str">
        <f>IF(BK180=9,9,"")</f>
        <v/>
      </c>
      <c r="DP180" s="31" t="str">
        <f>IF(BK180=10,10,"")</f>
        <v/>
      </c>
      <c r="DQ180" s="31" t="str">
        <f>IF(J180="Lund",AZ180,"")</f>
        <v/>
      </c>
      <c r="DR180" s="31" t="str">
        <f>IF(DQ180="","",RANK(DQ180,$DQ$3:$DQ$202,1))</f>
        <v/>
      </c>
      <c r="DS180" s="31" t="str">
        <f>IF(DR180=1,B180,"")</f>
        <v/>
      </c>
      <c r="DT180" s="31" t="str">
        <f>IF(I180="AT",B180,"")</f>
        <v/>
      </c>
      <c r="DU180" s="31" t="str">
        <f>IF(I180="MC",B180,"")</f>
        <v/>
      </c>
      <c r="DV180" s="31" t="str">
        <f>IF(I180="AC",B180,"")</f>
        <v/>
      </c>
      <c r="DW180" s="48" t="e">
        <f>IF(BK180=0,0,IF(D180="","",$D$203-AZ180+1)/$D$203*100)</f>
        <v>#VALUE!</v>
      </c>
      <c r="DX180" s="76" t="str">
        <f>IF(AS180 = 0,AV180 - AS180,"")</f>
        <v/>
      </c>
    </row>
    <row r="181" spans="1:128" ht="13.2" x14ac:dyDescent="0.25">
      <c r="A181" s="31" t="s">
        <v>318</v>
      </c>
      <c r="B181" s="76">
        <v>179</v>
      </c>
      <c r="C181" s="15"/>
      <c r="D181" s="15"/>
      <c r="E181" s="15"/>
      <c r="F181" s="15"/>
      <c r="G181" s="15"/>
      <c r="H181" s="47"/>
      <c r="I181" s="15"/>
      <c r="J181" s="47"/>
      <c r="K181" s="47"/>
      <c r="L181" s="47"/>
      <c r="M181" s="54"/>
      <c r="N181" s="54"/>
      <c r="O181" s="54"/>
      <c r="P181" s="54"/>
      <c r="Q181" s="54"/>
      <c r="R181" s="51"/>
      <c r="S181" s="51"/>
      <c r="T181" s="51"/>
      <c r="U181" s="51"/>
      <c r="V181" s="51"/>
      <c r="W181" s="51"/>
      <c r="X181" s="52" t="str">
        <f>IF(M181&gt;0,VLOOKUP(M181,$DY$8:$DZ$95,2)," ")</f>
        <v xml:space="preserve"> </v>
      </c>
      <c r="Y181" s="52" t="str">
        <f>IF(N181&gt;0,VLOOKUP(N181,$DY$8:$DZ$95,2)," ")</f>
        <v xml:space="preserve"> </v>
      </c>
      <c r="Z181" s="52" t="str">
        <f>IF(O181&gt;0,VLOOKUP(O181,$DY$8:$DZ$95,2)," ")</f>
        <v xml:space="preserve"> </v>
      </c>
      <c r="AA181" s="52" t="str">
        <f>IF(P181&gt;0,VLOOKUP(P181,$DY$8:$DZ$95,2)," ")</f>
        <v xml:space="preserve"> </v>
      </c>
      <c r="AB181" s="52" t="str">
        <f>IF(Q181&gt;0,VLOOKUP(Q181,$DY$8:$DZ$95,2)," ")</f>
        <v xml:space="preserve"> </v>
      </c>
      <c r="AC181" s="54"/>
      <c r="AD181" s="54"/>
      <c r="AE181" s="54"/>
      <c r="AF181" s="54"/>
      <c r="AG181" s="54"/>
      <c r="AH181" s="52" t="str">
        <f>IF(AC181&gt;0,VLOOKUP(AC181,$DY$8:$DZ$95,2)," ")</f>
        <v xml:space="preserve"> </v>
      </c>
      <c r="AI181" s="52" t="str">
        <f>IF(AD181&gt;0,VLOOKUP(AD181,$DY$8:$DZ$95,2)," ")</f>
        <v xml:space="preserve"> </v>
      </c>
      <c r="AJ181" s="52" t="str">
        <f>IF(AE181&gt;0,VLOOKUP(AE181,$DY$8:$DZ$95,2)," ")</f>
        <v xml:space="preserve"> </v>
      </c>
      <c r="AK181" s="52" t="str">
        <f>IF(AF181&gt;0,VLOOKUP(AF181,$DY$8:$DZ$95,2)," ")</f>
        <v xml:space="preserve"> </v>
      </c>
      <c r="AL181" s="52" t="str">
        <f>IF(AG181&gt;0,VLOOKUP(AG181,$DY$8:$DZ$95,2)," ")</f>
        <v xml:space="preserve"> </v>
      </c>
      <c r="AM181" s="53"/>
      <c r="AN181" s="53"/>
      <c r="AO181" s="53"/>
      <c r="AP181" s="53"/>
      <c r="AQ181" s="53"/>
      <c r="AR181" s="53"/>
      <c r="AS181" s="55" t="str">
        <f>IF(D181="","",SUM(X181:AB181))</f>
        <v/>
      </c>
      <c r="AT181" s="31" t="str">
        <f>IF(D181="","",RANK(AS181,$AS$3:$AS$202,0))</f>
        <v/>
      </c>
      <c r="AU181" s="57" t="str">
        <f>IF(D181="","",IF(LOOKUP(AT181,'Master 2012 Pay Sheet'!$A$5:$A$35,'Master 2012 Pay Sheet'!$B$5:$B$35)&gt;0,LOOKUP(AT181,'Master 2012 Pay Sheet'!$A$5:$A$35,'Master 2012 Pay Sheet'!$B$5:$B$35),0))</f>
        <v/>
      </c>
      <c r="AV181" s="56" t="str">
        <f>IF(D181="","",SUM(AH181:AL181))</f>
        <v/>
      </c>
      <c r="AW181" s="31" t="str">
        <f>IF(D181="","",RANK(AV181,$AV$3:$AV$202,0))</f>
        <v/>
      </c>
      <c r="AX181" s="57" t="str">
        <f>IF(D181="","",IF(LOOKUP(AW181,'Master 2012 Pay Sheet'!$C$5:$C$35,'Master 2012 Pay Sheet'!$D$5:$D$35)&gt;0,LOOKUP(AW181,'Master 2012 Pay Sheet'!$C$5:$C$35,'Master 2012 Pay Sheet'!$D$5:$D$35),0))</f>
        <v/>
      </c>
      <c r="AY181" s="56" t="str">
        <f>IF(D181="","",AS181+AV181)</f>
        <v/>
      </c>
      <c r="AZ181" s="31" t="str">
        <f>IF(D181="","",RANK(AY181,$AY$3:$AY$202,0))</f>
        <v/>
      </c>
      <c r="BA181" s="57" t="str">
        <f>IF(D181="","",IF(LOOKUP(AZ181,'Master 2012 Pay Sheet'!$E$5:$E$35,'Master 2012 Pay Sheet'!$F$5:$F$35)&gt;0,LOOKUP(AZ181,'Master 2012 Pay Sheet'!$E$5:$E$35,'Master 2012 Pay Sheet'!$F$5:$F$35),0))</f>
        <v/>
      </c>
      <c r="BB181" s="57" t="str">
        <f>IF(D181="","",SUM(AU181+AX181+BA181))</f>
        <v/>
      </c>
      <c r="BC181" s="31" t="str">
        <f>IF(D181="","",AT181-AZ181)</f>
        <v/>
      </c>
      <c r="BD181" s="31" t="str">
        <f>IF(D181="","",IF(BC181=MAX($BC$3:$BC$202),B181,""))</f>
        <v/>
      </c>
      <c r="BE181" s="31" t="str">
        <f>IF(D181="","",COUNT(M181:Q181))</f>
        <v/>
      </c>
      <c r="BF181" s="56" t="str">
        <f>IF(D181="","",MAX(X181:AB181))</f>
        <v/>
      </c>
      <c r="BG181" s="31" t="str">
        <f>IF(BF181=MAX($BF$3:$BF$202),B181,"")</f>
        <v/>
      </c>
      <c r="BH181" s="31" t="str">
        <f>IF(D181="","",COUNT(AC181:AG181))</f>
        <v/>
      </c>
      <c r="BI181" s="56" t="str">
        <f>IF(D181="","",MAX(AH181:AL181))</f>
        <v/>
      </c>
      <c r="BJ181" s="31" t="str">
        <f>IF(BI181=MAX($BI$3:$BI$202),B181,"")</f>
        <v/>
      </c>
      <c r="BK181" s="31" t="str">
        <f>IF(BE181="","",BE181+BH181)</f>
        <v/>
      </c>
      <c r="BL181" s="31" t="str">
        <f>IF(D181="","",IF(S181=MAX($S$3:$S$202),S181,""))</f>
        <v/>
      </c>
      <c r="BM181" s="31" t="str">
        <f>IF(BL181=MAX($BL$3:$BL$202),B181,"")</f>
        <v/>
      </c>
      <c r="BN181" s="31" t="str">
        <f>IF(D181="","",IF(AN181=MAX($AN$3:$AN$202),AN181,""))</f>
        <v/>
      </c>
      <c r="BO181" s="31" t="str">
        <f>IF(BN181=MAX($BN$3:$BN$202),B181,"")</f>
        <v/>
      </c>
      <c r="BP181" s="31" t="str">
        <f>IF(D181="","",IF(R181=MAX($R$3:$R$202),R181,""))</f>
        <v/>
      </c>
      <c r="BQ181" s="31" t="str">
        <f>IF(BP181=MAX($BP$3:$BP$202),B181,"")</f>
        <v/>
      </c>
      <c r="BR181" s="31" t="str">
        <f>IF(D181="","",IF(AM181=MAX($AM$3:$AM$202),AM181,""))</f>
        <v/>
      </c>
      <c r="BS181" s="31" t="str">
        <f>IF(BR181=MAX($BR$3:$BR$202),B181,"")</f>
        <v/>
      </c>
      <c r="BT181" s="31" t="str">
        <f>IF(D181="","",IF(V181=MAX($V$3:$V$202),V181,""))</f>
        <v/>
      </c>
      <c r="BU181" s="31" t="str">
        <f>IF(BT181=MAX($BT$3:$BT$202),B181,"")</f>
        <v/>
      </c>
      <c r="BV181" s="31" t="str">
        <f>IF(D181="","",IF(W181=MAX($W$3:$W$202), W181,""))</f>
        <v/>
      </c>
      <c r="BW181" s="31" t="str">
        <f>IF(BV181=MAX($BV$3:$BV$202),B181,"")</f>
        <v/>
      </c>
      <c r="BX181" s="31" t="str">
        <f>IF(D181="","",IF(AQ181=MAX($AQ$3:$AQ$202),AQ181,""))</f>
        <v/>
      </c>
      <c r="BY181" s="31" t="str">
        <f>IF(BX181=MAX($BX$3:$BX$202),B181,"")</f>
        <v/>
      </c>
      <c r="BZ181" s="31" t="str">
        <f>IF(D181="","",IF(AR181=MAX($AR$3:$AR$202), AR181,""))</f>
        <v/>
      </c>
      <c r="CA181" s="31" t="str">
        <f>IF(BZ181=MAX($BZ$3:$BZ$202),B181,"")</f>
        <v/>
      </c>
      <c r="CB181" s="31" t="str">
        <f>IF(D181="","",IF(U181=MAX($U$3:$U$202), U181,""))</f>
        <v/>
      </c>
      <c r="CC181" s="31" t="str">
        <f>IF(CB181=MAX($CB$3:$CB$202),B181,"")</f>
        <v/>
      </c>
      <c r="CD181" s="31" t="str">
        <f>IF(D181="","",IF(AP181=MAX($AP$3:$AP$202),AP181,""))</f>
        <v/>
      </c>
      <c r="CE181" s="31" t="str">
        <f>IF(CD181=MAX($CD$3:$CD$202),B181,"")</f>
        <v/>
      </c>
      <c r="CF181" s="31" t="str">
        <f>IF(D181="","",IF(T181=MAX($T$3:$T$202), T181,""))</f>
        <v/>
      </c>
      <c r="CG181" s="31" t="str">
        <f>IF(CF181=MAX($CF$3:$CF$202),B181,"")</f>
        <v/>
      </c>
      <c r="CH181" s="31" t="str">
        <f>IF(D181="","",IF(AO181=MAX($AO$3:$AO$202),AO181,""))</f>
        <v/>
      </c>
      <c r="CI181" s="31" t="str">
        <f>IF(CH181=MAX($CH$3:$CH$202),B181,"")</f>
        <v/>
      </c>
      <c r="CJ181" s="31" t="str">
        <f>IF(I181="AC",AZ181,"")</f>
        <v/>
      </c>
      <c r="CK181" s="31" t="str">
        <f>IF(CJ181="","",RANK(CJ181,$CJ$3:$CJ$202,1))</f>
        <v/>
      </c>
      <c r="CL181" s="31" t="str">
        <f>IF(CK181=1,B181,"")</f>
        <v/>
      </c>
      <c r="CM181" s="31" t="str">
        <f>IF(CK181=2,B181,"")</f>
        <v/>
      </c>
      <c r="CN181" s="31" t="str">
        <f>IF(CK181=3,B181,"")</f>
        <v/>
      </c>
      <c r="CO181" s="31" t="str">
        <f>IF(I181="MC",AZ181,"")</f>
        <v/>
      </c>
      <c r="CP181" s="31" t="str">
        <f>IF(CO181="","",RANK(CO181,$CO$3:$CO$202,1))</f>
        <v/>
      </c>
      <c r="CQ181" s="31" t="str">
        <f>IF(CP181=1,B181,"")</f>
        <v/>
      </c>
      <c r="CR181" s="31" t="str">
        <f>IF(CP181=2,B181,"")</f>
        <v/>
      </c>
      <c r="CS181" s="31" t="str">
        <f>IF(CP181=3,B181,"")</f>
        <v/>
      </c>
      <c r="CT181" s="31" t="str">
        <f>IF(BE181=0,BE181,"")</f>
        <v/>
      </c>
      <c r="CU181" s="31" t="str">
        <f>IF(BE181=1,1,"")</f>
        <v/>
      </c>
      <c r="CV181" s="31" t="str">
        <f>IF(BE181=2,2,"")</f>
        <v/>
      </c>
      <c r="CW181" s="31" t="str">
        <f>IF(BE181=3,3,"")</f>
        <v/>
      </c>
      <c r="CX181" s="31" t="str">
        <f>IF(BE181=4,4,"")</f>
        <v/>
      </c>
      <c r="CY181" s="31" t="str">
        <f>IF(BE181=5,5,"")</f>
        <v/>
      </c>
      <c r="CZ181" s="31" t="str">
        <f>IF(BH181=0,BH181,"")</f>
        <v/>
      </c>
      <c r="DA181" s="31" t="str">
        <f>IF(BH181=1,1,"")</f>
        <v/>
      </c>
      <c r="DB181" s="31" t="str">
        <f>IF(BH181=2,2,"")</f>
        <v/>
      </c>
      <c r="DC181" s="31" t="str">
        <f>IF(BH181=3,3,"")</f>
        <v/>
      </c>
      <c r="DD181" s="31" t="str">
        <f>IF(BH181=4,4,"")</f>
        <v/>
      </c>
      <c r="DE181" s="31" t="str">
        <f>IF(BH181=5,5,"")</f>
        <v/>
      </c>
      <c r="DF181" s="31" t="str">
        <f>IF(BK181=0,BK181,"")</f>
        <v/>
      </c>
      <c r="DG181" s="31" t="str">
        <f>IF(BK181=1,1,"")</f>
        <v/>
      </c>
      <c r="DH181" s="31" t="str">
        <f>IF(BK181=2,2,"")</f>
        <v/>
      </c>
      <c r="DI181" s="31" t="str">
        <f>IF(BK181=3,3,"")</f>
        <v/>
      </c>
      <c r="DJ181" s="31" t="str">
        <f>IF(BK181=4,4,"")</f>
        <v/>
      </c>
      <c r="DK181" s="31" t="str">
        <f>IF(BK181=5,5,"")</f>
        <v/>
      </c>
      <c r="DL181" s="31" t="str">
        <f>IF(BK181=6,6,"")</f>
        <v/>
      </c>
      <c r="DM181" s="31" t="str">
        <f>IF(BK181=7,7,"")</f>
        <v/>
      </c>
      <c r="DN181" s="31" t="str">
        <f>IF(BK181=8,8,"")</f>
        <v/>
      </c>
      <c r="DO181" s="31" t="str">
        <f>IF(BK181=9,9,"")</f>
        <v/>
      </c>
      <c r="DP181" s="31" t="str">
        <f>IF(BK181=10,10,"")</f>
        <v/>
      </c>
      <c r="DQ181" s="31" t="str">
        <f>IF(J181="Lund",AZ181,"")</f>
        <v/>
      </c>
      <c r="DR181" s="31" t="str">
        <f>IF(DQ181="","",RANK(DQ181,$DQ$3:$DQ$202,1))</f>
        <v/>
      </c>
      <c r="DS181" s="31" t="str">
        <f>IF(DR181=1,B181,"")</f>
        <v/>
      </c>
      <c r="DT181" s="31" t="str">
        <f>IF(I181="AT",B181,"")</f>
        <v/>
      </c>
      <c r="DU181" s="31" t="str">
        <f>IF(I181="MC",B181,"")</f>
        <v/>
      </c>
      <c r="DV181" s="31" t="str">
        <f>IF(I181="AC",B181,"")</f>
        <v/>
      </c>
      <c r="DW181" s="48" t="e">
        <f>IF(BK181=0,0,IF(D181="","",$D$203-AZ181+1)/$D$203*100)</f>
        <v>#VALUE!</v>
      </c>
      <c r="DX181" s="76" t="str">
        <f>IF(AS181 = 0,AV181 - AS181,"")</f>
        <v/>
      </c>
    </row>
    <row r="182" spans="1:128" ht="13.2" x14ac:dyDescent="0.25">
      <c r="A182" s="31" t="s">
        <v>318</v>
      </c>
      <c r="B182" s="76">
        <v>180</v>
      </c>
      <c r="C182" s="15"/>
      <c r="D182" s="15"/>
      <c r="E182" s="15"/>
      <c r="F182" s="15"/>
      <c r="G182" s="15"/>
      <c r="H182" s="47"/>
      <c r="I182" s="15"/>
      <c r="J182" s="47"/>
      <c r="K182" s="47"/>
      <c r="L182" s="47"/>
      <c r="M182" s="54"/>
      <c r="N182" s="54"/>
      <c r="O182" s="54"/>
      <c r="P182" s="54"/>
      <c r="Q182" s="54"/>
      <c r="R182" s="51"/>
      <c r="S182" s="51"/>
      <c r="T182" s="51"/>
      <c r="U182" s="51"/>
      <c r="V182" s="51"/>
      <c r="W182" s="51"/>
      <c r="X182" s="52" t="str">
        <f>IF(M182&gt;0,VLOOKUP(M182,$DY$8:$DZ$95,2)," ")</f>
        <v xml:space="preserve"> </v>
      </c>
      <c r="Y182" s="52" t="str">
        <f>IF(N182&gt;0,VLOOKUP(N182,$DY$8:$DZ$95,2)," ")</f>
        <v xml:space="preserve"> </v>
      </c>
      <c r="Z182" s="52" t="str">
        <f>IF(O182&gt;0,VLOOKUP(O182,$DY$8:$DZ$95,2)," ")</f>
        <v xml:space="preserve"> </v>
      </c>
      <c r="AA182" s="52" t="str">
        <f>IF(P182&gt;0,VLOOKUP(P182,$DY$8:$DZ$95,2)," ")</f>
        <v xml:space="preserve"> </v>
      </c>
      <c r="AB182" s="52" t="str">
        <f>IF(Q182&gt;0,VLOOKUP(Q182,$DY$8:$DZ$95,2)," ")</f>
        <v xml:space="preserve"> </v>
      </c>
      <c r="AC182" s="54"/>
      <c r="AD182" s="54"/>
      <c r="AE182" s="54"/>
      <c r="AF182" s="54"/>
      <c r="AG182" s="54"/>
      <c r="AH182" s="52" t="str">
        <f>IF(AC182&gt;0,VLOOKUP(AC182,$DY$8:$DZ$95,2)," ")</f>
        <v xml:space="preserve"> </v>
      </c>
      <c r="AI182" s="52" t="str">
        <f>IF(AD182&gt;0,VLOOKUP(AD182,$DY$8:$DZ$95,2)," ")</f>
        <v xml:space="preserve"> </v>
      </c>
      <c r="AJ182" s="52" t="str">
        <f>IF(AE182&gt;0,VLOOKUP(AE182,$DY$8:$DZ$95,2)," ")</f>
        <v xml:space="preserve"> </v>
      </c>
      <c r="AK182" s="52" t="str">
        <f>IF(AF182&gt;0,VLOOKUP(AF182,$DY$8:$DZ$95,2)," ")</f>
        <v xml:space="preserve"> </v>
      </c>
      <c r="AL182" s="52" t="str">
        <f>IF(AG182&gt;0,VLOOKUP(AG182,$DY$8:$DZ$95,2)," ")</f>
        <v xml:space="preserve"> </v>
      </c>
      <c r="AM182" s="53"/>
      <c r="AN182" s="53"/>
      <c r="AO182" s="53"/>
      <c r="AP182" s="53"/>
      <c r="AQ182" s="53"/>
      <c r="AR182" s="53"/>
      <c r="AS182" s="55" t="str">
        <f>IF(D182="","",SUM(X182:AB182))</f>
        <v/>
      </c>
      <c r="AT182" s="31" t="str">
        <f>IF(D182="","",RANK(AS182,$AS$3:$AS$202,0))</f>
        <v/>
      </c>
      <c r="AU182" s="57" t="str">
        <f>IF(D182="","",IF(LOOKUP(AT182,'Master 2012 Pay Sheet'!$A$5:$A$35,'Master 2012 Pay Sheet'!$B$5:$B$35)&gt;0,LOOKUP(AT182,'Master 2012 Pay Sheet'!$A$5:$A$35,'Master 2012 Pay Sheet'!$B$5:$B$35),0))</f>
        <v/>
      </c>
      <c r="AV182" s="56" t="str">
        <f>IF(D182="","",SUM(AH182:AL182))</f>
        <v/>
      </c>
      <c r="AW182" s="31" t="str">
        <f>IF(D182="","",RANK(AV182,$AV$3:$AV$202,0))</f>
        <v/>
      </c>
      <c r="AX182" s="57" t="str">
        <f>IF(D182="","",IF(LOOKUP(AW182,'Master 2012 Pay Sheet'!$C$5:$C$35,'Master 2012 Pay Sheet'!$D$5:$D$35)&gt;0,LOOKUP(AW182,'Master 2012 Pay Sheet'!$C$5:$C$35,'Master 2012 Pay Sheet'!$D$5:$D$35),0))</f>
        <v/>
      </c>
      <c r="AY182" s="56" t="str">
        <f>IF(D182="","",AS182+AV182)</f>
        <v/>
      </c>
      <c r="AZ182" s="31" t="str">
        <f>IF(D182="","",RANK(AY182,$AY$3:$AY$202,0))</f>
        <v/>
      </c>
      <c r="BA182" s="57" t="str">
        <f>IF(D182="","",IF(LOOKUP(AZ182,'Master 2012 Pay Sheet'!$E$5:$E$35,'Master 2012 Pay Sheet'!$F$5:$F$35)&gt;0,LOOKUP(AZ182,'Master 2012 Pay Sheet'!$E$5:$E$35,'Master 2012 Pay Sheet'!$F$5:$F$35),0))</f>
        <v/>
      </c>
      <c r="BB182" s="57" t="str">
        <f>IF(D182="","",SUM(AU182+AX182+BA182))</f>
        <v/>
      </c>
      <c r="BC182" s="31" t="str">
        <f>IF(D182="","",AT182-AZ182)</f>
        <v/>
      </c>
      <c r="BD182" s="31" t="str">
        <f>IF(D182="","",IF(BC182=MAX($BC$3:$BC$202),B182,""))</f>
        <v/>
      </c>
      <c r="BE182" s="31" t="str">
        <f>IF(D182="","",COUNT(M182:Q182))</f>
        <v/>
      </c>
      <c r="BF182" s="56" t="str">
        <f>IF(D182="","",MAX(X182:AB182))</f>
        <v/>
      </c>
      <c r="BG182" s="31" t="str">
        <f>IF(BF182=MAX($BF$3:$BF$202),B182,"")</f>
        <v/>
      </c>
      <c r="BH182" s="31" t="str">
        <f>IF(D182="","",COUNT(AC182:AG182))</f>
        <v/>
      </c>
      <c r="BI182" s="56" t="str">
        <f>IF(D182="","",MAX(AH182:AL182))</f>
        <v/>
      </c>
      <c r="BJ182" s="31" t="str">
        <f>IF(BI182=MAX($BI$3:$BI$202),B182,"")</f>
        <v/>
      </c>
      <c r="BK182" s="31" t="str">
        <f>IF(BE182="","",BE182+BH182)</f>
        <v/>
      </c>
      <c r="BL182" s="31" t="str">
        <f>IF(D182="","",IF(S182=MAX($S$3:$S$202),S182,""))</f>
        <v/>
      </c>
      <c r="BM182" s="31" t="str">
        <f>IF(BL182=MAX($BL$3:$BL$202),B182,"")</f>
        <v/>
      </c>
      <c r="BN182" s="31" t="str">
        <f>IF(D182="","",IF(AN182=MAX($AN$3:$AN$202),AN182,""))</f>
        <v/>
      </c>
      <c r="BO182" s="31" t="str">
        <f>IF(BN182=MAX($BN$3:$BN$202),B182,"")</f>
        <v/>
      </c>
      <c r="BP182" s="31" t="str">
        <f>IF(D182="","",IF(R182=MAX($R$3:$R$202),R182,""))</f>
        <v/>
      </c>
      <c r="BQ182" s="31" t="str">
        <f>IF(BP182=MAX($BP$3:$BP$202),B182,"")</f>
        <v/>
      </c>
      <c r="BR182" s="31" t="str">
        <f>IF(D182="","",IF(AM182=MAX($AM$3:$AM$202),AM182,""))</f>
        <v/>
      </c>
      <c r="BS182" s="31" t="str">
        <f>IF(BR182=MAX($BR$3:$BR$202),B182,"")</f>
        <v/>
      </c>
      <c r="BT182" s="31" t="str">
        <f>IF(D182="","",IF(V182=MAX($V$3:$V$202),V182,""))</f>
        <v/>
      </c>
      <c r="BU182" s="31" t="str">
        <f>IF(BT182=MAX($BT$3:$BT$202),B182,"")</f>
        <v/>
      </c>
      <c r="BV182" s="31" t="str">
        <f>IF(D182="","",IF(W182=MAX($W$3:$W$202), W182,""))</f>
        <v/>
      </c>
      <c r="BW182" s="31" t="str">
        <f>IF(BV182=MAX($BV$3:$BV$202),B182,"")</f>
        <v/>
      </c>
      <c r="BX182" s="31" t="str">
        <f>IF(D182="","",IF(AQ182=MAX($AQ$3:$AQ$202),AQ182,""))</f>
        <v/>
      </c>
      <c r="BY182" s="31" t="str">
        <f>IF(BX182=MAX($BX$3:$BX$202),B182,"")</f>
        <v/>
      </c>
      <c r="BZ182" s="31" t="str">
        <f>IF(D182="","",IF(AR182=MAX($AR$3:$AR$202), AR182,""))</f>
        <v/>
      </c>
      <c r="CA182" s="31" t="str">
        <f>IF(BZ182=MAX($BZ$3:$BZ$202),B182,"")</f>
        <v/>
      </c>
      <c r="CB182" s="31" t="str">
        <f>IF(D182="","",IF(U182=MAX($U$3:$U$202), U182,""))</f>
        <v/>
      </c>
      <c r="CC182" s="31" t="str">
        <f>IF(CB182=MAX($CB$3:$CB$202),B182,"")</f>
        <v/>
      </c>
      <c r="CD182" s="31" t="str">
        <f>IF(D182="","",IF(AP182=MAX($AP$3:$AP$202),AP182,""))</f>
        <v/>
      </c>
      <c r="CE182" s="31" t="str">
        <f>IF(CD182=MAX($CD$3:$CD$202),B182,"")</f>
        <v/>
      </c>
      <c r="CF182" s="31" t="str">
        <f>IF(D182="","",IF(T182=MAX($T$3:$T$202), T182,""))</f>
        <v/>
      </c>
      <c r="CG182" s="31" t="str">
        <f>IF(CF182=MAX($CF$3:$CF$202),B182,"")</f>
        <v/>
      </c>
      <c r="CH182" s="31" t="str">
        <f>IF(D182="","",IF(AO182=MAX($AO$3:$AO$202),AO182,""))</f>
        <v/>
      </c>
      <c r="CI182" s="31" t="str">
        <f>IF(CH182=MAX($CH$3:$CH$202),B182,"")</f>
        <v/>
      </c>
      <c r="CJ182" s="31" t="str">
        <f>IF(I182="AC",AZ182,"")</f>
        <v/>
      </c>
      <c r="CK182" s="31" t="str">
        <f>IF(CJ182="","",RANK(CJ182,$CJ$3:$CJ$202,1))</f>
        <v/>
      </c>
      <c r="CL182" s="31" t="str">
        <f>IF(CK182=1,B182,"")</f>
        <v/>
      </c>
      <c r="CM182" s="31" t="str">
        <f>IF(CK182=2,B182,"")</f>
        <v/>
      </c>
      <c r="CN182" s="31" t="str">
        <f>IF(CK182=3,B182,"")</f>
        <v/>
      </c>
      <c r="CO182" s="31" t="str">
        <f>IF(I182="MC",AZ182,"")</f>
        <v/>
      </c>
      <c r="CP182" s="31" t="str">
        <f>IF(CO182="","",RANK(CO182,$CO$3:$CO$202,1))</f>
        <v/>
      </c>
      <c r="CQ182" s="31" t="str">
        <f>IF(CP182=1,B182,"")</f>
        <v/>
      </c>
      <c r="CR182" s="31" t="str">
        <f>IF(CP182=2,B182,"")</f>
        <v/>
      </c>
      <c r="CS182" s="31" t="str">
        <f>IF(CP182=3,B182,"")</f>
        <v/>
      </c>
      <c r="CT182" s="31" t="str">
        <f>IF(BE182=0,BE182,"")</f>
        <v/>
      </c>
      <c r="CU182" s="31" t="str">
        <f>IF(BE182=1,1,"")</f>
        <v/>
      </c>
      <c r="CV182" s="31" t="str">
        <f>IF(BE182=2,2,"")</f>
        <v/>
      </c>
      <c r="CW182" s="31" t="str">
        <f>IF(BE182=3,3,"")</f>
        <v/>
      </c>
      <c r="CX182" s="31" t="str">
        <f>IF(BE182=4,4,"")</f>
        <v/>
      </c>
      <c r="CY182" s="31" t="str">
        <f>IF(BE182=5,5,"")</f>
        <v/>
      </c>
      <c r="CZ182" s="31" t="str">
        <f>IF(BH182=0,BH182,"")</f>
        <v/>
      </c>
      <c r="DA182" s="31" t="str">
        <f>IF(BH182=1,1,"")</f>
        <v/>
      </c>
      <c r="DB182" s="31" t="str">
        <f>IF(BH182=2,2,"")</f>
        <v/>
      </c>
      <c r="DC182" s="31" t="str">
        <f>IF(BH182=3,3,"")</f>
        <v/>
      </c>
      <c r="DD182" s="31" t="str">
        <f>IF(BH182=4,4,"")</f>
        <v/>
      </c>
      <c r="DE182" s="31" t="str">
        <f>IF(BH182=5,5,"")</f>
        <v/>
      </c>
      <c r="DF182" s="31" t="str">
        <f>IF(BK182=0,BK182,"")</f>
        <v/>
      </c>
      <c r="DG182" s="31" t="str">
        <f>IF(BK182=1,1,"")</f>
        <v/>
      </c>
      <c r="DH182" s="31" t="str">
        <f>IF(BK182=2,2,"")</f>
        <v/>
      </c>
      <c r="DI182" s="31" t="str">
        <f>IF(BK182=3,3,"")</f>
        <v/>
      </c>
      <c r="DJ182" s="31" t="str">
        <f>IF(BK182=4,4,"")</f>
        <v/>
      </c>
      <c r="DK182" s="31" t="str">
        <f>IF(BK182=5,5,"")</f>
        <v/>
      </c>
      <c r="DL182" s="31" t="str">
        <f>IF(BK182=6,6,"")</f>
        <v/>
      </c>
      <c r="DM182" s="31" t="str">
        <f>IF(BK182=7,7,"")</f>
        <v/>
      </c>
      <c r="DN182" s="31" t="str">
        <f>IF(BK182=8,8,"")</f>
        <v/>
      </c>
      <c r="DO182" s="31" t="str">
        <f>IF(BK182=9,9,"")</f>
        <v/>
      </c>
      <c r="DP182" s="31" t="str">
        <f>IF(BK182=10,10,"")</f>
        <v/>
      </c>
      <c r="DQ182" s="31" t="str">
        <f>IF(J182="Lund",AZ182,"")</f>
        <v/>
      </c>
      <c r="DR182" s="31" t="str">
        <f>IF(DQ182="","",RANK(DQ182,$DQ$3:$DQ$202,1))</f>
        <v/>
      </c>
      <c r="DS182" s="31" t="str">
        <f>IF(DR182=1,B182,"")</f>
        <v/>
      </c>
      <c r="DT182" s="31" t="str">
        <f>IF(I182="AT",B182,"")</f>
        <v/>
      </c>
      <c r="DU182" s="31" t="str">
        <f>IF(I182="MC",B182,"")</f>
        <v/>
      </c>
      <c r="DV182" s="31" t="str">
        <f>IF(I182="AC",B182,"")</f>
        <v/>
      </c>
      <c r="DW182" s="48" t="e">
        <f>IF(BK182=0,0,IF(D182="","",$D$203-AZ182+1)/$D$203*100)</f>
        <v>#VALUE!</v>
      </c>
      <c r="DX182" s="76" t="str">
        <f>IF(AS182 = 0,AV182 - AS182,"")</f>
        <v/>
      </c>
    </row>
    <row r="183" spans="1:128" ht="13.2" x14ac:dyDescent="0.25">
      <c r="A183" s="31" t="s">
        <v>318</v>
      </c>
      <c r="B183" s="76">
        <v>181</v>
      </c>
      <c r="C183" s="15"/>
      <c r="D183" s="15"/>
      <c r="E183" s="15"/>
      <c r="F183" s="15"/>
      <c r="G183" s="15"/>
      <c r="H183" s="47"/>
      <c r="I183" s="15"/>
      <c r="J183" s="47"/>
      <c r="K183" s="47"/>
      <c r="L183" s="47"/>
      <c r="M183" s="54"/>
      <c r="N183" s="54"/>
      <c r="O183" s="54"/>
      <c r="P183" s="54"/>
      <c r="Q183" s="54"/>
      <c r="R183" s="51"/>
      <c r="S183" s="51"/>
      <c r="T183" s="51"/>
      <c r="U183" s="51"/>
      <c r="V183" s="51"/>
      <c r="W183" s="51"/>
      <c r="X183" s="52" t="str">
        <f>IF(M183&gt;0,VLOOKUP(M183,$DY$8:$DZ$95,2)," ")</f>
        <v xml:space="preserve"> </v>
      </c>
      <c r="Y183" s="52" t="str">
        <f>IF(N183&gt;0,VLOOKUP(N183,$DY$8:$DZ$95,2)," ")</f>
        <v xml:space="preserve"> </v>
      </c>
      <c r="Z183" s="52" t="str">
        <f>IF(O183&gt;0,VLOOKUP(O183,$DY$8:$DZ$95,2)," ")</f>
        <v xml:space="preserve"> </v>
      </c>
      <c r="AA183" s="52" t="str">
        <f>IF(P183&gt;0,VLOOKUP(P183,$DY$8:$DZ$95,2)," ")</f>
        <v xml:space="preserve"> </v>
      </c>
      <c r="AB183" s="52" t="str">
        <f>IF(Q183&gt;0,VLOOKUP(Q183,$DY$8:$DZ$95,2)," ")</f>
        <v xml:space="preserve"> </v>
      </c>
      <c r="AC183" s="54"/>
      <c r="AD183" s="54"/>
      <c r="AE183" s="54"/>
      <c r="AF183" s="54"/>
      <c r="AG183" s="54"/>
      <c r="AH183" s="52" t="str">
        <f>IF(AC183&gt;0,VLOOKUP(AC183,$DY$8:$DZ$95,2)," ")</f>
        <v xml:space="preserve"> </v>
      </c>
      <c r="AI183" s="52" t="str">
        <f>IF(AD183&gt;0,VLOOKUP(AD183,$DY$8:$DZ$95,2)," ")</f>
        <v xml:space="preserve"> </v>
      </c>
      <c r="AJ183" s="52" t="str">
        <f>IF(AE183&gt;0,VLOOKUP(AE183,$DY$8:$DZ$95,2)," ")</f>
        <v xml:space="preserve"> </v>
      </c>
      <c r="AK183" s="52" t="str">
        <f>IF(AF183&gt;0,VLOOKUP(AF183,$DY$8:$DZ$95,2)," ")</f>
        <v xml:space="preserve"> </v>
      </c>
      <c r="AL183" s="52" t="str">
        <f>IF(AG183&gt;0,VLOOKUP(AG183,$DY$8:$DZ$95,2)," ")</f>
        <v xml:space="preserve"> </v>
      </c>
      <c r="AM183" s="53"/>
      <c r="AN183" s="53"/>
      <c r="AO183" s="53"/>
      <c r="AP183" s="53"/>
      <c r="AQ183" s="53"/>
      <c r="AR183" s="53"/>
      <c r="AS183" s="55" t="str">
        <f>IF(D183="","",SUM(X183:AB183))</f>
        <v/>
      </c>
      <c r="AT183" s="31" t="str">
        <f>IF(D183="","",RANK(AS183,$AS$3:$AS$202,0))</f>
        <v/>
      </c>
      <c r="AU183" s="57" t="str">
        <f>IF(D183="","",IF(LOOKUP(AT183,'Master 2012 Pay Sheet'!$A$5:$A$35,'Master 2012 Pay Sheet'!$B$5:$B$35)&gt;0,LOOKUP(AT183,'Master 2012 Pay Sheet'!$A$5:$A$35,'Master 2012 Pay Sheet'!$B$5:$B$35),0))</f>
        <v/>
      </c>
      <c r="AV183" s="56" t="str">
        <f>IF(D183="","",SUM(AH183:AL183))</f>
        <v/>
      </c>
      <c r="AW183" s="31" t="str">
        <f>IF(D183="","",RANK(AV183,$AV$3:$AV$202,0))</f>
        <v/>
      </c>
      <c r="AX183" s="57" t="str">
        <f>IF(D183="","",IF(LOOKUP(AW183,'Master 2012 Pay Sheet'!$C$5:$C$35,'Master 2012 Pay Sheet'!$D$5:$D$35)&gt;0,LOOKUP(AW183,'Master 2012 Pay Sheet'!$C$5:$C$35,'Master 2012 Pay Sheet'!$D$5:$D$35),0))</f>
        <v/>
      </c>
      <c r="AY183" s="56" t="str">
        <f>IF(D183="","",AS183+AV183)</f>
        <v/>
      </c>
      <c r="AZ183" s="31" t="str">
        <f>IF(D183="","",RANK(AY183,$AY$3:$AY$202,0))</f>
        <v/>
      </c>
      <c r="BA183" s="57" t="str">
        <f>IF(D183="","",IF(LOOKUP(AZ183,'Master 2012 Pay Sheet'!$E$5:$E$35,'Master 2012 Pay Sheet'!$F$5:$F$35)&gt;0,LOOKUP(AZ183,'Master 2012 Pay Sheet'!$E$5:$E$35,'Master 2012 Pay Sheet'!$F$5:$F$35),0))</f>
        <v/>
      </c>
      <c r="BB183" s="57" t="str">
        <f>IF(D183="","",SUM(AU183+AX183+BA183))</f>
        <v/>
      </c>
      <c r="BC183" s="31" t="str">
        <f>IF(D183="","",AT183-AZ183)</f>
        <v/>
      </c>
      <c r="BD183" s="31" t="str">
        <f>IF(D183="","",IF(BC183=MAX($BC$3:$BC$202),B183,""))</f>
        <v/>
      </c>
      <c r="BE183" s="31" t="str">
        <f>IF(D183="","",COUNT(M183:Q183))</f>
        <v/>
      </c>
      <c r="BF183" s="56" t="str">
        <f>IF(D183="","",MAX(X183:AB183))</f>
        <v/>
      </c>
      <c r="BG183" s="31" t="str">
        <f>IF(BF183=MAX($BF$3:$BF$202),B183,"")</f>
        <v/>
      </c>
      <c r="BH183" s="31" t="str">
        <f>IF(D183="","",COUNT(AC183:AG183))</f>
        <v/>
      </c>
      <c r="BI183" s="56" t="str">
        <f>IF(D183="","",MAX(AH183:AL183))</f>
        <v/>
      </c>
      <c r="BJ183" s="31" t="str">
        <f>IF(BI183=MAX($BI$3:$BI$202),B183,"")</f>
        <v/>
      </c>
      <c r="BK183" s="31" t="str">
        <f>IF(BE183="","",BE183+BH183)</f>
        <v/>
      </c>
      <c r="BL183" s="31" t="str">
        <f>IF(D183="","",IF(S183=MAX($S$3:$S$202),S183,""))</f>
        <v/>
      </c>
      <c r="BM183" s="31" t="str">
        <f>IF(BL183=MAX($BL$3:$BL$202),B183,"")</f>
        <v/>
      </c>
      <c r="BN183" s="31" t="str">
        <f>IF(D183="","",IF(AN183=MAX($AN$3:$AN$202),AN183,""))</f>
        <v/>
      </c>
      <c r="BO183" s="31" t="str">
        <f>IF(BN183=MAX($BN$3:$BN$202),B183,"")</f>
        <v/>
      </c>
      <c r="BP183" s="31" t="str">
        <f>IF(D183="","",IF(R183=MAX($R$3:$R$202),R183,""))</f>
        <v/>
      </c>
      <c r="BQ183" s="31" t="str">
        <f>IF(BP183=MAX($BP$3:$BP$202),B183,"")</f>
        <v/>
      </c>
      <c r="BR183" s="31" t="str">
        <f>IF(D183="","",IF(AM183=MAX($AM$3:$AM$202),AM183,""))</f>
        <v/>
      </c>
      <c r="BS183" s="31" t="str">
        <f>IF(BR183=MAX($BR$3:$BR$202),B183,"")</f>
        <v/>
      </c>
      <c r="BT183" s="31" t="str">
        <f>IF(D183="","",IF(V183=MAX($V$3:$V$202),V183,""))</f>
        <v/>
      </c>
      <c r="BU183" s="31" t="str">
        <f>IF(BT183=MAX($BT$3:$BT$202),B183,"")</f>
        <v/>
      </c>
      <c r="BV183" s="31" t="str">
        <f>IF(D183="","",IF(W183=MAX($W$3:$W$202), W183,""))</f>
        <v/>
      </c>
      <c r="BW183" s="31" t="str">
        <f>IF(BV183=MAX($BV$3:$BV$202),B183,"")</f>
        <v/>
      </c>
      <c r="BX183" s="31" t="str">
        <f>IF(D183="","",IF(AQ183=MAX($AQ$3:$AQ$202),AQ183,""))</f>
        <v/>
      </c>
      <c r="BY183" s="31" t="str">
        <f>IF(BX183=MAX($BX$3:$BX$202),B183,"")</f>
        <v/>
      </c>
      <c r="BZ183" s="31" t="str">
        <f>IF(D183="","",IF(AR183=MAX($AR$3:$AR$202), AR183,""))</f>
        <v/>
      </c>
      <c r="CA183" s="31" t="str">
        <f>IF(BZ183=MAX($BZ$3:$BZ$202),B183,"")</f>
        <v/>
      </c>
      <c r="CB183" s="31" t="str">
        <f>IF(D183="","",IF(U183=MAX($U$3:$U$202), U183,""))</f>
        <v/>
      </c>
      <c r="CC183" s="31" t="str">
        <f>IF(CB183=MAX($CB$3:$CB$202),B183,"")</f>
        <v/>
      </c>
      <c r="CD183" s="31" t="str">
        <f>IF(D183="","",IF(AP183=MAX($AP$3:$AP$202),AP183,""))</f>
        <v/>
      </c>
      <c r="CE183" s="31" t="str">
        <f>IF(CD183=MAX($CD$3:$CD$202),B183,"")</f>
        <v/>
      </c>
      <c r="CF183" s="31" t="str">
        <f>IF(D183="","",IF(T183=MAX($T$3:$T$202), T183,""))</f>
        <v/>
      </c>
      <c r="CG183" s="31" t="str">
        <f>IF(CF183=MAX($CF$3:$CF$202),B183,"")</f>
        <v/>
      </c>
      <c r="CH183" s="31" t="str">
        <f>IF(D183="","",IF(AO183=MAX($AO$3:$AO$202),AO183,""))</f>
        <v/>
      </c>
      <c r="CI183" s="31" t="str">
        <f>IF(CH183=MAX($CH$3:$CH$202),B183,"")</f>
        <v/>
      </c>
      <c r="CJ183" s="31" t="str">
        <f>IF(I183="AC",AZ183,"")</f>
        <v/>
      </c>
      <c r="CK183" s="31" t="str">
        <f>IF(CJ183="","",RANK(CJ183,$CJ$3:$CJ$202,1))</f>
        <v/>
      </c>
      <c r="CL183" s="31" t="str">
        <f>IF(CK183=1,B183,"")</f>
        <v/>
      </c>
      <c r="CM183" s="31" t="str">
        <f>IF(CK183=2,B183,"")</f>
        <v/>
      </c>
      <c r="CN183" s="31" t="str">
        <f>IF(CK183=3,B183,"")</f>
        <v/>
      </c>
      <c r="CO183" s="31" t="str">
        <f>IF(I183="MC",AZ183,"")</f>
        <v/>
      </c>
      <c r="CP183" s="31" t="str">
        <f>IF(CO183="","",RANK(CO183,$CO$3:$CO$202,1))</f>
        <v/>
      </c>
      <c r="CQ183" s="31" t="str">
        <f>IF(CP183=1,B183,"")</f>
        <v/>
      </c>
      <c r="CR183" s="31" t="str">
        <f>IF(CP183=2,B183,"")</f>
        <v/>
      </c>
      <c r="CS183" s="31" t="str">
        <f>IF(CP183=3,B183,"")</f>
        <v/>
      </c>
      <c r="CT183" s="31" t="str">
        <f>IF(BE183=0,BE183,"")</f>
        <v/>
      </c>
      <c r="CU183" s="31" t="str">
        <f>IF(BE183=1,1,"")</f>
        <v/>
      </c>
      <c r="CV183" s="31" t="str">
        <f>IF(BE183=2,2,"")</f>
        <v/>
      </c>
      <c r="CW183" s="31" t="str">
        <f>IF(BE183=3,3,"")</f>
        <v/>
      </c>
      <c r="CX183" s="31" t="str">
        <f>IF(BE183=4,4,"")</f>
        <v/>
      </c>
      <c r="CY183" s="31" t="str">
        <f>IF(BE183=5,5,"")</f>
        <v/>
      </c>
      <c r="CZ183" s="31" t="str">
        <f>IF(BH183=0,BH183,"")</f>
        <v/>
      </c>
      <c r="DA183" s="31" t="str">
        <f>IF(BH183=1,1,"")</f>
        <v/>
      </c>
      <c r="DB183" s="31" t="str">
        <f>IF(BH183=2,2,"")</f>
        <v/>
      </c>
      <c r="DC183" s="31" t="str">
        <f>IF(BH183=3,3,"")</f>
        <v/>
      </c>
      <c r="DD183" s="31" t="str">
        <f>IF(BH183=4,4,"")</f>
        <v/>
      </c>
      <c r="DE183" s="31" t="str">
        <f>IF(BH183=5,5,"")</f>
        <v/>
      </c>
      <c r="DF183" s="31" t="str">
        <f>IF(BK183=0,BK183,"")</f>
        <v/>
      </c>
      <c r="DG183" s="31" t="str">
        <f>IF(BK183=1,1,"")</f>
        <v/>
      </c>
      <c r="DH183" s="31" t="str">
        <f>IF(BK183=2,2,"")</f>
        <v/>
      </c>
      <c r="DI183" s="31" t="str">
        <f>IF(BK183=3,3,"")</f>
        <v/>
      </c>
      <c r="DJ183" s="31" t="str">
        <f>IF(BK183=4,4,"")</f>
        <v/>
      </c>
      <c r="DK183" s="31" t="str">
        <f>IF(BK183=5,5,"")</f>
        <v/>
      </c>
      <c r="DL183" s="31" t="str">
        <f>IF(BK183=6,6,"")</f>
        <v/>
      </c>
      <c r="DM183" s="31" t="str">
        <f>IF(BK183=7,7,"")</f>
        <v/>
      </c>
      <c r="DN183" s="31" t="str">
        <f>IF(BK183=8,8,"")</f>
        <v/>
      </c>
      <c r="DO183" s="31" t="str">
        <f>IF(BK183=9,9,"")</f>
        <v/>
      </c>
      <c r="DP183" s="31" t="str">
        <f>IF(BK183=10,10,"")</f>
        <v/>
      </c>
      <c r="DQ183" s="31" t="str">
        <f>IF(J183="Lund",AZ183,"")</f>
        <v/>
      </c>
      <c r="DR183" s="31" t="str">
        <f>IF(DQ183="","",RANK(DQ183,$DQ$3:$DQ$202,1))</f>
        <v/>
      </c>
      <c r="DS183" s="31" t="str">
        <f>IF(DR183=1,B183,"")</f>
        <v/>
      </c>
      <c r="DT183" s="31" t="str">
        <f>IF(I183="AT",B183,"")</f>
        <v/>
      </c>
      <c r="DU183" s="31" t="str">
        <f>IF(I183="MC",B183,"")</f>
        <v/>
      </c>
      <c r="DV183" s="31" t="str">
        <f>IF(I183="AC",B183,"")</f>
        <v/>
      </c>
      <c r="DW183" s="48" t="e">
        <f>IF(BK183=0,0,IF(D183="","",$D$203-AZ183+1)/$D$203*100)</f>
        <v>#VALUE!</v>
      </c>
      <c r="DX183" s="76" t="str">
        <f>IF(AS183 = 0,AV183 - AS183,"")</f>
        <v/>
      </c>
    </row>
    <row r="184" spans="1:128" ht="13.2" x14ac:dyDescent="0.25">
      <c r="A184" s="31" t="s">
        <v>318</v>
      </c>
      <c r="B184" s="76">
        <v>182</v>
      </c>
      <c r="C184" s="15"/>
      <c r="D184" s="15"/>
      <c r="E184" s="15"/>
      <c r="F184" s="15"/>
      <c r="G184" s="15"/>
      <c r="H184" s="47"/>
      <c r="I184" s="15"/>
      <c r="J184" s="47"/>
      <c r="K184" s="47"/>
      <c r="L184" s="47"/>
      <c r="M184" s="54"/>
      <c r="N184" s="54"/>
      <c r="O184" s="54"/>
      <c r="P184" s="54"/>
      <c r="Q184" s="54"/>
      <c r="R184" s="51"/>
      <c r="S184" s="51"/>
      <c r="T184" s="51"/>
      <c r="U184" s="51"/>
      <c r="V184" s="51"/>
      <c r="W184" s="51"/>
      <c r="X184" s="52" t="str">
        <f>IF(M184&gt;0,VLOOKUP(M184,$DY$8:$DZ$95,2)," ")</f>
        <v xml:space="preserve"> </v>
      </c>
      <c r="Y184" s="52" t="str">
        <f>IF(N184&gt;0,VLOOKUP(N184,$DY$8:$DZ$95,2)," ")</f>
        <v xml:space="preserve"> </v>
      </c>
      <c r="Z184" s="52" t="str">
        <f>IF(O184&gt;0,VLOOKUP(O184,$DY$8:$DZ$95,2)," ")</f>
        <v xml:space="preserve"> </v>
      </c>
      <c r="AA184" s="52" t="str">
        <f>IF(P184&gt;0,VLOOKUP(P184,$DY$8:$DZ$95,2)," ")</f>
        <v xml:space="preserve"> </v>
      </c>
      <c r="AB184" s="52" t="str">
        <f>IF(Q184&gt;0,VLOOKUP(Q184,$DY$8:$DZ$95,2)," ")</f>
        <v xml:space="preserve"> </v>
      </c>
      <c r="AC184" s="54"/>
      <c r="AD184" s="54"/>
      <c r="AE184" s="54"/>
      <c r="AF184" s="54"/>
      <c r="AG184" s="54"/>
      <c r="AH184" s="52" t="str">
        <f>IF(AC184&gt;0,VLOOKUP(AC184,$DY$8:$DZ$95,2)," ")</f>
        <v xml:space="preserve"> </v>
      </c>
      <c r="AI184" s="52" t="str">
        <f>IF(AD184&gt;0,VLOOKUP(AD184,$DY$8:$DZ$95,2)," ")</f>
        <v xml:space="preserve"> </v>
      </c>
      <c r="AJ184" s="52" t="str">
        <f>IF(AE184&gt;0,VLOOKUP(AE184,$DY$8:$DZ$95,2)," ")</f>
        <v xml:space="preserve"> </v>
      </c>
      <c r="AK184" s="52" t="str">
        <f>IF(AF184&gt;0,VLOOKUP(AF184,$DY$8:$DZ$95,2)," ")</f>
        <v xml:space="preserve"> </v>
      </c>
      <c r="AL184" s="52" t="str">
        <f>IF(AG184&gt;0,VLOOKUP(AG184,$DY$8:$DZ$95,2)," ")</f>
        <v xml:space="preserve"> </v>
      </c>
      <c r="AM184" s="53"/>
      <c r="AN184" s="53"/>
      <c r="AO184" s="53"/>
      <c r="AP184" s="53"/>
      <c r="AQ184" s="53"/>
      <c r="AR184" s="53"/>
      <c r="AS184" s="55" t="str">
        <f>IF(D184="","",SUM(X184:AB184))</f>
        <v/>
      </c>
      <c r="AT184" s="31" t="str">
        <f>IF(D184="","",RANK(AS184,$AS$3:$AS$202,0))</f>
        <v/>
      </c>
      <c r="AU184" s="57" t="str">
        <f>IF(D184="","",IF(LOOKUP(AT184,'Master 2012 Pay Sheet'!$A$5:$A$35,'Master 2012 Pay Sheet'!$B$5:$B$35)&gt;0,LOOKUP(AT184,'Master 2012 Pay Sheet'!$A$5:$A$35,'Master 2012 Pay Sheet'!$B$5:$B$35),0))</f>
        <v/>
      </c>
      <c r="AV184" s="56" t="str">
        <f>IF(D184="","",SUM(AH184:AL184))</f>
        <v/>
      </c>
      <c r="AW184" s="31" t="str">
        <f>IF(D184="","",RANK(AV184,$AV$3:$AV$202,0))</f>
        <v/>
      </c>
      <c r="AX184" s="57" t="str">
        <f>IF(D184="","",IF(LOOKUP(AW184,'Master 2012 Pay Sheet'!$C$5:$C$35,'Master 2012 Pay Sheet'!$D$5:$D$35)&gt;0,LOOKUP(AW184,'Master 2012 Pay Sheet'!$C$5:$C$35,'Master 2012 Pay Sheet'!$D$5:$D$35),0))</f>
        <v/>
      </c>
      <c r="AY184" s="56" t="str">
        <f>IF(D184="","",AS184+AV184)</f>
        <v/>
      </c>
      <c r="AZ184" s="31" t="str">
        <f>IF(D184="","",RANK(AY184,$AY$3:$AY$202,0))</f>
        <v/>
      </c>
      <c r="BA184" s="57" t="str">
        <f>IF(D184="","",IF(LOOKUP(AZ184,'Master 2012 Pay Sheet'!$E$5:$E$35,'Master 2012 Pay Sheet'!$F$5:$F$35)&gt;0,LOOKUP(AZ184,'Master 2012 Pay Sheet'!$E$5:$E$35,'Master 2012 Pay Sheet'!$F$5:$F$35),0))</f>
        <v/>
      </c>
      <c r="BB184" s="57" t="str">
        <f>IF(D184="","",SUM(AU184+AX184+BA184))</f>
        <v/>
      </c>
      <c r="BC184" s="31" t="str">
        <f>IF(D184="","",AT184-AZ184)</f>
        <v/>
      </c>
      <c r="BD184" s="31" t="str">
        <f>IF(D184="","",IF(BC184=MAX($BC$3:$BC$202),B184,""))</f>
        <v/>
      </c>
      <c r="BE184" s="31" t="str">
        <f>IF(D184="","",COUNT(M184:Q184))</f>
        <v/>
      </c>
      <c r="BF184" s="56" t="str">
        <f>IF(D184="","",MAX(X184:AB184))</f>
        <v/>
      </c>
      <c r="BG184" s="31" t="str">
        <f>IF(BF184=MAX($BF$3:$BF$202),B184,"")</f>
        <v/>
      </c>
      <c r="BH184" s="31" t="str">
        <f>IF(D184="","",COUNT(AC184:AG184))</f>
        <v/>
      </c>
      <c r="BI184" s="56" t="str">
        <f>IF(D184="","",MAX(AH184:AL184))</f>
        <v/>
      </c>
      <c r="BJ184" s="31" t="str">
        <f>IF(BI184=MAX($BI$3:$BI$202),B184,"")</f>
        <v/>
      </c>
      <c r="BK184" s="31" t="str">
        <f>IF(BE184="","",BE184+BH184)</f>
        <v/>
      </c>
      <c r="BL184" s="31" t="str">
        <f>IF(D184="","",IF(S184=MAX($S$3:$S$202),S184,""))</f>
        <v/>
      </c>
      <c r="BM184" s="31" t="str">
        <f>IF(BL184=MAX($BL$3:$BL$202),B184,"")</f>
        <v/>
      </c>
      <c r="BN184" s="31" t="str">
        <f>IF(D184="","",IF(AN184=MAX($AN$3:$AN$202),AN184,""))</f>
        <v/>
      </c>
      <c r="BO184" s="31" t="str">
        <f>IF(BN184=MAX($BN$3:$BN$202),B184,"")</f>
        <v/>
      </c>
      <c r="BP184" s="31" t="str">
        <f>IF(D184="","",IF(R184=MAX($R$3:$R$202),R184,""))</f>
        <v/>
      </c>
      <c r="BQ184" s="31" t="str">
        <f>IF(BP184=MAX($BP$3:$BP$202),B184,"")</f>
        <v/>
      </c>
      <c r="BR184" s="31" t="str">
        <f>IF(D184="","",IF(AM184=MAX($AM$3:$AM$202),AM184,""))</f>
        <v/>
      </c>
      <c r="BS184" s="31" t="str">
        <f>IF(BR184=MAX($BR$3:$BR$202),B184,"")</f>
        <v/>
      </c>
      <c r="BT184" s="31" t="str">
        <f>IF(D184="","",IF(V184=MAX($V$3:$V$202),V184,""))</f>
        <v/>
      </c>
      <c r="BU184" s="31" t="str">
        <f>IF(BT184=MAX($BT$3:$BT$202),B184,"")</f>
        <v/>
      </c>
      <c r="BV184" s="31" t="str">
        <f>IF(D184="","",IF(W184=MAX($W$3:$W$202), W184,""))</f>
        <v/>
      </c>
      <c r="BW184" s="31" t="str">
        <f>IF(BV184=MAX($BV$3:$BV$202),B184,"")</f>
        <v/>
      </c>
      <c r="BX184" s="31" t="str">
        <f>IF(D184="","",IF(AQ184=MAX($AQ$3:$AQ$202),AQ184,""))</f>
        <v/>
      </c>
      <c r="BY184" s="31" t="str">
        <f>IF(BX184=MAX($BX$3:$BX$202),B184,"")</f>
        <v/>
      </c>
      <c r="BZ184" s="31" t="str">
        <f>IF(D184="","",IF(AR184=MAX($AR$3:$AR$202), AR184,""))</f>
        <v/>
      </c>
      <c r="CA184" s="31" t="str">
        <f>IF(BZ184=MAX($BZ$3:$BZ$202),B184,"")</f>
        <v/>
      </c>
      <c r="CB184" s="31" t="str">
        <f>IF(D184="","",IF(U184=MAX($U$3:$U$202), U184,""))</f>
        <v/>
      </c>
      <c r="CC184" s="31" t="str">
        <f>IF(CB184=MAX($CB$3:$CB$202),B184,"")</f>
        <v/>
      </c>
      <c r="CD184" s="31" t="str">
        <f>IF(D184="","",IF(AP184=MAX($AP$3:$AP$202),AP184,""))</f>
        <v/>
      </c>
      <c r="CE184" s="31" t="str">
        <f>IF(CD184=MAX($CD$3:$CD$202),B184,"")</f>
        <v/>
      </c>
      <c r="CF184" s="31" t="str">
        <f>IF(D184="","",IF(T184=MAX($T$3:$T$202), T184,""))</f>
        <v/>
      </c>
      <c r="CG184" s="31" t="str">
        <f>IF(CF184=MAX($CF$3:$CF$202),B184,"")</f>
        <v/>
      </c>
      <c r="CH184" s="31" t="str">
        <f>IF(D184="","",IF(AO184=MAX($AO$3:$AO$202),AO184,""))</f>
        <v/>
      </c>
      <c r="CI184" s="31" t="str">
        <f>IF(CH184=MAX($CH$3:$CH$202),B184,"")</f>
        <v/>
      </c>
      <c r="CJ184" s="31" t="str">
        <f>IF(I184="AC",AZ184,"")</f>
        <v/>
      </c>
      <c r="CK184" s="31" t="str">
        <f>IF(CJ184="","",RANK(CJ184,$CJ$3:$CJ$202,1))</f>
        <v/>
      </c>
      <c r="CL184" s="31" t="str">
        <f>IF(CK184=1,B184,"")</f>
        <v/>
      </c>
      <c r="CM184" s="31" t="str">
        <f>IF(CK184=2,B184,"")</f>
        <v/>
      </c>
      <c r="CN184" s="31" t="str">
        <f>IF(CK184=3,B184,"")</f>
        <v/>
      </c>
      <c r="CO184" s="31" t="str">
        <f>IF(I184="MC",AZ184,"")</f>
        <v/>
      </c>
      <c r="CP184" s="31" t="str">
        <f>IF(CO184="","",RANK(CO184,$CO$3:$CO$202,1))</f>
        <v/>
      </c>
      <c r="CQ184" s="31" t="str">
        <f>IF(CP184=1,B184,"")</f>
        <v/>
      </c>
      <c r="CR184" s="31" t="str">
        <f>IF(CP184=2,B184,"")</f>
        <v/>
      </c>
      <c r="CS184" s="31" t="str">
        <f>IF(CP184=3,B184,"")</f>
        <v/>
      </c>
      <c r="CT184" s="31" t="str">
        <f>IF(BE184=0,BE184,"")</f>
        <v/>
      </c>
      <c r="CU184" s="31" t="str">
        <f>IF(BE184=1,1,"")</f>
        <v/>
      </c>
      <c r="CV184" s="31" t="str">
        <f>IF(BE184=2,2,"")</f>
        <v/>
      </c>
      <c r="CW184" s="31" t="str">
        <f>IF(BE184=3,3,"")</f>
        <v/>
      </c>
      <c r="CX184" s="31" t="str">
        <f>IF(BE184=4,4,"")</f>
        <v/>
      </c>
      <c r="CY184" s="31" t="str">
        <f>IF(BE184=5,5,"")</f>
        <v/>
      </c>
      <c r="CZ184" s="31" t="str">
        <f>IF(BH184=0,BH184,"")</f>
        <v/>
      </c>
      <c r="DA184" s="31" t="str">
        <f>IF(BH184=1,1,"")</f>
        <v/>
      </c>
      <c r="DB184" s="31" t="str">
        <f>IF(BH184=2,2,"")</f>
        <v/>
      </c>
      <c r="DC184" s="31" t="str">
        <f>IF(BH184=3,3,"")</f>
        <v/>
      </c>
      <c r="DD184" s="31" t="str">
        <f>IF(BH184=4,4,"")</f>
        <v/>
      </c>
      <c r="DE184" s="31" t="str">
        <f>IF(BH184=5,5,"")</f>
        <v/>
      </c>
      <c r="DF184" s="31" t="str">
        <f>IF(BK184=0,BK184,"")</f>
        <v/>
      </c>
      <c r="DG184" s="31" t="str">
        <f>IF(BK184=1,1,"")</f>
        <v/>
      </c>
      <c r="DH184" s="31" t="str">
        <f>IF(BK184=2,2,"")</f>
        <v/>
      </c>
      <c r="DI184" s="31" t="str">
        <f>IF(BK184=3,3,"")</f>
        <v/>
      </c>
      <c r="DJ184" s="31" t="str">
        <f>IF(BK184=4,4,"")</f>
        <v/>
      </c>
      <c r="DK184" s="31" t="str">
        <f>IF(BK184=5,5,"")</f>
        <v/>
      </c>
      <c r="DL184" s="31" t="str">
        <f>IF(BK184=6,6,"")</f>
        <v/>
      </c>
      <c r="DM184" s="31" t="str">
        <f>IF(BK184=7,7,"")</f>
        <v/>
      </c>
      <c r="DN184" s="31" t="str">
        <f>IF(BK184=8,8,"")</f>
        <v/>
      </c>
      <c r="DO184" s="31" t="str">
        <f>IF(BK184=9,9,"")</f>
        <v/>
      </c>
      <c r="DP184" s="31" t="str">
        <f>IF(BK184=10,10,"")</f>
        <v/>
      </c>
      <c r="DQ184" s="31" t="str">
        <f>IF(J184="Lund",AZ184,"")</f>
        <v/>
      </c>
      <c r="DR184" s="31" t="str">
        <f>IF(DQ184="","",RANK(DQ184,$DQ$3:$DQ$202,1))</f>
        <v/>
      </c>
      <c r="DS184" s="31" t="str">
        <f>IF(DR184=1,B184,"")</f>
        <v/>
      </c>
      <c r="DT184" s="31" t="str">
        <f>IF(I184="AT",B184,"")</f>
        <v/>
      </c>
      <c r="DU184" s="31" t="str">
        <f>IF(I184="MC",B184,"")</f>
        <v/>
      </c>
      <c r="DV184" s="31" t="str">
        <f>IF(I184="AC",B184,"")</f>
        <v/>
      </c>
      <c r="DW184" s="48" t="e">
        <f>IF(BK184=0,0,IF(D184="","",$D$203-AZ184+1)/$D$203*100)</f>
        <v>#VALUE!</v>
      </c>
      <c r="DX184" s="76" t="str">
        <f>IF(AS184 = 0,AV184 - AS184,"")</f>
        <v/>
      </c>
    </row>
    <row r="185" spans="1:128" ht="13.2" x14ac:dyDescent="0.25">
      <c r="A185" s="31" t="s">
        <v>318</v>
      </c>
      <c r="B185" s="76">
        <v>183</v>
      </c>
      <c r="C185" s="15"/>
      <c r="D185" s="15"/>
      <c r="E185" s="15"/>
      <c r="F185" s="15"/>
      <c r="G185" s="15"/>
      <c r="H185" s="47"/>
      <c r="I185" s="15"/>
      <c r="J185" s="47"/>
      <c r="K185" s="47"/>
      <c r="L185" s="47"/>
      <c r="M185" s="54"/>
      <c r="N185" s="54"/>
      <c r="O185" s="54"/>
      <c r="P185" s="54"/>
      <c r="Q185" s="54"/>
      <c r="R185" s="51"/>
      <c r="S185" s="51"/>
      <c r="T185" s="51"/>
      <c r="U185" s="51"/>
      <c r="V185" s="51"/>
      <c r="W185" s="51"/>
      <c r="X185" s="52" t="str">
        <f>IF(M185&gt;0,VLOOKUP(M185,$DY$8:$DZ$95,2)," ")</f>
        <v xml:space="preserve"> </v>
      </c>
      <c r="Y185" s="52" t="str">
        <f>IF(N185&gt;0,VLOOKUP(N185,$DY$8:$DZ$95,2)," ")</f>
        <v xml:space="preserve"> </v>
      </c>
      <c r="Z185" s="52" t="str">
        <f>IF(O185&gt;0,VLOOKUP(O185,$DY$8:$DZ$95,2)," ")</f>
        <v xml:space="preserve"> </v>
      </c>
      <c r="AA185" s="52" t="str">
        <f>IF(P185&gt;0,VLOOKUP(P185,$DY$8:$DZ$95,2)," ")</f>
        <v xml:space="preserve"> </v>
      </c>
      <c r="AB185" s="52" t="str">
        <f>IF(Q185&gt;0,VLOOKUP(Q185,$DY$8:$DZ$95,2)," ")</f>
        <v xml:space="preserve"> </v>
      </c>
      <c r="AC185" s="54"/>
      <c r="AD185" s="54"/>
      <c r="AE185" s="54"/>
      <c r="AF185" s="54"/>
      <c r="AG185" s="54"/>
      <c r="AH185" s="52" t="str">
        <f>IF(AC185&gt;0,VLOOKUP(AC185,$DY$8:$DZ$95,2)," ")</f>
        <v xml:space="preserve"> </v>
      </c>
      <c r="AI185" s="52" t="str">
        <f>IF(AD185&gt;0,VLOOKUP(AD185,$DY$8:$DZ$95,2)," ")</f>
        <v xml:space="preserve"> </v>
      </c>
      <c r="AJ185" s="52" t="str">
        <f>IF(AE185&gt;0,VLOOKUP(AE185,$DY$8:$DZ$95,2)," ")</f>
        <v xml:space="preserve"> </v>
      </c>
      <c r="AK185" s="52" t="str">
        <f>IF(AF185&gt;0,VLOOKUP(AF185,$DY$8:$DZ$95,2)," ")</f>
        <v xml:space="preserve"> </v>
      </c>
      <c r="AL185" s="52" t="str">
        <f>IF(AG185&gt;0,VLOOKUP(AG185,$DY$8:$DZ$95,2)," ")</f>
        <v xml:space="preserve"> </v>
      </c>
      <c r="AM185" s="53"/>
      <c r="AN185" s="53"/>
      <c r="AO185" s="53"/>
      <c r="AP185" s="53"/>
      <c r="AQ185" s="53"/>
      <c r="AR185" s="53"/>
      <c r="AS185" s="55" t="str">
        <f>IF(D185="","",SUM(X185:AB185))</f>
        <v/>
      </c>
      <c r="AT185" s="31" t="str">
        <f>IF(D185="","",RANK(AS185,$AS$3:$AS$202,0))</f>
        <v/>
      </c>
      <c r="AU185" s="57" t="str">
        <f>IF(D185="","",IF(LOOKUP(AT185,'Master 2012 Pay Sheet'!$A$5:$A$35,'Master 2012 Pay Sheet'!$B$5:$B$35)&gt;0,LOOKUP(AT185,'Master 2012 Pay Sheet'!$A$5:$A$35,'Master 2012 Pay Sheet'!$B$5:$B$35),0))</f>
        <v/>
      </c>
      <c r="AV185" s="56" t="str">
        <f>IF(D185="","",SUM(AH185:AL185))</f>
        <v/>
      </c>
      <c r="AW185" s="31" t="str">
        <f>IF(D185="","",RANK(AV185,$AV$3:$AV$202,0))</f>
        <v/>
      </c>
      <c r="AX185" s="57" t="str">
        <f>IF(D185="","",IF(LOOKUP(AW185,'Master 2012 Pay Sheet'!$C$5:$C$35,'Master 2012 Pay Sheet'!$D$5:$D$35)&gt;0,LOOKUP(AW185,'Master 2012 Pay Sheet'!$C$5:$C$35,'Master 2012 Pay Sheet'!$D$5:$D$35),0))</f>
        <v/>
      </c>
      <c r="AY185" s="56" t="str">
        <f>IF(D185="","",AS185+AV185)</f>
        <v/>
      </c>
      <c r="AZ185" s="31" t="str">
        <f>IF(D185="","",RANK(AY185,$AY$3:$AY$202,0))</f>
        <v/>
      </c>
      <c r="BA185" s="57" t="str">
        <f>IF(D185="","",IF(LOOKUP(AZ185,'Master 2012 Pay Sheet'!$E$5:$E$35,'Master 2012 Pay Sheet'!$F$5:$F$35)&gt;0,LOOKUP(AZ185,'Master 2012 Pay Sheet'!$E$5:$E$35,'Master 2012 Pay Sheet'!$F$5:$F$35),0))</f>
        <v/>
      </c>
      <c r="BB185" s="57" t="str">
        <f>IF(D185="","",SUM(AU185+AX185+BA185))</f>
        <v/>
      </c>
      <c r="BC185" s="31" t="str">
        <f>IF(D185="","",AT185-AZ185)</f>
        <v/>
      </c>
      <c r="BD185" s="31" t="str">
        <f>IF(D185="","",IF(BC185=MAX($BC$3:$BC$202),B185,""))</f>
        <v/>
      </c>
      <c r="BE185" s="31" t="str">
        <f>IF(D185="","",COUNT(M185:Q185))</f>
        <v/>
      </c>
      <c r="BF185" s="56" t="str">
        <f>IF(D185="","",MAX(X185:AB185))</f>
        <v/>
      </c>
      <c r="BG185" s="31" t="str">
        <f>IF(BF185=MAX($BF$3:$BF$202),B185,"")</f>
        <v/>
      </c>
      <c r="BH185" s="31" t="str">
        <f>IF(D185="","",COUNT(AC185:AG185))</f>
        <v/>
      </c>
      <c r="BI185" s="56" t="str">
        <f>IF(D185="","",MAX(AH185:AL185))</f>
        <v/>
      </c>
      <c r="BJ185" s="31" t="str">
        <f>IF(BI185=MAX($BI$3:$BI$202),B185,"")</f>
        <v/>
      </c>
      <c r="BK185" s="31" t="str">
        <f>IF(BE185="","",BE185+BH185)</f>
        <v/>
      </c>
      <c r="BL185" s="31" t="str">
        <f>IF(D185="","",IF(S185=MAX($S$3:$S$202),S185,""))</f>
        <v/>
      </c>
      <c r="BM185" s="31" t="str">
        <f>IF(BL185=MAX($BL$3:$BL$202),B185,"")</f>
        <v/>
      </c>
      <c r="BN185" s="31" t="str">
        <f>IF(D185="","",IF(AN185=MAX($AN$3:$AN$202),AN185,""))</f>
        <v/>
      </c>
      <c r="BO185" s="31" t="str">
        <f>IF(BN185=MAX($BN$3:$BN$202),B185,"")</f>
        <v/>
      </c>
      <c r="BP185" s="31" t="str">
        <f>IF(D185="","",IF(R185=MAX($R$3:$R$202),R185,""))</f>
        <v/>
      </c>
      <c r="BQ185" s="31" t="str">
        <f>IF(BP185=MAX($BP$3:$BP$202),B185,"")</f>
        <v/>
      </c>
      <c r="BR185" s="31" t="str">
        <f>IF(D185="","",IF(AM185=MAX($AM$3:$AM$202),AM185,""))</f>
        <v/>
      </c>
      <c r="BS185" s="31" t="str">
        <f>IF(BR185=MAX($BR$3:$BR$202),B185,"")</f>
        <v/>
      </c>
      <c r="BT185" s="31" t="str">
        <f>IF(D185="","",IF(V185=MAX($V$3:$V$202),V185,""))</f>
        <v/>
      </c>
      <c r="BU185" s="31" t="str">
        <f>IF(BT185=MAX($BT$3:$BT$202),B185,"")</f>
        <v/>
      </c>
      <c r="BV185" s="31" t="str">
        <f>IF(D185="","",IF(W185=MAX($W$3:$W$202), W185,""))</f>
        <v/>
      </c>
      <c r="BW185" s="31" t="str">
        <f>IF(BV185=MAX($BV$3:$BV$202),B185,"")</f>
        <v/>
      </c>
      <c r="BX185" s="31" t="str">
        <f>IF(D185="","",IF(AQ185=MAX($AQ$3:$AQ$202),AQ185,""))</f>
        <v/>
      </c>
      <c r="BY185" s="31" t="str">
        <f>IF(BX185=MAX($BX$3:$BX$202),B185,"")</f>
        <v/>
      </c>
      <c r="BZ185" s="31" t="str">
        <f>IF(D185="","",IF(AR185=MAX($AR$3:$AR$202), AR185,""))</f>
        <v/>
      </c>
      <c r="CA185" s="31" t="str">
        <f>IF(BZ185=MAX($BZ$3:$BZ$202),B185,"")</f>
        <v/>
      </c>
      <c r="CB185" s="31" t="str">
        <f>IF(D185="","",IF(U185=MAX($U$3:$U$202), U185,""))</f>
        <v/>
      </c>
      <c r="CC185" s="31" t="str">
        <f>IF(CB185=MAX($CB$3:$CB$202),B185,"")</f>
        <v/>
      </c>
      <c r="CD185" s="31" t="str">
        <f>IF(D185="","",IF(AP185=MAX($AP$3:$AP$202),AP185,""))</f>
        <v/>
      </c>
      <c r="CE185" s="31" t="str">
        <f>IF(CD185=MAX($CD$3:$CD$202),B185,"")</f>
        <v/>
      </c>
      <c r="CF185" s="31" t="str">
        <f>IF(D185="","",IF(T185=MAX($T$3:$T$202), T185,""))</f>
        <v/>
      </c>
      <c r="CG185" s="31" t="str">
        <f>IF(CF185=MAX($CF$3:$CF$202),B185,"")</f>
        <v/>
      </c>
      <c r="CH185" s="31" t="str">
        <f>IF(D185="","",IF(AO185=MAX($AO$3:$AO$202),AO185,""))</f>
        <v/>
      </c>
      <c r="CI185" s="31" t="str">
        <f>IF(CH185=MAX($CH$3:$CH$202),B185,"")</f>
        <v/>
      </c>
      <c r="CJ185" s="31" t="str">
        <f>IF(I185="AC",AZ185,"")</f>
        <v/>
      </c>
      <c r="CK185" s="31" t="str">
        <f>IF(CJ185="","",RANK(CJ185,$CJ$3:$CJ$202,1))</f>
        <v/>
      </c>
      <c r="CL185" s="31" t="str">
        <f>IF(CK185=1,B185,"")</f>
        <v/>
      </c>
      <c r="CM185" s="31" t="str">
        <f>IF(CK185=2,B185,"")</f>
        <v/>
      </c>
      <c r="CN185" s="31" t="str">
        <f>IF(CK185=3,B185,"")</f>
        <v/>
      </c>
      <c r="CO185" s="31" t="str">
        <f>IF(I185="MC",AZ185,"")</f>
        <v/>
      </c>
      <c r="CP185" s="31" t="str">
        <f>IF(CO185="","",RANK(CO185,$CO$3:$CO$202,1))</f>
        <v/>
      </c>
      <c r="CQ185" s="31" t="str">
        <f>IF(CP185=1,B185,"")</f>
        <v/>
      </c>
      <c r="CR185" s="31" t="str">
        <f>IF(CP185=2,B185,"")</f>
        <v/>
      </c>
      <c r="CS185" s="31" t="str">
        <f>IF(CP185=3,B185,"")</f>
        <v/>
      </c>
      <c r="CT185" s="31" t="str">
        <f>IF(BE185=0,BE185,"")</f>
        <v/>
      </c>
      <c r="CU185" s="31" t="str">
        <f>IF(BE185=1,1,"")</f>
        <v/>
      </c>
      <c r="CV185" s="31" t="str">
        <f>IF(BE185=2,2,"")</f>
        <v/>
      </c>
      <c r="CW185" s="31" t="str">
        <f>IF(BE185=3,3,"")</f>
        <v/>
      </c>
      <c r="CX185" s="31" t="str">
        <f>IF(BE185=4,4,"")</f>
        <v/>
      </c>
      <c r="CY185" s="31" t="str">
        <f>IF(BE185=5,5,"")</f>
        <v/>
      </c>
      <c r="CZ185" s="31" t="str">
        <f>IF(BH185=0,BH185,"")</f>
        <v/>
      </c>
      <c r="DA185" s="31" t="str">
        <f>IF(BH185=1,1,"")</f>
        <v/>
      </c>
      <c r="DB185" s="31" t="str">
        <f>IF(BH185=2,2,"")</f>
        <v/>
      </c>
      <c r="DC185" s="31" t="str">
        <f>IF(BH185=3,3,"")</f>
        <v/>
      </c>
      <c r="DD185" s="31" t="str">
        <f>IF(BH185=4,4,"")</f>
        <v/>
      </c>
      <c r="DE185" s="31" t="str">
        <f>IF(BH185=5,5,"")</f>
        <v/>
      </c>
      <c r="DF185" s="31" t="str">
        <f>IF(BK185=0,BK185,"")</f>
        <v/>
      </c>
      <c r="DG185" s="31" t="str">
        <f>IF(BK185=1,1,"")</f>
        <v/>
      </c>
      <c r="DH185" s="31" t="str">
        <f>IF(BK185=2,2,"")</f>
        <v/>
      </c>
      <c r="DI185" s="31" t="str">
        <f>IF(BK185=3,3,"")</f>
        <v/>
      </c>
      <c r="DJ185" s="31" t="str">
        <f>IF(BK185=4,4,"")</f>
        <v/>
      </c>
      <c r="DK185" s="31" t="str">
        <f>IF(BK185=5,5,"")</f>
        <v/>
      </c>
      <c r="DL185" s="31" t="str">
        <f>IF(BK185=6,6,"")</f>
        <v/>
      </c>
      <c r="DM185" s="31" t="str">
        <f>IF(BK185=7,7,"")</f>
        <v/>
      </c>
      <c r="DN185" s="31" t="str">
        <f>IF(BK185=8,8,"")</f>
        <v/>
      </c>
      <c r="DO185" s="31" t="str">
        <f>IF(BK185=9,9,"")</f>
        <v/>
      </c>
      <c r="DP185" s="31" t="str">
        <f>IF(BK185=10,10,"")</f>
        <v/>
      </c>
      <c r="DQ185" s="31" t="str">
        <f>IF(J185="Lund",AZ185,"")</f>
        <v/>
      </c>
      <c r="DR185" s="31" t="str">
        <f>IF(DQ185="","",RANK(DQ185,$DQ$3:$DQ$202,1))</f>
        <v/>
      </c>
      <c r="DS185" s="31" t="str">
        <f>IF(DR185=1,B185,"")</f>
        <v/>
      </c>
      <c r="DT185" s="31" t="str">
        <f>IF(I185="AT",B185,"")</f>
        <v/>
      </c>
      <c r="DU185" s="31" t="str">
        <f>IF(I185="MC",B185,"")</f>
        <v/>
      </c>
      <c r="DV185" s="31" t="str">
        <f>IF(I185="AC",B185,"")</f>
        <v/>
      </c>
      <c r="DW185" s="48" t="e">
        <f>IF(BK185=0,0,IF(D185="","",$D$203-AZ185+1)/$D$203*100)</f>
        <v>#VALUE!</v>
      </c>
      <c r="DX185" s="76" t="str">
        <f>IF(AS185 = 0,AV185 - AS185,"")</f>
        <v/>
      </c>
    </row>
    <row r="186" spans="1:128" ht="13.2" x14ac:dyDescent="0.25">
      <c r="A186" s="31" t="s">
        <v>318</v>
      </c>
      <c r="B186" s="76">
        <v>184</v>
      </c>
      <c r="C186" s="15"/>
      <c r="D186" s="15"/>
      <c r="E186" s="15"/>
      <c r="F186" s="15"/>
      <c r="G186" s="15"/>
      <c r="H186" s="47"/>
      <c r="I186" s="15"/>
      <c r="J186" s="47"/>
      <c r="K186" s="47"/>
      <c r="L186" s="47"/>
      <c r="M186" s="54"/>
      <c r="N186" s="54"/>
      <c r="O186" s="54"/>
      <c r="P186" s="54"/>
      <c r="Q186" s="54"/>
      <c r="R186" s="51"/>
      <c r="S186" s="51"/>
      <c r="T186" s="51"/>
      <c r="U186" s="51"/>
      <c r="V186" s="51"/>
      <c r="W186" s="51"/>
      <c r="X186" s="52" t="str">
        <f>IF(M186&gt;0,VLOOKUP(M186,$DY$8:$DZ$95,2)," ")</f>
        <v xml:space="preserve"> </v>
      </c>
      <c r="Y186" s="52" t="str">
        <f>IF(N186&gt;0,VLOOKUP(N186,$DY$8:$DZ$95,2)," ")</f>
        <v xml:space="preserve"> </v>
      </c>
      <c r="Z186" s="52" t="str">
        <f>IF(O186&gt;0,VLOOKUP(O186,$DY$8:$DZ$95,2)," ")</f>
        <v xml:space="preserve"> </v>
      </c>
      <c r="AA186" s="52" t="str">
        <f>IF(P186&gt;0,VLOOKUP(P186,$DY$8:$DZ$95,2)," ")</f>
        <v xml:space="preserve"> </v>
      </c>
      <c r="AB186" s="52" t="str">
        <f>IF(Q186&gt;0,VLOOKUP(Q186,$DY$8:$DZ$95,2)," ")</f>
        <v xml:space="preserve"> </v>
      </c>
      <c r="AC186" s="54"/>
      <c r="AD186" s="54"/>
      <c r="AE186" s="54"/>
      <c r="AF186" s="54"/>
      <c r="AG186" s="54"/>
      <c r="AH186" s="52" t="str">
        <f>IF(AC186&gt;0,VLOOKUP(AC186,$DY$8:$DZ$95,2)," ")</f>
        <v xml:space="preserve"> </v>
      </c>
      <c r="AI186" s="52" t="str">
        <f>IF(AD186&gt;0,VLOOKUP(AD186,$DY$8:$DZ$95,2)," ")</f>
        <v xml:space="preserve"> </v>
      </c>
      <c r="AJ186" s="52" t="str">
        <f>IF(AE186&gt;0,VLOOKUP(AE186,$DY$8:$DZ$95,2)," ")</f>
        <v xml:space="preserve"> </v>
      </c>
      <c r="AK186" s="52" t="str">
        <f>IF(AF186&gt;0,VLOOKUP(AF186,$DY$8:$DZ$95,2)," ")</f>
        <v xml:space="preserve"> </v>
      </c>
      <c r="AL186" s="52" t="str">
        <f>IF(AG186&gt;0,VLOOKUP(AG186,$DY$8:$DZ$95,2)," ")</f>
        <v xml:space="preserve"> </v>
      </c>
      <c r="AM186" s="53"/>
      <c r="AN186" s="53"/>
      <c r="AO186" s="53"/>
      <c r="AP186" s="53"/>
      <c r="AQ186" s="53"/>
      <c r="AR186" s="53"/>
      <c r="AS186" s="55" t="str">
        <f>IF(D186="","",SUM(X186:AB186))</f>
        <v/>
      </c>
      <c r="AT186" s="31" t="str">
        <f>IF(D186="","",RANK(AS186,$AS$3:$AS$202,0))</f>
        <v/>
      </c>
      <c r="AU186" s="57" t="str">
        <f>IF(D186="","",IF(LOOKUP(AT186,'Master 2012 Pay Sheet'!$A$5:$A$35,'Master 2012 Pay Sheet'!$B$5:$B$35)&gt;0,LOOKUP(AT186,'Master 2012 Pay Sheet'!$A$5:$A$35,'Master 2012 Pay Sheet'!$B$5:$B$35),0))</f>
        <v/>
      </c>
      <c r="AV186" s="56" t="str">
        <f>IF(D186="","",SUM(AH186:AL186))</f>
        <v/>
      </c>
      <c r="AW186" s="31" t="str">
        <f>IF(D186="","",RANK(AV186,$AV$3:$AV$202,0))</f>
        <v/>
      </c>
      <c r="AX186" s="57" t="str">
        <f>IF(D186="","",IF(LOOKUP(AW186,'Master 2012 Pay Sheet'!$C$5:$C$35,'Master 2012 Pay Sheet'!$D$5:$D$35)&gt;0,LOOKUP(AW186,'Master 2012 Pay Sheet'!$C$5:$C$35,'Master 2012 Pay Sheet'!$D$5:$D$35),0))</f>
        <v/>
      </c>
      <c r="AY186" s="56" t="str">
        <f>IF(D186="","",AS186+AV186)</f>
        <v/>
      </c>
      <c r="AZ186" s="31" t="str">
        <f>IF(D186="","",RANK(AY186,$AY$3:$AY$202,0))</f>
        <v/>
      </c>
      <c r="BA186" s="57" t="str">
        <f>IF(D186="","",IF(LOOKUP(AZ186,'Master 2012 Pay Sheet'!$E$5:$E$35,'Master 2012 Pay Sheet'!$F$5:$F$35)&gt;0,LOOKUP(AZ186,'Master 2012 Pay Sheet'!$E$5:$E$35,'Master 2012 Pay Sheet'!$F$5:$F$35),0))</f>
        <v/>
      </c>
      <c r="BB186" s="57" t="str">
        <f>IF(D186="","",SUM(AU186+AX186+BA186))</f>
        <v/>
      </c>
      <c r="BC186" s="31" t="str">
        <f>IF(D186="","",AT186-AZ186)</f>
        <v/>
      </c>
      <c r="BD186" s="31" t="str">
        <f>IF(D186="","",IF(BC186=MAX($BC$3:$BC$202),B186,""))</f>
        <v/>
      </c>
      <c r="BE186" s="31" t="str">
        <f>IF(D186="","",COUNT(M186:Q186))</f>
        <v/>
      </c>
      <c r="BF186" s="56" t="str">
        <f>IF(D186="","",MAX(X186:AB186))</f>
        <v/>
      </c>
      <c r="BG186" s="31" t="str">
        <f>IF(BF186=MAX($BF$3:$BF$202),B186,"")</f>
        <v/>
      </c>
      <c r="BH186" s="31" t="str">
        <f>IF(D186="","",COUNT(AC186:AG186))</f>
        <v/>
      </c>
      <c r="BI186" s="56" t="str">
        <f>IF(D186="","",MAX(AH186:AL186))</f>
        <v/>
      </c>
      <c r="BJ186" s="31" t="str">
        <f>IF(BI186=MAX($BI$3:$BI$202),B186,"")</f>
        <v/>
      </c>
      <c r="BK186" s="31" t="str">
        <f>IF(BE186="","",BE186+BH186)</f>
        <v/>
      </c>
      <c r="BL186" s="31" t="str">
        <f>IF(D186="","",IF(S186=MAX($S$3:$S$202),S186,""))</f>
        <v/>
      </c>
      <c r="BM186" s="31" t="str">
        <f>IF(BL186=MAX($BL$3:$BL$202),B186,"")</f>
        <v/>
      </c>
      <c r="BN186" s="31" t="str">
        <f>IF(D186="","",IF(AN186=MAX($AN$3:$AN$202),AN186,""))</f>
        <v/>
      </c>
      <c r="BO186" s="31" t="str">
        <f>IF(BN186=MAX($BN$3:$BN$202),B186,"")</f>
        <v/>
      </c>
      <c r="BP186" s="31" t="str">
        <f>IF(D186="","",IF(R186=MAX($R$3:$R$202),R186,""))</f>
        <v/>
      </c>
      <c r="BQ186" s="31" t="str">
        <f>IF(BP186=MAX($BP$3:$BP$202),B186,"")</f>
        <v/>
      </c>
      <c r="BR186" s="31" t="str">
        <f>IF(D186="","",IF(AM186=MAX($AM$3:$AM$202),AM186,""))</f>
        <v/>
      </c>
      <c r="BS186" s="31" t="str">
        <f>IF(BR186=MAX($BR$3:$BR$202),B186,"")</f>
        <v/>
      </c>
      <c r="BT186" s="31" t="str">
        <f>IF(D186="","",IF(V186=MAX($V$3:$V$202),V186,""))</f>
        <v/>
      </c>
      <c r="BU186" s="31" t="str">
        <f>IF(BT186=MAX($BT$3:$BT$202),B186,"")</f>
        <v/>
      </c>
      <c r="BV186" s="31" t="str">
        <f>IF(D186="","",IF(W186=MAX($W$3:$W$202), W186,""))</f>
        <v/>
      </c>
      <c r="BW186" s="31" t="str">
        <f>IF(BV186=MAX($BV$3:$BV$202),B186,"")</f>
        <v/>
      </c>
      <c r="BX186" s="31" t="str">
        <f>IF(D186="","",IF(AQ186=MAX($AQ$3:$AQ$202),AQ186,""))</f>
        <v/>
      </c>
      <c r="BY186" s="31" t="str">
        <f>IF(BX186=MAX($BX$3:$BX$202),B186,"")</f>
        <v/>
      </c>
      <c r="BZ186" s="31" t="str">
        <f>IF(D186="","",IF(AR186=MAX($AR$3:$AR$202), AR186,""))</f>
        <v/>
      </c>
      <c r="CA186" s="31" t="str">
        <f>IF(BZ186=MAX($BZ$3:$BZ$202),B186,"")</f>
        <v/>
      </c>
      <c r="CB186" s="31" t="str">
        <f>IF(D186="","",IF(U186=MAX($U$3:$U$202), U186,""))</f>
        <v/>
      </c>
      <c r="CC186" s="31" t="str">
        <f>IF(CB186=MAX($CB$3:$CB$202),B186,"")</f>
        <v/>
      </c>
      <c r="CD186" s="31" t="str">
        <f>IF(D186="","",IF(AP186=MAX($AP$3:$AP$202),AP186,""))</f>
        <v/>
      </c>
      <c r="CE186" s="31" t="str">
        <f>IF(CD186=MAX($CD$3:$CD$202),B186,"")</f>
        <v/>
      </c>
      <c r="CF186" s="31" t="str">
        <f>IF(D186="","",IF(T186=MAX($T$3:$T$202), T186,""))</f>
        <v/>
      </c>
      <c r="CG186" s="31" t="str">
        <f>IF(CF186=MAX($CF$3:$CF$202),B186,"")</f>
        <v/>
      </c>
      <c r="CH186" s="31" t="str">
        <f>IF(D186="","",IF(AO186=MAX($AO$3:$AO$202),AO186,""))</f>
        <v/>
      </c>
      <c r="CI186" s="31" t="str">
        <f>IF(CH186=MAX($CH$3:$CH$202),B186,"")</f>
        <v/>
      </c>
      <c r="CJ186" s="31" t="str">
        <f>IF(I186="AC",AZ186,"")</f>
        <v/>
      </c>
      <c r="CK186" s="31" t="str">
        <f>IF(CJ186="","",RANK(CJ186,$CJ$3:$CJ$202,1))</f>
        <v/>
      </c>
      <c r="CL186" s="31" t="str">
        <f>IF(CK186=1,B186,"")</f>
        <v/>
      </c>
      <c r="CM186" s="31" t="str">
        <f>IF(CK186=2,B186,"")</f>
        <v/>
      </c>
      <c r="CN186" s="31" t="str">
        <f>IF(CK186=3,B186,"")</f>
        <v/>
      </c>
      <c r="CO186" s="31" t="str">
        <f>IF(I186="MC",AZ186,"")</f>
        <v/>
      </c>
      <c r="CP186" s="31" t="str">
        <f>IF(CO186="","",RANK(CO186,$CO$3:$CO$202,1))</f>
        <v/>
      </c>
      <c r="CQ186" s="31" t="str">
        <f>IF(CP186=1,B186,"")</f>
        <v/>
      </c>
      <c r="CR186" s="31" t="str">
        <f>IF(CP186=2,B186,"")</f>
        <v/>
      </c>
      <c r="CS186" s="31" t="str">
        <f>IF(CP186=3,B186,"")</f>
        <v/>
      </c>
      <c r="CT186" s="31" t="str">
        <f>IF(BE186=0,BE186,"")</f>
        <v/>
      </c>
      <c r="CU186" s="31" t="str">
        <f>IF(BE186=1,1,"")</f>
        <v/>
      </c>
      <c r="CV186" s="31" t="str">
        <f>IF(BE186=2,2,"")</f>
        <v/>
      </c>
      <c r="CW186" s="31" t="str">
        <f>IF(BE186=3,3,"")</f>
        <v/>
      </c>
      <c r="CX186" s="31" t="str">
        <f>IF(BE186=4,4,"")</f>
        <v/>
      </c>
      <c r="CY186" s="31" t="str">
        <f>IF(BE186=5,5,"")</f>
        <v/>
      </c>
      <c r="CZ186" s="31" t="str">
        <f>IF(BH186=0,BH186,"")</f>
        <v/>
      </c>
      <c r="DA186" s="31" t="str">
        <f>IF(BH186=1,1,"")</f>
        <v/>
      </c>
      <c r="DB186" s="31" t="str">
        <f>IF(BH186=2,2,"")</f>
        <v/>
      </c>
      <c r="DC186" s="31" t="str">
        <f>IF(BH186=3,3,"")</f>
        <v/>
      </c>
      <c r="DD186" s="31" t="str">
        <f>IF(BH186=4,4,"")</f>
        <v/>
      </c>
      <c r="DE186" s="31" t="str">
        <f>IF(BH186=5,5,"")</f>
        <v/>
      </c>
      <c r="DF186" s="31" t="str">
        <f>IF(BK186=0,BK186,"")</f>
        <v/>
      </c>
      <c r="DG186" s="31" t="str">
        <f>IF(BK186=1,1,"")</f>
        <v/>
      </c>
      <c r="DH186" s="31" t="str">
        <f>IF(BK186=2,2,"")</f>
        <v/>
      </c>
      <c r="DI186" s="31" t="str">
        <f>IF(BK186=3,3,"")</f>
        <v/>
      </c>
      <c r="DJ186" s="31" t="str">
        <f>IF(BK186=4,4,"")</f>
        <v/>
      </c>
      <c r="DK186" s="31" t="str">
        <f>IF(BK186=5,5,"")</f>
        <v/>
      </c>
      <c r="DL186" s="31" t="str">
        <f>IF(BK186=6,6,"")</f>
        <v/>
      </c>
      <c r="DM186" s="31" t="str">
        <f>IF(BK186=7,7,"")</f>
        <v/>
      </c>
      <c r="DN186" s="31" t="str">
        <f>IF(BK186=8,8,"")</f>
        <v/>
      </c>
      <c r="DO186" s="31" t="str">
        <f>IF(BK186=9,9,"")</f>
        <v/>
      </c>
      <c r="DP186" s="31" t="str">
        <f>IF(BK186=10,10,"")</f>
        <v/>
      </c>
      <c r="DQ186" s="31" t="str">
        <f>IF(J186="Lund",AZ186,"")</f>
        <v/>
      </c>
      <c r="DR186" s="31" t="str">
        <f>IF(DQ186="","",RANK(DQ186,$DQ$3:$DQ$202,1))</f>
        <v/>
      </c>
      <c r="DS186" s="31" t="str">
        <f>IF(DR186=1,B186,"")</f>
        <v/>
      </c>
      <c r="DT186" s="31" t="str">
        <f>IF(I186="AT",B186,"")</f>
        <v/>
      </c>
      <c r="DU186" s="31" t="str">
        <f>IF(I186="MC",B186,"")</f>
        <v/>
      </c>
      <c r="DV186" s="31" t="str">
        <f>IF(I186="AC",B186,"")</f>
        <v/>
      </c>
      <c r="DW186" s="48" t="e">
        <f>IF(BK186=0,0,IF(D186="","",$D$203-AZ186+1)/$D$203*100)</f>
        <v>#VALUE!</v>
      </c>
      <c r="DX186" s="76" t="str">
        <f>IF(AS186 = 0,AV186 - AS186,"")</f>
        <v/>
      </c>
    </row>
    <row r="187" spans="1:128" ht="13.2" x14ac:dyDescent="0.25">
      <c r="A187" s="31" t="s">
        <v>318</v>
      </c>
      <c r="B187" s="76">
        <v>185</v>
      </c>
      <c r="C187" s="15"/>
      <c r="D187" s="15"/>
      <c r="E187" s="15"/>
      <c r="F187" s="15"/>
      <c r="G187" s="15"/>
      <c r="H187" s="47"/>
      <c r="I187" s="15"/>
      <c r="J187" s="47"/>
      <c r="K187" s="47"/>
      <c r="L187" s="47"/>
      <c r="M187" s="54"/>
      <c r="N187" s="54"/>
      <c r="O187" s="54"/>
      <c r="P187" s="54"/>
      <c r="Q187" s="54"/>
      <c r="R187" s="51"/>
      <c r="S187" s="51"/>
      <c r="T187" s="51"/>
      <c r="U187" s="51"/>
      <c r="V187" s="51"/>
      <c r="W187" s="51"/>
      <c r="X187" s="52" t="str">
        <f>IF(M187&gt;0,VLOOKUP(M187,$DY$8:$DZ$95,2)," ")</f>
        <v xml:space="preserve"> </v>
      </c>
      <c r="Y187" s="52" t="str">
        <f>IF(N187&gt;0,VLOOKUP(N187,$DY$8:$DZ$95,2)," ")</f>
        <v xml:space="preserve"> </v>
      </c>
      <c r="Z187" s="52" t="str">
        <f>IF(O187&gt;0,VLOOKUP(O187,$DY$8:$DZ$95,2)," ")</f>
        <v xml:space="preserve"> </v>
      </c>
      <c r="AA187" s="52" t="str">
        <f>IF(P187&gt;0,VLOOKUP(P187,$DY$8:$DZ$95,2)," ")</f>
        <v xml:space="preserve"> </v>
      </c>
      <c r="AB187" s="52" t="str">
        <f>IF(Q187&gt;0,VLOOKUP(Q187,$DY$8:$DZ$95,2)," ")</f>
        <v xml:space="preserve"> </v>
      </c>
      <c r="AC187" s="54"/>
      <c r="AD187" s="54"/>
      <c r="AE187" s="54"/>
      <c r="AF187" s="54"/>
      <c r="AG187" s="54"/>
      <c r="AH187" s="52" t="str">
        <f>IF(AC187&gt;0,VLOOKUP(AC187,$DY$8:$DZ$95,2)," ")</f>
        <v xml:space="preserve"> </v>
      </c>
      <c r="AI187" s="52" t="str">
        <f>IF(AD187&gt;0,VLOOKUP(AD187,$DY$8:$DZ$95,2)," ")</f>
        <v xml:space="preserve"> </v>
      </c>
      <c r="AJ187" s="52" t="str">
        <f>IF(AE187&gt;0,VLOOKUP(AE187,$DY$8:$DZ$95,2)," ")</f>
        <v xml:space="preserve"> </v>
      </c>
      <c r="AK187" s="52" t="str">
        <f>IF(AF187&gt;0,VLOOKUP(AF187,$DY$8:$DZ$95,2)," ")</f>
        <v xml:space="preserve"> </v>
      </c>
      <c r="AL187" s="52" t="str">
        <f>IF(AG187&gt;0,VLOOKUP(AG187,$DY$8:$DZ$95,2)," ")</f>
        <v xml:space="preserve"> </v>
      </c>
      <c r="AM187" s="53"/>
      <c r="AN187" s="53"/>
      <c r="AO187" s="53"/>
      <c r="AP187" s="53"/>
      <c r="AQ187" s="53"/>
      <c r="AR187" s="53"/>
      <c r="AS187" s="55" t="str">
        <f>IF(D187="","",SUM(X187:AB187))</f>
        <v/>
      </c>
      <c r="AT187" s="31" t="str">
        <f>IF(D187="","",RANK(AS187,$AS$3:$AS$202,0))</f>
        <v/>
      </c>
      <c r="AU187" s="57" t="str">
        <f>IF(D187="","",IF(LOOKUP(AT187,'Master 2012 Pay Sheet'!$A$5:$A$35,'Master 2012 Pay Sheet'!$B$5:$B$35)&gt;0,LOOKUP(AT187,'Master 2012 Pay Sheet'!$A$5:$A$35,'Master 2012 Pay Sheet'!$B$5:$B$35),0))</f>
        <v/>
      </c>
      <c r="AV187" s="56" t="str">
        <f>IF(D187="","",SUM(AH187:AL187))</f>
        <v/>
      </c>
      <c r="AW187" s="31" t="str">
        <f>IF(D187="","",RANK(AV187,$AV$3:$AV$202,0))</f>
        <v/>
      </c>
      <c r="AX187" s="57" t="str">
        <f>IF(D187="","",IF(LOOKUP(AW187,'Master 2012 Pay Sheet'!$C$5:$C$35,'Master 2012 Pay Sheet'!$D$5:$D$35)&gt;0,LOOKUP(AW187,'Master 2012 Pay Sheet'!$C$5:$C$35,'Master 2012 Pay Sheet'!$D$5:$D$35),0))</f>
        <v/>
      </c>
      <c r="AY187" s="56" t="str">
        <f>IF(D187="","",AS187+AV187)</f>
        <v/>
      </c>
      <c r="AZ187" s="31" t="str">
        <f>IF(D187="","",RANK(AY187,$AY$3:$AY$202,0))</f>
        <v/>
      </c>
      <c r="BA187" s="57" t="str">
        <f>IF(D187="","",IF(LOOKUP(AZ187,'Master 2012 Pay Sheet'!$E$5:$E$35,'Master 2012 Pay Sheet'!$F$5:$F$35)&gt;0,LOOKUP(AZ187,'Master 2012 Pay Sheet'!$E$5:$E$35,'Master 2012 Pay Sheet'!$F$5:$F$35),0))</f>
        <v/>
      </c>
      <c r="BB187" s="57" t="str">
        <f>IF(D187="","",SUM(AU187+AX187+BA187))</f>
        <v/>
      </c>
      <c r="BC187" s="31" t="str">
        <f>IF(D187="","",AT187-AZ187)</f>
        <v/>
      </c>
      <c r="BD187" s="31" t="str">
        <f>IF(D187="","",IF(BC187=MAX($BC$3:$BC$202),B187,""))</f>
        <v/>
      </c>
      <c r="BE187" s="31" t="str">
        <f>IF(D187="","",COUNT(M187:Q187))</f>
        <v/>
      </c>
      <c r="BF187" s="56" t="str">
        <f>IF(D187="","",MAX(X187:AB187))</f>
        <v/>
      </c>
      <c r="BG187" s="31" t="str">
        <f>IF(BF187=MAX($BF$3:$BF$202),B187,"")</f>
        <v/>
      </c>
      <c r="BH187" s="31" t="str">
        <f>IF(D187="","",COUNT(AC187:AG187))</f>
        <v/>
      </c>
      <c r="BI187" s="56" t="str">
        <f>IF(D187="","",MAX(AH187:AL187))</f>
        <v/>
      </c>
      <c r="BJ187" s="31" t="str">
        <f>IF(BI187=MAX($BI$3:$BI$202),B187,"")</f>
        <v/>
      </c>
      <c r="BK187" s="31" t="str">
        <f>IF(BE187="","",BE187+BH187)</f>
        <v/>
      </c>
      <c r="BL187" s="31" t="str">
        <f>IF(D187="","",IF(S187=MAX($S$3:$S$202),S187,""))</f>
        <v/>
      </c>
      <c r="BM187" s="31" t="str">
        <f>IF(BL187=MAX($BL$3:$BL$202),B187,"")</f>
        <v/>
      </c>
      <c r="BN187" s="31" t="str">
        <f>IF(D187="","",IF(AN187=MAX($AN$3:$AN$202),AN187,""))</f>
        <v/>
      </c>
      <c r="BO187" s="31" t="str">
        <f>IF(BN187=MAX($BN$3:$BN$202),B187,"")</f>
        <v/>
      </c>
      <c r="BP187" s="31" t="str">
        <f>IF(D187="","",IF(R187=MAX($R$3:$R$202),R187,""))</f>
        <v/>
      </c>
      <c r="BQ187" s="31" t="str">
        <f>IF(BP187=MAX($BP$3:$BP$202),B187,"")</f>
        <v/>
      </c>
      <c r="BR187" s="31" t="str">
        <f>IF(D187="","",IF(AM187=MAX($AM$3:$AM$202),AM187,""))</f>
        <v/>
      </c>
      <c r="BS187" s="31" t="str">
        <f>IF(BR187=MAX($BR$3:$BR$202),B187,"")</f>
        <v/>
      </c>
      <c r="BT187" s="31" t="str">
        <f>IF(D187="","",IF(V187=MAX($V$3:$V$202),V187,""))</f>
        <v/>
      </c>
      <c r="BU187" s="31" t="str">
        <f>IF(BT187=MAX($BT$3:$BT$202),B187,"")</f>
        <v/>
      </c>
      <c r="BV187" s="31" t="str">
        <f>IF(D187="","",IF(W187=MAX($W$3:$W$202), W187,""))</f>
        <v/>
      </c>
      <c r="BW187" s="31" t="str">
        <f>IF(BV187=MAX($BV$3:$BV$202),B187,"")</f>
        <v/>
      </c>
      <c r="BX187" s="31" t="str">
        <f>IF(D187="","",IF(AQ187=MAX($AQ$3:$AQ$202),AQ187,""))</f>
        <v/>
      </c>
      <c r="BY187" s="31" t="str">
        <f>IF(BX187=MAX($BX$3:$BX$202),B187,"")</f>
        <v/>
      </c>
      <c r="BZ187" s="31" t="str">
        <f>IF(D187="","",IF(AR187=MAX($AR$3:$AR$202), AR187,""))</f>
        <v/>
      </c>
      <c r="CA187" s="31" t="str">
        <f>IF(BZ187=MAX($BZ$3:$BZ$202),B187,"")</f>
        <v/>
      </c>
      <c r="CB187" s="31" t="str">
        <f>IF(D187="","",IF(U187=MAX($U$3:$U$202), U187,""))</f>
        <v/>
      </c>
      <c r="CC187" s="31" t="str">
        <f>IF(CB187=MAX($CB$3:$CB$202),B187,"")</f>
        <v/>
      </c>
      <c r="CD187" s="31" t="str">
        <f>IF(D187="","",IF(AP187=MAX($AP$3:$AP$202),AP187,""))</f>
        <v/>
      </c>
      <c r="CE187" s="31" t="str">
        <f>IF(CD187=MAX($CD$3:$CD$202),B187,"")</f>
        <v/>
      </c>
      <c r="CF187" s="31" t="str">
        <f>IF(D187="","",IF(T187=MAX($T$3:$T$202), T187,""))</f>
        <v/>
      </c>
      <c r="CG187" s="31" t="str">
        <f>IF(CF187=MAX($CF$3:$CF$202),B187,"")</f>
        <v/>
      </c>
      <c r="CH187" s="31" t="str">
        <f>IF(D187="","",IF(AO187=MAX($AO$3:$AO$202),AO187,""))</f>
        <v/>
      </c>
      <c r="CI187" s="31" t="str">
        <f>IF(CH187=MAX($CH$3:$CH$202),B187,"")</f>
        <v/>
      </c>
      <c r="CJ187" s="31" t="str">
        <f>IF(I187="AC",AZ187,"")</f>
        <v/>
      </c>
      <c r="CK187" s="31" t="str">
        <f>IF(CJ187="","",RANK(CJ187,$CJ$3:$CJ$202,1))</f>
        <v/>
      </c>
      <c r="CL187" s="31" t="str">
        <f>IF(CK187=1,B187,"")</f>
        <v/>
      </c>
      <c r="CM187" s="31" t="str">
        <f>IF(CK187=2,B187,"")</f>
        <v/>
      </c>
      <c r="CN187" s="31" t="str">
        <f>IF(CK187=3,B187,"")</f>
        <v/>
      </c>
      <c r="CO187" s="31" t="str">
        <f>IF(I187="MC",AZ187,"")</f>
        <v/>
      </c>
      <c r="CP187" s="31" t="str">
        <f>IF(CO187="","",RANK(CO187,$CO$3:$CO$202,1))</f>
        <v/>
      </c>
      <c r="CQ187" s="31" t="str">
        <f>IF(CP187=1,B187,"")</f>
        <v/>
      </c>
      <c r="CR187" s="31" t="str">
        <f>IF(CP187=2,B187,"")</f>
        <v/>
      </c>
      <c r="CS187" s="31" t="str">
        <f>IF(CP187=3,B187,"")</f>
        <v/>
      </c>
      <c r="CT187" s="31" t="str">
        <f>IF(BE187=0,BE187,"")</f>
        <v/>
      </c>
      <c r="CU187" s="31" t="str">
        <f>IF(BE187=1,1,"")</f>
        <v/>
      </c>
      <c r="CV187" s="31" t="str">
        <f>IF(BE187=2,2,"")</f>
        <v/>
      </c>
      <c r="CW187" s="31" t="str">
        <f>IF(BE187=3,3,"")</f>
        <v/>
      </c>
      <c r="CX187" s="31" t="str">
        <f>IF(BE187=4,4,"")</f>
        <v/>
      </c>
      <c r="CY187" s="31" t="str">
        <f>IF(BE187=5,5,"")</f>
        <v/>
      </c>
      <c r="CZ187" s="31" t="str">
        <f>IF(BH187=0,BH187,"")</f>
        <v/>
      </c>
      <c r="DA187" s="31" t="str">
        <f>IF(BH187=1,1,"")</f>
        <v/>
      </c>
      <c r="DB187" s="31" t="str">
        <f>IF(BH187=2,2,"")</f>
        <v/>
      </c>
      <c r="DC187" s="31" t="str">
        <f>IF(BH187=3,3,"")</f>
        <v/>
      </c>
      <c r="DD187" s="31" t="str">
        <f>IF(BH187=4,4,"")</f>
        <v/>
      </c>
      <c r="DE187" s="31" t="str">
        <f>IF(BH187=5,5,"")</f>
        <v/>
      </c>
      <c r="DF187" s="31" t="str">
        <f>IF(BK187=0,BK187,"")</f>
        <v/>
      </c>
      <c r="DG187" s="31" t="str">
        <f>IF(BK187=1,1,"")</f>
        <v/>
      </c>
      <c r="DH187" s="31" t="str">
        <f>IF(BK187=2,2,"")</f>
        <v/>
      </c>
      <c r="DI187" s="31" t="str">
        <f>IF(BK187=3,3,"")</f>
        <v/>
      </c>
      <c r="DJ187" s="31" t="str">
        <f>IF(BK187=4,4,"")</f>
        <v/>
      </c>
      <c r="DK187" s="31" t="str">
        <f>IF(BK187=5,5,"")</f>
        <v/>
      </c>
      <c r="DL187" s="31" t="str">
        <f>IF(BK187=6,6,"")</f>
        <v/>
      </c>
      <c r="DM187" s="31" t="str">
        <f>IF(BK187=7,7,"")</f>
        <v/>
      </c>
      <c r="DN187" s="31" t="str">
        <f>IF(BK187=8,8,"")</f>
        <v/>
      </c>
      <c r="DO187" s="31" t="str">
        <f>IF(BK187=9,9,"")</f>
        <v/>
      </c>
      <c r="DP187" s="31" t="str">
        <f>IF(BK187=10,10,"")</f>
        <v/>
      </c>
      <c r="DQ187" s="31" t="str">
        <f>IF(J187="Lund",AZ187,"")</f>
        <v/>
      </c>
      <c r="DR187" s="31" t="str">
        <f>IF(DQ187="","",RANK(DQ187,$DQ$3:$DQ$202,1))</f>
        <v/>
      </c>
      <c r="DS187" s="31" t="str">
        <f>IF(DR187=1,B187,"")</f>
        <v/>
      </c>
      <c r="DT187" s="31" t="str">
        <f>IF(I187="AT",B187,"")</f>
        <v/>
      </c>
      <c r="DU187" s="31" t="str">
        <f>IF(I187="MC",B187,"")</f>
        <v/>
      </c>
      <c r="DV187" s="31" t="str">
        <f>IF(I187="AC",B187,"")</f>
        <v/>
      </c>
      <c r="DW187" s="48" t="e">
        <f>IF(BK187=0,0,IF(D187="","",$D$203-AZ187+1)/$D$203*100)</f>
        <v>#VALUE!</v>
      </c>
      <c r="DX187" s="76" t="str">
        <f>IF(AS187 = 0,AV187 - AS187,"")</f>
        <v/>
      </c>
    </row>
    <row r="188" spans="1:128" ht="13.2" x14ac:dyDescent="0.25">
      <c r="A188" s="31" t="s">
        <v>318</v>
      </c>
      <c r="B188" s="76">
        <v>186</v>
      </c>
      <c r="C188" s="15"/>
      <c r="D188" s="15"/>
      <c r="E188" s="15"/>
      <c r="F188" s="15"/>
      <c r="G188" s="15"/>
      <c r="H188" s="47"/>
      <c r="I188" s="15"/>
      <c r="J188" s="47"/>
      <c r="K188" s="47"/>
      <c r="L188" s="47"/>
      <c r="M188" s="54"/>
      <c r="N188" s="54"/>
      <c r="O188" s="54"/>
      <c r="P188" s="54"/>
      <c r="Q188" s="54"/>
      <c r="R188" s="51"/>
      <c r="S188" s="51"/>
      <c r="T188" s="51"/>
      <c r="U188" s="51"/>
      <c r="V188" s="51"/>
      <c r="W188" s="51"/>
      <c r="X188" s="52" t="str">
        <f>IF(M188&gt;0,VLOOKUP(M188,$DY$8:$DZ$95,2)," ")</f>
        <v xml:space="preserve"> </v>
      </c>
      <c r="Y188" s="52" t="str">
        <f>IF(N188&gt;0,VLOOKUP(N188,$DY$8:$DZ$95,2)," ")</f>
        <v xml:space="preserve"> </v>
      </c>
      <c r="Z188" s="52" t="str">
        <f>IF(O188&gt;0,VLOOKUP(O188,$DY$8:$DZ$95,2)," ")</f>
        <v xml:space="preserve"> </v>
      </c>
      <c r="AA188" s="52" t="str">
        <f>IF(P188&gt;0,VLOOKUP(P188,$DY$8:$DZ$95,2)," ")</f>
        <v xml:space="preserve"> </v>
      </c>
      <c r="AB188" s="52" t="str">
        <f>IF(Q188&gt;0,VLOOKUP(Q188,$DY$8:$DZ$95,2)," ")</f>
        <v xml:space="preserve"> </v>
      </c>
      <c r="AC188" s="54"/>
      <c r="AD188" s="54"/>
      <c r="AE188" s="54"/>
      <c r="AF188" s="54"/>
      <c r="AG188" s="54"/>
      <c r="AH188" s="52" t="str">
        <f>IF(AC188&gt;0,VLOOKUP(AC188,$DY$8:$DZ$95,2)," ")</f>
        <v xml:space="preserve"> </v>
      </c>
      <c r="AI188" s="52" t="str">
        <f>IF(AD188&gt;0,VLOOKUP(AD188,$DY$8:$DZ$95,2)," ")</f>
        <v xml:space="preserve"> </v>
      </c>
      <c r="AJ188" s="52" t="str">
        <f>IF(AE188&gt;0,VLOOKUP(AE188,$DY$8:$DZ$95,2)," ")</f>
        <v xml:space="preserve"> </v>
      </c>
      <c r="AK188" s="52" t="str">
        <f>IF(AF188&gt;0,VLOOKUP(AF188,$DY$8:$DZ$95,2)," ")</f>
        <v xml:space="preserve"> </v>
      </c>
      <c r="AL188" s="52" t="str">
        <f>IF(AG188&gt;0,VLOOKUP(AG188,$DY$8:$DZ$95,2)," ")</f>
        <v xml:space="preserve"> </v>
      </c>
      <c r="AM188" s="53"/>
      <c r="AN188" s="53"/>
      <c r="AO188" s="53"/>
      <c r="AP188" s="53"/>
      <c r="AQ188" s="53"/>
      <c r="AR188" s="53"/>
      <c r="AS188" s="55" t="str">
        <f>IF(D188="","",SUM(X188:AB188))</f>
        <v/>
      </c>
      <c r="AT188" s="31" t="str">
        <f>IF(D188="","",RANK(AS188,$AS$3:$AS$202,0))</f>
        <v/>
      </c>
      <c r="AU188" s="57" t="str">
        <f>IF(D188="","",IF(LOOKUP(AT188,'Master 2012 Pay Sheet'!$A$5:$A$35,'Master 2012 Pay Sheet'!$B$5:$B$35)&gt;0,LOOKUP(AT188,'Master 2012 Pay Sheet'!$A$5:$A$35,'Master 2012 Pay Sheet'!$B$5:$B$35),0))</f>
        <v/>
      </c>
      <c r="AV188" s="56" t="str">
        <f>IF(D188="","",SUM(AH188:AL188))</f>
        <v/>
      </c>
      <c r="AW188" s="31" t="str">
        <f>IF(D188="","",RANK(AV188,$AV$3:$AV$202,0))</f>
        <v/>
      </c>
      <c r="AX188" s="57" t="str">
        <f>IF(D188="","",IF(LOOKUP(AW188,'Master 2012 Pay Sheet'!$C$5:$C$35,'Master 2012 Pay Sheet'!$D$5:$D$35)&gt;0,LOOKUP(AW188,'Master 2012 Pay Sheet'!$C$5:$C$35,'Master 2012 Pay Sheet'!$D$5:$D$35),0))</f>
        <v/>
      </c>
      <c r="AY188" s="56" t="str">
        <f>IF(D188="","",AS188+AV188)</f>
        <v/>
      </c>
      <c r="AZ188" s="31" t="str">
        <f>IF(D188="","",RANK(AY188,$AY$3:$AY$202,0))</f>
        <v/>
      </c>
      <c r="BA188" s="57" t="str">
        <f>IF(D188="","",IF(LOOKUP(AZ188,'Master 2012 Pay Sheet'!$E$5:$E$35,'Master 2012 Pay Sheet'!$F$5:$F$35)&gt;0,LOOKUP(AZ188,'Master 2012 Pay Sheet'!$E$5:$E$35,'Master 2012 Pay Sheet'!$F$5:$F$35),0))</f>
        <v/>
      </c>
      <c r="BB188" s="57" t="str">
        <f>IF(D188="","",SUM(AU188+AX188+BA188))</f>
        <v/>
      </c>
      <c r="BC188" s="31" t="str">
        <f>IF(D188="","",AT188-AZ188)</f>
        <v/>
      </c>
      <c r="BD188" s="31" t="str">
        <f>IF(D188="","",IF(BC188=MAX($BC$3:$BC$202),B188,""))</f>
        <v/>
      </c>
      <c r="BE188" s="31" t="str">
        <f>IF(D188="","",COUNT(M188:Q188))</f>
        <v/>
      </c>
      <c r="BF188" s="56" t="str">
        <f>IF(D188="","",MAX(X188:AB188))</f>
        <v/>
      </c>
      <c r="BG188" s="31" t="str">
        <f>IF(BF188=MAX($BF$3:$BF$202),B188,"")</f>
        <v/>
      </c>
      <c r="BH188" s="31" t="str">
        <f>IF(D188="","",COUNT(AC188:AG188))</f>
        <v/>
      </c>
      <c r="BI188" s="56" t="str">
        <f>IF(D188="","",MAX(AH188:AL188))</f>
        <v/>
      </c>
      <c r="BJ188" s="31" t="str">
        <f>IF(BI188=MAX($BI$3:$BI$202),B188,"")</f>
        <v/>
      </c>
      <c r="BK188" s="31" t="str">
        <f>IF(BE188="","",BE188+BH188)</f>
        <v/>
      </c>
      <c r="BL188" s="31" t="str">
        <f>IF(D188="","",IF(S188=MAX($S$3:$S$202),S188,""))</f>
        <v/>
      </c>
      <c r="BM188" s="31" t="str">
        <f>IF(BL188=MAX($BL$3:$BL$202),B188,"")</f>
        <v/>
      </c>
      <c r="BN188" s="31" t="str">
        <f>IF(D188="","",IF(AN188=MAX($AN$3:$AN$202),AN188,""))</f>
        <v/>
      </c>
      <c r="BO188" s="31" t="str">
        <f>IF(BN188=MAX($BN$3:$BN$202),B188,"")</f>
        <v/>
      </c>
      <c r="BP188" s="31" t="str">
        <f>IF(D188="","",IF(R188=MAX($R$3:$R$202),R188,""))</f>
        <v/>
      </c>
      <c r="BQ188" s="31" t="str">
        <f>IF(BP188=MAX($BP$3:$BP$202),B188,"")</f>
        <v/>
      </c>
      <c r="BR188" s="31" t="str">
        <f>IF(D188="","",IF(AM188=MAX($AM$3:$AM$202),AM188,""))</f>
        <v/>
      </c>
      <c r="BS188" s="31" t="str">
        <f>IF(BR188=MAX($BR$3:$BR$202),B188,"")</f>
        <v/>
      </c>
      <c r="BT188" s="31" t="str">
        <f>IF(D188="","",IF(V188=MAX($V$3:$V$202),V188,""))</f>
        <v/>
      </c>
      <c r="BU188" s="31" t="str">
        <f>IF(BT188=MAX($BT$3:$BT$202),B188,"")</f>
        <v/>
      </c>
      <c r="BV188" s="31" t="str">
        <f>IF(D188="","",IF(W188=MAX($W$3:$W$202), W188,""))</f>
        <v/>
      </c>
      <c r="BW188" s="31" t="str">
        <f>IF(BV188=MAX($BV$3:$BV$202),B188,"")</f>
        <v/>
      </c>
      <c r="BX188" s="31" t="str">
        <f>IF(D188="","",IF(AQ188=MAX($AQ$3:$AQ$202),AQ188,""))</f>
        <v/>
      </c>
      <c r="BY188" s="31" t="str">
        <f>IF(BX188=MAX($BX$3:$BX$202),B188,"")</f>
        <v/>
      </c>
      <c r="BZ188" s="31" t="str">
        <f>IF(D188="","",IF(AR188=MAX($AR$3:$AR$202), AR188,""))</f>
        <v/>
      </c>
      <c r="CA188" s="31" t="str">
        <f>IF(BZ188=MAX($BZ$3:$BZ$202),B188,"")</f>
        <v/>
      </c>
      <c r="CB188" s="31" t="str">
        <f>IF(D188="","",IF(U188=MAX($U$3:$U$202), U188,""))</f>
        <v/>
      </c>
      <c r="CC188" s="31" t="str">
        <f>IF(CB188=MAX($CB$3:$CB$202),B188,"")</f>
        <v/>
      </c>
      <c r="CD188" s="31" t="str">
        <f>IF(D188="","",IF(AP188=MAX($AP$3:$AP$202),AP188,""))</f>
        <v/>
      </c>
      <c r="CE188" s="31" t="str">
        <f>IF(CD188=MAX($CD$3:$CD$202),B188,"")</f>
        <v/>
      </c>
      <c r="CF188" s="31" t="str">
        <f>IF(D188="","",IF(T188=MAX($T$3:$T$202), T188,""))</f>
        <v/>
      </c>
      <c r="CG188" s="31" t="str">
        <f>IF(CF188=MAX($CF$3:$CF$202),B188,"")</f>
        <v/>
      </c>
      <c r="CH188" s="31" t="str">
        <f>IF(D188="","",IF(AO188=MAX($AO$3:$AO$202),AO188,""))</f>
        <v/>
      </c>
      <c r="CI188" s="31" t="str">
        <f>IF(CH188=MAX($CH$3:$CH$202),B188,"")</f>
        <v/>
      </c>
      <c r="CJ188" s="31" t="str">
        <f>IF(I188="AC",AZ188,"")</f>
        <v/>
      </c>
      <c r="CK188" s="31" t="str">
        <f>IF(CJ188="","",RANK(CJ188,$CJ$3:$CJ$202,1))</f>
        <v/>
      </c>
      <c r="CL188" s="31" t="str">
        <f>IF(CK188=1,B188,"")</f>
        <v/>
      </c>
      <c r="CM188" s="31" t="str">
        <f>IF(CK188=2,B188,"")</f>
        <v/>
      </c>
      <c r="CN188" s="31" t="str">
        <f>IF(CK188=3,B188,"")</f>
        <v/>
      </c>
      <c r="CO188" s="31" t="str">
        <f>IF(I188="MC",AZ188,"")</f>
        <v/>
      </c>
      <c r="CP188" s="31" t="str">
        <f>IF(CO188="","",RANK(CO188,$CO$3:$CO$202,1))</f>
        <v/>
      </c>
      <c r="CQ188" s="31" t="str">
        <f>IF(CP188=1,B188,"")</f>
        <v/>
      </c>
      <c r="CR188" s="31" t="str">
        <f>IF(CP188=2,B188,"")</f>
        <v/>
      </c>
      <c r="CS188" s="31" t="str">
        <f>IF(CP188=3,B188,"")</f>
        <v/>
      </c>
      <c r="CT188" s="31" t="str">
        <f>IF(BE188=0,BE188,"")</f>
        <v/>
      </c>
      <c r="CU188" s="31" t="str">
        <f>IF(BE188=1,1,"")</f>
        <v/>
      </c>
      <c r="CV188" s="31" t="str">
        <f>IF(BE188=2,2,"")</f>
        <v/>
      </c>
      <c r="CW188" s="31" t="str">
        <f>IF(BE188=3,3,"")</f>
        <v/>
      </c>
      <c r="CX188" s="31" t="str">
        <f>IF(BE188=4,4,"")</f>
        <v/>
      </c>
      <c r="CY188" s="31" t="str">
        <f>IF(BE188=5,5,"")</f>
        <v/>
      </c>
      <c r="CZ188" s="31" t="str">
        <f>IF(BH188=0,BH188,"")</f>
        <v/>
      </c>
      <c r="DA188" s="31" t="str">
        <f>IF(BH188=1,1,"")</f>
        <v/>
      </c>
      <c r="DB188" s="31" t="str">
        <f>IF(BH188=2,2,"")</f>
        <v/>
      </c>
      <c r="DC188" s="31" t="str">
        <f>IF(BH188=3,3,"")</f>
        <v/>
      </c>
      <c r="DD188" s="31" t="str">
        <f>IF(BH188=4,4,"")</f>
        <v/>
      </c>
      <c r="DE188" s="31" t="str">
        <f>IF(BH188=5,5,"")</f>
        <v/>
      </c>
      <c r="DF188" s="31" t="str">
        <f>IF(BK188=0,BK188,"")</f>
        <v/>
      </c>
      <c r="DG188" s="31" t="str">
        <f>IF(BK188=1,1,"")</f>
        <v/>
      </c>
      <c r="DH188" s="31" t="str">
        <f>IF(BK188=2,2,"")</f>
        <v/>
      </c>
      <c r="DI188" s="31" t="str">
        <f>IF(BK188=3,3,"")</f>
        <v/>
      </c>
      <c r="DJ188" s="31" t="str">
        <f>IF(BK188=4,4,"")</f>
        <v/>
      </c>
      <c r="DK188" s="31" t="str">
        <f>IF(BK188=5,5,"")</f>
        <v/>
      </c>
      <c r="DL188" s="31" t="str">
        <f>IF(BK188=6,6,"")</f>
        <v/>
      </c>
      <c r="DM188" s="31" t="str">
        <f>IF(BK188=7,7,"")</f>
        <v/>
      </c>
      <c r="DN188" s="31" t="str">
        <f>IF(BK188=8,8,"")</f>
        <v/>
      </c>
      <c r="DO188" s="31" t="str">
        <f>IF(BK188=9,9,"")</f>
        <v/>
      </c>
      <c r="DP188" s="31" t="str">
        <f>IF(BK188=10,10,"")</f>
        <v/>
      </c>
      <c r="DQ188" s="31" t="str">
        <f>IF(J188="Lund",AZ188,"")</f>
        <v/>
      </c>
      <c r="DR188" s="31" t="str">
        <f>IF(DQ188="","",RANK(DQ188,$DQ$3:$DQ$202,1))</f>
        <v/>
      </c>
      <c r="DS188" s="31" t="str">
        <f>IF(DR188=1,B188,"")</f>
        <v/>
      </c>
      <c r="DT188" s="31" t="str">
        <f>IF(I188="AT",B188,"")</f>
        <v/>
      </c>
      <c r="DU188" s="31" t="str">
        <f>IF(I188="MC",B188,"")</f>
        <v/>
      </c>
      <c r="DV188" s="31" t="str">
        <f>IF(I188="AC",B188,"")</f>
        <v/>
      </c>
      <c r="DW188" s="48" t="e">
        <f>IF(BK188=0,0,IF(D188="","",$D$203-AZ188+1)/$D$203*100)</f>
        <v>#VALUE!</v>
      </c>
      <c r="DX188" s="76" t="str">
        <f>IF(AS188 = 0,AV188 - AS188,"")</f>
        <v/>
      </c>
    </row>
    <row r="189" spans="1:128" ht="13.2" x14ac:dyDescent="0.25">
      <c r="A189" s="31" t="s">
        <v>318</v>
      </c>
      <c r="B189" s="76">
        <v>187</v>
      </c>
      <c r="C189" s="15"/>
      <c r="D189" s="15"/>
      <c r="E189" s="15"/>
      <c r="F189" s="15"/>
      <c r="G189" s="15"/>
      <c r="H189" s="47"/>
      <c r="I189" s="15"/>
      <c r="J189" s="47"/>
      <c r="K189" s="47"/>
      <c r="L189" s="47"/>
      <c r="M189" s="54"/>
      <c r="N189" s="54"/>
      <c r="O189" s="54"/>
      <c r="P189" s="54"/>
      <c r="Q189" s="54"/>
      <c r="R189" s="51"/>
      <c r="S189" s="51"/>
      <c r="T189" s="51"/>
      <c r="U189" s="51"/>
      <c r="V189" s="51"/>
      <c r="W189" s="51"/>
      <c r="X189" s="52" t="str">
        <f>IF(M189&gt;0,VLOOKUP(M189,$DY$8:$DZ$95,2)," ")</f>
        <v xml:space="preserve"> </v>
      </c>
      <c r="Y189" s="52" t="str">
        <f>IF(N189&gt;0,VLOOKUP(N189,$DY$8:$DZ$95,2)," ")</f>
        <v xml:space="preserve"> </v>
      </c>
      <c r="Z189" s="52" t="str">
        <f>IF(O189&gt;0,VLOOKUP(O189,$DY$8:$DZ$95,2)," ")</f>
        <v xml:space="preserve"> </v>
      </c>
      <c r="AA189" s="52" t="str">
        <f>IF(P189&gt;0,VLOOKUP(P189,$DY$8:$DZ$95,2)," ")</f>
        <v xml:space="preserve"> </v>
      </c>
      <c r="AB189" s="52" t="str">
        <f>IF(Q189&gt;0,VLOOKUP(Q189,$DY$8:$DZ$95,2)," ")</f>
        <v xml:space="preserve"> </v>
      </c>
      <c r="AC189" s="54"/>
      <c r="AD189" s="54"/>
      <c r="AE189" s="54"/>
      <c r="AF189" s="54"/>
      <c r="AG189" s="54"/>
      <c r="AH189" s="52" t="str">
        <f>IF(AC189&gt;0,VLOOKUP(AC189,$DY$8:$DZ$95,2)," ")</f>
        <v xml:space="preserve"> </v>
      </c>
      <c r="AI189" s="52" t="str">
        <f>IF(AD189&gt;0,VLOOKUP(AD189,$DY$8:$DZ$95,2)," ")</f>
        <v xml:space="preserve"> </v>
      </c>
      <c r="AJ189" s="52" t="str">
        <f>IF(AE189&gt;0,VLOOKUP(AE189,$DY$8:$DZ$95,2)," ")</f>
        <v xml:space="preserve"> </v>
      </c>
      <c r="AK189" s="52" t="str">
        <f>IF(AF189&gt;0,VLOOKUP(AF189,$DY$8:$DZ$95,2)," ")</f>
        <v xml:space="preserve"> </v>
      </c>
      <c r="AL189" s="52" t="str">
        <f>IF(AG189&gt;0,VLOOKUP(AG189,$DY$8:$DZ$95,2)," ")</f>
        <v xml:space="preserve"> </v>
      </c>
      <c r="AM189" s="53"/>
      <c r="AN189" s="53"/>
      <c r="AO189" s="53"/>
      <c r="AP189" s="53"/>
      <c r="AQ189" s="53"/>
      <c r="AR189" s="53"/>
      <c r="AS189" s="55" t="str">
        <f>IF(D189="","",SUM(X189:AB189))</f>
        <v/>
      </c>
      <c r="AT189" s="31" t="str">
        <f>IF(D189="","",RANK(AS189,$AS$3:$AS$202,0))</f>
        <v/>
      </c>
      <c r="AU189" s="57" t="str">
        <f>IF(D189="","",IF(LOOKUP(AT189,'Master 2012 Pay Sheet'!$A$5:$A$35,'Master 2012 Pay Sheet'!$B$5:$B$35)&gt;0,LOOKUP(AT189,'Master 2012 Pay Sheet'!$A$5:$A$35,'Master 2012 Pay Sheet'!$B$5:$B$35),0))</f>
        <v/>
      </c>
      <c r="AV189" s="56" t="str">
        <f>IF(D189="","",SUM(AH189:AL189))</f>
        <v/>
      </c>
      <c r="AW189" s="31" t="str">
        <f>IF(D189="","",RANK(AV189,$AV$3:$AV$202,0))</f>
        <v/>
      </c>
      <c r="AX189" s="57" t="str">
        <f>IF(D189="","",IF(LOOKUP(AW189,'Master 2012 Pay Sheet'!$C$5:$C$35,'Master 2012 Pay Sheet'!$D$5:$D$35)&gt;0,LOOKUP(AW189,'Master 2012 Pay Sheet'!$C$5:$C$35,'Master 2012 Pay Sheet'!$D$5:$D$35),0))</f>
        <v/>
      </c>
      <c r="AY189" s="56" t="str">
        <f>IF(D189="","",AS189+AV189)</f>
        <v/>
      </c>
      <c r="AZ189" s="31" t="str">
        <f>IF(D189="","",RANK(AY189,$AY$3:$AY$202,0))</f>
        <v/>
      </c>
      <c r="BA189" s="57" t="str">
        <f>IF(D189="","",IF(LOOKUP(AZ189,'Master 2012 Pay Sheet'!$E$5:$E$35,'Master 2012 Pay Sheet'!$F$5:$F$35)&gt;0,LOOKUP(AZ189,'Master 2012 Pay Sheet'!$E$5:$E$35,'Master 2012 Pay Sheet'!$F$5:$F$35),0))</f>
        <v/>
      </c>
      <c r="BB189" s="57" t="str">
        <f>IF(D189="","",SUM(AU189+AX189+BA189))</f>
        <v/>
      </c>
      <c r="BC189" s="31" t="str">
        <f>IF(D189="","",AT189-AZ189)</f>
        <v/>
      </c>
      <c r="BD189" s="31" t="str">
        <f>IF(D189="","",IF(BC189=MAX($BC$3:$BC$202),B189,""))</f>
        <v/>
      </c>
      <c r="BE189" s="31" t="str">
        <f>IF(D189="","",COUNT(M189:Q189))</f>
        <v/>
      </c>
      <c r="BF189" s="56" t="str">
        <f>IF(D189="","",MAX(X189:AB189))</f>
        <v/>
      </c>
      <c r="BG189" s="31" t="str">
        <f>IF(BF189=MAX($BF$3:$BF$202),B189,"")</f>
        <v/>
      </c>
      <c r="BH189" s="31" t="str">
        <f>IF(D189="","",COUNT(AC189:AG189))</f>
        <v/>
      </c>
      <c r="BI189" s="56" t="str">
        <f>IF(D189="","",MAX(AH189:AL189))</f>
        <v/>
      </c>
      <c r="BJ189" s="31" t="str">
        <f>IF(BI189=MAX($BI$3:$BI$202),B189,"")</f>
        <v/>
      </c>
      <c r="BK189" s="31" t="str">
        <f>IF(BE189="","",BE189+BH189)</f>
        <v/>
      </c>
      <c r="BL189" s="31" t="str">
        <f>IF(D189="","",IF(S189=MAX($S$3:$S$202),S189,""))</f>
        <v/>
      </c>
      <c r="BM189" s="31" t="str">
        <f>IF(BL189=MAX($BL$3:$BL$202),B189,"")</f>
        <v/>
      </c>
      <c r="BN189" s="31" t="str">
        <f>IF(D189="","",IF(AN189=MAX($AN$3:$AN$202),AN189,""))</f>
        <v/>
      </c>
      <c r="BO189" s="31" t="str">
        <f>IF(BN189=MAX($BN$3:$BN$202),B189,"")</f>
        <v/>
      </c>
      <c r="BP189" s="31" t="str">
        <f>IF(D189="","",IF(R189=MAX($R$3:$R$202),R189,""))</f>
        <v/>
      </c>
      <c r="BQ189" s="31" t="str">
        <f>IF(BP189=MAX($BP$3:$BP$202),B189,"")</f>
        <v/>
      </c>
      <c r="BR189" s="31" t="str">
        <f>IF(D189="","",IF(AM189=MAX($AM$3:$AM$202),AM189,""))</f>
        <v/>
      </c>
      <c r="BS189" s="31" t="str">
        <f>IF(BR189=MAX($BR$3:$BR$202),B189,"")</f>
        <v/>
      </c>
      <c r="BT189" s="31" t="str">
        <f>IF(D189="","",IF(V189=MAX($V$3:$V$202),V189,""))</f>
        <v/>
      </c>
      <c r="BU189" s="31" t="str">
        <f>IF(BT189=MAX($BT$3:$BT$202),B189,"")</f>
        <v/>
      </c>
      <c r="BV189" s="31" t="str">
        <f>IF(D189="","",IF(W189=MAX($W$3:$W$202), W189,""))</f>
        <v/>
      </c>
      <c r="BW189" s="31" t="str">
        <f>IF(BV189=MAX($BV$3:$BV$202),B189,"")</f>
        <v/>
      </c>
      <c r="BX189" s="31" t="str">
        <f>IF(D189="","",IF(AQ189=MAX($AQ$3:$AQ$202),AQ189,""))</f>
        <v/>
      </c>
      <c r="BY189" s="31" t="str">
        <f>IF(BX189=MAX($BX$3:$BX$202),B189,"")</f>
        <v/>
      </c>
      <c r="BZ189" s="31" t="str">
        <f>IF(D189="","",IF(AR189=MAX($AR$3:$AR$202), AR189,""))</f>
        <v/>
      </c>
      <c r="CA189" s="31" t="str">
        <f>IF(BZ189=MAX($BZ$3:$BZ$202),B189,"")</f>
        <v/>
      </c>
      <c r="CB189" s="31" t="str">
        <f>IF(D189="","",IF(U189=MAX($U$3:$U$202), U189,""))</f>
        <v/>
      </c>
      <c r="CC189" s="31" t="str">
        <f>IF(CB189=MAX($CB$3:$CB$202),B189,"")</f>
        <v/>
      </c>
      <c r="CD189" s="31" t="str">
        <f>IF(D189="","",IF(AP189=MAX($AP$3:$AP$202),AP189,""))</f>
        <v/>
      </c>
      <c r="CE189" s="31" t="str">
        <f>IF(CD189=MAX($CD$3:$CD$202),B189,"")</f>
        <v/>
      </c>
      <c r="CF189" s="31" t="str">
        <f>IF(D189="","",IF(T189=MAX($T$3:$T$202), T189,""))</f>
        <v/>
      </c>
      <c r="CG189" s="31" t="str">
        <f>IF(CF189=MAX($CF$3:$CF$202),B189,"")</f>
        <v/>
      </c>
      <c r="CH189" s="31" t="str">
        <f>IF(D189="","",IF(AO189=MAX($AO$3:$AO$202),AO189,""))</f>
        <v/>
      </c>
      <c r="CI189" s="31" t="str">
        <f>IF(CH189=MAX($CH$3:$CH$202),B189,"")</f>
        <v/>
      </c>
      <c r="CJ189" s="31" t="str">
        <f>IF(I189="AC",AZ189,"")</f>
        <v/>
      </c>
      <c r="CK189" s="31" t="str">
        <f>IF(CJ189="","",RANK(CJ189,$CJ$3:$CJ$202,1))</f>
        <v/>
      </c>
      <c r="CL189" s="31" t="str">
        <f>IF(CK189=1,B189,"")</f>
        <v/>
      </c>
      <c r="CM189" s="31" t="str">
        <f>IF(CK189=2,B189,"")</f>
        <v/>
      </c>
      <c r="CN189" s="31" t="str">
        <f>IF(CK189=3,B189,"")</f>
        <v/>
      </c>
      <c r="CO189" s="31" t="str">
        <f>IF(I189="MC",AZ189,"")</f>
        <v/>
      </c>
      <c r="CP189" s="31" t="str">
        <f>IF(CO189="","",RANK(CO189,$CO$3:$CO$202,1))</f>
        <v/>
      </c>
      <c r="CQ189" s="31" t="str">
        <f>IF(CP189=1,B189,"")</f>
        <v/>
      </c>
      <c r="CR189" s="31" t="str">
        <f>IF(CP189=2,B189,"")</f>
        <v/>
      </c>
      <c r="CS189" s="31" t="str">
        <f>IF(CP189=3,B189,"")</f>
        <v/>
      </c>
      <c r="CT189" s="31" t="str">
        <f>IF(BE189=0,BE189,"")</f>
        <v/>
      </c>
      <c r="CU189" s="31" t="str">
        <f>IF(BE189=1,1,"")</f>
        <v/>
      </c>
      <c r="CV189" s="31" t="str">
        <f>IF(BE189=2,2,"")</f>
        <v/>
      </c>
      <c r="CW189" s="31" t="str">
        <f>IF(BE189=3,3,"")</f>
        <v/>
      </c>
      <c r="CX189" s="31" t="str">
        <f>IF(BE189=4,4,"")</f>
        <v/>
      </c>
      <c r="CY189" s="31" t="str">
        <f>IF(BE189=5,5,"")</f>
        <v/>
      </c>
      <c r="CZ189" s="31" t="str">
        <f>IF(BH189=0,BH189,"")</f>
        <v/>
      </c>
      <c r="DA189" s="31" t="str">
        <f>IF(BH189=1,1,"")</f>
        <v/>
      </c>
      <c r="DB189" s="31" t="str">
        <f>IF(BH189=2,2,"")</f>
        <v/>
      </c>
      <c r="DC189" s="31" t="str">
        <f>IF(BH189=3,3,"")</f>
        <v/>
      </c>
      <c r="DD189" s="31" t="str">
        <f>IF(BH189=4,4,"")</f>
        <v/>
      </c>
      <c r="DE189" s="31" t="str">
        <f>IF(BH189=5,5,"")</f>
        <v/>
      </c>
      <c r="DF189" s="31" t="str">
        <f>IF(BK189=0,BK189,"")</f>
        <v/>
      </c>
      <c r="DG189" s="31" t="str">
        <f>IF(BK189=1,1,"")</f>
        <v/>
      </c>
      <c r="DH189" s="31" t="str">
        <f>IF(BK189=2,2,"")</f>
        <v/>
      </c>
      <c r="DI189" s="31" t="str">
        <f>IF(BK189=3,3,"")</f>
        <v/>
      </c>
      <c r="DJ189" s="31" t="str">
        <f>IF(BK189=4,4,"")</f>
        <v/>
      </c>
      <c r="DK189" s="31" t="str">
        <f>IF(BK189=5,5,"")</f>
        <v/>
      </c>
      <c r="DL189" s="31" t="str">
        <f>IF(BK189=6,6,"")</f>
        <v/>
      </c>
      <c r="DM189" s="31" t="str">
        <f>IF(BK189=7,7,"")</f>
        <v/>
      </c>
      <c r="DN189" s="31" t="str">
        <f>IF(BK189=8,8,"")</f>
        <v/>
      </c>
      <c r="DO189" s="31" t="str">
        <f>IF(BK189=9,9,"")</f>
        <v/>
      </c>
      <c r="DP189" s="31" t="str">
        <f>IF(BK189=10,10,"")</f>
        <v/>
      </c>
      <c r="DQ189" s="31" t="str">
        <f>IF(J189="Lund",AZ189,"")</f>
        <v/>
      </c>
      <c r="DR189" s="31" t="str">
        <f>IF(DQ189="","",RANK(DQ189,$DQ$3:$DQ$202,1))</f>
        <v/>
      </c>
      <c r="DS189" s="31" t="str">
        <f>IF(DR189=1,B189,"")</f>
        <v/>
      </c>
      <c r="DT189" s="31" t="str">
        <f>IF(I189="AT",B189,"")</f>
        <v/>
      </c>
      <c r="DU189" s="31" t="str">
        <f>IF(I189="MC",B189,"")</f>
        <v/>
      </c>
      <c r="DV189" s="31" t="str">
        <f>IF(I189="AC",B189,"")</f>
        <v/>
      </c>
      <c r="DW189" s="48" t="e">
        <f>IF(BK189=0,0,IF(D189="","",$D$203-AZ189+1)/$D$203*100)</f>
        <v>#VALUE!</v>
      </c>
      <c r="DX189" s="76" t="str">
        <f>IF(AS189 = 0,AV189 - AS189,"")</f>
        <v/>
      </c>
    </row>
    <row r="190" spans="1:128" ht="13.2" x14ac:dyDescent="0.25">
      <c r="A190" s="31" t="s">
        <v>318</v>
      </c>
      <c r="B190" s="76">
        <v>188</v>
      </c>
      <c r="C190" s="15"/>
      <c r="D190" s="15"/>
      <c r="E190" s="15"/>
      <c r="F190" s="15"/>
      <c r="G190" s="15"/>
      <c r="H190" s="47"/>
      <c r="I190" s="15"/>
      <c r="J190" s="47"/>
      <c r="K190" s="47"/>
      <c r="L190" s="47"/>
      <c r="M190" s="54"/>
      <c r="N190" s="54"/>
      <c r="O190" s="54"/>
      <c r="P190" s="54"/>
      <c r="Q190" s="54"/>
      <c r="R190" s="51"/>
      <c r="S190" s="51"/>
      <c r="T190" s="51"/>
      <c r="U190" s="51"/>
      <c r="V190" s="51"/>
      <c r="W190" s="51"/>
      <c r="X190" s="52" t="str">
        <f>IF(M190&gt;0,VLOOKUP(M190,$DY$8:$DZ$95,2)," ")</f>
        <v xml:space="preserve"> </v>
      </c>
      <c r="Y190" s="52" t="str">
        <f>IF(N190&gt;0,VLOOKUP(N190,$DY$8:$DZ$95,2)," ")</f>
        <v xml:space="preserve"> </v>
      </c>
      <c r="Z190" s="52" t="str">
        <f>IF(O190&gt;0,VLOOKUP(O190,$DY$8:$DZ$95,2)," ")</f>
        <v xml:space="preserve"> </v>
      </c>
      <c r="AA190" s="52" t="str">
        <f>IF(P190&gt;0,VLOOKUP(P190,$DY$8:$DZ$95,2)," ")</f>
        <v xml:space="preserve"> </v>
      </c>
      <c r="AB190" s="52" t="str">
        <f>IF(Q190&gt;0,VLOOKUP(Q190,$DY$8:$DZ$95,2)," ")</f>
        <v xml:space="preserve"> </v>
      </c>
      <c r="AC190" s="54"/>
      <c r="AD190" s="54"/>
      <c r="AE190" s="54"/>
      <c r="AF190" s="54"/>
      <c r="AG190" s="54"/>
      <c r="AH190" s="52" t="str">
        <f>IF(AC190&gt;0,VLOOKUP(AC190,$DY$8:$DZ$95,2)," ")</f>
        <v xml:space="preserve"> </v>
      </c>
      <c r="AI190" s="52" t="str">
        <f>IF(AD190&gt;0,VLOOKUP(AD190,$DY$8:$DZ$95,2)," ")</f>
        <v xml:space="preserve"> </v>
      </c>
      <c r="AJ190" s="52" t="str">
        <f>IF(AE190&gt;0,VLOOKUP(AE190,$DY$8:$DZ$95,2)," ")</f>
        <v xml:space="preserve"> </v>
      </c>
      <c r="AK190" s="52" t="str">
        <f>IF(AF190&gt;0,VLOOKUP(AF190,$DY$8:$DZ$95,2)," ")</f>
        <v xml:space="preserve"> </v>
      </c>
      <c r="AL190" s="52" t="str">
        <f>IF(AG190&gt;0,VLOOKUP(AG190,$DY$8:$DZ$95,2)," ")</f>
        <v xml:space="preserve"> </v>
      </c>
      <c r="AM190" s="53"/>
      <c r="AN190" s="53"/>
      <c r="AO190" s="53"/>
      <c r="AP190" s="53"/>
      <c r="AQ190" s="53"/>
      <c r="AR190" s="53"/>
      <c r="AS190" s="55" t="str">
        <f>IF(D190="","",SUM(X190:AB190))</f>
        <v/>
      </c>
      <c r="AT190" s="31" t="str">
        <f>IF(D190="","",RANK(AS190,$AS$3:$AS$202,0))</f>
        <v/>
      </c>
      <c r="AU190" s="57" t="str">
        <f>IF(D190="","",IF(LOOKUP(AT190,'Master 2012 Pay Sheet'!$A$5:$A$35,'Master 2012 Pay Sheet'!$B$5:$B$35)&gt;0,LOOKUP(AT190,'Master 2012 Pay Sheet'!$A$5:$A$35,'Master 2012 Pay Sheet'!$B$5:$B$35),0))</f>
        <v/>
      </c>
      <c r="AV190" s="56" t="str">
        <f>IF(D190="","",SUM(AH190:AL190))</f>
        <v/>
      </c>
      <c r="AW190" s="31" t="str">
        <f>IF(D190="","",RANK(AV190,$AV$3:$AV$202,0))</f>
        <v/>
      </c>
      <c r="AX190" s="57" t="str">
        <f>IF(D190="","",IF(LOOKUP(AW190,'Master 2012 Pay Sheet'!$C$5:$C$35,'Master 2012 Pay Sheet'!$D$5:$D$35)&gt;0,LOOKUP(AW190,'Master 2012 Pay Sheet'!$C$5:$C$35,'Master 2012 Pay Sheet'!$D$5:$D$35),0))</f>
        <v/>
      </c>
      <c r="AY190" s="56" t="str">
        <f>IF(D190="","",AS190+AV190)</f>
        <v/>
      </c>
      <c r="AZ190" s="31" t="str">
        <f>IF(D190="","",RANK(AY190,$AY$3:$AY$202,0))</f>
        <v/>
      </c>
      <c r="BA190" s="57" t="str">
        <f>IF(D190="","",IF(LOOKUP(AZ190,'Master 2012 Pay Sheet'!$E$5:$E$35,'Master 2012 Pay Sheet'!$F$5:$F$35)&gt;0,LOOKUP(AZ190,'Master 2012 Pay Sheet'!$E$5:$E$35,'Master 2012 Pay Sheet'!$F$5:$F$35),0))</f>
        <v/>
      </c>
      <c r="BB190" s="57" t="str">
        <f>IF(D190="","",SUM(AU190+AX190+BA190))</f>
        <v/>
      </c>
      <c r="BC190" s="31" t="str">
        <f>IF(D190="","",AT190-AZ190)</f>
        <v/>
      </c>
      <c r="BD190" s="31" t="str">
        <f>IF(D190="","",IF(BC190=MAX($BC$3:$BC$202),B190,""))</f>
        <v/>
      </c>
      <c r="BE190" s="31" t="str">
        <f>IF(D190="","",COUNT(M190:Q190))</f>
        <v/>
      </c>
      <c r="BF190" s="56" t="str">
        <f>IF(D190="","",MAX(X190:AB190))</f>
        <v/>
      </c>
      <c r="BG190" s="31" t="str">
        <f>IF(BF190=MAX($BF$3:$BF$202),B190,"")</f>
        <v/>
      </c>
      <c r="BH190" s="31" t="str">
        <f>IF(D190="","",COUNT(AC190:AG190))</f>
        <v/>
      </c>
      <c r="BI190" s="56" t="str">
        <f>IF(D190="","",MAX(AH190:AL190))</f>
        <v/>
      </c>
      <c r="BJ190" s="31" t="str">
        <f>IF(BI190=MAX($BI$3:$BI$202),B190,"")</f>
        <v/>
      </c>
      <c r="BK190" s="31" t="str">
        <f>IF(BE190="","",BE190+BH190)</f>
        <v/>
      </c>
      <c r="BL190" s="31" t="str">
        <f>IF(D190="","",IF(S190=MAX($S$3:$S$202),S190,""))</f>
        <v/>
      </c>
      <c r="BM190" s="31" t="str">
        <f>IF(BL190=MAX($BL$3:$BL$202),B190,"")</f>
        <v/>
      </c>
      <c r="BN190" s="31" t="str">
        <f>IF(D190="","",IF(AN190=MAX($AN$3:$AN$202),AN190,""))</f>
        <v/>
      </c>
      <c r="BO190" s="31" t="str">
        <f>IF(BN190=MAX($BN$3:$BN$202),B190,"")</f>
        <v/>
      </c>
      <c r="BP190" s="31" t="str">
        <f>IF(D190="","",IF(R190=MAX($R$3:$R$202),R190,""))</f>
        <v/>
      </c>
      <c r="BQ190" s="31" t="str">
        <f>IF(BP190=MAX($BP$3:$BP$202),B190,"")</f>
        <v/>
      </c>
      <c r="BR190" s="31" t="str">
        <f>IF(D190="","",IF(AM190=MAX($AM$3:$AM$202),AM190,""))</f>
        <v/>
      </c>
      <c r="BS190" s="31" t="str">
        <f>IF(BR190=MAX($BR$3:$BR$202),B190,"")</f>
        <v/>
      </c>
      <c r="BT190" s="31" t="str">
        <f>IF(D190="","",IF(V190=MAX($V$3:$V$202),V190,""))</f>
        <v/>
      </c>
      <c r="BU190" s="31" t="str">
        <f>IF(BT190=MAX($BT$3:$BT$202),B190,"")</f>
        <v/>
      </c>
      <c r="BV190" s="31" t="str">
        <f>IF(D190="","",IF(W190=MAX($W$3:$W$202), W190,""))</f>
        <v/>
      </c>
      <c r="BW190" s="31" t="str">
        <f>IF(BV190=MAX($BV$3:$BV$202),B190,"")</f>
        <v/>
      </c>
      <c r="BX190" s="31" t="str">
        <f>IF(D190="","",IF(AQ190=MAX($AQ$3:$AQ$202),AQ190,""))</f>
        <v/>
      </c>
      <c r="BY190" s="31" t="str">
        <f>IF(BX190=MAX($BX$3:$BX$202),B190,"")</f>
        <v/>
      </c>
      <c r="BZ190" s="31" t="str">
        <f>IF(D190="","",IF(AR190=MAX($AR$3:$AR$202), AR190,""))</f>
        <v/>
      </c>
      <c r="CA190" s="31" t="str">
        <f>IF(BZ190=MAX($BZ$3:$BZ$202),B190,"")</f>
        <v/>
      </c>
      <c r="CB190" s="31" t="str">
        <f>IF(D190="","",IF(U190=MAX($U$3:$U$202), U190,""))</f>
        <v/>
      </c>
      <c r="CC190" s="31" t="str">
        <f>IF(CB190=MAX($CB$3:$CB$202),B190,"")</f>
        <v/>
      </c>
      <c r="CD190" s="31" t="str">
        <f>IF(D190="","",IF(AP190=MAX($AP$3:$AP$202),AP190,""))</f>
        <v/>
      </c>
      <c r="CE190" s="31" t="str">
        <f>IF(CD190=MAX($CD$3:$CD$202),B190,"")</f>
        <v/>
      </c>
      <c r="CF190" s="31" t="str">
        <f>IF(D190="","",IF(T190=MAX($T$3:$T$202), T190,""))</f>
        <v/>
      </c>
      <c r="CG190" s="31" t="str">
        <f>IF(CF190=MAX($CF$3:$CF$202),B190,"")</f>
        <v/>
      </c>
      <c r="CH190" s="31" t="str">
        <f>IF(D190="","",IF(AO190=MAX($AO$3:$AO$202),AO190,""))</f>
        <v/>
      </c>
      <c r="CI190" s="31" t="str">
        <f>IF(CH190=MAX($CH$3:$CH$202),B190,"")</f>
        <v/>
      </c>
      <c r="CJ190" s="31" t="str">
        <f>IF(I190="AC",AZ190,"")</f>
        <v/>
      </c>
      <c r="CK190" s="31" t="str">
        <f>IF(CJ190="","",RANK(CJ190,$CJ$3:$CJ$202,1))</f>
        <v/>
      </c>
      <c r="CL190" s="31" t="str">
        <f>IF(CK190=1,B190,"")</f>
        <v/>
      </c>
      <c r="CM190" s="31" t="str">
        <f>IF(CK190=2,B190,"")</f>
        <v/>
      </c>
      <c r="CN190" s="31" t="str">
        <f>IF(CK190=3,B190,"")</f>
        <v/>
      </c>
      <c r="CO190" s="31" t="str">
        <f>IF(I190="MC",AZ190,"")</f>
        <v/>
      </c>
      <c r="CP190" s="31" t="str">
        <f>IF(CO190="","",RANK(CO190,$CO$3:$CO$202,1))</f>
        <v/>
      </c>
      <c r="CQ190" s="31" t="str">
        <f>IF(CP190=1,B190,"")</f>
        <v/>
      </c>
      <c r="CR190" s="31" t="str">
        <f>IF(CP190=2,B190,"")</f>
        <v/>
      </c>
      <c r="CS190" s="31" t="str">
        <f>IF(CP190=3,B190,"")</f>
        <v/>
      </c>
      <c r="CT190" s="31" t="str">
        <f>IF(BE190=0,BE190,"")</f>
        <v/>
      </c>
      <c r="CU190" s="31" t="str">
        <f>IF(BE190=1,1,"")</f>
        <v/>
      </c>
      <c r="CV190" s="31" t="str">
        <f>IF(BE190=2,2,"")</f>
        <v/>
      </c>
      <c r="CW190" s="31" t="str">
        <f>IF(BE190=3,3,"")</f>
        <v/>
      </c>
      <c r="CX190" s="31" t="str">
        <f>IF(BE190=4,4,"")</f>
        <v/>
      </c>
      <c r="CY190" s="31" t="str">
        <f>IF(BE190=5,5,"")</f>
        <v/>
      </c>
      <c r="CZ190" s="31" t="str">
        <f>IF(BH190=0,BH190,"")</f>
        <v/>
      </c>
      <c r="DA190" s="31" t="str">
        <f>IF(BH190=1,1,"")</f>
        <v/>
      </c>
      <c r="DB190" s="31" t="str">
        <f>IF(BH190=2,2,"")</f>
        <v/>
      </c>
      <c r="DC190" s="31" t="str">
        <f>IF(BH190=3,3,"")</f>
        <v/>
      </c>
      <c r="DD190" s="31" t="str">
        <f>IF(BH190=4,4,"")</f>
        <v/>
      </c>
      <c r="DE190" s="31" t="str">
        <f>IF(BH190=5,5,"")</f>
        <v/>
      </c>
      <c r="DF190" s="31" t="str">
        <f>IF(BK190=0,BK190,"")</f>
        <v/>
      </c>
      <c r="DG190" s="31" t="str">
        <f>IF(BK190=1,1,"")</f>
        <v/>
      </c>
      <c r="DH190" s="31" t="str">
        <f>IF(BK190=2,2,"")</f>
        <v/>
      </c>
      <c r="DI190" s="31" t="str">
        <f>IF(BK190=3,3,"")</f>
        <v/>
      </c>
      <c r="DJ190" s="31" t="str">
        <f>IF(BK190=4,4,"")</f>
        <v/>
      </c>
      <c r="DK190" s="31" t="str">
        <f>IF(BK190=5,5,"")</f>
        <v/>
      </c>
      <c r="DL190" s="31" t="str">
        <f>IF(BK190=6,6,"")</f>
        <v/>
      </c>
      <c r="DM190" s="31" t="str">
        <f>IF(BK190=7,7,"")</f>
        <v/>
      </c>
      <c r="DN190" s="31" t="str">
        <f>IF(BK190=8,8,"")</f>
        <v/>
      </c>
      <c r="DO190" s="31" t="str">
        <f>IF(BK190=9,9,"")</f>
        <v/>
      </c>
      <c r="DP190" s="31" t="str">
        <f>IF(BK190=10,10,"")</f>
        <v/>
      </c>
      <c r="DQ190" s="31" t="str">
        <f>IF(J190="Lund",AZ190,"")</f>
        <v/>
      </c>
      <c r="DR190" s="31" t="str">
        <f>IF(DQ190="","",RANK(DQ190,$DQ$3:$DQ$202,1))</f>
        <v/>
      </c>
      <c r="DS190" s="31" t="str">
        <f>IF(DR190=1,B190,"")</f>
        <v/>
      </c>
      <c r="DT190" s="31" t="str">
        <f>IF(I190="AT",B190,"")</f>
        <v/>
      </c>
      <c r="DU190" s="31" t="str">
        <f>IF(I190="MC",B190,"")</f>
        <v/>
      </c>
      <c r="DV190" s="31" t="str">
        <f>IF(I190="AC",B190,"")</f>
        <v/>
      </c>
      <c r="DW190" s="48" t="e">
        <f>IF(BK190=0,0,IF(D190="","",$D$203-AZ190+1)/$D$203*100)</f>
        <v>#VALUE!</v>
      </c>
      <c r="DX190" s="76" t="str">
        <f>IF(AS190 = 0,AV190 - AS190,"")</f>
        <v/>
      </c>
    </row>
    <row r="191" spans="1:128" ht="13.2" x14ac:dyDescent="0.25">
      <c r="A191" s="31" t="s">
        <v>318</v>
      </c>
      <c r="B191" s="76">
        <v>189</v>
      </c>
      <c r="C191" s="15"/>
      <c r="D191" s="15"/>
      <c r="E191" s="15"/>
      <c r="F191" s="15"/>
      <c r="G191" s="15"/>
      <c r="H191" s="47"/>
      <c r="I191" s="15"/>
      <c r="J191" s="47"/>
      <c r="K191" s="47"/>
      <c r="L191" s="47"/>
      <c r="M191" s="54"/>
      <c r="N191" s="54"/>
      <c r="O191" s="54"/>
      <c r="P191" s="54"/>
      <c r="Q191" s="54"/>
      <c r="R191" s="51"/>
      <c r="S191" s="51"/>
      <c r="T191" s="51"/>
      <c r="U191" s="51"/>
      <c r="V191" s="51"/>
      <c r="W191" s="51"/>
      <c r="X191" s="52" t="str">
        <f>IF(M191&gt;0,VLOOKUP(M191,$DY$8:$DZ$95,2)," ")</f>
        <v xml:space="preserve"> </v>
      </c>
      <c r="Y191" s="52" t="str">
        <f>IF(N191&gt;0,VLOOKUP(N191,$DY$8:$DZ$95,2)," ")</f>
        <v xml:space="preserve"> </v>
      </c>
      <c r="Z191" s="52" t="str">
        <f>IF(O191&gt;0,VLOOKUP(O191,$DY$8:$DZ$95,2)," ")</f>
        <v xml:space="preserve"> </v>
      </c>
      <c r="AA191" s="52" t="str">
        <f>IF(P191&gt;0,VLOOKUP(P191,$DY$8:$DZ$95,2)," ")</f>
        <v xml:space="preserve"> </v>
      </c>
      <c r="AB191" s="52" t="str">
        <f>IF(Q191&gt;0,VLOOKUP(Q191,$DY$8:$DZ$95,2)," ")</f>
        <v xml:space="preserve"> </v>
      </c>
      <c r="AC191" s="54"/>
      <c r="AD191" s="54"/>
      <c r="AE191" s="54"/>
      <c r="AF191" s="54"/>
      <c r="AG191" s="54"/>
      <c r="AH191" s="52" t="str">
        <f>IF(AC191&gt;0,VLOOKUP(AC191,$DY$8:$DZ$95,2)," ")</f>
        <v xml:space="preserve"> </v>
      </c>
      <c r="AI191" s="52" t="str">
        <f>IF(AD191&gt;0,VLOOKUP(AD191,$DY$8:$DZ$95,2)," ")</f>
        <v xml:space="preserve"> </v>
      </c>
      <c r="AJ191" s="52" t="str">
        <f>IF(AE191&gt;0,VLOOKUP(AE191,$DY$8:$DZ$95,2)," ")</f>
        <v xml:space="preserve"> </v>
      </c>
      <c r="AK191" s="52" t="str">
        <f>IF(AF191&gt;0,VLOOKUP(AF191,$DY$8:$DZ$95,2)," ")</f>
        <v xml:space="preserve"> </v>
      </c>
      <c r="AL191" s="52" t="str">
        <f>IF(AG191&gt;0,VLOOKUP(AG191,$DY$8:$DZ$95,2)," ")</f>
        <v xml:space="preserve"> </v>
      </c>
      <c r="AM191" s="53"/>
      <c r="AN191" s="53"/>
      <c r="AO191" s="53"/>
      <c r="AP191" s="53"/>
      <c r="AQ191" s="53"/>
      <c r="AR191" s="53"/>
      <c r="AS191" s="55" t="str">
        <f>IF(D191="","",SUM(X191:AB191))</f>
        <v/>
      </c>
      <c r="AT191" s="31" t="str">
        <f>IF(D191="","",RANK(AS191,$AS$3:$AS$202,0))</f>
        <v/>
      </c>
      <c r="AU191" s="57" t="str">
        <f>IF(D191="","",IF(LOOKUP(AT191,'Master 2012 Pay Sheet'!$A$5:$A$35,'Master 2012 Pay Sheet'!$B$5:$B$35)&gt;0,LOOKUP(AT191,'Master 2012 Pay Sheet'!$A$5:$A$35,'Master 2012 Pay Sheet'!$B$5:$B$35),0))</f>
        <v/>
      </c>
      <c r="AV191" s="56" t="str">
        <f>IF(D191="","",SUM(AH191:AL191))</f>
        <v/>
      </c>
      <c r="AW191" s="31" t="str">
        <f>IF(D191="","",RANK(AV191,$AV$3:$AV$202,0))</f>
        <v/>
      </c>
      <c r="AX191" s="57" t="str">
        <f>IF(D191="","",IF(LOOKUP(AW191,'Master 2012 Pay Sheet'!$C$5:$C$35,'Master 2012 Pay Sheet'!$D$5:$D$35)&gt;0,LOOKUP(AW191,'Master 2012 Pay Sheet'!$C$5:$C$35,'Master 2012 Pay Sheet'!$D$5:$D$35),0))</f>
        <v/>
      </c>
      <c r="AY191" s="56" t="str">
        <f>IF(D191="","",AS191+AV191)</f>
        <v/>
      </c>
      <c r="AZ191" s="31" t="str">
        <f>IF(D191="","",RANK(AY191,$AY$3:$AY$202,0))</f>
        <v/>
      </c>
      <c r="BA191" s="57" t="str">
        <f>IF(D191="","",IF(LOOKUP(AZ191,'Master 2012 Pay Sheet'!$E$5:$E$35,'Master 2012 Pay Sheet'!$F$5:$F$35)&gt;0,LOOKUP(AZ191,'Master 2012 Pay Sheet'!$E$5:$E$35,'Master 2012 Pay Sheet'!$F$5:$F$35),0))</f>
        <v/>
      </c>
      <c r="BB191" s="57" t="str">
        <f>IF(D191="","",SUM(AU191+AX191+BA191))</f>
        <v/>
      </c>
      <c r="BC191" s="31" t="str">
        <f>IF(D191="","",AT191-AZ191)</f>
        <v/>
      </c>
      <c r="BD191" s="31" t="str">
        <f>IF(D191="","",IF(BC191=MAX($BC$3:$BC$202),B191,""))</f>
        <v/>
      </c>
      <c r="BE191" s="31" t="str">
        <f>IF(D191="","",COUNT(M191:Q191))</f>
        <v/>
      </c>
      <c r="BF191" s="56" t="str">
        <f>IF(D191="","",MAX(X191:AB191))</f>
        <v/>
      </c>
      <c r="BG191" s="31" t="str">
        <f>IF(BF191=MAX($BF$3:$BF$202),B191,"")</f>
        <v/>
      </c>
      <c r="BH191" s="31" t="str">
        <f>IF(D191="","",COUNT(AC191:AG191))</f>
        <v/>
      </c>
      <c r="BI191" s="56" t="str">
        <f>IF(D191="","",MAX(AH191:AL191))</f>
        <v/>
      </c>
      <c r="BJ191" s="31" t="str">
        <f>IF(BI191=MAX($BI$3:$BI$202),B191,"")</f>
        <v/>
      </c>
      <c r="BK191" s="31" t="str">
        <f>IF(BE191="","",BE191+BH191)</f>
        <v/>
      </c>
      <c r="BL191" s="31" t="str">
        <f>IF(D191="","",IF(S191=MAX($S$3:$S$202),S191,""))</f>
        <v/>
      </c>
      <c r="BM191" s="31" t="str">
        <f>IF(BL191=MAX($BL$3:$BL$202),B191,"")</f>
        <v/>
      </c>
      <c r="BN191" s="31" t="str">
        <f>IF(D191="","",IF(AN191=MAX($AN$3:$AN$202),AN191,""))</f>
        <v/>
      </c>
      <c r="BO191" s="31" t="str">
        <f>IF(BN191=MAX($BN$3:$BN$202),B191,"")</f>
        <v/>
      </c>
      <c r="BP191" s="31" t="str">
        <f>IF(D191="","",IF(R191=MAX($R$3:$R$202),R191,""))</f>
        <v/>
      </c>
      <c r="BQ191" s="31" t="str">
        <f>IF(BP191=MAX($BP$3:$BP$202),B191,"")</f>
        <v/>
      </c>
      <c r="BR191" s="31" t="str">
        <f>IF(D191="","",IF(AM191=MAX($AM$3:$AM$202),AM191,""))</f>
        <v/>
      </c>
      <c r="BS191" s="31" t="str">
        <f>IF(BR191=MAX($BR$3:$BR$202),B191,"")</f>
        <v/>
      </c>
      <c r="BT191" s="31" t="str">
        <f>IF(D191="","",IF(V191=MAX($V$3:$V$202),V191,""))</f>
        <v/>
      </c>
      <c r="BU191" s="31" t="str">
        <f>IF(BT191=MAX($BT$3:$BT$202),B191,"")</f>
        <v/>
      </c>
      <c r="BV191" s="31" t="str">
        <f>IF(D191="","",IF(W191=MAX($W$3:$W$202), W191,""))</f>
        <v/>
      </c>
      <c r="BW191" s="31" t="str">
        <f>IF(BV191=MAX($BV$3:$BV$202),B191,"")</f>
        <v/>
      </c>
      <c r="BX191" s="31" t="str">
        <f>IF(D191="","",IF(AQ191=MAX($AQ$3:$AQ$202),AQ191,""))</f>
        <v/>
      </c>
      <c r="BY191" s="31" t="str">
        <f>IF(BX191=MAX($BX$3:$BX$202),B191,"")</f>
        <v/>
      </c>
      <c r="BZ191" s="31" t="str">
        <f>IF(D191="","",IF(AR191=MAX($AR$3:$AR$202), AR191,""))</f>
        <v/>
      </c>
      <c r="CA191" s="31" t="str">
        <f>IF(BZ191=MAX($BZ$3:$BZ$202),B191,"")</f>
        <v/>
      </c>
      <c r="CB191" s="31" t="str">
        <f>IF(D191="","",IF(U191=MAX($U$3:$U$202), U191,""))</f>
        <v/>
      </c>
      <c r="CC191" s="31" t="str">
        <f>IF(CB191=MAX($CB$3:$CB$202),B191,"")</f>
        <v/>
      </c>
      <c r="CD191" s="31" t="str">
        <f>IF(D191="","",IF(AP191=MAX($AP$3:$AP$202),AP191,""))</f>
        <v/>
      </c>
      <c r="CE191" s="31" t="str">
        <f>IF(CD191=MAX($CD$3:$CD$202),B191,"")</f>
        <v/>
      </c>
      <c r="CF191" s="31" t="str">
        <f>IF(D191="","",IF(T191=MAX($T$3:$T$202), T191,""))</f>
        <v/>
      </c>
      <c r="CG191" s="31" t="str">
        <f>IF(CF191=MAX($CF$3:$CF$202),B191,"")</f>
        <v/>
      </c>
      <c r="CH191" s="31" t="str">
        <f>IF(D191="","",IF(AO191=MAX($AO$3:$AO$202),AO191,""))</f>
        <v/>
      </c>
      <c r="CI191" s="31" t="str">
        <f>IF(CH191=MAX($CH$3:$CH$202),B191,"")</f>
        <v/>
      </c>
      <c r="CJ191" s="31" t="str">
        <f>IF(I191="AC",AZ191,"")</f>
        <v/>
      </c>
      <c r="CK191" s="31" t="str">
        <f>IF(CJ191="","",RANK(CJ191,$CJ$3:$CJ$202,1))</f>
        <v/>
      </c>
      <c r="CL191" s="31" t="str">
        <f>IF(CK191=1,B191,"")</f>
        <v/>
      </c>
      <c r="CM191" s="31" t="str">
        <f>IF(CK191=2,B191,"")</f>
        <v/>
      </c>
      <c r="CN191" s="31" t="str">
        <f>IF(CK191=3,B191,"")</f>
        <v/>
      </c>
      <c r="CO191" s="31" t="str">
        <f>IF(I191="MC",AZ191,"")</f>
        <v/>
      </c>
      <c r="CP191" s="31" t="str">
        <f>IF(CO191="","",RANK(CO191,$CO$3:$CO$202,1))</f>
        <v/>
      </c>
      <c r="CQ191" s="31" t="str">
        <f>IF(CP191=1,B191,"")</f>
        <v/>
      </c>
      <c r="CR191" s="31" t="str">
        <f>IF(CP191=2,B191,"")</f>
        <v/>
      </c>
      <c r="CS191" s="31" t="str">
        <f>IF(CP191=3,B191,"")</f>
        <v/>
      </c>
      <c r="CT191" s="31" t="str">
        <f>IF(BE191=0,BE191,"")</f>
        <v/>
      </c>
      <c r="CU191" s="31" t="str">
        <f>IF(BE191=1,1,"")</f>
        <v/>
      </c>
      <c r="CV191" s="31" t="str">
        <f>IF(BE191=2,2,"")</f>
        <v/>
      </c>
      <c r="CW191" s="31" t="str">
        <f>IF(BE191=3,3,"")</f>
        <v/>
      </c>
      <c r="CX191" s="31" t="str">
        <f>IF(BE191=4,4,"")</f>
        <v/>
      </c>
      <c r="CY191" s="31" t="str">
        <f>IF(BE191=5,5,"")</f>
        <v/>
      </c>
      <c r="CZ191" s="31" t="str">
        <f>IF(BH191=0,BH191,"")</f>
        <v/>
      </c>
      <c r="DA191" s="31" t="str">
        <f>IF(BH191=1,1,"")</f>
        <v/>
      </c>
      <c r="DB191" s="31" t="str">
        <f>IF(BH191=2,2,"")</f>
        <v/>
      </c>
      <c r="DC191" s="31" t="str">
        <f>IF(BH191=3,3,"")</f>
        <v/>
      </c>
      <c r="DD191" s="31" t="str">
        <f>IF(BH191=4,4,"")</f>
        <v/>
      </c>
      <c r="DE191" s="31" t="str">
        <f>IF(BH191=5,5,"")</f>
        <v/>
      </c>
      <c r="DF191" s="31" t="str">
        <f>IF(BK191=0,BK191,"")</f>
        <v/>
      </c>
      <c r="DG191" s="31" t="str">
        <f>IF(BK191=1,1,"")</f>
        <v/>
      </c>
      <c r="DH191" s="31" t="str">
        <f>IF(BK191=2,2,"")</f>
        <v/>
      </c>
      <c r="DI191" s="31" t="str">
        <f>IF(BK191=3,3,"")</f>
        <v/>
      </c>
      <c r="DJ191" s="31" t="str">
        <f>IF(BK191=4,4,"")</f>
        <v/>
      </c>
      <c r="DK191" s="31" t="str">
        <f>IF(BK191=5,5,"")</f>
        <v/>
      </c>
      <c r="DL191" s="31" t="str">
        <f>IF(BK191=6,6,"")</f>
        <v/>
      </c>
      <c r="DM191" s="31" t="str">
        <f>IF(BK191=7,7,"")</f>
        <v/>
      </c>
      <c r="DN191" s="31" t="str">
        <f>IF(BK191=8,8,"")</f>
        <v/>
      </c>
      <c r="DO191" s="31" t="str">
        <f>IF(BK191=9,9,"")</f>
        <v/>
      </c>
      <c r="DP191" s="31" t="str">
        <f>IF(BK191=10,10,"")</f>
        <v/>
      </c>
      <c r="DQ191" s="31" t="str">
        <f>IF(J191="Lund",AZ191,"")</f>
        <v/>
      </c>
      <c r="DR191" s="31" t="str">
        <f>IF(DQ191="","",RANK(DQ191,$DQ$3:$DQ$202,1))</f>
        <v/>
      </c>
      <c r="DS191" s="31" t="str">
        <f>IF(DR191=1,B191,"")</f>
        <v/>
      </c>
      <c r="DT191" s="31" t="str">
        <f>IF(I191="AT",B191,"")</f>
        <v/>
      </c>
      <c r="DU191" s="31" t="str">
        <f>IF(I191="MC",B191,"")</f>
        <v/>
      </c>
      <c r="DV191" s="31" t="str">
        <f>IF(I191="AC",B191,"")</f>
        <v/>
      </c>
      <c r="DW191" s="48" t="e">
        <f>IF(BK191=0,0,IF(D191="","",$D$203-AZ191+1)/$D$203*100)</f>
        <v>#VALUE!</v>
      </c>
      <c r="DX191" s="76" t="str">
        <f>IF(AS191 = 0,AV191 - AS191,"")</f>
        <v/>
      </c>
    </row>
    <row r="192" spans="1:128" ht="13.2" x14ac:dyDescent="0.25">
      <c r="A192" s="31" t="s">
        <v>318</v>
      </c>
      <c r="B192" s="76">
        <v>190</v>
      </c>
      <c r="C192" s="15"/>
      <c r="D192" s="15"/>
      <c r="E192" s="15"/>
      <c r="F192" s="15"/>
      <c r="G192" s="15"/>
      <c r="H192" s="47"/>
      <c r="I192" s="15"/>
      <c r="J192" s="47"/>
      <c r="K192" s="47"/>
      <c r="L192" s="47"/>
      <c r="M192" s="54"/>
      <c r="N192" s="54"/>
      <c r="O192" s="54"/>
      <c r="P192" s="54"/>
      <c r="Q192" s="54"/>
      <c r="R192" s="51"/>
      <c r="S192" s="51"/>
      <c r="T192" s="51"/>
      <c r="U192" s="51"/>
      <c r="V192" s="51"/>
      <c r="W192" s="51"/>
      <c r="X192" s="52" t="str">
        <f>IF(M192&gt;0,VLOOKUP(M192,$DY$8:$DZ$95,2)," ")</f>
        <v xml:space="preserve"> </v>
      </c>
      <c r="Y192" s="52" t="str">
        <f>IF(N192&gt;0,VLOOKUP(N192,$DY$8:$DZ$95,2)," ")</f>
        <v xml:space="preserve"> </v>
      </c>
      <c r="Z192" s="52" t="str">
        <f>IF(O192&gt;0,VLOOKUP(O192,$DY$8:$DZ$95,2)," ")</f>
        <v xml:space="preserve"> </v>
      </c>
      <c r="AA192" s="52" t="str">
        <f>IF(P192&gt;0,VLOOKUP(P192,$DY$8:$DZ$95,2)," ")</f>
        <v xml:space="preserve"> </v>
      </c>
      <c r="AB192" s="52" t="str">
        <f>IF(Q192&gt;0,VLOOKUP(Q192,$DY$8:$DZ$95,2)," ")</f>
        <v xml:space="preserve"> </v>
      </c>
      <c r="AC192" s="54"/>
      <c r="AD192" s="54"/>
      <c r="AE192" s="54"/>
      <c r="AF192" s="54"/>
      <c r="AG192" s="54"/>
      <c r="AH192" s="52" t="str">
        <f>IF(AC192&gt;0,VLOOKUP(AC192,$DY$8:$DZ$95,2)," ")</f>
        <v xml:space="preserve"> </v>
      </c>
      <c r="AI192" s="52" t="str">
        <f>IF(AD192&gt;0,VLOOKUP(AD192,$DY$8:$DZ$95,2)," ")</f>
        <v xml:space="preserve"> </v>
      </c>
      <c r="AJ192" s="52" t="str">
        <f>IF(AE192&gt;0,VLOOKUP(AE192,$DY$8:$DZ$95,2)," ")</f>
        <v xml:space="preserve"> </v>
      </c>
      <c r="AK192" s="52" t="str">
        <f>IF(AF192&gt;0,VLOOKUP(AF192,$DY$8:$DZ$95,2)," ")</f>
        <v xml:space="preserve"> </v>
      </c>
      <c r="AL192" s="52" t="str">
        <f>IF(AG192&gt;0,VLOOKUP(AG192,$DY$8:$DZ$95,2)," ")</f>
        <v xml:space="preserve"> </v>
      </c>
      <c r="AM192" s="53"/>
      <c r="AN192" s="53"/>
      <c r="AO192" s="53"/>
      <c r="AP192" s="53"/>
      <c r="AQ192" s="53"/>
      <c r="AR192" s="53"/>
      <c r="AS192" s="55" t="str">
        <f>IF(D192="","",SUM(X192:AB192))</f>
        <v/>
      </c>
      <c r="AT192" s="31" t="str">
        <f>IF(D192="","",RANK(AS192,$AS$3:$AS$202,0))</f>
        <v/>
      </c>
      <c r="AU192" s="57" t="str">
        <f>IF(D192="","",IF(LOOKUP(AT192,'Master 2012 Pay Sheet'!$A$5:$A$35,'Master 2012 Pay Sheet'!$B$5:$B$35)&gt;0,LOOKUP(AT192,'Master 2012 Pay Sheet'!$A$5:$A$35,'Master 2012 Pay Sheet'!$B$5:$B$35),0))</f>
        <v/>
      </c>
      <c r="AV192" s="56" t="str">
        <f>IF(D192="","",SUM(AH192:AL192))</f>
        <v/>
      </c>
      <c r="AW192" s="31" t="str">
        <f>IF(D192="","",RANK(AV192,$AV$3:$AV$202,0))</f>
        <v/>
      </c>
      <c r="AX192" s="57" t="str">
        <f>IF(D192="","",IF(LOOKUP(AW192,'Master 2012 Pay Sheet'!$C$5:$C$35,'Master 2012 Pay Sheet'!$D$5:$D$35)&gt;0,LOOKUP(AW192,'Master 2012 Pay Sheet'!$C$5:$C$35,'Master 2012 Pay Sheet'!$D$5:$D$35),0))</f>
        <v/>
      </c>
      <c r="AY192" s="56" t="str">
        <f>IF(D192="","",AS192+AV192)</f>
        <v/>
      </c>
      <c r="AZ192" s="31" t="str">
        <f>IF(D192="","",RANK(AY192,$AY$3:$AY$202,0))</f>
        <v/>
      </c>
      <c r="BA192" s="57" t="str">
        <f>IF(D192="","",IF(LOOKUP(AZ192,'Master 2012 Pay Sheet'!$E$5:$E$35,'Master 2012 Pay Sheet'!$F$5:$F$35)&gt;0,LOOKUP(AZ192,'Master 2012 Pay Sheet'!$E$5:$E$35,'Master 2012 Pay Sheet'!$F$5:$F$35),0))</f>
        <v/>
      </c>
      <c r="BB192" s="57" t="str">
        <f>IF(D192="","",SUM(AU192+AX192+BA192))</f>
        <v/>
      </c>
      <c r="BC192" s="31" t="str">
        <f>IF(D192="","",AT192-AZ192)</f>
        <v/>
      </c>
      <c r="BD192" s="31" t="str">
        <f>IF(D192="","",IF(BC192=MAX($BC$3:$BC$202),B192,""))</f>
        <v/>
      </c>
      <c r="BE192" s="31" t="str">
        <f>IF(D192="","",COUNT(M192:Q192))</f>
        <v/>
      </c>
      <c r="BF192" s="56" t="str">
        <f>IF(D192="","",MAX(X192:AB192))</f>
        <v/>
      </c>
      <c r="BG192" s="31" t="str">
        <f>IF(BF192=MAX($BF$3:$BF$202),B192,"")</f>
        <v/>
      </c>
      <c r="BH192" s="31" t="str">
        <f>IF(D192="","",COUNT(AC192:AG192))</f>
        <v/>
      </c>
      <c r="BI192" s="56" t="str">
        <f>IF(D192="","",MAX(AH192:AL192))</f>
        <v/>
      </c>
      <c r="BJ192" s="31" t="str">
        <f>IF(BI192=MAX($BI$3:$BI$202),B192,"")</f>
        <v/>
      </c>
      <c r="BK192" s="31" t="str">
        <f>IF(BE192="","",BE192+BH192)</f>
        <v/>
      </c>
      <c r="BL192" s="31" t="str">
        <f>IF(D192="","",IF(S192=MAX($S$3:$S$202),S192,""))</f>
        <v/>
      </c>
      <c r="BM192" s="31" t="str">
        <f>IF(BL192=MAX($BL$3:$BL$202),B192,"")</f>
        <v/>
      </c>
      <c r="BN192" s="31" t="str">
        <f>IF(D192="","",IF(AN192=MAX($AN$3:$AN$202),AN192,""))</f>
        <v/>
      </c>
      <c r="BO192" s="31" t="str">
        <f>IF(BN192=MAX($BN$3:$BN$202),B192,"")</f>
        <v/>
      </c>
      <c r="BP192" s="31" t="str">
        <f>IF(D192="","",IF(R192=MAX($R$3:$R$202),R192,""))</f>
        <v/>
      </c>
      <c r="BQ192" s="31" t="str">
        <f>IF(BP192=MAX($BP$3:$BP$202),B192,"")</f>
        <v/>
      </c>
      <c r="BR192" s="31" t="str">
        <f>IF(D192="","",IF(AM192=MAX($AM$3:$AM$202),AM192,""))</f>
        <v/>
      </c>
      <c r="BS192" s="31" t="str">
        <f>IF(BR192=MAX($BR$3:$BR$202),B192,"")</f>
        <v/>
      </c>
      <c r="BT192" s="31" t="str">
        <f>IF(D192="","",IF(V192=MAX($V$3:$V$202),V192,""))</f>
        <v/>
      </c>
      <c r="BU192" s="31" t="str">
        <f>IF(BT192=MAX($BT$3:$BT$202),B192,"")</f>
        <v/>
      </c>
      <c r="BV192" s="31" t="str">
        <f>IF(D192="","",IF(W192=MAX($W$3:$W$202), W192,""))</f>
        <v/>
      </c>
      <c r="BW192" s="31" t="str">
        <f>IF(BV192=MAX($BV$3:$BV$202),B192,"")</f>
        <v/>
      </c>
      <c r="BX192" s="31" t="str">
        <f>IF(D192="","",IF(AQ192=MAX($AQ$3:$AQ$202),AQ192,""))</f>
        <v/>
      </c>
      <c r="BY192" s="31" t="str">
        <f>IF(BX192=MAX($BX$3:$BX$202),B192,"")</f>
        <v/>
      </c>
      <c r="BZ192" s="31" t="str">
        <f>IF(D192="","",IF(AR192=MAX($AR$3:$AR$202), AR192,""))</f>
        <v/>
      </c>
      <c r="CA192" s="31" t="str">
        <f>IF(BZ192=MAX($BZ$3:$BZ$202),B192,"")</f>
        <v/>
      </c>
      <c r="CB192" s="31" t="str">
        <f>IF(D192="","",IF(U192=MAX($U$3:$U$202), U192,""))</f>
        <v/>
      </c>
      <c r="CC192" s="31" t="str">
        <f>IF(CB192=MAX($CB$3:$CB$202),B192,"")</f>
        <v/>
      </c>
      <c r="CD192" s="31" t="str">
        <f>IF(D192="","",IF(AP192=MAX($AP$3:$AP$202),AP192,""))</f>
        <v/>
      </c>
      <c r="CE192" s="31" t="str">
        <f>IF(CD192=MAX($CD$3:$CD$202),B192,"")</f>
        <v/>
      </c>
      <c r="CF192" s="31" t="str">
        <f>IF(D192="","",IF(T192=MAX($T$3:$T$202), T192,""))</f>
        <v/>
      </c>
      <c r="CG192" s="31" t="str">
        <f>IF(CF192=MAX($CF$3:$CF$202),B192,"")</f>
        <v/>
      </c>
      <c r="CH192" s="31" t="str">
        <f>IF(D192="","",IF(AO192=MAX($AO$3:$AO$202),AO192,""))</f>
        <v/>
      </c>
      <c r="CI192" s="31" t="str">
        <f>IF(CH192=MAX($CH$3:$CH$202),B192,"")</f>
        <v/>
      </c>
      <c r="CJ192" s="31" t="str">
        <f>IF(I192="AC",AZ192,"")</f>
        <v/>
      </c>
      <c r="CK192" s="31" t="str">
        <f>IF(CJ192="","",RANK(CJ192,$CJ$3:$CJ$202,1))</f>
        <v/>
      </c>
      <c r="CL192" s="31" t="str">
        <f>IF(CK192=1,B192,"")</f>
        <v/>
      </c>
      <c r="CM192" s="31" t="str">
        <f>IF(CK192=2,B192,"")</f>
        <v/>
      </c>
      <c r="CN192" s="31" t="str">
        <f>IF(CK192=3,B192,"")</f>
        <v/>
      </c>
      <c r="CO192" s="31" t="str">
        <f>IF(I192="MC",AZ192,"")</f>
        <v/>
      </c>
      <c r="CP192" s="31" t="str">
        <f>IF(CO192="","",RANK(CO192,$CO$3:$CO$202,1))</f>
        <v/>
      </c>
      <c r="CQ192" s="31" t="str">
        <f>IF(CP192=1,B192,"")</f>
        <v/>
      </c>
      <c r="CR192" s="31" t="str">
        <f>IF(CP192=2,B192,"")</f>
        <v/>
      </c>
      <c r="CS192" s="31" t="str">
        <f>IF(CP192=3,B192,"")</f>
        <v/>
      </c>
      <c r="CT192" s="31" t="str">
        <f>IF(BE192=0,BE192,"")</f>
        <v/>
      </c>
      <c r="CU192" s="31" t="str">
        <f>IF(BE192=1,1,"")</f>
        <v/>
      </c>
      <c r="CV192" s="31" t="str">
        <f>IF(BE192=2,2,"")</f>
        <v/>
      </c>
      <c r="CW192" s="31" t="str">
        <f>IF(BE192=3,3,"")</f>
        <v/>
      </c>
      <c r="CX192" s="31" t="str">
        <f>IF(BE192=4,4,"")</f>
        <v/>
      </c>
      <c r="CY192" s="31" t="str">
        <f>IF(BE192=5,5,"")</f>
        <v/>
      </c>
      <c r="CZ192" s="31" t="str">
        <f>IF(BH192=0,BH192,"")</f>
        <v/>
      </c>
      <c r="DA192" s="31" t="str">
        <f>IF(BH192=1,1,"")</f>
        <v/>
      </c>
      <c r="DB192" s="31" t="str">
        <f>IF(BH192=2,2,"")</f>
        <v/>
      </c>
      <c r="DC192" s="31" t="str">
        <f>IF(BH192=3,3,"")</f>
        <v/>
      </c>
      <c r="DD192" s="31" t="str">
        <f>IF(BH192=4,4,"")</f>
        <v/>
      </c>
      <c r="DE192" s="31" t="str">
        <f>IF(BH192=5,5,"")</f>
        <v/>
      </c>
      <c r="DF192" s="31" t="str">
        <f>IF(BK192=0,BK192,"")</f>
        <v/>
      </c>
      <c r="DG192" s="31" t="str">
        <f>IF(BK192=1,1,"")</f>
        <v/>
      </c>
      <c r="DH192" s="31" t="str">
        <f>IF(BK192=2,2,"")</f>
        <v/>
      </c>
      <c r="DI192" s="31" t="str">
        <f>IF(BK192=3,3,"")</f>
        <v/>
      </c>
      <c r="DJ192" s="31" t="str">
        <f>IF(BK192=4,4,"")</f>
        <v/>
      </c>
      <c r="DK192" s="31" t="str">
        <f>IF(BK192=5,5,"")</f>
        <v/>
      </c>
      <c r="DL192" s="31" t="str">
        <f>IF(BK192=6,6,"")</f>
        <v/>
      </c>
      <c r="DM192" s="31" t="str">
        <f>IF(BK192=7,7,"")</f>
        <v/>
      </c>
      <c r="DN192" s="31" t="str">
        <f>IF(BK192=8,8,"")</f>
        <v/>
      </c>
      <c r="DO192" s="31" t="str">
        <f>IF(BK192=9,9,"")</f>
        <v/>
      </c>
      <c r="DP192" s="31" t="str">
        <f>IF(BK192=10,10,"")</f>
        <v/>
      </c>
      <c r="DQ192" s="31" t="str">
        <f>IF(J192="Lund",AZ192,"")</f>
        <v/>
      </c>
      <c r="DR192" s="31" t="str">
        <f>IF(DQ192="","",RANK(DQ192,$DQ$3:$DQ$202,1))</f>
        <v/>
      </c>
      <c r="DS192" s="31" t="str">
        <f>IF(DR192=1,B192,"")</f>
        <v/>
      </c>
      <c r="DT192" s="31" t="str">
        <f>IF(I192="AT",B192,"")</f>
        <v/>
      </c>
      <c r="DU192" s="31" t="str">
        <f>IF(I192="MC",B192,"")</f>
        <v/>
      </c>
      <c r="DV192" s="31" t="str">
        <f>IF(I192="AC",B192,"")</f>
        <v/>
      </c>
      <c r="DW192" s="48" t="e">
        <f>IF(BK192=0,0,IF(D192="","",$D$203-AZ192+1)/$D$203*100)</f>
        <v>#VALUE!</v>
      </c>
      <c r="DX192" s="76" t="str">
        <f>IF(AS192 = 0,AV192 - AS192,"")</f>
        <v/>
      </c>
    </row>
    <row r="193" spans="1:128" ht="13.2" x14ac:dyDescent="0.25">
      <c r="A193" s="31" t="s">
        <v>318</v>
      </c>
      <c r="B193" s="76">
        <v>191</v>
      </c>
      <c r="C193" s="15"/>
      <c r="D193" s="15"/>
      <c r="E193" s="15"/>
      <c r="F193" s="15"/>
      <c r="G193" s="15"/>
      <c r="H193" s="47"/>
      <c r="I193" s="15"/>
      <c r="J193" s="47"/>
      <c r="K193" s="47"/>
      <c r="L193" s="47"/>
      <c r="M193" s="54"/>
      <c r="N193" s="54"/>
      <c r="O193" s="54"/>
      <c r="P193" s="54"/>
      <c r="Q193" s="54"/>
      <c r="R193" s="51"/>
      <c r="S193" s="51"/>
      <c r="T193" s="51"/>
      <c r="U193" s="51"/>
      <c r="V193" s="51"/>
      <c r="W193" s="51"/>
      <c r="X193" s="52" t="str">
        <f>IF(M193&gt;0,VLOOKUP(M193,$DY$8:$DZ$95,2)," ")</f>
        <v xml:space="preserve"> </v>
      </c>
      <c r="Y193" s="52" t="str">
        <f>IF(N193&gt;0,VLOOKUP(N193,$DY$8:$DZ$95,2)," ")</f>
        <v xml:space="preserve"> </v>
      </c>
      <c r="Z193" s="52" t="str">
        <f>IF(O193&gt;0,VLOOKUP(O193,$DY$8:$DZ$95,2)," ")</f>
        <v xml:space="preserve"> </v>
      </c>
      <c r="AA193" s="52" t="str">
        <f>IF(P193&gt;0,VLOOKUP(P193,$DY$8:$DZ$95,2)," ")</f>
        <v xml:space="preserve"> </v>
      </c>
      <c r="AB193" s="52" t="str">
        <f>IF(Q193&gt;0,VLOOKUP(Q193,$DY$8:$DZ$95,2)," ")</f>
        <v xml:space="preserve"> </v>
      </c>
      <c r="AC193" s="54"/>
      <c r="AD193" s="54"/>
      <c r="AE193" s="54"/>
      <c r="AF193" s="54"/>
      <c r="AG193" s="54"/>
      <c r="AH193" s="52" t="str">
        <f>IF(AC193&gt;0,VLOOKUP(AC193,$DY$8:$DZ$95,2)," ")</f>
        <v xml:space="preserve"> </v>
      </c>
      <c r="AI193" s="52" t="str">
        <f>IF(AD193&gt;0,VLOOKUP(AD193,$DY$8:$DZ$95,2)," ")</f>
        <v xml:space="preserve"> </v>
      </c>
      <c r="AJ193" s="52" t="str">
        <f>IF(AE193&gt;0,VLOOKUP(AE193,$DY$8:$DZ$95,2)," ")</f>
        <v xml:space="preserve"> </v>
      </c>
      <c r="AK193" s="52" t="str">
        <f>IF(AF193&gt;0,VLOOKUP(AF193,$DY$8:$DZ$95,2)," ")</f>
        <v xml:space="preserve"> </v>
      </c>
      <c r="AL193" s="52" t="str">
        <f>IF(AG193&gt;0,VLOOKUP(AG193,$DY$8:$DZ$95,2)," ")</f>
        <v xml:space="preserve"> </v>
      </c>
      <c r="AM193" s="53"/>
      <c r="AN193" s="53"/>
      <c r="AO193" s="53"/>
      <c r="AP193" s="53"/>
      <c r="AQ193" s="53"/>
      <c r="AR193" s="53"/>
      <c r="AS193" s="55" t="str">
        <f>IF(D193="","",SUM(X193:AB193))</f>
        <v/>
      </c>
      <c r="AT193" s="31" t="str">
        <f>IF(D193="","",RANK(AS193,$AS$3:$AS$202,0))</f>
        <v/>
      </c>
      <c r="AU193" s="57" t="str">
        <f>IF(D193="","",IF(LOOKUP(AT193,'Master 2012 Pay Sheet'!$A$5:$A$35,'Master 2012 Pay Sheet'!$B$5:$B$35)&gt;0,LOOKUP(AT193,'Master 2012 Pay Sheet'!$A$5:$A$35,'Master 2012 Pay Sheet'!$B$5:$B$35),0))</f>
        <v/>
      </c>
      <c r="AV193" s="56" t="str">
        <f>IF(D193="","",SUM(AH193:AL193))</f>
        <v/>
      </c>
      <c r="AW193" s="31" t="str">
        <f>IF(D193="","",RANK(AV193,$AV$3:$AV$202,0))</f>
        <v/>
      </c>
      <c r="AX193" s="57" t="str">
        <f>IF(D193="","",IF(LOOKUP(AW193,'Master 2012 Pay Sheet'!$C$5:$C$35,'Master 2012 Pay Sheet'!$D$5:$D$35)&gt;0,LOOKUP(AW193,'Master 2012 Pay Sheet'!$C$5:$C$35,'Master 2012 Pay Sheet'!$D$5:$D$35),0))</f>
        <v/>
      </c>
      <c r="AY193" s="56" t="str">
        <f>IF(D193="","",AS193+AV193)</f>
        <v/>
      </c>
      <c r="AZ193" s="31" t="str">
        <f>IF(D193="","",RANK(AY193,$AY$3:$AY$202,0))</f>
        <v/>
      </c>
      <c r="BA193" s="57" t="str">
        <f>IF(D193="","",IF(LOOKUP(AZ193,'Master 2012 Pay Sheet'!$E$5:$E$35,'Master 2012 Pay Sheet'!$F$5:$F$35)&gt;0,LOOKUP(AZ193,'Master 2012 Pay Sheet'!$E$5:$E$35,'Master 2012 Pay Sheet'!$F$5:$F$35),0))</f>
        <v/>
      </c>
      <c r="BB193" s="57" t="str">
        <f>IF(D193="","",SUM(AU193+AX193+BA193))</f>
        <v/>
      </c>
      <c r="BC193" s="31" t="str">
        <f>IF(D193="","",AT193-AZ193)</f>
        <v/>
      </c>
      <c r="BD193" s="31" t="str">
        <f>IF(D193="","",IF(BC193=MAX($BC$3:$BC$202),B193,""))</f>
        <v/>
      </c>
      <c r="BE193" s="31" t="str">
        <f>IF(D193="","",COUNT(M193:Q193))</f>
        <v/>
      </c>
      <c r="BF193" s="56" t="str">
        <f>IF(D193="","",MAX(X193:AB193))</f>
        <v/>
      </c>
      <c r="BG193" s="31" t="str">
        <f>IF(BF193=MAX($BF$3:$BF$202),B193,"")</f>
        <v/>
      </c>
      <c r="BH193" s="31" t="str">
        <f>IF(D193="","",COUNT(AC193:AG193))</f>
        <v/>
      </c>
      <c r="BI193" s="56" t="str">
        <f>IF(D193="","",MAX(AH193:AL193))</f>
        <v/>
      </c>
      <c r="BJ193" s="31" t="str">
        <f>IF(BI193=MAX($BI$3:$BI$202),B193,"")</f>
        <v/>
      </c>
      <c r="BK193" s="31" t="str">
        <f>IF(BE193="","",BE193+BH193)</f>
        <v/>
      </c>
      <c r="BL193" s="31" t="str">
        <f>IF(D193="","",IF(S193=MAX($S$3:$S$202),S193,""))</f>
        <v/>
      </c>
      <c r="BM193" s="31" t="str">
        <f>IF(BL193=MAX($BL$3:$BL$202),B193,"")</f>
        <v/>
      </c>
      <c r="BN193" s="31" t="str">
        <f>IF(D193="","",IF(AN193=MAX($AN$3:$AN$202),AN193,""))</f>
        <v/>
      </c>
      <c r="BO193" s="31" t="str">
        <f>IF(BN193=MAX($BN$3:$BN$202),B193,"")</f>
        <v/>
      </c>
      <c r="BP193" s="31" t="str">
        <f>IF(D193="","",IF(R193=MAX($R$3:$R$202),R193,""))</f>
        <v/>
      </c>
      <c r="BQ193" s="31" t="str">
        <f>IF(BP193=MAX($BP$3:$BP$202),B193,"")</f>
        <v/>
      </c>
      <c r="BR193" s="31" t="str">
        <f>IF(D193="","",IF(AM193=MAX($AM$3:$AM$202),AM193,""))</f>
        <v/>
      </c>
      <c r="BS193" s="31" t="str">
        <f>IF(BR193=MAX($BR$3:$BR$202),B193,"")</f>
        <v/>
      </c>
      <c r="BT193" s="31" t="str">
        <f>IF(D193="","",IF(V193=MAX($V$3:$V$202),V193,""))</f>
        <v/>
      </c>
      <c r="BU193" s="31" t="str">
        <f>IF(BT193=MAX($BT$3:$BT$202),B193,"")</f>
        <v/>
      </c>
      <c r="BV193" s="31" t="str">
        <f>IF(D193="","",IF(W193=MAX($W$3:$W$202), W193,""))</f>
        <v/>
      </c>
      <c r="BW193" s="31" t="str">
        <f>IF(BV193=MAX($BV$3:$BV$202),B193,"")</f>
        <v/>
      </c>
      <c r="BX193" s="31" t="str">
        <f>IF(D193="","",IF(AQ193=MAX($AQ$3:$AQ$202),AQ193,""))</f>
        <v/>
      </c>
      <c r="BY193" s="31" t="str">
        <f>IF(BX193=MAX($BX$3:$BX$202),B193,"")</f>
        <v/>
      </c>
      <c r="BZ193" s="31" t="str">
        <f>IF(D193="","",IF(AR193=MAX($AR$3:$AR$202), AR193,""))</f>
        <v/>
      </c>
      <c r="CA193" s="31" t="str">
        <f>IF(BZ193=MAX($BZ$3:$BZ$202),B193,"")</f>
        <v/>
      </c>
      <c r="CB193" s="31" t="str">
        <f>IF(D193="","",IF(U193=MAX($U$3:$U$202), U193,""))</f>
        <v/>
      </c>
      <c r="CC193" s="31" t="str">
        <f>IF(CB193=MAX($CB$3:$CB$202),B193,"")</f>
        <v/>
      </c>
      <c r="CD193" s="31" t="str">
        <f>IF(D193="","",IF(AP193=MAX($AP$3:$AP$202),AP193,""))</f>
        <v/>
      </c>
      <c r="CE193" s="31" t="str">
        <f>IF(CD193=MAX($CD$3:$CD$202),B193,"")</f>
        <v/>
      </c>
      <c r="CF193" s="31" t="str">
        <f>IF(D193="","",IF(T193=MAX($T$3:$T$202), T193,""))</f>
        <v/>
      </c>
      <c r="CG193" s="31" t="str">
        <f>IF(CF193=MAX($CF$3:$CF$202),B193,"")</f>
        <v/>
      </c>
      <c r="CH193" s="31" t="str">
        <f>IF(D193="","",IF(AO193=MAX($AO$3:$AO$202),AO193,""))</f>
        <v/>
      </c>
      <c r="CI193" s="31" t="str">
        <f>IF(CH193=MAX($CH$3:$CH$202),B193,"")</f>
        <v/>
      </c>
      <c r="CJ193" s="31" t="str">
        <f>IF(I193="AC",AZ193,"")</f>
        <v/>
      </c>
      <c r="CK193" s="31" t="str">
        <f>IF(CJ193="","",RANK(CJ193,$CJ$3:$CJ$202,1))</f>
        <v/>
      </c>
      <c r="CL193" s="31" t="str">
        <f>IF(CK193=1,B193,"")</f>
        <v/>
      </c>
      <c r="CM193" s="31" t="str">
        <f>IF(CK193=2,B193,"")</f>
        <v/>
      </c>
      <c r="CN193" s="31" t="str">
        <f>IF(CK193=3,B193,"")</f>
        <v/>
      </c>
      <c r="CO193" s="31" t="str">
        <f>IF(I193="MC",AZ193,"")</f>
        <v/>
      </c>
      <c r="CP193" s="31" t="str">
        <f>IF(CO193="","",RANK(CO193,$CO$3:$CO$202,1))</f>
        <v/>
      </c>
      <c r="CQ193" s="31" t="str">
        <f>IF(CP193=1,B193,"")</f>
        <v/>
      </c>
      <c r="CR193" s="31" t="str">
        <f>IF(CP193=2,B193,"")</f>
        <v/>
      </c>
      <c r="CS193" s="31" t="str">
        <f>IF(CP193=3,B193,"")</f>
        <v/>
      </c>
      <c r="CT193" s="31" t="str">
        <f>IF(BE193=0,BE193,"")</f>
        <v/>
      </c>
      <c r="CU193" s="31" t="str">
        <f>IF(BE193=1,1,"")</f>
        <v/>
      </c>
      <c r="CV193" s="31" t="str">
        <f>IF(BE193=2,2,"")</f>
        <v/>
      </c>
      <c r="CW193" s="31" t="str">
        <f>IF(BE193=3,3,"")</f>
        <v/>
      </c>
      <c r="CX193" s="31" t="str">
        <f>IF(BE193=4,4,"")</f>
        <v/>
      </c>
      <c r="CY193" s="31" t="str">
        <f>IF(BE193=5,5,"")</f>
        <v/>
      </c>
      <c r="CZ193" s="31" t="str">
        <f>IF(BH193=0,BH193,"")</f>
        <v/>
      </c>
      <c r="DA193" s="31" t="str">
        <f>IF(BH193=1,1,"")</f>
        <v/>
      </c>
      <c r="DB193" s="31" t="str">
        <f>IF(BH193=2,2,"")</f>
        <v/>
      </c>
      <c r="DC193" s="31" t="str">
        <f>IF(BH193=3,3,"")</f>
        <v/>
      </c>
      <c r="DD193" s="31" t="str">
        <f>IF(BH193=4,4,"")</f>
        <v/>
      </c>
      <c r="DE193" s="31" t="str">
        <f>IF(BH193=5,5,"")</f>
        <v/>
      </c>
      <c r="DF193" s="31" t="str">
        <f>IF(BK193=0,BK193,"")</f>
        <v/>
      </c>
      <c r="DG193" s="31" t="str">
        <f>IF(BK193=1,1,"")</f>
        <v/>
      </c>
      <c r="DH193" s="31" t="str">
        <f>IF(BK193=2,2,"")</f>
        <v/>
      </c>
      <c r="DI193" s="31" t="str">
        <f>IF(BK193=3,3,"")</f>
        <v/>
      </c>
      <c r="DJ193" s="31" t="str">
        <f>IF(BK193=4,4,"")</f>
        <v/>
      </c>
      <c r="DK193" s="31" t="str">
        <f>IF(BK193=5,5,"")</f>
        <v/>
      </c>
      <c r="DL193" s="31" t="str">
        <f>IF(BK193=6,6,"")</f>
        <v/>
      </c>
      <c r="DM193" s="31" t="str">
        <f>IF(BK193=7,7,"")</f>
        <v/>
      </c>
      <c r="DN193" s="31" t="str">
        <f>IF(BK193=8,8,"")</f>
        <v/>
      </c>
      <c r="DO193" s="31" t="str">
        <f>IF(BK193=9,9,"")</f>
        <v/>
      </c>
      <c r="DP193" s="31" t="str">
        <f>IF(BK193=10,10,"")</f>
        <v/>
      </c>
      <c r="DQ193" s="31" t="str">
        <f>IF(J193="Lund",AZ193,"")</f>
        <v/>
      </c>
      <c r="DR193" s="31" t="str">
        <f>IF(DQ193="","",RANK(DQ193,$DQ$3:$DQ$202,1))</f>
        <v/>
      </c>
      <c r="DS193" s="31" t="str">
        <f>IF(DR193=1,B193,"")</f>
        <v/>
      </c>
      <c r="DT193" s="31" t="str">
        <f>IF(I193="AT",B193,"")</f>
        <v/>
      </c>
      <c r="DU193" s="31" t="str">
        <f>IF(I193="MC",B193,"")</f>
        <v/>
      </c>
      <c r="DV193" s="31" t="str">
        <f>IF(I193="AC",B193,"")</f>
        <v/>
      </c>
      <c r="DW193" s="48" t="e">
        <f>IF(BK193=0,0,IF(D193="","",$D$203-AZ193+1)/$D$203*100)</f>
        <v>#VALUE!</v>
      </c>
      <c r="DX193" s="76" t="str">
        <f>IF(AS193 = 0,AV193 - AS193,"")</f>
        <v/>
      </c>
    </row>
    <row r="194" spans="1:128" ht="13.2" x14ac:dyDescent="0.25">
      <c r="A194" s="31" t="s">
        <v>318</v>
      </c>
      <c r="B194" s="76">
        <v>192</v>
      </c>
      <c r="C194" s="15"/>
      <c r="D194" s="15"/>
      <c r="E194" s="15"/>
      <c r="F194" s="15"/>
      <c r="G194" s="15"/>
      <c r="H194" s="47"/>
      <c r="I194" s="15"/>
      <c r="J194" s="47"/>
      <c r="K194" s="47"/>
      <c r="L194" s="47"/>
      <c r="M194" s="54"/>
      <c r="N194" s="54"/>
      <c r="O194" s="54"/>
      <c r="P194" s="54"/>
      <c r="Q194" s="54"/>
      <c r="R194" s="51"/>
      <c r="S194" s="51"/>
      <c r="T194" s="51"/>
      <c r="U194" s="51"/>
      <c r="V194" s="51"/>
      <c r="W194" s="51"/>
      <c r="X194" s="52" t="str">
        <f>IF(M194&gt;0,VLOOKUP(M194,$DY$8:$DZ$95,2)," ")</f>
        <v xml:space="preserve"> </v>
      </c>
      <c r="Y194" s="52" t="str">
        <f>IF(N194&gt;0,VLOOKUP(N194,$DY$8:$DZ$95,2)," ")</f>
        <v xml:space="preserve"> </v>
      </c>
      <c r="Z194" s="52" t="str">
        <f>IF(O194&gt;0,VLOOKUP(O194,$DY$8:$DZ$95,2)," ")</f>
        <v xml:space="preserve"> </v>
      </c>
      <c r="AA194" s="52" t="str">
        <f>IF(P194&gt;0,VLOOKUP(P194,$DY$8:$DZ$95,2)," ")</f>
        <v xml:space="preserve"> </v>
      </c>
      <c r="AB194" s="52" t="str">
        <f>IF(Q194&gt;0,VLOOKUP(Q194,$DY$8:$DZ$95,2)," ")</f>
        <v xml:space="preserve"> </v>
      </c>
      <c r="AC194" s="54"/>
      <c r="AD194" s="54"/>
      <c r="AE194" s="54"/>
      <c r="AF194" s="54"/>
      <c r="AG194" s="54"/>
      <c r="AH194" s="52" t="str">
        <f>IF(AC194&gt;0,VLOOKUP(AC194,$DY$8:$DZ$95,2)," ")</f>
        <v xml:space="preserve"> </v>
      </c>
      <c r="AI194" s="52" t="str">
        <f>IF(AD194&gt;0,VLOOKUP(AD194,$DY$8:$DZ$95,2)," ")</f>
        <v xml:space="preserve"> </v>
      </c>
      <c r="AJ194" s="52" t="str">
        <f>IF(AE194&gt;0,VLOOKUP(AE194,$DY$8:$DZ$95,2)," ")</f>
        <v xml:space="preserve"> </v>
      </c>
      <c r="AK194" s="52" t="str">
        <f>IF(AF194&gt;0,VLOOKUP(AF194,$DY$8:$DZ$95,2)," ")</f>
        <v xml:space="preserve"> </v>
      </c>
      <c r="AL194" s="52" t="str">
        <f>IF(AG194&gt;0,VLOOKUP(AG194,$DY$8:$DZ$95,2)," ")</f>
        <v xml:space="preserve"> </v>
      </c>
      <c r="AM194" s="53"/>
      <c r="AN194" s="53"/>
      <c r="AO194" s="53"/>
      <c r="AP194" s="53"/>
      <c r="AQ194" s="53"/>
      <c r="AR194" s="53"/>
      <c r="AS194" s="55" t="str">
        <f>IF(D194="","",SUM(X194:AB194))</f>
        <v/>
      </c>
      <c r="AT194" s="31" t="str">
        <f>IF(D194="","",RANK(AS194,$AS$3:$AS$202,0))</f>
        <v/>
      </c>
      <c r="AU194" s="57" t="str">
        <f>IF(D194="","",IF(LOOKUP(AT194,'Master 2012 Pay Sheet'!$A$5:$A$35,'Master 2012 Pay Sheet'!$B$5:$B$35)&gt;0,LOOKUP(AT194,'Master 2012 Pay Sheet'!$A$5:$A$35,'Master 2012 Pay Sheet'!$B$5:$B$35),0))</f>
        <v/>
      </c>
      <c r="AV194" s="56" t="str">
        <f>IF(D194="","",SUM(AH194:AL194))</f>
        <v/>
      </c>
      <c r="AW194" s="31" t="str">
        <f>IF(D194="","",RANK(AV194,$AV$3:$AV$202,0))</f>
        <v/>
      </c>
      <c r="AX194" s="57" t="str">
        <f>IF(D194="","",IF(LOOKUP(AW194,'Master 2012 Pay Sheet'!$C$5:$C$35,'Master 2012 Pay Sheet'!$D$5:$D$35)&gt;0,LOOKUP(AW194,'Master 2012 Pay Sheet'!$C$5:$C$35,'Master 2012 Pay Sheet'!$D$5:$D$35),0))</f>
        <v/>
      </c>
      <c r="AY194" s="56" t="str">
        <f>IF(D194="","",AS194+AV194)</f>
        <v/>
      </c>
      <c r="AZ194" s="31" t="str">
        <f>IF(D194="","",RANK(AY194,$AY$3:$AY$202,0))</f>
        <v/>
      </c>
      <c r="BA194" s="57" t="str">
        <f>IF(D194="","",IF(LOOKUP(AZ194,'Master 2012 Pay Sheet'!$E$5:$E$35,'Master 2012 Pay Sheet'!$F$5:$F$35)&gt;0,LOOKUP(AZ194,'Master 2012 Pay Sheet'!$E$5:$E$35,'Master 2012 Pay Sheet'!$F$5:$F$35),0))</f>
        <v/>
      </c>
      <c r="BB194" s="57" t="str">
        <f>IF(D194="","",SUM(AU194+AX194+BA194))</f>
        <v/>
      </c>
      <c r="BC194" s="31" t="str">
        <f>IF(D194="","",AT194-AZ194)</f>
        <v/>
      </c>
      <c r="BD194" s="31" t="str">
        <f>IF(D194="","",IF(BC194=MAX($BC$3:$BC$202),B194,""))</f>
        <v/>
      </c>
      <c r="BE194" s="31" t="str">
        <f>IF(D194="","",COUNT(M194:Q194))</f>
        <v/>
      </c>
      <c r="BF194" s="56" t="str">
        <f>IF(D194="","",MAX(X194:AB194))</f>
        <v/>
      </c>
      <c r="BG194" s="31" t="str">
        <f>IF(BF194=MAX($BF$3:$BF$202),B194,"")</f>
        <v/>
      </c>
      <c r="BH194" s="31" t="str">
        <f>IF(D194="","",COUNT(AC194:AG194))</f>
        <v/>
      </c>
      <c r="BI194" s="56" t="str">
        <f>IF(D194="","",MAX(AH194:AL194))</f>
        <v/>
      </c>
      <c r="BJ194" s="31" t="str">
        <f>IF(BI194=MAX($BI$3:$BI$202),B194,"")</f>
        <v/>
      </c>
      <c r="BK194" s="31" t="str">
        <f>IF(BE194="","",BE194+BH194)</f>
        <v/>
      </c>
      <c r="BL194" s="31" t="str">
        <f>IF(D194="","",IF(S194=MAX($S$3:$S$202),S194,""))</f>
        <v/>
      </c>
      <c r="BM194" s="31" t="str">
        <f>IF(BL194=MAX($BL$3:$BL$202),B194,"")</f>
        <v/>
      </c>
      <c r="BN194" s="31" t="str">
        <f>IF(D194="","",IF(AN194=MAX($AN$3:$AN$202),AN194,""))</f>
        <v/>
      </c>
      <c r="BO194" s="31" t="str">
        <f>IF(BN194=MAX($BN$3:$BN$202),B194,"")</f>
        <v/>
      </c>
      <c r="BP194" s="31" t="str">
        <f>IF(D194="","",IF(R194=MAX($R$3:$R$202),R194,""))</f>
        <v/>
      </c>
      <c r="BQ194" s="31" t="str">
        <f>IF(BP194=MAX($BP$3:$BP$202),B194,"")</f>
        <v/>
      </c>
      <c r="BR194" s="31" t="str">
        <f>IF(D194="","",IF(AM194=MAX($AM$3:$AM$202),AM194,""))</f>
        <v/>
      </c>
      <c r="BS194" s="31" t="str">
        <f>IF(BR194=MAX($BR$3:$BR$202),B194,"")</f>
        <v/>
      </c>
      <c r="BT194" s="31" t="str">
        <f>IF(D194="","",IF(V194=MAX($V$3:$V$202),V194,""))</f>
        <v/>
      </c>
      <c r="BU194" s="31" t="str">
        <f>IF(BT194=MAX($BT$3:$BT$202),B194,"")</f>
        <v/>
      </c>
      <c r="BV194" s="31" t="str">
        <f>IF(D194="","",IF(W194=MAX($W$3:$W$202), W194,""))</f>
        <v/>
      </c>
      <c r="BW194" s="31" t="str">
        <f>IF(BV194=MAX($BV$3:$BV$202),B194,"")</f>
        <v/>
      </c>
      <c r="BX194" s="31" t="str">
        <f>IF(D194="","",IF(AQ194=MAX($AQ$3:$AQ$202),AQ194,""))</f>
        <v/>
      </c>
      <c r="BY194" s="31" t="str">
        <f>IF(BX194=MAX($BX$3:$BX$202),B194,"")</f>
        <v/>
      </c>
      <c r="BZ194" s="31" t="str">
        <f>IF(D194="","",IF(AR194=MAX($AR$3:$AR$202), AR194,""))</f>
        <v/>
      </c>
      <c r="CA194" s="31" t="str">
        <f>IF(BZ194=MAX($BZ$3:$BZ$202),B194,"")</f>
        <v/>
      </c>
      <c r="CB194" s="31" t="str">
        <f>IF(D194="","",IF(U194=MAX($U$3:$U$202), U194,""))</f>
        <v/>
      </c>
      <c r="CC194" s="31" t="str">
        <f>IF(CB194=MAX($CB$3:$CB$202),B194,"")</f>
        <v/>
      </c>
      <c r="CD194" s="31" t="str">
        <f>IF(D194="","",IF(AP194=MAX($AP$3:$AP$202),AP194,""))</f>
        <v/>
      </c>
      <c r="CE194" s="31" t="str">
        <f>IF(CD194=MAX($CD$3:$CD$202),B194,"")</f>
        <v/>
      </c>
      <c r="CF194" s="31" t="str">
        <f>IF(D194="","",IF(T194=MAX($T$3:$T$202), T194,""))</f>
        <v/>
      </c>
      <c r="CG194" s="31" t="str">
        <f>IF(CF194=MAX($CF$3:$CF$202),B194,"")</f>
        <v/>
      </c>
      <c r="CH194" s="31" t="str">
        <f>IF(D194="","",IF(AO194=MAX($AO$3:$AO$202),AO194,""))</f>
        <v/>
      </c>
      <c r="CI194" s="31" t="str">
        <f>IF(CH194=MAX($CH$3:$CH$202),B194,"")</f>
        <v/>
      </c>
      <c r="CJ194" s="31" t="str">
        <f>IF(I194="AC",AZ194,"")</f>
        <v/>
      </c>
      <c r="CK194" s="31" t="str">
        <f>IF(CJ194="","",RANK(CJ194,$CJ$3:$CJ$202,1))</f>
        <v/>
      </c>
      <c r="CL194" s="31" t="str">
        <f>IF(CK194=1,B194,"")</f>
        <v/>
      </c>
      <c r="CM194" s="31" t="str">
        <f>IF(CK194=2,B194,"")</f>
        <v/>
      </c>
      <c r="CN194" s="31" t="str">
        <f>IF(CK194=3,B194,"")</f>
        <v/>
      </c>
      <c r="CO194" s="31" t="str">
        <f>IF(I194="MC",AZ194,"")</f>
        <v/>
      </c>
      <c r="CP194" s="31" t="str">
        <f>IF(CO194="","",RANK(CO194,$CO$3:$CO$202,1))</f>
        <v/>
      </c>
      <c r="CQ194" s="31" t="str">
        <f>IF(CP194=1,B194,"")</f>
        <v/>
      </c>
      <c r="CR194" s="31" t="str">
        <f>IF(CP194=2,B194,"")</f>
        <v/>
      </c>
      <c r="CS194" s="31" t="str">
        <f>IF(CP194=3,B194,"")</f>
        <v/>
      </c>
      <c r="CT194" s="31" t="str">
        <f>IF(BE194=0,BE194,"")</f>
        <v/>
      </c>
      <c r="CU194" s="31" t="str">
        <f>IF(BE194=1,1,"")</f>
        <v/>
      </c>
      <c r="CV194" s="31" t="str">
        <f>IF(BE194=2,2,"")</f>
        <v/>
      </c>
      <c r="CW194" s="31" t="str">
        <f>IF(BE194=3,3,"")</f>
        <v/>
      </c>
      <c r="CX194" s="31" t="str">
        <f>IF(BE194=4,4,"")</f>
        <v/>
      </c>
      <c r="CY194" s="31" t="str">
        <f>IF(BE194=5,5,"")</f>
        <v/>
      </c>
      <c r="CZ194" s="31" t="str">
        <f>IF(BH194=0,BH194,"")</f>
        <v/>
      </c>
      <c r="DA194" s="31" t="str">
        <f>IF(BH194=1,1,"")</f>
        <v/>
      </c>
      <c r="DB194" s="31" t="str">
        <f>IF(BH194=2,2,"")</f>
        <v/>
      </c>
      <c r="DC194" s="31" t="str">
        <f>IF(BH194=3,3,"")</f>
        <v/>
      </c>
      <c r="DD194" s="31" t="str">
        <f>IF(BH194=4,4,"")</f>
        <v/>
      </c>
      <c r="DE194" s="31" t="str">
        <f>IF(BH194=5,5,"")</f>
        <v/>
      </c>
      <c r="DF194" s="31" t="str">
        <f>IF(BK194=0,BK194,"")</f>
        <v/>
      </c>
      <c r="DG194" s="31" t="str">
        <f>IF(BK194=1,1,"")</f>
        <v/>
      </c>
      <c r="DH194" s="31" t="str">
        <f>IF(BK194=2,2,"")</f>
        <v/>
      </c>
      <c r="DI194" s="31" t="str">
        <f>IF(BK194=3,3,"")</f>
        <v/>
      </c>
      <c r="DJ194" s="31" t="str">
        <f>IF(BK194=4,4,"")</f>
        <v/>
      </c>
      <c r="DK194" s="31" t="str">
        <f>IF(BK194=5,5,"")</f>
        <v/>
      </c>
      <c r="DL194" s="31" t="str">
        <f>IF(BK194=6,6,"")</f>
        <v/>
      </c>
      <c r="DM194" s="31" t="str">
        <f>IF(BK194=7,7,"")</f>
        <v/>
      </c>
      <c r="DN194" s="31" t="str">
        <f>IF(BK194=8,8,"")</f>
        <v/>
      </c>
      <c r="DO194" s="31" t="str">
        <f>IF(BK194=9,9,"")</f>
        <v/>
      </c>
      <c r="DP194" s="31" t="str">
        <f>IF(BK194=10,10,"")</f>
        <v/>
      </c>
      <c r="DQ194" s="31" t="str">
        <f>IF(J194="Lund",AZ194,"")</f>
        <v/>
      </c>
      <c r="DR194" s="31" t="str">
        <f>IF(DQ194="","",RANK(DQ194,$DQ$3:$DQ$202,1))</f>
        <v/>
      </c>
      <c r="DS194" s="31" t="str">
        <f>IF(DR194=1,B194,"")</f>
        <v/>
      </c>
      <c r="DT194" s="31" t="str">
        <f>IF(I194="AT",B194,"")</f>
        <v/>
      </c>
      <c r="DU194" s="31" t="str">
        <f>IF(I194="MC",B194,"")</f>
        <v/>
      </c>
      <c r="DV194" s="31" t="str">
        <f>IF(I194="AC",B194,"")</f>
        <v/>
      </c>
      <c r="DW194" s="48" t="e">
        <f>IF(BK194=0,0,IF(D194="","",$D$203-AZ194+1)/$D$203*100)</f>
        <v>#VALUE!</v>
      </c>
      <c r="DX194" s="76" t="str">
        <f>IF(AS194 = 0,AV194 - AS194,"")</f>
        <v/>
      </c>
    </row>
    <row r="195" spans="1:128" ht="13.2" x14ac:dyDescent="0.25">
      <c r="A195" s="31" t="s">
        <v>318</v>
      </c>
      <c r="B195" s="76">
        <v>193</v>
      </c>
      <c r="C195" s="15"/>
      <c r="D195" s="15"/>
      <c r="E195" s="15"/>
      <c r="F195" s="15"/>
      <c r="G195" s="15"/>
      <c r="H195" s="47"/>
      <c r="I195" s="15"/>
      <c r="J195" s="47"/>
      <c r="K195" s="47"/>
      <c r="L195" s="47"/>
      <c r="M195" s="54"/>
      <c r="N195" s="54"/>
      <c r="O195" s="54"/>
      <c r="P195" s="54"/>
      <c r="Q195" s="54"/>
      <c r="R195" s="51"/>
      <c r="S195" s="51"/>
      <c r="T195" s="51"/>
      <c r="U195" s="51"/>
      <c r="V195" s="51"/>
      <c r="W195" s="51"/>
      <c r="X195" s="52" t="str">
        <f>IF(M195&gt;0,VLOOKUP(M195,$DY$8:$DZ$95,2)," ")</f>
        <v xml:space="preserve"> </v>
      </c>
      <c r="Y195" s="52" t="str">
        <f>IF(N195&gt;0,VLOOKUP(N195,$DY$8:$DZ$95,2)," ")</f>
        <v xml:space="preserve"> </v>
      </c>
      <c r="Z195" s="52" t="str">
        <f>IF(O195&gt;0,VLOOKUP(O195,$DY$8:$DZ$95,2)," ")</f>
        <v xml:space="preserve"> </v>
      </c>
      <c r="AA195" s="52" t="str">
        <f>IF(P195&gt;0,VLOOKUP(P195,$DY$8:$DZ$95,2)," ")</f>
        <v xml:space="preserve"> </v>
      </c>
      <c r="AB195" s="52" t="str">
        <f>IF(Q195&gt;0,VLOOKUP(Q195,$DY$8:$DZ$95,2)," ")</f>
        <v xml:space="preserve"> </v>
      </c>
      <c r="AC195" s="54"/>
      <c r="AD195" s="54"/>
      <c r="AE195" s="54"/>
      <c r="AF195" s="54"/>
      <c r="AG195" s="54"/>
      <c r="AH195" s="52" t="str">
        <f>IF(AC195&gt;0,VLOOKUP(AC195,$DY$8:$DZ$95,2)," ")</f>
        <v xml:space="preserve"> </v>
      </c>
      <c r="AI195" s="52" t="str">
        <f>IF(AD195&gt;0,VLOOKUP(AD195,$DY$8:$DZ$95,2)," ")</f>
        <v xml:space="preserve"> </v>
      </c>
      <c r="AJ195" s="52" t="str">
        <f>IF(AE195&gt;0,VLOOKUP(AE195,$DY$8:$DZ$95,2)," ")</f>
        <v xml:space="preserve"> </v>
      </c>
      <c r="AK195" s="52" t="str">
        <f>IF(AF195&gt;0,VLOOKUP(AF195,$DY$8:$DZ$95,2)," ")</f>
        <v xml:space="preserve"> </v>
      </c>
      <c r="AL195" s="52" t="str">
        <f>IF(AG195&gt;0,VLOOKUP(AG195,$DY$8:$DZ$95,2)," ")</f>
        <v xml:space="preserve"> </v>
      </c>
      <c r="AM195" s="53"/>
      <c r="AN195" s="53"/>
      <c r="AO195" s="53"/>
      <c r="AP195" s="53"/>
      <c r="AQ195" s="53"/>
      <c r="AR195" s="53"/>
      <c r="AS195" s="55" t="str">
        <f>IF(D195="","",SUM(X195:AB195))</f>
        <v/>
      </c>
      <c r="AT195" s="31" t="str">
        <f>IF(D195="","",RANK(AS195,$AS$3:$AS$202,0))</f>
        <v/>
      </c>
      <c r="AU195" s="57" t="str">
        <f>IF(D195="","",IF(LOOKUP(AT195,'Master 2012 Pay Sheet'!$A$5:$A$35,'Master 2012 Pay Sheet'!$B$5:$B$35)&gt;0,LOOKUP(AT195,'Master 2012 Pay Sheet'!$A$5:$A$35,'Master 2012 Pay Sheet'!$B$5:$B$35),0))</f>
        <v/>
      </c>
      <c r="AV195" s="56" t="str">
        <f>IF(D195="","",SUM(AH195:AL195))</f>
        <v/>
      </c>
      <c r="AW195" s="31" t="str">
        <f>IF(D195="","",RANK(AV195,$AV$3:$AV$202,0))</f>
        <v/>
      </c>
      <c r="AX195" s="57" t="str">
        <f>IF(D195="","",IF(LOOKUP(AW195,'Master 2012 Pay Sheet'!$C$5:$C$35,'Master 2012 Pay Sheet'!$D$5:$D$35)&gt;0,LOOKUP(AW195,'Master 2012 Pay Sheet'!$C$5:$C$35,'Master 2012 Pay Sheet'!$D$5:$D$35),0))</f>
        <v/>
      </c>
      <c r="AY195" s="56" t="str">
        <f>IF(D195="","",AS195+AV195)</f>
        <v/>
      </c>
      <c r="AZ195" s="31" t="str">
        <f>IF(D195="","",RANK(AY195,$AY$3:$AY$202,0))</f>
        <v/>
      </c>
      <c r="BA195" s="57" t="str">
        <f>IF(D195="","",IF(LOOKUP(AZ195,'Master 2012 Pay Sheet'!$E$5:$E$35,'Master 2012 Pay Sheet'!$F$5:$F$35)&gt;0,LOOKUP(AZ195,'Master 2012 Pay Sheet'!$E$5:$E$35,'Master 2012 Pay Sheet'!$F$5:$F$35),0))</f>
        <v/>
      </c>
      <c r="BB195" s="57" t="str">
        <f>IF(D195="","",SUM(AU195+AX195+BA195))</f>
        <v/>
      </c>
      <c r="BC195" s="31" t="str">
        <f>IF(D195="","",AT195-AZ195)</f>
        <v/>
      </c>
      <c r="BD195" s="31" t="str">
        <f>IF(D195="","",IF(BC195=MAX($BC$3:$BC$202),B195,""))</f>
        <v/>
      </c>
      <c r="BE195" s="31" t="str">
        <f>IF(D195="","",COUNT(M195:Q195))</f>
        <v/>
      </c>
      <c r="BF195" s="56" t="str">
        <f>IF(D195="","",MAX(X195:AB195))</f>
        <v/>
      </c>
      <c r="BG195" s="31" t="str">
        <f>IF(BF195=MAX($BF$3:$BF$202),B195,"")</f>
        <v/>
      </c>
      <c r="BH195" s="31" t="str">
        <f>IF(D195="","",COUNT(AC195:AG195))</f>
        <v/>
      </c>
      <c r="BI195" s="56" t="str">
        <f>IF(D195="","",MAX(AH195:AL195))</f>
        <v/>
      </c>
      <c r="BJ195" s="31" t="str">
        <f>IF(BI195=MAX($BI$3:$BI$202),B195,"")</f>
        <v/>
      </c>
      <c r="BK195" s="31" t="str">
        <f>IF(BE195="","",BE195+BH195)</f>
        <v/>
      </c>
      <c r="BL195" s="31" t="str">
        <f>IF(D195="","",IF(S195=MAX($S$3:$S$202),S195,""))</f>
        <v/>
      </c>
      <c r="BM195" s="31" t="str">
        <f>IF(BL195=MAX($BL$3:$BL$202),B195,"")</f>
        <v/>
      </c>
      <c r="BN195" s="31" t="str">
        <f>IF(D195="","",IF(AN195=MAX($AN$3:$AN$202),AN195,""))</f>
        <v/>
      </c>
      <c r="BO195" s="31" t="str">
        <f>IF(BN195=MAX($BN$3:$BN$202),B195,"")</f>
        <v/>
      </c>
      <c r="BP195" s="31" t="str">
        <f>IF(D195="","",IF(R195=MAX($R$3:$R$202),R195,""))</f>
        <v/>
      </c>
      <c r="BQ195" s="31" t="str">
        <f>IF(BP195=MAX($BP$3:$BP$202),B195,"")</f>
        <v/>
      </c>
      <c r="BR195" s="31" t="str">
        <f>IF(D195="","",IF(AM195=MAX($AM$3:$AM$202),AM195,""))</f>
        <v/>
      </c>
      <c r="BS195" s="31" t="str">
        <f>IF(BR195=MAX($BR$3:$BR$202),B195,"")</f>
        <v/>
      </c>
      <c r="BT195" s="31" t="str">
        <f>IF(D195="","",IF(V195=MAX($V$3:$V$202),V195,""))</f>
        <v/>
      </c>
      <c r="BU195" s="31" t="str">
        <f>IF(BT195=MAX($BT$3:$BT$202),B195,"")</f>
        <v/>
      </c>
      <c r="BV195" s="31" t="str">
        <f>IF(D195="","",IF(W195=MAX($W$3:$W$202), W195,""))</f>
        <v/>
      </c>
      <c r="BW195" s="31" t="str">
        <f>IF(BV195=MAX($BV$3:$BV$202),B195,"")</f>
        <v/>
      </c>
      <c r="BX195" s="31" t="str">
        <f>IF(D195="","",IF(AQ195=MAX($AQ$3:$AQ$202),AQ195,""))</f>
        <v/>
      </c>
      <c r="BY195" s="31" t="str">
        <f>IF(BX195=MAX($BX$3:$BX$202),B195,"")</f>
        <v/>
      </c>
      <c r="BZ195" s="31" t="str">
        <f>IF(D195="","",IF(AR195=MAX($AR$3:$AR$202), AR195,""))</f>
        <v/>
      </c>
      <c r="CA195" s="31" t="str">
        <f>IF(BZ195=MAX($BZ$3:$BZ$202),B195,"")</f>
        <v/>
      </c>
      <c r="CB195" s="31" t="str">
        <f>IF(D195="","",IF(U195=MAX($U$3:$U$202), U195,""))</f>
        <v/>
      </c>
      <c r="CC195" s="31" t="str">
        <f>IF(CB195=MAX($CB$3:$CB$202),B195,"")</f>
        <v/>
      </c>
      <c r="CD195" s="31" t="str">
        <f>IF(D195="","",IF(AP195=MAX($AP$3:$AP$202),AP195,""))</f>
        <v/>
      </c>
      <c r="CE195" s="31" t="str">
        <f>IF(CD195=MAX($CD$3:$CD$202),B195,"")</f>
        <v/>
      </c>
      <c r="CF195" s="31" t="str">
        <f>IF(D195="","",IF(T195=MAX($T$3:$T$202), T195,""))</f>
        <v/>
      </c>
      <c r="CG195" s="31" t="str">
        <f>IF(CF195=MAX($CF$3:$CF$202),B195,"")</f>
        <v/>
      </c>
      <c r="CH195" s="31" t="str">
        <f>IF(D195="","",IF(AO195=MAX($AO$3:$AO$202),AO195,""))</f>
        <v/>
      </c>
      <c r="CI195" s="31" t="str">
        <f>IF(CH195=MAX($CH$3:$CH$202),B195,"")</f>
        <v/>
      </c>
      <c r="CJ195" s="31" t="str">
        <f>IF(I195="AC",AZ195,"")</f>
        <v/>
      </c>
      <c r="CK195" s="31" t="str">
        <f>IF(CJ195="","",RANK(CJ195,$CJ$3:$CJ$202,1))</f>
        <v/>
      </c>
      <c r="CL195" s="31" t="str">
        <f>IF(CK195=1,B195,"")</f>
        <v/>
      </c>
      <c r="CM195" s="31" t="str">
        <f>IF(CK195=2,B195,"")</f>
        <v/>
      </c>
      <c r="CN195" s="31" t="str">
        <f>IF(CK195=3,B195,"")</f>
        <v/>
      </c>
      <c r="CO195" s="31" t="str">
        <f>IF(I195="MC",AZ195,"")</f>
        <v/>
      </c>
      <c r="CP195" s="31" t="str">
        <f>IF(CO195="","",RANK(CO195,$CO$3:$CO$202,1))</f>
        <v/>
      </c>
      <c r="CQ195" s="31" t="str">
        <f>IF(CP195=1,B195,"")</f>
        <v/>
      </c>
      <c r="CR195" s="31" t="str">
        <f>IF(CP195=2,B195,"")</f>
        <v/>
      </c>
      <c r="CS195" s="31" t="str">
        <f>IF(CP195=3,B195,"")</f>
        <v/>
      </c>
      <c r="CT195" s="31" t="str">
        <f>IF(BE195=0,BE195,"")</f>
        <v/>
      </c>
      <c r="CU195" s="31" t="str">
        <f>IF(BE195=1,1,"")</f>
        <v/>
      </c>
      <c r="CV195" s="31" t="str">
        <f>IF(BE195=2,2,"")</f>
        <v/>
      </c>
      <c r="CW195" s="31" t="str">
        <f>IF(BE195=3,3,"")</f>
        <v/>
      </c>
      <c r="CX195" s="31" t="str">
        <f>IF(BE195=4,4,"")</f>
        <v/>
      </c>
      <c r="CY195" s="31" t="str">
        <f>IF(BE195=5,5,"")</f>
        <v/>
      </c>
      <c r="CZ195" s="31" t="str">
        <f>IF(BH195=0,BH195,"")</f>
        <v/>
      </c>
      <c r="DA195" s="31" t="str">
        <f>IF(BH195=1,1,"")</f>
        <v/>
      </c>
      <c r="DB195" s="31" t="str">
        <f>IF(BH195=2,2,"")</f>
        <v/>
      </c>
      <c r="DC195" s="31" t="str">
        <f>IF(BH195=3,3,"")</f>
        <v/>
      </c>
      <c r="DD195" s="31" t="str">
        <f>IF(BH195=4,4,"")</f>
        <v/>
      </c>
      <c r="DE195" s="31" t="str">
        <f>IF(BH195=5,5,"")</f>
        <v/>
      </c>
      <c r="DF195" s="31" t="str">
        <f>IF(BK195=0,BK195,"")</f>
        <v/>
      </c>
      <c r="DG195" s="31" t="str">
        <f>IF(BK195=1,1,"")</f>
        <v/>
      </c>
      <c r="DH195" s="31" t="str">
        <f>IF(BK195=2,2,"")</f>
        <v/>
      </c>
      <c r="DI195" s="31" t="str">
        <f>IF(BK195=3,3,"")</f>
        <v/>
      </c>
      <c r="DJ195" s="31" t="str">
        <f>IF(BK195=4,4,"")</f>
        <v/>
      </c>
      <c r="DK195" s="31" t="str">
        <f>IF(BK195=5,5,"")</f>
        <v/>
      </c>
      <c r="DL195" s="31" t="str">
        <f>IF(BK195=6,6,"")</f>
        <v/>
      </c>
      <c r="DM195" s="31" t="str">
        <f>IF(BK195=7,7,"")</f>
        <v/>
      </c>
      <c r="DN195" s="31" t="str">
        <f>IF(BK195=8,8,"")</f>
        <v/>
      </c>
      <c r="DO195" s="31" t="str">
        <f>IF(BK195=9,9,"")</f>
        <v/>
      </c>
      <c r="DP195" s="31" t="str">
        <f>IF(BK195=10,10,"")</f>
        <v/>
      </c>
      <c r="DQ195" s="31" t="str">
        <f>IF(J195="Lund",AZ195,"")</f>
        <v/>
      </c>
      <c r="DR195" s="31" t="str">
        <f>IF(DQ195="","",RANK(DQ195,$DQ$3:$DQ$202,1))</f>
        <v/>
      </c>
      <c r="DS195" s="31" t="str">
        <f>IF(DR195=1,B195,"")</f>
        <v/>
      </c>
      <c r="DT195" s="31" t="str">
        <f>IF(I195="AT",B195,"")</f>
        <v/>
      </c>
      <c r="DU195" s="31" t="str">
        <f>IF(I195="MC",B195,"")</f>
        <v/>
      </c>
      <c r="DV195" s="31" t="str">
        <f>IF(I195="AC",B195,"")</f>
        <v/>
      </c>
      <c r="DW195" s="48" t="e">
        <f>IF(BK195=0,0,IF(D195="","",$D$203-AZ195+1)/$D$203*100)</f>
        <v>#VALUE!</v>
      </c>
      <c r="DX195" s="76" t="str">
        <f>IF(AS195 = 0,AV195 - AS195,"")</f>
        <v/>
      </c>
    </row>
    <row r="196" spans="1:128" ht="13.2" x14ac:dyDescent="0.25">
      <c r="A196" s="31" t="s">
        <v>318</v>
      </c>
      <c r="B196" s="76">
        <v>194</v>
      </c>
      <c r="C196" s="15"/>
      <c r="D196" s="15"/>
      <c r="E196" s="15"/>
      <c r="F196" s="15"/>
      <c r="G196" s="15"/>
      <c r="H196" s="47"/>
      <c r="I196" s="15"/>
      <c r="J196" s="47"/>
      <c r="K196" s="47"/>
      <c r="L196" s="47"/>
      <c r="M196" s="54"/>
      <c r="N196" s="54"/>
      <c r="O196" s="54"/>
      <c r="P196" s="54"/>
      <c r="Q196" s="54"/>
      <c r="R196" s="51"/>
      <c r="S196" s="51"/>
      <c r="T196" s="51"/>
      <c r="U196" s="51"/>
      <c r="V196" s="51"/>
      <c r="W196" s="51"/>
      <c r="X196" s="52" t="str">
        <f>IF(M196&gt;0,VLOOKUP(M196,$DY$8:$DZ$95,2)," ")</f>
        <v xml:space="preserve"> </v>
      </c>
      <c r="Y196" s="52" t="str">
        <f>IF(N196&gt;0,VLOOKUP(N196,$DY$8:$DZ$95,2)," ")</f>
        <v xml:space="preserve"> </v>
      </c>
      <c r="Z196" s="52" t="str">
        <f>IF(O196&gt;0,VLOOKUP(O196,$DY$8:$DZ$95,2)," ")</f>
        <v xml:space="preserve"> </v>
      </c>
      <c r="AA196" s="52" t="str">
        <f>IF(P196&gt;0,VLOOKUP(P196,$DY$8:$DZ$95,2)," ")</f>
        <v xml:space="preserve"> </v>
      </c>
      <c r="AB196" s="52" t="str">
        <f>IF(Q196&gt;0,VLOOKUP(Q196,$DY$8:$DZ$95,2)," ")</f>
        <v xml:space="preserve"> </v>
      </c>
      <c r="AC196" s="54"/>
      <c r="AD196" s="54"/>
      <c r="AE196" s="54"/>
      <c r="AF196" s="54"/>
      <c r="AG196" s="54"/>
      <c r="AH196" s="52" t="str">
        <f>IF(AC196&gt;0,VLOOKUP(AC196,$DY$8:$DZ$95,2)," ")</f>
        <v xml:space="preserve"> </v>
      </c>
      <c r="AI196" s="52" t="str">
        <f>IF(AD196&gt;0,VLOOKUP(AD196,$DY$8:$DZ$95,2)," ")</f>
        <v xml:space="preserve"> </v>
      </c>
      <c r="AJ196" s="52" t="str">
        <f>IF(AE196&gt;0,VLOOKUP(AE196,$DY$8:$DZ$95,2)," ")</f>
        <v xml:space="preserve"> </v>
      </c>
      <c r="AK196" s="52" t="str">
        <f>IF(AF196&gt;0,VLOOKUP(AF196,$DY$8:$DZ$95,2)," ")</f>
        <v xml:space="preserve"> </v>
      </c>
      <c r="AL196" s="52" t="str">
        <f>IF(AG196&gt;0,VLOOKUP(AG196,$DY$8:$DZ$95,2)," ")</f>
        <v xml:space="preserve"> </v>
      </c>
      <c r="AM196" s="53"/>
      <c r="AN196" s="53"/>
      <c r="AO196" s="53"/>
      <c r="AP196" s="53"/>
      <c r="AQ196" s="53"/>
      <c r="AR196" s="53"/>
      <c r="AS196" s="55" t="str">
        <f>IF(D196="","",SUM(X196:AB196))</f>
        <v/>
      </c>
      <c r="AT196" s="31" t="str">
        <f>IF(D196="","",RANK(AS196,$AS$3:$AS$202,0))</f>
        <v/>
      </c>
      <c r="AU196" s="57" t="str">
        <f>IF(D196="","",IF(LOOKUP(AT196,'Master 2012 Pay Sheet'!$A$5:$A$35,'Master 2012 Pay Sheet'!$B$5:$B$35)&gt;0,LOOKUP(AT196,'Master 2012 Pay Sheet'!$A$5:$A$35,'Master 2012 Pay Sheet'!$B$5:$B$35),0))</f>
        <v/>
      </c>
      <c r="AV196" s="56" t="str">
        <f>IF(D196="","",SUM(AH196:AL196))</f>
        <v/>
      </c>
      <c r="AW196" s="31" t="str">
        <f>IF(D196="","",RANK(AV196,$AV$3:$AV$202,0))</f>
        <v/>
      </c>
      <c r="AX196" s="57" t="str">
        <f>IF(D196="","",IF(LOOKUP(AW196,'Master 2012 Pay Sheet'!$C$5:$C$35,'Master 2012 Pay Sheet'!$D$5:$D$35)&gt;0,LOOKUP(AW196,'Master 2012 Pay Sheet'!$C$5:$C$35,'Master 2012 Pay Sheet'!$D$5:$D$35),0))</f>
        <v/>
      </c>
      <c r="AY196" s="56" t="str">
        <f>IF(D196="","",AS196+AV196)</f>
        <v/>
      </c>
      <c r="AZ196" s="31" t="str">
        <f>IF(D196="","",RANK(AY196,$AY$3:$AY$202,0))</f>
        <v/>
      </c>
      <c r="BA196" s="57" t="str">
        <f>IF(D196="","",IF(LOOKUP(AZ196,'Master 2012 Pay Sheet'!$E$5:$E$35,'Master 2012 Pay Sheet'!$F$5:$F$35)&gt;0,LOOKUP(AZ196,'Master 2012 Pay Sheet'!$E$5:$E$35,'Master 2012 Pay Sheet'!$F$5:$F$35),0))</f>
        <v/>
      </c>
      <c r="BB196" s="57" t="str">
        <f>IF(D196="","",SUM(AU196+AX196+BA196))</f>
        <v/>
      </c>
      <c r="BC196" s="31" t="str">
        <f>IF(D196="","",AT196-AZ196)</f>
        <v/>
      </c>
      <c r="BD196" s="31" t="str">
        <f>IF(D196="","",IF(BC196=MAX($BC$3:$BC$202),B196,""))</f>
        <v/>
      </c>
      <c r="BE196" s="31" t="str">
        <f>IF(D196="","",COUNT(M196:Q196))</f>
        <v/>
      </c>
      <c r="BF196" s="56" t="str">
        <f>IF(D196="","",MAX(X196:AB196))</f>
        <v/>
      </c>
      <c r="BG196" s="31" t="str">
        <f>IF(BF196=MAX($BF$3:$BF$202),B196,"")</f>
        <v/>
      </c>
      <c r="BH196" s="31" t="str">
        <f>IF(D196="","",COUNT(AC196:AG196))</f>
        <v/>
      </c>
      <c r="BI196" s="56" t="str">
        <f>IF(D196="","",MAX(AH196:AL196))</f>
        <v/>
      </c>
      <c r="BJ196" s="31" t="str">
        <f>IF(BI196=MAX($BI$3:$BI$202),B196,"")</f>
        <v/>
      </c>
      <c r="BK196" s="31" t="str">
        <f>IF(BE196="","",BE196+BH196)</f>
        <v/>
      </c>
      <c r="BL196" s="31" t="str">
        <f>IF(D196="","",IF(S196=MAX($S$3:$S$202),S196,""))</f>
        <v/>
      </c>
      <c r="BM196" s="31" t="str">
        <f>IF(BL196=MAX($BL$3:$BL$202),B196,"")</f>
        <v/>
      </c>
      <c r="BN196" s="31" t="str">
        <f>IF(D196="","",IF(AN196=MAX($AN$3:$AN$202),AN196,""))</f>
        <v/>
      </c>
      <c r="BO196" s="31" t="str">
        <f>IF(BN196=MAX($BN$3:$BN$202),B196,"")</f>
        <v/>
      </c>
      <c r="BP196" s="31" t="str">
        <f>IF(D196="","",IF(R196=MAX($R$3:$R$202),R196,""))</f>
        <v/>
      </c>
      <c r="BQ196" s="31" t="str">
        <f>IF(BP196=MAX($BP$3:$BP$202),B196,"")</f>
        <v/>
      </c>
      <c r="BR196" s="31" t="str">
        <f>IF(D196="","",IF(AM196=MAX($AM$3:$AM$202),AM196,""))</f>
        <v/>
      </c>
      <c r="BS196" s="31" t="str">
        <f>IF(BR196=MAX($BR$3:$BR$202),B196,"")</f>
        <v/>
      </c>
      <c r="BT196" s="31" t="str">
        <f>IF(D196="","",IF(V196=MAX($V$3:$V$202),V196,""))</f>
        <v/>
      </c>
      <c r="BU196" s="31" t="str">
        <f>IF(BT196=MAX($BT$3:$BT$202),B196,"")</f>
        <v/>
      </c>
      <c r="BV196" s="31" t="str">
        <f>IF(D196="","",IF(W196=MAX($W$3:$W$202), W196,""))</f>
        <v/>
      </c>
      <c r="BW196" s="31" t="str">
        <f>IF(BV196=MAX($BV$3:$BV$202),B196,"")</f>
        <v/>
      </c>
      <c r="BX196" s="31" t="str">
        <f>IF(D196="","",IF(AQ196=MAX($AQ$3:$AQ$202),AQ196,""))</f>
        <v/>
      </c>
      <c r="BY196" s="31" t="str">
        <f>IF(BX196=MAX($BX$3:$BX$202),B196,"")</f>
        <v/>
      </c>
      <c r="BZ196" s="31" t="str">
        <f>IF(D196="","",IF(AR196=MAX($AR$3:$AR$202), AR196,""))</f>
        <v/>
      </c>
      <c r="CA196" s="31" t="str">
        <f>IF(BZ196=MAX($BZ$3:$BZ$202),B196,"")</f>
        <v/>
      </c>
      <c r="CB196" s="31" t="str">
        <f>IF(D196="","",IF(U196=MAX($U$3:$U$202), U196,""))</f>
        <v/>
      </c>
      <c r="CC196" s="31" t="str">
        <f>IF(CB196=MAX($CB$3:$CB$202),B196,"")</f>
        <v/>
      </c>
      <c r="CD196" s="31" t="str">
        <f>IF(D196="","",IF(AP196=MAX($AP$3:$AP$202),AP196,""))</f>
        <v/>
      </c>
      <c r="CE196" s="31" t="str">
        <f>IF(CD196=MAX($CD$3:$CD$202),B196,"")</f>
        <v/>
      </c>
      <c r="CF196" s="31" t="str">
        <f>IF(D196="","",IF(T196=MAX($T$3:$T$202), T196,""))</f>
        <v/>
      </c>
      <c r="CG196" s="31" t="str">
        <f>IF(CF196=MAX($CF$3:$CF$202),B196,"")</f>
        <v/>
      </c>
      <c r="CH196" s="31" t="str">
        <f>IF(D196="","",IF(AO196=MAX($AO$3:$AO$202),AO196,""))</f>
        <v/>
      </c>
      <c r="CI196" s="31" t="str">
        <f>IF(CH196=MAX($CH$3:$CH$202),B196,"")</f>
        <v/>
      </c>
      <c r="CJ196" s="31" t="str">
        <f>IF(I196="AC",AZ196,"")</f>
        <v/>
      </c>
      <c r="CK196" s="31" t="str">
        <f>IF(CJ196="","",RANK(CJ196,$CJ$3:$CJ$202,1))</f>
        <v/>
      </c>
      <c r="CL196" s="31" t="str">
        <f>IF(CK196=1,B196,"")</f>
        <v/>
      </c>
      <c r="CM196" s="31" t="str">
        <f>IF(CK196=2,B196,"")</f>
        <v/>
      </c>
      <c r="CN196" s="31" t="str">
        <f>IF(CK196=3,B196,"")</f>
        <v/>
      </c>
      <c r="CO196" s="31" t="str">
        <f>IF(I196="MC",AZ196,"")</f>
        <v/>
      </c>
      <c r="CP196" s="31" t="str">
        <f>IF(CO196="","",RANK(CO196,$CO$3:$CO$202,1))</f>
        <v/>
      </c>
      <c r="CQ196" s="31" t="str">
        <f>IF(CP196=1,B196,"")</f>
        <v/>
      </c>
      <c r="CR196" s="31" t="str">
        <f>IF(CP196=2,B196,"")</f>
        <v/>
      </c>
      <c r="CS196" s="31" t="str">
        <f>IF(CP196=3,B196,"")</f>
        <v/>
      </c>
      <c r="CT196" s="31" t="str">
        <f>IF(BE196=0,BE196,"")</f>
        <v/>
      </c>
      <c r="CU196" s="31" t="str">
        <f>IF(BE196=1,1,"")</f>
        <v/>
      </c>
      <c r="CV196" s="31" t="str">
        <f>IF(BE196=2,2,"")</f>
        <v/>
      </c>
      <c r="CW196" s="31" t="str">
        <f>IF(BE196=3,3,"")</f>
        <v/>
      </c>
      <c r="CX196" s="31" t="str">
        <f>IF(BE196=4,4,"")</f>
        <v/>
      </c>
      <c r="CY196" s="31" t="str">
        <f>IF(BE196=5,5,"")</f>
        <v/>
      </c>
      <c r="CZ196" s="31" t="str">
        <f>IF(BH196=0,BH196,"")</f>
        <v/>
      </c>
      <c r="DA196" s="31" t="str">
        <f>IF(BH196=1,1,"")</f>
        <v/>
      </c>
      <c r="DB196" s="31" t="str">
        <f>IF(BH196=2,2,"")</f>
        <v/>
      </c>
      <c r="DC196" s="31" t="str">
        <f>IF(BH196=3,3,"")</f>
        <v/>
      </c>
      <c r="DD196" s="31" t="str">
        <f>IF(BH196=4,4,"")</f>
        <v/>
      </c>
      <c r="DE196" s="31" t="str">
        <f>IF(BH196=5,5,"")</f>
        <v/>
      </c>
      <c r="DF196" s="31" t="str">
        <f>IF(BK196=0,BK196,"")</f>
        <v/>
      </c>
      <c r="DG196" s="31" t="str">
        <f>IF(BK196=1,1,"")</f>
        <v/>
      </c>
      <c r="DH196" s="31" t="str">
        <f>IF(BK196=2,2,"")</f>
        <v/>
      </c>
      <c r="DI196" s="31" t="str">
        <f>IF(BK196=3,3,"")</f>
        <v/>
      </c>
      <c r="DJ196" s="31" t="str">
        <f>IF(BK196=4,4,"")</f>
        <v/>
      </c>
      <c r="DK196" s="31" t="str">
        <f>IF(BK196=5,5,"")</f>
        <v/>
      </c>
      <c r="DL196" s="31" t="str">
        <f>IF(BK196=6,6,"")</f>
        <v/>
      </c>
      <c r="DM196" s="31" t="str">
        <f>IF(BK196=7,7,"")</f>
        <v/>
      </c>
      <c r="DN196" s="31" t="str">
        <f>IF(BK196=8,8,"")</f>
        <v/>
      </c>
      <c r="DO196" s="31" t="str">
        <f>IF(BK196=9,9,"")</f>
        <v/>
      </c>
      <c r="DP196" s="31" t="str">
        <f>IF(BK196=10,10,"")</f>
        <v/>
      </c>
      <c r="DQ196" s="31" t="str">
        <f>IF(J196="Lund",AZ196,"")</f>
        <v/>
      </c>
      <c r="DR196" s="31" t="str">
        <f>IF(DQ196="","",RANK(DQ196,$DQ$3:$DQ$202,1))</f>
        <v/>
      </c>
      <c r="DS196" s="31" t="str">
        <f>IF(DR196=1,B196,"")</f>
        <v/>
      </c>
      <c r="DT196" s="31" t="str">
        <f>IF(I196="AT",B196,"")</f>
        <v/>
      </c>
      <c r="DU196" s="31" t="str">
        <f>IF(I196="MC",B196,"")</f>
        <v/>
      </c>
      <c r="DV196" s="31" t="str">
        <f>IF(I196="AC",B196,"")</f>
        <v/>
      </c>
      <c r="DW196" s="48" t="e">
        <f>IF(BK196=0,0,IF(D196="","",$D$203-AZ196+1)/$D$203*100)</f>
        <v>#VALUE!</v>
      </c>
      <c r="DX196" s="76" t="str">
        <f>IF(AS196 = 0,AV196 - AS196,"")</f>
        <v/>
      </c>
    </row>
    <row r="197" spans="1:128" ht="13.2" x14ac:dyDescent="0.25">
      <c r="A197" s="31" t="s">
        <v>318</v>
      </c>
      <c r="B197" s="76">
        <v>195</v>
      </c>
      <c r="C197" s="15"/>
      <c r="D197" s="15"/>
      <c r="E197" s="15"/>
      <c r="F197" s="15"/>
      <c r="G197" s="15"/>
      <c r="H197" s="47"/>
      <c r="I197" s="15"/>
      <c r="J197" s="47"/>
      <c r="K197" s="47"/>
      <c r="L197" s="47"/>
      <c r="M197" s="54"/>
      <c r="N197" s="54"/>
      <c r="O197" s="54"/>
      <c r="P197" s="54"/>
      <c r="Q197" s="54"/>
      <c r="R197" s="51"/>
      <c r="S197" s="51"/>
      <c r="T197" s="51"/>
      <c r="U197" s="51"/>
      <c r="V197" s="51"/>
      <c r="W197" s="51"/>
      <c r="X197" s="52" t="str">
        <f>IF(M197&gt;0,VLOOKUP(M197,$DY$8:$DZ$95,2)," ")</f>
        <v xml:space="preserve"> </v>
      </c>
      <c r="Y197" s="52" t="str">
        <f>IF(N197&gt;0,VLOOKUP(N197,$DY$8:$DZ$95,2)," ")</f>
        <v xml:space="preserve"> </v>
      </c>
      <c r="Z197" s="52" t="str">
        <f>IF(O197&gt;0,VLOOKUP(O197,$DY$8:$DZ$95,2)," ")</f>
        <v xml:space="preserve"> </v>
      </c>
      <c r="AA197" s="52" t="str">
        <f>IF(P197&gt;0,VLOOKUP(P197,$DY$8:$DZ$95,2)," ")</f>
        <v xml:space="preserve"> </v>
      </c>
      <c r="AB197" s="52" t="str">
        <f>IF(Q197&gt;0,VLOOKUP(Q197,$DY$8:$DZ$95,2)," ")</f>
        <v xml:space="preserve"> </v>
      </c>
      <c r="AC197" s="54"/>
      <c r="AD197" s="54"/>
      <c r="AE197" s="54"/>
      <c r="AF197" s="54"/>
      <c r="AG197" s="54"/>
      <c r="AH197" s="52" t="str">
        <f>IF(AC197&gt;0,VLOOKUP(AC197,$DY$8:$DZ$95,2)," ")</f>
        <v xml:space="preserve"> </v>
      </c>
      <c r="AI197" s="52" t="str">
        <f>IF(AD197&gt;0,VLOOKUP(AD197,$DY$8:$DZ$95,2)," ")</f>
        <v xml:space="preserve"> </v>
      </c>
      <c r="AJ197" s="52" t="str">
        <f>IF(AE197&gt;0,VLOOKUP(AE197,$DY$8:$DZ$95,2)," ")</f>
        <v xml:space="preserve"> </v>
      </c>
      <c r="AK197" s="52" t="str">
        <f>IF(AF197&gt;0,VLOOKUP(AF197,$DY$8:$DZ$95,2)," ")</f>
        <v xml:space="preserve"> </v>
      </c>
      <c r="AL197" s="52" t="str">
        <f>IF(AG197&gt;0,VLOOKUP(AG197,$DY$8:$DZ$95,2)," ")</f>
        <v xml:space="preserve"> </v>
      </c>
      <c r="AM197" s="53"/>
      <c r="AN197" s="53"/>
      <c r="AO197" s="53"/>
      <c r="AP197" s="53"/>
      <c r="AQ197" s="53"/>
      <c r="AR197" s="53"/>
      <c r="AS197" s="55" t="str">
        <f>IF(D197="","",SUM(X197:AB197))</f>
        <v/>
      </c>
      <c r="AT197" s="31" t="str">
        <f>IF(D197="","",RANK(AS197,$AS$3:$AS$202,0))</f>
        <v/>
      </c>
      <c r="AU197" s="57" t="str">
        <f>IF(D197="","",IF(LOOKUP(AT197,'Master 2012 Pay Sheet'!$A$5:$A$35,'Master 2012 Pay Sheet'!$B$5:$B$35)&gt;0,LOOKUP(AT197,'Master 2012 Pay Sheet'!$A$5:$A$35,'Master 2012 Pay Sheet'!$B$5:$B$35),0))</f>
        <v/>
      </c>
      <c r="AV197" s="56" t="str">
        <f>IF(D197="","",SUM(AH197:AL197))</f>
        <v/>
      </c>
      <c r="AW197" s="31" t="str">
        <f>IF(D197="","",RANK(AV197,$AV$3:$AV$202,0))</f>
        <v/>
      </c>
      <c r="AX197" s="57" t="str">
        <f>IF(D197="","",IF(LOOKUP(AW197,'Master 2012 Pay Sheet'!$C$5:$C$35,'Master 2012 Pay Sheet'!$D$5:$D$35)&gt;0,LOOKUP(AW197,'Master 2012 Pay Sheet'!$C$5:$C$35,'Master 2012 Pay Sheet'!$D$5:$D$35),0))</f>
        <v/>
      </c>
      <c r="AY197" s="56" t="str">
        <f>IF(D197="","",AS197+AV197)</f>
        <v/>
      </c>
      <c r="AZ197" s="31" t="str">
        <f>IF(D197="","",RANK(AY197,$AY$3:$AY$202,0))</f>
        <v/>
      </c>
      <c r="BA197" s="57" t="str">
        <f>IF(D197="","",IF(LOOKUP(AZ197,'Master 2012 Pay Sheet'!$E$5:$E$35,'Master 2012 Pay Sheet'!$F$5:$F$35)&gt;0,LOOKUP(AZ197,'Master 2012 Pay Sheet'!$E$5:$E$35,'Master 2012 Pay Sheet'!$F$5:$F$35),0))</f>
        <v/>
      </c>
      <c r="BB197" s="57" t="str">
        <f>IF(D197="","",SUM(AU197+AX197+BA197))</f>
        <v/>
      </c>
      <c r="BC197" s="31" t="str">
        <f>IF(D197="","",AT197-AZ197)</f>
        <v/>
      </c>
      <c r="BD197" s="31" t="str">
        <f>IF(D197="","",IF(BC197=MAX($BC$3:$BC$202),B197,""))</f>
        <v/>
      </c>
      <c r="BE197" s="31" t="str">
        <f>IF(D197="","",COUNT(M197:Q197))</f>
        <v/>
      </c>
      <c r="BF197" s="56" t="str">
        <f>IF(D197="","",MAX(X197:AB197))</f>
        <v/>
      </c>
      <c r="BG197" s="31" t="str">
        <f>IF(BF197=MAX($BF$3:$BF$202),B197,"")</f>
        <v/>
      </c>
      <c r="BH197" s="31" t="str">
        <f>IF(D197="","",COUNT(AC197:AG197))</f>
        <v/>
      </c>
      <c r="BI197" s="56" t="str">
        <f>IF(D197="","",MAX(AH197:AL197))</f>
        <v/>
      </c>
      <c r="BJ197" s="31" t="str">
        <f>IF(BI197=MAX($BI$3:$BI$202),B197,"")</f>
        <v/>
      </c>
      <c r="BK197" s="31" t="str">
        <f>IF(BE197="","",BE197+BH197)</f>
        <v/>
      </c>
      <c r="BL197" s="31" t="str">
        <f>IF(D197="","",IF(S197=MAX($S$3:$S$202),S197,""))</f>
        <v/>
      </c>
      <c r="BM197" s="31" t="str">
        <f>IF(BL197=MAX($BL$3:$BL$202),B197,"")</f>
        <v/>
      </c>
      <c r="BN197" s="31" t="str">
        <f>IF(D197="","",IF(AN197=MAX($AN$3:$AN$202),AN197,""))</f>
        <v/>
      </c>
      <c r="BO197" s="31" t="str">
        <f>IF(BN197=MAX($BN$3:$BN$202),B197,"")</f>
        <v/>
      </c>
      <c r="BP197" s="31" t="str">
        <f>IF(D197="","",IF(R197=MAX($R$3:$R$202),R197,""))</f>
        <v/>
      </c>
      <c r="BQ197" s="31" t="str">
        <f>IF(BP197=MAX($BP$3:$BP$202),B197,"")</f>
        <v/>
      </c>
      <c r="BR197" s="31" t="str">
        <f>IF(D197="","",IF(AM197=MAX($AM$3:$AM$202),AM197,""))</f>
        <v/>
      </c>
      <c r="BS197" s="31" t="str">
        <f>IF(BR197=MAX($BR$3:$BR$202),B197,"")</f>
        <v/>
      </c>
      <c r="BT197" s="31" t="str">
        <f>IF(D197="","",IF(V197=MAX($V$3:$V$202),V197,""))</f>
        <v/>
      </c>
      <c r="BU197" s="31" t="str">
        <f>IF(BT197=MAX($BT$3:$BT$202),B197,"")</f>
        <v/>
      </c>
      <c r="BV197" s="31" t="str">
        <f>IF(D197="","",IF(W197=MAX($W$3:$W$202), W197,""))</f>
        <v/>
      </c>
      <c r="BW197" s="31" t="str">
        <f>IF(BV197=MAX($BV$3:$BV$202),B197,"")</f>
        <v/>
      </c>
      <c r="BX197" s="31" t="str">
        <f>IF(D197="","",IF(AQ197=MAX($AQ$3:$AQ$202),AQ197,""))</f>
        <v/>
      </c>
      <c r="BY197" s="31" t="str">
        <f>IF(BX197=MAX($BX$3:$BX$202),B197,"")</f>
        <v/>
      </c>
      <c r="BZ197" s="31" t="str">
        <f>IF(D197="","",IF(AR197=MAX($AR$3:$AR$202), AR197,""))</f>
        <v/>
      </c>
      <c r="CA197" s="31" t="str">
        <f>IF(BZ197=MAX($BZ$3:$BZ$202),B197,"")</f>
        <v/>
      </c>
      <c r="CB197" s="31" t="str">
        <f>IF(D197="","",IF(U197=MAX($U$3:$U$202), U197,""))</f>
        <v/>
      </c>
      <c r="CC197" s="31" t="str">
        <f>IF(CB197=MAX($CB$3:$CB$202),B197,"")</f>
        <v/>
      </c>
      <c r="CD197" s="31" t="str">
        <f>IF(D197="","",IF(AP197=MAX($AP$3:$AP$202),AP197,""))</f>
        <v/>
      </c>
      <c r="CE197" s="31" t="str">
        <f>IF(CD197=MAX($CD$3:$CD$202),B197,"")</f>
        <v/>
      </c>
      <c r="CF197" s="31" t="str">
        <f>IF(D197="","",IF(T197=MAX($T$3:$T$202), T197,""))</f>
        <v/>
      </c>
      <c r="CG197" s="31" t="str">
        <f>IF(CF197=MAX($CF$3:$CF$202),B197,"")</f>
        <v/>
      </c>
      <c r="CH197" s="31" t="str">
        <f>IF(D197="","",IF(AO197=MAX($AO$3:$AO$202),AO197,""))</f>
        <v/>
      </c>
      <c r="CI197" s="31" t="str">
        <f>IF(CH197=MAX($CH$3:$CH$202),B197,"")</f>
        <v/>
      </c>
      <c r="CJ197" s="31" t="str">
        <f>IF(I197="AC",AZ197,"")</f>
        <v/>
      </c>
      <c r="CK197" s="31" t="str">
        <f>IF(CJ197="","",RANK(CJ197,$CJ$3:$CJ$202,1))</f>
        <v/>
      </c>
      <c r="CL197" s="31" t="str">
        <f>IF(CK197=1,B197,"")</f>
        <v/>
      </c>
      <c r="CM197" s="31" t="str">
        <f>IF(CK197=2,B197,"")</f>
        <v/>
      </c>
      <c r="CN197" s="31" t="str">
        <f>IF(CK197=3,B197,"")</f>
        <v/>
      </c>
      <c r="CO197" s="31" t="str">
        <f>IF(I197="MC",AZ197,"")</f>
        <v/>
      </c>
      <c r="CP197" s="31" t="str">
        <f>IF(CO197="","",RANK(CO197,$CO$3:$CO$202,1))</f>
        <v/>
      </c>
      <c r="CQ197" s="31" t="str">
        <f>IF(CP197=1,B197,"")</f>
        <v/>
      </c>
      <c r="CR197" s="31" t="str">
        <f>IF(CP197=2,B197,"")</f>
        <v/>
      </c>
      <c r="CS197" s="31" t="str">
        <f>IF(CP197=3,B197,"")</f>
        <v/>
      </c>
      <c r="CT197" s="31" t="str">
        <f>IF(BE197=0,BE197,"")</f>
        <v/>
      </c>
      <c r="CU197" s="31" t="str">
        <f>IF(BE197=1,1,"")</f>
        <v/>
      </c>
      <c r="CV197" s="31" t="str">
        <f>IF(BE197=2,2,"")</f>
        <v/>
      </c>
      <c r="CW197" s="31" t="str">
        <f>IF(BE197=3,3,"")</f>
        <v/>
      </c>
      <c r="CX197" s="31" t="str">
        <f>IF(BE197=4,4,"")</f>
        <v/>
      </c>
      <c r="CY197" s="31" t="str">
        <f>IF(BE197=5,5,"")</f>
        <v/>
      </c>
      <c r="CZ197" s="31" t="str">
        <f>IF(BH197=0,BH197,"")</f>
        <v/>
      </c>
      <c r="DA197" s="31" t="str">
        <f>IF(BH197=1,1,"")</f>
        <v/>
      </c>
      <c r="DB197" s="31" t="str">
        <f>IF(BH197=2,2,"")</f>
        <v/>
      </c>
      <c r="DC197" s="31" t="str">
        <f>IF(BH197=3,3,"")</f>
        <v/>
      </c>
      <c r="DD197" s="31" t="str">
        <f>IF(BH197=4,4,"")</f>
        <v/>
      </c>
      <c r="DE197" s="31" t="str">
        <f>IF(BH197=5,5,"")</f>
        <v/>
      </c>
      <c r="DF197" s="31" t="str">
        <f>IF(BK197=0,BK197,"")</f>
        <v/>
      </c>
      <c r="DG197" s="31" t="str">
        <f>IF(BK197=1,1,"")</f>
        <v/>
      </c>
      <c r="DH197" s="31" t="str">
        <f>IF(BK197=2,2,"")</f>
        <v/>
      </c>
      <c r="DI197" s="31" t="str">
        <f>IF(BK197=3,3,"")</f>
        <v/>
      </c>
      <c r="DJ197" s="31" t="str">
        <f>IF(BK197=4,4,"")</f>
        <v/>
      </c>
      <c r="DK197" s="31" t="str">
        <f>IF(BK197=5,5,"")</f>
        <v/>
      </c>
      <c r="DL197" s="31" t="str">
        <f>IF(BK197=6,6,"")</f>
        <v/>
      </c>
      <c r="DM197" s="31" t="str">
        <f>IF(BK197=7,7,"")</f>
        <v/>
      </c>
      <c r="DN197" s="31" t="str">
        <f>IF(BK197=8,8,"")</f>
        <v/>
      </c>
      <c r="DO197" s="31" t="str">
        <f>IF(BK197=9,9,"")</f>
        <v/>
      </c>
      <c r="DP197" s="31" t="str">
        <f>IF(BK197=10,10,"")</f>
        <v/>
      </c>
      <c r="DQ197" s="31" t="str">
        <f>IF(J197="Lund",AZ197,"")</f>
        <v/>
      </c>
      <c r="DR197" s="31" t="str">
        <f>IF(DQ197="","",RANK(DQ197,$DQ$3:$DQ$202,1))</f>
        <v/>
      </c>
      <c r="DS197" s="31" t="str">
        <f>IF(DR197=1,B197,"")</f>
        <v/>
      </c>
      <c r="DT197" s="31" t="str">
        <f>IF(I197="AT",B197,"")</f>
        <v/>
      </c>
      <c r="DU197" s="31" t="str">
        <f>IF(I197="MC",B197,"")</f>
        <v/>
      </c>
      <c r="DV197" s="31" t="str">
        <f>IF(I197="AC",B197,"")</f>
        <v/>
      </c>
      <c r="DW197" s="48" t="e">
        <f>IF(BK197=0,0,IF(D197="","",$D$203-AZ197+1)/$D$203*100)</f>
        <v>#VALUE!</v>
      </c>
      <c r="DX197" s="76" t="str">
        <f>IF(AS197 = 0,AV197 - AS197,"")</f>
        <v/>
      </c>
    </row>
    <row r="198" spans="1:128" ht="13.2" x14ac:dyDescent="0.25">
      <c r="A198" s="31" t="s">
        <v>318</v>
      </c>
      <c r="B198" s="76">
        <v>196</v>
      </c>
      <c r="C198" s="15"/>
      <c r="D198" s="15"/>
      <c r="E198" s="15"/>
      <c r="F198" s="15"/>
      <c r="G198" s="15"/>
      <c r="H198" s="47"/>
      <c r="I198" s="15"/>
      <c r="J198" s="47"/>
      <c r="K198" s="47"/>
      <c r="L198" s="47"/>
      <c r="M198" s="54"/>
      <c r="N198" s="54"/>
      <c r="O198" s="54"/>
      <c r="P198" s="54"/>
      <c r="Q198" s="54"/>
      <c r="R198" s="51"/>
      <c r="S198" s="51"/>
      <c r="T198" s="51"/>
      <c r="U198" s="51"/>
      <c r="V198" s="51"/>
      <c r="W198" s="51"/>
      <c r="X198" s="52" t="str">
        <f>IF(M198&gt;0,VLOOKUP(M198,$DY$8:$DZ$95,2)," ")</f>
        <v xml:space="preserve"> </v>
      </c>
      <c r="Y198" s="52" t="str">
        <f>IF(N198&gt;0,VLOOKUP(N198,$DY$8:$DZ$95,2)," ")</f>
        <v xml:space="preserve"> </v>
      </c>
      <c r="Z198" s="52" t="str">
        <f>IF(O198&gt;0,VLOOKUP(O198,$DY$8:$DZ$95,2)," ")</f>
        <v xml:space="preserve"> </v>
      </c>
      <c r="AA198" s="52" t="str">
        <f>IF(P198&gt;0,VLOOKUP(P198,$DY$8:$DZ$95,2)," ")</f>
        <v xml:space="preserve"> </v>
      </c>
      <c r="AB198" s="52" t="str">
        <f>IF(Q198&gt;0,VLOOKUP(Q198,$DY$8:$DZ$95,2)," ")</f>
        <v xml:space="preserve"> </v>
      </c>
      <c r="AC198" s="54"/>
      <c r="AD198" s="54"/>
      <c r="AE198" s="54"/>
      <c r="AF198" s="54"/>
      <c r="AG198" s="54"/>
      <c r="AH198" s="52" t="str">
        <f>IF(AC198&gt;0,VLOOKUP(AC198,$DY$8:$DZ$95,2)," ")</f>
        <v xml:space="preserve"> </v>
      </c>
      <c r="AI198" s="52" t="str">
        <f>IF(AD198&gt;0,VLOOKUP(AD198,$DY$8:$DZ$95,2)," ")</f>
        <v xml:space="preserve"> </v>
      </c>
      <c r="AJ198" s="52" t="str">
        <f>IF(AE198&gt;0,VLOOKUP(AE198,$DY$8:$DZ$95,2)," ")</f>
        <v xml:space="preserve"> </v>
      </c>
      <c r="AK198" s="52" t="str">
        <f>IF(AF198&gt;0,VLOOKUP(AF198,$DY$8:$DZ$95,2)," ")</f>
        <v xml:space="preserve"> </v>
      </c>
      <c r="AL198" s="52" t="str">
        <f>IF(AG198&gt;0,VLOOKUP(AG198,$DY$8:$DZ$95,2)," ")</f>
        <v xml:space="preserve"> </v>
      </c>
      <c r="AM198" s="53"/>
      <c r="AN198" s="53"/>
      <c r="AO198" s="53"/>
      <c r="AP198" s="53"/>
      <c r="AQ198" s="53"/>
      <c r="AR198" s="53"/>
      <c r="AS198" s="55" t="str">
        <f>IF(D198="","",SUM(X198:AB198))</f>
        <v/>
      </c>
      <c r="AT198" s="31" t="str">
        <f>IF(D198="","",RANK(AS198,$AS$3:$AS$202,0))</f>
        <v/>
      </c>
      <c r="AU198" s="57" t="str">
        <f>IF(D198="","",IF(LOOKUP(AT198,'Master 2012 Pay Sheet'!$A$5:$A$35,'Master 2012 Pay Sheet'!$B$5:$B$35)&gt;0,LOOKUP(AT198,'Master 2012 Pay Sheet'!$A$5:$A$35,'Master 2012 Pay Sheet'!$B$5:$B$35),0))</f>
        <v/>
      </c>
      <c r="AV198" s="56" t="str">
        <f>IF(D198="","",SUM(AH198:AL198))</f>
        <v/>
      </c>
      <c r="AW198" s="31" t="str">
        <f>IF(D198="","",RANK(AV198,$AV$3:$AV$202,0))</f>
        <v/>
      </c>
      <c r="AX198" s="57" t="str">
        <f>IF(D198="","",IF(LOOKUP(AW198,'Master 2012 Pay Sheet'!$C$5:$C$35,'Master 2012 Pay Sheet'!$D$5:$D$35)&gt;0,LOOKUP(AW198,'Master 2012 Pay Sheet'!$C$5:$C$35,'Master 2012 Pay Sheet'!$D$5:$D$35),0))</f>
        <v/>
      </c>
      <c r="AY198" s="56" t="str">
        <f>IF(D198="","",AS198+AV198)</f>
        <v/>
      </c>
      <c r="AZ198" s="31" t="str">
        <f>IF(D198="","",RANK(AY198,$AY$3:$AY$202,0))</f>
        <v/>
      </c>
      <c r="BA198" s="57" t="str">
        <f>IF(D198="","",IF(LOOKUP(AZ198,'Master 2012 Pay Sheet'!$E$5:$E$35,'Master 2012 Pay Sheet'!$F$5:$F$35)&gt;0,LOOKUP(AZ198,'Master 2012 Pay Sheet'!$E$5:$E$35,'Master 2012 Pay Sheet'!$F$5:$F$35),0))</f>
        <v/>
      </c>
      <c r="BB198" s="57" t="str">
        <f>IF(D198="","",SUM(AU198+AX198+BA198))</f>
        <v/>
      </c>
      <c r="BC198" s="31" t="str">
        <f>IF(D198="","",AT198-AZ198)</f>
        <v/>
      </c>
      <c r="BD198" s="31" t="str">
        <f>IF(D198="","",IF(BC198=MAX($BC$3:$BC$202),B198,""))</f>
        <v/>
      </c>
      <c r="BE198" s="31" t="str">
        <f>IF(D198="","",COUNT(M198:Q198))</f>
        <v/>
      </c>
      <c r="BF198" s="56" t="str">
        <f>IF(D198="","",MAX(X198:AB198))</f>
        <v/>
      </c>
      <c r="BG198" s="31" t="str">
        <f>IF(BF198=MAX($BF$3:$BF$202),B198,"")</f>
        <v/>
      </c>
      <c r="BH198" s="31" t="str">
        <f>IF(D198="","",COUNT(AC198:AG198))</f>
        <v/>
      </c>
      <c r="BI198" s="56" t="str">
        <f>IF(D198="","",MAX(AH198:AL198))</f>
        <v/>
      </c>
      <c r="BJ198" s="31" t="str">
        <f>IF(BI198=MAX($BI$3:$BI$202),B198,"")</f>
        <v/>
      </c>
      <c r="BK198" s="31" t="str">
        <f>IF(BE198="","",BE198+BH198)</f>
        <v/>
      </c>
      <c r="BL198" s="31" t="str">
        <f>IF(D198="","",IF(S198=MAX($S$3:$S$202),S198,""))</f>
        <v/>
      </c>
      <c r="BM198" s="31" t="str">
        <f>IF(BL198=MAX($BL$3:$BL$202),B198,"")</f>
        <v/>
      </c>
      <c r="BN198" s="31" t="str">
        <f>IF(D198="","",IF(AN198=MAX($AN$3:$AN$202),AN198,""))</f>
        <v/>
      </c>
      <c r="BO198" s="31" t="str">
        <f>IF(BN198=MAX($BN$3:$BN$202),B198,"")</f>
        <v/>
      </c>
      <c r="BP198" s="31" t="str">
        <f>IF(D198="","",IF(R198=MAX($R$3:$R$202),R198,""))</f>
        <v/>
      </c>
      <c r="BQ198" s="31" t="str">
        <f>IF(BP198=MAX($BP$3:$BP$202),B198,"")</f>
        <v/>
      </c>
      <c r="BR198" s="31" t="str">
        <f>IF(D198="","",IF(AM198=MAX($AM$3:$AM$202),AM198,""))</f>
        <v/>
      </c>
      <c r="BS198" s="31" t="str">
        <f>IF(BR198=MAX($BR$3:$BR$202),B198,"")</f>
        <v/>
      </c>
      <c r="BT198" s="31" t="str">
        <f>IF(D198="","",IF(V198=MAX($V$3:$V$202),V198,""))</f>
        <v/>
      </c>
      <c r="BU198" s="31" t="str">
        <f>IF(BT198=MAX($BT$3:$BT$202),B198,"")</f>
        <v/>
      </c>
      <c r="BV198" s="31" t="str">
        <f>IF(D198="","",IF(W198=MAX($W$3:$W$202), W198,""))</f>
        <v/>
      </c>
      <c r="BW198" s="31" t="str">
        <f>IF(BV198=MAX($BV$3:$BV$202),B198,"")</f>
        <v/>
      </c>
      <c r="BX198" s="31" t="str">
        <f>IF(D198="","",IF(AQ198=MAX($AQ$3:$AQ$202),AQ198,""))</f>
        <v/>
      </c>
      <c r="BY198" s="31" t="str">
        <f>IF(BX198=MAX($BX$3:$BX$202),B198,"")</f>
        <v/>
      </c>
      <c r="BZ198" s="31" t="str">
        <f>IF(D198="","",IF(AR198=MAX($AR$3:$AR$202), AR198,""))</f>
        <v/>
      </c>
      <c r="CA198" s="31" t="str">
        <f>IF(BZ198=MAX($BZ$3:$BZ$202),B198,"")</f>
        <v/>
      </c>
      <c r="CB198" s="31" t="str">
        <f>IF(D198="","",IF(U198=MAX($U$3:$U$202), U198,""))</f>
        <v/>
      </c>
      <c r="CC198" s="31" t="str">
        <f>IF(CB198=MAX($CB$3:$CB$202),B198,"")</f>
        <v/>
      </c>
      <c r="CD198" s="31" t="str">
        <f>IF(D198="","",IF(AP198=MAX($AP$3:$AP$202),AP198,""))</f>
        <v/>
      </c>
      <c r="CE198" s="31" t="str">
        <f>IF(CD198=MAX($CD$3:$CD$202),B198,"")</f>
        <v/>
      </c>
      <c r="CF198" s="31" t="str">
        <f>IF(D198="","",IF(T198=MAX($T$3:$T$202), T198,""))</f>
        <v/>
      </c>
      <c r="CG198" s="31" t="str">
        <f>IF(CF198=MAX($CF$3:$CF$202),B198,"")</f>
        <v/>
      </c>
      <c r="CH198" s="31" t="str">
        <f>IF(D198="","",IF(AO198=MAX($AO$3:$AO$202),AO198,""))</f>
        <v/>
      </c>
      <c r="CI198" s="31" t="str">
        <f>IF(CH198=MAX($CH$3:$CH$202),B198,"")</f>
        <v/>
      </c>
      <c r="CJ198" s="31" t="str">
        <f>IF(I198="AC",AZ198,"")</f>
        <v/>
      </c>
      <c r="CK198" s="31" t="str">
        <f>IF(CJ198="","",RANK(CJ198,$CJ$3:$CJ$202,1))</f>
        <v/>
      </c>
      <c r="CL198" s="31" t="str">
        <f>IF(CK198=1,B198,"")</f>
        <v/>
      </c>
      <c r="CM198" s="31" t="str">
        <f>IF(CK198=2,B198,"")</f>
        <v/>
      </c>
      <c r="CN198" s="31" t="str">
        <f>IF(CK198=3,B198,"")</f>
        <v/>
      </c>
      <c r="CO198" s="31" t="str">
        <f>IF(I198="MC",AZ198,"")</f>
        <v/>
      </c>
      <c r="CP198" s="31" t="str">
        <f>IF(CO198="","",RANK(CO198,$CO$3:$CO$202,1))</f>
        <v/>
      </c>
      <c r="CQ198" s="31" t="str">
        <f>IF(CP198=1,B198,"")</f>
        <v/>
      </c>
      <c r="CR198" s="31" t="str">
        <f>IF(CP198=2,B198,"")</f>
        <v/>
      </c>
      <c r="CS198" s="31" t="str">
        <f>IF(CP198=3,B198,"")</f>
        <v/>
      </c>
      <c r="CT198" s="31" t="str">
        <f>IF(BE198=0,BE198,"")</f>
        <v/>
      </c>
      <c r="CU198" s="31" t="str">
        <f>IF(BE198=1,1,"")</f>
        <v/>
      </c>
      <c r="CV198" s="31" t="str">
        <f>IF(BE198=2,2,"")</f>
        <v/>
      </c>
      <c r="CW198" s="31" t="str">
        <f>IF(BE198=3,3,"")</f>
        <v/>
      </c>
      <c r="CX198" s="31" t="str">
        <f>IF(BE198=4,4,"")</f>
        <v/>
      </c>
      <c r="CY198" s="31" t="str">
        <f>IF(BE198=5,5,"")</f>
        <v/>
      </c>
      <c r="CZ198" s="31" t="str">
        <f>IF(BH198=0,BH198,"")</f>
        <v/>
      </c>
      <c r="DA198" s="31" t="str">
        <f>IF(BH198=1,1,"")</f>
        <v/>
      </c>
      <c r="DB198" s="31" t="str">
        <f>IF(BH198=2,2,"")</f>
        <v/>
      </c>
      <c r="DC198" s="31" t="str">
        <f>IF(BH198=3,3,"")</f>
        <v/>
      </c>
      <c r="DD198" s="31" t="str">
        <f>IF(BH198=4,4,"")</f>
        <v/>
      </c>
      <c r="DE198" s="31" t="str">
        <f>IF(BH198=5,5,"")</f>
        <v/>
      </c>
      <c r="DF198" s="31" t="str">
        <f>IF(BK198=0,BK198,"")</f>
        <v/>
      </c>
      <c r="DG198" s="31" t="str">
        <f>IF(BK198=1,1,"")</f>
        <v/>
      </c>
      <c r="DH198" s="31" t="str">
        <f>IF(BK198=2,2,"")</f>
        <v/>
      </c>
      <c r="DI198" s="31" t="str">
        <f>IF(BK198=3,3,"")</f>
        <v/>
      </c>
      <c r="DJ198" s="31" t="str">
        <f>IF(BK198=4,4,"")</f>
        <v/>
      </c>
      <c r="DK198" s="31" t="str">
        <f>IF(BK198=5,5,"")</f>
        <v/>
      </c>
      <c r="DL198" s="31" t="str">
        <f>IF(BK198=6,6,"")</f>
        <v/>
      </c>
      <c r="DM198" s="31" t="str">
        <f>IF(BK198=7,7,"")</f>
        <v/>
      </c>
      <c r="DN198" s="31" t="str">
        <f>IF(BK198=8,8,"")</f>
        <v/>
      </c>
      <c r="DO198" s="31" t="str">
        <f>IF(BK198=9,9,"")</f>
        <v/>
      </c>
      <c r="DP198" s="31" t="str">
        <f>IF(BK198=10,10,"")</f>
        <v/>
      </c>
      <c r="DQ198" s="31" t="str">
        <f>IF(J198="Lund",AZ198,"")</f>
        <v/>
      </c>
      <c r="DR198" s="31" t="str">
        <f>IF(DQ198="","",RANK(DQ198,$DQ$3:$DQ$202,1))</f>
        <v/>
      </c>
      <c r="DS198" s="31" t="str">
        <f>IF(DR198=1,B198,"")</f>
        <v/>
      </c>
      <c r="DT198" s="31" t="str">
        <f>IF(I198="AT",B198,"")</f>
        <v/>
      </c>
      <c r="DU198" s="31" t="str">
        <f>IF(I198="MC",B198,"")</f>
        <v/>
      </c>
      <c r="DV198" s="31" t="str">
        <f>IF(I198="AC",B198,"")</f>
        <v/>
      </c>
      <c r="DW198" s="48" t="e">
        <f>IF(BK198=0,0,IF(D198="","",$D$203-AZ198+1)/$D$203*100)</f>
        <v>#VALUE!</v>
      </c>
      <c r="DX198" s="76" t="str">
        <f>IF(AS198 = 0,AV198 - AS198,"")</f>
        <v/>
      </c>
    </row>
    <row r="199" spans="1:128" ht="13.2" x14ac:dyDescent="0.25">
      <c r="A199" s="31" t="s">
        <v>318</v>
      </c>
      <c r="B199" s="76">
        <v>197</v>
      </c>
      <c r="C199" s="15"/>
      <c r="D199" s="15"/>
      <c r="E199" s="15"/>
      <c r="F199" s="15"/>
      <c r="G199" s="15"/>
      <c r="H199" s="47"/>
      <c r="I199" s="15"/>
      <c r="J199" s="47"/>
      <c r="K199" s="47"/>
      <c r="L199" s="47"/>
      <c r="M199" s="54"/>
      <c r="N199" s="54"/>
      <c r="O199" s="54"/>
      <c r="P199" s="54"/>
      <c r="Q199" s="54"/>
      <c r="R199" s="51"/>
      <c r="S199" s="51"/>
      <c r="T199" s="51"/>
      <c r="U199" s="51"/>
      <c r="V199" s="51"/>
      <c r="W199" s="51"/>
      <c r="X199" s="52" t="str">
        <f>IF(M199&gt;0,VLOOKUP(M199,$DY$8:$DZ$95,2)," ")</f>
        <v xml:space="preserve"> </v>
      </c>
      <c r="Y199" s="52" t="str">
        <f>IF(N199&gt;0,VLOOKUP(N199,$DY$8:$DZ$95,2)," ")</f>
        <v xml:space="preserve"> </v>
      </c>
      <c r="Z199" s="52" t="str">
        <f>IF(O199&gt;0,VLOOKUP(O199,$DY$8:$DZ$95,2)," ")</f>
        <v xml:space="preserve"> </v>
      </c>
      <c r="AA199" s="52" t="str">
        <f>IF(P199&gt;0,VLOOKUP(P199,$DY$8:$DZ$95,2)," ")</f>
        <v xml:space="preserve"> </v>
      </c>
      <c r="AB199" s="52" t="str">
        <f>IF(Q199&gt;0,VLOOKUP(Q199,$DY$8:$DZ$95,2)," ")</f>
        <v xml:space="preserve"> </v>
      </c>
      <c r="AC199" s="54"/>
      <c r="AD199" s="54"/>
      <c r="AE199" s="54"/>
      <c r="AF199" s="54"/>
      <c r="AG199" s="54"/>
      <c r="AH199" s="52" t="str">
        <f>IF(AC199&gt;0,VLOOKUP(AC199,$DY$8:$DZ$95,2)," ")</f>
        <v xml:space="preserve"> </v>
      </c>
      <c r="AI199" s="52" t="str">
        <f>IF(AD199&gt;0,VLOOKUP(AD199,$DY$8:$DZ$95,2)," ")</f>
        <v xml:space="preserve"> </v>
      </c>
      <c r="AJ199" s="52" t="str">
        <f>IF(AE199&gt;0,VLOOKUP(AE199,$DY$8:$DZ$95,2)," ")</f>
        <v xml:space="preserve"> </v>
      </c>
      <c r="AK199" s="52" t="str">
        <f>IF(AF199&gt;0,VLOOKUP(AF199,$DY$8:$DZ$95,2)," ")</f>
        <v xml:space="preserve"> </v>
      </c>
      <c r="AL199" s="52" t="str">
        <f>IF(AG199&gt;0,VLOOKUP(AG199,$DY$8:$DZ$95,2)," ")</f>
        <v xml:space="preserve"> </v>
      </c>
      <c r="AM199" s="53"/>
      <c r="AN199" s="53"/>
      <c r="AO199" s="53"/>
      <c r="AP199" s="53"/>
      <c r="AQ199" s="53"/>
      <c r="AR199" s="53"/>
      <c r="AS199" s="55" t="str">
        <f>IF(D199="","",SUM(X199:AB199))</f>
        <v/>
      </c>
      <c r="AT199" s="31" t="str">
        <f>IF(D199="","",RANK(AS199,$AS$3:$AS$202,0))</f>
        <v/>
      </c>
      <c r="AU199" s="57" t="str">
        <f>IF(D199="","",IF(LOOKUP(AT199,'Master 2012 Pay Sheet'!$A$5:$A$35,'Master 2012 Pay Sheet'!$B$5:$B$35)&gt;0,LOOKUP(AT199,'Master 2012 Pay Sheet'!$A$5:$A$35,'Master 2012 Pay Sheet'!$B$5:$B$35),0))</f>
        <v/>
      </c>
      <c r="AV199" s="56" t="str">
        <f>IF(D199="","",SUM(AH199:AL199))</f>
        <v/>
      </c>
      <c r="AW199" s="31" t="str">
        <f>IF(D199="","",RANK(AV199,$AV$3:$AV$202,0))</f>
        <v/>
      </c>
      <c r="AX199" s="57" t="str">
        <f>IF(D199="","",IF(LOOKUP(AW199,'Master 2012 Pay Sheet'!$C$5:$C$35,'Master 2012 Pay Sheet'!$D$5:$D$35)&gt;0,LOOKUP(AW199,'Master 2012 Pay Sheet'!$C$5:$C$35,'Master 2012 Pay Sheet'!$D$5:$D$35),0))</f>
        <v/>
      </c>
      <c r="AY199" s="56" t="str">
        <f>IF(D199="","",AS199+AV199)</f>
        <v/>
      </c>
      <c r="AZ199" s="31" t="str">
        <f>IF(D199="","",RANK(AY199,$AY$3:$AY$202,0))</f>
        <v/>
      </c>
      <c r="BA199" s="57" t="str">
        <f>IF(D199="","",IF(LOOKUP(AZ199,'Master 2012 Pay Sheet'!$E$5:$E$35,'Master 2012 Pay Sheet'!$F$5:$F$35)&gt;0,LOOKUP(AZ199,'Master 2012 Pay Sheet'!$E$5:$E$35,'Master 2012 Pay Sheet'!$F$5:$F$35),0))</f>
        <v/>
      </c>
      <c r="BB199" s="57" t="str">
        <f>IF(D199="","",SUM(AU199+AX199+BA199))</f>
        <v/>
      </c>
      <c r="BC199" s="31" t="str">
        <f>IF(D199="","",AT199-AZ199)</f>
        <v/>
      </c>
      <c r="BD199" s="31" t="str">
        <f>IF(D199="","",IF(BC199=MAX($BC$3:$BC$202),B199,""))</f>
        <v/>
      </c>
      <c r="BE199" s="31" t="str">
        <f>IF(D199="","",COUNT(M199:Q199))</f>
        <v/>
      </c>
      <c r="BF199" s="56" t="str">
        <f>IF(D199="","",MAX(X199:AB199))</f>
        <v/>
      </c>
      <c r="BG199" s="31" t="str">
        <f>IF(BF199=MAX($BF$3:$BF$202),B199,"")</f>
        <v/>
      </c>
      <c r="BH199" s="31" t="str">
        <f>IF(D199="","",COUNT(AC199:AG199))</f>
        <v/>
      </c>
      <c r="BI199" s="56" t="str">
        <f>IF(D199="","",MAX(AH199:AL199))</f>
        <v/>
      </c>
      <c r="BJ199" s="31" t="str">
        <f>IF(BI199=MAX($BI$3:$BI$202),B199,"")</f>
        <v/>
      </c>
      <c r="BK199" s="31" t="str">
        <f>IF(BE199="","",BE199+BH199)</f>
        <v/>
      </c>
      <c r="BL199" s="31" t="str">
        <f>IF(D199="","",IF(S199=MAX($S$3:$S$202),S199,""))</f>
        <v/>
      </c>
      <c r="BM199" s="31" t="str">
        <f>IF(BL199=MAX($BL$3:$BL$202),B199,"")</f>
        <v/>
      </c>
      <c r="BN199" s="31" t="str">
        <f>IF(D199="","",IF(AN199=MAX($AN$3:$AN$202),AN199,""))</f>
        <v/>
      </c>
      <c r="BO199" s="31" t="str">
        <f>IF(BN199=MAX($BN$3:$BN$202),B199,"")</f>
        <v/>
      </c>
      <c r="BP199" s="31" t="str">
        <f>IF(D199="","",IF(R199=MAX($R$3:$R$202),R199,""))</f>
        <v/>
      </c>
      <c r="BQ199" s="31" t="str">
        <f>IF(BP199=MAX($BP$3:$BP$202),B199,"")</f>
        <v/>
      </c>
      <c r="BR199" s="31" t="str">
        <f>IF(D199="","",IF(AM199=MAX($AM$3:$AM$202),AM199,""))</f>
        <v/>
      </c>
      <c r="BS199" s="31" t="str">
        <f>IF(BR199=MAX($BR$3:$BR$202),B199,"")</f>
        <v/>
      </c>
      <c r="BT199" s="31" t="str">
        <f>IF(D199="","",IF(V199=MAX($V$3:$V$202),V199,""))</f>
        <v/>
      </c>
      <c r="BU199" s="31" t="str">
        <f>IF(BT199=MAX($BT$3:$BT$202),B199,"")</f>
        <v/>
      </c>
      <c r="BV199" s="31" t="str">
        <f>IF(D199="","",IF(W199=MAX($W$3:$W$202), W199,""))</f>
        <v/>
      </c>
      <c r="BW199" s="31" t="str">
        <f>IF(BV199=MAX($BV$3:$BV$202),B199,"")</f>
        <v/>
      </c>
      <c r="BX199" s="31" t="str">
        <f>IF(D199="","",IF(AQ199=MAX($AQ$3:$AQ$202),AQ199,""))</f>
        <v/>
      </c>
      <c r="BY199" s="31" t="str">
        <f>IF(BX199=MAX($BX$3:$BX$202),B199,"")</f>
        <v/>
      </c>
      <c r="BZ199" s="31" t="str">
        <f>IF(D199="","",IF(AR199=MAX($AR$3:$AR$202), AR199,""))</f>
        <v/>
      </c>
      <c r="CA199" s="31" t="str">
        <f>IF(BZ199=MAX($BZ$3:$BZ$202),B199,"")</f>
        <v/>
      </c>
      <c r="CB199" s="31" t="str">
        <f>IF(D199="","",IF(U199=MAX($U$3:$U$202), U199,""))</f>
        <v/>
      </c>
      <c r="CC199" s="31" t="str">
        <f>IF(CB199=MAX($CB$3:$CB$202),B199,"")</f>
        <v/>
      </c>
      <c r="CD199" s="31" t="str">
        <f>IF(D199="","",IF(AP199=MAX($AP$3:$AP$202),AP199,""))</f>
        <v/>
      </c>
      <c r="CE199" s="31" t="str">
        <f>IF(CD199=MAX($CD$3:$CD$202),B199,"")</f>
        <v/>
      </c>
      <c r="CF199" s="31" t="str">
        <f>IF(D199="","",IF(T199=MAX($T$3:$T$202), T199,""))</f>
        <v/>
      </c>
      <c r="CG199" s="31" t="str">
        <f>IF(CF199=MAX($CF$3:$CF$202),B199,"")</f>
        <v/>
      </c>
      <c r="CH199" s="31" t="str">
        <f>IF(D199="","",IF(AO199=MAX($AO$3:$AO$202),AO199,""))</f>
        <v/>
      </c>
      <c r="CI199" s="31" t="str">
        <f>IF(CH199=MAX($CH$3:$CH$202),B199,"")</f>
        <v/>
      </c>
      <c r="CJ199" s="31" t="str">
        <f>IF(I199="AC",AZ199,"")</f>
        <v/>
      </c>
      <c r="CK199" s="31" t="str">
        <f>IF(CJ199="","",RANK(CJ199,$CJ$3:$CJ$202,1))</f>
        <v/>
      </c>
      <c r="CL199" s="31" t="str">
        <f>IF(CK199=1,B199,"")</f>
        <v/>
      </c>
      <c r="CM199" s="31" t="str">
        <f>IF(CK199=2,B199,"")</f>
        <v/>
      </c>
      <c r="CN199" s="31" t="str">
        <f>IF(CK199=3,B199,"")</f>
        <v/>
      </c>
      <c r="CO199" s="31" t="str">
        <f>IF(I199="MC",AZ199,"")</f>
        <v/>
      </c>
      <c r="CP199" s="31" t="str">
        <f>IF(CO199="","",RANK(CO199,$CO$3:$CO$202,1))</f>
        <v/>
      </c>
      <c r="CQ199" s="31" t="str">
        <f>IF(CP199=1,B199,"")</f>
        <v/>
      </c>
      <c r="CR199" s="31" t="str">
        <f>IF(CP199=2,B199,"")</f>
        <v/>
      </c>
      <c r="CS199" s="31" t="str">
        <f>IF(CP199=3,B199,"")</f>
        <v/>
      </c>
      <c r="CT199" s="31" t="str">
        <f>IF(BE199=0,BE199,"")</f>
        <v/>
      </c>
      <c r="CU199" s="31" t="str">
        <f>IF(BE199=1,1,"")</f>
        <v/>
      </c>
      <c r="CV199" s="31" t="str">
        <f>IF(BE199=2,2,"")</f>
        <v/>
      </c>
      <c r="CW199" s="31" t="str">
        <f>IF(BE199=3,3,"")</f>
        <v/>
      </c>
      <c r="CX199" s="31" t="str">
        <f>IF(BE199=4,4,"")</f>
        <v/>
      </c>
      <c r="CY199" s="31" t="str">
        <f>IF(BE199=5,5,"")</f>
        <v/>
      </c>
      <c r="CZ199" s="31" t="str">
        <f>IF(BH199=0,BH199,"")</f>
        <v/>
      </c>
      <c r="DA199" s="31" t="str">
        <f>IF(BH199=1,1,"")</f>
        <v/>
      </c>
      <c r="DB199" s="31" t="str">
        <f>IF(BH199=2,2,"")</f>
        <v/>
      </c>
      <c r="DC199" s="31" t="str">
        <f>IF(BH199=3,3,"")</f>
        <v/>
      </c>
      <c r="DD199" s="31" t="str">
        <f>IF(BH199=4,4,"")</f>
        <v/>
      </c>
      <c r="DE199" s="31" t="str">
        <f>IF(BH199=5,5,"")</f>
        <v/>
      </c>
      <c r="DF199" s="31" t="str">
        <f>IF(BK199=0,BK199,"")</f>
        <v/>
      </c>
      <c r="DG199" s="31" t="str">
        <f>IF(BK199=1,1,"")</f>
        <v/>
      </c>
      <c r="DH199" s="31" t="str">
        <f>IF(BK199=2,2,"")</f>
        <v/>
      </c>
      <c r="DI199" s="31" t="str">
        <f>IF(BK199=3,3,"")</f>
        <v/>
      </c>
      <c r="DJ199" s="31" t="str">
        <f>IF(BK199=4,4,"")</f>
        <v/>
      </c>
      <c r="DK199" s="31" t="str">
        <f>IF(BK199=5,5,"")</f>
        <v/>
      </c>
      <c r="DL199" s="31" t="str">
        <f>IF(BK199=6,6,"")</f>
        <v/>
      </c>
      <c r="DM199" s="31" t="str">
        <f>IF(BK199=7,7,"")</f>
        <v/>
      </c>
      <c r="DN199" s="31" t="str">
        <f>IF(BK199=8,8,"")</f>
        <v/>
      </c>
      <c r="DO199" s="31" t="str">
        <f>IF(BK199=9,9,"")</f>
        <v/>
      </c>
      <c r="DP199" s="31" t="str">
        <f>IF(BK199=10,10,"")</f>
        <v/>
      </c>
      <c r="DQ199" s="31" t="str">
        <f>IF(J199="Lund",AZ199,"")</f>
        <v/>
      </c>
      <c r="DR199" s="31" t="str">
        <f>IF(DQ199="","",RANK(DQ199,$DQ$3:$DQ$202,1))</f>
        <v/>
      </c>
      <c r="DS199" s="31" t="str">
        <f>IF(DR199=1,B199,"")</f>
        <v/>
      </c>
      <c r="DT199" s="31" t="str">
        <f>IF(I199="AT",B199,"")</f>
        <v/>
      </c>
      <c r="DU199" s="31" t="str">
        <f>IF(I199="MC",B199,"")</f>
        <v/>
      </c>
      <c r="DV199" s="31" t="str">
        <f>IF(I199="AC",B199,"")</f>
        <v/>
      </c>
      <c r="DW199" s="48" t="e">
        <f>IF(BK199=0,0,IF(D199="","",$D$203-AZ199+1)/$D$203*100)</f>
        <v>#VALUE!</v>
      </c>
      <c r="DX199" s="76" t="str">
        <f>IF(AS199 = 0,AV199 - AS199,"")</f>
        <v/>
      </c>
    </row>
    <row r="200" spans="1:128" ht="13.2" x14ac:dyDescent="0.25">
      <c r="A200" s="31" t="s">
        <v>318</v>
      </c>
      <c r="B200" s="76">
        <v>198</v>
      </c>
      <c r="C200" s="15"/>
      <c r="D200" s="15"/>
      <c r="E200" s="15"/>
      <c r="F200" s="15"/>
      <c r="G200" s="15"/>
      <c r="H200" s="47"/>
      <c r="I200" s="15"/>
      <c r="J200" s="47"/>
      <c r="K200" s="47"/>
      <c r="L200" s="47"/>
      <c r="M200" s="54"/>
      <c r="N200" s="54"/>
      <c r="O200" s="54"/>
      <c r="P200" s="54"/>
      <c r="Q200" s="54"/>
      <c r="R200" s="51"/>
      <c r="S200" s="51"/>
      <c r="T200" s="51"/>
      <c r="U200" s="51"/>
      <c r="V200" s="51"/>
      <c r="W200" s="51"/>
      <c r="X200" s="52" t="str">
        <f>IF(M200&gt;0,VLOOKUP(M200,$DY$8:$DZ$95,2)," ")</f>
        <v xml:space="preserve"> </v>
      </c>
      <c r="Y200" s="52" t="str">
        <f>IF(N200&gt;0,VLOOKUP(N200,$DY$8:$DZ$95,2)," ")</f>
        <v xml:space="preserve"> </v>
      </c>
      <c r="Z200" s="52" t="str">
        <f>IF(O200&gt;0,VLOOKUP(O200,$DY$8:$DZ$95,2)," ")</f>
        <v xml:space="preserve"> </v>
      </c>
      <c r="AA200" s="52" t="str">
        <f>IF(P200&gt;0,VLOOKUP(P200,$DY$8:$DZ$95,2)," ")</f>
        <v xml:space="preserve"> </v>
      </c>
      <c r="AB200" s="52" t="str">
        <f>IF(Q200&gt;0,VLOOKUP(Q200,$DY$8:$DZ$95,2)," ")</f>
        <v xml:space="preserve"> </v>
      </c>
      <c r="AC200" s="54"/>
      <c r="AD200" s="54"/>
      <c r="AE200" s="54"/>
      <c r="AF200" s="54"/>
      <c r="AG200" s="54"/>
      <c r="AH200" s="52" t="str">
        <f>IF(AC200&gt;0,VLOOKUP(AC200,$DY$8:$DZ$95,2)," ")</f>
        <v xml:space="preserve"> </v>
      </c>
      <c r="AI200" s="52" t="str">
        <f>IF(AD200&gt;0,VLOOKUP(AD200,$DY$8:$DZ$95,2)," ")</f>
        <v xml:space="preserve"> </v>
      </c>
      <c r="AJ200" s="52" t="str">
        <f>IF(AE200&gt;0,VLOOKUP(AE200,$DY$8:$DZ$95,2)," ")</f>
        <v xml:space="preserve"> </v>
      </c>
      <c r="AK200" s="52" t="str">
        <f>IF(AF200&gt;0,VLOOKUP(AF200,$DY$8:$DZ$95,2)," ")</f>
        <v xml:space="preserve"> </v>
      </c>
      <c r="AL200" s="52" t="str">
        <f>IF(AG200&gt;0,VLOOKUP(AG200,$DY$8:$DZ$95,2)," ")</f>
        <v xml:space="preserve"> </v>
      </c>
      <c r="AM200" s="53"/>
      <c r="AN200" s="53"/>
      <c r="AO200" s="53"/>
      <c r="AP200" s="53"/>
      <c r="AQ200" s="53"/>
      <c r="AR200" s="53"/>
      <c r="AS200" s="55" t="str">
        <f>IF(D200="","",SUM(X200:AB200))</f>
        <v/>
      </c>
      <c r="AT200" s="31" t="str">
        <f>IF(D200="","",RANK(AS200,$AS$3:$AS$202,0))</f>
        <v/>
      </c>
      <c r="AU200" s="57" t="str">
        <f>IF(D200="","",IF(LOOKUP(AT200,'Master 2012 Pay Sheet'!$A$5:$A$35,'Master 2012 Pay Sheet'!$B$5:$B$35)&gt;0,LOOKUP(AT200,'Master 2012 Pay Sheet'!$A$5:$A$35,'Master 2012 Pay Sheet'!$B$5:$B$35),0))</f>
        <v/>
      </c>
      <c r="AV200" s="56" t="str">
        <f>IF(D200="","",SUM(AH200:AL200))</f>
        <v/>
      </c>
      <c r="AW200" s="31" t="str">
        <f>IF(D200="","",RANK(AV200,$AV$3:$AV$202,0))</f>
        <v/>
      </c>
      <c r="AX200" s="57" t="str">
        <f>IF(D200="","",IF(LOOKUP(AW200,'Master 2012 Pay Sheet'!$C$5:$C$35,'Master 2012 Pay Sheet'!$D$5:$D$35)&gt;0,LOOKUP(AW200,'Master 2012 Pay Sheet'!$C$5:$C$35,'Master 2012 Pay Sheet'!$D$5:$D$35),0))</f>
        <v/>
      </c>
      <c r="AY200" s="56" t="str">
        <f>IF(D200="","",AS200+AV200)</f>
        <v/>
      </c>
      <c r="AZ200" s="31" t="str">
        <f>IF(D200="","",RANK(AY200,$AY$3:$AY$202,0))</f>
        <v/>
      </c>
      <c r="BA200" s="57" t="str">
        <f>IF(D200="","",IF(LOOKUP(AZ200,'Master 2012 Pay Sheet'!$E$5:$E$35,'Master 2012 Pay Sheet'!$F$5:$F$35)&gt;0,LOOKUP(AZ200,'Master 2012 Pay Sheet'!$E$5:$E$35,'Master 2012 Pay Sheet'!$F$5:$F$35),0))</f>
        <v/>
      </c>
      <c r="BB200" s="57" t="str">
        <f>IF(D200="","",SUM(AU200+AX200+BA200))</f>
        <v/>
      </c>
      <c r="BC200" s="31" t="str">
        <f>IF(D200="","",AT200-AZ200)</f>
        <v/>
      </c>
      <c r="BD200" s="31" t="str">
        <f>IF(D200="","",IF(BC200=MAX($BC$3:$BC$202),B200,""))</f>
        <v/>
      </c>
      <c r="BE200" s="31" t="str">
        <f>IF(D200="","",COUNT(M200:Q200))</f>
        <v/>
      </c>
      <c r="BF200" s="56" t="str">
        <f>IF(D200="","",MAX(X200:AB200))</f>
        <v/>
      </c>
      <c r="BG200" s="31" t="str">
        <f>IF(BF200=MAX($BF$3:$BF$202),B200,"")</f>
        <v/>
      </c>
      <c r="BH200" s="31" t="str">
        <f>IF(D200="","",COUNT(AC200:AG200))</f>
        <v/>
      </c>
      <c r="BI200" s="56" t="str">
        <f>IF(D200="","",MAX(AH200:AL200))</f>
        <v/>
      </c>
      <c r="BJ200" s="31" t="str">
        <f>IF(BI200=MAX($BI$3:$BI$202),B200,"")</f>
        <v/>
      </c>
      <c r="BK200" s="31" t="str">
        <f>IF(BE200="","",BE200+BH200)</f>
        <v/>
      </c>
      <c r="BL200" s="31" t="str">
        <f>IF(D200="","",IF(S200=MAX($S$3:$S$202),S200,""))</f>
        <v/>
      </c>
      <c r="BM200" s="31" t="str">
        <f>IF(BL200=MAX($BL$3:$BL$202),B200,"")</f>
        <v/>
      </c>
      <c r="BN200" s="31" t="str">
        <f>IF(D200="","",IF(AN200=MAX($AN$3:$AN$202),AN200,""))</f>
        <v/>
      </c>
      <c r="BO200" s="31" t="str">
        <f>IF(BN200=MAX($BN$3:$BN$202),B200,"")</f>
        <v/>
      </c>
      <c r="BP200" s="31" t="str">
        <f>IF(D200="","",IF(R200=MAX($R$3:$R$202),R200,""))</f>
        <v/>
      </c>
      <c r="BQ200" s="31" t="str">
        <f>IF(BP200=MAX($BP$3:$BP$202),B200,"")</f>
        <v/>
      </c>
      <c r="BR200" s="31" t="str">
        <f>IF(D200="","",IF(AM200=MAX($AM$3:$AM$202),AM200,""))</f>
        <v/>
      </c>
      <c r="BS200" s="31" t="str">
        <f>IF(BR200=MAX($BR$3:$BR$202),B200,"")</f>
        <v/>
      </c>
      <c r="BT200" s="31" t="str">
        <f>IF(D200="","",IF(V200=MAX($V$3:$V$202),V200,""))</f>
        <v/>
      </c>
      <c r="BU200" s="31" t="str">
        <f>IF(BT200=MAX($BT$3:$BT$202),B200,"")</f>
        <v/>
      </c>
      <c r="BV200" s="31" t="str">
        <f>IF(D200="","",IF(W200=MAX($W$3:$W$202), W200,""))</f>
        <v/>
      </c>
      <c r="BW200" s="31" t="str">
        <f>IF(BV200=MAX($BV$3:$BV$202),B200,"")</f>
        <v/>
      </c>
      <c r="BX200" s="31" t="str">
        <f>IF(D200="","",IF(AQ200=MAX($AQ$3:$AQ$202),AQ200,""))</f>
        <v/>
      </c>
      <c r="BY200" s="31" t="str">
        <f>IF(BX200=MAX($BX$3:$BX$202),B200,"")</f>
        <v/>
      </c>
      <c r="BZ200" s="31" t="str">
        <f>IF(D200="","",IF(AR200=MAX($AR$3:$AR$202), AR200,""))</f>
        <v/>
      </c>
      <c r="CA200" s="31" t="str">
        <f>IF(BZ200=MAX($BZ$3:$BZ$202),B200,"")</f>
        <v/>
      </c>
      <c r="CB200" s="31" t="str">
        <f>IF(D200="","",IF(U200=MAX($U$3:$U$202), U200,""))</f>
        <v/>
      </c>
      <c r="CC200" s="31" t="str">
        <f>IF(CB200=MAX($CB$3:$CB$202),B200,"")</f>
        <v/>
      </c>
      <c r="CD200" s="31" t="str">
        <f>IF(D200="","",IF(AP200=MAX($AP$3:$AP$202),AP200,""))</f>
        <v/>
      </c>
      <c r="CE200" s="31" t="str">
        <f>IF(CD200=MAX($CD$3:$CD$202),B200,"")</f>
        <v/>
      </c>
      <c r="CF200" s="31" t="str">
        <f>IF(D200="","",IF(T200=MAX($T$3:$T$202), T200,""))</f>
        <v/>
      </c>
      <c r="CG200" s="31" t="str">
        <f>IF(CF200=MAX($CF$3:$CF$202),B200,"")</f>
        <v/>
      </c>
      <c r="CH200" s="31" t="str">
        <f>IF(D200="","",IF(AO200=MAX($AO$3:$AO$202),AO200,""))</f>
        <v/>
      </c>
      <c r="CI200" s="31" t="str">
        <f>IF(CH200=MAX($CH$3:$CH$202),B200,"")</f>
        <v/>
      </c>
      <c r="CJ200" s="31" t="str">
        <f>IF(I200="AC",AZ200,"")</f>
        <v/>
      </c>
      <c r="CK200" s="31" t="str">
        <f>IF(CJ200="","",RANK(CJ200,$CJ$3:$CJ$202,1))</f>
        <v/>
      </c>
      <c r="CL200" s="31" t="str">
        <f>IF(CK200=1,B200,"")</f>
        <v/>
      </c>
      <c r="CM200" s="31" t="str">
        <f>IF(CK200=2,B200,"")</f>
        <v/>
      </c>
      <c r="CN200" s="31" t="str">
        <f>IF(CK200=3,B200,"")</f>
        <v/>
      </c>
      <c r="CO200" s="31" t="str">
        <f>IF(I200="MC",AZ200,"")</f>
        <v/>
      </c>
      <c r="CP200" s="31" t="str">
        <f>IF(CO200="","",RANK(CO200,$CO$3:$CO$202,1))</f>
        <v/>
      </c>
      <c r="CQ200" s="31" t="str">
        <f>IF(CP200=1,B200,"")</f>
        <v/>
      </c>
      <c r="CR200" s="31" t="str">
        <f>IF(CP200=2,B200,"")</f>
        <v/>
      </c>
      <c r="CS200" s="31" t="str">
        <f>IF(CP200=3,B200,"")</f>
        <v/>
      </c>
      <c r="CT200" s="31" t="str">
        <f>IF(BE200=0,BE200,"")</f>
        <v/>
      </c>
      <c r="CU200" s="31" t="str">
        <f>IF(BE200=1,1,"")</f>
        <v/>
      </c>
      <c r="CV200" s="31" t="str">
        <f>IF(BE200=2,2,"")</f>
        <v/>
      </c>
      <c r="CW200" s="31" t="str">
        <f>IF(BE200=3,3,"")</f>
        <v/>
      </c>
      <c r="CX200" s="31" t="str">
        <f>IF(BE200=4,4,"")</f>
        <v/>
      </c>
      <c r="CY200" s="31" t="str">
        <f>IF(BE200=5,5,"")</f>
        <v/>
      </c>
      <c r="CZ200" s="31" t="str">
        <f>IF(BH200=0,BH200,"")</f>
        <v/>
      </c>
      <c r="DA200" s="31" t="str">
        <f>IF(BH200=1,1,"")</f>
        <v/>
      </c>
      <c r="DB200" s="31" t="str">
        <f>IF(BH200=2,2,"")</f>
        <v/>
      </c>
      <c r="DC200" s="31" t="str">
        <f>IF(BH200=3,3,"")</f>
        <v/>
      </c>
      <c r="DD200" s="31" t="str">
        <f>IF(BH200=4,4,"")</f>
        <v/>
      </c>
      <c r="DE200" s="31" t="str">
        <f>IF(BH200=5,5,"")</f>
        <v/>
      </c>
      <c r="DF200" s="31" t="str">
        <f>IF(BK200=0,BK200,"")</f>
        <v/>
      </c>
      <c r="DG200" s="31" t="str">
        <f>IF(BK200=1,1,"")</f>
        <v/>
      </c>
      <c r="DH200" s="31" t="str">
        <f>IF(BK200=2,2,"")</f>
        <v/>
      </c>
      <c r="DI200" s="31" t="str">
        <f>IF(BK200=3,3,"")</f>
        <v/>
      </c>
      <c r="DJ200" s="31" t="str">
        <f>IF(BK200=4,4,"")</f>
        <v/>
      </c>
      <c r="DK200" s="31" t="str">
        <f>IF(BK200=5,5,"")</f>
        <v/>
      </c>
      <c r="DL200" s="31" t="str">
        <f>IF(BK200=6,6,"")</f>
        <v/>
      </c>
      <c r="DM200" s="31" t="str">
        <f>IF(BK200=7,7,"")</f>
        <v/>
      </c>
      <c r="DN200" s="31" t="str">
        <f>IF(BK200=8,8,"")</f>
        <v/>
      </c>
      <c r="DO200" s="31" t="str">
        <f>IF(BK200=9,9,"")</f>
        <v/>
      </c>
      <c r="DP200" s="31" t="str">
        <f>IF(BK200=10,10,"")</f>
        <v/>
      </c>
      <c r="DQ200" s="31" t="str">
        <f>IF(J200="Lund",AZ200,"")</f>
        <v/>
      </c>
      <c r="DR200" s="31" t="str">
        <f>IF(DQ200="","",RANK(DQ200,$DQ$3:$DQ$202,1))</f>
        <v/>
      </c>
      <c r="DS200" s="31" t="str">
        <f>IF(DR200=1,B200,"")</f>
        <v/>
      </c>
      <c r="DT200" s="31" t="str">
        <f>IF(I200="AT",B200,"")</f>
        <v/>
      </c>
      <c r="DU200" s="31" t="str">
        <f>IF(I200="MC",B200,"")</f>
        <v/>
      </c>
      <c r="DV200" s="31" t="str">
        <f>IF(I200="AC",B200,"")</f>
        <v/>
      </c>
      <c r="DW200" s="48" t="e">
        <f>IF(BK200=0,0,IF(D200="","",$D$203-AZ200+1)/$D$203*100)</f>
        <v>#VALUE!</v>
      </c>
      <c r="DX200" s="76" t="str">
        <f>IF(AS200 = 0,AV200 - AS200,"")</f>
        <v/>
      </c>
    </row>
    <row r="201" spans="1:128" ht="13.2" x14ac:dyDescent="0.25">
      <c r="A201" s="31" t="s">
        <v>318</v>
      </c>
      <c r="B201" s="76">
        <v>199</v>
      </c>
      <c r="C201" s="15"/>
      <c r="D201" s="15"/>
      <c r="E201" s="15"/>
      <c r="F201" s="15"/>
      <c r="G201" s="15"/>
      <c r="H201" s="47"/>
      <c r="I201" s="15"/>
      <c r="J201" s="47"/>
      <c r="K201" s="47"/>
      <c r="L201" s="47"/>
      <c r="M201" s="54"/>
      <c r="N201" s="54"/>
      <c r="O201" s="54"/>
      <c r="P201" s="54"/>
      <c r="Q201" s="54"/>
      <c r="R201" s="51"/>
      <c r="S201" s="51"/>
      <c r="T201" s="51"/>
      <c r="U201" s="51"/>
      <c r="V201" s="51"/>
      <c r="W201" s="51"/>
      <c r="X201" s="52" t="str">
        <f>IF(M201&gt;0,VLOOKUP(M201,$DY$8:$DZ$95,2)," ")</f>
        <v xml:space="preserve"> </v>
      </c>
      <c r="Y201" s="52" t="str">
        <f>IF(N201&gt;0,VLOOKUP(N201,$DY$8:$DZ$95,2)," ")</f>
        <v xml:space="preserve"> </v>
      </c>
      <c r="Z201" s="52" t="str">
        <f>IF(O201&gt;0,VLOOKUP(O201,$DY$8:$DZ$95,2)," ")</f>
        <v xml:space="preserve"> </v>
      </c>
      <c r="AA201" s="52" t="str">
        <f>IF(P201&gt;0,VLOOKUP(P201,$DY$8:$DZ$95,2)," ")</f>
        <v xml:space="preserve"> </v>
      </c>
      <c r="AB201" s="52" t="str">
        <f>IF(Q201&gt;0,VLOOKUP(Q201,$DY$8:$DZ$95,2)," ")</f>
        <v xml:space="preserve"> </v>
      </c>
      <c r="AC201" s="54"/>
      <c r="AD201" s="54"/>
      <c r="AE201" s="54"/>
      <c r="AF201" s="54"/>
      <c r="AG201" s="54"/>
      <c r="AH201" s="52" t="str">
        <f>IF(AC201&gt;0,VLOOKUP(AC201,$DY$8:$DZ$95,2)," ")</f>
        <v xml:space="preserve"> </v>
      </c>
      <c r="AI201" s="52" t="str">
        <f>IF(AD201&gt;0,VLOOKUP(AD201,$DY$8:$DZ$95,2)," ")</f>
        <v xml:space="preserve"> </v>
      </c>
      <c r="AJ201" s="52" t="str">
        <f>IF(AE201&gt;0,VLOOKUP(AE201,$DY$8:$DZ$95,2)," ")</f>
        <v xml:space="preserve"> </v>
      </c>
      <c r="AK201" s="52" t="str">
        <f>IF(AF201&gt;0,VLOOKUP(AF201,$DY$8:$DZ$95,2)," ")</f>
        <v xml:space="preserve"> </v>
      </c>
      <c r="AL201" s="52" t="str">
        <f>IF(AG201&gt;0,VLOOKUP(AG201,$DY$8:$DZ$95,2)," ")</f>
        <v xml:space="preserve"> </v>
      </c>
      <c r="AM201" s="53"/>
      <c r="AN201" s="53"/>
      <c r="AO201" s="53"/>
      <c r="AP201" s="53"/>
      <c r="AQ201" s="53"/>
      <c r="AR201" s="53"/>
      <c r="AS201" s="55" t="str">
        <f>IF(D201="","",SUM(X201:AB201))</f>
        <v/>
      </c>
      <c r="AT201" s="31" t="str">
        <f>IF(D201="","",RANK(AS201,$AS$3:$AS$202,0))</f>
        <v/>
      </c>
      <c r="AU201" s="57" t="str">
        <f>IF(D201="","",IF(LOOKUP(AT201,'Master 2012 Pay Sheet'!$A$5:$A$35,'Master 2012 Pay Sheet'!$B$5:$B$35)&gt;0,LOOKUP(AT201,'Master 2012 Pay Sheet'!$A$5:$A$35,'Master 2012 Pay Sheet'!$B$5:$B$35),0))</f>
        <v/>
      </c>
      <c r="AV201" s="56" t="str">
        <f>IF(D201="","",SUM(AH201:AL201))</f>
        <v/>
      </c>
      <c r="AW201" s="31" t="str">
        <f>IF(D201="","",RANK(AV201,$AV$3:$AV$202,0))</f>
        <v/>
      </c>
      <c r="AX201" s="57" t="str">
        <f>IF(D201="","",IF(LOOKUP(AW201,'Master 2012 Pay Sheet'!$C$5:$C$35,'Master 2012 Pay Sheet'!$D$5:$D$35)&gt;0,LOOKUP(AW201,'Master 2012 Pay Sheet'!$C$5:$C$35,'Master 2012 Pay Sheet'!$D$5:$D$35),0))</f>
        <v/>
      </c>
      <c r="AY201" s="56" t="str">
        <f>IF(D201="","",AS201+AV201)</f>
        <v/>
      </c>
      <c r="AZ201" s="31" t="str">
        <f>IF(D201="","",RANK(AY201,$AY$3:$AY$202,0))</f>
        <v/>
      </c>
      <c r="BA201" s="57" t="str">
        <f>IF(D201="","",IF(LOOKUP(AZ201,'Master 2012 Pay Sheet'!$E$5:$E$35,'Master 2012 Pay Sheet'!$F$5:$F$35)&gt;0,LOOKUP(AZ201,'Master 2012 Pay Sheet'!$E$5:$E$35,'Master 2012 Pay Sheet'!$F$5:$F$35),0))</f>
        <v/>
      </c>
      <c r="BB201" s="57" t="str">
        <f>IF(D201="","",SUM(AU201+AX201+BA201))</f>
        <v/>
      </c>
      <c r="BC201" s="31" t="str">
        <f>IF(D201="","",AT201-AZ201)</f>
        <v/>
      </c>
      <c r="BD201" s="31" t="str">
        <f>IF(D201="","",IF(BC201=MAX($BC$3:$BC$202),B201,""))</f>
        <v/>
      </c>
      <c r="BE201" s="31" t="str">
        <f>IF(D201="","",COUNT(M201:Q201))</f>
        <v/>
      </c>
      <c r="BF201" s="56" t="str">
        <f>IF(D201="","",MAX(X201:AB201))</f>
        <v/>
      </c>
      <c r="BG201" s="31" t="str">
        <f>IF(BF201=MAX($BF$3:$BF$202),B201,"")</f>
        <v/>
      </c>
      <c r="BH201" s="31" t="str">
        <f>IF(D201="","",COUNT(AC201:AG201))</f>
        <v/>
      </c>
      <c r="BI201" s="56" t="str">
        <f>IF(D201="","",MAX(AH201:AL201))</f>
        <v/>
      </c>
      <c r="BJ201" s="31" t="str">
        <f>IF(BI201=MAX($BI$3:$BI$202),B201,"")</f>
        <v/>
      </c>
      <c r="BK201" s="31" t="str">
        <f>IF(BE201="","",BE201+BH201)</f>
        <v/>
      </c>
      <c r="BL201" s="31" t="str">
        <f>IF(D201="","",IF(S201=MAX($S$3:$S$202),S201,""))</f>
        <v/>
      </c>
      <c r="BM201" s="31" t="str">
        <f>IF(BL201=MAX($BL$3:$BL$202),B201,"")</f>
        <v/>
      </c>
      <c r="BN201" s="31" t="str">
        <f>IF(D201="","",IF(AN201=MAX($AN$3:$AN$202),AN201,""))</f>
        <v/>
      </c>
      <c r="BO201" s="31" t="str">
        <f>IF(BN201=MAX($BN$3:$BN$202),B201,"")</f>
        <v/>
      </c>
      <c r="BP201" s="31" t="str">
        <f>IF(D201="","",IF(R201=MAX($R$3:$R$202),R201,""))</f>
        <v/>
      </c>
      <c r="BQ201" s="31" t="str">
        <f>IF(BP201=MAX($BP$3:$BP$202),B201,"")</f>
        <v/>
      </c>
      <c r="BR201" s="31" t="str">
        <f>IF(D201="","",IF(AM201=MAX($AM$3:$AM$202),AM201,""))</f>
        <v/>
      </c>
      <c r="BS201" s="31" t="str">
        <f>IF(BR201=MAX($BR$3:$BR$202),B201,"")</f>
        <v/>
      </c>
      <c r="BT201" s="31" t="str">
        <f>IF(D201="","",IF(V201=MAX($V$3:$V$202),V201,""))</f>
        <v/>
      </c>
      <c r="BU201" s="31" t="str">
        <f>IF(BT201=MAX($BT$3:$BT$202),B201,"")</f>
        <v/>
      </c>
      <c r="BV201" s="31" t="str">
        <f>IF(D201="","",IF(W201=MAX($W$3:$W$202), W201,""))</f>
        <v/>
      </c>
      <c r="BW201" s="31" t="str">
        <f>IF(BV201=MAX($BV$3:$BV$202),B201,"")</f>
        <v/>
      </c>
      <c r="BX201" s="31" t="str">
        <f>IF(D201="","",IF(AQ201=MAX($AQ$3:$AQ$202),AQ201,""))</f>
        <v/>
      </c>
      <c r="BY201" s="31" t="str">
        <f>IF(BX201=MAX($BX$3:$BX$202),B201,"")</f>
        <v/>
      </c>
      <c r="BZ201" s="31" t="str">
        <f>IF(D201="","",IF(AR201=MAX($AR$3:$AR$202), AR201,""))</f>
        <v/>
      </c>
      <c r="CA201" s="31" t="str">
        <f>IF(BZ201=MAX($BZ$3:$BZ$202),B201,"")</f>
        <v/>
      </c>
      <c r="CB201" s="31" t="str">
        <f>IF(D201="","",IF(U201=MAX($U$3:$U$202), U201,""))</f>
        <v/>
      </c>
      <c r="CC201" s="31" t="str">
        <f>IF(CB201=MAX($CB$3:$CB$202),B201,"")</f>
        <v/>
      </c>
      <c r="CD201" s="31" t="str">
        <f>IF(D201="","",IF(AP201=MAX($AP$3:$AP$202),AP201,""))</f>
        <v/>
      </c>
      <c r="CE201" s="31" t="str">
        <f>IF(CD201=MAX($CD$3:$CD$202),B201,"")</f>
        <v/>
      </c>
      <c r="CF201" s="31" t="str">
        <f>IF(D201="","",IF(T201=MAX($T$3:$T$202), T201,""))</f>
        <v/>
      </c>
      <c r="CG201" s="31" t="str">
        <f>IF(CF201=MAX($CF$3:$CF$202),B201,"")</f>
        <v/>
      </c>
      <c r="CH201" s="31" t="str">
        <f>IF(D201="","",IF(AO201=MAX($AO$3:$AO$202),AO201,""))</f>
        <v/>
      </c>
      <c r="CI201" s="31" t="str">
        <f>IF(CH201=MAX($CH$3:$CH$202),B201,"")</f>
        <v/>
      </c>
      <c r="CJ201" s="31" t="str">
        <f>IF(I201="AC",AZ201,"")</f>
        <v/>
      </c>
      <c r="CK201" s="31" t="str">
        <f>IF(CJ201="","",RANK(CJ201,$CJ$3:$CJ$202,1))</f>
        <v/>
      </c>
      <c r="CL201" s="31" t="str">
        <f>IF(CK201=1,B201,"")</f>
        <v/>
      </c>
      <c r="CM201" s="31" t="str">
        <f>IF(CK201=2,B201,"")</f>
        <v/>
      </c>
      <c r="CN201" s="31" t="str">
        <f>IF(CK201=3,B201,"")</f>
        <v/>
      </c>
      <c r="CO201" s="31" t="str">
        <f>IF(I201="MC",AZ201,"")</f>
        <v/>
      </c>
      <c r="CP201" s="31" t="str">
        <f>IF(CO201="","",RANK(CO201,$CO$3:$CO$202,1))</f>
        <v/>
      </c>
      <c r="CQ201" s="31" t="str">
        <f>IF(CP201=1,B201,"")</f>
        <v/>
      </c>
      <c r="CR201" s="31" t="str">
        <f>IF(CP201=2,B201,"")</f>
        <v/>
      </c>
      <c r="CS201" s="31" t="str">
        <f>IF(CP201=3,B201,"")</f>
        <v/>
      </c>
      <c r="CT201" s="31" t="str">
        <f>IF(BE201=0,BE201,"")</f>
        <v/>
      </c>
      <c r="CU201" s="31" t="str">
        <f>IF(BE201=1,1,"")</f>
        <v/>
      </c>
      <c r="CV201" s="31" t="str">
        <f>IF(BE201=2,2,"")</f>
        <v/>
      </c>
      <c r="CW201" s="31" t="str">
        <f>IF(BE201=3,3,"")</f>
        <v/>
      </c>
      <c r="CX201" s="31" t="str">
        <f>IF(BE201=4,4,"")</f>
        <v/>
      </c>
      <c r="CY201" s="31" t="str">
        <f>IF(BE201=5,5,"")</f>
        <v/>
      </c>
      <c r="CZ201" s="31" t="str">
        <f>IF(BH201=0,BH201,"")</f>
        <v/>
      </c>
      <c r="DA201" s="31" t="str">
        <f>IF(BH201=1,1,"")</f>
        <v/>
      </c>
      <c r="DB201" s="31" t="str">
        <f>IF(BH201=2,2,"")</f>
        <v/>
      </c>
      <c r="DC201" s="31" t="str">
        <f>IF(BH201=3,3,"")</f>
        <v/>
      </c>
      <c r="DD201" s="31" t="str">
        <f>IF(BH201=4,4,"")</f>
        <v/>
      </c>
      <c r="DE201" s="31" t="str">
        <f>IF(BH201=5,5,"")</f>
        <v/>
      </c>
      <c r="DF201" s="31" t="str">
        <f>IF(BK201=0,BK201,"")</f>
        <v/>
      </c>
      <c r="DG201" s="31" t="str">
        <f>IF(BK201=1,1,"")</f>
        <v/>
      </c>
      <c r="DH201" s="31" t="str">
        <f>IF(BK201=2,2,"")</f>
        <v/>
      </c>
      <c r="DI201" s="31" t="str">
        <f>IF(BK201=3,3,"")</f>
        <v/>
      </c>
      <c r="DJ201" s="31" t="str">
        <f>IF(BK201=4,4,"")</f>
        <v/>
      </c>
      <c r="DK201" s="31" t="str">
        <f>IF(BK201=5,5,"")</f>
        <v/>
      </c>
      <c r="DL201" s="31" t="str">
        <f>IF(BK201=6,6,"")</f>
        <v/>
      </c>
      <c r="DM201" s="31" t="str">
        <f>IF(BK201=7,7,"")</f>
        <v/>
      </c>
      <c r="DN201" s="31" t="str">
        <f>IF(BK201=8,8,"")</f>
        <v/>
      </c>
      <c r="DO201" s="31" t="str">
        <f>IF(BK201=9,9,"")</f>
        <v/>
      </c>
      <c r="DP201" s="31" t="str">
        <f>IF(BK201=10,10,"")</f>
        <v/>
      </c>
      <c r="DQ201" s="31" t="str">
        <f>IF(J201="Lund",AZ201,"")</f>
        <v/>
      </c>
      <c r="DR201" s="31" t="str">
        <f>IF(DQ201="","",RANK(DQ201,$DQ$3:$DQ$202,1))</f>
        <v/>
      </c>
      <c r="DS201" s="31" t="str">
        <f>IF(DR201=1,B201,"")</f>
        <v/>
      </c>
      <c r="DT201" s="31" t="str">
        <f>IF(I201="AT",B201,"")</f>
        <v/>
      </c>
      <c r="DU201" s="31" t="str">
        <f>IF(I201="MC",B201,"")</f>
        <v/>
      </c>
      <c r="DV201" s="31" t="str">
        <f>IF(I201="AC",B201,"")</f>
        <v/>
      </c>
      <c r="DW201" s="48" t="e">
        <f>IF(BK201=0,0,IF(D201="","",$D$203-AZ201+1)/$D$203*100)</f>
        <v>#VALUE!</v>
      </c>
      <c r="DX201" s="76" t="str">
        <f>IF(AS201 = 0,AV201 - AS201,"")</f>
        <v/>
      </c>
    </row>
    <row r="202" spans="1:128" ht="13.2" x14ac:dyDescent="0.25">
      <c r="A202" s="31" t="s">
        <v>318</v>
      </c>
      <c r="B202" s="76">
        <v>200</v>
      </c>
      <c r="C202" s="15"/>
      <c r="D202" s="15"/>
      <c r="E202" s="15"/>
      <c r="F202" s="15"/>
      <c r="G202" s="15"/>
      <c r="H202" s="47"/>
      <c r="I202" s="15"/>
      <c r="J202" s="47"/>
      <c r="K202" s="47"/>
      <c r="L202" s="47"/>
      <c r="M202" s="54"/>
      <c r="N202" s="54"/>
      <c r="O202" s="54"/>
      <c r="P202" s="54"/>
      <c r="Q202" s="54"/>
      <c r="R202" s="51"/>
      <c r="S202" s="51"/>
      <c r="T202" s="51"/>
      <c r="U202" s="51"/>
      <c r="V202" s="51"/>
      <c r="W202" s="51"/>
      <c r="X202" s="52" t="str">
        <f>IF(M202&gt;0,VLOOKUP(M202,$DY$8:$DZ$95,2)," ")</f>
        <v xml:space="preserve"> </v>
      </c>
      <c r="Y202" s="52" t="str">
        <f>IF(N202&gt;0,VLOOKUP(N202,$DY$8:$DZ$95,2)," ")</f>
        <v xml:space="preserve"> </v>
      </c>
      <c r="Z202" s="52" t="str">
        <f>IF(O202&gt;0,VLOOKUP(O202,$DY$8:$DZ$95,2)," ")</f>
        <v xml:space="preserve"> </v>
      </c>
      <c r="AA202" s="52" t="str">
        <f>IF(P202&gt;0,VLOOKUP(P202,$DY$8:$DZ$95,2)," ")</f>
        <v xml:space="preserve"> </v>
      </c>
      <c r="AB202" s="52" t="str">
        <f>IF(Q202&gt;0,VLOOKUP(Q202,$DY$8:$DZ$95,2)," ")</f>
        <v xml:space="preserve"> </v>
      </c>
      <c r="AC202" s="54"/>
      <c r="AD202" s="54"/>
      <c r="AE202" s="54"/>
      <c r="AF202" s="54"/>
      <c r="AG202" s="54"/>
      <c r="AH202" s="52" t="str">
        <f>IF(AC202&gt;0,VLOOKUP(AC202,$DY$8:$DZ$95,2)," ")</f>
        <v xml:space="preserve"> </v>
      </c>
      <c r="AI202" s="52" t="str">
        <f>IF(AD202&gt;0,VLOOKUP(AD202,$DY$8:$DZ$95,2)," ")</f>
        <v xml:space="preserve"> </v>
      </c>
      <c r="AJ202" s="52" t="str">
        <f>IF(AE202&gt;0,VLOOKUP(AE202,$DY$8:$DZ$95,2)," ")</f>
        <v xml:space="preserve"> </v>
      </c>
      <c r="AK202" s="52" t="str">
        <f>IF(AF202&gt;0,VLOOKUP(AF202,$DY$8:$DZ$95,2)," ")</f>
        <v xml:space="preserve"> </v>
      </c>
      <c r="AL202" s="52" t="str">
        <f>IF(AG202&gt;0,VLOOKUP(AG202,$DY$8:$DZ$95,2)," ")</f>
        <v xml:space="preserve"> </v>
      </c>
      <c r="AM202" s="53"/>
      <c r="AN202" s="53"/>
      <c r="AO202" s="53"/>
      <c r="AP202" s="53"/>
      <c r="AQ202" s="53"/>
      <c r="AR202" s="53"/>
      <c r="AS202" s="55" t="str">
        <f>IF(D202="","",SUM(X202:AB202))</f>
        <v/>
      </c>
      <c r="AT202" s="31" t="str">
        <f>IF(D202="","",RANK(AS202,$AS$3:$AS$202,0))</f>
        <v/>
      </c>
      <c r="AU202" s="57" t="str">
        <f>IF(D202="","",IF(LOOKUP(AT202,'Master 2012 Pay Sheet'!$A$5:$A$35,'Master 2012 Pay Sheet'!$B$5:$B$35)&gt;0,LOOKUP(AT202,'Master 2012 Pay Sheet'!$A$5:$A$35,'Master 2012 Pay Sheet'!$B$5:$B$35),0))</f>
        <v/>
      </c>
      <c r="AV202" s="56" t="str">
        <f>IF(D202="","",SUM(AH202:AL202))</f>
        <v/>
      </c>
      <c r="AW202" s="31" t="str">
        <f>IF(D202="","",RANK(AV202,$AV$3:$AV$202,0))</f>
        <v/>
      </c>
      <c r="AX202" s="57" t="str">
        <f>IF(D202="","",IF(LOOKUP(AW202,'Master 2012 Pay Sheet'!$C$5:$C$35,'Master 2012 Pay Sheet'!$D$5:$D$35)&gt;0,LOOKUP(AW202,'Master 2012 Pay Sheet'!$C$5:$C$35,'Master 2012 Pay Sheet'!$D$5:$D$35),0))</f>
        <v/>
      </c>
      <c r="AY202" s="56" t="str">
        <f>IF(D202="","",AS202+AV202)</f>
        <v/>
      </c>
      <c r="AZ202" s="31" t="str">
        <f>IF(D202="","",RANK(AY202,$AY$3:$AY$202,0))</f>
        <v/>
      </c>
      <c r="BA202" s="57" t="str">
        <f>IF(D202="","",IF(LOOKUP(AZ202,'Master 2012 Pay Sheet'!$E$5:$E$35,'Master 2012 Pay Sheet'!$F$5:$F$35)&gt;0,LOOKUP(AZ202,'Master 2012 Pay Sheet'!$E$5:$E$35,'Master 2012 Pay Sheet'!$F$5:$F$35),0))</f>
        <v/>
      </c>
      <c r="BB202" s="57" t="str">
        <f>IF(D202="","",SUM(AU202+AX202+BA202))</f>
        <v/>
      </c>
      <c r="BC202" s="31" t="str">
        <f>IF(D202="","",AT202-AZ202)</f>
        <v/>
      </c>
      <c r="BD202" s="31" t="str">
        <f>IF(D202="","",IF(BC202=MAX($BC$3:$BC$202),B202,""))</f>
        <v/>
      </c>
      <c r="BE202" s="31" t="str">
        <f>IF(D202="","",COUNT(M202:Q202))</f>
        <v/>
      </c>
      <c r="BF202" s="56" t="str">
        <f>IF(D202="","",MAX(X202:AB202))</f>
        <v/>
      </c>
      <c r="BG202" s="31" t="str">
        <f>IF(BF202=MAX($BF$3:$BF$202),B202,"")</f>
        <v/>
      </c>
      <c r="BH202" s="31" t="str">
        <f>IF(D202="","",COUNT(AC202:AG202))</f>
        <v/>
      </c>
      <c r="BI202" s="56" t="str">
        <f>IF(D202="","",MAX(AH202:AL202))</f>
        <v/>
      </c>
      <c r="BJ202" s="31" t="str">
        <f>IF(BI202=MAX($BI$3:$BI$202),B202,"")</f>
        <v/>
      </c>
      <c r="BK202" s="31" t="str">
        <f>IF(BE202="","",BE202+BH202)</f>
        <v/>
      </c>
      <c r="BL202" s="31" t="str">
        <f>IF(D202="","",IF(S202=MAX($S$3:$S$202),S202,""))</f>
        <v/>
      </c>
      <c r="BM202" s="31" t="str">
        <f>IF(BL202=MAX($BL$3:$BL$202),B202,"")</f>
        <v/>
      </c>
      <c r="BN202" s="31" t="str">
        <f>IF(D202="","",IF(AN202=MAX($AN$3:$AN$202),AN202,""))</f>
        <v/>
      </c>
      <c r="BO202" s="31" t="str">
        <f>IF(BN202=MAX($BN$3:$BN$202),B202,"")</f>
        <v/>
      </c>
      <c r="BP202" s="31" t="str">
        <f>IF(D202="","",IF(R202=MAX($R$3:$R$202),R202,""))</f>
        <v/>
      </c>
      <c r="BQ202" s="31" t="str">
        <f>IF(BP202=MAX($BP$3:$BP$202),B202,"")</f>
        <v/>
      </c>
      <c r="BR202" s="31" t="str">
        <f>IF(D202="","",IF(AM202=MAX($AM$3:$AM$202),AM202,""))</f>
        <v/>
      </c>
      <c r="BS202" s="31" t="str">
        <f>IF(BR202=MAX($BR$3:$BR$202),B202,"")</f>
        <v/>
      </c>
      <c r="BT202" s="31" t="str">
        <f>IF(D202="","",IF(V202=MAX($V$3:$V$202),V202,""))</f>
        <v/>
      </c>
      <c r="BU202" s="31" t="str">
        <f>IF(BT202=MAX($BT$3:$BT$202),B202,"")</f>
        <v/>
      </c>
      <c r="BV202" s="31" t="str">
        <f>IF(D202="","",IF(W202=MAX($W$3:$W$202), W202,""))</f>
        <v/>
      </c>
      <c r="BW202" s="31" t="str">
        <f>IF(BV202=MAX($BV$3:$BV$202),B202,"")</f>
        <v/>
      </c>
      <c r="BX202" s="31" t="str">
        <f>IF(D202="","",IF(AQ202=MAX($AQ$3:$AQ$202),AQ202,""))</f>
        <v/>
      </c>
      <c r="BY202" s="31" t="str">
        <f>IF(BX202=MAX($BX$3:$BX$202),B202,"")</f>
        <v/>
      </c>
      <c r="BZ202" s="31" t="str">
        <f>IF(D202="","",IF(AR202=MAX($AR$3:$AR$202), AR202,""))</f>
        <v/>
      </c>
      <c r="CA202" s="31" t="str">
        <f>IF(BZ202=MAX($BZ$3:$BZ$202),B202,"")</f>
        <v/>
      </c>
      <c r="CB202" s="31" t="str">
        <f>IF(D202="","",IF(U202=MAX($U$3:$U$202), U202,""))</f>
        <v/>
      </c>
      <c r="CC202" s="31" t="str">
        <f>IF(CB202=MAX($CB$3:$CB$202),B202,"")</f>
        <v/>
      </c>
      <c r="CD202" s="31" t="str">
        <f>IF(D202="","",IF(AP202=MAX($AP$3:$AP$202),AP202,""))</f>
        <v/>
      </c>
      <c r="CE202" s="31" t="str">
        <f>IF(CD202=MAX($CD$3:$CD$202),B202,"")</f>
        <v/>
      </c>
      <c r="CF202" s="31" t="str">
        <f>IF(D202="","",IF(T202=MAX($T$3:$T$202), T202,""))</f>
        <v/>
      </c>
      <c r="CG202" s="31" t="str">
        <f>IF(CF202=MAX($CF$3:$CF$202),B202,"")</f>
        <v/>
      </c>
      <c r="CH202" s="31" t="str">
        <f>IF(D202="","",IF(AO202=MAX($AO$3:$AO$202),AO202,""))</f>
        <v/>
      </c>
      <c r="CI202" s="31" t="str">
        <f>IF(CH202=MAX($CH$3:$CH$202),B202,"")</f>
        <v/>
      </c>
      <c r="CJ202" s="31" t="str">
        <f>IF(I202="AC",AZ202,"")</f>
        <v/>
      </c>
      <c r="CK202" s="31" t="str">
        <f>IF(CJ202="","",RANK(CJ202,$CJ$3:$CJ$202,1))</f>
        <v/>
      </c>
      <c r="CL202" s="31" t="str">
        <f>IF(CK202=1,B202,"")</f>
        <v/>
      </c>
      <c r="CM202" s="31" t="str">
        <f>IF(CK202=2,B202,"")</f>
        <v/>
      </c>
      <c r="CN202" s="31" t="str">
        <f>IF(CK202=3,B202,"")</f>
        <v/>
      </c>
      <c r="CO202" s="31" t="str">
        <f>IF(I202="MC",AZ202,"")</f>
        <v/>
      </c>
      <c r="CP202" s="31" t="str">
        <f>IF(CO202="","",RANK(CO202,$CO$3:$CO$202,1))</f>
        <v/>
      </c>
      <c r="CQ202" s="31" t="str">
        <f>IF(CP202=1,B202,"")</f>
        <v/>
      </c>
      <c r="CR202" s="31" t="str">
        <f>IF(CP202=2,B202,"")</f>
        <v/>
      </c>
      <c r="CS202" s="31" t="str">
        <f>IF(CP202=3,B202,"")</f>
        <v/>
      </c>
      <c r="CT202" s="31" t="str">
        <f>IF(BE202=0,BE202,"")</f>
        <v/>
      </c>
      <c r="CU202" s="31" t="str">
        <f>IF(BE202=1,1,"")</f>
        <v/>
      </c>
      <c r="CV202" s="31" t="str">
        <f>IF(BE202=2,2,"")</f>
        <v/>
      </c>
      <c r="CW202" s="31" t="str">
        <f>IF(BE202=3,3,"")</f>
        <v/>
      </c>
      <c r="CX202" s="31" t="str">
        <f>IF(BE202=4,4,"")</f>
        <v/>
      </c>
      <c r="CY202" s="31" t="str">
        <f>IF(BE202=5,5,"")</f>
        <v/>
      </c>
      <c r="CZ202" s="31" t="str">
        <f>IF(BH202=0,BH202,"")</f>
        <v/>
      </c>
      <c r="DA202" s="31" t="str">
        <f>IF(BH202=1,1,"")</f>
        <v/>
      </c>
      <c r="DB202" s="31" t="str">
        <f>IF(BH202=2,2,"")</f>
        <v/>
      </c>
      <c r="DC202" s="31" t="str">
        <f>IF(BH202=3,3,"")</f>
        <v/>
      </c>
      <c r="DD202" s="31" t="str">
        <f>IF(BH202=4,4,"")</f>
        <v/>
      </c>
      <c r="DE202" s="31" t="str">
        <f>IF(BH202=5,5,"")</f>
        <v/>
      </c>
      <c r="DF202" s="31" t="str">
        <f>IF(BK202=0,BK202,"")</f>
        <v/>
      </c>
      <c r="DG202" s="31" t="str">
        <f>IF(BK202=1,1,"")</f>
        <v/>
      </c>
      <c r="DH202" s="31" t="str">
        <f>IF(BK202=2,2,"")</f>
        <v/>
      </c>
      <c r="DI202" s="31" t="str">
        <f>IF(BK202=3,3,"")</f>
        <v/>
      </c>
      <c r="DJ202" s="31" t="str">
        <f>IF(BK202=4,4,"")</f>
        <v/>
      </c>
      <c r="DK202" s="31" t="str">
        <f>IF(BK202=5,5,"")</f>
        <v/>
      </c>
      <c r="DL202" s="31" t="str">
        <f>IF(BK202=6,6,"")</f>
        <v/>
      </c>
      <c r="DM202" s="31" t="str">
        <f>IF(BK202=7,7,"")</f>
        <v/>
      </c>
      <c r="DN202" s="31" t="str">
        <f>IF(BK202=8,8,"")</f>
        <v/>
      </c>
      <c r="DO202" s="31" t="str">
        <f>IF(BK202=9,9,"")</f>
        <v/>
      </c>
      <c r="DP202" s="31" t="str">
        <f>IF(BK202=10,10,"")</f>
        <v/>
      </c>
      <c r="DQ202" s="31" t="str">
        <f>IF(J202="Lund",AZ202,"")</f>
        <v/>
      </c>
      <c r="DR202" s="31" t="str">
        <f>IF(DQ202="","",RANK(DQ202,$DQ$3:$DQ$202,1))</f>
        <v/>
      </c>
      <c r="DS202" s="31" t="str">
        <f>IF(DR202=1,B202,"")</f>
        <v/>
      </c>
      <c r="DT202" s="31" t="str">
        <f>IF(I202="AT",B202,"")</f>
        <v/>
      </c>
      <c r="DU202" s="31" t="str">
        <f>IF(I202="MC",B202,"")</f>
        <v/>
      </c>
      <c r="DV202" s="31" t="str">
        <f>IF(I202="AC",B202,"")</f>
        <v/>
      </c>
      <c r="DW202" s="48" t="e">
        <f>IF(BK202=0,0,IF(D202="","",$D$203-AZ202+1)/$D$203*100)</f>
        <v>#VALUE!</v>
      </c>
      <c r="DX202" s="76" t="str">
        <f>IF(AS202 = 0,AV202 - AS202,"")</f>
        <v/>
      </c>
    </row>
    <row r="203" spans="1:128" x14ac:dyDescent="0.2">
      <c r="D203" s="76">
        <f>COUNTA(D3:D202)</f>
        <v>71</v>
      </c>
      <c r="I203" s="9"/>
      <c r="X203" s="36"/>
      <c r="Y203" s="36"/>
      <c r="Z203" s="37" t="s">
        <v>97</v>
      </c>
      <c r="AA203" s="37" t="s">
        <v>106</v>
      </c>
      <c r="AB203" s="37" t="s">
        <v>162</v>
      </c>
      <c r="AH203" s="9" t="str">
        <f t="shared" ref="AH169:AL232" si="0">IF(AC203&gt;0,VLOOKUP(AC203,$DY$8:$DZ$95,2)," ")</f>
        <v xml:space="preserve"> </v>
      </c>
      <c r="AI203" s="9" t="str">
        <f t="shared" si="0"/>
        <v xml:space="preserve"> </v>
      </c>
      <c r="AJ203" s="9" t="str">
        <f t="shared" si="0"/>
        <v xml:space="preserve"> </v>
      </c>
      <c r="AK203" s="9" t="str">
        <f t="shared" si="0"/>
        <v xml:space="preserve"> </v>
      </c>
      <c r="AL203" s="9" t="str">
        <f t="shared" si="0"/>
        <v xml:space="preserve"> </v>
      </c>
      <c r="AU203" s="58"/>
      <c r="AX203" s="59"/>
      <c r="BA203" s="59"/>
      <c r="BB203" s="59"/>
      <c r="DX203" s="76">
        <f>MAX(DX3:DX202)</f>
        <v>3.08</v>
      </c>
    </row>
    <row r="204" spans="1:128" x14ac:dyDescent="0.2">
      <c r="E204" s="24" t="s">
        <v>107</v>
      </c>
      <c r="F204" s="40"/>
      <c r="G204" s="24"/>
      <c r="H204" s="24"/>
      <c r="I204" s="9"/>
      <c r="X204" s="37" t="s">
        <v>151</v>
      </c>
      <c r="Y204" s="36"/>
      <c r="Z204" s="3">
        <f>COUNTIF(CT$3:CT$202,"= 0")</f>
        <v>0</v>
      </c>
      <c r="AA204" s="3">
        <f>COUNTIF(CZ$3:CZ$202,"= 0")</f>
        <v>0</v>
      </c>
      <c r="AB204" s="3">
        <f t="shared" ref="AB204:AB209" si="1">Z204+AA204</f>
        <v>0</v>
      </c>
      <c r="DW204" s="10" t="s">
        <v>172</v>
      </c>
      <c r="DX204" s="71">
        <f>COUNTIF(DX3:DX202,"&gt;0")</f>
        <v>1</v>
      </c>
    </row>
    <row r="205" spans="1:128" x14ac:dyDescent="0.2">
      <c r="E205" s="24" t="s">
        <v>108</v>
      </c>
      <c r="F205" s="40"/>
      <c r="G205" s="24"/>
      <c r="H205" s="24"/>
      <c r="I205" s="9"/>
      <c r="X205" s="37" t="s">
        <v>152</v>
      </c>
      <c r="Y205" s="36"/>
      <c r="Z205" s="3">
        <f>COUNTIF(CU$3:CU$202,"= 1")</f>
        <v>4</v>
      </c>
      <c r="AA205" s="3">
        <f>COUNTIF(DA$3:DA$202,"= 1")</f>
        <v>5</v>
      </c>
      <c r="AB205" s="3">
        <f t="shared" si="1"/>
        <v>9</v>
      </c>
      <c r="DX205" s="7"/>
    </row>
    <row r="206" spans="1:128" x14ac:dyDescent="0.2">
      <c r="E206" s="24" t="s">
        <v>109</v>
      </c>
      <c r="F206" s="40"/>
      <c r="G206" s="24"/>
      <c r="H206" s="24"/>
      <c r="I206" s="9"/>
      <c r="X206" s="37" t="s">
        <v>153</v>
      </c>
      <c r="Y206" s="36"/>
      <c r="Z206" s="3">
        <f>COUNTIF(CV$3:CV$202,"= 2")</f>
        <v>4</v>
      </c>
      <c r="AA206" s="3">
        <f>COUNTIF(DB$3:DB$202,"= 2")</f>
        <v>4</v>
      </c>
      <c r="AB206" s="3">
        <f t="shared" si="1"/>
        <v>8</v>
      </c>
      <c r="DX206" s="7"/>
    </row>
    <row r="207" spans="1:128" x14ac:dyDescent="0.2">
      <c r="E207" s="24" t="s">
        <v>118</v>
      </c>
      <c r="F207" s="40"/>
      <c r="G207" s="24"/>
      <c r="H207" s="24"/>
      <c r="I207" s="9"/>
      <c r="X207" s="37" t="s">
        <v>154</v>
      </c>
      <c r="Y207" s="36"/>
      <c r="Z207" s="3">
        <f>COUNTIF(CW$3:CW$202,"= 3")</f>
        <v>5</v>
      </c>
      <c r="AA207" s="3">
        <f>COUNTIF(DC$3:DC$202,"= 3")</f>
        <v>10</v>
      </c>
      <c r="AB207" s="3">
        <f t="shared" si="1"/>
        <v>15</v>
      </c>
      <c r="DX207" s="7"/>
    </row>
    <row r="208" spans="1:128" x14ac:dyDescent="0.2">
      <c r="E208" s="24" t="s">
        <v>116</v>
      </c>
      <c r="F208" s="40"/>
      <c r="G208" s="24"/>
      <c r="H208" s="24"/>
      <c r="I208" s="9"/>
      <c r="X208" s="37" t="s">
        <v>155</v>
      </c>
      <c r="Y208" s="36"/>
      <c r="Z208" s="3">
        <f>COUNTIF(CX$3:CX$202,"= 4")</f>
        <v>8</v>
      </c>
      <c r="AA208" s="3">
        <f>COUNTIF(DD$3:DD$202,"= 4")</f>
        <v>9</v>
      </c>
      <c r="AB208" s="3">
        <f t="shared" si="1"/>
        <v>17</v>
      </c>
      <c r="DX208" s="7"/>
    </row>
    <row r="209" spans="5:128" x14ac:dyDescent="0.2">
      <c r="E209" s="24" t="s">
        <v>117</v>
      </c>
      <c r="F209" s="40"/>
      <c r="G209" s="24"/>
      <c r="H209" s="24"/>
      <c r="I209" s="9"/>
      <c r="X209" s="37" t="s">
        <v>156</v>
      </c>
      <c r="Y209" s="36"/>
      <c r="Z209" s="3">
        <f>COUNTIF(CY$3:CY$202,"= 5")</f>
        <v>50</v>
      </c>
      <c r="AA209" s="3">
        <f>COUNTIF(DE$3:DE$202,"= 5")</f>
        <v>43</v>
      </c>
      <c r="AB209" s="3">
        <f t="shared" si="1"/>
        <v>93</v>
      </c>
      <c r="DX209" s="7"/>
    </row>
    <row r="210" spans="5:128" x14ac:dyDescent="0.2">
      <c r="E210" s="24" t="s">
        <v>110</v>
      </c>
      <c r="F210" s="40"/>
      <c r="G210" s="24"/>
      <c r="H210" s="24"/>
      <c r="I210" s="9"/>
      <c r="X210" s="37" t="s">
        <v>157</v>
      </c>
      <c r="Y210" s="36"/>
      <c r="Z210" s="3"/>
      <c r="AA210" s="3"/>
      <c r="AB210" s="3">
        <f>COUNTIF(DL$3:DL$202,"= 6")</f>
        <v>5</v>
      </c>
      <c r="CJ210" s="78"/>
      <c r="CK210" s="78"/>
      <c r="CL210" s="78"/>
      <c r="CM210" s="78"/>
      <c r="CN210" s="78"/>
      <c r="CO210" s="78"/>
      <c r="CP210" s="78"/>
      <c r="CQ210" s="78"/>
      <c r="CR210" s="78"/>
      <c r="DX210" s="7"/>
    </row>
    <row r="211" spans="5:128" x14ac:dyDescent="0.2">
      <c r="E211" s="24" t="s">
        <v>111</v>
      </c>
      <c r="F211" s="40"/>
      <c r="G211" s="24"/>
      <c r="H211" s="24"/>
      <c r="I211" s="9"/>
      <c r="X211" s="37" t="s">
        <v>158</v>
      </c>
      <c r="Y211" s="36"/>
      <c r="Z211" s="3"/>
      <c r="AA211" s="3"/>
      <c r="AB211" s="3">
        <f>COUNTIF(DM$3:DM$202,"= 7")</f>
        <v>6</v>
      </c>
      <c r="CJ211" s="78"/>
      <c r="CK211" s="78"/>
      <c r="CL211" s="78"/>
      <c r="CM211" s="78"/>
      <c r="CN211" s="78"/>
      <c r="CO211" s="78"/>
      <c r="CP211" s="78"/>
      <c r="CQ211" s="78"/>
      <c r="CR211" s="78"/>
      <c r="DX211" s="7"/>
    </row>
    <row r="212" spans="5:128" x14ac:dyDescent="0.2">
      <c r="E212" s="24" t="s">
        <v>112</v>
      </c>
      <c r="F212" s="40"/>
      <c r="G212" s="24"/>
      <c r="H212" s="24"/>
      <c r="I212" s="9"/>
      <c r="X212" s="37" t="s">
        <v>159</v>
      </c>
      <c r="Y212" s="36"/>
      <c r="Z212" s="3"/>
      <c r="AA212" s="3"/>
      <c r="AB212" s="3">
        <f>COUNTIF(DN$3:DN$202,"= 8")</f>
        <v>9</v>
      </c>
      <c r="CJ212" s="78"/>
      <c r="CK212" s="78"/>
      <c r="CL212" s="78"/>
      <c r="CM212" s="78"/>
      <c r="CN212" s="78"/>
      <c r="CO212" s="78"/>
      <c r="CP212" s="78"/>
      <c r="CQ212" s="78"/>
      <c r="CR212" s="78"/>
      <c r="DX212" s="7"/>
    </row>
    <row r="213" spans="5:128" x14ac:dyDescent="0.2">
      <c r="E213" s="24" t="s">
        <v>113</v>
      </c>
      <c r="F213" s="40"/>
      <c r="G213" s="24"/>
      <c r="H213" s="24"/>
      <c r="I213" s="9"/>
      <c r="X213" s="37" t="s">
        <v>160</v>
      </c>
      <c r="Y213" s="36"/>
      <c r="Z213" s="3"/>
      <c r="AA213" s="3"/>
      <c r="AB213" s="3">
        <f>COUNTIF(DO$3:DO$202,"= 9")</f>
        <v>11</v>
      </c>
      <c r="CJ213" s="78"/>
      <c r="CK213" s="78"/>
      <c r="CL213" s="78"/>
      <c r="CM213" s="78"/>
      <c r="CN213" s="78"/>
      <c r="CO213" s="78"/>
      <c r="CP213" s="78"/>
      <c r="CQ213" s="78"/>
      <c r="CR213" s="78"/>
      <c r="DX213" s="7"/>
    </row>
    <row r="214" spans="5:128" x14ac:dyDescent="0.2">
      <c r="E214" s="24" t="s">
        <v>114</v>
      </c>
      <c r="F214" s="40"/>
      <c r="G214" s="24"/>
      <c r="H214" s="24"/>
      <c r="I214" s="9"/>
      <c r="X214" s="37" t="s">
        <v>161</v>
      </c>
      <c r="Y214" s="36"/>
      <c r="Z214" s="3"/>
      <c r="AA214" s="3"/>
      <c r="AB214" s="3">
        <f>COUNTIF(DP$3:DP$202,"= 10")</f>
        <v>34</v>
      </c>
      <c r="CJ214" s="78"/>
      <c r="CK214" s="78"/>
      <c r="CL214" s="78"/>
      <c r="CM214" s="78"/>
      <c r="CN214" s="78"/>
      <c r="CO214" s="78"/>
      <c r="CP214" s="78"/>
      <c r="CQ214" s="78"/>
      <c r="CR214" s="78"/>
      <c r="DX214" s="7"/>
    </row>
    <row r="215" spans="5:128" x14ac:dyDescent="0.2">
      <c r="E215" s="24" t="s">
        <v>115</v>
      </c>
      <c r="F215" s="40"/>
      <c r="G215" s="24"/>
      <c r="H215" s="24"/>
      <c r="I215" s="9"/>
      <c r="X215" s="36"/>
      <c r="Y215" s="36"/>
      <c r="Z215" s="3"/>
      <c r="AA215" s="3"/>
      <c r="AB215" s="3"/>
      <c r="CJ215" s="78"/>
      <c r="CK215" s="78"/>
      <c r="CL215" s="78"/>
      <c r="CM215" s="78"/>
      <c r="CN215" s="78"/>
      <c r="CO215" s="78"/>
      <c r="CP215" s="78"/>
      <c r="CQ215" s="78"/>
      <c r="CR215" s="78"/>
      <c r="DX215" s="7"/>
    </row>
    <row r="216" spans="5:128" x14ac:dyDescent="0.2">
      <c r="I216" s="6"/>
      <c r="X216" s="37" t="s">
        <v>163</v>
      </c>
      <c r="Y216" s="36"/>
      <c r="Z216" s="3"/>
      <c r="AA216" s="3"/>
      <c r="AB216" s="3">
        <f>SUM(BK$3:BK$202)</f>
        <v>603</v>
      </c>
      <c r="CJ216" s="78"/>
      <c r="CK216" s="78"/>
      <c r="CL216" s="78"/>
      <c r="CM216" s="78"/>
      <c r="CN216" s="78"/>
      <c r="CO216" s="78"/>
      <c r="CP216" s="78"/>
      <c r="CQ216" s="78"/>
      <c r="CR216" s="78"/>
    </row>
    <row r="217" spans="5:128" x14ac:dyDescent="0.2">
      <c r="X217" s="37" t="s">
        <v>164</v>
      </c>
      <c r="Y217" s="36"/>
      <c r="Z217" s="36"/>
      <c r="AA217" s="3"/>
      <c r="AB217" s="3">
        <f>SUM(AY$3:AY$202)</f>
        <v>1522.99</v>
      </c>
      <c r="CJ217" s="78"/>
      <c r="CK217" s="78"/>
      <c r="CL217" s="78"/>
      <c r="CM217" s="78"/>
      <c r="CN217" s="78"/>
      <c r="CO217" s="78"/>
      <c r="CP217" s="78"/>
      <c r="CQ217" s="78"/>
      <c r="CR217" s="78"/>
    </row>
    <row r="218" spans="5:128" x14ac:dyDescent="0.2">
      <c r="R218" s="76"/>
      <c r="S218" s="76"/>
      <c r="T218" s="76"/>
      <c r="U218" s="76"/>
      <c r="V218" s="76"/>
      <c r="W218" s="76"/>
      <c r="X218" s="37" t="s">
        <v>165</v>
      </c>
      <c r="Y218" s="36"/>
      <c r="Z218" s="36"/>
      <c r="AA218" s="3"/>
      <c r="AB218" s="3">
        <f>AB217/AB216</f>
        <v>2.5256882255389717</v>
      </c>
      <c r="AH218" s="9"/>
      <c r="CJ218" s="78"/>
      <c r="CK218" s="78"/>
      <c r="CL218" s="78"/>
      <c r="CM218" s="78"/>
      <c r="CN218" s="78"/>
      <c r="CO218" s="78"/>
      <c r="CP218" s="78"/>
      <c r="CQ218" s="78"/>
      <c r="CR218" s="78"/>
    </row>
    <row r="219" spans="5:128" x14ac:dyDescent="0.2">
      <c r="R219" s="76"/>
      <c r="S219" s="76"/>
      <c r="T219" s="76"/>
      <c r="U219" s="76"/>
      <c r="V219" s="76"/>
      <c r="W219" s="76"/>
      <c r="X219" s="38" t="s">
        <v>45</v>
      </c>
      <c r="Y219" s="39"/>
      <c r="Z219" s="39"/>
      <c r="AA219" s="39"/>
      <c r="AB219" s="41"/>
      <c r="AH219" s="9"/>
      <c r="CE219" s="13"/>
      <c r="CJ219" s="78"/>
      <c r="CK219" s="78"/>
      <c r="CL219" s="78"/>
      <c r="CM219" s="78"/>
      <c r="CN219" s="78"/>
      <c r="CO219" s="78"/>
      <c r="CP219" s="78"/>
      <c r="CQ219" s="78"/>
      <c r="CR219" s="78"/>
    </row>
    <row r="220" spans="5:128" x14ac:dyDescent="0.2">
      <c r="R220" s="76"/>
      <c r="S220" s="76"/>
      <c r="T220" s="76"/>
      <c r="U220" s="76"/>
      <c r="V220" s="76"/>
      <c r="W220" s="76"/>
      <c r="X220" s="38" t="s">
        <v>46</v>
      </c>
      <c r="Y220" s="39"/>
      <c r="Z220" s="39"/>
      <c r="AA220" s="39"/>
      <c r="AB220" s="41"/>
      <c r="AH220" s="9"/>
      <c r="CJ220" s="78"/>
      <c r="CK220" s="78"/>
      <c r="CL220" s="78"/>
      <c r="CM220" s="78"/>
      <c r="CN220" s="78"/>
      <c r="CO220" s="78"/>
      <c r="CP220" s="78"/>
      <c r="CQ220" s="78"/>
      <c r="CR220" s="78"/>
    </row>
    <row r="221" spans="5:128" x14ac:dyDescent="0.2">
      <c r="R221" s="76"/>
      <c r="S221" s="76"/>
      <c r="T221" s="76"/>
      <c r="U221" s="76"/>
      <c r="V221" s="76"/>
      <c r="W221" s="76"/>
      <c r="X221" s="38" t="s">
        <v>166</v>
      </c>
      <c r="Y221" s="39"/>
      <c r="Z221" s="39"/>
      <c r="AA221" s="39"/>
      <c r="AB221" s="41"/>
      <c r="AH221" s="9"/>
      <c r="CJ221" s="78"/>
      <c r="CK221" s="78"/>
      <c r="CL221" s="78"/>
      <c r="CM221" s="78"/>
      <c r="CN221" s="78"/>
      <c r="CO221" s="78"/>
      <c r="CP221" s="78"/>
      <c r="CQ221" s="78"/>
      <c r="CR221" s="78"/>
    </row>
    <row r="222" spans="5:128" x14ac:dyDescent="0.2">
      <c r="R222" s="76"/>
      <c r="S222" s="76"/>
      <c r="T222" s="76"/>
      <c r="U222" s="76"/>
      <c r="V222" s="76"/>
      <c r="W222" s="76"/>
      <c r="X222" s="9"/>
      <c r="AH222" s="9"/>
      <c r="CJ222" s="78"/>
      <c r="CK222" s="78"/>
      <c r="CL222" s="78"/>
      <c r="CM222" s="78"/>
      <c r="CN222" s="78"/>
      <c r="CO222" s="78"/>
      <c r="CP222" s="78"/>
      <c r="CQ222" s="78"/>
      <c r="CR222" s="78"/>
    </row>
    <row r="223" spans="5:128" x14ac:dyDescent="0.2">
      <c r="R223" s="76"/>
      <c r="S223" s="76"/>
      <c r="T223" s="76"/>
      <c r="U223" s="76"/>
      <c r="V223" s="76"/>
      <c r="W223" s="76"/>
      <c r="X223" s="9"/>
      <c r="AH223" s="9"/>
      <c r="CJ223" s="78"/>
      <c r="CK223" s="78"/>
      <c r="CL223" s="78"/>
      <c r="CM223" s="78"/>
      <c r="CN223" s="78"/>
      <c r="CO223" s="78"/>
      <c r="CP223" s="78"/>
      <c r="CQ223" s="78"/>
      <c r="CR223" s="78"/>
    </row>
    <row r="224" spans="5:128" x14ac:dyDescent="0.2">
      <c r="R224" s="76"/>
      <c r="S224" s="76"/>
      <c r="T224" s="76"/>
      <c r="U224" s="76"/>
      <c r="V224" s="76"/>
      <c r="W224" s="76"/>
      <c r="X224" s="9"/>
      <c r="AH224" s="9"/>
      <c r="CJ224" s="78"/>
      <c r="CK224" s="78"/>
      <c r="CL224" s="78"/>
      <c r="CM224" s="80"/>
      <c r="CN224" s="80"/>
      <c r="CO224" s="80"/>
      <c r="CP224" s="80"/>
      <c r="CQ224" s="80"/>
      <c r="CR224" s="80"/>
    </row>
    <row r="225" spans="18:96" x14ac:dyDescent="0.2">
      <c r="R225" s="76"/>
      <c r="S225" s="76"/>
      <c r="T225" s="76"/>
      <c r="U225" s="76"/>
      <c r="V225" s="76"/>
      <c r="W225" s="76"/>
      <c r="X225" s="9"/>
      <c r="AH225" s="9"/>
      <c r="CJ225" s="78"/>
      <c r="CK225" s="78"/>
      <c r="CL225" s="78"/>
      <c r="CM225" s="80"/>
      <c r="CN225" s="80"/>
      <c r="CO225" s="80"/>
      <c r="CP225" s="80"/>
      <c r="CQ225" s="80"/>
      <c r="CR225" s="80"/>
    </row>
    <row r="226" spans="18:96" x14ac:dyDescent="0.2">
      <c r="R226" s="76"/>
      <c r="S226" s="76"/>
      <c r="T226" s="76"/>
      <c r="U226" s="76"/>
      <c r="V226" s="76"/>
      <c r="W226" s="76"/>
      <c r="X226" s="9"/>
      <c r="AH226" s="9"/>
      <c r="CJ226" s="79"/>
      <c r="CK226" s="79"/>
      <c r="CL226" s="79"/>
      <c r="CM226" s="76"/>
      <c r="CN226" s="76"/>
      <c r="CO226" s="76"/>
      <c r="CP226" s="76"/>
      <c r="CQ226" s="76"/>
      <c r="CR226" s="76"/>
    </row>
    <row r="227" spans="18:96" x14ac:dyDescent="0.2">
      <c r="R227" s="76"/>
      <c r="S227" s="76"/>
      <c r="T227" s="76"/>
      <c r="U227" s="76"/>
      <c r="V227" s="76"/>
      <c r="W227" s="76"/>
      <c r="X227" s="9"/>
      <c r="AH227" s="9"/>
      <c r="CJ227" s="79"/>
      <c r="CK227" s="79"/>
      <c r="CL227" s="79"/>
      <c r="CM227" s="76"/>
      <c r="CN227" s="76"/>
      <c r="CO227" s="76"/>
      <c r="CP227" s="76"/>
      <c r="CQ227" s="76"/>
      <c r="CR227" s="76"/>
    </row>
    <row r="228" spans="18:96" x14ac:dyDescent="0.2">
      <c r="R228" s="76"/>
      <c r="S228" s="76"/>
      <c r="T228" s="76"/>
      <c r="U228" s="76"/>
      <c r="V228" s="76"/>
      <c r="W228" s="76"/>
      <c r="X228" s="9"/>
      <c r="AH228" s="9"/>
    </row>
    <row r="229" spans="18:96" x14ac:dyDescent="0.2">
      <c r="R229" s="76"/>
      <c r="S229" s="76"/>
      <c r="T229" s="76"/>
      <c r="U229" s="76"/>
      <c r="V229" s="76"/>
      <c r="W229" s="76"/>
      <c r="X229" s="9"/>
      <c r="AH229" s="9"/>
    </row>
    <row r="230" spans="18:96" x14ac:dyDescent="0.2">
      <c r="R230" s="76"/>
      <c r="S230" s="76"/>
      <c r="T230" s="76"/>
      <c r="U230" s="76"/>
      <c r="V230" s="76"/>
      <c r="W230" s="76"/>
      <c r="X230" s="9"/>
      <c r="AH230" s="9"/>
    </row>
    <row r="231" spans="18:96" x14ac:dyDescent="0.2">
      <c r="R231" s="76"/>
      <c r="S231" s="76"/>
      <c r="T231" s="76"/>
      <c r="U231" s="76"/>
      <c r="V231" s="76"/>
      <c r="W231" s="76"/>
      <c r="X231" s="9"/>
      <c r="AH231" s="9"/>
    </row>
    <row r="232" spans="18:96" x14ac:dyDescent="0.2">
      <c r="R232" s="76"/>
      <c r="S232" s="76"/>
      <c r="T232" s="76"/>
      <c r="U232" s="76"/>
      <c r="V232" s="76"/>
      <c r="W232" s="76"/>
      <c r="X232" s="9"/>
      <c r="AH232" s="9"/>
    </row>
    <row r="233" spans="18:96" x14ac:dyDescent="0.2">
      <c r="R233" s="76"/>
      <c r="S233" s="76"/>
      <c r="T233" s="76"/>
      <c r="U233" s="76"/>
      <c r="V233" s="76"/>
      <c r="W233" s="76"/>
      <c r="X233" s="9"/>
      <c r="AH233" s="9"/>
    </row>
    <row r="234" spans="18:96" x14ac:dyDescent="0.2">
      <c r="R234" s="76"/>
      <c r="S234" s="76"/>
      <c r="T234" s="76"/>
      <c r="U234" s="76"/>
      <c r="V234" s="76"/>
      <c r="W234" s="76"/>
      <c r="X234" s="9"/>
      <c r="AH234" s="9"/>
    </row>
    <row r="235" spans="18:96" x14ac:dyDescent="0.2">
      <c r="R235" s="76"/>
      <c r="S235" s="76"/>
      <c r="T235" s="76"/>
      <c r="U235" s="76"/>
      <c r="V235" s="76"/>
      <c r="W235" s="76"/>
      <c r="X235" s="9"/>
      <c r="AH235" s="9"/>
    </row>
    <row r="236" spans="18:96" x14ac:dyDescent="0.2">
      <c r="R236" s="76"/>
      <c r="S236" s="76"/>
      <c r="T236" s="76"/>
      <c r="U236" s="76"/>
      <c r="V236" s="76"/>
      <c r="W236" s="76"/>
      <c r="X236" s="9"/>
      <c r="AH236" s="9"/>
    </row>
    <row r="237" spans="18:96" x14ac:dyDescent="0.2">
      <c r="R237" s="76"/>
      <c r="S237" s="76"/>
      <c r="T237" s="76"/>
      <c r="U237" s="76"/>
      <c r="V237" s="76"/>
      <c r="W237" s="76"/>
      <c r="X237" s="9"/>
      <c r="AH237" s="9"/>
    </row>
    <row r="238" spans="18:96" x14ac:dyDescent="0.2">
      <c r="R238" s="76"/>
      <c r="S238" s="76"/>
      <c r="T238" s="76"/>
      <c r="U238" s="76"/>
      <c r="V238" s="76"/>
      <c r="W238" s="76"/>
      <c r="X238" s="9"/>
      <c r="AH238" s="9"/>
    </row>
    <row r="239" spans="18:96" x14ac:dyDescent="0.2">
      <c r="R239" s="76"/>
      <c r="S239" s="76"/>
      <c r="T239" s="76"/>
      <c r="U239" s="76"/>
      <c r="V239" s="76"/>
      <c r="W239" s="76"/>
      <c r="X239" s="9"/>
      <c r="AH239" s="9"/>
    </row>
    <row r="240" spans="18:96" x14ac:dyDescent="0.2">
      <c r="R240" s="76"/>
      <c r="S240" s="76"/>
      <c r="T240" s="76"/>
      <c r="U240" s="76"/>
      <c r="V240" s="76"/>
      <c r="W240" s="76"/>
      <c r="X240" s="9"/>
      <c r="AH240" s="9"/>
    </row>
    <row r="241" spans="18:34" x14ac:dyDescent="0.2">
      <c r="R241" s="76"/>
      <c r="S241" s="76"/>
      <c r="T241" s="76"/>
      <c r="U241" s="76"/>
      <c r="V241" s="76"/>
      <c r="W241" s="76"/>
      <c r="X241" s="9"/>
      <c r="AH241" s="9"/>
    </row>
    <row r="242" spans="18:34" x14ac:dyDescent="0.2">
      <c r="R242" s="76"/>
      <c r="S242" s="76"/>
      <c r="T242" s="76"/>
      <c r="U242" s="76"/>
      <c r="V242" s="76"/>
      <c r="W242" s="76"/>
      <c r="X242" s="9"/>
      <c r="AH242" s="9"/>
    </row>
    <row r="243" spans="18:34" x14ac:dyDescent="0.2">
      <c r="R243" s="76"/>
      <c r="S243" s="76"/>
      <c r="T243" s="76"/>
      <c r="U243" s="76"/>
      <c r="V243" s="76"/>
      <c r="W243" s="76"/>
      <c r="X243" s="9"/>
      <c r="AH243" s="9"/>
    </row>
    <row r="244" spans="18:34" x14ac:dyDescent="0.2">
      <c r="R244" s="76"/>
      <c r="S244" s="76"/>
      <c r="T244" s="76"/>
      <c r="U244" s="76"/>
      <c r="V244" s="76"/>
      <c r="W244" s="76"/>
      <c r="X244" s="9"/>
      <c r="AH244" s="9"/>
    </row>
    <row r="245" spans="18:34" x14ac:dyDescent="0.2">
      <c r="R245" s="76"/>
      <c r="S245" s="76"/>
      <c r="T245" s="76"/>
      <c r="U245" s="76"/>
      <c r="V245" s="76"/>
      <c r="W245" s="76"/>
      <c r="X245" s="9"/>
      <c r="AH245" s="9"/>
    </row>
    <row r="246" spans="18:34" x14ac:dyDescent="0.2">
      <c r="R246" s="76"/>
      <c r="S246" s="76"/>
      <c r="T246" s="76"/>
      <c r="U246" s="76"/>
      <c r="V246" s="76"/>
      <c r="W246" s="76"/>
      <c r="X246" s="9"/>
      <c r="AH246" s="9"/>
    </row>
    <row r="247" spans="18:34" x14ac:dyDescent="0.2">
      <c r="R247" s="76"/>
      <c r="S247" s="76"/>
      <c r="T247" s="76"/>
      <c r="U247" s="76"/>
      <c r="V247" s="76"/>
      <c r="W247" s="76"/>
      <c r="X247" s="9"/>
      <c r="AH247" s="9"/>
    </row>
    <row r="248" spans="18:34" x14ac:dyDescent="0.2">
      <c r="R248" s="76"/>
      <c r="S248" s="76"/>
      <c r="T248" s="76"/>
      <c r="U248" s="76"/>
      <c r="V248" s="76"/>
      <c r="W248" s="76"/>
      <c r="X248" s="9"/>
      <c r="AH248" s="9"/>
    </row>
    <row r="249" spans="18:34" x14ac:dyDescent="0.2">
      <c r="R249" s="76"/>
      <c r="S249" s="76"/>
      <c r="T249" s="76"/>
      <c r="U249" s="76"/>
      <c r="V249" s="76"/>
      <c r="W249" s="76"/>
      <c r="X249" s="9"/>
      <c r="AH249" s="9"/>
    </row>
    <row r="250" spans="18:34" x14ac:dyDescent="0.2">
      <c r="R250" s="76"/>
      <c r="S250" s="76"/>
      <c r="T250" s="76"/>
      <c r="U250" s="76"/>
      <c r="V250" s="76"/>
      <c r="W250" s="76"/>
      <c r="X250" s="9"/>
      <c r="AH250" s="9"/>
    </row>
    <row r="251" spans="18:34" x14ac:dyDescent="0.2">
      <c r="R251" s="76"/>
      <c r="S251" s="76"/>
      <c r="T251" s="76"/>
      <c r="U251" s="76"/>
      <c r="V251" s="76"/>
      <c r="W251" s="76"/>
      <c r="X251" s="9"/>
      <c r="AH251" s="9"/>
    </row>
    <row r="252" spans="18:34" x14ac:dyDescent="0.2">
      <c r="R252" s="76"/>
      <c r="S252" s="76"/>
      <c r="T252" s="76"/>
      <c r="U252" s="76"/>
      <c r="V252" s="76"/>
      <c r="W252" s="76"/>
      <c r="X252" s="9"/>
      <c r="AH252" s="9"/>
    </row>
    <row r="253" spans="18:34" x14ac:dyDescent="0.2">
      <c r="R253" s="76"/>
      <c r="S253" s="76"/>
      <c r="T253" s="76"/>
      <c r="U253" s="76"/>
      <c r="V253" s="76"/>
      <c r="W253" s="76"/>
      <c r="X253" s="9"/>
      <c r="AH253" s="9"/>
    </row>
    <row r="254" spans="18:34" x14ac:dyDescent="0.2">
      <c r="R254" s="76"/>
      <c r="S254" s="76"/>
      <c r="T254" s="76"/>
      <c r="U254" s="76"/>
      <c r="V254" s="76"/>
      <c r="W254" s="76"/>
      <c r="X254" s="9"/>
      <c r="AH254" s="9"/>
    </row>
    <row r="255" spans="18:34" x14ac:dyDescent="0.2">
      <c r="R255" s="76"/>
      <c r="S255" s="76"/>
      <c r="T255" s="76"/>
      <c r="U255" s="76"/>
      <c r="V255" s="76"/>
      <c r="W255" s="76"/>
      <c r="X255" s="9"/>
      <c r="AH255" s="9"/>
    </row>
    <row r="256" spans="18:34" x14ac:dyDescent="0.2">
      <c r="R256" s="76"/>
      <c r="S256" s="76"/>
      <c r="T256" s="76"/>
      <c r="U256" s="76"/>
      <c r="V256" s="76"/>
      <c r="W256" s="76"/>
      <c r="X256" s="9"/>
      <c r="AH256" s="9"/>
    </row>
    <row r="257" spans="18:34" x14ac:dyDescent="0.2">
      <c r="R257" s="76"/>
      <c r="S257" s="76"/>
      <c r="T257" s="76"/>
      <c r="U257" s="76"/>
      <c r="V257" s="76"/>
      <c r="W257" s="76"/>
      <c r="X257" s="9"/>
      <c r="AH257" s="9"/>
    </row>
    <row r="258" spans="18:34" x14ac:dyDescent="0.2">
      <c r="R258" s="76"/>
      <c r="S258" s="76"/>
      <c r="T258" s="76"/>
      <c r="U258" s="76"/>
      <c r="V258" s="76"/>
      <c r="W258" s="76"/>
      <c r="X258" s="9"/>
      <c r="AH258" s="9"/>
    </row>
    <row r="259" spans="18:34" x14ac:dyDescent="0.2">
      <c r="R259" s="76"/>
      <c r="S259" s="76"/>
      <c r="T259" s="76"/>
      <c r="U259" s="76"/>
      <c r="V259" s="76"/>
      <c r="W259" s="76"/>
      <c r="X259" s="9"/>
      <c r="AH259" s="9"/>
    </row>
    <row r="260" spans="18:34" x14ac:dyDescent="0.2">
      <c r="R260" s="76"/>
      <c r="S260" s="76"/>
      <c r="T260" s="76"/>
      <c r="U260" s="76"/>
      <c r="V260" s="76"/>
      <c r="W260" s="76"/>
      <c r="X260" s="9"/>
      <c r="AH260" s="9"/>
    </row>
    <row r="261" spans="18:34" x14ac:dyDescent="0.2">
      <c r="R261" s="76"/>
      <c r="S261" s="76"/>
      <c r="T261" s="76"/>
      <c r="U261" s="76"/>
      <c r="V261" s="76"/>
      <c r="W261" s="76"/>
      <c r="X261" s="9"/>
      <c r="AH261" s="9"/>
    </row>
    <row r="262" spans="18:34" x14ac:dyDescent="0.2">
      <c r="R262" s="76"/>
      <c r="S262" s="76"/>
      <c r="T262" s="76"/>
      <c r="U262" s="76"/>
      <c r="V262" s="76"/>
      <c r="W262" s="76"/>
      <c r="X262" s="9"/>
      <c r="AH262" s="9"/>
    </row>
    <row r="263" spans="18:34" x14ac:dyDescent="0.2">
      <c r="R263" s="76"/>
      <c r="S263" s="76"/>
      <c r="T263" s="76"/>
      <c r="U263" s="76"/>
      <c r="V263" s="76"/>
      <c r="W263" s="76"/>
      <c r="X263" s="9"/>
      <c r="AH263" s="9"/>
    </row>
    <row r="264" spans="18:34" x14ac:dyDescent="0.2">
      <c r="R264" s="76"/>
      <c r="S264" s="76"/>
      <c r="T264" s="76"/>
      <c r="U264" s="76"/>
      <c r="V264" s="76"/>
      <c r="W264" s="76"/>
      <c r="X264" s="9"/>
      <c r="AH264" s="9"/>
    </row>
    <row r="265" spans="18:34" x14ac:dyDescent="0.2">
      <c r="R265" s="76"/>
      <c r="S265" s="76"/>
      <c r="T265" s="76"/>
      <c r="U265" s="76"/>
      <c r="V265" s="76"/>
      <c r="W265" s="76"/>
      <c r="X265" s="9"/>
      <c r="AH265" s="9"/>
    </row>
    <row r="266" spans="18:34" x14ac:dyDescent="0.2">
      <c r="R266" s="76"/>
      <c r="S266" s="76"/>
      <c r="T266" s="76"/>
      <c r="U266" s="76"/>
      <c r="V266" s="76"/>
      <c r="W266" s="76"/>
      <c r="X266" s="9"/>
      <c r="AH266" s="9"/>
    </row>
    <row r="267" spans="18:34" x14ac:dyDescent="0.2">
      <c r="R267" s="76"/>
      <c r="S267" s="76"/>
      <c r="T267" s="76"/>
      <c r="U267" s="76"/>
      <c r="V267" s="76"/>
      <c r="W267" s="76"/>
      <c r="X267" s="9"/>
      <c r="AH267" s="9"/>
    </row>
    <row r="268" spans="18:34" x14ac:dyDescent="0.2">
      <c r="R268" s="76"/>
      <c r="S268" s="76"/>
      <c r="T268" s="76"/>
      <c r="U268" s="76"/>
      <c r="V268" s="76"/>
      <c r="W268" s="76"/>
      <c r="X268" s="9"/>
      <c r="AH268" s="9"/>
    </row>
    <row r="269" spans="18:34" x14ac:dyDescent="0.2">
      <c r="R269" s="76"/>
      <c r="S269" s="76"/>
      <c r="T269" s="76"/>
      <c r="U269" s="76"/>
      <c r="V269" s="76"/>
      <c r="W269" s="76"/>
      <c r="X269" s="9"/>
      <c r="AH269" s="9"/>
    </row>
    <row r="270" spans="18:34" x14ac:dyDescent="0.2">
      <c r="R270" s="76"/>
      <c r="S270" s="76"/>
      <c r="T270" s="76"/>
      <c r="U270" s="76"/>
      <c r="V270" s="76"/>
      <c r="W270" s="76"/>
      <c r="X270" s="9"/>
      <c r="AH270" s="9"/>
    </row>
    <row r="271" spans="18:34" x14ac:dyDescent="0.2">
      <c r="R271" s="76"/>
      <c r="S271" s="76"/>
      <c r="T271" s="76"/>
      <c r="U271" s="76"/>
      <c r="V271" s="76"/>
      <c r="W271" s="76"/>
      <c r="X271" s="9"/>
      <c r="AH271" s="9"/>
    </row>
    <row r="272" spans="18:34" x14ac:dyDescent="0.2">
      <c r="R272" s="76"/>
      <c r="S272" s="76"/>
      <c r="T272" s="76"/>
      <c r="U272" s="76"/>
      <c r="V272" s="76"/>
      <c r="W272" s="76"/>
      <c r="X272" s="9"/>
      <c r="AH272" s="9"/>
    </row>
    <row r="273" spans="18:34" x14ac:dyDescent="0.2">
      <c r="R273" s="76"/>
      <c r="S273" s="76"/>
      <c r="T273" s="76"/>
      <c r="U273" s="76"/>
      <c r="V273" s="76"/>
      <c r="W273" s="76"/>
      <c r="X273" s="9"/>
      <c r="AH273" s="9"/>
    </row>
    <row r="274" spans="18:34" x14ac:dyDescent="0.2">
      <c r="R274" s="76"/>
      <c r="S274" s="76"/>
      <c r="T274" s="76"/>
      <c r="U274" s="76"/>
      <c r="V274" s="76"/>
      <c r="W274" s="76"/>
      <c r="X274" s="9"/>
      <c r="AH274" s="9"/>
    </row>
    <row r="275" spans="18:34" x14ac:dyDescent="0.2">
      <c r="R275" s="76"/>
      <c r="S275" s="76"/>
      <c r="T275" s="76"/>
      <c r="U275" s="76"/>
      <c r="V275" s="76"/>
      <c r="W275" s="76"/>
      <c r="X275" s="9"/>
      <c r="AH275" s="9"/>
    </row>
    <row r="276" spans="18:34" x14ac:dyDescent="0.2">
      <c r="R276" s="76"/>
      <c r="S276" s="76"/>
      <c r="T276" s="76"/>
      <c r="U276" s="76"/>
      <c r="V276" s="76"/>
      <c r="W276" s="76"/>
      <c r="X276" s="9"/>
      <c r="AH276" s="9"/>
    </row>
    <row r="277" spans="18:34" x14ac:dyDescent="0.2">
      <c r="R277" s="76"/>
      <c r="S277" s="76"/>
      <c r="T277" s="76"/>
      <c r="U277" s="76"/>
      <c r="V277" s="76"/>
      <c r="W277" s="76"/>
      <c r="X277" s="9"/>
      <c r="AH277" s="9"/>
    </row>
    <row r="278" spans="18:34" x14ac:dyDescent="0.2">
      <c r="R278" s="76"/>
      <c r="S278" s="76"/>
      <c r="T278" s="76"/>
      <c r="U278" s="76"/>
      <c r="V278" s="76"/>
      <c r="W278" s="76"/>
      <c r="X278" s="9"/>
      <c r="AH278" s="9"/>
    </row>
    <row r="279" spans="18:34" x14ac:dyDescent="0.2">
      <c r="R279" s="76"/>
      <c r="S279" s="76"/>
      <c r="T279" s="76"/>
      <c r="U279" s="76"/>
      <c r="V279" s="76"/>
      <c r="W279" s="76"/>
      <c r="X279" s="9"/>
      <c r="AH279" s="9"/>
    </row>
    <row r="280" spans="18:34" x14ac:dyDescent="0.2">
      <c r="R280" s="76"/>
      <c r="S280" s="76"/>
      <c r="T280" s="76"/>
      <c r="U280" s="76"/>
      <c r="V280" s="76"/>
      <c r="W280" s="76"/>
      <c r="X280" s="9"/>
      <c r="AH280" s="9"/>
    </row>
    <row r="281" spans="18:34" x14ac:dyDescent="0.2">
      <c r="R281" s="76"/>
      <c r="S281" s="76"/>
      <c r="T281" s="76"/>
      <c r="U281" s="76"/>
      <c r="V281" s="76"/>
      <c r="W281" s="76"/>
      <c r="X281" s="9"/>
      <c r="AH281" s="9"/>
    </row>
    <row r="282" spans="18:34" x14ac:dyDescent="0.2">
      <c r="R282" s="76"/>
      <c r="S282" s="76"/>
      <c r="T282" s="76"/>
      <c r="U282" s="76"/>
      <c r="V282" s="76"/>
      <c r="W282" s="76"/>
      <c r="X282" s="9"/>
      <c r="AH282" s="9"/>
    </row>
    <row r="283" spans="18:34" x14ac:dyDescent="0.2">
      <c r="R283" s="76"/>
      <c r="S283" s="76"/>
      <c r="T283" s="76"/>
      <c r="U283" s="76"/>
      <c r="V283" s="76"/>
      <c r="W283" s="76"/>
      <c r="X283" s="9"/>
      <c r="AH283" s="9"/>
    </row>
    <row r="284" spans="18:34" x14ac:dyDescent="0.2">
      <c r="R284" s="76"/>
      <c r="S284" s="76"/>
      <c r="T284" s="76"/>
      <c r="U284" s="76"/>
      <c r="V284" s="76"/>
      <c r="W284" s="76"/>
      <c r="X284" s="9"/>
      <c r="AH284" s="9"/>
    </row>
    <row r="285" spans="18:34" x14ac:dyDescent="0.2">
      <c r="R285" s="76"/>
      <c r="S285" s="76"/>
      <c r="T285" s="76"/>
      <c r="U285" s="76"/>
      <c r="V285" s="76"/>
      <c r="W285" s="76"/>
      <c r="X285" s="9"/>
      <c r="AH285" s="9"/>
    </row>
    <row r="286" spans="18:34" x14ac:dyDescent="0.2">
      <c r="R286" s="76"/>
      <c r="S286" s="76"/>
      <c r="T286" s="76"/>
      <c r="U286" s="76"/>
      <c r="V286" s="76"/>
      <c r="W286" s="76"/>
      <c r="X286" s="9"/>
      <c r="AH286" s="9"/>
    </row>
    <row r="287" spans="18:34" x14ac:dyDescent="0.2">
      <c r="R287" s="76"/>
      <c r="S287" s="76"/>
      <c r="T287" s="76"/>
      <c r="U287" s="76"/>
      <c r="V287" s="76"/>
      <c r="W287" s="76"/>
      <c r="X287" s="9"/>
      <c r="AH287" s="9"/>
    </row>
    <row r="288" spans="18:34" x14ac:dyDescent="0.2">
      <c r="R288" s="76"/>
      <c r="S288" s="76"/>
      <c r="T288" s="76"/>
      <c r="U288" s="76"/>
      <c r="V288" s="76"/>
      <c r="W288" s="76"/>
      <c r="X288" s="9"/>
      <c r="AH288" s="9"/>
    </row>
    <row r="289" spans="18:34" x14ac:dyDescent="0.2">
      <c r="R289" s="76"/>
      <c r="S289" s="76"/>
      <c r="T289" s="76"/>
      <c r="U289" s="76"/>
      <c r="V289" s="76"/>
      <c r="W289" s="76"/>
      <c r="X289" s="9"/>
      <c r="AH289" s="9"/>
    </row>
    <row r="290" spans="18:34" x14ac:dyDescent="0.2">
      <c r="R290" s="76"/>
      <c r="S290" s="76"/>
      <c r="T290" s="76"/>
      <c r="U290" s="76"/>
      <c r="V290" s="76"/>
      <c r="W290" s="76"/>
      <c r="X290" s="9"/>
      <c r="AH290" s="9"/>
    </row>
    <row r="291" spans="18:34" x14ac:dyDescent="0.2">
      <c r="R291" s="76"/>
      <c r="S291" s="76"/>
      <c r="T291" s="76"/>
      <c r="U291" s="76"/>
      <c r="V291" s="76"/>
      <c r="W291" s="76"/>
      <c r="X291" s="9"/>
      <c r="AH291" s="9"/>
    </row>
    <row r="292" spans="18:34" x14ac:dyDescent="0.2">
      <c r="R292" s="76"/>
      <c r="S292" s="76"/>
      <c r="T292" s="76"/>
      <c r="U292" s="76"/>
      <c r="V292" s="76"/>
      <c r="W292" s="76"/>
      <c r="X292" s="9"/>
      <c r="AH292" s="9"/>
    </row>
    <row r="293" spans="18:34" x14ac:dyDescent="0.2">
      <c r="R293" s="76"/>
      <c r="S293" s="76"/>
      <c r="T293" s="76"/>
      <c r="U293" s="76"/>
      <c r="V293" s="76"/>
      <c r="W293" s="76"/>
      <c r="X293" s="9"/>
      <c r="AH293" s="9"/>
    </row>
    <row r="294" spans="18:34" x14ac:dyDescent="0.2">
      <c r="R294" s="76"/>
      <c r="S294" s="76"/>
      <c r="T294" s="76"/>
      <c r="U294" s="76"/>
      <c r="V294" s="76"/>
      <c r="W294" s="76"/>
      <c r="X294" s="9"/>
      <c r="AH294" s="9"/>
    </row>
    <row r="295" spans="18:34" x14ac:dyDescent="0.2">
      <c r="R295" s="76"/>
      <c r="S295" s="76"/>
      <c r="T295" s="76"/>
      <c r="U295" s="76"/>
      <c r="V295" s="76"/>
      <c r="W295" s="76"/>
      <c r="X295" s="9"/>
      <c r="AH295" s="9"/>
    </row>
    <row r="296" spans="18:34" x14ac:dyDescent="0.2">
      <c r="R296" s="76"/>
      <c r="S296" s="76"/>
      <c r="T296" s="76"/>
      <c r="U296" s="76"/>
      <c r="V296" s="76"/>
      <c r="W296" s="76"/>
      <c r="X296" s="9"/>
      <c r="AH296" s="9"/>
    </row>
    <row r="297" spans="18:34" x14ac:dyDescent="0.2">
      <c r="R297" s="76"/>
      <c r="S297" s="76"/>
      <c r="T297" s="76"/>
      <c r="U297" s="76"/>
      <c r="V297" s="76"/>
      <c r="W297" s="76"/>
      <c r="X297" s="9"/>
      <c r="AH297" s="9"/>
    </row>
    <row r="298" spans="18:34" x14ac:dyDescent="0.2">
      <c r="R298" s="76"/>
      <c r="S298" s="76"/>
      <c r="T298" s="76"/>
      <c r="U298" s="76"/>
      <c r="V298" s="76"/>
      <c r="W298" s="76"/>
      <c r="X298" s="9"/>
      <c r="AH298" s="9"/>
    </row>
    <row r="299" spans="18:34" x14ac:dyDescent="0.2">
      <c r="R299" s="76"/>
      <c r="S299" s="76"/>
      <c r="T299" s="76"/>
      <c r="U299" s="76"/>
      <c r="V299" s="76"/>
      <c r="W299" s="76"/>
      <c r="X299" s="9"/>
      <c r="AH299" s="9"/>
    </row>
    <row r="300" spans="18:34" x14ac:dyDescent="0.2">
      <c r="R300" s="76"/>
      <c r="S300" s="76"/>
      <c r="T300" s="76"/>
      <c r="U300" s="76"/>
      <c r="V300" s="76"/>
      <c r="W300" s="76"/>
      <c r="X300" s="9"/>
      <c r="AH300" s="9"/>
    </row>
  </sheetData>
  <sheetProtection selectLockedCells="1"/>
  <sortState ref="A3:DX202">
    <sortCondition ref="AT3:AT202"/>
  </sortState>
  <mergeCells count="71">
    <mergeCell ref="CJ225:CL225"/>
    <mergeCell ref="CM225:CN225"/>
    <mergeCell ref="CO225:CP225"/>
    <mergeCell ref="CQ225:CR225"/>
    <mergeCell ref="CJ226:CL226"/>
    <mergeCell ref="CJ227:CL227"/>
    <mergeCell ref="CJ223:CL223"/>
    <mergeCell ref="CM223:CN223"/>
    <mergeCell ref="CO223:CP223"/>
    <mergeCell ref="CQ223:CR223"/>
    <mergeCell ref="CJ224:CL224"/>
    <mergeCell ref="CM224:CN224"/>
    <mergeCell ref="CO224:CP224"/>
    <mergeCell ref="CQ224:CR224"/>
    <mergeCell ref="CJ221:CL221"/>
    <mergeCell ref="CM221:CN221"/>
    <mergeCell ref="CO221:CP221"/>
    <mergeCell ref="CQ221:CR221"/>
    <mergeCell ref="CJ222:CL222"/>
    <mergeCell ref="CM222:CN222"/>
    <mergeCell ref="CO222:CP222"/>
    <mergeCell ref="CQ222:CR222"/>
    <mergeCell ref="CJ219:CL219"/>
    <mergeCell ref="CM219:CN219"/>
    <mergeCell ref="CO219:CP219"/>
    <mergeCell ref="CQ219:CR219"/>
    <mergeCell ref="CJ220:CL220"/>
    <mergeCell ref="CM220:CN220"/>
    <mergeCell ref="CO220:CP220"/>
    <mergeCell ref="CQ220:CR220"/>
    <mergeCell ref="CJ217:CL217"/>
    <mergeCell ref="CM217:CN217"/>
    <mergeCell ref="CO217:CP217"/>
    <mergeCell ref="CQ217:CR217"/>
    <mergeCell ref="CJ218:CL218"/>
    <mergeCell ref="CM218:CN218"/>
    <mergeCell ref="CO218:CP218"/>
    <mergeCell ref="CQ218:CR218"/>
    <mergeCell ref="CJ215:CL215"/>
    <mergeCell ref="CM215:CN215"/>
    <mergeCell ref="CO215:CP215"/>
    <mergeCell ref="CQ215:CR215"/>
    <mergeCell ref="CJ216:CL216"/>
    <mergeCell ref="CM216:CN216"/>
    <mergeCell ref="CO216:CP216"/>
    <mergeCell ref="CQ216:CR216"/>
    <mergeCell ref="CJ213:CL213"/>
    <mergeCell ref="CM213:CN213"/>
    <mergeCell ref="CO213:CP213"/>
    <mergeCell ref="CQ213:CR213"/>
    <mergeCell ref="CJ214:CL214"/>
    <mergeCell ref="CM214:CN214"/>
    <mergeCell ref="CO214:CP214"/>
    <mergeCell ref="CQ214:CR214"/>
    <mergeCell ref="CJ211:CL211"/>
    <mergeCell ref="CM211:CN211"/>
    <mergeCell ref="CO211:CP211"/>
    <mergeCell ref="CQ211:CR211"/>
    <mergeCell ref="CJ212:CL212"/>
    <mergeCell ref="CM212:CN212"/>
    <mergeCell ref="CO212:CP212"/>
    <mergeCell ref="CQ212:CR212"/>
    <mergeCell ref="M1:Q1"/>
    <mergeCell ref="AC1:AG1"/>
    <mergeCell ref="CL1:CN1"/>
    <mergeCell ref="CQ1:CS1"/>
    <mergeCell ref="DS1:DV1"/>
    <mergeCell ref="CJ210:CL210"/>
    <mergeCell ref="CM210:CN210"/>
    <mergeCell ref="CO210:CP210"/>
    <mergeCell ref="CQ210:CR210"/>
  </mergeCells>
  <printOptions headings="1" gridLines="1"/>
  <pageMargins left="0.5" right="0.5" top="1" bottom="0.5" header="0.5" footer="0"/>
  <pageSetup paperSize="5" scale="38" fitToHeight="0" orientation="portrait" blackAndWhite="1" cellComments="atEnd" r:id="rId1"/>
  <headerFooter alignWithMargins="0">
    <oddHeader>&amp;C&amp;14 2012 Montana Walleye Circuit
Walleye Tourney
Day One Results&amp;R&amp;D</oddHeader>
  </headerFooter>
  <rowBreaks count="1" manualBreakCount="1">
    <brk id="72" min="1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ED300"/>
  <sheetViews>
    <sheetView zoomScaleNormal="100" workbookViewId="0">
      <pane xSplit="8" ySplit="2" topLeftCell="I3" activePane="bottomRight" state="frozen"/>
      <selection pane="topRight" activeCell="C1" sqref="C1"/>
      <selection pane="bottomLeft" activeCell="A3" sqref="A3"/>
      <selection pane="bottomRight" activeCell="A32" sqref="A32"/>
    </sheetView>
  </sheetViews>
  <sheetFormatPr defaultColWidth="9.109375" defaultRowHeight="10.199999999999999" x14ac:dyDescent="0.2"/>
  <cols>
    <col min="1" max="1" width="6.44140625" style="9" customWidth="1"/>
    <col min="2" max="2" width="5.33203125" style="72" bestFit="1" customWidth="1"/>
    <col min="3" max="3" width="13.6640625" style="72" hidden="1" customWidth="1"/>
    <col min="4" max="4" width="18.6640625" style="72" customWidth="1"/>
    <col min="5" max="5" width="16.6640625" style="72" customWidth="1"/>
    <col min="6" max="6" width="13.6640625" style="72" hidden="1" customWidth="1"/>
    <col min="7" max="7" width="18.6640625" style="72" customWidth="1"/>
    <col min="8" max="8" width="16.6640625" style="3" customWidth="1"/>
    <col min="9" max="9" width="13.6640625" style="72" customWidth="1"/>
    <col min="10" max="11" width="9.6640625" style="3" customWidth="1"/>
    <col min="12" max="12" width="8.6640625" style="3" customWidth="1"/>
    <col min="13" max="13" width="5.5546875" style="3" hidden="1" customWidth="1"/>
    <col min="14" max="14" width="5.6640625" style="3" hidden="1" customWidth="1"/>
    <col min="15" max="16" width="5.5546875" style="3" hidden="1" customWidth="1"/>
    <col min="17" max="17" width="5.88671875" style="3" hidden="1" customWidth="1"/>
    <col min="18" max="18" width="6.5546875" style="3" hidden="1" customWidth="1"/>
    <col min="19" max="19" width="7" style="3" hidden="1" customWidth="1"/>
    <col min="20" max="20" width="6.6640625" style="3" hidden="1" customWidth="1"/>
    <col min="21" max="21" width="7" style="3" hidden="1" customWidth="1"/>
    <col min="22" max="22" width="5.5546875" style="3" hidden="1" customWidth="1"/>
    <col min="23" max="23" width="6" style="3" hidden="1" customWidth="1"/>
    <col min="24" max="28" width="5.6640625" style="10" hidden="1" customWidth="1"/>
    <col min="29" max="29" width="5.5546875" style="3" hidden="1" customWidth="1"/>
    <col min="30" max="30" width="5.6640625" style="3" hidden="1" customWidth="1"/>
    <col min="31" max="33" width="5.5546875" style="3" hidden="1" customWidth="1"/>
    <col min="34" max="38" width="5.6640625" style="10" customWidth="1"/>
    <col min="39" max="39" width="7.6640625" style="3" customWidth="1"/>
    <col min="40" max="40" width="8.109375" style="3" customWidth="1"/>
    <col min="41" max="41" width="6.6640625" style="3" customWidth="1"/>
    <col min="42" max="42" width="7" style="3" customWidth="1"/>
    <col min="43" max="43" width="5.5546875" style="3" customWidth="1"/>
    <col min="44" max="44" width="6" style="3" customWidth="1"/>
    <col min="45" max="45" width="6.6640625" style="9" hidden="1" customWidth="1"/>
    <col min="46" max="46" width="6.88671875" style="9" hidden="1" customWidth="1"/>
    <col min="47" max="47" width="6.33203125" style="9" hidden="1" customWidth="1"/>
    <col min="48" max="48" width="6.6640625" style="9" customWidth="1"/>
    <col min="49" max="49" width="6.88671875" style="9" customWidth="1"/>
    <col min="50" max="50" width="6.33203125" style="9" customWidth="1"/>
    <col min="51" max="51" width="6.6640625" style="9" hidden="1" customWidth="1"/>
    <col min="52" max="52" width="6.44140625" style="9" hidden="1" customWidth="1"/>
    <col min="53" max="54" width="8.44140625" style="9" hidden="1" customWidth="1"/>
    <col min="55" max="55" width="8" style="9" hidden="1" customWidth="1"/>
    <col min="56" max="57" width="7.33203125" style="9" hidden="1" customWidth="1"/>
    <col min="58" max="58" width="6.6640625" style="9" hidden="1" customWidth="1"/>
    <col min="59" max="59" width="9.33203125" style="9" hidden="1" customWidth="1"/>
    <col min="60" max="60" width="7.44140625" style="9" customWidth="1"/>
    <col min="61" max="61" width="6.6640625" style="9" customWidth="1"/>
    <col min="62" max="62" width="9.6640625" style="9" customWidth="1"/>
    <col min="63" max="64" width="8" style="9" hidden="1" customWidth="1"/>
    <col min="65" max="65" width="9.6640625" style="9" hidden="1" customWidth="1"/>
    <col min="66" max="66" width="8" style="9" hidden="1" customWidth="1"/>
    <col min="67" max="67" width="9.6640625" style="9" hidden="1" customWidth="1"/>
    <col min="68" max="68" width="10.33203125" style="9" hidden="1" customWidth="1"/>
    <col min="69" max="71" width="9.6640625" style="9" hidden="1" customWidth="1"/>
    <col min="72" max="72" width="8.109375" style="9" hidden="1" customWidth="1"/>
    <col min="73" max="73" width="10.109375" style="9" hidden="1" customWidth="1"/>
    <col min="74" max="74" width="7.88671875" style="9" hidden="1" customWidth="1"/>
    <col min="75" max="75" width="9.88671875" style="9" hidden="1" customWidth="1"/>
    <col min="76" max="76" width="8.109375" style="9" hidden="1" customWidth="1"/>
    <col min="77" max="77" width="10.109375" style="9" hidden="1" customWidth="1"/>
    <col min="78" max="78" width="7.88671875" style="9" hidden="1" customWidth="1"/>
    <col min="79" max="79" width="9.88671875" style="9" hidden="1" customWidth="1"/>
    <col min="80" max="80" width="8.5546875" style="9" hidden="1" customWidth="1"/>
    <col min="81" max="81" width="7.44140625" style="9" hidden="1" customWidth="1"/>
    <col min="82" max="82" width="6.5546875" style="9" hidden="1" customWidth="1"/>
    <col min="83" max="83" width="7.44140625" style="9" hidden="1" customWidth="1"/>
    <col min="84" max="84" width="8.5546875" style="9" hidden="1" customWidth="1"/>
    <col min="85" max="85" width="8.88671875" style="9" hidden="1" customWidth="1"/>
    <col min="86" max="86" width="8.5546875" style="9" hidden="1" customWidth="1"/>
    <col min="87" max="87" width="8.88671875" style="9" hidden="1" customWidth="1"/>
    <col min="88" max="88" width="8.5546875" style="9" hidden="1" customWidth="1"/>
    <col min="89" max="89" width="9.44140625" style="9" hidden="1" customWidth="1"/>
    <col min="90" max="90" width="5.88671875" style="9" hidden="1" customWidth="1"/>
    <col min="91" max="91" width="5.44140625" style="9" hidden="1" customWidth="1"/>
    <col min="92" max="92" width="5.33203125" style="9" hidden="1" customWidth="1"/>
    <col min="93" max="93" width="9.44140625" style="9" hidden="1" customWidth="1"/>
    <col min="94" max="94" width="5.88671875" style="9" hidden="1" customWidth="1"/>
    <col min="95" max="95" width="5.109375" style="9" hidden="1" customWidth="1"/>
    <col min="96" max="96" width="5.44140625" style="9" hidden="1" customWidth="1"/>
    <col min="97" max="97" width="5.33203125" style="9" hidden="1" customWidth="1"/>
    <col min="98" max="103" width="4.5546875" style="9" hidden="1" customWidth="1"/>
    <col min="104" max="104" width="6.88671875" style="9" hidden="1" customWidth="1"/>
    <col min="105" max="109" width="4.5546875" style="9" hidden="1" customWidth="1"/>
    <col min="110" max="119" width="4.109375" style="9" hidden="1" customWidth="1"/>
    <col min="120" max="120" width="4.5546875" style="9" hidden="1" customWidth="1"/>
    <col min="121" max="122" width="7.109375" style="9" hidden="1" customWidth="1"/>
    <col min="123" max="123" width="5.88671875" style="9" hidden="1" customWidth="1"/>
    <col min="124" max="124" width="6.88671875" style="9" hidden="1" customWidth="1"/>
    <col min="125" max="125" width="7.88671875" style="9" hidden="1" customWidth="1"/>
    <col min="126" max="126" width="9.109375" style="9" hidden="1" customWidth="1"/>
    <col min="127" max="127" width="9.109375" style="10" hidden="1" customWidth="1"/>
    <col min="128" max="128" width="10.88671875" style="3" hidden="1" customWidth="1"/>
    <col min="129" max="133" width="0" style="3" hidden="1" customWidth="1"/>
    <col min="134" max="16384" width="9.109375" style="3"/>
  </cols>
  <sheetData>
    <row r="1" spans="1:134" ht="13.2" x14ac:dyDescent="0.25">
      <c r="D1" s="73" t="s">
        <v>148</v>
      </c>
      <c r="G1" s="73" t="s">
        <v>149</v>
      </c>
      <c r="M1" s="83" t="s">
        <v>145</v>
      </c>
      <c r="N1" s="83"/>
      <c r="O1" s="83"/>
      <c r="P1" s="83"/>
      <c r="Q1" s="83"/>
      <c r="R1" s="72"/>
      <c r="S1" s="72"/>
      <c r="T1" s="72"/>
      <c r="U1" s="72"/>
      <c r="V1" s="72"/>
      <c r="W1" s="72"/>
      <c r="Y1" s="27"/>
      <c r="Z1" s="28" t="s">
        <v>146</v>
      </c>
      <c r="AA1" s="27"/>
      <c r="AB1" s="27"/>
      <c r="AC1" s="84" t="s">
        <v>144</v>
      </c>
      <c r="AD1" s="82"/>
      <c r="AE1" s="82"/>
      <c r="AF1" s="82"/>
      <c r="AG1" s="82"/>
      <c r="AH1" s="9"/>
      <c r="AI1" s="9"/>
      <c r="AJ1" s="28" t="s">
        <v>147</v>
      </c>
      <c r="AK1" s="9"/>
      <c r="AL1" s="9"/>
      <c r="AM1" s="72"/>
      <c r="AN1" s="72"/>
      <c r="AO1" s="72"/>
      <c r="AP1" s="72"/>
      <c r="AQ1" s="72"/>
      <c r="AR1" s="72"/>
      <c r="BD1" s="28" t="s">
        <v>0</v>
      </c>
      <c r="BG1" s="28" t="s">
        <v>0</v>
      </c>
      <c r="BJ1" s="28" t="s">
        <v>0</v>
      </c>
      <c r="CL1" s="81" t="s">
        <v>129</v>
      </c>
      <c r="CM1" s="85"/>
      <c r="CN1" s="85"/>
      <c r="CQ1" s="81" t="s">
        <v>129</v>
      </c>
      <c r="CR1" s="85"/>
      <c r="CS1" s="85"/>
      <c r="DS1" s="81" t="s">
        <v>129</v>
      </c>
      <c r="DT1" s="82"/>
      <c r="DU1" s="82"/>
      <c r="DV1" s="82"/>
      <c r="DW1" s="42"/>
    </row>
    <row r="2" spans="1:134" ht="83.4" x14ac:dyDescent="0.25">
      <c r="A2" s="20" t="s">
        <v>15</v>
      </c>
      <c r="B2" s="63" t="s">
        <v>0</v>
      </c>
      <c r="C2" s="34" t="s">
        <v>123</v>
      </c>
      <c r="D2" s="34" t="s">
        <v>124</v>
      </c>
      <c r="E2" s="34" t="s">
        <v>125</v>
      </c>
      <c r="F2" s="33" t="s">
        <v>126</v>
      </c>
      <c r="G2" s="33" t="s">
        <v>127</v>
      </c>
      <c r="H2" s="35" t="s">
        <v>125</v>
      </c>
      <c r="I2" s="29" t="s">
        <v>150</v>
      </c>
      <c r="J2" s="5" t="s">
        <v>43</v>
      </c>
      <c r="K2" s="5" t="s">
        <v>171</v>
      </c>
      <c r="L2" s="8" t="s">
        <v>128</v>
      </c>
      <c r="M2" s="67" t="s">
        <v>133</v>
      </c>
      <c r="N2" s="67" t="s">
        <v>2</v>
      </c>
      <c r="O2" s="67" t="s">
        <v>3</v>
      </c>
      <c r="P2" s="67" t="s">
        <v>4</v>
      </c>
      <c r="Q2" s="67" t="s">
        <v>5</v>
      </c>
      <c r="R2" s="68" t="s">
        <v>37</v>
      </c>
      <c r="S2" s="68" t="s">
        <v>38</v>
      </c>
      <c r="T2" s="68" t="s">
        <v>6</v>
      </c>
      <c r="U2" s="68" t="s">
        <v>27</v>
      </c>
      <c r="V2" s="68" t="s">
        <v>9</v>
      </c>
      <c r="W2" s="68" t="s">
        <v>10</v>
      </c>
      <c r="X2" s="69" t="s">
        <v>139</v>
      </c>
      <c r="Y2" s="69" t="s">
        <v>140</v>
      </c>
      <c r="Z2" s="70" t="s">
        <v>142</v>
      </c>
      <c r="AA2" s="70" t="s">
        <v>141</v>
      </c>
      <c r="AB2" s="70" t="s">
        <v>143</v>
      </c>
      <c r="AC2" s="67" t="s">
        <v>1</v>
      </c>
      <c r="AD2" s="67" t="s">
        <v>2</v>
      </c>
      <c r="AE2" s="67" t="s">
        <v>3</v>
      </c>
      <c r="AF2" s="67" t="s">
        <v>4</v>
      </c>
      <c r="AG2" s="67" t="s">
        <v>5</v>
      </c>
      <c r="AH2" s="69" t="s">
        <v>139</v>
      </c>
      <c r="AI2" s="69" t="s">
        <v>140</v>
      </c>
      <c r="AJ2" s="70" t="s">
        <v>142</v>
      </c>
      <c r="AK2" s="70" t="s">
        <v>141</v>
      </c>
      <c r="AL2" s="70" t="s">
        <v>143</v>
      </c>
      <c r="AM2" s="5" t="s">
        <v>7</v>
      </c>
      <c r="AN2" s="5" t="s">
        <v>8</v>
      </c>
      <c r="AO2" s="5" t="s">
        <v>6</v>
      </c>
      <c r="AP2" s="5" t="s">
        <v>27</v>
      </c>
      <c r="AQ2" s="5" t="s">
        <v>9</v>
      </c>
      <c r="AR2" s="5" t="s">
        <v>10</v>
      </c>
      <c r="AS2" s="11" t="s">
        <v>11</v>
      </c>
      <c r="AT2" s="20" t="s">
        <v>12</v>
      </c>
      <c r="AU2" s="11" t="s">
        <v>13</v>
      </c>
      <c r="AV2" s="11" t="s">
        <v>14</v>
      </c>
      <c r="AW2" s="20" t="s">
        <v>15</v>
      </c>
      <c r="AX2" s="11" t="s">
        <v>16</v>
      </c>
      <c r="AY2" s="11" t="s">
        <v>17</v>
      </c>
      <c r="AZ2" s="20" t="s">
        <v>18</v>
      </c>
      <c r="BA2" s="21" t="s">
        <v>130</v>
      </c>
      <c r="BB2" s="21" t="s">
        <v>131</v>
      </c>
      <c r="BC2" s="11" t="s">
        <v>25</v>
      </c>
      <c r="BD2" s="65" t="s">
        <v>169</v>
      </c>
      <c r="BE2" s="11" t="s">
        <v>20</v>
      </c>
      <c r="BF2" s="11" t="s">
        <v>19</v>
      </c>
      <c r="BG2" s="64" t="s">
        <v>167</v>
      </c>
      <c r="BH2" s="11" t="s">
        <v>36</v>
      </c>
      <c r="BI2" s="11" t="s">
        <v>21</v>
      </c>
      <c r="BJ2" s="64" t="s">
        <v>168</v>
      </c>
      <c r="BK2" s="11" t="s">
        <v>26</v>
      </c>
      <c r="BL2" s="11" t="s">
        <v>99</v>
      </c>
      <c r="BM2" s="11" t="s">
        <v>100</v>
      </c>
      <c r="BN2" s="11" t="s">
        <v>101</v>
      </c>
      <c r="BO2" s="11" t="s">
        <v>102</v>
      </c>
      <c r="BP2" s="11" t="s">
        <v>24</v>
      </c>
      <c r="BQ2" s="11" t="s">
        <v>22</v>
      </c>
      <c r="BR2" s="11" t="s">
        <v>98</v>
      </c>
      <c r="BS2" s="11" t="s">
        <v>23</v>
      </c>
      <c r="BT2" s="11" t="s">
        <v>28</v>
      </c>
      <c r="BU2" s="11" t="s">
        <v>29</v>
      </c>
      <c r="BV2" s="11" t="s">
        <v>30</v>
      </c>
      <c r="BW2" s="11" t="s">
        <v>31</v>
      </c>
      <c r="BX2" s="11" t="s">
        <v>32</v>
      </c>
      <c r="BY2" s="11" t="s">
        <v>33</v>
      </c>
      <c r="BZ2" s="11" t="s">
        <v>34</v>
      </c>
      <c r="CA2" s="11" t="s">
        <v>35</v>
      </c>
      <c r="CB2" s="11" t="s">
        <v>39</v>
      </c>
      <c r="CC2" s="11" t="s">
        <v>40</v>
      </c>
      <c r="CD2" s="11" t="s">
        <v>41</v>
      </c>
      <c r="CE2" s="11" t="s">
        <v>42</v>
      </c>
      <c r="CF2" s="11" t="s">
        <v>119</v>
      </c>
      <c r="CG2" s="11" t="s">
        <v>120</v>
      </c>
      <c r="CH2" s="11" t="s">
        <v>121</v>
      </c>
      <c r="CI2" s="11" t="s">
        <v>122</v>
      </c>
      <c r="CJ2" s="11" t="s">
        <v>61</v>
      </c>
      <c r="CK2" s="19" t="s">
        <v>62</v>
      </c>
      <c r="CL2" s="16" t="s">
        <v>63</v>
      </c>
      <c r="CM2" s="11" t="s">
        <v>64</v>
      </c>
      <c r="CN2" s="11" t="s">
        <v>65</v>
      </c>
      <c r="CO2" s="11" t="s">
        <v>66</v>
      </c>
      <c r="CP2" s="19" t="s">
        <v>67</v>
      </c>
      <c r="CQ2" s="16" t="s">
        <v>68</v>
      </c>
      <c r="CR2" s="11" t="s">
        <v>69</v>
      </c>
      <c r="CS2" s="11" t="s">
        <v>70</v>
      </c>
      <c r="CT2" s="11" t="s">
        <v>71</v>
      </c>
      <c r="CU2" s="11" t="s">
        <v>72</v>
      </c>
      <c r="CV2" s="11" t="s">
        <v>73</v>
      </c>
      <c r="CW2" s="11" t="s">
        <v>74</v>
      </c>
      <c r="CX2" s="11" t="s">
        <v>75</v>
      </c>
      <c r="CY2" s="11" t="s">
        <v>76</v>
      </c>
      <c r="CZ2" s="11" t="s">
        <v>77</v>
      </c>
      <c r="DA2" s="11" t="s">
        <v>78</v>
      </c>
      <c r="DB2" s="11" t="s">
        <v>79</v>
      </c>
      <c r="DC2" s="11" t="s">
        <v>80</v>
      </c>
      <c r="DD2" s="11" t="s">
        <v>81</v>
      </c>
      <c r="DE2" s="11" t="s">
        <v>82</v>
      </c>
      <c r="DF2" s="11" t="s">
        <v>83</v>
      </c>
      <c r="DG2" s="11" t="s">
        <v>84</v>
      </c>
      <c r="DH2" s="11" t="s">
        <v>85</v>
      </c>
      <c r="DI2" s="11" t="s">
        <v>86</v>
      </c>
      <c r="DJ2" s="11" t="s">
        <v>87</v>
      </c>
      <c r="DK2" s="11" t="s">
        <v>88</v>
      </c>
      <c r="DL2" s="11" t="s">
        <v>89</v>
      </c>
      <c r="DM2" s="11" t="s">
        <v>90</v>
      </c>
      <c r="DN2" s="11" t="s">
        <v>91</v>
      </c>
      <c r="DO2" s="11" t="s">
        <v>92</v>
      </c>
      <c r="DP2" s="11" t="s">
        <v>93</v>
      </c>
      <c r="DQ2" s="12" t="s">
        <v>96</v>
      </c>
      <c r="DR2" s="18" t="s">
        <v>94</v>
      </c>
      <c r="DS2" s="17" t="s">
        <v>95</v>
      </c>
      <c r="DT2" s="12" t="s">
        <v>103</v>
      </c>
      <c r="DU2" s="12" t="s">
        <v>104</v>
      </c>
      <c r="DV2" s="12" t="s">
        <v>105</v>
      </c>
      <c r="DW2" s="43" t="s">
        <v>132</v>
      </c>
      <c r="DX2" s="66" t="s">
        <v>170</v>
      </c>
    </row>
    <row r="3" spans="1:134" ht="13.5" customHeight="1" x14ac:dyDescent="0.3">
      <c r="A3" s="31">
        <v>1</v>
      </c>
      <c r="B3" s="72">
        <v>40</v>
      </c>
      <c r="C3" s="15"/>
      <c r="D3" s="14" t="s">
        <v>254</v>
      </c>
      <c r="E3" s="14"/>
      <c r="F3" s="14"/>
      <c r="G3" s="14" t="s">
        <v>255</v>
      </c>
      <c r="H3" s="50"/>
      <c r="I3" s="15" t="s">
        <v>222</v>
      </c>
      <c r="J3" s="47"/>
      <c r="K3" s="47"/>
      <c r="L3" s="47"/>
      <c r="M3" s="54">
        <v>15.5</v>
      </c>
      <c r="N3" s="54">
        <v>16</v>
      </c>
      <c r="O3" s="54"/>
      <c r="P3" s="54"/>
      <c r="Q3" s="54"/>
      <c r="R3" s="51"/>
      <c r="S3" s="51"/>
      <c r="T3" s="51"/>
      <c r="U3" s="51"/>
      <c r="V3" s="51"/>
      <c r="W3" s="51"/>
      <c r="X3" s="52">
        <f t="shared" ref="X3:X34" si="0">IF(M3&gt;0,VLOOKUP(M3,$DY$8:$DZ$95,2)," ")</f>
        <v>1.24</v>
      </c>
      <c r="Y3" s="52">
        <f t="shared" ref="Y3:Y34" si="1">IF(N3&gt;0,VLOOKUP(N3,$DY$8:$DZ$95,2)," ")</f>
        <v>1.38</v>
      </c>
      <c r="Z3" s="52" t="str">
        <f t="shared" ref="Z3:Z34" si="2">IF(O3&gt;0,VLOOKUP(O3,$DY$8:$DZ$95,2)," ")</f>
        <v xml:space="preserve"> </v>
      </c>
      <c r="AA3" s="52" t="str">
        <f t="shared" ref="AA3:AA34" si="3">IF(P3&gt;0,VLOOKUP(P3,$DY$8:$DZ$95,2)," ")</f>
        <v xml:space="preserve"> </v>
      </c>
      <c r="AB3" s="52" t="str">
        <f t="shared" ref="AB3:AB34" si="4">IF(Q3&gt;0,VLOOKUP(Q3,$DY$8:$DZ$95,2)," ")</f>
        <v xml:space="preserve"> </v>
      </c>
      <c r="AC3" s="54">
        <v>25.5</v>
      </c>
      <c r="AD3" s="54">
        <v>16</v>
      </c>
      <c r="AE3" s="54">
        <v>31.5</v>
      </c>
      <c r="AF3" s="54">
        <v>18.5</v>
      </c>
      <c r="AG3" s="54">
        <v>16</v>
      </c>
      <c r="AH3" s="52">
        <f t="shared" ref="AH3:AH34" si="5">IF(AC3&gt;0,VLOOKUP(AC3,$DY$8:$DZ$95,2)," ")</f>
        <v>6.26</v>
      </c>
      <c r="AI3" s="52">
        <f t="shared" ref="AI3:AI34" si="6">IF(AD3&gt;0,VLOOKUP(AD3,$DY$8:$DZ$95,2)," ")</f>
        <v>1.38</v>
      </c>
      <c r="AJ3" s="52">
        <f t="shared" ref="AJ3:AJ34" si="7">IF(AE3&gt;0,VLOOKUP(AE3,$DY$8:$DZ$95,2)," ")</f>
        <v>12.7</v>
      </c>
      <c r="AK3" s="52">
        <f t="shared" ref="AK3:AK34" si="8">IF(AF3&gt;0,VLOOKUP(AF3,$DY$8:$DZ$95,2)," ")</f>
        <v>2.12</v>
      </c>
      <c r="AL3" s="52">
        <f t="shared" ref="AL3:AL34" si="9">IF(AG3&gt;0,VLOOKUP(AG3,$DY$8:$DZ$95,2)," ")</f>
        <v>1.38</v>
      </c>
      <c r="AM3" s="53"/>
      <c r="AN3" s="53"/>
      <c r="AO3" s="53"/>
      <c r="AP3" s="53"/>
      <c r="AQ3" s="53"/>
      <c r="AR3" s="53"/>
      <c r="AS3" s="55">
        <f t="shared" ref="AS3:AS34" si="10">IF(D3="","",SUM(X3:AB3))</f>
        <v>2.62</v>
      </c>
      <c r="AT3" s="31">
        <f t="shared" ref="AT3:AT34" si="11">IF(D3="","",RANK(AS3,$AS$3:$AS$202,0))</f>
        <v>66</v>
      </c>
      <c r="AU3" s="57">
        <f>IF(D3="","",IF(LOOKUP(AT3,'Master 2012 Pay Sheet'!$A$5:$A$35,'Master 2012 Pay Sheet'!$B$5:$B$35)&gt;0,LOOKUP(AT3,'Master 2012 Pay Sheet'!$A$5:$A$35,'Master 2012 Pay Sheet'!$B$5:$B$35),0))</f>
        <v>0</v>
      </c>
      <c r="AV3" s="56">
        <f t="shared" ref="AV3:AV34" si="12">IF(D3="","",SUM(AH3:AL3))</f>
        <v>23.84</v>
      </c>
      <c r="AW3" s="31">
        <f t="shared" ref="AW3:AW34" si="13">IF(D3="","",RANK(AV3,$AV$3:$AV$202,0))</f>
        <v>1</v>
      </c>
      <c r="AX3" s="57">
        <f>IF(D3="","",IF(LOOKUP(AW3,'Master 2012 Pay Sheet'!$C$5:$C$35,'Master 2012 Pay Sheet'!$D$5:$D$35)&gt;0,LOOKUP(AW3,'Master 2012 Pay Sheet'!$C$5:$C$35,'Master 2012 Pay Sheet'!$D$5:$D$35),0))</f>
        <v>0</v>
      </c>
      <c r="AY3" s="56">
        <f t="shared" ref="AY3:AY34" si="14">IF(D3="","",AS3+AV3)</f>
        <v>26.46</v>
      </c>
      <c r="AZ3" s="31">
        <f t="shared" ref="AZ3:AZ34" si="15">IF(D3="","",RANK(AY3,$AY$3:$AY$202,0))</f>
        <v>20</v>
      </c>
      <c r="BA3" s="57">
        <f>IF(D3="","",IF(LOOKUP(AZ3,'Master 2012 Pay Sheet'!$E$5:$E$35,'Master 2012 Pay Sheet'!$F$5:$F$35)&gt;0,LOOKUP(AZ3,'Master 2012 Pay Sheet'!$E$5:$E$35,'Master 2012 Pay Sheet'!$F$5:$F$35),0))</f>
        <v>0</v>
      </c>
      <c r="BB3" s="57">
        <f t="shared" ref="BB3:BB34" si="16">IF(D3="","",SUM(AU3+AX3+BA3))</f>
        <v>0</v>
      </c>
      <c r="BC3" s="31">
        <f t="shared" ref="BC3:BC34" si="17">IF(D3="","",AT3-AZ3)</f>
        <v>46</v>
      </c>
      <c r="BD3" s="31">
        <f t="shared" ref="BD3:BD34" si="18">IF(D3="","",IF(BC3=MAX($BC$3:$BC$202),B3,""))</f>
        <v>40</v>
      </c>
      <c r="BE3" s="31">
        <f t="shared" ref="BE3:BE34" si="19">IF(D3="","",COUNT(M3:Q3))</f>
        <v>2</v>
      </c>
      <c r="BF3" s="56">
        <f t="shared" ref="BF3:BF34" si="20">IF(D3="","",MAX(X3:AB3))</f>
        <v>1.38</v>
      </c>
      <c r="BG3" s="31" t="str">
        <f t="shared" ref="BG3:BG34" si="21">IF(BF3=MAX($BF$3:$BF$202),B3,"")</f>
        <v/>
      </c>
      <c r="BH3" s="31">
        <f t="shared" ref="BH3:BH34" si="22">IF(D3="","",COUNT(AC3:AG3))</f>
        <v>5</v>
      </c>
      <c r="BI3" s="56">
        <f t="shared" ref="BI3:BI34" si="23">IF(D3="","",MAX(AH3:AL3))</f>
        <v>12.7</v>
      </c>
      <c r="BJ3" s="31">
        <f t="shared" ref="BJ3:BJ34" si="24">IF(BI3=MAX($BI$3:$BI$202),B3,"")</f>
        <v>40</v>
      </c>
      <c r="BK3" s="31">
        <f t="shared" ref="BK3:BK34" si="25">IF(BE3="","",BE3+BH3)</f>
        <v>7</v>
      </c>
      <c r="BL3" s="31">
        <f t="shared" ref="BL3:BL34" si="26">IF(D3="","",IF(S3=MAX($S$3:$S$202),S3,""))</f>
        <v>0</v>
      </c>
      <c r="BM3" s="31">
        <f t="shared" ref="BM3:BM34" si="27">IF(BL3=MAX($BL$3:$BL$202),B3,"")</f>
        <v>40</v>
      </c>
      <c r="BN3" s="31">
        <f t="shared" ref="BN3:BN34" si="28">IF(D3="","",IF(AN3=MAX($AN$3:$AN$202),AN3,""))</f>
        <v>0</v>
      </c>
      <c r="BO3" s="31">
        <f t="shared" ref="BO3:BO34" si="29">IF(BN3=MAX($BN$3:$BN$202),B3,"")</f>
        <v>40</v>
      </c>
      <c r="BP3" s="31">
        <f t="shared" ref="BP3:BP34" si="30">IF(D3="","",IF(R3=MAX($R$3:$R$202),R3,""))</f>
        <v>0</v>
      </c>
      <c r="BQ3" s="31">
        <f t="shared" ref="BQ3:BQ34" si="31">IF(BP3=MAX($BP$3:$BP$202),B3,"")</f>
        <v>40</v>
      </c>
      <c r="BR3" s="31">
        <f t="shared" ref="BR3:BR34" si="32">IF(D3="","",IF(AM3=MAX($AM$3:$AM$202),AM3,""))</f>
        <v>0</v>
      </c>
      <c r="BS3" s="31">
        <f t="shared" ref="BS3:BS34" si="33">IF(BR3=MAX($BR$3:$BR$202),B3,"")</f>
        <v>40</v>
      </c>
      <c r="BT3" s="31">
        <f t="shared" ref="BT3:BT34" si="34">IF(D3="","",IF(V3=MAX($V$3:$V$202),V3,""))</f>
        <v>0</v>
      </c>
      <c r="BU3" s="31">
        <f t="shared" ref="BU3:BU34" si="35">IF(BT3=MAX($BT$3:$BT$202),B3,"")</f>
        <v>40</v>
      </c>
      <c r="BV3" s="31">
        <f t="shared" ref="BV3:BV34" si="36">IF(D3="","",IF(W3=MAX($W$3:$W$202), W3,""))</f>
        <v>0</v>
      </c>
      <c r="BW3" s="31">
        <f t="shared" ref="BW3:BW34" si="37">IF(BV3=MAX($BV$3:$BV$202),B3,"")</f>
        <v>40</v>
      </c>
      <c r="BX3" s="31">
        <f t="shared" ref="BX3:BX34" si="38">IF(D3="","",IF(AQ3=MAX($AQ$3:$AQ$202),AQ3,""))</f>
        <v>0</v>
      </c>
      <c r="BY3" s="31">
        <f t="shared" ref="BY3:BY34" si="39">IF(BX3=MAX($BX$3:$BX$202),B3,"")</f>
        <v>40</v>
      </c>
      <c r="BZ3" s="31">
        <f t="shared" ref="BZ3:BZ34" si="40">IF(D3="","",IF(AR3=MAX($AR$3:$AR$202), AR3,""))</f>
        <v>0</v>
      </c>
      <c r="CA3" s="31">
        <f t="shared" ref="CA3:CA34" si="41">IF(BZ3=MAX($BZ$3:$BZ$202),B3,"")</f>
        <v>40</v>
      </c>
      <c r="CB3" s="31">
        <f t="shared" ref="CB3:CB34" si="42">IF(D3="","",IF(U3=MAX($U$3:$U$202), U3,""))</f>
        <v>0</v>
      </c>
      <c r="CC3" s="31">
        <f t="shared" ref="CC3:CC34" si="43">IF(CB3=MAX($CB$3:$CB$202),B3,"")</f>
        <v>40</v>
      </c>
      <c r="CD3" s="31">
        <f t="shared" ref="CD3:CD34" si="44">IF(D3="","",IF(AP3=MAX($AP$3:$AP$202),AP3,""))</f>
        <v>0</v>
      </c>
      <c r="CE3" s="31">
        <f t="shared" ref="CE3:CE34" si="45">IF(CD3=MAX($CD$3:$CD$202),B3,"")</f>
        <v>40</v>
      </c>
      <c r="CF3" s="31">
        <f t="shared" ref="CF3:CF34" si="46">IF(D3="","",IF(T3=MAX($T$3:$T$202), T3,""))</f>
        <v>0</v>
      </c>
      <c r="CG3" s="31">
        <f t="shared" ref="CG3:CG34" si="47">IF(CF3=MAX($CF$3:$CF$202),B3,"")</f>
        <v>40</v>
      </c>
      <c r="CH3" s="31">
        <f t="shared" ref="CH3:CH34" si="48">IF(D3="","",IF(AO3=MAX($AO$3:$AO$202),AO3,""))</f>
        <v>0</v>
      </c>
      <c r="CI3" s="31">
        <f t="shared" ref="CI3:CI34" si="49">IF(CH3=MAX($CH$3:$CH$202),B3,"")</f>
        <v>40</v>
      </c>
      <c r="CJ3" s="31" t="str">
        <f t="shared" ref="CJ3:CJ34" si="50">IF(I3="AC",AZ3,"")</f>
        <v/>
      </c>
      <c r="CK3" s="31" t="str">
        <f t="shared" ref="CK3:CK34" si="51">IF(CJ3="","",RANK(CJ3,$CJ$3:$CJ$202,1))</f>
        <v/>
      </c>
      <c r="CL3" s="31" t="str">
        <f t="shared" ref="CL3:CL34" si="52">IF(CK3=1,B3,"")</f>
        <v/>
      </c>
      <c r="CM3" s="31" t="str">
        <f t="shared" ref="CM3:CM34" si="53">IF(CK3=2,B3,"")</f>
        <v/>
      </c>
      <c r="CN3" s="31" t="str">
        <f t="shared" ref="CN3:CN34" si="54">IF(CK3=3,B3,"")</f>
        <v/>
      </c>
      <c r="CO3" s="31">
        <f t="shared" ref="CO3:CO34" si="55">IF(I3="MC",AZ3,"")</f>
        <v>20</v>
      </c>
      <c r="CP3" s="31">
        <f t="shared" ref="CP3:CP34" si="56">IF(CO3="","",RANK(CO3,$CO$3:$CO$202,1))</f>
        <v>2</v>
      </c>
      <c r="CQ3" s="31" t="str">
        <f t="shared" ref="CQ3:CQ34" si="57">IF(CP3=1,B3,"")</f>
        <v/>
      </c>
      <c r="CR3" s="31">
        <f t="shared" ref="CR3:CR34" si="58">IF(CP3=2,B3,"")</f>
        <v>40</v>
      </c>
      <c r="CS3" s="31" t="str">
        <f t="shared" ref="CS3:CS34" si="59">IF(CP3=3,B3,"")</f>
        <v/>
      </c>
      <c r="CT3" s="31" t="str">
        <f t="shared" ref="CT3:CT34" si="60">IF(BE3=0,BE3,"")</f>
        <v/>
      </c>
      <c r="CU3" s="31" t="str">
        <f t="shared" ref="CU3:CU34" si="61">IF(BE3=1,1,"")</f>
        <v/>
      </c>
      <c r="CV3" s="31">
        <f t="shared" ref="CV3:CV34" si="62">IF(BE3=2,2,"")</f>
        <v>2</v>
      </c>
      <c r="CW3" s="31" t="str">
        <f t="shared" ref="CW3:CW34" si="63">IF(BE3=3,3,"")</f>
        <v/>
      </c>
      <c r="CX3" s="31" t="str">
        <f t="shared" ref="CX3:CX34" si="64">IF(BE3=4,4,"")</f>
        <v/>
      </c>
      <c r="CY3" s="31" t="str">
        <f t="shared" ref="CY3:CY34" si="65">IF(BE3=5,5,"")</f>
        <v/>
      </c>
      <c r="CZ3" s="31" t="str">
        <f t="shared" ref="CZ3:CZ34" si="66">IF(BH3=0,BH3,"")</f>
        <v/>
      </c>
      <c r="DA3" s="31" t="str">
        <f t="shared" ref="DA3:DA34" si="67">IF(BH3=1,1,"")</f>
        <v/>
      </c>
      <c r="DB3" s="31" t="str">
        <f t="shared" ref="DB3:DB34" si="68">IF(BH3=2,2,"")</f>
        <v/>
      </c>
      <c r="DC3" s="31" t="str">
        <f t="shared" ref="DC3:DC34" si="69">IF(BH3=3,3,"")</f>
        <v/>
      </c>
      <c r="DD3" s="31" t="str">
        <f t="shared" ref="DD3:DD34" si="70">IF(BH3=4,4,"")</f>
        <v/>
      </c>
      <c r="DE3" s="31">
        <f t="shared" ref="DE3:DE34" si="71">IF(BH3=5,5,"")</f>
        <v>5</v>
      </c>
      <c r="DF3" s="31" t="str">
        <f t="shared" ref="DF3:DF34" si="72">IF(BK3=0,BK3,"")</f>
        <v/>
      </c>
      <c r="DG3" s="31" t="str">
        <f t="shared" ref="DG3:DG34" si="73">IF(BK3=1,1,"")</f>
        <v/>
      </c>
      <c r="DH3" s="31" t="str">
        <f t="shared" ref="DH3:DH34" si="74">IF(BK3=2,2,"")</f>
        <v/>
      </c>
      <c r="DI3" s="31" t="str">
        <f t="shared" ref="DI3:DI34" si="75">IF(BK3=3,3,"")</f>
        <v/>
      </c>
      <c r="DJ3" s="31" t="str">
        <f t="shared" ref="DJ3:DJ34" si="76">IF(BK3=4,4,"")</f>
        <v/>
      </c>
      <c r="DK3" s="31" t="str">
        <f t="shared" ref="DK3:DK34" si="77">IF(BK3=5,5,"")</f>
        <v/>
      </c>
      <c r="DL3" s="31" t="str">
        <f t="shared" ref="DL3:DL34" si="78">IF(BK3=6,6,"")</f>
        <v/>
      </c>
      <c r="DM3" s="31">
        <f t="shared" ref="DM3:DM34" si="79">IF(BK3=7,7,"")</f>
        <v>7</v>
      </c>
      <c r="DN3" s="31" t="str">
        <f t="shared" ref="DN3:DN34" si="80">IF(BK3=8,8,"")</f>
        <v/>
      </c>
      <c r="DO3" s="31" t="str">
        <f t="shared" ref="DO3:DO34" si="81">IF(BK3=9,9,"")</f>
        <v/>
      </c>
      <c r="DP3" s="31" t="str">
        <f t="shared" ref="DP3:DP34" si="82">IF(BK3=10,10,"")</f>
        <v/>
      </c>
      <c r="DQ3" s="31" t="str">
        <f t="shared" ref="DQ3:DQ34" si="83">IF(J3="Lund",AZ3,"")</f>
        <v/>
      </c>
      <c r="DR3" s="31" t="str">
        <f t="shared" ref="DR3:DR34" si="84">IF(DQ3="","",RANK(DQ3,$DQ$3:$DQ$202,1))</f>
        <v/>
      </c>
      <c r="DS3" s="31" t="str">
        <f t="shared" ref="DS3:DS34" si="85">IF(DR3=1,B3,"")</f>
        <v/>
      </c>
      <c r="DT3" s="31" t="str">
        <f t="shared" ref="DT3:DT34" si="86">IF(I3="AT",B3,"")</f>
        <v/>
      </c>
      <c r="DU3" s="31">
        <f t="shared" ref="DU3:DU34" si="87">IF(I3="MC",B3,"")</f>
        <v>40</v>
      </c>
      <c r="DV3" s="31" t="str">
        <f t="shared" ref="DV3:DV34" si="88">IF(I3="AC",B3,"")</f>
        <v/>
      </c>
      <c r="DW3" s="48">
        <f t="shared" ref="DW3:DW34" si="89">IF(BK3=0,0,IF(D3="","",$D$203-AZ3+1)/$D$203*100)</f>
        <v>73.239436619718319</v>
      </c>
      <c r="DX3" s="72" t="str">
        <f t="shared" ref="DX3:DX34" si="90">IF(AS3 = 0,AV3 - AS3,"")</f>
        <v/>
      </c>
      <c r="DY3" s="44" t="s">
        <v>134</v>
      </c>
      <c r="DZ3" s="45"/>
      <c r="EA3" s="45"/>
      <c r="EB3" s="45"/>
      <c r="EC3" s="45"/>
      <c r="ED3" s="45"/>
    </row>
    <row r="4" spans="1:134" ht="13.2" x14ac:dyDescent="0.25">
      <c r="A4" s="31">
        <v>2</v>
      </c>
      <c r="B4" s="72">
        <v>65</v>
      </c>
      <c r="C4" s="15"/>
      <c r="D4" s="14" t="s">
        <v>304</v>
      </c>
      <c r="E4" s="14"/>
      <c r="F4" s="14"/>
      <c r="G4" s="14" t="s">
        <v>305</v>
      </c>
      <c r="H4" s="50"/>
      <c r="I4" s="15" t="s">
        <v>237</v>
      </c>
      <c r="J4" s="47"/>
      <c r="K4" s="47"/>
      <c r="L4" s="47"/>
      <c r="M4" s="54">
        <v>21</v>
      </c>
      <c r="N4" s="54">
        <v>18.25</v>
      </c>
      <c r="O4" s="54">
        <v>19.5</v>
      </c>
      <c r="P4" s="54">
        <v>19.75</v>
      </c>
      <c r="Q4" s="54">
        <v>18.25</v>
      </c>
      <c r="R4" s="51"/>
      <c r="S4" s="51"/>
      <c r="T4" s="51"/>
      <c r="U4" s="51"/>
      <c r="V4" s="51"/>
      <c r="W4" s="51"/>
      <c r="X4" s="52">
        <f t="shared" si="0"/>
        <v>3.24</v>
      </c>
      <c r="Y4" s="52">
        <f t="shared" si="1"/>
        <v>2.02</v>
      </c>
      <c r="Z4" s="52">
        <f t="shared" si="2"/>
        <v>2.52</v>
      </c>
      <c r="AA4" s="52">
        <f t="shared" si="3"/>
        <v>2.64</v>
      </c>
      <c r="AB4" s="52">
        <f t="shared" si="4"/>
        <v>2.02</v>
      </c>
      <c r="AC4" s="54">
        <v>18.5</v>
      </c>
      <c r="AD4" s="54">
        <v>27</v>
      </c>
      <c r="AE4" s="54">
        <v>26.75</v>
      </c>
      <c r="AF4" s="54">
        <v>18.5</v>
      </c>
      <c r="AG4" s="54">
        <v>19</v>
      </c>
      <c r="AH4" s="52">
        <f t="shared" si="5"/>
        <v>2.12</v>
      </c>
      <c r="AI4" s="52">
        <f t="shared" si="6"/>
        <v>7.58</v>
      </c>
      <c r="AJ4" s="52">
        <f t="shared" si="7"/>
        <v>7.36</v>
      </c>
      <c r="AK4" s="52">
        <f t="shared" si="8"/>
        <v>2.12</v>
      </c>
      <c r="AL4" s="52">
        <f t="shared" si="9"/>
        <v>2.3199999999999998</v>
      </c>
      <c r="AM4" s="53"/>
      <c r="AN4" s="53"/>
      <c r="AO4" s="53"/>
      <c r="AP4" s="53"/>
      <c r="AQ4" s="53"/>
      <c r="AR4" s="53"/>
      <c r="AS4" s="55">
        <f t="shared" si="10"/>
        <v>12.44</v>
      </c>
      <c r="AT4" s="31">
        <f t="shared" si="11"/>
        <v>30</v>
      </c>
      <c r="AU4" s="57">
        <f>IF(D4="","",IF(LOOKUP(AT4,'Master 2012 Pay Sheet'!$A$5:$A$35,'Master 2012 Pay Sheet'!$B$5:$B$35)&gt;0,LOOKUP(AT4,'Master 2012 Pay Sheet'!$A$5:$A$35,'Master 2012 Pay Sheet'!$B$5:$B$35),0))</f>
        <v>0</v>
      </c>
      <c r="AV4" s="56">
        <f t="shared" si="12"/>
        <v>21.5</v>
      </c>
      <c r="AW4" s="31">
        <f t="shared" si="13"/>
        <v>2</v>
      </c>
      <c r="AX4" s="57">
        <f>IF(D4="","",IF(LOOKUP(AW4,'Master 2012 Pay Sheet'!$C$5:$C$35,'Master 2012 Pay Sheet'!$D$5:$D$35)&gt;0,LOOKUP(AW4,'Master 2012 Pay Sheet'!$C$5:$C$35,'Master 2012 Pay Sheet'!$D$5:$D$35),0))</f>
        <v>0</v>
      </c>
      <c r="AY4" s="56">
        <f t="shared" si="14"/>
        <v>33.94</v>
      </c>
      <c r="AZ4" s="31">
        <f t="shared" si="15"/>
        <v>7</v>
      </c>
      <c r="BA4" s="57">
        <f>IF(D4="","",IF(LOOKUP(AZ4,'Master 2012 Pay Sheet'!$E$5:$E$35,'Master 2012 Pay Sheet'!$F$5:$F$35)&gt;0,LOOKUP(AZ4,'Master 2012 Pay Sheet'!$E$5:$E$35,'Master 2012 Pay Sheet'!$F$5:$F$35),0))</f>
        <v>0</v>
      </c>
      <c r="BB4" s="57">
        <f t="shared" si="16"/>
        <v>0</v>
      </c>
      <c r="BC4" s="31">
        <f t="shared" si="17"/>
        <v>23</v>
      </c>
      <c r="BD4" s="31" t="str">
        <f t="shared" si="18"/>
        <v/>
      </c>
      <c r="BE4" s="31">
        <f t="shared" si="19"/>
        <v>5</v>
      </c>
      <c r="BF4" s="56">
        <f t="shared" si="20"/>
        <v>3.24</v>
      </c>
      <c r="BG4" s="31" t="str">
        <f t="shared" si="21"/>
        <v/>
      </c>
      <c r="BH4" s="31">
        <f t="shared" si="22"/>
        <v>5</v>
      </c>
      <c r="BI4" s="56">
        <f t="shared" si="23"/>
        <v>7.58</v>
      </c>
      <c r="BJ4" s="31" t="str">
        <f t="shared" si="24"/>
        <v/>
      </c>
      <c r="BK4" s="31">
        <f t="shared" si="25"/>
        <v>10</v>
      </c>
      <c r="BL4" s="31">
        <f t="shared" si="26"/>
        <v>0</v>
      </c>
      <c r="BM4" s="31">
        <f t="shared" si="27"/>
        <v>65</v>
      </c>
      <c r="BN4" s="31">
        <f t="shared" si="28"/>
        <v>0</v>
      </c>
      <c r="BO4" s="31">
        <f t="shared" si="29"/>
        <v>65</v>
      </c>
      <c r="BP4" s="31">
        <f t="shared" si="30"/>
        <v>0</v>
      </c>
      <c r="BQ4" s="31">
        <f t="shared" si="31"/>
        <v>65</v>
      </c>
      <c r="BR4" s="31">
        <f t="shared" si="32"/>
        <v>0</v>
      </c>
      <c r="BS4" s="31">
        <f t="shared" si="33"/>
        <v>65</v>
      </c>
      <c r="BT4" s="31">
        <f t="shared" si="34"/>
        <v>0</v>
      </c>
      <c r="BU4" s="31">
        <f t="shared" si="35"/>
        <v>65</v>
      </c>
      <c r="BV4" s="31">
        <f t="shared" si="36"/>
        <v>0</v>
      </c>
      <c r="BW4" s="31">
        <f t="shared" si="37"/>
        <v>65</v>
      </c>
      <c r="BX4" s="31">
        <f t="shared" si="38"/>
        <v>0</v>
      </c>
      <c r="BY4" s="31">
        <f t="shared" si="39"/>
        <v>65</v>
      </c>
      <c r="BZ4" s="31">
        <f t="shared" si="40"/>
        <v>0</v>
      </c>
      <c r="CA4" s="31">
        <f t="shared" si="41"/>
        <v>65</v>
      </c>
      <c r="CB4" s="31">
        <f t="shared" si="42"/>
        <v>0</v>
      </c>
      <c r="CC4" s="31">
        <f t="shared" si="43"/>
        <v>65</v>
      </c>
      <c r="CD4" s="31">
        <f t="shared" si="44"/>
        <v>0</v>
      </c>
      <c r="CE4" s="31">
        <f t="shared" si="45"/>
        <v>65</v>
      </c>
      <c r="CF4" s="31">
        <f t="shared" si="46"/>
        <v>0</v>
      </c>
      <c r="CG4" s="31">
        <f t="shared" si="47"/>
        <v>65</v>
      </c>
      <c r="CH4" s="31">
        <f t="shared" si="48"/>
        <v>0</v>
      </c>
      <c r="CI4" s="31">
        <f t="shared" si="49"/>
        <v>65</v>
      </c>
      <c r="CJ4" s="31">
        <f t="shared" si="50"/>
        <v>7</v>
      </c>
      <c r="CK4" s="31">
        <f t="shared" si="51"/>
        <v>1</v>
      </c>
      <c r="CL4" s="31">
        <f t="shared" si="52"/>
        <v>65</v>
      </c>
      <c r="CM4" s="31" t="str">
        <f t="shared" si="53"/>
        <v/>
      </c>
      <c r="CN4" s="31" t="str">
        <f t="shared" si="54"/>
        <v/>
      </c>
      <c r="CO4" s="31" t="str">
        <f t="shared" si="55"/>
        <v/>
      </c>
      <c r="CP4" s="31" t="str">
        <f t="shared" si="56"/>
        <v/>
      </c>
      <c r="CQ4" s="31" t="str">
        <f t="shared" si="57"/>
        <v/>
      </c>
      <c r="CR4" s="31" t="str">
        <f t="shared" si="58"/>
        <v/>
      </c>
      <c r="CS4" s="31" t="str">
        <f t="shared" si="59"/>
        <v/>
      </c>
      <c r="CT4" s="31" t="str">
        <f t="shared" si="60"/>
        <v/>
      </c>
      <c r="CU4" s="31" t="str">
        <f t="shared" si="61"/>
        <v/>
      </c>
      <c r="CV4" s="31" t="str">
        <f t="shared" si="62"/>
        <v/>
      </c>
      <c r="CW4" s="31" t="str">
        <f t="shared" si="63"/>
        <v/>
      </c>
      <c r="CX4" s="31" t="str">
        <f t="shared" si="64"/>
        <v/>
      </c>
      <c r="CY4" s="31">
        <f t="shared" si="65"/>
        <v>5</v>
      </c>
      <c r="CZ4" s="31" t="str">
        <f t="shared" si="66"/>
        <v/>
      </c>
      <c r="DA4" s="31" t="str">
        <f t="shared" si="67"/>
        <v/>
      </c>
      <c r="DB4" s="31" t="str">
        <f t="shared" si="68"/>
        <v/>
      </c>
      <c r="DC4" s="31" t="str">
        <f t="shared" si="69"/>
        <v/>
      </c>
      <c r="DD4" s="31" t="str">
        <f t="shared" si="70"/>
        <v/>
      </c>
      <c r="DE4" s="31">
        <f t="shared" si="71"/>
        <v>5</v>
      </c>
      <c r="DF4" s="31" t="str">
        <f t="shared" si="72"/>
        <v/>
      </c>
      <c r="DG4" s="31" t="str">
        <f t="shared" si="73"/>
        <v/>
      </c>
      <c r="DH4" s="31" t="str">
        <f t="shared" si="74"/>
        <v/>
      </c>
      <c r="DI4" s="31" t="str">
        <f t="shared" si="75"/>
        <v/>
      </c>
      <c r="DJ4" s="31" t="str">
        <f t="shared" si="76"/>
        <v/>
      </c>
      <c r="DK4" s="31" t="str">
        <f t="shared" si="77"/>
        <v/>
      </c>
      <c r="DL4" s="31" t="str">
        <f t="shared" si="78"/>
        <v/>
      </c>
      <c r="DM4" s="31" t="str">
        <f t="shared" si="79"/>
        <v/>
      </c>
      <c r="DN4" s="31" t="str">
        <f t="shared" si="80"/>
        <v/>
      </c>
      <c r="DO4" s="31" t="str">
        <f t="shared" si="81"/>
        <v/>
      </c>
      <c r="DP4" s="31">
        <f t="shared" si="82"/>
        <v>10</v>
      </c>
      <c r="DQ4" s="31" t="str">
        <f t="shared" si="83"/>
        <v/>
      </c>
      <c r="DR4" s="31" t="str">
        <f t="shared" si="84"/>
        <v/>
      </c>
      <c r="DS4" s="31" t="str">
        <f t="shared" si="85"/>
        <v/>
      </c>
      <c r="DT4" s="31" t="str">
        <f t="shared" si="86"/>
        <v/>
      </c>
      <c r="DU4" s="31" t="str">
        <f t="shared" si="87"/>
        <v/>
      </c>
      <c r="DV4" s="31">
        <f t="shared" si="88"/>
        <v>65</v>
      </c>
      <c r="DW4" s="48">
        <f t="shared" si="89"/>
        <v>91.549295774647888</v>
      </c>
      <c r="DX4" s="72" t="str">
        <f t="shared" si="90"/>
        <v/>
      </c>
      <c r="DY4" t="s">
        <v>135</v>
      </c>
      <c r="DZ4"/>
    </row>
    <row r="5" spans="1:134" ht="13.2" x14ac:dyDescent="0.25">
      <c r="A5" s="31">
        <v>3</v>
      </c>
      <c r="B5" s="72">
        <v>50</v>
      </c>
      <c r="C5" s="15"/>
      <c r="D5" s="14" t="s">
        <v>274</v>
      </c>
      <c r="E5" s="14"/>
      <c r="F5" s="14"/>
      <c r="G5" s="14" t="s">
        <v>275</v>
      </c>
      <c r="H5" s="50"/>
      <c r="I5" s="15" t="s">
        <v>203</v>
      </c>
      <c r="J5" s="47"/>
      <c r="K5" s="47"/>
      <c r="L5" s="47"/>
      <c r="M5" s="54">
        <v>16.75</v>
      </c>
      <c r="N5" s="54">
        <v>29.25</v>
      </c>
      <c r="O5" s="54">
        <v>17.5</v>
      </c>
      <c r="P5" s="54">
        <v>17.75</v>
      </c>
      <c r="Q5" s="54">
        <v>17.75</v>
      </c>
      <c r="R5" s="51"/>
      <c r="S5" s="51"/>
      <c r="T5" s="51"/>
      <c r="U5" s="51"/>
      <c r="V5" s="51"/>
      <c r="W5" s="51"/>
      <c r="X5" s="52">
        <f t="shared" si="0"/>
        <v>1.58</v>
      </c>
      <c r="Y5" s="52">
        <f t="shared" si="1"/>
        <v>9.94</v>
      </c>
      <c r="Z5" s="52">
        <f t="shared" si="2"/>
        <v>1.78</v>
      </c>
      <c r="AA5" s="52">
        <f t="shared" si="3"/>
        <v>1.86</v>
      </c>
      <c r="AB5" s="52">
        <f t="shared" si="4"/>
        <v>1.86</v>
      </c>
      <c r="AC5" s="54">
        <v>31.5</v>
      </c>
      <c r="AD5" s="54">
        <v>21.25</v>
      </c>
      <c r="AE5" s="54">
        <v>18</v>
      </c>
      <c r="AF5" s="54">
        <v>17.25</v>
      </c>
      <c r="AG5" s="54">
        <v>17.25</v>
      </c>
      <c r="AH5" s="52">
        <f t="shared" si="5"/>
        <v>12.7</v>
      </c>
      <c r="AI5" s="52">
        <f t="shared" si="6"/>
        <v>3.38</v>
      </c>
      <c r="AJ5" s="52">
        <f t="shared" si="7"/>
        <v>1.94</v>
      </c>
      <c r="AK5" s="52">
        <f t="shared" si="8"/>
        <v>1.72</v>
      </c>
      <c r="AL5" s="52">
        <f t="shared" si="9"/>
        <v>1.72</v>
      </c>
      <c r="AM5" s="53"/>
      <c r="AN5" s="53"/>
      <c r="AO5" s="53"/>
      <c r="AP5" s="53"/>
      <c r="AQ5" s="53"/>
      <c r="AR5" s="53"/>
      <c r="AS5" s="55">
        <f t="shared" si="10"/>
        <v>17.02</v>
      </c>
      <c r="AT5" s="31">
        <f t="shared" si="11"/>
        <v>14</v>
      </c>
      <c r="AU5" s="57">
        <f>IF(D5="","",IF(LOOKUP(AT5,'Master 2012 Pay Sheet'!$A$5:$A$35,'Master 2012 Pay Sheet'!$B$5:$B$35)&gt;0,LOOKUP(AT5,'Master 2012 Pay Sheet'!$A$5:$A$35,'Master 2012 Pay Sheet'!$B$5:$B$35),0))</f>
        <v>0</v>
      </c>
      <c r="AV5" s="56">
        <f t="shared" si="12"/>
        <v>21.459999999999997</v>
      </c>
      <c r="AW5" s="31">
        <f t="shared" si="13"/>
        <v>3</v>
      </c>
      <c r="AX5" s="57">
        <f>IF(D5="","",IF(LOOKUP(AW5,'Master 2012 Pay Sheet'!$C$5:$C$35,'Master 2012 Pay Sheet'!$D$5:$D$35)&gt;0,LOOKUP(AW5,'Master 2012 Pay Sheet'!$C$5:$C$35,'Master 2012 Pay Sheet'!$D$5:$D$35),0))</f>
        <v>0</v>
      </c>
      <c r="AY5" s="56">
        <f t="shared" si="14"/>
        <v>38.479999999999997</v>
      </c>
      <c r="AZ5" s="31">
        <f t="shared" si="15"/>
        <v>2</v>
      </c>
      <c r="BA5" s="57">
        <f>IF(D5="","",IF(LOOKUP(AZ5,'Master 2012 Pay Sheet'!$E$5:$E$35,'Master 2012 Pay Sheet'!$F$5:$F$35)&gt;0,LOOKUP(AZ5,'Master 2012 Pay Sheet'!$E$5:$E$35,'Master 2012 Pay Sheet'!$F$5:$F$35),0))</f>
        <v>0</v>
      </c>
      <c r="BB5" s="57">
        <f t="shared" si="16"/>
        <v>0</v>
      </c>
      <c r="BC5" s="31">
        <f t="shared" si="17"/>
        <v>12</v>
      </c>
      <c r="BD5" s="31" t="str">
        <f t="shared" si="18"/>
        <v/>
      </c>
      <c r="BE5" s="31">
        <f t="shared" si="19"/>
        <v>5</v>
      </c>
      <c r="BF5" s="56">
        <f t="shared" si="20"/>
        <v>9.94</v>
      </c>
      <c r="BG5" s="31" t="str">
        <f t="shared" si="21"/>
        <v/>
      </c>
      <c r="BH5" s="31">
        <f t="shared" si="22"/>
        <v>5</v>
      </c>
      <c r="BI5" s="56">
        <f t="shared" si="23"/>
        <v>12.7</v>
      </c>
      <c r="BJ5" s="31">
        <f t="shared" si="24"/>
        <v>50</v>
      </c>
      <c r="BK5" s="31">
        <f t="shared" si="25"/>
        <v>10</v>
      </c>
      <c r="BL5" s="31">
        <f t="shared" si="26"/>
        <v>0</v>
      </c>
      <c r="BM5" s="31">
        <f t="shared" si="27"/>
        <v>50</v>
      </c>
      <c r="BN5" s="31">
        <f t="shared" si="28"/>
        <v>0</v>
      </c>
      <c r="BO5" s="31">
        <f t="shared" si="29"/>
        <v>50</v>
      </c>
      <c r="BP5" s="31">
        <f t="shared" si="30"/>
        <v>0</v>
      </c>
      <c r="BQ5" s="31">
        <f t="shared" si="31"/>
        <v>50</v>
      </c>
      <c r="BR5" s="31">
        <f t="shared" si="32"/>
        <v>0</v>
      </c>
      <c r="BS5" s="31">
        <f t="shared" si="33"/>
        <v>50</v>
      </c>
      <c r="BT5" s="31">
        <f t="shared" si="34"/>
        <v>0</v>
      </c>
      <c r="BU5" s="31">
        <f t="shared" si="35"/>
        <v>50</v>
      </c>
      <c r="BV5" s="31">
        <f t="shared" si="36"/>
        <v>0</v>
      </c>
      <c r="BW5" s="31">
        <f t="shared" si="37"/>
        <v>50</v>
      </c>
      <c r="BX5" s="31">
        <f t="shared" si="38"/>
        <v>0</v>
      </c>
      <c r="BY5" s="31">
        <f t="shared" si="39"/>
        <v>50</v>
      </c>
      <c r="BZ5" s="31">
        <f t="shared" si="40"/>
        <v>0</v>
      </c>
      <c r="CA5" s="31">
        <f t="shared" si="41"/>
        <v>50</v>
      </c>
      <c r="CB5" s="31">
        <f t="shared" si="42"/>
        <v>0</v>
      </c>
      <c r="CC5" s="31">
        <f t="shared" si="43"/>
        <v>50</v>
      </c>
      <c r="CD5" s="31">
        <f t="shared" si="44"/>
        <v>0</v>
      </c>
      <c r="CE5" s="31">
        <f t="shared" si="45"/>
        <v>50</v>
      </c>
      <c r="CF5" s="31">
        <f t="shared" si="46"/>
        <v>0</v>
      </c>
      <c r="CG5" s="31">
        <f t="shared" si="47"/>
        <v>50</v>
      </c>
      <c r="CH5" s="31">
        <f t="shared" si="48"/>
        <v>0</v>
      </c>
      <c r="CI5" s="31">
        <f t="shared" si="49"/>
        <v>50</v>
      </c>
      <c r="CJ5" s="31" t="str">
        <f t="shared" si="50"/>
        <v/>
      </c>
      <c r="CK5" s="31" t="str">
        <f t="shared" si="51"/>
        <v/>
      </c>
      <c r="CL5" s="31" t="str">
        <f t="shared" si="52"/>
        <v/>
      </c>
      <c r="CM5" s="31" t="str">
        <f t="shared" si="53"/>
        <v/>
      </c>
      <c r="CN5" s="31" t="str">
        <f t="shared" si="54"/>
        <v/>
      </c>
      <c r="CO5" s="31" t="str">
        <f t="shared" si="55"/>
        <v/>
      </c>
      <c r="CP5" s="31" t="str">
        <f t="shared" si="56"/>
        <v/>
      </c>
      <c r="CQ5" s="31" t="str">
        <f t="shared" si="57"/>
        <v/>
      </c>
      <c r="CR5" s="31" t="str">
        <f t="shared" si="58"/>
        <v/>
      </c>
      <c r="CS5" s="31" t="str">
        <f t="shared" si="59"/>
        <v/>
      </c>
      <c r="CT5" s="31" t="str">
        <f t="shared" si="60"/>
        <v/>
      </c>
      <c r="CU5" s="31" t="str">
        <f t="shared" si="61"/>
        <v/>
      </c>
      <c r="CV5" s="31" t="str">
        <f t="shared" si="62"/>
        <v/>
      </c>
      <c r="CW5" s="31" t="str">
        <f t="shared" si="63"/>
        <v/>
      </c>
      <c r="CX5" s="31" t="str">
        <f t="shared" si="64"/>
        <v/>
      </c>
      <c r="CY5" s="31">
        <f t="shared" si="65"/>
        <v>5</v>
      </c>
      <c r="CZ5" s="31" t="str">
        <f t="shared" si="66"/>
        <v/>
      </c>
      <c r="DA5" s="31" t="str">
        <f t="shared" si="67"/>
        <v/>
      </c>
      <c r="DB5" s="31" t="str">
        <f t="shared" si="68"/>
        <v/>
      </c>
      <c r="DC5" s="31" t="str">
        <f t="shared" si="69"/>
        <v/>
      </c>
      <c r="DD5" s="31" t="str">
        <f t="shared" si="70"/>
        <v/>
      </c>
      <c r="DE5" s="31">
        <f t="shared" si="71"/>
        <v>5</v>
      </c>
      <c r="DF5" s="31" t="str">
        <f t="shared" si="72"/>
        <v/>
      </c>
      <c r="DG5" s="31" t="str">
        <f t="shared" si="73"/>
        <v/>
      </c>
      <c r="DH5" s="31" t="str">
        <f t="shared" si="74"/>
        <v/>
      </c>
      <c r="DI5" s="31" t="str">
        <f t="shared" si="75"/>
        <v/>
      </c>
      <c r="DJ5" s="31" t="str">
        <f t="shared" si="76"/>
        <v/>
      </c>
      <c r="DK5" s="31" t="str">
        <f t="shared" si="77"/>
        <v/>
      </c>
      <c r="DL5" s="31" t="str">
        <f t="shared" si="78"/>
        <v/>
      </c>
      <c r="DM5" s="31" t="str">
        <f t="shared" si="79"/>
        <v/>
      </c>
      <c r="DN5" s="31" t="str">
        <f t="shared" si="80"/>
        <v/>
      </c>
      <c r="DO5" s="31" t="str">
        <f t="shared" si="81"/>
        <v/>
      </c>
      <c r="DP5" s="31">
        <f t="shared" si="82"/>
        <v>10</v>
      </c>
      <c r="DQ5" s="31" t="str">
        <f t="shared" si="83"/>
        <v/>
      </c>
      <c r="DR5" s="31" t="str">
        <f t="shared" si="84"/>
        <v/>
      </c>
      <c r="DS5" s="31" t="str">
        <f t="shared" si="85"/>
        <v/>
      </c>
      <c r="DT5" s="31">
        <f t="shared" si="86"/>
        <v>50</v>
      </c>
      <c r="DU5" s="31" t="str">
        <f t="shared" si="87"/>
        <v/>
      </c>
      <c r="DV5" s="31" t="str">
        <f t="shared" si="88"/>
        <v/>
      </c>
      <c r="DW5" s="48">
        <f t="shared" si="89"/>
        <v>98.591549295774655</v>
      </c>
      <c r="DX5" s="72" t="str">
        <f t="shared" si="90"/>
        <v/>
      </c>
      <c r="DY5" t="s">
        <v>136</v>
      </c>
      <c r="DZ5"/>
    </row>
    <row r="6" spans="1:134" ht="13.2" x14ac:dyDescent="0.25">
      <c r="A6" s="31">
        <v>4</v>
      </c>
      <c r="B6" s="72">
        <v>2</v>
      </c>
      <c r="C6" s="60"/>
      <c r="D6" s="61" t="s">
        <v>175</v>
      </c>
      <c r="E6" s="61"/>
      <c r="F6" s="14"/>
      <c r="G6" s="14" t="s">
        <v>176</v>
      </c>
      <c r="H6" s="14"/>
      <c r="I6" s="60" t="s">
        <v>203</v>
      </c>
      <c r="J6" s="62"/>
      <c r="K6" s="62"/>
      <c r="L6" s="62"/>
      <c r="M6" s="54">
        <v>16.5</v>
      </c>
      <c r="N6" s="54">
        <v>18.5</v>
      </c>
      <c r="O6" s="54">
        <v>17.5</v>
      </c>
      <c r="P6" s="54">
        <v>19</v>
      </c>
      <c r="Q6" s="54">
        <v>29.5</v>
      </c>
      <c r="R6" s="51"/>
      <c r="S6" s="51"/>
      <c r="T6" s="51"/>
      <c r="U6" s="51"/>
      <c r="V6" s="51"/>
      <c r="W6" s="51"/>
      <c r="X6" s="52">
        <f t="shared" si="0"/>
        <v>1.5</v>
      </c>
      <c r="Y6" s="52">
        <f t="shared" si="1"/>
        <v>2.12</v>
      </c>
      <c r="Z6" s="52">
        <f t="shared" si="2"/>
        <v>1.78</v>
      </c>
      <c r="AA6" s="52">
        <f t="shared" si="3"/>
        <v>2.3199999999999998</v>
      </c>
      <c r="AB6" s="52">
        <f t="shared" si="4"/>
        <v>10.220000000000001</v>
      </c>
      <c r="AC6" s="54">
        <v>23</v>
      </c>
      <c r="AD6" s="54">
        <v>26</v>
      </c>
      <c r="AE6" s="54">
        <v>20.5</v>
      </c>
      <c r="AF6" s="54">
        <v>20</v>
      </c>
      <c r="AG6" s="54">
        <v>21</v>
      </c>
      <c r="AH6" s="52">
        <f t="shared" si="5"/>
        <v>4.42</v>
      </c>
      <c r="AI6" s="52">
        <f t="shared" si="6"/>
        <v>6.68</v>
      </c>
      <c r="AJ6" s="52">
        <f t="shared" si="7"/>
        <v>3</v>
      </c>
      <c r="AK6" s="52">
        <f t="shared" si="8"/>
        <v>2.76</v>
      </c>
      <c r="AL6" s="52">
        <f t="shared" si="9"/>
        <v>3.24</v>
      </c>
      <c r="AM6" s="53"/>
      <c r="AN6" s="53"/>
      <c r="AO6" s="53"/>
      <c r="AP6" s="53"/>
      <c r="AQ6" s="53"/>
      <c r="AR6" s="53"/>
      <c r="AS6" s="55">
        <f t="shared" si="10"/>
        <v>17.940000000000001</v>
      </c>
      <c r="AT6" s="31">
        <f t="shared" si="11"/>
        <v>10</v>
      </c>
      <c r="AU6" s="57">
        <f>IF(D6="","",IF(LOOKUP(AT6,'Master 2012 Pay Sheet'!$A$5:$A$35,'Master 2012 Pay Sheet'!$B$5:$B$35)&gt;0,LOOKUP(AT6,'Master 2012 Pay Sheet'!$A$5:$A$35,'Master 2012 Pay Sheet'!$B$5:$B$35),0))</f>
        <v>0</v>
      </c>
      <c r="AV6" s="56">
        <f t="shared" si="12"/>
        <v>20.100000000000001</v>
      </c>
      <c r="AW6" s="31">
        <f t="shared" si="13"/>
        <v>4</v>
      </c>
      <c r="AX6" s="57">
        <f>IF(D6="","",IF(LOOKUP(AW6,'Master 2012 Pay Sheet'!$C$5:$C$35,'Master 2012 Pay Sheet'!$D$5:$D$35)&gt;0,LOOKUP(AW6,'Master 2012 Pay Sheet'!$C$5:$C$35,'Master 2012 Pay Sheet'!$D$5:$D$35),0))</f>
        <v>0</v>
      </c>
      <c r="AY6" s="56">
        <f t="shared" si="14"/>
        <v>38.040000000000006</v>
      </c>
      <c r="AZ6" s="31">
        <f t="shared" si="15"/>
        <v>3</v>
      </c>
      <c r="BA6" s="57">
        <f>IF(D6="","",IF(LOOKUP(AZ6,'Master 2012 Pay Sheet'!$E$5:$E$35,'Master 2012 Pay Sheet'!$F$5:$F$35)&gt;0,LOOKUP(AZ6,'Master 2012 Pay Sheet'!$E$5:$E$35,'Master 2012 Pay Sheet'!$F$5:$F$35),0))</f>
        <v>0</v>
      </c>
      <c r="BB6" s="57">
        <f t="shared" si="16"/>
        <v>0</v>
      </c>
      <c r="BC6" s="31">
        <f t="shared" si="17"/>
        <v>7</v>
      </c>
      <c r="BD6" s="31" t="str">
        <f t="shared" si="18"/>
        <v/>
      </c>
      <c r="BE6" s="31">
        <f t="shared" si="19"/>
        <v>5</v>
      </c>
      <c r="BF6" s="56">
        <f t="shared" si="20"/>
        <v>10.220000000000001</v>
      </c>
      <c r="BG6" s="31" t="str">
        <f t="shared" si="21"/>
        <v/>
      </c>
      <c r="BH6" s="31">
        <f t="shared" si="22"/>
        <v>5</v>
      </c>
      <c r="BI6" s="56">
        <f t="shared" si="23"/>
        <v>6.68</v>
      </c>
      <c r="BJ6" s="31" t="str">
        <f t="shared" si="24"/>
        <v/>
      </c>
      <c r="BK6" s="31">
        <f t="shared" si="25"/>
        <v>10</v>
      </c>
      <c r="BL6" s="31">
        <f t="shared" si="26"/>
        <v>0</v>
      </c>
      <c r="BM6" s="31">
        <f t="shared" si="27"/>
        <v>2</v>
      </c>
      <c r="BN6" s="31">
        <f t="shared" si="28"/>
        <v>0</v>
      </c>
      <c r="BO6" s="31">
        <f t="shared" si="29"/>
        <v>2</v>
      </c>
      <c r="BP6" s="31">
        <f t="shared" si="30"/>
        <v>0</v>
      </c>
      <c r="BQ6" s="31">
        <f t="shared" si="31"/>
        <v>2</v>
      </c>
      <c r="BR6" s="31">
        <f t="shared" si="32"/>
        <v>0</v>
      </c>
      <c r="BS6" s="31">
        <f t="shared" si="33"/>
        <v>2</v>
      </c>
      <c r="BT6" s="31">
        <f t="shared" si="34"/>
        <v>0</v>
      </c>
      <c r="BU6" s="31">
        <f t="shared" si="35"/>
        <v>2</v>
      </c>
      <c r="BV6" s="31">
        <f t="shared" si="36"/>
        <v>0</v>
      </c>
      <c r="BW6" s="31">
        <f t="shared" si="37"/>
        <v>2</v>
      </c>
      <c r="BX6" s="31">
        <f t="shared" si="38"/>
        <v>0</v>
      </c>
      <c r="BY6" s="31">
        <f t="shared" si="39"/>
        <v>2</v>
      </c>
      <c r="BZ6" s="31">
        <f t="shared" si="40"/>
        <v>0</v>
      </c>
      <c r="CA6" s="31">
        <f t="shared" si="41"/>
        <v>2</v>
      </c>
      <c r="CB6" s="31">
        <f t="shared" si="42"/>
        <v>0</v>
      </c>
      <c r="CC6" s="31">
        <f t="shared" si="43"/>
        <v>2</v>
      </c>
      <c r="CD6" s="31">
        <f t="shared" si="44"/>
        <v>0</v>
      </c>
      <c r="CE6" s="31">
        <f t="shared" si="45"/>
        <v>2</v>
      </c>
      <c r="CF6" s="31">
        <f t="shared" si="46"/>
        <v>0</v>
      </c>
      <c r="CG6" s="31">
        <f t="shared" si="47"/>
        <v>2</v>
      </c>
      <c r="CH6" s="31">
        <f t="shared" si="48"/>
        <v>0</v>
      </c>
      <c r="CI6" s="31">
        <f t="shared" si="49"/>
        <v>2</v>
      </c>
      <c r="CJ6" s="31" t="str">
        <f t="shared" si="50"/>
        <v/>
      </c>
      <c r="CK6" s="31" t="str">
        <f t="shared" si="51"/>
        <v/>
      </c>
      <c r="CL6" s="31" t="str">
        <f t="shared" si="52"/>
        <v/>
      </c>
      <c r="CM6" s="31" t="str">
        <f t="shared" si="53"/>
        <v/>
      </c>
      <c r="CN6" s="31" t="str">
        <f t="shared" si="54"/>
        <v/>
      </c>
      <c r="CO6" s="31" t="str">
        <f t="shared" si="55"/>
        <v/>
      </c>
      <c r="CP6" s="31" t="str">
        <f t="shared" si="56"/>
        <v/>
      </c>
      <c r="CQ6" s="31" t="str">
        <f t="shared" si="57"/>
        <v/>
      </c>
      <c r="CR6" s="31" t="str">
        <f t="shared" si="58"/>
        <v/>
      </c>
      <c r="CS6" s="31" t="str">
        <f t="shared" si="59"/>
        <v/>
      </c>
      <c r="CT6" s="31" t="str">
        <f t="shared" si="60"/>
        <v/>
      </c>
      <c r="CU6" s="31" t="str">
        <f t="shared" si="61"/>
        <v/>
      </c>
      <c r="CV6" s="31" t="str">
        <f t="shared" si="62"/>
        <v/>
      </c>
      <c r="CW6" s="31" t="str">
        <f t="shared" si="63"/>
        <v/>
      </c>
      <c r="CX6" s="31" t="str">
        <f t="shared" si="64"/>
        <v/>
      </c>
      <c r="CY6" s="31">
        <f t="shared" si="65"/>
        <v>5</v>
      </c>
      <c r="CZ6" s="31" t="str">
        <f t="shared" si="66"/>
        <v/>
      </c>
      <c r="DA6" s="31" t="str">
        <f t="shared" si="67"/>
        <v/>
      </c>
      <c r="DB6" s="31" t="str">
        <f t="shared" si="68"/>
        <v/>
      </c>
      <c r="DC6" s="31" t="str">
        <f t="shared" si="69"/>
        <v/>
      </c>
      <c r="DD6" s="31" t="str">
        <f t="shared" si="70"/>
        <v/>
      </c>
      <c r="DE6" s="31">
        <f t="shared" si="71"/>
        <v>5</v>
      </c>
      <c r="DF6" s="31" t="str">
        <f t="shared" si="72"/>
        <v/>
      </c>
      <c r="DG6" s="31" t="str">
        <f t="shared" si="73"/>
        <v/>
      </c>
      <c r="DH6" s="31" t="str">
        <f t="shared" si="74"/>
        <v/>
      </c>
      <c r="DI6" s="31" t="str">
        <f t="shared" si="75"/>
        <v/>
      </c>
      <c r="DJ6" s="31" t="str">
        <f t="shared" si="76"/>
        <v/>
      </c>
      <c r="DK6" s="31" t="str">
        <f t="shared" si="77"/>
        <v/>
      </c>
      <c r="DL6" s="31" t="str">
        <f t="shared" si="78"/>
        <v/>
      </c>
      <c r="DM6" s="31" t="str">
        <f t="shared" si="79"/>
        <v/>
      </c>
      <c r="DN6" s="31" t="str">
        <f t="shared" si="80"/>
        <v/>
      </c>
      <c r="DO6" s="31" t="str">
        <f t="shared" si="81"/>
        <v/>
      </c>
      <c r="DP6" s="31">
        <f t="shared" si="82"/>
        <v>10</v>
      </c>
      <c r="DQ6" s="31" t="str">
        <f t="shared" si="83"/>
        <v/>
      </c>
      <c r="DR6" s="31" t="str">
        <f t="shared" si="84"/>
        <v/>
      </c>
      <c r="DS6" s="31" t="str">
        <f t="shared" si="85"/>
        <v/>
      </c>
      <c r="DT6" s="31">
        <f t="shared" si="86"/>
        <v>2</v>
      </c>
      <c r="DU6" s="31" t="str">
        <f t="shared" si="87"/>
        <v/>
      </c>
      <c r="DV6" s="31" t="str">
        <f t="shared" si="88"/>
        <v/>
      </c>
      <c r="DW6" s="48">
        <f t="shared" si="89"/>
        <v>97.183098591549296</v>
      </c>
      <c r="DX6" s="72" t="str">
        <f t="shared" si="90"/>
        <v/>
      </c>
      <c r="DY6" s="25"/>
      <c r="DZ6" s="25"/>
    </row>
    <row r="7" spans="1:134" ht="13.2" x14ac:dyDescent="0.25">
      <c r="A7" s="31">
        <v>5</v>
      </c>
      <c r="B7" s="72">
        <v>48</v>
      </c>
      <c r="C7" s="15"/>
      <c r="D7" s="14" t="s">
        <v>270</v>
      </c>
      <c r="E7" s="14"/>
      <c r="F7" s="14"/>
      <c r="G7" s="14" t="s">
        <v>271</v>
      </c>
      <c r="H7" s="50"/>
      <c r="I7" s="15" t="s">
        <v>203</v>
      </c>
      <c r="J7" s="47"/>
      <c r="K7" s="47"/>
      <c r="L7" s="47"/>
      <c r="M7" s="54">
        <v>20</v>
      </c>
      <c r="N7" s="54">
        <v>21.25</v>
      </c>
      <c r="O7" s="54">
        <v>19.75</v>
      </c>
      <c r="P7" s="54">
        <v>17</v>
      </c>
      <c r="Q7" s="54">
        <v>17</v>
      </c>
      <c r="R7" s="51"/>
      <c r="S7" s="51"/>
      <c r="T7" s="51"/>
      <c r="U7" s="51"/>
      <c r="V7" s="51"/>
      <c r="W7" s="51"/>
      <c r="X7" s="52">
        <f t="shared" si="0"/>
        <v>2.76</v>
      </c>
      <c r="Y7" s="52">
        <f t="shared" si="1"/>
        <v>3.38</v>
      </c>
      <c r="Z7" s="52">
        <f t="shared" si="2"/>
        <v>2.64</v>
      </c>
      <c r="AA7" s="52">
        <f t="shared" si="3"/>
        <v>1.64</v>
      </c>
      <c r="AB7" s="52">
        <f t="shared" si="4"/>
        <v>1.64</v>
      </c>
      <c r="AC7" s="54">
        <v>18.5</v>
      </c>
      <c r="AD7" s="54">
        <v>16.75</v>
      </c>
      <c r="AE7" s="54">
        <v>19.25</v>
      </c>
      <c r="AF7" s="54">
        <v>23.75</v>
      </c>
      <c r="AG7" s="54">
        <v>27.5</v>
      </c>
      <c r="AH7" s="52">
        <f t="shared" si="5"/>
        <v>2.12</v>
      </c>
      <c r="AI7" s="52">
        <f t="shared" si="6"/>
        <v>1.58</v>
      </c>
      <c r="AJ7" s="52">
        <f t="shared" si="7"/>
        <v>2.42</v>
      </c>
      <c r="AK7" s="52">
        <f t="shared" si="8"/>
        <v>4.88</v>
      </c>
      <c r="AL7" s="52">
        <f t="shared" si="9"/>
        <v>8.08</v>
      </c>
      <c r="AM7" s="53"/>
      <c r="AN7" s="53"/>
      <c r="AO7" s="53"/>
      <c r="AP7" s="53"/>
      <c r="AQ7" s="53"/>
      <c r="AR7" s="53"/>
      <c r="AS7" s="55">
        <f t="shared" si="10"/>
        <v>12.06</v>
      </c>
      <c r="AT7" s="31">
        <f t="shared" si="11"/>
        <v>32</v>
      </c>
      <c r="AU7" s="57">
        <f>IF(D7="","",IF(LOOKUP(AT7,'Master 2012 Pay Sheet'!$A$5:$A$35,'Master 2012 Pay Sheet'!$B$5:$B$35)&gt;0,LOOKUP(AT7,'Master 2012 Pay Sheet'!$A$5:$A$35,'Master 2012 Pay Sheet'!$B$5:$B$35),0))</f>
        <v>0</v>
      </c>
      <c r="AV7" s="56">
        <f t="shared" si="12"/>
        <v>19.079999999999998</v>
      </c>
      <c r="AW7" s="31">
        <f t="shared" si="13"/>
        <v>5</v>
      </c>
      <c r="AX7" s="57">
        <f>IF(D7="","",IF(LOOKUP(AW7,'Master 2012 Pay Sheet'!$C$5:$C$35,'Master 2012 Pay Sheet'!$D$5:$D$35)&gt;0,LOOKUP(AW7,'Master 2012 Pay Sheet'!$C$5:$C$35,'Master 2012 Pay Sheet'!$D$5:$D$35),0))</f>
        <v>0</v>
      </c>
      <c r="AY7" s="56">
        <f t="shared" si="14"/>
        <v>31.14</v>
      </c>
      <c r="AZ7" s="31">
        <f t="shared" si="15"/>
        <v>11</v>
      </c>
      <c r="BA7" s="57">
        <f>IF(D7="","",IF(LOOKUP(AZ7,'Master 2012 Pay Sheet'!$E$5:$E$35,'Master 2012 Pay Sheet'!$F$5:$F$35)&gt;0,LOOKUP(AZ7,'Master 2012 Pay Sheet'!$E$5:$E$35,'Master 2012 Pay Sheet'!$F$5:$F$35),0))</f>
        <v>0</v>
      </c>
      <c r="BB7" s="57">
        <f t="shared" si="16"/>
        <v>0</v>
      </c>
      <c r="BC7" s="31">
        <f t="shared" si="17"/>
        <v>21</v>
      </c>
      <c r="BD7" s="31" t="str">
        <f t="shared" si="18"/>
        <v/>
      </c>
      <c r="BE7" s="31">
        <f t="shared" si="19"/>
        <v>5</v>
      </c>
      <c r="BF7" s="56">
        <f t="shared" si="20"/>
        <v>3.38</v>
      </c>
      <c r="BG7" s="31" t="str">
        <f t="shared" si="21"/>
        <v/>
      </c>
      <c r="BH7" s="31">
        <f t="shared" si="22"/>
        <v>5</v>
      </c>
      <c r="BI7" s="56">
        <f t="shared" si="23"/>
        <v>8.08</v>
      </c>
      <c r="BJ7" s="31" t="str">
        <f t="shared" si="24"/>
        <v/>
      </c>
      <c r="BK7" s="31">
        <f t="shared" si="25"/>
        <v>10</v>
      </c>
      <c r="BL7" s="31">
        <f t="shared" si="26"/>
        <v>0</v>
      </c>
      <c r="BM7" s="31">
        <f t="shared" si="27"/>
        <v>48</v>
      </c>
      <c r="BN7" s="31">
        <f t="shared" si="28"/>
        <v>0</v>
      </c>
      <c r="BO7" s="31">
        <f t="shared" si="29"/>
        <v>48</v>
      </c>
      <c r="BP7" s="31">
        <f t="shared" si="30"/>
        <v>0</v>
      </c>
      <c r="BQ7" s="31">
        <f t="shared" si="31"/>
        <v>48</v>
      </c>
      <c r="BR7" s="31">
        <f t="shared" si="32"/>
        <v>0</v>
      </c>
      <c r="BS7" s="31">
        <f t="shared" si="33"/>
        <v>48</v>
      </c>
      <c r="BT7" s="31">
        <f t="shared" si="34"/>
        <v>0</v>
      </c>
      <c r="BU7" s="31">
        <f t="shared" si="35"/>
        <v>48</v>
      </c>
      <c r="BV7" s="31">
        <f t="shared" si="36"/>
        <v>0</v>
      </c>
      <c r="BW7" s="31">
        <f t="shared" si="37"/>
        <v>48</v>
      </c>
      <c r="BX7" s="31">
        <f t="shared" si="38"/>
        <v>0</v>
      </c>
      <c r="BY7" s="31">
        <f t="shared" si="39"/>
        <v>48</v>
      </c>
      <c r="BZ7" s="31">
        <f t="shared" si="40"/>
        <v>0</v>
      </c>
      <c r="CA7" s="31">
        <f t="shared" si="41"/>
        <v>48</v>
      </c>
      <c r="CB7" s="31">
        <f t="shared" si="42"/>
        <v>0</v>
      </c>
      <c r="CC7" s="31">
        <f t="shared" si="43"/>
        <v>48</v>
      </c>
      <c r="CD7" s="31">
        <f t="shared" si="44"/>
        <v>0</v>
      </c>
      <c r="CE7" s="31">
        <f t="shared" si="45"/>
        <v>48</v>
      </c>
      <c r="CF7" s="31">
        <f t="shared" si="46"/>
        <v>0</v>
      </c>
      <c r="CG7" s="31">
        <f t="shared" si="47"/>
        <v>48</v>
      </c>
      <c r="CH7" s="31">
        <f t="shared" si="48"/>
        <v>0</v>
      </c>
      <c r="CI7" s="31">
        <f t="shared" si="49"/>
        <v>48</v>
      </c>
      <c r="CJ7" s="31" t="str">
        <f t="shared" si="50"/>
        <v/>
      </c>
      <c r="CK7" s="31" t="str">
        <f t="shared" si="51"/>
        <v/>
      </c>
      <c r="CL7" s="31" t="str">
        <f t="shared" si="52"/>
        <v/>
      </c>
      <c r="CM7" s="31" t="str">
        <f t="shared" si="53"/>
        <v/>
      </c>
      <c r="CN7" s="31" t="str">
        <f t="shared" si="54"/>
        <v/>
      </c>
      <c r="CO7" s="31" t="str">
        <f t="shared" si="55"/>
        <v/>
      </c>
      <c r="CP7" s="31" t="str">
        <f t="shared" si="56"/>
        <v/>
      </c>
      <c r="CQ7" s="31" t="str">
        <f t="shared" si="57"/>
        <v/>
      </c>
      <c r="CR7" s="31" t="str">
        <f t="shared" si="58"/>
        <v/>
      </c>
      <c r="CS7" s="31" t="str">
        <f t="shared" si="59"/>
        <v/>
      </c>
      <c r="CT7" s="31" t="str">
        <f t="shared" si="60"/>
        <v/>
      </c>
      <c r="CU7" s="31" t="str">
        <f t="shared" si="61"/>
        <v/>
      </c>
      <c r="CV7" s="31" t="str">
        <f t="shared" si="62"/>
        <v/>
      </c>
      <c r="CW7" s="31" t="str">
        <f t="shared" si="63"/>
        <v/>
      </c>
      <c r="CX7" s="31" t="str">
        <f t="shared" si="64"/>
        <v/>
      </c>
      <c r="CY7" s="31">
        <f t="shared" si="65"/>
        <v>5</v>
      </c>
      <c r="CZ7" s="31" t="str">
        <f t="shared" si="66"/>
        <v/>
      </c>
      <c r="DA7" s="31" t="str">
        <f t="shared" si="67"/>
        <v/>
      </c>
      <c r="DB7" s="31" t="str">
        <f t="shared" si="68"/>
        <v/>
      </c>
      <c r="DC7" s="31" t="str">
        <f t="shared" si="69"/>
        <v/>
      </c>
      <c r="DD7" s="31" t="str">
        <f t="shared" si="70"/>
        <v/>
      </c>
      <c r="DE7" s="31">
        <f t="shared" si="71"/>
        <v>5</v>
      </c>
      <c r="DF7" s="31" t="str">
        <f t="shared" si="72"/>
        <v/>
      </c>
      <c r="DG7" s="31" t="str">
        <f t="shared" si="73"/>
        <v/>
      </c>
      <c r="DH7" s="31" t="str">
        <f t="shared" si="74"/>
        <v/>
      </c>
      <c r="DI7" s="31" t="str">
        <f t="shared" si="75"/>
        <v/>
      </c>
      <c r="DJ7" s="31" t="str">
        <f t="shared" si="76"/>
        <v/>
      </c>
      <c r="DK7" s="31" t="str">
        <f t="shared" si="77"/>
        <v/>
      </c>
      <c r="DL7" s="31" t="str">
        <f t="shared" si="78"/>
        <v/>
      </c>
      <c r="DM7" s="31" t="str">
        <f t="shared" si="79"/>
        <v/>
      </c>
      <c r="DN7" s="31" t="str">
        <f t="shared" si="80"/>
        <v/>
      </c>
      <c r="DO7" s="31" t="str">
        <f t="shared" si="81"/>
        <v/>
      </c>
      <c r="DP7" s="31">
        <f t="shared" si="82"/>
        <v>10</v>
      </c>
      <c r="DQ7" s="31" t="str">
        <f t="shared" si="83"/>
        <v/>
      </c>
      <c r="DR7" s="31" t="str">
        <f t="shared" si="84"/>
        <v/>
      </c>
      <c r="DS7" s="31" t="str">
        <f t="shared" si="85"/>
        <v/>
      </c>
      <c r="DT7" s="31">
        <f t="shared" si="86"/>
        <v>48</v>
      </c>
      <c r="DU7" s="31" t="str">
        <f t="shared" si="87"/>
        <v/>
      </c>
      <c r="DV7" s="31" t="str">
        <f t="shared" si="88"/>
        <v/>
      </c>
      <c r="DW7" s="48">
        <f t="shared" si="89"/>
        <v>85.91549295774648</v>
      </c>
      <c r="DX7" s="72" t="str">
        <f t="shared" si="90"/>
        <v/>
      </c>
      <c r="DY7" s="26" t="s">
        <v>137</v>
      </c>
      <c r="DZ7" s="26" t="s">
        <v>138</v>
      </c>
    </row>
    <row r="8" spans="1:134" ht="13.2" x14ac:dyDescent="0.25">
      <c r="A8" s="31">
        <v>6</v>
      </c>
      <c r="B8" s="72">
        <v>39</v>
      </c>
      <c r="C8" s="15"/>
      <c r="D8" s="14" t="s">
        <v>252</v>
      </c>
      <c r="E8" s="14"/>
      <c r="F8" s="14"/>
      <c r="G8" s="14" t="s">
        <v>253</v>
      </c>
      <c r="H8" s="50"/>
      <c r="I8" s="15" t="s">
        <v>203</v>
      </c>
      <c r="J8" s="47"/>
      <c r="K8" s="47"/>
      <c r="L8" s="47"/>
      <c r="M8" s="54">
        <v>19.75</v>
      </c>
      <c r="N8" s="54">
        <v>17.5</v>
      </c>
      <c r="O8" s="54">
        <v>16.5</v>
      </c>
      <c r="P8" s="54">
        <v>28.5</v>
      </c>
      <c r="Q8" s="54">
        <v>17.75</v>
      </c>
      <c r="R8" s="51"/>
      <c r="S8" s="51"/>
      <c r="T8" s="51"/>
      <c r="U8" s="51"/>
      <c r="V8" s="51"/>
      <c r="W8" s="51"/>
      <c r="X8" s="52">
        <f t="shared" si="0"/>
        <v>2.64</v>
      </c>
      <c r="Y8" s="52">
        <f t="shared" si="1"/>
        <v>1.78</v>
      </c>
      <c r="Z8" s="52">
        <f t="shared" si="2"/>
        <v>1.5</v>
      </c>
      <c r="AA8" s="52">
        <f t="shared" si="3"/>
        <v>9.1</v>
      </c>
      <c r="AB8" s="52">
        <f t="shared" si="4"/>
        <v>1.86</v>
      </c>
      <c r="AC8" s="54">
        <v>29</v>
      </c>
      <c r="AD8" s="54">
        <v>18</v>
      </c>
      <c r="AE8" s="54">
        <v>19.25</v>
      </c>
      <c r="AF8" s="54">
        <v>19</v>
      </c>
      <c r="AG8" s="54">
        <v>19.75</v>
      </c>
      <c r="AH8" s="52">
        <f t="shared" si="5"/>
        <v>9.64</v>
      </c>
      <c r="AI8" s="52">
        <f t="shared" si="6"/>
        <v>1.94</v>
      </c>
      <c r="AJ8" s="52">
        <f t="shared" si="7"/>
        <v>2.42</v>
      </c>
      <c r="AK8" s="52">
        <f t="shared" si="8"/>
        <v>2.3199999999999998</v>
      </c>
      <c r="AL8" s="52">
        <f t="shared" si="9"/>
        <v>2.64</v>
      </c>
      <c r="AM8" s="53"/>
      <c r="AN8" s="53"/>
      <c r="AO8" s="53"/>
      <c r="AP8" s="53"/>
      <c r="AQ8" s="53"/>
      <c r="AR8" s="53"/>
      <c r="AS8" s="55">
        <f t="shared" si="10"/>
        <v>16.88</v>
      </c>
      <c r="AT8" s="31">
        <f t="shared" si="11"/>
        <v>15</v>
      </c>
      <c r="AU8" s="57">
        <f>IF(D8="","",IF(LOOKUP(AT8,'Master 2012 Pay Sheet'!$A$5:$A$35,'Master 2012 Pay Sheet'!$B$5:$B$35)&gt;0,LOOKUP(AT8,'Master 2012 Pay Sheet'!$A$5:$A$35,'Master 2012 Pay Sheet'!$B$5:$B$35),0))</f>
        <v>0</v>
      </c>
      <c r="AV8" s="56">
        <f t="shared" si="12"/>
        <v>18.96</v>
      </c>
      <c r="AW8" s="31">
        <f t="shared" si="13"/>
        <v>6</v>
      </c>
      <c r="AX8" s="57">
        <f>IF(D8="","",IF(LOOKUP(AW8,'Master 2012 Pay Sheet'!$C$5:$C$35,'Master 2012 Pay Sheet'!$D$5:$D$35)&gt;0,LOOKUP(AW8,'Master 2012 Pay Sheet'!$C$5:$C$35,'Master 2012 Pay Sheet'!$D$5:$D$35),0))</f>
        <v>0</v>
      </c>
      <c r="AY8" s="56">
        <f t="shared" si="14"/>
        <v>35.840000000000003</v>
      </c>
      <c r="AZ8" s="31">
        <f t="shared" si="15"/>
        <v>5</v>
      </c>
      <c r="BA8" s="57">
        <f>IF(D8="","",IF(LOOKUP(AZ8,'Master 2012 Pay Sheet'!$E$5:$E$35,'Master 2012 Pay Sheet'!$F$5:$F$35)&gt;0,LOOKUP(AZ8,'Master 2012 Pay Sheet'!$E$5:$E$35,'Master 2012 Pay Sheet'!$F$5:$F$35),0))</f>
        <v>0</v>
      </c>
      <c r="BB8" s="57">
        <f t="shared" si="16"/>
        <v>0</v>
      </c>
      <c r="BC8" s="31">
        <f t="shared" si="17"/>
        <v>10</v>
      </c>
      <c r="BD8" s="31" t="str">
        <f t="shared" si="18"/>
        <v/>
      </c>
      <c r="BE8" s="31">
        <f t="shared" si="19"/>
        <v>5</v>
      </c>
      <c r="BF8" s="56">
        <f t="shared" si="20"/>
        <v>9.1</v>
      </c>
      <c r="BG8" s="31" t="str">
        <f t="shared" si="21"/>
        <v/>
      </c>
      <c r="BH8" s="31">
        <f t="shared" si="22"/>
        <v>5</v>
      </c>
      <c r="BI8" s="56">
        <f t="shared" si="23"/>
        <v>9.64</v>
      </c>
      <c r="BJ8" s="31" t="str">
        <f t="shared" si="24"/>
        <v/>
      </c>
      <c r="BK8" s="31">
        <f t="shared" si="25"/>
        <v>10</v>
      </c>
      <c r="BL8" s="31">
        <f t="shared" si="26"/>
        <v>0</v>
      </c>
      <c r="BM8" s="31">
        <f t="shared" si="27"/>
        <v>39</v>
      </c>
      <c r="BN8" s="31">
        <f t="shared" si="28"/>
        <v>0</v>
      </c>
      <c r="BO8" s="31">
        <f t="shared" si="29"/>
        <v>39</v>
      </c>
      <c r="BP8" s="31">
        <f t="shared" si="30"/>
        <v>0</v>
      </c>
      <c r="BQ8" s="31">
        <f t="shared" si="31"/>
        <v>39</v>
      </c>
      <c r="BR8" s="31">
        <f t="shared" si="32"/>
        <v>0</v>
      </c>
      <c r="BS8" s="31">
        <f t="shared" si="33"/>
        <v>39</v>
      </c>
      <c r="BT8" s="31">
        <f t="shared" si="34"/>
        <v>0</v>
      </c>
      <c r="BU8" s="31">
        <f t="shared" si="35"/>
        <v>39</v>
      </c>
      <c r="BV8" s="31">
        <f t="shared" si="36"/>
        <v>0</v>
      </c>
      <c r="BW8" s="31">
        <f t="shared" si="37"/>
        <v>39</v>
      </c>
      <c r="BX8" s="31">
        <f t="shared" si="38"/>
        <v>0</v>
      </c>
      <c r="BY8" s="31">
        <f t="shared" si="39"/>
        <v>39</v>
      </c>
      <c r="BZ8" s="31">
        <f t="shared" si="40"/>
        <v>0</v>
      </c>
      <c r="CA8" s="31">
        <f t="shared" si="41"/>
        <v>39</v>
      </c>
      <c r="CB8" s="31">
        <f t="shared" si="42"/>
        <v>0</v>
      </c>
      <c r="CC8" s="31">
        <f t="shared" si="43"/>
        <v>39</v>
      </c>
      <c r="CD8" s="31">
        <f t="shared" si="44"/>
        <v>0</v>
      </c>
      <c r="CE8" s="31">
        <f t="shared" si="45"/>
        <v>39</v>
      </c>
      <c r="CF8" s="31">
        <f t="shared" si="46"/>
        <v>0</v>
      </c>
      <c r="CG8" s="31">
        <f t="shared" si="47"/>
        <v>39</v>
      </c>
      <c r="CH8" s="31">
        <f t="shared" si="48"/>
        <v>0</v>
      </c>
      <c r="CI8" s="31">
        <f t="shared" si="49"/>
        <v>39</v>
      </c>
      <c r="CJ8" s="31" t="str">
        <f t="shared" si="50"/>
        <v/>
      </c>
      <c r="CK8" s="31" t="str">
        <f t="shared" si="51"/>
        <v/>
      </c>
      <c r="CL8" s="31" t="str">
        <f t="shared" si="52"/>
        <v/>
      </c>
      <c r="CM8" s="31" t="str">
        <f t="shared" si="53"/>
        <v/>
      </c>
      <c r="CN8" s="31" t="str">
        <f t="shared" si="54"/>
        <v/>
      </c>
      <c r="CO8" s="31" t="str">
        <f t="shared" si="55"/>
        <v/>
      </c>
      <c r="CP8" s="31" t="str">
        <f t="shared" si="56"/>
        <v/>
      </c>
      <c r="CQ8" s="31" t="str">
        <f t="shared" si="57"/>
        <v/>
      </c>
      <c r="CR8" s="31" t="str">
        <f t="shared" si="58"/>
        <v/>
      </c>
      <c r="CS8" s="31" t="str">
        <f t="shared" si="59"/>
        <v/>
      </c>
      <c r="CT8" s="31" t="str">
        <f t="shared" si="60"/>
        <v/>
      </c>
      <c r="CU8" s="31" t="str">
        <f t="shared" si="61"/>
        <v/>
      </c>
      <c r="CV8" s="31" t="str">
        <f t="shared" si="62"/>
        <v/>
      </c>
      <c r="CW8" s="31" t="str">
        <f t="shared" si="63"/>
        <v/>
      </c>
      <c r="CX8" s="31" t="str">
        <f t="shared" si="64"/>
        <v/>
      </c>
      <c r="CY8" s="31">
        <f t="shared" si="65"/>
        <v>5</v>
      </c>
      <c r="CZ8" s="31" t="str">
        <f t="shared" si="66"/>
        <v/>
      </c>
      <c r="DA8" s="31" t="str">
        <f t="shared" si="67"/>
        <v/>
      </c>
      <c r="DB8" s="31" t="str">
        <f t="shared" si="68"/>
        <v/>
      </c>
      <c r="DC8" s="31" t="str">
        <f t="shared" si="69"/>
        <v/>
      </c>
      <c r="DD8" s="31" t="str">
        <f t="shared" si="70"/>
        <v/>
      </c>
      <c r="DE8" s="31">
        <f t="shared" si="71"/>
        <v>5</v>
      </c>
      <c r="DF8" s="31" t="str">
        <f t="shared" si="72"/>
        <v/>
      </c>
      <c r="DG8" s="31" t="str">
        <f t="shared" si="73"/>
        <v/>
      </c>
      <c r="DH8" s="31" t="str">
        <f t="shared" si="74"/>
        <v/>
      </c>
      <c r="DI8" s="31" t="str">
        <f t="shared" si="75"/>
        <v/>
      </c>
      <c r="DJ8" s="31" t="str">
        <f t="shared" si="76"/>
        <v/>
      </c>
      <c r="DK8" s="31" t="str">
        <f t="shared" si="77"/>
        <v/>
      </c>
      <c r="DL8" s="31" t="str">
        <f t="shared" si="78"/>
        <v/>
      </c>
      <c r="DM8" s="31" t="str">
        <f t="shared" si="79"/>
        <v/>
      </c>
      <c r="DN8" s="31" t="str">
        <f t="shared" si="80"/>
        <v/>
      </c>
      <c r="DO8" s="31" t="str">
        <f t="shared" si="81"/>
        <v/>
      </c>
      <c r="DP8" s="31">
        <f t="shared" si="82"/>
        <v>10</v>
      </c>
      <c r="DQ8" s="31" t="str">
        <f t="shared" si="83"/>
        <v/>
      </c>
      <c r="DR8" s="31" t="str">
        <f t="shared" si="84"/>
        <v/>
      </c>
      <c r="DS8" s="31" t="str">
        <f t="shared" si="85"/>
        <v/>
      </c>
      <c r="DT8" s="31">
        <f t="shared" si="86"/>
        <v>39</v>
      </c>
      <c r="DU8" s="31" t="str">
        <f t="shared" si="87"/>
        <v/>
      </c>
      <c r="DV8" s="31" t="str">
        <f t="shared" si="88"/>
        <v/>
      </c>
      <c r="DW8" s="48">
        <f t="shared" si="89"/>
        <v>94.366197183098592</v>
      </c>
      <c r="DX8" s="72" t="str">
        <f t="shared" si="90"/>
        <v/>
      </c>
      <c r="DY8" s="74">
        <v>14.25</v>
      </c>
      <c r="DZ8" s="74">
        <v>1.03</v>
      </c>
    </row>
    <row r="9" spans="1:134" ht="13.2" x14ac:dyDescent="0.25">
      <c r="A9" s="31">
        <v>7</v>
      </c>
      <c r="B9" s="72">
        <v>57</v>
      </c>
      <c r="C9" s="15"/>
      <c r="D9" s="14" t="s">
        <v>288</v>
      </c>
      <c r="E9" s="14"/>
      <c r="F9" s="14"/>
      <c r="G9" s="14" t="s">
        <v>289</v>
      </c>
      <c r="H9" s="50"/>
      <c r="I9" s="15" t="s">
        <v>203</v>
      </c>
      <c r="J9" s="47"/>
      <c r="K9" s="47"/>
      <c r="L9" s="47"/>
      <c r="M9" s="54">
        <v>19.25</v>
      </c>
      <c r="N9" s="54">
        <v>19</v>
      </c>
      <c r="O9" s="54">
        <v>18.5</v>
      </c>
      <c r="P9" s="54">
        <v>18</v>
      </c>
      <c r="Q9" s="54">
        <v>21.5</v>
      </c>
      <c r="R9" s="51"/>
      <c r="S9" s="51"/>
      <c r="T9" s="51"/>
      <c r="U9" s="51"/>
      <c r="V9" s="51"/>
      <c r="W9" s="51"/>
      <c r="X9" s="52">
        <f t="shared" si="0"/>
        <v>2.42</v>
      </c>
      <c r="Y9" s="52">
        <f t="shared" si="1"/>
        <v>2.3199999999999998</v>
      </c>
      <c r="Z9" s="52">
        <f t="shared" si="2"/>
        <v>2.12</v>
      </c>
      <c r="AA9" s="52">
        <f t="shared" si="3"/>
        <v>1.94</v>
      </c>
      <c r="AB9" s="52">
        <f t="shared" si="4"/>
        <v>3.52</v>
      </c>
      <c r="AC9" s="54">
        <v>29</v>
      </c>
      <c r="AD9" s="54">
        <v>19</v>
      </c>
      <c r="AE9" s="54">
        <v>19.5</v>
      </c>
      <c r="AF9" s="54">
        <v>19.5</v>
      </c>
      <c r="AG9" s="54">
        <v>17</v>
      </c>
      <c r="AH9" s="52">
        <f t="shared" si="5"/>
        <v>9.64</v>
      </c>
      <c r="AI9" s="52">
        <f t="shared" si="6"/>
        <v>2.3199999999999998</v>
      </c>
      <c r="AJ9" s="52">
        <f t="shared" si="7"/>
        <v>2.52</v>
      </c>
      <c r="AK9" s="52">
        <f t="shared" si="8"/>
        <v>2.52</v>
      </c>
      <c r="AL9" s="52">
        <f t="shared" si="9"/>
        <v>1.64</v>
      </c>
      <c r="AM9" s="53"/>
      <c r="AN9" s="53"/>
      <c r="AO9" s="53"/>
      <c r="AP9" s="53"/>
      <c r="AQ9" s="53"/>
      <c r="AR9" s="53"/>
      <c r="AS9" s="55">
        <f t="shared" si="10"/>
        <v>12.32</v>
      </c>
      <c r="AT9" s="31">
        <f t="shared" si="11"/>
        <v>31</v>
      </c>
      <c r="AU9" s="57">
        <f>IF(D9="","",IF(LOOKUP(AT9,'Master 2012 Pay Sheet'!$A$5:$A$35,'Master 2012 Pay Sheet'!$B$5:$B$35)&gt;0,LOOKUP(AT9,'Master 2012 Pay Sheet'!$A$5:$A$35,'Master 2012 Pay Sheet'!$B$5:$B$35),0))</f>
        <v>0</v>
      </c>
      <c r="AV9" s="56">
        <f t="shared" si="12"/>
        <v>18.64</v>
      </c>
      <c r="AW9" s="31">
        <f t="shared" si="13"/>
        <v>7</v>
      </c>
      <c r="AX9" s="57">
        <f>IF(D9="","",IF(LOOKUP(AW9,'Master 2012 Pay Sheet'!$C$5:$C$35,'Master 2012 Pay Sheet'!$D$5:$D$35)&gt;0,LOOKUP(AW9,'Master 2012 Pay Sheet'!$C$5:$C$35,'Master 2012 Pay Sheet'!$D$5:$D$35),0))</f>
        <v>0</v>
      </c>
      <c r="AY9" s="56">
        <f t="shared" si="14"/>
        <v>30.96</v>
      </c>
      <c r="AZ9" s="31">
        <f t="shared" si="15"/>
        <v>12</v>
      </c>
      <c r="BA9" s="57">
        <f>IF(D9="","",IF(LOOKUP(AZ9,'Master 2012 Pay Sheet'!$E$5:$E$35,'Master 2012 Pay Sheet'!$F$5:$F$35)&gt;0,LOOKUP(AZ9,'Master 2012 Pay Sheet'!$E$5:$E$35,'Master 2012 Pay Sheet'!$F$5:$F$35),0))</f>
        <v>0</v>
      </c>
      <c r="BB9" s="57">
        <f t="shared" si="16"/>
        <v>0</v>
      </c>
      <c r="BC9" s="31">
        <f t="shared" si="17"/>
        <v>19</v>
      </c>
      <c r="BD9" s="31" t="str">
        <f t="shared" si="18"/>
        <v/>
      </c>
      <c r="BE9" s="31">
        <f t="shared" si="19"/>
        <v>5</v>
      </c>
      <c r="BF9" s="56">
        <f t="shared" si="20"/>
        <v>3.52</v>
      </c>
      <c r="BG9" s="31" t="str">
        <f t="shared" si="21"/>
        <v/>
      </c>
      <c r="BH9" s="31">
        <f t="shared" si="22"/>
        <v>5</v>
      </c>
      <c r="BI9" s="56">
        <f t="shared" si="23"/>
        <v>9.64</v>
      </c>
      <c r="BJ9" s="31" t="str">
        <f t="shared" si="24"/>
        <v/>
      </c>
      <c r="BK9" s="31">
        <f t="shared" si="25"/>
        <v>10</v>
      </c>
      <c r="BL9" s="31">
        <f t="shared" si="26"/>
        <v>0</v>
      </c>
      <c r="BM9" s="31">
        <f t="shared" si="27"/>
        <v>57</v>
      </c>
      <c r="BN9" s="31">
        <f t="shared" si="28"/>
        <v>0</v>
      </c>
      <c r="BO9" s="31">
        <f t="shared" si="29"/>
        <v>57</v>
      </c>
      <c r="BP9" s="31">
        <f t="shared" si="30"/>
        <v>0</v>
      </c>
      <c r="BQ9" s="31">
        <f t="shared" si="31"/>
        <v>57</v>
      </c>
      <c r="BR9" s="31">
        <f t="shared" si="32"/>
        <v>0</v>
      </c>
      <c r="BS9" s="31">
        <f t="shared" si="33"/>
        <v>57</v>
      </c>
      <c r="BT9" s="31">
        <f t="shared" si="34"/>
        <v>0</v>
      </c>
      <c r="BU9" s="31">
        <f t="shared" si="35"/>
        <v>57</v>
      </c>
      <c r="BV9" s="31">
        <f t="shared" si="36"/>
        <v>0</v>
      </c>
      <c r="BW9" s="31">
        <f t="shared" si="37"/>
        <v>57</v>
      </c>
      <c r="BX9" s="31">
        <f t="shared" si="38"/>
        <v>0</v>
      </c>
      <c r="BY9" s="31">
        <f t="shared" si="39"/>
        <v>57</v>
      </c>
      <c r="BZ9" s="31">
        <f t="shared" si="40"/>
        <v>0</v>
      </c>
      <c r="CA9" s="31">
        <f t="shared" si="41"/>
        <v>57</v>
      </c>
      <c r="CB9" s="31">
        <f t="shared" si="42"/>
        <v>0</v>
      </c>
      <c r="CC9" s="31">
        <f t="shared" si="43"/>
        <v>57</v>
      </c>
      <c r="CD9" s="31">
        <f t="shared" si="44"/>
        <v>0</v>
      </c>
      <c r="CE9" s="31">
        <f t="shared" si="45"/>
        <v>57</v>
      </c>
      <c r="CF9" s="31">
        <f t="shared" si="46"/>
        <v>0</v>
      </c>
      <c r="CG9" s="31">
        <f t="shared" si="47"/>
        <v>57</v>
      </c>
      <c r="CH9" s="31">
        <f t="shared" si="48"/>
        <v>0</v>
      </c>
      <c r="CI9" s="31">
        <f t="shared" si="49"/>
        <v>57</v>
      </c>
      <c r="CJ9" s="31" t="str">
        <f t="shared" si="50"/>
        <v/>
      </c>
      <c r="CK9" s="31" t="str">
        <f t="shared" si="51"/>
        <v/>
      </c>
      <c r="CL9" s="31" t="str">
        <f t="shared" si="52"/>
        <v/>
      </c>
      <c r="CM9" s="31" t="str">
        <f t="shared" si="53"/>
        <v/>
      </c>
      <c r="CN9" s="31" t="str">
        <f t="shared" si="54"/>
        <v/>
      </c>
      <c r="CO9" s="31" t="str">
        <f t="shared" si="55"/>
        <v/>
      </c>
      <c r="CP9" s="31" t="str">
        <f t="shared" si="56"/>
        <v/>
      </c>
      <c r="CQ9" s="31" t="str">
        <f t="shared" si="57"/>
        <v/>
      </c>
      <c r="CR9" s="31" t="str">
        <f t="shared" si="58"/>
        <v/>
      </c>
      <c r="CS9" s="31" t="str">
        <f t="shared" si="59"/>
        <v/>
      </c>
      <c r="CT9" s="31" t="str">
        <f t="shared" si="60"/>
        <v/>
      </c>
      <c r="CU9" s="31" t="str">
        <f t="shared" si="61"/>
        <v/>
      </c>
      <c r="CV9" s="31" t="str">
        <f t="shared" si="62"/>
        <v/>
      </c>
      <c r="CW9" s="31" t="str">
        <f t="shared" si="63"/>
        <v/>
      </c>
      <c r="CX9" s="31" t="str">
        <f t="shared" si="64"/>
        <v/>
      </c>
      <c r="CY9" s="31">
        <f t="shared" si="65"/>
        <v>5</v>
      </c>
      <c r="CZ9" s="31" t="str">
        <f t="shared" si="66"/>
        <v/>
      </c>
      <c r="DA9" s="31" t="str">
        <f t="shared" si="67"/>
        <v/>
      </c>
      <c r="DB9" s="31" t="str">
        <f t="shared" si="68"/>
        <v/>
      </c>
      <c r="DC9" s="31" t="str">
        <f t="shared" si="69"/>
        <v/>
      </c>
      <c r="DD9" s="31" t="str">
        <f t="shared" si="70"/>
        <v/>
      </c>
      <c r="DE9" s="31">
        <f t="shared" si="71"/>
        <v>5</v>
      </c>
      <c r="DF9" s="31" t="str">
        <f t="shared" si="72"/>
        <v/>
      </c>
      <c r="DG9" s="31" t="str">
        <f t="shared" si="73"/>
        <v/>
      </c>
      <c r="DH9" s="31" t="str">
        <f t="shared" si="74"/>
        <v/>
      </c>
      <c r="DI9" s="31" t="str">
        <f t="shared" si="75"/>
        <v/>
      </c>
      <c r="DJ9" s="31" t="str">
        <f t="shared" si="76"/>
        <v/>
      </c>
      <c r="DK9" s="31" t="str">
        <f t="shared" si="77"/>
        <v/>
      </c>
      <c r="DL9" s="31" t="str">
        <f t="shared" si="78"/>
        <v/>
      </c>
      <c r="DM9" s="31" t="str">
        <f t="shared" si="79"/>
        <v/>
      </c>
      <c r="DN9" s="31" t="str">
        <f t="shared" si="80"/>
        <v/>
      </c>
      <c r="DO9" s="31" t="str">
        <f t="shared" si="81"/>
        <v/>
      </c>
      <c r="DP9" s="31">
        <f t="shared" si="82"/>
        <v>10</v>
      </c>
      <c r="DQ9" s="31" t="str">
        <f t="shared" si="83"/>
        <v/>
      </c>
      <c r="DR9" s="31" t="str">
        <f t="shared" si="84"/>
        <v/>
      </c>
      <c r="DS9" s="31" t="str">
        <f t="shared" si="85"/>
        <v/>
      </c>
      <c r="DT9" s="31">
        <f t="shared" si="86"/>
        <v>57</v>
      </c>
      <c r="DU9" s="31" t="str">
        <f t="shared" si="87"/>
        <v/>
      </c>
      <c r="DV9" s="31" t="str">
        <f t="shared" si="88"/>
        <v/>
      </c>
      <c r="DW9" s="48">
        <f t="shared" si="89"/>
        <v>84.507042253521121</v>
      </c>
      <c r="DX9" s="72" t="str">
        <f t="shared" si="90"/>
        <v/>
      </c>
      <c r="DY9" s="74">
        <v>14.5</v>
      </c>
      <c r="DZ9" s="74">
        <v>1.06</v>
      </c>
    </row>
    <row r="10" spans="1:134" ht="13.2" x14ac:dyDescent="0.25">
      <c r="A10" s="31">
        <v>8</v>
      </c>
      <c r="B10" s="72">
        <v>59</v>
      </c>
      <c r="C10" s="15"/>
      <c r="D10" s="14" t="s">
        <v>292</v>
      </c>
      <c r="E10" s="14"/>
      <c r="F10" s="14"/>
      <c r="G10" s="14" t="s">
        <v>293</v>
      </c>
      <c r="H10" s="50"/>
      <c r="I10" s="15" t="s">
        <v>203</v>
      </c>
      <c r="J10" s="47"/>
      <c r="K10" s="47"/>
      <c r="L10" s="47"/>
      <c r="M10" s="54">
        <v>24.25</v>
      </c>
      <c r="N10" s="54">
        <v>19.5</v>
      </c>
      <c r="O10" s="54">
        <v>22.75</v>
      </c>
      <c r="P10" s="54">
        <v>15</v>
      </c>
      <c r="Q10" s="54">
        <v>15.5</v>
      </c>
      <c r="R10" s="51"/>
      <c r="S10" s="51"/>
      <c r="T10" s="51"/>
      <c r="U10" s="51"/>
      <c r="V10" s="51"/>
      <c r="W10" s="51"/>
      <c r="X10" s="52">
        <f t="shared" si="0"/>
        <v>5.28</v>
      </c>
      <c r="Y10" s="52">
        <f t="shared" si="1"/>
        <v>2.52</v>
      </c>
      <c r="Z10" s="52">
        <f t="shared" si="2"/>
        <v>4.26</v>
      </c>
      <c r="AA10" s="52">
        <f t="shared" si="3"/>
        <v>1.1200000000000001</v>
      </c>
      <c r="AB10" s="52">
        <f t="shared" si="4"/>
        <v>1.24</v>
      </c>
      <c r="AC10" s="54">
        <v>31.5</v>
      </c>
      <c r="AD10" s="54">
        <v>22</v>
      </c>
      <c r="AE10" s="54">
        <v>15.75</v>
      </c>
      <c r="AF10" s="54"/>
      <c r="AG10" s="54"/>
      <c r="AH10" s="52">
        <f t="shared" si="5"/>
        <v>12.7</v>
      </c>
      <c r="AI10" s="52">
        <f t="shared" si="6"/>
        <v>3.8</v>
      </c>
      <c r="AJ10" s="52">
        <f t="shared" si="7"/>
        <v>1.32</v>
      </c>
      <c r="AK10" s="52" t="str">
        <f t="shared" si="8"/>
        <v xml:space="preserve"> </v>
      </c>
      <c r="AL10" s="52" t="str">
        <f t="shared" si="9"/>
        <v xml:space="preserve"> </v>
      </c>
      <c r="AM10" s="53"/>
      <c r="AN10" s="53"/>
      <c r="AO10" s="53"/>
      <c r="AP10" s="53"/>
      <c r="AQ10" s="53"/>
      <c r="AR10" s="53"/>
      <c r="AS10" s="55">
        <f t="shared" si="10"/>
        <v>14.42</v>
      </c>
      <c r="AT10" s="31">
        <f t="shared" si="11"/>
        <v>21</v>
      </c>
      <c r="AU10" s="57">
        <f>IF(D10="","",IF(LOOKUP(AT10,'Master 2012 Pay Sheet'!$A$5:$A$35,'Master 2012 Pay Sheet'!$B$5:$B$35)&gt;0,LOOKUP(AT10,'Master 2012 Pay Sheet'!$A$5:$A$35,'Master 2012 Pay Sheet'!$B$5:$B$35),0))</f>
        <v>0</v>
      </c>
      <c r="AV10" s="56">
        <f t="shared" si="12"/>
        <v>17.82</v>
      </c>
      <c r="AW10" s="31">
        <f t="shared" si="13"/>
        <v>8</v>
      </c>
      <c r="AX10" s="57">
        <f>IF(D10="","",IF(LOOKUP(AW10,'Master 2012 Pay Sheet'!$C$5:$C$35,'Master 2012 Pay Sheet'!$D$5:$D$35)&gt;0,LOOKUP(AW10,'Master 2012 Pay Sheet'!$C$5:$C$35,'Master 2012 Pay Sheet'!$D$5:$D$35),0))</f>
        <v>0</v>
      </c>
      <c r="AY10" s="56">
        <f t="shared" si="14"/>
        <v>32.24</v>
      </c>
      <c r="AZ10" s="31">
        <f t="shared" si="15"/>
        <v>10</v>
      </c>
      <c r="BA10" s="57">
        <f>IF(D10="","",IF(LOOKUP(AZ10,'Master 2012 Pay Sheet'!$E$5:$E$35,'Master 2012 Pay Sheet'!$F$5:$F$35)&gt;0,LOOKUP(AZ10,'Master 2012 Pay Sheet'!$E$5:$E$35,'Master 2012 Pay Sheet'!$F$5:$F$35),0))</f>
        <v>0</v>
      </c>
      <c r="BB10" s="57">
        <f t="shared" si="16"/>
        <v>0</v>
      </c>
      <c r="BC10" s="31">
        <f t="shared" si="17"/>
        <v>11</v>
      </c>
      <c r="BD10" s="31" t="str">
        <f t="shared" si="18"/>
        <v/>
      </c>
      <c r="BE10" s="31">
        <f t="shared" si="19"/>
        <v>5</v>
      </c>
      <c r="BF10" s="56">
        <f t="shared" si="20"/>
        <v>5.28</v>
      </c>
      <c r="BG10" s="31" t="str">
        <f t="shared" si="21"/>
        <v/>
      </c>
      <c r="BH10" s="31">
        <f t="shared" si="22"/>
        <v>3</v>
      </c>
      <c r="BI10" s="56">
        <f t="shared" si="23"/>
        <v>12.7</v>
      </c>
      <c r="BJ10" s="31">
        <f t="shared" si="24"/>
        <v>59</v>
      </c>
      <c r="BK10" s="31">
        <f t="shared" si="25"/>
        <v>8</v>
      </c>
      <c r="BL10" s="31">
        <f t="shared" si="26"/>
        <v>0</v>
      </c>
      <c r="BM10" s="31">
        <f t="shared" si="27"/>
        <v>59</v>
      </c>
      <c r="BN10" s="31">
        <f t="shared" si="28"/>
        <v>0</v>
      </c>
      <c r="BO10" s="31">
        <f t="shared" si="29"/>
        <v>59</v>
      </c>
      <c r="BP10" s="31">
        <f t="shared" si="30"/>
        <v>0</v>
      </c>
      <c r="BQ10" s="31">
        <f t="shared" si="31"/>
        <v>59</v>
      </c>
      <c r="BR10" s="31">
        <f t="shared" si="32"/>
        <v>0</v>
      </c>
      <c r="BS10" s="31">
        <f t="shared" si="33"/>
        <v>59</v>
      </c>
      <c r="BT10" s="31">
        <f t="shared" si="34"/>
        <v>0</v>
      </c>
      <c r="BU10" s="31">
        <f t="shared" si="35"/>
        <v>59</v>
      </c>
      <c r="BV10" s="31">
        <f t="shared" si="36"/>
        <v>0</v>
      </c>
      <c r="BW10" s="31">
        <f t="shared" si="37"/>
        <v>59</v>
      </c>
      <c r="BX10" s="31">
        <f t="shared" si="38"/>
        <v>0</v>
      </c>
      <c r="BY10" s="31">
        <f t="shared" si="39"/>
        <v>59</v>
      </c>
      <c r="BZ10" s="31">
        <f t="shared" si="40"/>
        <v>0</v>
      </c>
      <c r="CA10" s="31">
        <f t="shared" si="41"/>
        <v>59</v>
      </c>
      <c r="CB10" s="31">
        <f t="shared" si="42"/>
        <v>0</v>
      </c>
      <c r="CC10" s="31">
        <f t="shared" si="43"/>
        <v>59</v>
      </c>
      <c r="CD10" s="31">
        <f t="shared" si="44"/>
        <v>0</v>
      </c>
      <c r="CE10" s="31">
        <f t="shared" si="45"/>
        <v>59</v>
      </c>
      <c r="CF10" s="31">
        <f t="shared" si="46"/>
        <v>0</v>
      </c>
      <c r="CG10" s="31">
        <f t="shared" si="47"/>
        <v>59</v>
      </c>
      <c r="CH10" s="31">
        <f t="shared" si="48"/>
        <v>0</v>
      </c>
      <c r="CI10" s="31">
        <f t="shared" si="49"/>
        <v>59</v>
      </c>
      <c r="CJ10" s="31" t="str">
        <f t="shared" si="50"/>
        <v/>
      </c>
      <c r="CK10" s="31" t="str">
        <f t="shared" si="51"/>
        <v/>
      </c>
      <c r="CL10" s="31" t="str">
        <f t="shared" si="52"/>
        <v/>
      </c>
      <c r="CM10" s="31" t="str">
        <f t="shared" si="53"/>
        <v/>
      </c>
      <c r="CN10" s="31" t="str">
        <f t="shared" si="54"/>
        <v/>
      </c>
      <c r="CO10" s="31" t="str">
        <f t="shared" si="55"/>
        <v/>
      </c>
      <c r="CP10" s="31" t="str">
        <f t="shared" si="56"/>
        <v/>
      </c>
      <c r="CQ10" s="31" t="str">
        <f t="shared" si="57"/>
        <v/>
      </c>
      <c r="CR10" s="31" t="str">
        <f t="shared" si="58"/>
        <v/>
      </c>
      <c r="CS10" s="31" t="str">
        <f t="shared" si="59"/>
        <v/>
      </c>
      <c r="CT10" s="31" t="str">
        <f t="shared" si="60"/>
        <v/>
      </c>
      <c r="CU10" s="31" t="str">
        <f t="shared" si="61"/>
        <v/>
      </c>
      <c r="CV10" s="31" t="str">
        <f t="shared" si="62"/>
        <v/>
      </c>
      <c r="CW10" s="31" t="str">
        <f t="shared" si="63"/>
        <v/>
      </c>
      <c r="CX10" s="31" t="str">
        <f t="shared" si="64"/>
        <v/>
      </c>
      <c r="CY10" s="31">
        <f t="shared" si="65"/>
        <v>5</v>
      </c>
      <c r="CZ10" s="31" t="str">
        <f t="shared" si="66"/>
        <v/>
      </c>
      <c r="DA10" s="31" t="str">
        <f t="shared" si="67"/>
        <v/>
      </c>
      <c r="DB10" s="31" t="str">
        <f t="shared" si="68"/>
        <v/>
      </c>
      <c r="DC10" s="31">
        <f t="shared" si="69"/>
        <v>3</v>
      </c>
      <c r="DD10" s="31" t="str">
        <f t="shared" si="70"/>
        <v/>
      </c>
      <c r="DE10" s="31" t="str">
        <f t="shared" si="71"/>
        <v/>
      </c>
      <c r="DF10" s="31" t="str">
        <f t="shared" si="72"/>
        <v/>
      </c>
      <c r="DG10" s="31" t="str">
        <f t="shared" si="73"/>
        <v/>
      </c>
      <c r="DH10" s="31" t="str">
        <f t="shared" si="74"/>
        <v/>
      </c>
      <c r="DI10" s="31" t="str">
        <f t="shared" si="75"/>
        <v/>
      </c>
      <c r="DJ10" s="31" t="str">
        <f t="shared" si="76"/>
        <v/>
      </c>
      <c r="DK10" s="31" t="str">
        <f t="shared" si="77"/>
        <v/>
      </c>
      <c r="DL10" s="31" t="str">
        <f t="shared" si="78"/>
        <v/>
      </c>
      <c r="DM10" s="31" t="str">
        <f t="shared" si="79"/>
        <v/>
      </c>
      <c r="DN10" s="31">
        <f t="shared" si="80"/>
        <v>8</v>
      </c>
      <c r="DO10" s="31" t="str">
        <f t="shared" si="81"/>
        <v/>
      </c>
      <c r="DP10" s="31" t="str">
        <f t="shared" si="82"/>
        <v/>
      </c>
      <c r="DQ10" s="31" t="str">
        <f t="shared" si="83"/>
        <v/>
      </c>
      <c r="DR10" s="31" t="str">
        <f t="shared" si="84"/>
        <v/>
      </c>
      <c r="DS10" s="31" t="str">
        <f t="shared" si="85"/>
        <v/>
      </c>
      <c r="DT10" s="31">
        <f t="shared" si="86"/>
        <v>59</v>
      </c>
      <c r="DU10" s="31" t="str">
        <f t="shared" si="87"/>
        <v/>
      </c>
      <c r="DV10" s="31" t="str">
        <f t="shared" si="88"/>
        <v/>
      </c>
      <c r="DW10" s="48">
        <f t="shared" si="89"/>
        <v>87.323943661971825</v>
      </c>
      <c r="DX10" s="72" t="str">
        <f t="shared" si="90"/>
        <v/>
      </c>
      <c r="DY10" s="74">
        <v>14.75</v>
      </c>
      <c r="DZ10" s="74">
        <v>1.0900000000000001</v>
      </c>
    </row>
    <row r="11" spans="1:134" ht="13.2" x14ac:dyDescent="0.25">
      <c r="A11" s="31">
        <v>9</v>
      </c>
      <c r="B11" s="72">
        <v>55</v>
      </c>
      <c r="C11" s="15"/>
      <c r="D11" s="14" t="s">
        <v>284</v>
      </c>
      <c r="E11" s="14"/>
      <c r="F11" s="14"/>
      <c r="G11" s="14" t="s">
        <v>285</v>
      </c>
      <c r="H11" s="50"/>
      <c r="I11" s="15" t="s">
        <v>203</v>
      </c>
      <c r="J11" s="47"/>
      <c r="K11" s="47"/>
      <c r="L11" s="47"/>
      <c r="M11" s="54">
        <v>18.75</v>
      </c>
      <c r="N11" s="54">
        <v>18</v>
      </c>
      <c r="O11" s="54">
        <v>18</v>
      </c>
      <c r="P11" s="54">
        <v>18.25</v>
      </c>
      <c r="Q11" s="54">
        <v>18</v>
      </c>
      <c r="R11" s="51"/>
      <c r="S11" s="51"/>
      <c r="T11" s="51"/>
      <c r="U11" s="51"/>
      <c r="V11" s="51"/>
      <c r="W11" s="51"/>
      <c r="X11" s="52">
        <f t="shared" si="0"/>
        <v>2.2200000000000002</v>
      </c>
      <c r="Y11" s="52">
        <f t="shared" si="1"/>
        <v>1.94</v>
      </c>
      <c r="Z11" s="52">
        <f t="shared" si="2"/>
        <v>1.94</v>
      </c>
      <c r="AA11" s="52">
        <f t="shared" si="3"/>
        <v>2.02</v>
      </c>
      <c r="AB11" s="52">
        <f t="shared" si="4"/>
        <v>1.94</v>
      </c>
      <c r="AC11" s="54">
        <v>21.25</v>
      </c>
      <c r="AD11" s="54">
        <v>18</v>
      </c>
      <c r="AE11" s="54">
        <v>18.5</v>
      </c>
      <c r="AF11" s="54">
        <v>28</v>
      </c>
      <c r="AG11" s="54">
        <v>16.5</v>
      </c>
      <c r="AH11" s="52">
        <f t="shared" si="5"/>
        <v>3.38</v>
      </c>
      <c r="AI11" s="52">
        <f t="shared" si="6"/>
        <v>1.94</v>
      </c>
      <c r="AJ11" s="52">
        <f t="shared" si="7"/>
        <v>2.12</v>
      </c>
      <c r="AK11" s="52">
        <f t="shared" si="8"/>
        <v>8.58</v>
      </c>
      <c r="AL11" s="52">
        <f t="shared" si="9"/>
        <v>1.5</v>
      </c>
      <c r="AM11" s="53"/>
      <c r="AN11" s="53"/>
      <c r="AO11" s="53"/>
      <c r="AP11" s="53"/>
      <c r="AQ11" s="53"/>
      <c r="AR11" s="53"/>
      <c r="AS11" s="55">
        <f t="shared" si="10"/>
        <v>10.059999999999999</v>
      </c>
      <c r="AT11" s="31">
        <f t="shared" si="11"/>
        <v>43</v>
      </c>
      <c r="AU11" s="57">
        <f>IF(D11="","",IF(LOOKUP(AT11,'Master 2012 Pay Sheet'!$A$5:$A$35,'Master 2012 Pay Sheet'!$B$5:$B$35)&gt;0,LOOKUP(AT11,'Master 2012 Pay Sheet'!$A$5:$A$35,'Master 2012 Pay Sheet'!$B$5:$B$35),0))</f>
        <v>0</v>
      </c>
      <c r="AV11" s="56">
        <f t="shared" si="12"/>
        <v>17.52</v>
      </c>
      <c r="AW11" s="31">
        <f t="shared" si="13"/>
        <v>9</v>
      </c>
      <c r="AX11" s="57">
        <f>IF(D11="","",IF(LOOKUP(AW11,'Master 2012 Pay Sheet'!$C$5:$C$35,'Master 2012 Pay Sheet'!$D$5:$D$35)&gt;0,LOOKUP(AW11,'Master 2012 Pay Sheet'!$C$5:$C$35,'Master 2012 Pay Sheet'!$D$5:$D$35),0))</f>
        <v>0</v>
      </c>
      <c r="AY11" s="56">
        <f t="shared" si="14"/>
        <v>27.58</v>
      </c>
      <c r="AZ11" s="31">
        <f t="shared" si="15"/>
        <v>18</v>
      </c>
      <c r="BA11" s="57">
        <f>IF(D11="","",IF(LOOKUP(AZ11,'Master 2012 Pay Sheet'!$E$5:$E$35,'Master 2012 Pay Sheet'!$F$5:$F$35)&gt;0,LOOKUP(AZ11,'Master 2012 Pay Sheet'!$E$5:$E$35,'Master 2012 Pay Sheet'!$F$5:$F$35),0))</f>
        <v>0</v>
      </c>
      <c r="BB11" s="57">
        <f t="shared" si="16"/>
        <v>0</v>
      </c>
      <c r="BC11" s="31">
        <f t="shared" si="17"/>
        <v>25</v>
      </c>
      <c r="BD11" s="31" t="str">
        <f t="shared" si="18"/>
        <v/>
      </c>
      <c r="BE11" s="31">
        <f t="shared" si="19"/>
        <v>5</v>
      </c>
      <c r="BF11" s="56">
        <f t="shared" si="20"/>
        <v>2.2200000000000002</v>
      </c>
      <c r="BG11" s="31" t="str">
        <f t="shared" si="21"/>
        <v/>
      </c>
      <c r="BH11" s="31">
        <f t="shared" si="22"/>
        <v>5</v>
      </c>
      <c r="BI11" s="56">
        <f t="shared" si="23"/>
        <v>8.58</v>
      </c>
      <c r="BJ11" s="31" t="str">
        <f t="shared" si="24"/>
        <v/>
      </c>
      <c r="BK11" s="31">
        <f t="shared" si="25"/>
        <v>10</v>
      </c>
      <c r="BL11" s="31">
        <f t="shared" si="26"/>
        <v>0</v>
      </c>
      <c r="BM11" s="31">
        <f t="shared" si="27"/>
        <v>55</v>
      </c>
      <c r="BN11" s="31">
        <f t="shared" si="28"/>
        <v>0</v>
      </c>
      <c r="BO11" s="31">
        <f t="shared" si="29"/>
        <v>55</v>
      </c>
      <c r="BP11" s="31">
        <f t="shared" si="30"/>
        <v>0</v>
      </c>
      <c r="BQ11" s="31">
        <f t="shared" si="31"/>
        <v>55</v>
      </c>
      <c r="BR11" s="31">
        <f t="shared" si="32"/>
        <v>0</v>
      </c>
      <c r="BS11" s="31">
        <f t="shared" si="33"/>
        <v>55</v>
      </c>
      <c r="BT11" s="31">
        <f t="shared" si="34"/>
        <v>0</v>
      </c>
      <c r="BU11" s="31">
        <f t="shared" si="35"/>
        <v>55</v>
      </c>
      <c r="BV11" s="31">
        <f t="shared" si="36"/>
        <v>0</v>
      </c>
      <c r="BW11" s="31">
        <f t="shared" si="37"/>
        <v>55</v>
      </c>
      <c r="BX11" s="31">
        <f t="shared" si="38"/>
        <v>0</v>
      </c>
      <c r="BY11" s="31">
        <f t="shared" si="39"/>
        <v>55</v>
      </c>
      <c r="BZ11" s="31">
        <f t="shared" si="40"/>
        <v>0</v>
      </c>
      <c r="CA11" s="31">
        <f t="shared" si="41"/>
        <v>55</v>
      </c>
      <c r="CB11" s="31">
        <f t="shared" si="42"/>
        <v>0</v>
      </c>
      <c r="CC11" s="31">
        <f t="shared" si="43"/>
        <v>55</v>
      </c>
      <c r="CD11" s="31">
        <f t="shared" si="44"/>
        <v>0</v>
      </c>
      <c r="CE11" s="31">
        <f t="shared" si="45"/>
        <v>55</v>
      </c>
      <c r="CF11" s="31">
        <f t="shared" si="46"/>
        <v>0</v>
      </c>
      <c r="CG11" s="31">
        <f t="shared" si="47"/>
        <v>55</v>
      </c>
      <c r="CH11" s="31">
        <f t="shared" si="48"/>
        <v>0</v>
      </c>
      <c r="CI11" s="31">
        <f t="shared" si="49"/>
        <v>55</v>
      </c>
      <c r="CJ11" s="31" t="str">
        <f t="shared" si="50"/>
        <v/>
      </c>
      <c r="CK11" s="31" t="str">
        <f t="shared" si="51"/>
        <v/>
      </c>
      <c r="CL11" s="31" t="str">
        <f t="shared" si="52"/>
        <v/>
      </c>
      <c r="CM11" s="31" t="str">
        <f t="shared" si="53"/>
        <v/>
      </c>
      <c r="CN11" s="31" t="str">
        <f t="shared" si="54"/>
        <v/>
      </c>
      <c r="CO11" s="31" t="str">
        <f t="shared" si="55"/>
        <v/>
      </c>
      <c r="CP11" s="31" t="str">
        <f t="shared" si="56"/>
        <v/>
      </c>
      <c r="CQ11" s="31" t="str">
        <f t="shared" si="57"/>
        <v/>
      </c>
      <c r="CR11" s="31" t="str">
        <f t="shared" si="58"/>
        <v/>
      </c>
      <c r="CS11" s="31" t="str">
        <f t="shared" si="59"/>
        <v/>
      </c>
      <c r="CT11" s="31" t="str">
        <f t="shared" si="60"/>
        <v/>
      </c>
      <c r="CU11" s="31" t="str">
        <f t="shared" si="61"/>
        <v/>
      </c>
      <c r="CV11" s="31" t="str">
        <f t="shared" si="62"/>
        <v/>
      </c>
      <c r="CW11" s="31" t="str">
        <f t="shared" si="63"/>
        <v/>
      </c>
      <c r="CX11" s="31" t="str">
        <f t="shared" si="64"/>
        <v/>
      </c>
      <c r="CY11" s="31">
        <f t="shared" si="65"/>
        <v>5</v>
      </c>
      <c r="CZ11" s="31" t="str">
        <f t="shared" si="66"/>
        <v/>
      </c>
      <c r="DA11" s="31" t="str">
        <f t="shared" si="67"/>
        <v/>
      </c>
      <c r="DB11" s="31" t="str">
        <f t="shared" si="68"/>
        <v/>
      </c>
      <c r="DC11" s="31" t="str">
        <f t="shared" si="69"/>
        <v/>
      </c>
      <c r="DD11" s="31" t="str">
        <f t="shared" si="70"/>
        <v/>
      </c>
      <c r="DE11" s="31">
        <f t="shared" si="71"/>
        <v>5</v>
      </c>
      <c r="DF11" s="31" t="str">
        <f t="shared" si="72"/>
        <v/>
      </c>
      <c r="DG11" s="31" t="str">
        <f t="shared" si="73"/>
        <v/>
      </c>
      <c r="DH11" s="31" t="str">
        <f t="shared" si="74"/>
        <v/>
      </c>
      <c r="DI11" s="31" t="str">
        <f t="shared" si="75"/>
        <v/>
      </c>
      <c r="DJ11" s="31" t="str">
        <f t="shared" si="76"/>
        <v/>
      </c>
      <c r="DK11" s="31" t="str">
        <f t="shared" si="77"/>
        <v/>
      </c>
      <c r="DL11" s="31" t="str">
        <f t="shared" si="78"/>
        <v/>
      </c>
      <c r="DM11" s="31" t="str">
        <f t="shared" si="79"/>
        <v/>
      </c>
      <c r="DN11" s="31" t="str">
        <f t="shared" si="80"/>
        <v/>
      </c>
      <c r="DO11" s="31" t="str">
        <f t="shared" si="81"/>
        <v/>
      </c>
      <c r="DP11" s="31">
        <f t="shared" si="82"/>
        <v>10</v>
      </c>
      <c r="DQ11" s="31" t="str">
        <f t="shared" si="83"/>
        <v/>
      </c>
      <c r="DR11" s="31" t="str">
        <f t="shared" si="84"/>
        <v/>
      </c>
      <c r="DS11" s="31" t="str">
        <f t="shared" si="85"/>
        <v/>
      </c>
      <c r="DT11" s="31">
        <f t="shared" si="86"/>
        <v>55</v>
      </c>
      <c r="DU11" s="31" t="str">
        <f t="shared" si="87"/>
        <v/>
      </c>
      <c r="DV11" s="31" t="str">
        <f t="shared" si="88"/>
        <v/>
      </c>
      <c r="DW11" s="48">
        <f t="shared" si="89"/>
        <v>76.056338028169009</v>
      </c>
      <c r="DX11" s="72" t="str">
        <f t="shared" si="90"/>
        <v/>
      </c>
      <c r="DY11" s="74">
        <v>15</v>
      </c>
      <c r="DZ11" s="74">
        <v>1.1200000000000001</v>
      </c>
    </row>
    <row r="12" spans="1:134" ht="13.2" x14ac:dyDescent="0.25">
      <c r="A12" s="31">
        <v>10</v>
      </c>
      <c r="B12" s="72">
        <v>8</v>
      </c>
      <c r="C12" s="60"/>
      <c r="D12" s="61" t="s">
        <v>187</v>
      </c>
      <c r="E12" s="61"/>
      <c r="F12" s="14"/>
      <c r="G12" s="14" t="s">
        <v>188</v>
      </c>
      <c r="H12" s="50"/>
      <c r="I12" s="60" t="s">
        <v>203</v>
      </c>
      <c r="J12" s="62"/>
      <c r="K12" s="62"/>
      <c r="L12" s="62"/>
      <c r="M12" s="54">
        <v>18.25</v>
      </c>
      <c r="N12" s="54">
        <v>17.5</v>
      </c>
      <c r="O12" s="54">
        <v>17</v>
      </c>
      <c r="P12" s="54">
        <v>16.75</v>
      </c>
      <c r="Q12" s="54"/>
      <c r="R12" s="51"/>
      <c r="S12" s="51"/>
      <c r="T12" s="51"/>
      <c r="U12" s="51"/>
      <c r="V12" s="51"/>
      <c r="W12" s="51"/>
      <c r="X12" s="52">
        <f t="shared" si="0"/>
        <v>2.02</v>
      </c>
      <c r="Y12" s="52">
        <f t="shared" si="1"/>
        <v>1.78</v>
      </c>
      <c r="Z12" s="52">
        <f t="shared" si="2"/>
        <v>1.64</v>
      </c>
      <c r="AA12" s="52">
        <f t="shared" si="3"/>
        <v>1.58</v>
      </c>
      <c r="AB12" s="52" t="str">
        <f t="shared" si="4"/>
        <v xml:space="preserve"> </v>
      </c>
      <c r="AC12" s="54">
        <v>23.25</v>
      </c>
      <c r="AD12" s="54">
        <v>19.5</v>
      </c>
      <c r="AE12" s="54">
        <v>18</v>
      </c>
      <c r="AF12" s="54">
        <v>18.5</v>
      </c>
      <c r="AG12" s="54">
        <v>25.5</v>
      </c>
      <c r="AH12" s="52">
        <f t="shared" si="5"/>
        <v>4.58</v>
      </c>
      <c r="AI12" s="52">
        <f t="shared" si="6"/>
        <v>2.52</v>
      </c>
      <c r="AJ12" s="52">
        <f t="shared" si="7"/>
        <v>1.94</v>
      </c>
      <c r="AK12" s="52">
        <f t="shared" si="8"/>
        <v>2.12</v>
      </c>
      <c r="AL12" s="52">
        <f t="shared" si="9"/>
        <v>6.26</v>
      </c>
      <c r="AM12" s="53"/>
      <c r="AN12" s="53"/>
      <c r="AO12" s="53"/>
      <c r="AP12" s="53"/>
      <c r="AQ12" s="53"/>
      <c r="AR12" s="53"/>
      <c r="AS12" s="55">
        <f t="shared" si="10"/>
        <v>7.02</v>
      </c>
      <c r="AT12" s="31">
        <f t="shared" si="11"/>
        <v>54</v>
      </c>
      <c r="AU12" s="57">
        <f>IF(D12="","",IF(LOOKUP(AT12,'Master 2012 Pay Sheet'!$A$5:$A$35,'Master 2012 Pay Sheet'!$B$5:$B$35)&gt;0,LOOKUP(AT12,'Master 2012 Pay Sheet'!$A$5:$A$35,'Master 2012 Pay Sheet'!$B$5:$B$35),0))</f>
        <v>0</v>
      </c>
      <c r="AV12" s="56">
        <f t="shared" si="12"/>
        <v>17.420000000000002</v>
      </c>
      <c r="AW12" s="31">
        <f t="shared" si="13"/>
        <v>10</v>
      </c>
      <c r="AX12" s="57">
        <f>IF(D12="","",IF(LOOKUP(AW12,'Master 2012 Pay Sheet'!$C$5:$C$35,'Master 2012 Pay Sheet'!$D$5:$D$35)&gt;0,LOOKUP(AW12,'Master 2012 Pay Sheet'!$C$5:$C$35,'Master 2012 Pay Sheet'!$D$5:$D$35),0))</f>
        <v>0</v>
      </c>
      <c r="AY12" s="56">
        <f t="shared" si="14"/>
        <v>24.44</v>
      </c>
      <c r="AZ12" s="31">
        <f t="shared" si="15"/>
        <v>26</v>
      </c>
      <c r="BA12" s="57">
        <f>IF(D12="","",IF(LOOKUP(AZ12,'Master 2012 Pay Sheet'!$E$5:$E$35,'Master 2012 Pay Sheet'!$F$5:$F$35)&gt;0,LOOKUP(AZ12,'Master 2012 Pay Sheet'!$E$5:$E$35,'Master 2012 Pay Sheet'!$F$5:$F$35),0))</f>
        <v>0</v>
      </c>
      <c r="BB12" s="57">
        <f t="shared" si="16"/>
        <v>0</v>
      </c>
      <c r="BC12" s="31">
        <f t="shared" si="17"/>
        <v>28</v>
      </c>
      <c r="BD12" s="31" t="str">
        <f t="shared" si="18"/>
        <v/>
      </c>
      <c r="BE12" s="31">
        <f t="shared" si="19"/>
        <v>4</v>
      </c>
      <c r="BF12" s="56">
        <f t="shared" si="20"/>
        <v>2.02</v>
      </c>
      <c r="BG12" s="31" t="str">
        <f t="shared" si="21"/>
        <v/>
      </c>
      <c r="BH12" s="31">
        <f t="shared" si="22"/>
        <v>5</v>
      </c>
      <c r="BI12" s="56">
        <f t="shared" si="23"/>
        <v>6.26</v>
      </c>
      <c r="BJ12" s="31" t="str">
        <f t="shared" si="24"/>
        <v/>
      </c>
      <c r="BK12" s="31">
        <f t="shared" si="25"/>
        <v>9</v>
      </c>
      <c r="BL12" s="31">
        <f t="shared" si="26"/>
        <v>0</v>
      </c>
      <c r="BM12" s="31">
        <f t="shared" si="27"/>
        <v>8</v>
      </c>
      <c r="BN12" s="31">
        <f t="shared" si="28"/>
        <v>0</v>
      </c>
      <c r="BO12" s="31">
        <f t="shared" si="29"/>
        <v>8</v>
      </c>
      <c r="BP12" s="31">
        <f t="shared" si="30"/>
        <v>0</v>
      </c>
      <c r="BQ12" s="31">
        <f t="shared" si="31"/>
        <v>8</v>
      </c>
      <c r="BR12" s="31">
        <f t="shared" si="32"/>
        <v>0</v>
      </c>
      <c r="BS12" s="31">
        <f t="shared" si="33"/>
        <v>8</v>
      </c>
      <c r="BT12" s="31">
        <f t="shared" si="34"/>
        <v>0</v>
      </c>
      <c r="BU12" s="31">
        <f t="shared" si="35"/>
        <v>8</v>
      </c>
      <c r="BV12" s="31">
        <f t="shared" si="36"/>
        <v>0</v>
      </c>
      <c r="BW12" s="31">
        <f t="shared" si="37"/>
        <v>8</v>
      </c>
      <c r="BX12" s="31">
        <f t="shared" si="38"/>
        <v>0</v>
      </c>
      <c r="BY12" s="31">
        <f t="shared" si="39"/>
        <v>8</v>
      </c>
      <c r="BZ12" s="31">
        <f t="shared" si="40"/>
        <v>0</v>
      </c>
      <c r="CA12" s="31">
        <f t="shared" si="41"/>
        <v>8</v>
      </c>
      <c r="CB12" s="31">
        <f t="shared" si="42"/>
        <v>0</v>
      </c>
      <c r="CC12" s="31">
        <f t="shared" si="43"/>
        <v>8</v>
      </c>
      <c r="CD12" s="31">
        <f t="shared" si="44"/>
        <v>0</v>
      </c>
      <c r="CE12" s="31">
        <f t="shared" si="45"/>
        <v>8</v>
      </c>
      <c r="CF12" s="31">
        <f t="shared" si="46"/>
        <v>0</v>
      </c>
      <c r="CG12" s="31">
        <f t="shared" si="47"/>
        <v>8</v>
      </c>
      <c r="CH12" s="31">
        <f t="shared" si="48"/>
        <v>0</v>
      </c>
      <c r="CI12" s="31">
        <f t="shared" si="49"/>
        <v>8</v>
      </c>
      <c r="CJ12" s="31" t="str">
        <f t="shared" si="50"/>
        <v/>
      </c>
      <c r="CK12" s="31" t="str">
        <f t="shared" si="51"/>
        <v/>
      </c>
      <c r="CL12" s="31" t="str">
        <f t="shared" si="52"/>
        <v/>
      </c>
      <c r="CM12" s="31" t="str">
        <f t="shared" si="53"/>
        <v/>
      </c>
      <c r="CN12" s="31" t="str">
        <f t="shared" si="54"/>
        <v/>
      </c>
      <c r="CO12" s="31" t="str">
        <f t="shared" si="55"/>
        <v/>
      </c>
      <c r="CP12" s="31" t="str">
        <f t="shared" si="56"/>
        <v/>
      </c>
      <c r="CQ12" s="31" t="str">
        <f t="shared" si="57"/>
        <v/>
      </c>
      <c r="CR12" s="31" t="str">
        <f t="shared" si="58"/>
        <v/>
      </c>
      <c r="CS12" s="31" t="str">
        <f t="shared" si="59"/>
        <v/>
      </c>
      <c r="CT12" s="31" t="str">
        <f t="shared" si="60"/>
        <v/>
      </c>
      <c r="CU12" s="31" t="str">
        <f t="shared" si="61"/>
        <v/>
      </c>
      <c r="CV12" s="31" t="str">
        <f t="shared" si="62"/>
        <v/>
      </c>
      <c r="CW12" s="31" t="str">
        <f t="shared" si="63"/>
        <v/>
      </c>
      <c r="CX12" s="31">
        <f t="shared" si="64"/>
        <v>4</v>
      </c>
      <c r="CY12" s="31" t="str">
        <f t="shared" si="65"/>
        <v/>
      </c>
      <c r="CZ12" s="31" t="str">
        <f t="shared" si="66"/>
        <v/>
      </c>
      <c r="DA12" s="31" t="str">
        <f t="shared" si="67"/>
        <v/>
      </c>
      <c r="DB12" s="31" t="str">
        <f t="shared" si="68"/>
        <v/>
      </c>
      <c r="DC12" s="31" t="str">
        <f t="shared" si="69"/>
        <v/>
      </c>
      <c r="DD12" s="31" t="str">
        <f t="shared" si="70"/>
        <v/>
      </c>
      <c r="DE12" s="31">
        <f t="shared" si="71"/>
        <v>5</v>
      </c>
      <c r="DF12" s="31" t="str">
        <f t="shared" si="72"/>
        <v/>
      </c>
      <c r="DG12" s="31" t="str">
        <f t="shared" si="73"/>
        <v/>
      </c>
      <c r="DH12" s="31" t="str">
        <f t="shared" si="74"/>
        <v/>
      </c>
      <c r="DI12" s="31" t="str">
        <f t="shared" si="75"/>
        <v/>
      </c>
      <c r="DJ12" s="31" t="str">
        <f t="shared" si="76"/>
        <v/>
      </c>
      <c r="DK12" s="31" t="str">
        <f t="shared" si="77"/>
        <v/>
      </c>
      <c r="DL12" s="31" t="str">
        <f t="shared" si="78"/>
        <v/>
      </c>
      <c r="DM12" s="31" t="str">
        <f t="shared" si="79"/>
        <v/>
      </c>
      <c r="DN12" s="31" t="str">
        <f t="shared" si="80"/>
        <v/>
      </c>
      <c r="DO12" s="31">
        <f t="shared" si="81"/>
        <v>9</v>
      </c>
      <c r="DP12" s="31" t="str">
        <f t="shared" si="82"/>
        <v/>
      </c>
      <c r="DQ12" s="31" t="str">
        <f t="shared" si="83"/>
        <v/>
      </c>
      <c r="DR12" s="31" t="str">
        <f t="shared" si="84"/>
        <v/>
      </c>
      <c r="DS12" s="31" t="str">
        <f t="shared" si="85"/>
        <v/>
      </c>
      <c r="DT12" s="31">
        <f t="shared" si="86"/>
        <v>8</v>
      </c>
      <c r="DU12" s="31" t="str">
        <f t="shared" si="87"/>
        <v/>
      </c>
      <c r="DV12" s="31" t="str">
        <f t="shared" si="88"/>
        <v/>
      </c>
      <c r="DW12" s="48">
        <f t="shared" si="89"/>
        <v>64.788732394366207</v>
      </c>
      <c r="DX12" s="72" t="str">
        <f t="shared" si="90"/>
        <v/>
      </c>
      <c r="DY12" s="74">
        <v>15.25</v>
      </c>
      <c r="DZ12" s="74">
        <v>1.18</v>
      </c>
    </row>
    <row r="13" spans="1:134" ht="13.2" x14ac:dyDescent="0.25">
      <c r="A13" s="31">
        <v>11</v>
      </c>
      <c r="B13" s="72">
        <v>16</v>
      </c>
      <c r="C13" s="15"/>
      <c r="D13" s="14" t="s">
        <v>204</v>
      </c>
      <c r="E13" s="14"/>
      <c r="F13" s="14"/>
      <c r="G13" s="14" t="s">
        <v>205</v>
      </c>
      <c r="H13" s="50"/>
      <c r="I13" s="15" t="s">
        <v>203</v>
      </c>
      <c r="J13" s="47"/>
      <c r="K13" s="47"/>
      <c r="L13" s="47"/>
      <c r="M13" s="54">
        <v>25.25</v>
      </c>
      <c r="N13" s="54">
        <v>31.75</v>
      </c>
      <c r="O13" s="54">
        <v>17.25</v>
      </c>
      <c r="P13" s="54">
        <v>16.75</v>
      </c>
      <c r="Q13" s="54">
        <v>18.5</v>
      </c>
      <c r="R13" s="51"/>
      <c r="S13" s="51"/>
      <c r="T13" s="51"/>
      <c r="U13" s="51"/>
      <c r="V13" s="51"/>
      <c r="W13" s="51"/>
      <c r="X13" s="52">
        <f t="shared" si="0"/>
        <v>6.06</v>
      </c>
      <c r="Y13" s="52">
        <f t="shared" si="1"/>
        <v>13.02</v>
      </c>
      <c r="Z13" s="52">
        <f t="shared" si="2"/>
        <v>1.72</v>
      </c>
      <c r="AA13" s="52">
        <f t="shared" si="3"/>
        <v>1.58</v>
      </c>
      <c r="AB13" s="52">
        <f t="shared" si="4"/>
        <v>2.12</v>
      </c>
      <c r="AC13" s="54">
        <v>17.5</v>
      </c>
      <c r="AD13" s="54">
        <v>18</v>
      </c>
      <c r="AE13" s="54">
        <v>16.5</v>
      </c>
      <c r="AF13" s="54">
        <v>17.75</v>
      </c>
      <c r="AG13" s="54">
        <v>29.25</v>
      </c>
      <c r="AH13" s="52">
        <f t="shared" si="5"/>
        <v>1.78</v>
      </c>
      <c r="AI13" s="52">
        <f t="shared" si="6"/>
        <v>1.94</v>
      </c>
      <c r="AJ13" s="52">
        <f t="shared" si="7"/>
        <v>1.5</v>
      </c>
      <c r="AK13" s="52">
        <f t="shared" si="8"/>
        <v>1.86</v>
      </c>
      <c r="AL13" s="52">
        <f t="shared" si="9"/>
        <v>9.94</v>
      </c>
      <c r="AM13" s="53"/>
      <c r="AN13" s="53"/>
      <c r="AO13" s="53"/>
      <c r="AP13" s="53"/>
      <c r="AQ13" s="53"/>
      <c r="AR13" s="53"/>
      <c r="AS13" s="55">
        <f t="shared" si="10"/>
        <v>24.499999999999996</v>
      </c>
      <c r="AT13" s="31">
        <f t="shared" si="11"/>
        <v>2</v>
      </c>
      <c r="AU13" s="57">
        <f>IF(D13="","",IF(LOOKUP(AT13,'Master 2012 Pay Sheet'!$A$5:$A$35,'Master 2012 Pay Sheet'!$B$5:$B$35)&gt;0,LOOKUP(AT13,'Master 2012 Pay Sheet'!$A$5:$A$35,'Master 2012 Pay Sheet'!$B$5:$B$35),0))</f>
        <v>0</v>
      </c>
      <c r="AV13" s="56">
        <f t="shared" si="12"/>
        <v>17.02</v>
      </c>
      <c r="AW13" s="31">
        <f t="shared" si="13"/>
        <v>11</v>
      </c>
      <c r="AX13" s="57">
        <f>IF(D13="","",IF(LOOKUP(AW13,'Master 2012 Pay Sheet'!$C$5:$C$35,'Master 2012 Pay Sheet'!$D$5:$D$35)&gt;0,LOOKUP(AW13,'Master 2012 Pay Sheet'!$C$5:$C$35,'Master 2012 Pay Sheet'!$D$5:$D$35),0))</f>
        <v>0</v>
      </c>
      <c r="AY13" s="56">
        <f t="shared" si="14"/>
        <v>41.519999999999996</v>
      </c>
      <c r="AZ13" s="31">
        <f t="shared" si="15"/>
        <v>1</v>
      </c>
      <c r="BA13" s="57">
        <f>IF(D13="","",IF(LOOKUP(AZ13,'Master 2012 Pay Sheet'!$E$5:$E$35,'Master 2012 Pay Sheet'!$F$5:$F$35)&gt;0,LOOKUP(AZ13,'Master 2012 Pay Sheet'!$E$5:$E$35,'Master 2012 Pay Sheet'!$F$5:$F$35),0))</f>
        <v>0</v>
      </c>
      <c r="BB13" s="57">
        <f t="shared" si="16"/>
        <v>0</v>
      </c>
      <c r="BC13" s="31">
        <f t="shared" si="17"/>
        <v>1</v>
      </c>
      <c r="BD13" s="31" t="str">
        <f t="shared" si="18"/>
        <v/>
      </c>
      <c r="BE13" s="31">
        <f t="shared" si="19"/>
        <v>5</v>
      </c>
      <c r="BF13" s="56">
        <f t="shared" si="20"/>
        <v>13.02</v>
      </c>
      <c r="BG13" s="31">
        <f t="shared" si="21"/>
        <v>16</v>
      </c>
      <c r="BH13" s="31">
        <f t="shared" si="22"/>
        <v>5</v>
      </c>
      <c r="BI13" s="56">
        <f t="shared" si="23"/>
        <v>9.94</v>
      </c>
      <c r="BJ13" s="31" t="str">
        <f t="shared" si="24"/>
        <v/>
      </c>
      <c r="BK13" s="31">
        <f t="shared" si="25"/>
        <v>10</v>
      </c>
      <c r="BL13" s="31">
        <f t="shared" si="26"/>
        <v>0</v>
      </c>
      <c r="BM13" s="31">
        <f t="shared" si="27"/>
        <v>16</v>
      </c>
      <c r="BN13" s="31">
        <f t="shared" si="28"/>
        <v>0</v>
      </c>
      <c r="BO13" s="31">
        <f t="shared" si="29"/>
        <v>16</v>
      </c>
      <c r="BP13" s="31">
        <f t="shared" si="30"/>
        <v>0</v>
      </c>
      <c r="BQ13" s="31">
        <f t="shared" si="31"/>
        <v>16</v>
      </c>
      <c r="BR13" s="31">
        <f t="shared" si="32"/>
        <v>0</v>
      </c>
      <c r="BS13" s="31">
        <f t="shared" si="33"/>
        <v>16</v>
      </c>
      <c r="BT13" s="31">
        <f t="shared" si="34"/>
        <v>0</v>
      </c>
      <c r="BU13" s="31">
        <f t="shared" si="35"/>
        <v>16</v>
      </c>
      <c r="BV13" s="31">
        <f t="shared" si="36"/>
        <v>0</v>
      </c>
      <c r="BW13" s="31">
        <f t="shared" si="37"/>
        <v>16</v>
      </c>
      <c r="BX13" s="31">
        <f t="shared" si="38"/>
        <v>0</v>
      </c>
      <c r="BY13" s="31">
        <f t="shared" si="39"/>
        <v>16</v>
      </c>
      <c r="BZ13" s="31">
        <f t="shared" si="40"/>
        <v>0</v>
      </c>
      <c r="CA13" s="31">
        <f t="shared" si="41"/>
        <v>16</v>
      </c>
      <c r="CB13" s="31">
        <f t="shared" si="42"/>
        <v>0</v>
      </c>
      <c r="CC13" s="31">
        <f t="shared" si="43"/>
        <v>16</v>
      </c>
      <c r="CD13" s="31">
        <f t="shared" si="44"/>
        <v>0</v>
      </c>
      <c r="CE13" s="31">
        <f t="shared" si="45"/>
        <v>16</v>
      </c>
      <c r="CF13" s="31">
        <f t="shared" si="46"/>
        <v>0</v>
      </c>
      <c r="CG13" s="31">
        <f t="shared" si="47"/>
        <v>16</v>
      </c>
      <c r="CH13" s="31">
        <f t="shared" si="48"/>
        <v>0</v>
      </c>
      <c r="CI13" s="31">
        <f t="shared" si="49"/>
        <v>16</v>
      </c>
      <c r="CJ13" s="31" t="str">
        <f t="shared" si="50"/>
        <v/>
      </c>
      <c r="CK13" s="31" t="str">
        <f t="shared" si="51"/>
        <v/>
      </c>
      <c r="CL13" s="31" t="str">
        <f t="shared" si="52"/>
        <v/>
      </c>
      <c r="CM13" s="31" t="str">
        <f t="shared" si="53"/>
        <v/>
      </c>
      <c r="CN13" s="31" t="str">
        <f t="shared" si="54"/>
        <v/>
      </c>
      <c r="CO13" s="31" t="str">
        <f t="shared" si="55"/>
        <v/>
      </c>
      <c r="CP13" s="31" t="str">
        <f t="shared" si="56"/>
        <v/>
      </c>
      <c r="CQ13" s="31" t="str">
        <f t="shared" si="57"/>
        <v/>
      </c>
      <c r="CR13" s="31" t="str">
        <f t="shared" si="58"/>
        <v/>
      </c>
      <c r="CS13" s="31" t="str">
        <f t="shared" si="59"/>
        <v/>
      </c>
      <c r="CT13" s="31" t="str">
        <f t="shared" si="60"/>
        <v/>
      </c>
      <c r="CU13" s="31" t="str">
        <f t="shared" si="61"/>
        <v/>
      </c>
      <c r="CV13" s="31" t="str">
        <f t="shared" si="62"/>
        <v/>
      </c>
      <c r="CW13" s="31" t="str">
        <f t="shared" si="63"/>
        <v/>
      </c>
      <c r="CX13" s="31" t="str">
        <f t="shared" si="64"/>
        <v/>
      </c>
      <c r="CY13" s="31">
        <f t="shared" si="65"/>
        <v>5</v>
      </c>
      <c r="CZ13" s="31" t="str">
        <f t="shared" si="66"/>
        <v/>
      </c>
      <c r="DA13" s="31" t="str">
        <f t="shared" si="67"/>
        <v/>
      </c>
      <c r="DB13" s="31" t="str">
        <f t="shared" si="68"/>
        <v/>
      </c>
      <c r="DC13" s="31" t="str">
        <f t="shared" si="69"/>
        <v/>
      </c>
      <c r="DD13" s="31" t="str">
        <f t="shared" si="70"/>
        <v/>
      </c>
      <c r="DE13" s="31">
        <f t="shared" si="71"/>
        <v>5</v>
      </c>
      <c r="DF13" s="31" t="str">
        <f t="shared" si="72"/>
        <v/>
      </c>
      <c r="DG13" s="31" t="str">
        <f t="shared" si="73"/>
        <v/>
      </c>
      <c r="DH13" s="31" t="str">
        <f t="shared" si="74"/>
        <v/>
      </c>
      <c r="DI13" s="31" t="str">
        <f t="shared" si="75"/>
        <v/>
      </c>
      <c r="DJ13" s="31" t="str">
        <f t="shared" si="76"/>
        <v/>
      </c>
      <c r="DK13" s="31" t="str">
        <f t="shared" si="77"/>
        <v/>
      </c>
      <c r="DL13" s="31" t="str">
        <f t="shared" si="78"/>
        <v/>
      </c>
      <c r="DM13" s="31" t="str">
        <f t="shared" si="79"/>
        <v/>
      </c>
      <c r="DN13" s="31" t="str">
        <f t="shared" si="80"/>
        <v/>
      </c>
      <c r="DO13" s="31" t="str">
        <f t="shared" si="81"/>
        <v/>
      </c>
      <c r="DP13" s="31">
        <f t="shared" si="82"/>
        <v>10</v>
      </c>
      <c r="DQ13" s="31" t="str">
        <f t="shared" si="83"/>
        <v/>
      </c>
      <c r="DR13" s="31" t="str">
        <f t="shared" si="84"/>
        <v/>
      </c>
      <c r="DS13" s="31" t="str">
        <f t="shared" si="85"/>
        <v/>
      </c>
      <c r="DT13" s="31">
        <f t="shared" si="86"/>
        <v>16</v>
      </c>
      <c r="DU13" s="31" t="str">
        <f t="shared" si="87"/>
        <v/>
      </c>
      <c r="DV13" s="31" t="str">
        <f t="shared" si="88"/>
        <v/>
      </c>
      <c r="DW13" s="48">
        <f t="shared" si="89"/>
        <v>100</v>
      </c>
      <c r="DX13" s="72" t="str">
        <f t="shared" si="90"/>
        <v/>
      </c>
      <c r="DY13" s="74">
        <v>15.5</v>
      </c>
      <c r="DZ13" s="74">
        <v>1.24</v>
      </c>
    </row>
    <row r="14" spans="1:134" ht="13.2" x14ac:dyDescent="0.25">
      <c r="A14" s="31">
        <v>12</v>
      </c>
      <c r="B14" s="72">
        <v>52</v>
      </c>
      <c r="C14" s="15"/>
      <c r="D14" s="14" t="s">
        <v>278</v>
      </c>
      <c r="E14" s="14"/>
      <c r="F14" s="14"/>
      <c r="G14" s="14" t="s">
        <v>279</v>
      </c>
      <c r="H14" s="50"/>
      <c r="I14" s="15" t="s">
        <v>222</v>
      </c>
      <c r="J14" s="47"/>
      <c r="K14" s="47"/>
      <c r="L14" s="47"/>
      <c r="M14" s="54">
        <v>20.75</v>
      </c>
      <c r="N14" s="54">
        <v>15</v>
      </c>
      <c r="O14" s="54">
        <v>16.5</v>
      </c>
      <c r="P14" s="54">
        <v>16.75</v>
      </c>
      <c r="Q14" s="54">
        <v>16.75</v>
      </c>
      <c r="R14" s="51"/>
      <c r="S14" s="51"/>
      <c r="T14" s="51"/>
      <c r="U14" s="51"/>
      <c r="V14" s="51"/>
      <c r="W14" s="51"/>
      <c r="X14" s="52">
        <f t="shared" si="0"/>
        <v>3.12</v>
      </c>
      <c r="Y14" s="52">
        <f t="shared" si="1"/>
        <v>1.1200000000000001</v>
      </c>
      <c r="Z14" s="52">
        <f t="shared" si="2"/>
        <v>1.5</v>
      </c>
      <c r="AA14" s="52">
        <f t="shared" si="3"/>
        <v>1.58</v>
      </c>
      <c r="AB14" s="52">
        <f t="shared" si="4"/>
        <v>1.58</v>
      </c>
      <c r="AC14" s="54">
        <v>16</v>
      </c>
      <c r="AD14" s="54">
        <v>17.5</v>
      </c>
      <c r="AE14" s="54">
        <v>19</v>
      </c>
      <c r="AF14" s="54">
        <v>26</v>
      </c>
      <c r="AG14" s="54">
        <v>23</v>
      </c>
      <c r="AH14" s="52">
        <f t="shared" si="5"/>
        <v>1.38</v>
      </c>
      <c r="AI14" s="52">
        <f t="shared" si="6"/>
        <v>1.78</v>
      </c>
      <c r="AJ14" s="52">
        <f t="shared" si="7"/>
        <v>2.3199999999999998</v>
      </c>
      <c r="AK14" s="52">
        <f t="shared" si="8"/>
        <v>6.68</v>
      </c>
      <c r="AL14" s="52">
        <f t="shared" si="9"/>
        <v>4.42</v>
      </c>
      <c r="AM14" s="53"/>
      <c r="AN14" s="53"/>
      <c r="AO14" s="53"/>
      <c r="AP14" s="53"/>
      <c r="AQ14" s="53"/>
      <c r="AR14" s="53"/>
      <c r="AS14" s="55">
        <f t="shared" si="10"/>
        <v>8.9</v>
      </c>
      <c r="AT14" s="31">
        <f t="shared" si="11"/>
        <v>47</v>
      </c>
      <c r="AU14" s="57">
        <f>IF(D14="","",IF(LOOKUP(AT14,'Master 2012 Pay Sheet'!$A$5:$A$35,'Master 2012 Pay Sheet'!$B$5:$B$35)&gt;0,LOOKUP(AT14,'Master 2012 Pay Sheet'!$A$5:$A$35,'Master 2012 Pay Sheet'!$B$5:$B$35),0))</f>
        <v>0</v>
      </c>
      <c r="AV14" s="56">
        <f t="shared" si="12"/>
        <v>16.579999999999998</v>
      </c>
      <c r="AW14" s="31">
        <f t="shared" si="13"/>
        <v>12</v>
      </c>
      <c r="AX14" s="57">
        <f>IF(D14="","",IF(LOOKUP(AW14,'Master 2012 Pay Sheet'!$C$5:$C$35,'Master 2012 Pay Sheet'!$D$5:$D$35)&gt;0,LOOKUP(AW14,'Master 2012 Pay Sheet'!$C$5:$C$35,'Master 2012 Pay Sheet'!$D$5:$D$35),0))</f>
        <v>0</v>
      </c>
      <c r="AY14" s="56">
        <f t="shared" si="14"/>
        <v>25.479999999999997</v>
      </c>
      <c r="AZ14" s="31">
        <f t="shared" si="15"/>
        <v>22</v>
      </c>
      <c r="BA14" s="57">
        <f>IF(D14="","",IF(LOOKUP(AZ14,'Master 2012 Pay Sheet'!$E$5:$E$35,'Master 2012 Pay Sheet'!$F$5:$F$35)&gt;0,LOOKUP(AZ14,'Master 2012 Pay Sheet'!$E$5:$E$35,'Master 2012 Pay Sheet'!$F$5:$F$35),0))</f>
        <v>0</v>
      </c>
      <c r="BB14" s="57">
        <f t="shared" si="16"/>
        <v>0</v>
      </c>
      <c r="BC14" s="31">
        <f t="shared" si="17"/>
        <v>25</v>
      </c>
      <c r="BD14" s="31" t="str">
        <f t="shared" si="18"/>
        <v/>
      </c>
      <c r="BE14" s="31">
        <f t="shared" si="19"/>
        <v>5</v>
      </c>
      <c r="BF14" s="56">
        <f t="shared" si="20"/>
        <v>3.12</v>
      </c>
      <c r="BG14" s="31" t="str">
        <f t="shared" si="21"/>
        <v/>
      </c>
      <c r="BH14" s="31">
        <f t="shared" si="22"/>
        <v>5</v>
      </c>
      <c r="BI14" s="56">
        <f t="shared" si="23"/>
        <v>6.68</v>
      </c>
      <c r="BJ14" s="31" t="str">
        <f t="shared" si="24"/>
        <v/>
      </c>
      <c r="BK14" s="31">
        <f t="shared" si="25"/>
        <v>10</v>
      </c>
      <c r="BL14" s="31">
        <f t="shared" si="26"/>
        <v>0</v>
      </c>
      <c r="BM14" s="31">
        <f t="shared" si="27"/>
        <v>52</v>
      </c>
      <c r="BN14" s="31">
        <f t="shared" si="28"/>
        <v>0</v>
      </c>
      <c r="BO14" s="31">
        <f t="shared" si="29"/>
        <v>52</v>
      </c>
      <c r="BP14" s="31">
        <f t="shared" si="30"/>
        <v>0</v>
      </c>
      <c r="BQ14" s="31">
        <f t="shared" si="31"/>
        <v>52</v>
      </c>
      <c r="BR14" s="31">
        <f t="shared" si="32"/>
        <v>0</v>
      </c>
      <c r="BS14" s="31">
        <f t="shared" si="33"/>
        <v>52</v>
      </c>
      <c r="BT14" s="31">
        <f t="shared" si="34"/>
        <v>0</v>
      </c>
      <c r="BU14" s="31">
        <f t="shared" si="35"/>
        <v>52</v>
      </c>
      <c r="BV14" s="31">
        <f t="shared" si="36"/>
        <v>0</v>
      </c>
      <c r="BW14" s="31">
        <f t="shared" si="37"/>
        <v>52</v>
      </c>
      <c r="BX14" s="31">
        <f t="shared" si="38"/>
        <v>0</v>
      </c>
      <c r="BY14" s="31">
        <f t="shared" si="39"/>
        <v>52</v>
      </c>
      <c r="BZ14" s="31">
        <f t="shared" si="40"/>
        <v>0</v>
      </c>
      <c r="CA14" s="31">
        <f t="shared" si="41"/>
        <v>52</v>
      </c>
      <c r="CB14" s="31">
        <f t="shared" si="42"/>
        <v>0</v>
      </c>
      <c r="CC14" s="31">
        <f t="shared" si="43"/>
        <v>52</v>
      </c>
      <c r="CD14" s="31">
        <f t="shared" si="44"/>
        <v>0</v>
      </c>
      <c r="CE14" s="31">
        <f t="shared" si="45"/>
        <v>52</v>
      </c>
      <c r="CF14" s="31">
        <f t="shared" si="46"/>
        <v>0</v>
      </c>
      <c r="CG14" s="31">
        <f t="shared" si="47"/>
        <v>52</v>
      </c>
      <c r="CH14" s="31">
        <f t="shared" si="48"/>
        <v>0</v>
      </c>
      <c r="CI14" s="31">
        <f t="shared" si="49"/>
        <v>52</v>
      </c>
      <c r="CJ14" s="31" t="str">
        <f t="shared" si="50"/>
        <v/>
      </c>
      <c r="CK14" s="31" t="str">
        <f t="shared" si="51"/>
        <v/>
      </c>
      <c r="CL14" s="31" t="str">
        <f t="shared" si="52"/>
        <v/>
      </c>
      <c r="CM14" s="31" t="str">
        <f t="shared" si="53"/>
        <v/>
      </c>
      <c r="CN14" s="31" t="str">
        <f t="shared" si="54"/>
        <v/>
      </c>
      <c r="CO14" s="31">
        <f t="shared" si="55"/>
        <v>22</v>
      </c>
      <c r="CP14" s="31">
        <f t="shared" si="56"/>
        <v>3</v>
      </c>
      <c r="CQ14" s="31" t="str">
        <f t="shared" si="57"/>
        <v/>
      </c>
      <c r="CR14" s="31" t="str">
        <f t="shared" si="58"/>
        <v/>
      </c>
      <c r="CS14" s="31">
        <f t="shared" si="59"/>
        <v>52</v>
      </c>
      <c r="CT14" s="31" t="str">
        <f t="shared" si="60"/>
        <v/>
      </c>
      <c r="CU14" s="31" t="str">
        <f t="shared" si="61"/>
        <v/>
      </c>
      <c r="CV14" s="31" t="str">
        <f t="shared" si="62"/>
        <v/>
      </c>
      <c r="CW14" s="31" t="str">
        <f t="shared" si="63"/>
        <v/>
      </c>
      <c r="CX14" s="31" t="str">
        <f t="shared" si="64"/>
        <v/>
      </c>
      <c r="CY14" s="31">
        <f t="shared" si="65"/>
        <v>5</v>
      </c>
      <c r="CZ14" s="31" t="str">
        <f t="shared" si="66"/>
        <v/>
      </c>
      <c r="DA14" s="31" t="str">
        <f t="shared" si="67"/>
        <v/>
      </c>
      <c r="DB14" s="31" t="str">
        <f t="shared" si="68"/>
        <v/>
      </c>
      <c r="DC14" s="31" t="str">
        <f t="shared" si="69"/>
        <v/>
      </c>
      <c r="DD14" s="31" t="str">
        <f t="shared" si="70"/>
        <v/>
      </c>
      <c r="DE14" s="31">
        <f t="shared" si="71"/>
        <v>5</v>
      </c>
      <c r="DF14" s="31" t="str">
        <f t="shared" si="72"/>
        <v/>
      </c>
      <c r="DG14" s="31" t="str">
        <f t="shared" si="73"/>
        <v/>
      </c>
      <c r="DH14" s="31" t="str">
        <f t="shared" si="74"/>
        <v/>
      </c>
      <c r="DI14" s="31" t="str">
        <f t="shared" si="75"/>
        <v/>
      </c>
      <c r="DJ14" s="31" t="str">
        <f t="shared" si="76"/>
        <v/>
      </c>
      <c r="DK14" s="31" t="str">
        <f t="shared" si="77"/>
        <v/>
      </c>
      <c r="DL14" s="31" t="str">
        <f t="shared" si="78"/>
        <v/>
      </c>
      <c r="DM14" s="31" t="str">
        <f t="shared" si="79"/>
        <v/>
      </c>
      <c r="DN14" s="31" t="str">
        <f t="shared" si="80"/>
        <v/>
      </c>
      <c r="DO14" s="31" t="str">
        <f t="shared" si="81"/>
        <v/>
      </c>
      <c r="DP14" s="31">
        <f t="shared" si="82"/>
        <v>10</v>
      </c>
      <c r="DQ14" s="31" t="str">
        <f t="shared" si="83"/>
        <v/>
      </c>
      <c r="DR14" s="31" t="str">
        <f t="shared" si="84"/>
        <v/>
      </c>
      <c r="DS14" s="31" t="str">
        <f t="shared" si="85"/>
        <v/>
      </c>
      <c r="DT14" s="31" t="str">
        <f t="shared" si="86"/>
        <v/>
      </c>
      <c r="DU14" s="31">
        <f t="shared" si="87"/>
        <v>52</v>
      </c>
      <c r="DV14" s="31" t="str">
        <f t="shared" si="88"/>
        <v/>
      </c>
      <c r="DW14" s="48">
        <f t="shared" si="89"/>
        <v>70.422535211267601</v>
      </c>
      <c r="DX14" s="72" t="str">
        <f t="shared" si="90"/>
        <v/>
      </c>
      <c r="DY14" s="74">
        <v>15.75</v>
      </c>
      <c r="DZ14" s="74">
        <v>1.32</v>
      </c>
    </row>
    <row r="15" spans="1:134" ht="13.2" x14ac:dyDescent="0.25">
      <c r="A15" s="31">
        <v>13</v>
      </c>
      <c r="B15" s="72">
        <v>62</v>
      </c>
      <c r="C15" s="15"/>
      <c r="D15" s="14" t="s">
        <v>298</v>
      </c>
      <c r="E15" s="14"/>
      <c r="F15" s="14"/>
      <c r="G15" s="14" t="s">
        <v>299</v>
      </c>
      <c r="H15" s="50"/>
      <c r="I15" s="15" t="s">
        <v>203</v>
      </c>
      <c r="J15" s="47"/>
      <c r="K15" s="47"/>
      <c r="L15" s="47"/>
      <c r="M15" s="54">
        <v>30</v>
      </c>
      <c r="N15" s="54">
        <v>17.75</v>
      </c>
      <c r="O15" s="54">
        <v>17.75</v>
      </c>
      <c r="P15" s="54">
        <v>16.5</v>
      </c>
      <c r="Q15" s="54">
        <v>16.75</v>
      </c>
      <c r="R15" s="51"/>
      <c r="S15" s="51"/>
      <c r="T15" s="51"/>
      <c r="U15" s="51"/>
      <c r="V15" s="51"/>
      <c r="W15" s="51"/>
      <c r="X15" s="52">
        <f t="shared" si="0"/>
        <v>10.82</v>
      </c>
      <c r="Y15" s="52">
        <f t="shared" si="1"/>
        <v>1.86</v>
      </c>
      <c r="Z15" s="52">
        <f t="shared" si="2"/>
        <v>1.86</v>
      </c>
      <c r="AA15" s="52">
        <f t="shared" si="3"/>
        <v>1.5</v>
      </c>
      <c r="AB15" s="52">
        <f t="shared" si="4"/>
        <v>1.58</v>
      </c>
      <c r="AC15" s="54">
        <v>19.25</v>
      </c>
      <c r="AD15" s="54">
        <v>20</v>
      </c>
      <c r="AE15" s="54">
        <v>20.25</v>
      </c>
      <c r="AF15" s="54">
        <v>23.25</v>
      </c>
      <c r="AG15" s="54">
        <v>21</v>
      </c>
      <c r="AH15" s="52">
        <f t="shared" si="5"/>
        <v>2.42</v>
      </c>
      <c r="AI15" s="52">
        <f t="shared" si="6"/>
        <v>2.76</v>
      </c>
      <c r="AJ15" s="52">
        <f t="shared" si="7"/>
        <v>2.88</v>
      </c>
      <c r="AK15" s="52">
        <f t="shared" si="8"/>
        <v>4.58</v>
      </c>
      <c r="AL15" s="52">
        <f t="shared" si="9"/>
        <v>3.24</v>
      </c>
      <c r="AM15" s="53"/>
      <c r="AN15" s="53"/>
      <c r="AO15" s="53"/>
      <c r="AP15" s="53"/>
      <c r="AQ15" s="53"/>
      <c r="AR15" s="53"/>
      <c r="AS15" s="55">
        <f t="shared" si="10"/>
        <v>17.619999999999997</v>
      </c>
      <c r="AT15" s="31">
        <f t="shared" si="11"/>
        <v>13</v>
      </c>
      <c r="AU15" s="57">
        <f>IF(D15="","",IF(LOOKUP(AT15,'Master 2012 Pay Sheet'!$A$5:$A$35,'Master 2012 Pay Sheet'!$B$5:$B$35)&gt;0,LOOKUP(AT15,'Master 2012 Pay Sheet'!$A$5:$A$35,'Master 2012 Pay Sheet'!$B$5:$B$35),0))</f>
        <v>0</v>
      </c>
      <c r="AV15" s="56">
        <f t="shared" si="12"/>
        <v>15.879999999999999</v>
      </c>
      <c r="AW15" s="31">
        <f t="shared" si="13"/>
        <v>13</v>
      </c>
      <c r="AX15" s="57">
        <f>IF(D15="","",IF(LOOKUP(AW15,'Master 2012 Pay Sheet'!$C$5:$C$35,'Master 2012 Pay Sheet'!$D$5:$D$35)&gt;0,LOOKUP(AW15,'Master 2012 Pay Sheet'!$C$5:$C$35,'Master 2012 Pay Sheet'!$D$5:$D$35),0))</f>
        <v>0</v>
      </c>
      <c r="AY15" s="56">
        <f t="shared" si="14"/>
        <v>33.5</v>
      </c>
      <c r="AZ15" s="31">
        <f t="shared" si="15"/>
        <v>9</v>
      </c>
      <c r="BA15" s="57">
        <f>IF(D15="","",IF(LOOKUP(AZ15,'Master 2012 Pay Sheet'!$E$5:$E$35,'Master 2012 Pay Sheet'!$F$5:$F$35)&gt;0,LOOKUP(AZ15,'Master 2012 Pay Sheet'!$E$5:$E$35,'Master 2012 Pay Sheet'!$F$5:$F$35),0))</f>
        <v>0</v>
      </c>
      <c r="BB15" s="57">
        <f t="shared" si="16"/>
        <v>0</v>
      </c>
      <c r="BC15" s="31">
        <f t="shared" si="17"/>
        <v>4</v>
      </c>
      <c r="BD15" s="31" t="str">
        <f t="shared" si="18"/>
        <v/>
      </c>
      <c r="BE15" s="31">
        <f t="shared" si="19"/>
        <v>5</v>
      </c>
      <c r="BF15" s="56">
        <f t="shared" si="20"/>
        <v>10.82</v>
      </c>
      <c r="BG15" s="31" t="str">
        <f t="shared" si="21"/>
        <v/>
      </c>
      <c r="BH15" s="31">
        <f t="shared" si="22"/>
        <v>5</v>
      </c>
      <c r="BI15" s="56">
        <f t="shared" si="23"/>
        <v>4.58</v>
      </c>
      <c r="BJ15" s="31" t="str">
        <f t="shared" si="24"/>
        <v/>
      </c>
      <c r="BK15" s="31">
        <f t="shared" si="25"/>
        <v>10</v>
      </c>
      <c r="BL15" s="31">
        <f t="shared" si="26"/>
        <v>0</v>
      </c>
      <c r="BM15" s="31">
        <f t="shared" si="27"/>
        <v>62</v>
      </c>
      <c r="BN15" s="31">
        <f t="shared" si="28"/>
        <v>0</v>
      </c>
      <c r="BO15" s="31">
        <f t="shared" si="29"/>
        <v>62</v>
      </c>
      <c r="BP15" s="31">
        <f t="shared" si="30"/>
        <v>0</v>
      </c>
      <c r="BQ15" s="31">
        <f t="shared" si="31"/>
        <v>62</v>
      </c>
      <c r="BR15" s="31">
        <f t="shared" si="32"/>
        <v>0</v>
      </c>
      <c r="BS15" s="31">
        <f t="shared" si="33"/>
        <v>62</v>
      </c>
      <c r="BT15" s="31">
        <f t="shared" si="34"/>
        <v>0</v>
      </c>
      <c r="BU15" s="31">
        <f t="shared" si="35"/>
        <v>62</v>
      </c>
      <c r="BV15" s="31">
        <f t="shared" si="36"/>
        <v>0</v>
      </c>
      <c r="BW15" s="31">
        <f t="shared" si="37"/>
        <v>62</v>
      </c>
      <c r="BX15" s="31">
        <f t="shared" si="38"/>
        <v>0</v>
      </c>
      <c r="BY15" s="31">
        <f t="shared" si="39"/>
        <v>62</v>
      </c>
      <c r="BZ15" s="31">
        <f t="shared" si="40"/>
        <v>0</v>
      </c>
      <c r="CA15" s="31">
        <f t="shared" si="41"/>
        <v>62</v>
      </c>
      <c r="CB15" s="31">
        <f t="shared" si="42"/>
        <v>0</v>
      </c>
      <c r="CC15" s="31">
        <f t="shared" si="43"/>
        <v>62</v>
      </c>
      <c r="CD15" s="31">
        <f t="shared" si="44"/>
        <v>0</v>
      </c>
      <c r="CE15" s="31">
        <f t="shared" si="45"/>
        <v>62</v>
      </c>
      <c r="CF15" s="31">
        <f t="shared" si="46"/>
        <v>0</v>
      </c>
      <c r="CG15" s="31">
        <f t="shared" si="47"/>
        <v>62</v>
      </c>
      <c r="CH15" s="31">
        <f t="shared" si="48"/>
        <v>0</v>
      </c>
      <c r="CI15" s="31">
        <f t="shared" si="49"/>
        <v>62</v>
      </c>
      <c r="CJ15" s="31" t="str">
        <f t="shared" si="50"/>
        <v/>
      </c>
      <c r="CK15" s="31" t="str">
        <f t="shared" si="51"/>
        <v/>
      </c>
      <c r="CL15" s="31" t="str">
        <f t="shared" si="52"/>
        <v/>
      </c>
      <c r="CM15" s="31" t="str">
        <f t="shared" si="53"/>
        <v/>
      </c>
      <c r="CN15" s="31" t="str">
        <f t="shared" si="54"/>
        <v/>
      </c>
      <c r="CO15" s="31" t="str">
        <f t="shared" si="55"/>
        <v/>
      </c>
      <c r="CP15" s="31" t="str">
        <f t="shared" si="56"/>
        <v/>
      </c>
      <c r="CQ15" s="31" t="str">
        <f t="shared" si="57"/>
        <v/>
      </c>
      <c r="CR15" s="31" t="str">
        <f t="shared" si="58"/>
        <v/>
      </c>
      <c r="CS15" s="31" t="str">
        <f t="shared" si="59"/>
        <v/>
      </c>
      <c r="CT15" s="31" t="str">
        <f t="shared" si="60"/>
        <v/>
      </c>
      <c r="CU15" s="31" t="str">
        <f t="shared" si="61"/>
        <v/>
      </c>
      <c r="CV15" s="31" t="str">
        <f t="shared" si="62"/>
        <v/>
      </c>
      <c r="CW15" s="31" t="str">
        <f t="shared" si="63"/>
        <v/>
      </c>
      <c r="CX15" s="31" t="str">
        <f t="shared" si="64"/>
        <v/>
      </c>
      <c r="CY15" s="31">
        <f t="shared" si="65"/>
        <v>5</v>
      </c>
      <c r="CZ15" s="31" t="str">
        <f t="shared" si="66"/>
        <v/>
      </c>
      <c r="DA15" s="31" t="str">
        <f t="shared" si="67"/>
        <v/>
      </c>
      <c r="DB15" s="31" t="str">
        <f t="shared" si="68"/>
        <v/>
      </c>
      <c r="DC15" s="31" t="str">
        <f t="shared" si="69"/>
        <v/>
      </c>
      <c r="DD15" s="31" t="str">
        <f t="shared" si="70"/>
        <v/>
      </c>
      <c r="DE15" s="31">
        <f t="shared" si="71"/>
        <v>5</v>
      </c>
      <c r="DF15" s="31" t="str">
        <f t="shared" si="72"/>
        <v/>
      </c>
      <c r="DG15" s="31" t="str">
        <f t="shared" si="73"/>
        <v/>
      </c>
      <c r="DH15" s="31" t="str">
        <f t="shared" si="74"/>
        <v/>
      </c>
      <c r="DI15" s="31" t="str">
        <f t="shared" si="75"/>
        <v/>
      </c>
      <c r="DJ15" s="31" t="str">
        <f t="shared" si="76"/>
        <v/>
      </c>
      <c r="DK15" s="31" t="str">
        <f t="shared" si="77"/>
        <v/>
      </c>
      <c r="DL15" s="31" t="str">
        <f t="shared" si="78"/>
        <v/>
      </c>
      <c r="DM15" s="31" t="str">
        <f t="shared" si="79"/>
        <v/>
      </c>
      <c r="DN15" s="31" t="str">
        <f t="shared" si="80"/>
        <v/>
      </c>
      <c r="DO15" s="31" t="str">
        <f t="shared" si="81"/>
        <v/>
      </c>
      <c r="DP15" s="31">
        <f t="shared" si="82"/>
        <v>10</v>
      </c>
      <c r="DQ15" s="31" t="str">
        <f t="shared" si="83"/>
        <v/>
      </c>
      <c r="DR15" s="31" t="str">
        <f t="shared" si="84"/>
        <v/>
      </c>
      <c r="DS15" s="31" t="str">
        <f t="shared" si="85"/>
        <v/>
      </c>
      <c r="DT15" s="31">
        <f t="shared" si="86"/>
        <v>62</v>
      </c>
      <c r="DU15" s="31" t="str">
        <f t="shared" si="87"/>
        <v/>
      </c>
      <c r="DV15" s="31" t="str">
        <f t="shared" si="88"/>
        <v/>
      </c>
      <c r="DW15" s="48">
        <f t="shared" si="89"/>
        <v>88.732394366197184</v>
      </c>
      <c r="DX15" s="72" t="str">
        <f t="shared" si="90"/>
        <v/>
      </c>
      <c r="DY15" s="74">
        <v>16</v>
      </c>
      <c r="DZ15" s="74">
        <v>1.38</v>
      </c>
    </row>
    <row r="16" spans="1:134" ht="13.2" x14ac:dyDescent="0.25">
      <c r="A16" s="31">
        <v>14</v>
      </c>
      <c r="B16" s="72">
        <v>3</v>
      </c>
      <c r="C16" s="60"/>
      <c r="D16" s="61" t="s">
        <v>177</v>
      </c>
      <c r="E16" s="61"/>
      <c r="F16" s="14"/>
      <c r="G16" s="14" t="s">
        <v>178</v>
      </c>
      <c r="H16" s="14"/>
      <c r="I16" s="60" t="s">
        <v>203</v>
      </c>
      <c r="J16" s="62"/>
      <c r="K16" s="62"/>
      <c r="L16" s="62"/>
      <c r="M16" s="54">
        <v>14.75</v>
      </c>
      <c r="N16" s="54">
        <v>16</v>
      </c>
      <c r="O16" s="54">
        <v>18.25</v>
      </c>
      <c r="P16" s="54">
        <v>14.75</v>
      </c>
      <c r="Q16" s="54"/>
      <c r="R16" s="51"/>
      <c r="S16" s="51"/>
      <c r="T16" s="51"/>
      <c r="U16" s="51"/>
      <c r="V16" s="51"/>
      <c r="W16" s="51"/>
      <c r="X16" s="52">
        <f t="shared" si="0"/>
        <v>1.0900000000000001</v>
      </c>
      <c r="Y16" s="52">
        <f t="shared" si="1"/>
        <v>1.38</v>
      </c>
      <c r="Z16" s="52">
        <f t="shared" si="2"/>
        <v>2.02</v>
      </c>
      <c r="AA16" s="52">
        <f t="shared" si="3"/>
        <v>1.0900000000000001</v>
      </c>
      <c r="AB16" s="52" t="str">
        <f t="shared" si="4"/>
        <v xml:space="preserve"> </v>
      </c>
      <c r="AC16" s="54">
        <v>26.75</v>
      </c>
      <c r="AD16" s="54">
        <v>16</v>
      </c>
      <c r="AE16" s="54">
        <v>16.5</v>
      </c>
      <c r="AF16" s="54">
        <v>17.5</v>
      </c>
      <c r="AG16" s="54">
        <v>18</v>
      </c>
      <c r="AH16" s="52">
        <f t="shared" si="5"/>
        <v>7.36</v>
      </c>
      <c r="AI16" s="52">
        <f t="shared" si="6"/>
        <v>1.38</v>
      </c>
      <c r="AJ16" s="52">
        <f t="shared" si="7"/>
        <v>1.5</v>
      </c>
      <c r="AK16" s="52">
        <f t="shared" si="8"/>
        <v>1.78</v>
      </c>
      <c r="AL16" s="52">
        <f t="shared" si="9"/>
        <v>1.94</v>
      </c>
      <c r="AM16" s="53"/>
      <c r="AN16" s="53"/>
      <c r="AO16" s="53"/>
      <c r="AP16" s="53"/>
      <c r="AQ16" s="53"/>
      <c r="AR16" s="53"/>
      <c r="AS16" s="55">
        <f t="shared" si="10"/>
        <v>5.58</v>
      </c>
      <c r="AT16" s="31">
        <f t="shared" si="11"/>
        <v>60</v>
      </c>
      <c r="AU16" s="57">
        <f>IF(D16="","",IF(LOOKUP(AT16,'Master 2012 Pay Sheet'!$A$5:$A$35,'Master 2012 Pay Sheet'!$B$5:$B$35)&gt;0,LOOKUP(AT16,'Master 2012 Pay Sheet'!$A$5:$A$35,'Master 2012 Pay Sheet'!$B$5:$B$35),0))</f>
        <v>0</v>
      </c>
      <c r="AV16" s="56">
        <f t="shared" si="12"/>
        <v>13.959999999999999</v>
      </c>
      <c r="AW16" s="31">
        <f t="shared" si="13"/>
        <v>14</v>
      </c>
      <c r="AX16" s="57">
        <f>IF(D16="","",IF(LOOKUP(AW16,'Master 2012 Pay Sheet'!$C$5:$C$35,'Master 2012 Pay Sheet'!$D$5:$D$35)&gt;0,LOOKUP(AW16,'Master 2012 Pay Sheet'!$C$5:$C$35,'Master 2012 Pay Sheet'!$D$5:$D$35),0))</f>
        <v>0</v>
      </c>
      <c r="AY16" s="56">
        <f t="shared" si="14"/>
        <v>19.54</v>
      </c>
      <c r="AZ16" s="31">
        <f t="shared" si="15"/>
        <v>46</v>
      </c>
      <c r="BA16" s="57">
        <f>IF(D16="","",IF(LOOKUP(AZ16,'Master 2012 Pay Sheet'!$E$5:$E$35,'Master 2012 Pay Sheet'!$F$5:$F$35)&gt;0,LOOKUP(AZ16,'Master 2012 Pay Sheet'!$E$5:$E$35,'Master 2012 Pay Sheet'!$F$5:$F$35),0))</f>
        <v>0</v>
      </c>
      <c r="BB16" s="57">
        <f t="shared" si="16"/>
        <v>0</v>
      </c>
      <c r="BC16" s="31">
        <f t="shared" si="17"/>
        <v>14</v>
      </c>
      <c r="BD16" s="31" t="str">
        <f t="shared" si="18"/>
        <v/>
      </c>
      <c r="BE16" s="31">
        <f t="shared" si="19"/>
        <v>4</v>
      </c>
      <c r="BF16" s="56">
        <f t="shared" si="20"/>
        <v>2.02</v>
      </c>
      <c r="BG16" s="31" t="str">
        <f t="shared" si="21"/>
        <v/>
      </c>
      <c r="BH16" s="31">
        <f t="shared" si="22"/>
        <v>5</v>
      </c>
      <c r="BI16" s="56">
        <f t="shared" si="23"/>
        <v>7.36</v>
      </c>
      <c r="BJ16" s="31" t="str">
        <f t="shared" si="24"/>
        <v/>
      </c>
      <c r="BK16" s="31">
        <f t="shared" si="25"/>
        <v>9</v>
      </c>
      <c r="BL16" s="31">
        <f t="shared" si="26"/>
        <v>0</v>
      </c>
      <c r="BM16" s="31">
        <f t="shared" si="27"/>
        <v>3</v>
      </c>
      <c r="BN16" s="31">
        <f t="shared" si="28"/>
        <v>0</v>
      </c>
      <c r="BO16" s="31">
        <f t="shared" si="29"/>
        <v>3</v>
      </c>
      <c r="BP16" s="31">
        <f t="shared" si="30"/>
        <v>0</v>
      </c>
      <c r="BQ16" s="31">
        <f t="shared" si="31"/>
        <v>3</v>
      </c>
      <c r="BR16" s="31">
        <f t="shared" si="32"/>
        <v>0</v>
      </c>
      <c r="BS16" s="31">
        <f t="shared" si="33"/>
        <v>3</v>
      </c>
      <c r="BT16" s="31">
        <f t="shared" si="34"/>
        <v>0</v>
      </c>
      <c r="BU16" s="31">
        <f t="shared" si="35"/>
        <v>3</v>
      </c>
      <c r="BV16" s="31">
        <f t="shared" si="36"/>
        <v>0</v>
      </c>
      <c r="BW16" s="31">
        <f t="shared" si="37"/>
        <v>3</v>
      </c>
      <c r="BX16" s="31">
        <f t="shared" si="38"/>
        <v>0</v>
      </c>
      <c r="BY16" s="31">
        <f t="shared" si="39"/>
        <v>3</v>
      </c>
      <c r="BZ16" s="31">
        <f t="shared" si="40"/>
        <v>0</v>
      </c>
      <c r="CA16" s="31">
        <f t="shared" si="41"/>
        <v>3</v>
      </c>
      <c r="CB16" s="31">
        <f t="shared" si="42"/>
        <v>0</v>
      </c>
      <c r="CC16" s="31">
        <f t="shared" si="43"/>
        <v>3</v>
      </c>
      <c r="CD16" s="31">
        <f t="shared" si="44"/>
        <v>0</v>
      </c>
      <c r="CE16" s="31">
        <f t="shared" si="45"/>
        <v>3</v>
      </c>
      <c r="CF16" s="31">
        <f t="shared" si="46"/>
        <v>0</v>
      </c>
      <c r="CG16" s="31">
        <f t="shared" si="47"/>
        <v>3</v>
      </c>
      <c r="CH16" s="31">
        <f t="shared" si="48"/>
        <v>0</v>
      </c>
      <c r="CI16" s="31">
        <f t="shared" si="49"/>
        <v>3</v>
      </c>
      <c r="CJ16" s="31" t="str">
        <f t="shared" si="50"/>
        <v/>
      </c>
      <c r="CK16" s="31" t="str">
        <f t="shared" si="51"/>
        <v/>
      </c>
      <c r="CL16" s="31" t="str">
        <f t="shared" si="52"/>
        <v/>
      </c>
      <c r="CM16" s="31" t="str">
        <f t="shared" si="53"/>
        <v/>
      </c>
      <c r="CN16" s="31" t="str">
        <f t="shared" si="54"/>
        <v/>
      </c>
      <c r="CO16" s="31" t="str">
        <f t="shared" si="55"/>
        <v/>
      </c>
      <c r="CP16" s="31" t="str">
        <f t="shared" si="56"/>
        <v/>
      </c>
      <c r="CQ16" s="31" t="str">
        <f t="shared" si="57"/>
        <v/>
      </c>
      <c r="CR16" s="31" t="str">
        <f t="shared" si="58"/>
        <v/>
      </c>
      <c r="CS16" s="31" t="str">
        <f t="shared" si="59"/>
        <v/>
      </c>
      <c r="CT16" s="31" t="str">
        <f t="shared" si="60"/>
        <v/>
      </c>
      <c r="CU16" s="31" t="str">
        <f t="shared" si="61"/>
        <v/>
      </c>
      <c r="CV16" s="31" t="str">
        <f t="shared" si="62"/>
        <v/>
      </c>
      <c r="CW16" s="31" t="str">
        <f t="shared" si="63"/>
        <v/>
      </c>
      <c r="CX16" s="31">
        <f t="shared" si="64"/>
        <v>4</v>
      </c>
      <c r="CY16" s="31" t="str">
        <f t="shared" si="65"/>
        <v/>
      </c>
      <c r="CZ16" s="31" t="str">
        <f t="shared" si="66"/>
        <v/>
      </c>
      <c r="DA16" s="31" t="str">
        <f t="shared" si="67"/>
        <v/>
      </c>
      <c r="DB16" s="31" t="str">
        <f t="shared" si="68"/>
        <v/>
      </c>
      <c r="DC16" s="31" t="str">
        <f t="shared" si="69"/>
        <v/>
      </c>
      <c r="DD16" s="31" t="str">
        <f t="shared" si="70"/>
        <v/>
      </c>
      <c r="DE16" s="31">
        <f t="shared" si="71"/>
        <v>5</v>
      </c>
      <c r="DF16" s="31" t="str">
        <f t="shared" si="72"/>
        <v/>
      </c>
      <c r="DG16" s="31" t="str">
        <f t="shared" si="73"/>
        <v/>
      </c>
      <c r="DH16" s="31" t="str">
        <f t="shared" si="74"/>
        <v/>
      </c>
      <c r="DI16" s="31" t="str">
        <f t="shared" si="75"/>
        <v/>
      </c>
      <c r="DJ16" s="31" t="str">
        <f t="shared" si="76"/>
        <v/>
      </c>
      <c r="DK16" s="31" t="str">
        <f t="shared" si="77"/>
        <v/>
      </c>
      <c r="DL16" s="31" t="str">
        <f t="shared" si="78"/>
        <v/>
      </c>
      <c r="DM16" s="31" t="str">
        <f t="shared" si="79"/>
        <v/>
      </c>
      <c r="DN16" s="31" t="str">
        <f t="shared" si="80"/>
        <v/>
      </c>
      <c r="DO16" s="31">
        <f t="shared" si="81"/>
        <v>9</v>
      </c>
      <c r="DP16" s="31" t="str">
        <f t="shared" si="82"/>
        <v/>
      </c>
      <c r="DQ16" s="31" t="str">
        <f t="shared" si="83"/>
        <v/>
      </c>
      <c r="DR16" s="31" t="str">
        <f t="shared" si="84"/>
        <v/>
      </c>
      <c r="DS16" s="31" t="str">
        <f t="shared" si="85"/>
        <v/>
      </c>
      <c r="DT16" s="31">
        <f t="shared" si="86"/>
        <v>3</v>
      </c>
      <c r="DU16" s="31" t="str">
        <f t="shared" si="87"/>
        <v/>
      </c>
      <c r="DV16" s="31" t="str">
        <f t="shared" si="88"/>
        <v/>
      </c>
      <c r="DW16" s="48">
        <f t="shared" si="89"/>
        <v>36.619718309859159</v>
      </c>
      <c r="DX16" s="72" t="str">
        <f t="shared" si="90"/>
        <v/>
      </c>
      <c r="DY16" s="74">
        <v>16.25</v>
      </c>
      <c r="DZ16" s="74">
        <v>1.44</v>
      </c>
    </row>
    <row r="17" spans="1:130" ht="13.2" x14ac:dyDescent="0.25">
      <c r="A17" s="31">
        <v>15</v>
      </c>
      <c r="B17" s="72">
        <v>42</v>
      </c>
      <c r="C17" s="15"/>
      <c r="D17" s="14" t="s">
        <v>258</v>
      </c>
      <c r="E17" s="14"/>
      <c r="F17" s="14"/>
      <c r="G17" s="14" t="s">
        <v>259</v>
      </c>
      <c r="H17" s="50"/>
      <c r="I17" s="15" t="s">
        <v>203</v>
      </c>
      <c r="J17" s="47"/>
      <c r="K17" s="47"/>
      <c r="L17" s="47"/>
      <c r="M17" s="54">
        <v>17.75</v>
      </c>
      <c r="N17" s="54">
        <v>23.5</v>
      </c>
      <c r="O17" s="54">
        <v>15.5</v>
      </c>
      <c r="P17" s="54">
        <v>17</v>
      </c>
      <c r="Q17" s="54">
        <v>15.5</v>
      </c>
      <c r="R17" s="51"/>
      <c r="S17" s="51"/>
      <c r="T17" s="51"/>
      <c r="U17" s="51"/>
      <c r="V17" s="51"/>
      <c r="W17" s="51"/>
      <c r="X17" s="52">
        <f t="shared" si="0"/>
        <v>1.86</v>
      </c>
      <c r="Y17" s="52">
        <f t="shared" si="1"/>
        <v>4.74</v>
      </c>
      <c r="Z17" s="52">
        <f t="shared" si="2"/>
        <v>1.24</v>
      </c>
      <c r="AA17" s="52">
        <f t="shared" si="3"/>
        <v>1.64</v>
      </c>
      <c r="AB17" s="52">
        <f t="shared" si="4"/>
        <v>1.24</v>
      </c>
      <c r="AC17" s="54">
        <v>15.25</v>
      </c>
      <c r="AD17" s="54">
        <v>22.75</v>
      </c>
      <c r="AE17" s="54">
        <v>27.25</v>
      </c>
      <c r="AF17" s="54"/>
      <c r="AG17" s="54"/>
      <c r="AH17" s="52">
        <f t="shared" si="5"/>
        <v>1.18</v>
      </c>
      <c r="AI17" s="52">
        <f t="shared" si="6"/>
        <v>4.26</v>
      </c>
      <c r="AJ17" s="52">
        <f t="shared" si="7"/>
        <v>7.82</v>
      </c>
      <c r="AK17" s="52" t="str">
        <f t="shared" si="8"/>
        <v xml:space="preserve"> </v>
      </c>
      <c r="AL17" s="52" t="str">
        <f t="shared" si="9"/>
        <v xml:space="preserve"> </v>
      </c>
      <c r="AM17" s="53"/>
      <c r="AN17" s="53"/>
      <c r="AO17" s="53"/>
      <c r="AP17" s="53"/>
      <c r="AQ17" s="53"/>
      <c r="AR17" s="53"/>
      <c r="AS17" s="55">
        <f t="shared" si="10"/>
        <v>10.72</v>
      </c>
      <c r="AT17" s="31">
        <f t="shared" si="11"/>
        <v>39</v>
      </c>
      <c r="AU17" s="57">
        <f>IF(D17="","",IF(LOOKUP(AT17,'Master 2012 Pay Sheet'!$A$5:$A$35,'Master 2012 Pay Sheet'!$B$5:$B$35)&gt;0,LOOKUP(AT17,'Master 2012 Pay Sheet'!$A$5:$A$35,'Master 2012 Pay Sheet'!$B$5:$B$35),0))</f>
        <v>0</v>
      </c>
      <c r="AV17" s="56">
        <f t="shared" si="12"/>
        <v>13.26</v>
      </c>
      <c r="AW17" s="31">
        <f t="shared" si="13"/>
        <v>15</v>
      </c>
      <c r="AX17" s="57">
        <f>IF(D17="","",IF(LOOKUP(AW17,'Master 2012 Pay Sheet'!$C$5:$C$35,'Master 2012 Pay Sheet'!$D$5:$D$35)&gt;0,LOOKUP(AW17,'Master 2012 Pay Sheet'!$C$5:$C$35,'Master 2012 Pay Sheet'!$D$5:$D$35),0))</f>
        <v>0</v>
      </c>
      <c r="AY17" s="56">
        <f t="shared" si="14"/>
        <v>23.98</v>
      </c>
      <c r="AZ17" s="31">
        <f t="shared" si="15"/>
        <v>28</v>
      </c>
      <c r="BA17" s="57">
        <f>IF(D17="","",IF(LOOKUP(AZ17,'Master 2012 Pay Sheet'!$E$5:$E$35,'Master 2012 Pay Sheet'!$F$5:$F$35)&gt;0,LOOKUP(AZ17,'Master 2012 Pay Sheet'!$E$5:$E$35,'Master 2012 Pay Sheet'!$F$5:$F$35),0))</f>
        <v>0</v>
      </c>
      <c r="BB17" s="57">
        <f t="shared" si="16"/>
        <v>0</v>
      </c>
      <c r="BC17" s="31">
        <f t="shared" si="17"/>
        <v>11</v>
      </c>
      <c r="BD17" s="31" t="str">
        <f t="shared" si="18"/>
        <v/>
      </c>
      <c r="BE17" s="31">
        <f t="shared" si="19"/>
        <v>5</v>
      </c>
      <c r="BF17" s="56">
        <f t="shared" si="20"/>
        <v>4.74</v>
      </c>
      <c r="BG17" s="31" t="str">
        <f t="shared" si="21"/>
        <v/>
      </c>
      <c r="BH17" s="31">
        <f t="shared" si="22"/>
        <v>3</v>
      </c>
      <c r="BI17" s="56">
        <f t="shared" si="23"/>
        <v>7.82</v>
      </c>
      <c r="BJ17" s="31" t="str">
        <f t="shared" si="24"/>
        <v/>
      </c>
      <c r="BK17" s="31">
        <f t="shared" si="25"/>
        <v>8</v>
      </c>
      <c r="BL17" s="31">
        <f t="shared" si="26"/>
        <v>0</v>
      </c>
      <c r="BM17" s="31">
        <f t="shared" si="27"/>
        <v>42</v>
      </c>
      <c r="BN17" s="31">
        <f t="shared" si="28"/>
        <v>0</v>
      </c>
      <c r="BO17" s="31">
        <f t="shared" si="29"/>
        <v>42</v>
      </c>
      <c r="BP17" s="31">
        <f t="shared" si="30"/>
        <v>0</v>
      </c>
      <c r="BQ17" s="31">
        <f t="shared" si="31"/>
        <v>42</v>
      </c>
      <c r="BR17" s="31">
        <f t="shared" si="32"/>
        <v>0</v>
      </c>
      <c r="BS17" s="31">
        <f t="shared" si="33"/>
        <v>42</v>
      </c>
      <c r="BT17" s="31">
        <f t="shared" si="34"/>
        <v>0</v>
      </c>
      <c r="BU17" s="31">
        <f t="shared" si="35"/>
        <v>42</v>
      </c>
      <c r="BV17" s="31">
        <f t="shared" si="36"/>
        <v>0</v>
      </c>
      <c r="BW17" s="31">
        <f t="shared" si="37"/>
        <v>42</v>
      </c>
      <c r="BX17" s="31">
        <f t="shared" si="38"/>
        <v>0</v>
      </c>
      <c r="BY17" s="31">
        <f t="shared" si="39"/>
        <v>42</v>
      </c>
      <c r="BZ17" s="31">
        <f t="shared" si="40"/>
        <v>0</v>
      </c>
      <c r="CA17" s="31">
        <f t="shared" si="41"/>
        <v>42</v>
      </c>
      <c r="CB17" s="31">
        <f t="shared" si="42"/>
        <v>0</v>
      </c>
      <c r="CC17" s="31">
        <f t="shared" si="43"/>
        <v>42</v>
      </c>
      <c r="CD17" s="31">
        <f t="shared" si="44"/>
        <v>0</v>
      </c>
      <c r="CE17" s="31">
        <f t="shared" si="45"/>
        <v>42</v>
      </c>
      <c r="CF17" s="31">
        <f t="shared" si="46"/>
        <v>0</v>
      </c>
      <c r="CG17" s="31">
        <f t="shared" si="47"/>
        <v>42</v>
      </c>
      <c r="CH17" s="31">
        <f t="shared" si="48"/>
        <v>0</v>
      </c>
      <c r="CI17" s="31">
        <f t="shared" si="49"/>
        <v>42</v>
      </c>
      <c r="CJ17" s="31" t="str">
        <f t="shared" si="50"/>
        <v/>
      </c>
      <c r="CK17" s="31" t="str">
        <f t="shared" si="51"/>
        <v/>
      </c>
      <c r="CL17" s="31" t="str">
        <f t="shared" si="52"/>
        <v/>
      </c>
      <c r="CM17" s="31" t="str">
        <f t="shared" si="53"/>
        <v/>
      </c>
      <c r="CN17" s="31" t="str">
        <f t="shared" si="54"/>
        <v/>
      </c>
      <c r="CO17" s="31" t="str">
        <f t="shared" si="55"/>
        <v/>
      </c>
      <c r="CP17" s="31" t="str">
        <f t="shared" si="56"/>
        <v/>
      </c>
      <c r="CQ17" s="31" t="str">
        <f t="shared" si="57"/>
        <v/>
      </c>
      <c r="CR17" s="31" t="str">
        <f t="shared" si="58"/>
        <v/>
      </c>
      <c r="CS17" s="31" t="str">
        <f t="shared" si="59"/>
        <v/>
      </c>
      <c r="CT17" s="31" t="str">
        <f t="shared" si="60"/>
        <v/>
      </c>
      <c r="CU17" s="31" t="str">
        <f t="shared" si="61"/>
        <v/>
      </c>
      <c r="CV17" s="31" t="str">
        <f t="shared" si="62"/>
        <v/>
      </c>
      <c r="CW17" s="31" t="str">
        <f t="shared" si="63"/>
        <v/>
      </c>
      <c r="CX17" s="31" t="str">
        <f t="shared" si="64"/>
        <v/>
      </c>
      <c r="CY17" s="31">
        <f t="shared" si="65"/>
        <v>5</v>
      </c>
      <c r="CZ17" s="31" t="str">
        <f t="shared" si="66"/>
        <v/>
      </c>
      <c r="DA17" s="31" t="str">
        <f t="shared" si="67"/>
        <v/>
      </c>
      <c r="DB17" s="31" t="str">
        <f t="shared" si="68"/>
        <v/>
      </c>
      <c r="DC17" s="31">
        <f t="shared" si="69"/>
        <v>3</v>
      </c>
      <c r="DD17" s="31" t="str">
        <f t="shared" si="70"/>
        <v/>
      </c>
      <c r="DE17" s="31" t="str">
        <f t="shared" si="71"/>
        <v/>
      </c>
      <c r="DF17" s="31" t="str">
        <f t="shared" si="72"/>
        <v/>
      </c>
      <c r="DG17" s="31" t="str">
        <f t="shared" si="73"/>
        <v/>
      </c>
      <c r="DH17" s="31" t="str">
        <f t="shared" si="74"/>
        <v/>
      </c>
      <c r="DI17" s="31" t="str">
        <f t="shared" si="75"/>
        <v/>
      </c>
      <c r="DJ17" s="31" t="str">
        <f t="shared" si="76"/>
        <v/>
      </c>
      <c r="DK17" s="31" t="str">
        <f t="shared" si="77"/>
        <v/>
      </c>
      <c r="DL17" s="31" t="str">
        <f t="shared" si="78"/>
        <v/>
      </c>
      <c r="DM17" s="31" t="str">
        <f t="shared" si="79"/>
        <v/>
      </c>
      <c r="DN17" s="31">
        <f t="shared" si="80"/>
        <v>8</v>
      </c>
      <c r="DO17" s="31" t="str">
        <f t="shared" si="81"/>
        <v/>
      </c>
      <c r="DP17" s="31" t="str">
        <f t="shared" si="82"/>
        <v/>
      </c>
      <c r="DQ17" s="31" t="str">
        <f t="shared" si="83"/>
        <v/>
      </c>
      <c r="DR17" s="31" t="str">
        <f t="shared" si="84"/>
        <v/>
      </c>
      <c r="DS17" s="31" t="str">
        <f t="shared" si="85"/>
        <v/>
      </c>
      <c r="DT17" s="31">
        <f t="shared" si="86"/>
        <v>42</v>
      </c>
      <c r="DU17" s="31" t="str">
        <f t="shared" si="87"/>
        <v/>
      </c>
      <c r="DV17" s="31" t="str">
        <f t="shared" si="88"/>
        <v/>
      </c>
      <c r="DW17" s="48">
        <f t="shared" si="89"/>
        <v>61.971830985915489</v>
      </c>
      <c r="DX17" s="72" t="str">
        <f t="shared" si="90"/>
        <v/>
      </c>
      <c r="DY17" s="74">
        <v>16.5</v>
      </c>
      <c r="DZ17" s="74">
        <v>1.5</v>
      </c>
    </row>
    <row r="18" spans="1:130" ht="13.2" x14ac:dyDescent="0.25">
      <c r="A18" s="31">
        <v>16</v>
      </c>
      <c r="B18" s="72">
        <v>30</v>
      </c>
      <c r="C18" s="15"/>
      <c r="D18" s="14" t="s">
        <v>233</v>
      </c>
      <c r="E18" s="14"/>
      <c r="F18" s="14"/>
      <c r="G18" s="14" t="s">
        <v>234</v>
      </c>
      <c r="H18" s="50"/>
      <c r="I18" s="15" t="s">
        <v>203</v>
      </c>
      <c r="J18" s="47"/>
      <c r="K18" s="47"/>
      <c r="L18" s="47"/>
      <c r="M18" s="54">
        <v>18</v>
      </c>
      <c r="N18" s="54">
        <v>15.5</v>
      </c>
      <c r="O18" s="54">
        <v>18.75</v>
      </c>
      <c r="P18" s="54">
        <v>15.75</v>
      </c>
      <c r="Q18" s="54"/>
      <c r="R18" s="51"/>
      <c r="S18" s="51"/>
      <c r="T18" s="51"/>
      <c r="U18" s="51"/>
      <c r="V18" s="51"/>
      <c r="W18" s="51"/>
      <c r="X18" s="52">
        <f t="shared" si="0"/>
        <v>1.94</v>
      </c>
      <c r="Y18" s="52">
        <f t="shared" si="1"/>
        <v>1.24</v>
      </c>
      <c r="Z18" s="52">
        <f t="shared" si="2"/>
        <v>2.2200000000000002</v>
      </c>
      <c r="AA18" s="52">
        <f t="shared" si="3"/>
        <v>1.32</v>
      </c>
      <c r="AB18" s="52" t="str">
        <f t="shared" si="4"/>
        <v xml:space="preserve"> </v>
      </c>
      <c r="AC18" s="54">
        <v>21</v>
      </c>
      <c r="AD18" s="54">
        <v>16.25</v>
      </c>
      <c r="AE18" s="54">
        <v>23</v>
      </c>
      <c r="AF18" s="54">
        <v>15</v>
      </c>
      <c r="AG18" s="54">
        <v>20.5</v>
      </c>
      <c r="AH18" s="52">
        <f t="shared" si="5"/>
        <v>3.24</v>
      </c>
      <c r="AI18" s="52">
        <f t="shared" si="6"/>
        <v>1.44</v>
      </c>
      <c r="AJ18" s="52">
        <f t="shared" si="7"/>
        <v>4.42</v>
      </c>
      <c r="AK18" s="52">
        <f t="shared" si="8"/>
        <v>1.1200000000000001</v>
      </c>
      <c r="AL18" s="52">
        <f t="shared" si="9"/>
        <v>3</v>
      </c>
      <c r="AM18" s="53"/>
      <c r="AN18" s="53"/>
      <c r="AO18" s="53"/>
      <c r="AP18" s="53"/>
      <c r="AQ18" s="53"/>
      <c r="AR18" s="53"/>
      <c r="AS18" s="55">
        <f t="shared" si="10"/>
        <v>6.7200000000000006</v>
      </c>
      <c r="AT18" s="31">
        <f t="shared" si="11"/>
        <v>55</v>
      </c>
      <c r="AU18" s="57">
        <f>IF(D18="","",IF(LOOKUP(AT18,'Master 2012 Pay Sheet'!$A$5:$A$35,'Master 2012 Pay Sheet'!$B$5:$B$35)&gt;0,LOOKUP(AT18,'Master 2012 Pay Sheet'!$A$5:$A$35,'Master 2012 Pay Sheet'!$B$5:$B$35),0))</f>
        <v>0</v>
      </c>
      <c r="AV18" s="56">
        <f t="shared" si="12"/>
        <v>13.219999999999999</v>
      </c>
      <c r="AW18" s="31">
        <f t="shared" si="13"/>
        <v>16</v>
      </c>
      <c r="AX18" s="57">
        <f>IF(D18="","",IF(LOOKUP(AW18,'Master 2012 Pay Sheet'!$C$5:$C$35,'Master 2012 Pay Sheet'!$D$5:$D$35)&gt;0,LOOKUP(AW18,'Master 2012 Pay Sheet'!$C$5:$C$35,'Master 2012 Pay Sheet'!$D$5:$D$35),0))</f>
        <v>0</v>
      </c>
      <c r="AY18" s="56">
        <f t="shared" si="14"/>
        <v>19.939999999999998</v>
      </c>
      <c r="AZ18" s="31">
        <f t="shared" si="15"/>
        <v>42</v>
      </c>
      <c r="BA18" s="57">
        <f>IF(D18="","",IF(LOOKUP(AZ18,'Master 2012 Pay Sheet'!$E$5:$E$35,'Master 2012 Pay Sheet'!$F$5:$F$35)&gt;0,LOOKUP(AZ18,'Master 2012 Pay Sheet'!$E$5:$E$35,'Master 2012 Pay Sheet'!$F$5:$F$35),0))</f>
        <v>0</v>
      </c>
      <c r="BB18" s="57">
        <f t="shared" si="16"/>
        <v>0</v>
      </c>
      <c r="BC18" s="31">
        <f t="shared" si="17"/>
        <v>13</v>
      </c>
      <c r="BD18" s="31" t="str">
        <f t="shared" si="18"/>
        <v/>
      </c>
      <c r="BE18" s="31">
        <f t="shared" si="19"/>
        <v>4</v>
      </c>
      <c r="BF18" s="56">
        <f t="shared" si="20"/>
        <v>2.2200000000000002</v>
      </c>
      <c r="BG18" s="31" t="str">
        <f t="shared" si="21"/>
        <v/>
      </c>
      <c r="BH18" s="31">
        <f t="shared" si="22"/>
        <v>5</v>
      </c>
      <c r="BI18" s="56">
        <f t="shared" si="23"/>
        <v>4.42</v>
      </c>
      <c r="BJ18" s="31" t="str">
        <f t="shared" si="24"/>
        <v/>
      </c>
      <c r="BK18" s="31">
        <f t="shared" si="25"/>
        <v>9</v>
      </c>
      <c r="BL18" s="31">
        <f t="shared" si="26"/>
        <v>0</v>
      </c>
      <c r="BM18" s="31">
        <f t="shared" si="27"/>
        <v>30</v>
      </c>
      <c r="BN18" s="31">
        <f t="shared" si="28"/>
        <v>0</v>
      </c>
      <c r="BO18" s="31">
        <f t="shared" si="29"/>
        <v>30</v>
      </c>
      <c r="BP18" s="31">
        <f t="shared" si="30"/>
        <v>0</v>
      </c>
      <c r="BQ18" s="31">
        <f t="shared" si="31"/>
        <v>30</v>
      </c>
      <c r="BR18" s="31">
        <f t="shared" si="32"/>
        <v>0</v>
      </c>
      <c r="BS18" s="31">
        <f t="shared" si="33"/>
        <v>30</v>
      </c>
      <c r="BT18" s="31">
        <f t="shared" si="34"/>
        <v>0</v>
      </c>
      <c r="BU18" s="31">
        <f t="shared" si="35"/>
        <v>30</v>
      </c>
      <c r="BV18" s="31">
        <f t="shared" si="36"/>
        <v>0</v>
      </c>
      <c r="BW18" s="31">
        <f t="shared" si="37"/>
        <v>30</v>
      </c>
      <c r="BX18" s="31">
        <f t="shared" si="38"/>
        <v>0</v>
      </c>
      <c r="BY18" s="31">
        <f t="shared" si="39"/>
        <v>30</v>
      </c>
      <c r="BZ18" s="31">
        <f t="shared" si="40"/>
        <v>0</v>
      </c>
      <c r="CA18" s="31">
        <f t="shared" si="41"/>
        <v>30</v>
      </c>
      <c r="CB18" s="31">
        <f t="shared" si="42"/>
        <v>0</v>
      </c>
      <c r="CC18" s="31">
        <f t="shared" si="43"/>
        <v>30</v>
      </c>
      <c r="CD18" s="31">
        <f t="shared" si="44"/>
        <v>0</v>
      </c>
      <c r="CE18" s="31">
        <f t="shared" si="45"/>
        <v>30</v>
      </c>
      <c r="CF18" s="31">
        <f t="shared" si="46"/>
        <v>0</v>
      </c>
      <c r="CG18" s="31">
        <f t="shared" si="47"/>
        <v>30</v>
      </c>
      <c r="CH18" s="31">
        <f t="shared" si="48"/>
        <v>0</v>
      </c>
      <c r="CI18" s="31">
        <f t="shared" si="49"/>
        <v>30</v>
      </c>
      <c r="CJ18" s="31" t="str">
        <f t="shared" si="50"/>
        <v/>
      </c>
      <c r="CK18" s="31" t="str">
        <f t="shared" si="51"/>
        <v/>
      </c>
      <c r="CL18" s="31" t="str">
        <f t="shared" si="52"/>
        <v/>
      </c>
      <c r="CM18" s="31" t="str">
        <f t="shared" si="53"/>
        <v/>
      </c>
      <c r="CN18" s="31" t="str">
        <f t="shared" si="54"/>
        <v/>
      </c>
      <c r="CO18" s="31" t="str">
        <f t="shared" si="55"/>
        <v/>
      </c>
      <c r="CP18" s="31" t="str">
        <f t="shared" si="56"/>
        <v/>
      </c>
      <c r="CQ18" s="31" t="str">
        <f t="shared" si="57"/>
        <v/>
      </c>
      <c r="CR18" s="31" t="str">
        <f t="shared" si="58"/>
        <v/>
      </c>
      <c r="CS18" s="31" t="str">
        <f t="shared" si="59"/>
        <v/>
      </c>
      <c r="CT18" s="31" t="str">
        <f t="shared" si="60"/>
        <v/>
      </c>
      <c r="CU18" s="31" t="str">
        <f t="shared" si="61"/>
        <v/>
      </c>
      <c r="CV18" s="31" t="str">
        <f t="shared" si="62"/>
        <v/>
      </c>
      <c r="CW18" s="31" t="str">
        <f t="shared" si="63"/>
        <v/>
      </c>
      <c r="CX18" s="31">
        <f t="shared" si="64"/>
        <v>4</v>
      </c>
      <c r="CY18" s="31" t="str">
        <f t="shared" si="65"/>
        <v/>
      </c>
      <c r="CZ18" s="31" t="str">
        <f t="shared" si="66"/>
        <v/>
      </c>
      <c r="DA18" s="31" t="str">
        <f t="shared" si="67"/>
        <v/>
      </c>
      <c r="DB18" s="31" t="str">
        <f t="shared" si="68"/>
        <v/>
      </c>
      <c r="DC18" s="31" t="str">
        <f t="shared" si="69"/>
        <v/>
      </c>
      <c r="DD18" s="31" t="str">
        <f t="shared" si="70"/>
        <v/>
      </c>
      <c r="DE18" s="31">
        <f t="shared" si="71"/>
        <v>5</v>
      </c>
      <c r="DF18" s="31" t="str">
        <f t="shared" si="72"/>
        <v/>
      </c>
      <c r="DG18" s="31" t="str">
        <f t="shared" si="73"/>
        <v/>
      </c>
      <c r="DH18" s="31" t="str">
        <f t="shared" si="74"/>
        <v/>
      </c>
      <c r="DI18" s="31" t="str">
        <f t="shared" si="75"/>
        <v/>
      </c>
      <c r="DJ18" s="31" t="str">
        <f t="shared" si="76"/>
        <v/>
      </c>
      <c r="DK18" s="31" t="str">
        <f t="shared" si="77"/>
        <v/>
      </c>
      <c r="DL18" s="31" t="str">
        <f t="shared" si="78"/>
        <v/>
      </c>
      <c r="DM18" s="31" t="str">
        <f t="shared" si="79"/>
        <v/>
      </c>
      <c r="DN18" s="31" t="str">
        <f t="shared" si="80"/>
        <v/>
      </c>
      <c r="DO18" s="31">
        <f t="shared" si="81"/>
        <v>9</v>
      </c>
      <c r="DP18" s="31" t="str">
        <f t="shared" si="82"/>
        <v/>
      </c>
      <c r="DQ18" s="31" t="str">
        <f t="shared" si="83"/>
        <v/>
      </c>
      <c r="DR18" s="31" t="str">
        <f t="shared" si="84"/>
        <v/>
      </c>
      <c r="DS18" s="31" t="str">
        <f t="shared" si="85"/>
        <v/>
      </c>
      <c r="DT18" s="31">
        <f t="shared" si="86"/>
        <v>30</v>
      </c>
      <c r="DU18" s="31" t="str">
        <f t="shared" si="87"/>
        <v/>
      </c>
      <c r="DV18" s="31" t="str">
        <f t="shared" si="88"/>
        <v/>
      </c>
      <c r="DW18" s="48">
        <f t="shared" si="89"/>
        <v>42.25352112676056</v>
      </c>
      <c r="DX18" s="72" t="str">
        <f t="shared" si="90"/>
        <v/>
      </c>
      <c r="DY18" s="74">
        <v>16.75</v>
      </c>
      <c r="DZ18" s="74">
        <v>1.58</v>
      </c>
    </row>
    <row r="19" spans="1:130" ht="13.2" x14ac:dyDescent="0.25">
      <c r="A19" s="31">
        <v>17</v>
      </c>
      <c r="B19" s="72">
        <v>7</v>
      </c>
      <c r="C19" s="60"/>
      <c r="D19" s="61" t="s">
        <v>185</v>
      </c>
      <c r="E19" s="61"/>
      <c r="F19" s="14"/>
      <c r="G19" s="14" t="s">
        <v>186</v>
      </c>
      <c r="H19" s="50"/>
      <c r="I19" s="60" t="s">
        <v>203</v>
      </c>
      <c r="J19" s="62"/>
      <c r="K19" s="62"/>
      <c r="L19" s="47"/>
      <c r="M19" s="54">
        <v>18.25</v>
      </c>
      <c r="N19" s="54">
        <v>17.5</v>
      </c>
      <c r="O19" s="54">
        <v>17.5</v>
      </c>
      <c r="P19" s="54">
        <v>18.5</v>
      </c>
      <c r="Q19" s="54">
        <v>20.25</v>
      </c>
      <c r="R19" s="51"/>
      <c r="S19" s="51"/>
      <c r="T19" s="51"/>
      <c r="U19" s="51"/>
      <c r="V19" s="51"/>
      <c r="W19" s="51"/>
      <c r="X19" s="52">
        <f t="shared" si="0"/>
        <v>2.02</v>
      </c>
      <c r="Y19" s="52">
        <f t="shared" si="1"/>
        <v>1.78</v>
      </c>
      <c r="Z19" s="52">
        <f t="shared" si="2"/>
        <v>1.78</v>
      </c>
      <c r="AA19" s="52">
        <f t="shared" si="3"/>
        <v>2.12</v>
      </c>
      <c r="AB19" s="52">
        <f t="shared" si="4"/>
        <v>2.88</v>
      </c>
      <c r="AC19" s="54">
        <v>19.25</v>
      </c>
      <c r="AD19" s="54">
        <v>19.5</v>
      </c>
      <c r="AE19" s="54">
        <v>17.5</v>
      </c>
      <c r="AF19" s="54">
        <v>18.25</v>
      </c>
      <c r="AG19" s="54">
        <v>22</v>
      </c>
      <c r="AH19" s="52">
        <f t="shared" si="5"/>
        <v>2.42</v>
      </c>
      <c r="AI19" s="52">
        <f t="shared" si="6"/>
        <v>2.52</v>
      </c>
      <c r="AJ19" s="52">
        <f t="shared" si="7"/>
        <v>1.78</v>
      </c>
      <c r="AK19" s="52">
        <f t="shared" si="8"/>
        <v>2.02</v>
      </c>
      <c r="AL19" s="52">
        <f t="shared" si="9"/>
        <v>3.8</v>
      </c>
      <c r="AM19" s="53"/>
      <c r="AN19" s="53"/>
      <c r="AO19" s="53"/>
      <c r="AP19" s="53"/>
      <c r="AQ19" s="53"/>
      <c r="AR19" s="53"/>
      <c r="AS19" s="55">
        <f t="shared" si="10"/>
        <v>10.58</v>
      </c>
      <c r="AT19" s="31">
        <f t="shared" si="11"/>
        <v>42</v>
      </c>
      <c r="AU19" s="57">
        <f>IF(D19="","",IF(LOOKUP(AT19,'Master 2012 Pay Sheet'!$A$5:$A$35,'Master 2012 Pay Sheet'!$B$5:$B$35)&gt;0,LOOKUP(AT19,'Master 2012 Pay Sheet'!$A$5:$A$35,'Master 2012 Pay Sheet'!$B$5:$B$35),0))</f>
        <v>0</v>
      </c>
      <c r="AV19" s="56">
        <f t="shared" si="12"/>
        <v>12.54</v>
      </c>
      <c r="AW19" s="31">
        <f t="shared" si="13"/>
        <v>17</v>
      </c>
      <c r="AX19" s="57">
        <f>IF(D19="","",IF(LOOKUP(AW19,'Master 2012 Pay Sheet'!$C$5:$C$35,'Master 2012 Pay Sheet'!$D$5:$D$35)&gt;0,LOOKUP(AW19,'Master 2012 Pay Sheet'!$C$5:$C$35,'Master 2012 Pay Sheet'!$D$5:$D$35),0))</f>
        <v>0</v>
      </c>
      <c r="AY19" s="56">
        <f t="shared" si="14"/>
        <v>23.119999999999997</v>
      </c>
      <c r="AZ19" s="31">
        <f t="shared" si="15"/>
        <v>29</v>
      </c>
      <c r="BA19" s="57">
        <f>IF(D19="","",IF(LOOKUP(AZ19,'Master 2012 Pay Sheet'!$E$5:$E$35,'Master 2012 Pay Sheet'!$F$5:$F$35)&gt;0,LOOKUP(AZ19,'Master 2012 Pay Sheet'!$E$5:$E$35,'Master 2012 Pay Sheet'!$F$5:$F$35),0))</f>
        <v>0</v>
      </c>
      <c r="BB19" s="57">
        <f t="shared" si="16"/>
        <v>0</v>
      </c>
      <c r="BC19" s="31">
        <f t="shared" si="17"/>
        <v>13</v>
      </c>
      <c r="BD19" s="31" t="str">
        <f t="shared" si="18"/>
        <v/>
      </c>
      <c r="BE19" s="31">
        <f t="shared" si="19"/>
        <v>5</v>
      </c>
      <c r="BF19" s="56">
        <f t="shared" si="20"/>
        <v>2.88</v>
      </c>
      <c r="BG19" s="31" t="str">
        <f t="shared" si="21"/>
        <v/>
      </c>
      <c r="BH19" s="31">
        <f t="shared" si="22"/>
        <v>5</v>
      </c>
      <c r="BI19" s="56">
        <f t="shared" si="23"/>
        <v>3.8</v>
      </c>
      <c r="BJ19" s="31" t="str">
        <f t="shared" si="24"/>
        <v/>
      </c>
      <c r="BK19" s="31">
        <f t="shared" si="25"/>
        <v>10</v>
      </c>
      <c r="BL19" s="31">
        <f t="shared" si="26"/>
        <v>0</v>
      </c>
      <c r="BM19" s="31">
        <f t="shared" si="27"/>
        <v>7</v>
      </c>
      <c r="BN19" s="31">
        <f t="shared" si="28"/>
        <v>0</v>
      </c>
      <c r="BO19" s="31">
        <f t="shared" si="29"/>
        <v>7</v>
      </c>
      <c r="BP19" s="31">
        <f t="shared" si="30"/>
        <v>0</v>
      </c>
      <c r="BQ19" s="31">
        <f t="shared" si="31"/>
        <v>7</v>
      </c>
      <c r="BR19" s="31">
        <f t="shared" si="32"/>
        <v>0</v>
      </c>
      <c r="BS19" s="31">
        <f t="shared" si="33"/>
        <v>7</v>
      </c>
      <c r="BT19" s="31">
        <f t="shared" si="34"/>
        <v>0</v>
      </c>
      <c r="BU19" s="31">
        <f t="shared" si="35"/>
        <v>7</v>
      </c>
      <c r="BV19" s="31">
        <f t="shared" si="36"/>
        <v>0</v>
      </c>
      <c r="BW19" s="31">
        <f t="shared" si="37"/>
        <v>7</v>
      </c>
      <c r="BX19" s="31">
        <f t="shared" si="38"/>
        <v>0</v>
      </c>
      <c r="BY19" s="31">
        <f t="shared" si="39"/>
        <v>7</v>
      </c>
      <c r="BZ19" s="31">
        <f t="shared" si="40"/>
        <v>0</v>
      </c>
      <c r="CA19" s="31">
        <f t="shared" si="41"/>
        <v>7</v>
      </c>
      <c r="CB19" s="31">
        <f t="shared" si="42"/>
        <v>0</v>
      </c>
      <c r="CC19" s="31">
        <f t="shared" si="43"/>
        <v>7</v>
      </c>
      <c r="CD19" s="31">
        <f t="shared" si="44"/>
        <v>0</v>
      </c>
      <c r="CE19" s="31">
        <f t="shared" si="45"/>
        <v>7</v>
      </c>
      <c r="CF19" s="31">
        <f t="shared" si="46"/>
        <v>0</v>
      </c>
      <c r="CG19" s="31">
        <f t="shared" si="47"/>
        <v>7</v>
      </c>
      <c r="CH19" s="31">
        <f t="shared" si="48"/>
        <v>0</v>
      </c>
      <c r="CI19" s="31">
        <f t="shared" si="49"/>
        <v>7</v>
      </c>
      <c r="CJ19" s="31" t="str">
        <f t="shared" si="50"/>
        <v/>
      </c>
      <c r="CK19" s="31" t="str">
        <f t="shared" si="51"/>
        <v/>
      </c>
      <c r="CL19" s="31" t="str">
        <f t="shared" si="52"/>
        <v/>
      </c>
      <c r="CM19" s="31" t="str">
        <f t="shared" si="53"/>
        <v/>
      </c>
      <c r="CN19" s="31" t="str">
        <f t="shared" si="54"/>
        <v/>
      </c>
      <c r="CO19" s="31" t="str">
        <f t="shared" si="55"/>
        <v/>
      </c>
      <c r="CP19" s="31" t="str">
        <f t="shared" si="56"/>
        <v/>
      </c>
      <c r="CQ19" s="31" t="str">
        <f t="shared" si="57"/>
        <v/>
      </c>
      <c r="CR19" s="31" t="str">
        <f t="shared" si="58"/>
        <v/>
      </c>
      <c r="CS19" s="31" t="str">
        <f t="shared" si="59"/>
        <v/>
      </c>
      <c r="CT19" s="31" t="str">
        <f t="shared" si="60"/>
        <v/>
      </c>
      <c r="CU19" s="31" t="str">
        <f t="shared" si="61"/>
        <v/>
      </c>
      <c r="CV19" s="31" t="str">
        <f t="shared" si="62"/>
        <v/>
      </c>
      <c r="CW19" s="31" t="str">
        <f t="shared" si="63"/>
        <v/>
      </c>
      <c r="CX19" s="31" t="str">
        <f t="shared" si="64"/>
        <v/>
      </c>
      <c r="CY19" s="31">
        <f t="shared" si="65"/>
        <v>5</v>
      </c>
      <c r="CZ19" s="31" t="str">
        <f t="shared" si="66"/>
        <v/>
      </c>
      <c r="DA19" s="31" t="str">
        <f t="shared" si="67"/>
        <v/>
      </c>
      <c r="DB19" s="31" t="str">
        <f t="shared" si="68"/>
        <v/>
      </c>
      <c r="DC19" s="31" t="str">
        <f t="shared" si="69"/>
        <v/>
      </c>
      <c r="DD19" s="31" t="str">
        <f t="shared" si="70"/>
        <v/>
      </c>
      <c r="DE19" s="31">
        <f t="shared" si="71"/>
        <v>5</v>
      </c>
      <c r="DF19" s="31" t="str">
        <f t="shared" si="72"/>
        <v/>
      </c>
      <c r="DG19" s="31" t="str">
        <f t="shared" si="73"/>
        <v/>
      </c>
      <c r="DH19" s="31" t="str">
        <f t="shared" si="74"/>
        <v/>
      </c>
      <c r="DI19" s="31" t="str">
        <f t="shared" si="75"/>
        <v/>
      </c>
      <c r="DJ19" s="31" t="str">
        <f t="shared" si="76"/>
        <v/>
      </c>
      <c r="DK19" s="31" t="str">
        <f t="shared" si="77"/>
        <v/>
      </c>
      <c r="DL19" s="31" t="str">
        <f t="shared" si="78"/>
        <v/>
      </c>
      <c r="DM19" s="31" t="str">
        <f t="shared" si="79"/>
        <v/>
      </c>
      <c r="DN19" s="31" t="str">
        <f t="shared" si="80"/>
        <v/>
      </c>
      <c r="DO19" s="31" t="str">
        <f t="shared" si="81"/>
        <v/>
      </c>
      <c r="DP19" s="31">
        <f t="shared" si="82"/>
        <v>10</v>
      </c>
      <c r="DQ19" s="31" t="str">
        <f t="shared" si="83"/>
        <v/>
      </c>
      <c r="DR19" s="31" t="str">
        <f t="shared" si="84"/>
        <v/>
      </c>
      <c r="DS19" s="31" t="str">
        <f t="shared" si="85"/>
        <v/>
      </c>
      <c r="DT19" s="31">
        <f t="shared" si="86"/>
        <v>7</v>
      </c>
      <c r="DU19" s="31" t="str">
        <f t="shared" si="87"/>
        <v/>
      </c>
      <c r="DV19" s="31" t="str">
        <f t="shared" si="88"/>
        <v/>
      </c>
      <c r="DW19" s="48">
        <f t="shared" si="89"/>
        <v>60.563380281690137</v>
      </c>
      <c r="DX19" s="72" t="str">
        <f t="shared" si="90"/>
        <v/>
      </c>
      <c r="DY19" s="74">
        <v>17</v>
      </c>
      <c r="DZ19" s="74">
        <v>1.64</v>
      </c>
    </row>
    <row r="20" spans="1:130" ht="13.2" x14ac:dyDescent="0.25">
      <c r="A20" s="31">
        <v>18</v>
      </c>
      <c r="B20" s="72">
        <v>54</v>
      </c>
      <c r="C20" s="15"/>
      <c r="D20" s="14" t="s">
        <v>282</v>
      </c>
      <c r="E20" s="14"/>
      <c r="F20" s="14"/>
      <c r="G20" s="14" t="s">
        <v>283</v>
      </c>
      <c r="H20" s="50"/>
      <c r="I20" s="15" t="s">
        <v>203</v>
      </c>
      <c r="J20" s="47"/>
      <c r="K20" s="47"/>
      <c r="L20" s="47"/>
      <c r="M20" s="54">
        <v>18.5</v>
      </c>
      <c r="N20" s="54">
        <v>17.75</v>
      </c>
      <c r="O20" s="54">
        <v>21.75</v>
      </c>
      <c r="P20" s="54">
        <v>20.5</v>
      </c>
      <c r="Q20" s="54">
        <v>18</v>
      </c>
      <c r="R20" s="51"/>
      <c r="S20" s="51"/>
      <c r="T20" s="51"/>
      <c r="U20" s="51"/>
      <c r="V20" s="51"/>
      <c r="W20" s="51"/>
      <c r="X20" s="52">
        <f t="shared" si="0"/>
        <v>2.12</v>
      </c>
      <c r="Y20" s="52">
        <f t="shared" si="1"/>
        <v>1.86</v>
      </c>
      <c r="Z20" s="52">
        <f t="shared" si="2"/>
        <v>3.66</v>
      </c>
      <c r="AA20" s="52">
        <f t="shared" si="3"/>
        <v>3</v>
      </c>
      <c r="AB20" s="52">
        <f t="shared" si="4"/>
        <v>1.94</v>
      </c>
      <c r="AC20" s="54">
        <v>23</v>
      </c>
      <c r="AD20" s="54">
        <v>16</v>
      </c>
      <c r="AE20" s="54">
        <v>16.5</v>
      </c>
      <c r="AF20" s="54">
        <v>21</v>
      </c>
      <c r="AG20" s="54">
        <v>17.75</v>
      </c>
      <c r="AH20" s="52">
        <f t="shared" si="5"/>
        <v>4.42</v>
      </c>
      <c r="AI20" s="52">
        <f t="shared" si="6"/>
        <v>1.38</v>
      </c>
      <c r="AJ20" s="52">
        <f t="shared" si="7"/>
        <v>1.5</v>
      </c>
      <c r="AK20" s="52">
        <f t="shared" si="8"/>
        <v>3.24</v>
      </c>
      <c r="AL20" s="52">
        <f t="shared" si="9"/>
        <v>1.86</v>
      </c>
      <c r="AM20" s="53"/>
      <c r="AN20" s="53"/>
      <c r="AO20" s="53"/>
      <c r="AP20" s="53"/>
      <c r="AQ20" s="53"/>
      <c r="AR20" s="53"/>
      <c r="AS20" s="55">
        <f t="shared" si="10"/>
        <v>12.58</v>
      </c>
      <c r="AT20" s="31">
        <f t="shared" si="11"/>
        <v>29</v>
      </c>
      <c r="AU20" s="57">
        <f>IF(D20="","",IF(LOOKUP(AT20,'Master 2012 Pay Sheet'!$A$5:$A$35,'Master 2012 Pay Sheet'!$B$5:$B$35)&gt;0,LOOKUP(AT20,'Master 2012 Pay Sheet'!$A$5:$A$35,'Master 2012 Pay Sheet'!$B$5:$B$35),0))</f>
        <v>0</v>
      </c>
      <c r="AV20" s="56">
        <f t="shared" si="12"/>
        <v>12.399999999999999</v>
      </c>
      <c r="AW20" s="31">
        <f t="shared" si="13"/>
        <v>18</v>
      </c>
      <c r="AX20" s="57">
        <f>IF(D20="","",IF(LOOKUP(AW20,'Master 2012 Pay Sheet'!$C$5:$C$35,'Master 2012 Pay Sheet'!$D$5:$D$35)&gt;0,LOOKUP(AW20,'Master 2012 Pay Sheet'!$C$5:$C$35,'Master 2012 Pay Sheet'!$D$5:$D$35),0))</f>
        <v>0</v>
      </c>
      <c r="AY20" s="56">
        <f t="shared" si="14"/>
        <v>24.979999999999997</v>
      </c>
      <c r="AZ20" s="31">
        <f t="shared" si="15"/>
        <v>25</v>
      </c>
      <c r="BA20" s="57">
        <f>IF(D20="","",IF(LOOKUP(AZ20,'Master 2012 Pay Sheet'!$E$5:$E$35,'Master 2012 Pay Sheet'!$F$5:$F$35)&gt;0,LOOKUP(AZ20,'Master 2012 Pay Sheet'!$E$5:$E$35,'Master 2012 Pay Sheet'!$F$5:$F$35),0))</f>
        <v>0</v>
      </c>
      <c r="BB20" s="57">
        <f t="shared" si="16"/>
        <v>0</v>
      </c>
      <c r="BC20" s="31">
        <f t="shared" si="17"/>
        <v>4</v>
      </c>
      <c r="BD20" s="31" t="str">
        <f t="shared" si="18"/>
        <v/>
      </c>
      <c r="BE20" s="31">
        <f t="shared" si="19"/>
        <v>5</v>
      </c>
      <c r="BF20" s="56">
        <f t="shared" si="20"/>
        <v>3.66</v>
      </c>
      <c r="BG20" s="31" t="str">
        <f t="shared" si="21"/>
        <v/>
      </c>
      <c r="BH20" s="31">
        <f t="shared" si="22"/>
        <v>5</v>
      </c>
      <c r="BI20" s="56">
        <f t="shared" si="23"/>
        <v>4.42</v>
      </c>
      <c r="BJ20" s="31" t="str">
        <f t="shared" si="24"/>
        <v/>
      </c>
      <c r="BK20" s="31">
        <f t="shared" si="25"/>
        <v>10</v>
      </c>
      <c r="BL20" s="31">
        <f t="shared" si="26"/>
        <v>0</v>
      </c>
      <c r="BM20" s="31">
        <f t="shared" si="27"/>
        <v>54</v>
      </c>
      <c r="BN20" s="31">
        <f t="shared" si="28"/>
        <v>0</v>
      </c>
      <c r="BO20" s="31">
        <f t="shared" si="29"/>
        <v>54</v>
      </c>
      <c r="BP20" s="31">
        <f t="shared" si="30"/>
        <v>0</v>
      </c>
      <c r="BQ20" s="31">
        <f t="shared" si="31"/>
        <v>54</v>
      </c>
      <c r="BR20" s="31">
        <f t="shared" si="32"/>
        <v>0</v>
      </c>
      <c r="BS20" s="31">
        <f t="shared" si="33"/>
        <v>54</v>
      </c>
      <c r="BT20" s="31">
        <f t="shared" si="34"/>
        <v>0</v>
      </c>
      <c r="BU20" s="31">
        <f t="shared" si="35"/>
        <v>54</v>
      </c>
      <c r="BV20" s="31">
        <f t="shared" si="36"/>
        <v>0</v>
      </c>
      <c r="BW20" s="31">
        <f t="shared" si="37"/>
        <v>54</v>
      </c>
      <c r="BX20" s="31">
        <f t="shared" si="38"/>
        <v>0</v>
      </c>
      <c r="BY20" s="31">
        <f t="shared" si="39"/>
        <v>54</v>
      </c>
      <c r="BZ20" s="31">
        <f t="shared" si="40"/>
        <v>0</v>
      </c>
      <c r="CA20" s="31">
        <f t="shared" si="41"/>
        <v>54</v>
      </c>
      <c r="CB20" s="31">
        <f t="shared" si="42"/>
        <v>0</v>
      </c>
      <c r="CC20" s="31">
        <f t="shared" si="43"/>
        <v>54</v>
      </c>
      <c r="CD20" s="31">
        <f t="shared" si="44"/>
        <v>0</v>
      </c>
      <c r="CE20" s="31">
        <f t="shared" si="45"/>
        <v>54</v>
      </c>
      <c r="CF20" s="31">
        <f t="shared" si="46"/>
        <v>0</v>
      </c>
      <c r="CG20" s="31">
        <f t="shared" si="47"/>
        <v>54</v>
      </c>
      <c r="CH20" s="31">
        <f t="shared" si="48"/>
        <v>0</v>
      </c>
      <c r="CI20" s="31">
        <f t="shared" si="49"/>
        <v>54</v>
      </c>
      <c r="CJ20" s="31" t="str">
        <f t="shared" si="50"/>
        <v/>
      </c>
      <c r="CK20" s="31" t="str">
        <f t="shared" si="51"/>
        <v/>
      </c>
      <c r="CL20" s="31" t="str">
        <f t="shared" si="52"/>
        <v/>
      </c>
      <c r="CM20" s="31" t="str">
        <f t="shared" si="53"/>
        <v/>
      </c>
      <c r="CN20" s="31" t="str">
        <f t="shared" si="54"/>
        <v/>
      </c>
      <c r="CO20" s="31" t="str">
        <f t="shared" si="55"/>
        <v/>
      </c>
      <c r="CP20" s="31" t="str">
        <f t="shared" si="56"/>
        <v/>
      </c>
      <c r="CQ20" s="31" t="str">
        <f t="shared" si="57"/>
        <v/>
      </c>
      <c r="CR20" s="31" t="str">
        <f t="shared" si="58"/>
        <v/>
      </c>
      <c r="CS20" s="31" t="str">
        <f t="shared" si="59"/>
        <v/>
      </c>
      <c r="CT20" s="31" t="str">
        <f t="shared" si="60"/>
        <v/>
      </c>
      <c r="CU20" s="31" t="str">
        <f t="shared" si="61"/>
        <v/>
      </c>
      <c r="CV20" s="31" t="str">
        <f t="shared" si="62"/>
        <v/>
      </c>
      <c r="CW20" s="31" t="str">
        <f t="shared" si="63"/>
        <v/>
      </c>
      <c r="CX20" s="31" t="str">
        <f t="shared" si="64"/>
        <v/>
      </c>
      <c r="CY20" s="31">
        <f t="shared" si="65"/>
        <v>5</v>
      </c>
      <c r="CZ20" s="31" t="str">
        <f t="shared" si="66"/>
        <v/>
      </c>
      <c r="DA20" s="31" t="str">
        <f t="shared" si="67"/>
        <v/>
      </c>
      <c r="DB20" s="31" t="str">
        <f t="shared" si="68"/>
        <v/>
      </c>
      <c r="DC20" s="31" t="str">
        <f t="shared" si="69"/>
        <v/>
      </c>
      <c r="DD20" s="31" t="str">
        <f t="shared" si="70"/>
        <v/>
      </c>
      <c r="DE20" s="31">
        <f t="shared" si="71"/>
        <v>5</v>
      </c>
      <c r="DF20" s="31" t="str">
        <f t="shared" si="72"/>
        <v/>
      </c>
      <c r="DG20" s="31" t="str">
        <f t="shared" si="73"/>
        <v/>
      </c>
      <c r="DH20" s="31" t="str">
        <f t="shared" si="74"/>
        <v/>
      </c>
      <c r="DI20" s="31" t="str">
        <f t="shared" si="75"/>
        <v/>
      </c>
      <c r="DJ20" s="31" t="str">
        <f t="shared" si="76"/>
        <v/>
      </c>
      <c r="DK20" s="31" t="str">
        <f t="shared" si="77"/>
        <v/>
      </c>
      <c r="DL20" s="31" t="str">
        <f t="shared" si="78"/>
        <v/>
      </c>
      <c r="DM20" s="31" t="str">
        <f t="shared" si="79"/>
        <v/>
      </c>
      <c r="DN20" s="31" t="str">
        <f t="shared" si="80"/>
        <v/>
      </c>
      <c r="DO20" s="31" t="str">
        <f t="shared" si="81"/>
        <v/>
      </c>
      <c r="DP20" s="31">
        <f t="shared" si="82"/>
        <v>10</v>
      </c>
      <c r="DQ20" s="31" t="str">
        <f t="shared" si="83"/>
        <v/>
      </c>
      <c r="DR20" s="31" t="str">
        <f t="shared" si="84"/>
        <v/>
      </c>
      <c r="DS20" s="31" t="str">
        <f t="shared" si="85"/>
        <v/>
      </c>
      <c r="DT20" s="31">
        <f t="shared" si="86"/>
        <v>54</v>
      </c>
      <c r="DU20" s="31" t="str">
        <f t="shared" si="87"/>
        <v/>
      </c>
      <c r="DV20" s="31" t="str">
        <f t="shared" si="88"/>
        <v/>
      </c>
      <c r="DW20" s="48">
        <f t="shared" si="89"/>
        <v>66.197183098591552</v>
      </c>
      <c r="DX20" s="72" t="str">
        <f t="shared" si="90"/>
        <v/>
      </c>
      <c r="DY20" s="74">
        <v>17.25</v>
      </c>
      <c r="DZ20" s="74">
        <v>1.72</v>
      </c>
    </row>
    <row r="21" spans="1:130" ht="13.2" x14ac:dyDescent="0.25">
      <c r="A21" s="31">
        <v>19</v>
      </c>
      <c r="B21" s="72">
        <v>10</v>
      </c>
      <c r="C21" s="60"/>
      <c r="D21" s="61" t="s">
        <v>191</v>
      </c>
      <c r="E21" s="61"/>
      <c r="F21" s="14"/>
      <c r="G21" s="14" t="s">
        <v>192</v>
      </c>
      <c r="H21" s="50"/>
      <c r="I21" s="60" t="s">
        <v>203</v>
      </c>
      <c r="J21" s="47"/>
      <c r="K21" s="47"/>
      <c r="L21" s="47"/>
      <c r="M21" s="54">
        <v>19.75</v>
      </c>
      <c r="N21" s="54">
        <v>18</v>
      </c>
      <c r="O21" s="54">
        <v>21.5</v>
      </c>
      <c r="P21" s="54">
        <v>19</v>
      </c>
      <c r="Q21" s="54">
        <v>22.5</v>
      </c>
      <c r="R21" s="51"/>
      <c r="S21" s="51"/>
      <c r="T21" s="51"/>
      <c r="U21" s="51"/>
      <c r="V21" s="51"/>
      <c r="W21" s="51"/>
      <c r="X21" s="52">
        <f t="shared" si="0"/>
        <v>2.64</v>
      </c>
      <c r="Y21" s="52">
        <f t="shared" si="1"/>
        <v>1.94</v>
      </c>
      <c r="Z21" s="52">
        <f t="shared" si="2"/>
        <v>3.52</v>
      </c>
      <c r="AA21" s="52">
        <f t="shared" si="3"/>
        <v>2.3199999999999998</v>
      </c>
      <c r="AB21" s="52">
        <f t="shared" si="4"/>
        <v>4.0999999999999996</v>
      </c>
      <c r="AC21" s="54">
        <v>20.25</v>
      </c>
      <c r="AD21" s="54">
        <v>17.5</v>
      </c>
      <c r="AE21" s="54">
        <v>17.25</v>
      </c>
      <c r="AF21" s="54">
        <v>22.5</v>
      </c>
      <c r="AG21" s="54">
        <v>17.75</v>
      </c>
      <c r="AH21" s="52">
        <f t="shared" si="5"/>
        <v>2.88</v>
      </c>
      <c r="AI21" s="52">
        <f t="shared" si="6"/>
        <v>1.78</v>
      </c>
      <c r="AJ21" s="52">
        <f t="shared" si="7"/>
        <v>1.72</v>
      </c>
      <c r="AK21" s="52">
        <f t="shared" si="8"/>
        <v>4.0999999999999996</v>
      </c>
      <c r="AL21" s="52">
        <f t="shared" si="9"/>
        <v>1.86</v>
      </c>
      <c r="AM21" s="53"/>
      <c r="AN21" s="53"/>
      <c r="AO21" s="53"/>
      <c r="AP21" s="53"/>
      <c r="AQ21" s="53"/>
      <c r="AR21" s="53"/>
      <c r="AS21" s="55">
        <f t="shared" si="10"/>
        <v>14.52</v>
      </c>
      <c r="AT21" s="31">
        <f t="shared" si="11"/>
        <v>20</v>
      </c>
      <c r="AU21" s="57">
        <f>IF(D21="","",IF(LOOKUP(AT21,'Master 2012 Pay Sheet'!$A$5:$A$35,'Master 2012 Pay Sheet'!$B$5:$B$35)&gt;0,LOOKUP(AT21,'Master 2012 Pay Sheet'!$A$5:$A$35,'Master 2012 Pay Sheet'!$B$5:$B$35),0))</f>
        <v>0</v>
      </c>
      <c r="AV21" s="56">
        <f t="shared" si="12"/>
        <v>12.34</v>
      </c>
      <c r="AW21" s="31">
        <f t="shared" si="13"/>
        <v>19</v>
      </c>
      <c r="AX21" s="57">
        <f>IF(D21="","",IF(LOOKUP(AW21,'Master 2012 Pay Sheet'!$C$5:$C$35,'Master 2012 Pay Sheet'!$D$5:$D$35)&gt;0,LOOKUP(AW21,'Master 2012 Pay Sheet'!$C$5:$C$35,'Master 2012 Pay Sheet'!$D$5:$D$35),0))</f>
        <v>0</v>
      </c>
      <c r="AY21" s="56">
        <f t="shared" si="14"/>
        <v>26.86</v>
      </c>
      <c r="AZ21" s="31">
        <f t="shared" si="15"/>
        <v>19</v>
      </c>
      <c r="BA21" s="57">
        <f>IF(D21="","",IF(LOOKUP(AZ21,'Master 2012 Pay Sheet'!$E$5:$E$35,'Master 2012 Pay Sheet'!$F$5:$F$35)&gt;0,LOOKUP(AZ21,'Master 2012 Pay Sheet'!$E$5:$E$35,'Master 2012 Pay Sheet'!$F$5:$F$35),0))</f>
        <v>0</v>
      </c>
      <c r="BB21" s="57">
        <f t="shared" si="16"/>
        <v>0</v>
      </c>
      <c r="BC21" s="31">
        <f t="shared" si="17"/>
        <v>1</v>
      </c>
      <c r="BD21" s="31" t="str">
        <f t="shared" si="18"/>
        <v/>
      </c>
      <c r="BE21" s="31">
        <f t="shared" si="19"/>
        <v>5</v>
      </c>
      <c r="BF21" s="56">
        <f t="shared" si="20"/>
        <v>4.0999999999999996</v>
      </c>
      <c r="BG21" s="31" t="str">
        <f t="shared" si="21"/>
        <v/>
      </c>
      <c r="BH21" s="31">
        <f t="shared" si="22"/>
        <v>5</v>
      </c>
      <c r="BI21" s="56">
        <f t="shared" si="23"/>
        <v>4.0999999999999996</v>
      </c>
      <c r="BJ21" s="31" t="str">
        <f t="shared" si="24"/>
        <v/>
      </c>
      <c r="BK21" s="31">
        <f t="shared" si="25"/>
        <v>10</v>
      </c>
      <c r="BL21" s="31">
        <f t="shared" si="26"/>
        <v>0</v>
      </c>
      <c r="BM21" s="31">
        <f t="shared" si="27"/>
        <v>10</v>
      </c>
      <c r="BN21" s="31">
        <f t="shared" si="28"/>
        <v>0</v>
      </c>
      <c r="BO21" s="31">
        <f t="shared" si="29"/>
        <v>10</v>
      </c>
      <c r="BP21" s="31">
        <f t="shared" si="30"/>
        <v>0</v>
      </c>
      <c r="BQ21" s="31">
        <f t="shared" si="31"/>
        <v>10</v>
      </c>
      <c r="BR21" s="31">
        <f t="shared" si="32"/>
        <v>0</v>
      </c>
      <c r="BS21" s="31">
        <f t="shared" si="33"/>
        <v>10</v>
      </c>
      <c r="BT21" s="31">
        <f t="shared" si="34"/>
        <v>0</v>
      </c>
      <c r="BU21" s="31">
        <f t="shared" si="35"/>
        <v>10</v>
      </c>
      <c r="BV21" s="31">
        <f t="shared" si="36"/>
        <v>0</v>
      </c>
      <c r="BW21" s="31">
        <f t="shared" si="37"/>
        <v>10</v>
      </c>
      <c r="BX21" s="31">
        <f t="shared" si="38"/>
        <v>0</v>
      </c>
      <c r="BY21" s="31">
        <f t="shared" si="39"/>
        <v>10</v>
      </c>
      <c r="BZ21" s="31">
        <f t="shared" si="40"/>
        <v>0</v>
      </c>
      <c r="CA21" s="31">
        <f t="shared" si="41"/>
        <v>10</v>
      </c>
      <c r="CB21" s="31">
        <f t="shared" si="42"/>
        <v>0</v>
      </c>
      <c r="CC21" s="31">
        <f t="shared" si="43"/>
        <v>10</v>
      </c>
      <c r="CD21" s="31">
        <f t="shared" si="44"/>
        <v>0</v>
      </c>
      <c r="CE21" s="31">
        <f t="shared" si="45"/>
        <v>10</v>
      </c>
      <c r="CF21" s="31">
        <f t="shared" si="46"/>
        <v>0</v>
      </c>
      <c r="CG21" s="31">
        <f t="shared" si="47"/>
        <v>10</v>
      </c>
      <c r="CH21" s="31">
        <f t="shared" si="48"/>
        <v>0</v>
      </c>
      <c r="CI21" s="31">
        <f t="shared" si="49"/>
        <v>10</v>
      </c>
      <c r="CJ21" s="31" t="str">
        <f t="shared" si="50"/>
        <v/>
      </c>
      <c r="CK21" s="31" t="str">
        <f t="shared" si="51"/>
        <v/>
      </c>
      <c r="CL21" s="31" t="str">
        <f t="shared" si="52"/>
        <v/>
      </c>
      <c r="CM21" s="31" t="str">
        <f t="shared" si="53"/>
        <v/>
      </c>
      <c r="CN21" s="31" t="str">
        <f t="shared" si="54"/>
        <v/>
      </c>
      <c r="CO21" s="31" t="str">
        <f t="shared" si="55"/>
        <v/>
      </c>
      <c r="CP21" s="31" t="str">
        <f t="shared" si="56"/>
        <v/>
      </c>
      <c r="CQ21" s="31" t="str">
        <f t="shared" si="57"/>
        <v/>
      </c>
      <c r="CR21" s="31" t="str">
        <f t="shared" si="58"/>
        <v/>
      </c>
      <c r="CS21" s="31" t="str">
        <f t="shared" si="59"/>
        <v/>
      </c>
      <c r="CT21" s="31" t="str">
        <f t="shared" si="60"/>
        <v/>
      </c>
      <c r="CU21" s="31" t="str">
        <f t="shared" si="61"/>
        <v/>
      </c>
      <c r="CV21" s="31" t="str">
        <f t="shared" si="62"/>
        <v/>
      </c>
      <c r="CW21" s="31" t="str">
        <f t="shared" si="63"/>
        <v/>
      </c>
      <c r="CX21" s="31" t="str">
        <f t="shared" si="64"/>
        <v/>
      </c>
      <c r="CY21" s="31">
        <f t="shared" si="65"/>
        <v>5</v>
      </c>
      <c r="CZ21" s="31" t="str">
        <f t="shared" si="66"/>
        <v/>
      </c>
      <c r="DA21" s="31" t="str">
        <f t="shared" si="67"/>
        <v/>
      </c>
      <c r="DB21" s="31" t="str">
        <f t="shared" si="68"/>
        <v/>
      </c>
      <c r="DC21" s="31" t="str">
        <f t="shared" si="69"/>
        <v/>
      </c>
      <c r="DD21" s="31" t="str">
        <f t="shared" si="70"/>
        <v/>
      </c>
      <c r="DE21" s="31">
        <f t="shared" si="71"/>
        <v>5</v>
      </c>
      <c r="DF21" s="31" t="str">
        <f t="shared" si="72"/>
        <v/>
      </c>
      <c r="DG21" s="31" t="str">
        <f t="shared" si="73"/>
        <v/>
      </c>
      <c r="DH21" s="31" t="str">
        <f t="shared" si="74"/>
        <v/>
      </c>
      <c r="DI21" s="31" t="str">
        <f t="shared" si="75"/>
        <v/>
      </c>
      <c r="DJ21" s="31" t="str">
        <f t="shared" si="76"/>
        <v/>
      </c>
      <c r="DK21" s="31" t="str">
        <f t="shared" si="77"/>
        <v/>
      </c>
      <c r="DL21" s="31" t="str">
        <f t="shared" si="78"/>
        <v/>
      </c>
      <c r="DM21" s="31" t="str">
        <f t="shared" si="79"/>
        <v/>
      </c>
      <c r="DN21" s="31" t="str">
        <f t="shared" si="80"/>
        <v/>
      </c>
      <c r="DO21" s="31" t="str">
        <f t="shared" si="81"/>
        <v/>
      </c>
      <c r="DP21" s="31">
        <f t="shared" si="82"/>
        <v>10</v>
      </c>
      <c r="DQ21" s="31" t="str">
        <f t="shared" si="83"/>
        <v/>
      </c>
      <c r="DR21" s="31" t="str">
        <f t="shared" si="84"/>
        <v/>
      </c>
      <c r="DS21" s="31" t="str">
        <f t="shared" si="85"/>
        <v/>
      </c>
      <c r="DT21" s="31">
        <f t="shared" si="86"/>
        <v>10</v>
      </c>
      <c r="DU21" s="31" t="str">
        <f t="shared" si="87"/>
        <v/>
      </c>
      <c r="DV21" s="31" t="str">
        <f t="shared" si="88"/>
        <v/>
      </c>
      <c r="DW21" s="48">
        <f t="shared" si="89"/>
        <v>74.647887323943664</v>
      </c>
      <c r="DX21" s="72" t="str">
        <f t="shared" si="90"/>
        <v/>
      </c>
      <c r="DY21" s="74">
        <v>17.5</v>
      </c>
      <c r="DZ21" s="74">
        <v>1.78</v>
      </c>
    </row>
    <row r="22" spans="1:130" ht="13.2" x14ac:dyDescent="0.25">
      <c r="A22" s="31">
        <v>20</v>
      </c>
      <c r="B22" s="72">
        <v>19</v>
      </c>
      <c r="C22" s="15"/>
      <c r="D22" s="14" t="s">
        <v>210</v>
      </c>
      <c r="E22" s="14"/>
      <c r="F22" s="14"/>
      <c r="G22" s="14" t="s">
        <v>211</v>
      </c>
      <c r="H22" s="50"/>
      <c r="I22" s="15" t="s">
        <v>203</v>
      </c>
      <c r="J22" s="47"/>
      <c r="K22" s="47"/>
      <c r="L22" s="47"/>
      <c r="M22" s="54">
        <v>14.5</v>
      </c>
      <c r="N22" s="54">
        <v>16</v>
      </c>
      <c r="O22" s="54"/>
      <c r="P22" s="54"/>
      <c r="Q22" s="54"/>
      <c r="R22" s="51"/>
      <c r="S22" s="51"/>
      <c r="T22" s="51"/>
      <c r="U22" s="51"/>
      <c r="V22" s="51"/>
      <c r="W22" s="51"/>
      <c r="X22" s="52">
        <f t="shared" si="0"/>
        <v>1.06</v>
      </c>
      <c r="Y22" s="52">
        <f t="shared" si="1"/>
        <v>1.38</v>
      </c>
      <c r="Z22" s="52" t="str">
        <f t="shared" si="2"/>
        <v xml:space="preserve"> </v>
      </c>
      <c r="AA22" s="52" t="str">
        <f t="shared" si="3"/>
        <v xml:space="preserve"> </v>
      </c>
      <c r="AB22" s="52" t="str">
        <f t="shared" si="4"/>
        <v xml:space="preserve"> </v>
      </c>
      <c r="AC22" s="54">
        <v>21.75</v>
      </c>
      <c r="AD22" s="54">
        <v>19</v>
      </c>
      <c r="AE22" s="54">
        <v>18.75</v>
      </c>
      <c r="AF22" s="54">
        <v>16.75</v>
      </c>
      <c r="AG22" s="54">
        <v>17.75</v>
      </c>
      <c r="AH22" s="52">
        <f t="shared" si="5"/>
        <v>3.66</v>
      </c>
      <c r="AI22" s="52">
        <f t="shared" si="6"/>
        <v>2.3199999999999998</v>
      </c>
      <c r="AJ22" s="52">
        <f t="shared" si="7"/>
        <v>2.2200000000000002</v>
      </c>
      <c r="AK22" s="52">
        <f t="shared" si="8"/>
        <v>1.58</v>
      </c>
      <c r="AL22" s="52">
        <f t="shared" si="9"/>
        <v>1.86</v>
      </c>
      <c r="AM22" s="53"/>
      <c r="AN22" s="53"/>
      <c r="AO22" s="53"/>
      <c r="AP22" s="53"/>
      <c r="AQ22" s="53"/>
      <c r="AR22" s="53"/>
      <c r="AS22" s="55">
        <f t="shared" si="10"/>
        <v>2.44</v>
      </c>
      <c r="AT22" s="31">
        <f t="shared" si="11"/>
        <v>67</v>
      </c>
      <c r="AU22" s="57">
        <f>IF(D22="","",IF(LOOKUP(AT22,'Master 2012 Pay Sheet'!$A$5:$A$35,'Master 2012 Pay Sheet'!$B$5:$B$35)&gt;0,LOOKUP(AT22,'Master 2012 Pay Sheet'!$A$5:$A$35,'Master 2012 Pay Sheet'!$B$5:$B$35),0))</f>
        <v>0</v>
      </c>
      <c r="AV22" s="56">
        <f t="shared" si="12"/>
        <v>11.64</v>
      </c>
      <c r="AW22" s="31">
        <f t="shared" si="13"/>
        <v>20</v>
      </c>
      <c r="AX22" s="57">
        <f>IF(D22="","",IF(LOOKUP(AW22,'Master 2012 Pay Sheet'!$C$5:$C$35,'Master 2012 Pay Sheet'!$D$5:$D$35)&gt;0,LOOKUP(AW22,'Master 2012 Pay Sheet'!$C$5:$C$35,'Master 2012 Pay Sheet'!$D$5:$D$35),0))</f>
        <v>0</v>
      </c>
      <c r="AY22" s="56">
        <f t="shared" si="14"/>
        <v>14.08</v>
      </c>
      <c r="AZ22" s="31">
        <f t="shared" si="15"/>
        <v>57</v>
      </c>
      <c r="BA22" s="57">
        <f>IF(D22="","",IF(LOOKUP(AZ22,'Master 2012 Pay Sheet'!$E$5:$E$35,'Master 2012 Pay Sheet'!$F$5:$F$35)&gt;0,LOOKUP(AZ22,'Master 2012 Pay Sheet'!$E$5:$E$35,'Master 2012 Pay Sheet'!$F$5:$F$35),0))</f>
        <v>0</v>
      </c>
      <c r="BB22" s="57">
        <f t="shared" si="16"/>
        <v>0</v>
      </c>
      <c r="BC22" s="31">
        <f t="shared" si="17"/>
        <v>10</v>
      </c>
      <c r="BD22" s="31" t="str">
        <f t="shared" si="18"/>
        <v/>
      </c>
      <c r="BE22" s="31">
        <f t="shared" si="19"/>
        <v>2</v>
      </c>
      <c r="BF22" s="56">
        <f t="shared" si="20"/>
        <v>1.38</v>
      </c>
      <c r="BG22" s="31" t="str">
        <f t="shared" si="21"/>
        <v/>
      </c>
      <c r="BH22" s="31">
        <f t="shared" si="22"/>
        <v>5</v>
      </c>
      <c r="BI22" s="56">
        <f t="shared" si="23"/>
        <v>3.66</v>
      </c>
      <c r="BJ22" s="31" t="str">
        <f t="shared" si="24"/>
        <v/>
      </c>
      <c r="BK22" s="31">
        <f t="shared" si="25"/>
        <v>7</v>
      </c>
      <c r="BL22" s="31">
        <f t="shared" si="26"/>
        <v>0</v>
      </c>
      <c r="BM22" s="31">
        <f t="shared" si="27"/>
        <v>19</v>
      </c>
      <c r="BN22" s="31">
        <f t="shared" si="28"/>
        <v>0</v>
      </c>
      <c r="BO22" s="31">
        <f t="shared" si="29"/>
        <v>19</v>
      </c>
      <c r="BP22" s="31">
        <f t="shared" si="30"/>
        <v>0</v>
      </c>
      <c r="BQ22" s="31">
        <f t="shared" si="31"/>
        <v>19</v>
      </c>
      <c r="BR22" s="31">
        <f t="shared" si="32"/>
        <v>0</v>
      </c>
      <c r="BS22" s="31">
        <f t="shared" si="33"/>
        <v>19</v>
      </c>
      <c r="BT22" s="31">
        <f t="shared" si="34"/>
        <v>0</v>
      </c>
      <c r="BU22" s="31">
        <f t="shared" si="35"/>
        <v>19</v>
      </c>
      <c r="BV22" s="31">
        <f t="shared" si="36"/>
        <v>0</v>
      </c>
      <c r="BW22" s="31">
        <f t="shared" si="37"/>
        <v>19</v>
      </c>
      <c r="BX22" s="31">
        <f t="shared" si="38"/>
        <v>0</v>
      </c>
      <c r="BY22" s="31">
        <f t="shared" si="39"/>
        <v>19</v>
      </c>
      <c r="BZ22" s="31">
        <f t="shared" si="40"/>
        <v>0</v>
      </c>
      <c r="CA22" s="31">
        <f t="shared" si="41"/>
        <v>19</v>
      </c>
      <c r="CB22" s="31">
        <f t="shared" si="42"/>
        <v>0</v>
      </c>
      <c r="CC22" s="31">
        <f t="shared" si="43"/>
        <v>19</v>
      </c>
      <c r="CD22" s="31">
        <f t="shared" si="44"/>
        <v>0</v>
      </c>
      <c r="CE22" s="31">
        <f t="shared" si="45"/>
        <v>19</v>
      </c>
      <c r="CF22" s="31">
        <f t="shared" si="46"/>
        <v>0</v>
      </c>
      <c r="CG22" s="31">
        <f t="shared" si="47"/>
        <v>19</v>
      </c>
      <c r="CH22" s="31">
        <f t="shared" si="48"/>
        <v>0</v>
      </c>
      <c r="CI22" s="31">
        <f t="shared" si="49"/>
        <v>19</v>
      </c>
      <c r="CJ22" s="31" t="str">
        <f t="shared" si="50"/>
        <v/>
      </c>
      <c r="CK22" s="31" t="str">
        <f t="shared" si="51"/>
        <v/>
      </c>
      <c r="CL22" s="31" t="str">
        <f t="shared" si="52"/>
        <v/>
      </c>
      <c r="CM22" s="31" t="str">
        <f t="shared" si="53"/>
        <v/>
      </c>
      <c r="CN22" s="31" t="str">
        <f t="shared" si="54"/>
        <v/>
      </c>
      <c r="CO22" s="31" t="str">
        <f t="shared" si="55"/>
        <v/>
      </c>
      <c r="CP22" s="31" t="str">
        <f t="shared" si="56"/>
        <v/>
      </c>
      <c r="CQ22" s="31" t="str">
        <f t="shared" si="57"/>
        <v/>
      </c>
      <c r="CR22" s="31" t="str">
        <f t="shared" si="58"/>
        <v/>
      </c>
      <c r="CS22" s="31" t="str">
        <f t="shared" si="59"/>
        <v/>
      </c>
      <c r="CT22" s="31" t="str">
        <f t="shared" si="60"/>
        <v/>
      </c>
      <c r="CU22" s="31" t="str">
        <f t="shared" si="61"/>
        <v/>
      </c>
      <c r="CV22" s="31">
        <f t="shared" si="62"/>
        <v>2</v>
      </c>
      <c r="CW22" s="31" t="str">
        <f t="shared" si="63"/>
        <v/>
      </c>
      <c r="CX22" s="31" t="str">
        <f t="shared" si="64"/>
        <v/>
      </c>
      <c r="CY22" s="31" t="str">
        <f t="shared" si="65"/>
        <v/>
      </c>
      <c r="CZ22" s="31" t="str">
        <f t="shared" si="66"/>
        <v/>
      </c>
      <c r="DA22" s="31" t="str">
        <f t="shared" si="67"/>
        <v/>
      </c>
      <c r="DB22" s="31" t="str">
        <f t="shared" si="68"/>
        <v/>
      </c>
      <c r="DC22" s="31" t="str">
        <f t="shared" si="69"/>
        <v/>
      </c>
      <c r="DD22" s="31" t="str">
        <f t="shared" si="70"/>
        <v/>
      </c>
      <c r="DE22" s="31">
        <f t="shared" si="71"/>
        <v>5</v>
      </c>
      <c r="DF22" s="31" t="str">
        <f t="shared" si="72"/>
        <v/>
      </c>
      <c r="DG22" s="31" t="str">
        <f t="shared" si="73"/>
        <v/>
      </c>
      <c r="DH22" s="31" t="str">
        <f t="shared" si="74"/>
        <v/>
      </c>
      <c r="DI22" s="31" t="str">
        <f t="shared" si="75"/>
        <v/>
      </c>
      <c r="DJ22" s="31" t="str">
        <f t="shared" si="76"/>
        <v/>
      </c>
      <c r="DK22" s="31" t="str">
        <f t="shared" si="77"/>
        <v/>
      </c>
      <c r="DL22" s="31" t="str">
        <f t="shared" si="78"/>
        <v/>
      </c>
      <c r="DM22" s="31">
        <f t="shared" si="79"/>
        <v>7</v>
      </c>
      <c r="DN22" s="31" t="str">
        <f t="shared" si="80"/>
        <v/>
      </c>
      <c r="DO22" s="31" t="str">
        <f t="shared" si="81"/>
        <v/>
      </c>
      <c r="DP22" s="31" t="str">
        <f t="shared" si="82"/>
        <v/>
      </c>
      <c r="DQ22" s="31" t="str">
        <f t="shared" si="83"/>
        <v/>
      </c>
      <c r="DR22" s="31" t="str">
        <f t="shared" si="84"/>
        <v/>
      </c>
      <c r="DS22" s="31" t="str">
        <f t="shared" si="85"/>
        <v/>
      </c>
      <c r="DT22" s="31">
        <f t="shared" si="86"/>
        <v>19</v>
      </c>
      <c r="DU22" s="31" t="str">
        <f t="shared" si="87"/>
        <v/>
      </c>
      <c r="DV22" s="31" t="str">
        <f t="shared" si="88"/>
        <v/>
      </c>
      <c r="DW22" s="48">
        <f t="shared" si="89"/>
        <v>21.12676056338028</v>
      </c>
      <c r="DX22" s="72" t="str">
        <f t="shared" si="90"/>
        <v/>
      </c>
      <c r="DY22" s="74">
        <v>17.75</v>
      </c>
      <c r="DZ22" s="74">
        <v>1.86</v>
      </c>
    </row>
    <row r="23" spans="1:130" ht="13.2" x14ac:dyDescent="0.25">
      <c r="A23" s="31">
        <v>21</v>
      </c>
      <c r="B23" s="72">
        <v>58</v>
      </c>
      <c r="C23" s="15"/>
      <c r="D23" s="14" t="s">
        <v>290</v>
      </c>
      <c r="E23" s="14"/>
      <c r="F23" s="14"/>
      <c r="G23" s="14" t="s">
        <v>291</v>
      </c>
      <c r="H23" s="50"/>
      <c r="I23" s="15" t="s">
        <v>203</v>
      </c>
      <c r="J23" s="47"/>
      <c r="K23" s="47"/>
      <c r="L23" s="47"/>
      <c r="M23" s="54">
        <v>27</v>
      </c>
      <c r="N23" s="54">
        <v>29</v>
      </c>
      <c r="O23" s="54">
        <v>18.25</v>
      </c>
      <c r="P23" s="54">
        <v>22.5</v>
      </c>
      <c r="Q23" s="54">
        <v>17.5</v>
      </c>
      <c r="R23" s="51"/>
      <c r="S23" s="51"/>
      <c r="T23" s="51"/>
      <c r="U23" s="51"/>
      <c r="V23" s="51"/>
      <c r="W23" s="51"/>
      <c r="X23" s="52">
        <f t="shared" si="0"/>
        <v>7.58</v>
      </c>
      <c r="Y23" s="52">
        <f t="shared" si="1"/>
        <v>9.64</v>
      </c>
      <c r="Z23" s="52">
        <f t="shared" si="2"/>
        <v>2.02</v>
      </c>
      <c r="AA23" s="52">
        <f t="shared" si="3"/>
        <v>4.0999999999999996</v>
      </c>
      <c r="AB23" s="52">
        <f t="shared" si="4"/>
        <v>1.78</v>
      </c>
      <c r="AC23" s="54">
        <v>22.5</v>
      </c>
      <c r="AD23" s="54">
        <v>17.5</v>
      </c>
      <c r="AE23" s="54">
        <v>16.5</v>
      </c>
      <c r="AF23" s="54">
        <v>19.25</v>
      </c>
      <c r="AG23" s="54">
        <v>17.5</v>
      </c>
      <c r="AH23" s="52">
        <f t="shared" si="5"/>
        <v>4.0999999999999996</v>
      </c>
      <c r="AI23" s="52">
        <f t="shared" si="6"/>
        <v>1.78</v>
      </c>
      <c r="AJ23" s="52">
        <f t="shared" si="7"/>
        <v>1.5</v>
      </c>
      <c r="AK23" s="52">
        <f t="shared" si="8"/>
        <v>2.42</v>
      </c>
      <c r="AL23" s="52">
        <f t="shared" si="9"/>
        <v>1.78</v>
      </c>
      <c r="AM23" s="53"/>
      <c r="AN23" s="53"/>
      <c r="AO23" s="53"/>
      <c r="AP23" s="53"/>
      <c r="AQ23" s="53"/>
      <c r="AR23" s="53"/>
      <c r="AS23" s="55">
        <f t="shared" si="10"/>
        <v>25.119999999999997</v>
      </c>
      <c r="AT23" s="31">
        <f t="shared" si="11"/>
        <v>1</v>
      </c>
      <c r="AU23" s="57">
        <f>IF(D23="","",IF(LOOKUP(AT23,'Master 2012 Pay Sheet'!$A$5:$A$35,'Master 2012 Pay Sheet'!$B$5:$B$35)&gt;0,LOOKUP(AT23,'Master 2012 Pay Sheet'!$A$5:$A$35,'Master 2012 Pay Sheet'!$B$5:$B$35),0))</f>
        <v>0</v>
      </c>
      <c r="AV23" s="56">
        <f t="shared" si="12"/>
        <v>11.58</v>
      </c>
      <c r="AW23" s="31">
        <f t="shared" si="13"/>
        <v>21</v>
      </c>
      <c r="AX23" s="57">
        <f>IF(D23="","",IF(LOOKUP(AW23,'Master 2012 Pay Sheet'!$C$5:$C$35,'Master 2012 Pay Sheet'!$D$5:$D$35)&gt;0,LOOKUP(AW23,'Master 2012 Pay Sheet'!$C$5:$C$35,'Master 2012 Pay Sheet'!$D$5:$D$35),0))</f>
        <v>0</v>
      </c>
      <c r="AY23" s="56">
        <f t="shared" si="14"/>
        <v>36.699999999999996</v>
      </c>
      <c r="AZ23" s="31">
        <f t="shared" si="15"/>
        <v>4</v>
      </c>
      <c r="BA23" s="57">
        <f>IF(D23="","",IF(LOOKUP(AZ23,'Master 2012 Pay Sheet'!$E$5:$E$35,'Master 2012 Pay Sheet'!$F$5:$F$35)&gt;0,LOOKUP(AZ23,'Master 2012 Pay Sheet'!$E$5:$E$35,'Master 2012 Pay Sheet'!$F$5:$F$35),0))</f>
        <v>0</v>
      </c>
      <c r="BB23" s="57">
        <f t="shared" si="16"/>
        <v>0</v>
      </c>
      <c r="BC23" s="31">
        <f t="shared" si="17"/>
        <v>-3</v>
      </c>
      <c r="BD23" s="31" t="str">
        <f t="shared" si="18"/>
        <v/>
      </c>
      <c r="BE23" s="31">
        <f t="shared" si="19"/>
        <v>5</v>
      </c>
      <c r="BF23" s="56">
        <f t="shared" si="20"/>
        <v>9.64</v>
      </c>
      <c r="BG23" s="31" t="str">
        <f t="shared" si="21"/>
        <v/>
      </c>
      <c r="BH23" s="31">
        <f t="shared" si="22"/>
        <v>5</v>
      </c>
      <c r="BI23" s="56">
        <f t="shared" si="23"/>
        <v>4.0999999999999996</v>
      </c>
      <c r="BJ23" s="31" t="str">
        <f t="shared" si="24"/>
        <v/>
      </c>
      <c r="BK23" s="31">
        <f t="shared" si="25"/>
        <v>10</v>
      </c>
      <c r="BL23" s="31">
        <f t="shared" si="26"/>
        <v>0</v>
      </c>
      <c r="BM23" s="31">
        <f t="shared" si="27"/>
        <v>58</v>
      </c>
      <c r="BN23" s="31">
        <f t="shared" si="28"/>
        <v>0</v>
      </c>
      <c r="BO23" s="31">
        <f t="shared" si="29"/>
        <v>58</v>
      </c>
      <c r="BP23" s="31">
        <f t="shared" si="30"/>
        <v>0</v>
      </c>
      <c r="BQ23" s="31">
        <f t="shared" si="31"/>
        <v>58</v>
      </c>
      <c r="BR23" s="31">
        <f t="shared" si="32"/>
        <v>0</v>
      </c>
      <c r="BS23" s="31">
        <f t="shared" si="33"/>
        <v>58</v>
      </c>
      <c r="BT23" s="31">
        <f t="shared" si="34"/>
        <v>0</v>
      </c>
      <c r="BU23" s="31">
        <f t="shared" si="35"/>
        <v>58</v>
      </c>
      <c r="BV23" s="31">
        <f t="shared" si="36"/>
        <v>0</v>
      </c>
      <c r="BW23" s="31">
        <f t="shared" si="37"/>
        <v>58</v>
      </c>
      <c r="BX23" s="31">
        <f t="shared" si="38"/>
        <v>0</v>
      </c>
      <c r="BY23" s="31">
        <f t="shared" si="39"/>
        <v>58</v>
      </c>
      <c r="BZ23" s="31">
        <f t="shared" si="40"/>
        <v>0</v>
      </c>
      <c r="CA23" s="31">
        <f t="shared" si="41"/>
        <v>58</v>
      </c>
      <c r="CB23" s="31">
        <f t="shared" si="42"/>
        <v>0</v>
      </c>
      <c r="CC23" s="31">
        <f t="shared" si="43"/>
        <v>58</v>
      </c>
      <c r="CD23" s="31">
        <f t="shared" si="44"/>
        <v>0</v>
      </c>
      <c r="CE23" s="31">
        <f t="shared" si="45"/>
        <v>58</v>
      </c>
      <c r="CF23" s="31">
        <f t="shared" si="46"/>
        <v>0</v>
      </c>
      <c r="CG23" s="31">
        <f t="shared" si="47"/>
        <v>58</v>
      </c>
      <c r="CH23" s="31">
        <f t="shared" si="48"/>
        <v>0</v>
      </c>
      <c r="CI23" s="31">
        <f t="shared" si="49"/>
        <v>58</v>
      </c>
      <c r="CJ23" s="31" t="str">
        <f t="shared" si="50"/>
        <v/>
      </c>
      <c r="CK23" s="31" t="str">
        <f t="shared" si="51"/>
        <v/>
      </c>
      <c r="CL23" s="31" t="str">
        <f t="shared" si="52"/>
        <v/>
      </c>
      <c r="CM23" s="31" t="str">
        <f t="shared" si="53"/>
        <v/>
      </c>
      <c r="CN23" s="31" t="str">
        <f t="shared" si="54"/>
        <v/>
      </c>
      <c r="CO23" s="31" t="str">
        <f t="shared" si="55"/>
        <v/>
      </c>
      <c r="CP23" s="31" t="str">
        <f t="shared" si="56"/>
        <v/>
      </c>
      <c r="CQ23" s="31" t="str">
        <f t="shared" si="57"/>
        <v/>
      </c>
      <c r="CR23" s="31" t="str">
        <f t="shared" si="58"/>
        <v/>
      </c>
      <c r="CS23" s="31" t="str">
        <f t="shared" si="59"/>
        <v/>
      </c>
      <c r="CT23" s="31" t="str">
        <f t="shared" si="60"/>
        <v/>
      </c>
      <c r="CU23" s="31" t="str">
        <f t="shared" si="61"/>
        <v/>
      </c>
      <c r="CV23" s="31" t="str">
        <f t="shared" si="62"/>
        <v/>
      </c>
      <c r="CW23" s="31" t="str">
        <f t="shared" si="63"/>
        <v/>
      </c>
      <c r="CX23" s="31" t="str">
        <f t="shared" si="64"/>
        <v/>
      </c>
      <c r="CY23" s="31">
        <f t="shared" si="65"/>
        <v>5</v>
      </c>
      <c r="CZ23" s="31" t="str">
        <f t="shared" si="66"/>
        <v/>
      </c>
      <c r="DA23" s="31" t="str">
        <f t="shared" si="67"/>
        <v/>
      </c>
      <c r="DB23" s="31" t="str">
        <f t="shared" si="68"/>
        <v/>
      </c>
      <c r="DC23" s="31" t="str">
        <f t="shared" si="69"/>
        <v/>
      </c>
      <c r="DD23" s="31" t="str">
        <f t="shared" si="70"/>
        <v/>
      </c>
      <c r="DE23" s="31">
        <f t="shared" si="71"/>
        <v>5</v>
      </c>
      <c r="DF23" s="31" t="str">
        <f t="shared" si="72"/>
        <v/>
      </c>
      <c r="DG23" s="31" t="str">
        <f t="shared" si="73"/>
        <v/>
      </c>
      <c r="DH23" s="31" t="str">
        <f t="shared" si="74"/>
        <v/>
      </c>
      <c r="DI23" s="31" t="str">
        <f t="shared" si="75"/>
        <v/>
      </c>
      <c r="DJ23" s="31" t="str">
        <f t="shared" si="76"/>
        <v/>
      </c>
      <c r="DK23" s="31" t="str">
        <f t="shared" si="77"/>
        <v/>
      </c>
      <c r="DL23" s="31" t="str">
        <f t="shared" si="78"/>
        <v/>
      </c>
      <c r="DM23" s="31" t="str">
        <f t="shared" si="79"/>
        <v/>
      </c>
      <c r="DN23" s="31" t="str">
        <f t="shared" si="80"/>
        <v/>
      </c>
      <c r="DO23" s="31" t="str">
        <f t="shared" si="81"/>
        <v/>
      </c>
      <c r="DP23" s="31">
        <f t="shared" si="82"/>
        <v>10</v>
      </c>
      <c r="DQ23" s="31" t="str">
        <f t="shared" si="83"/>
        <v/>
      </c>
      <c r="DR23" s="31" t="str">
        <f t="shared" si="84"/>
        <v/>
      </c>
      <c r="DS23" s="31" t="str">
        <f t="shared" si="85"/>
        <v/>
      </c>
      <c r="DT23" s="31">
        <f t="shared" si="86"/>
        <v>58</v>
      </c>
      <c r="DU23" s="31" t="str">
        <f t="shared" si="87"/>
        <v/>
      </c>
      <c r="DV23" s="31" t="str">
        <f t="shared" si="88"/>
        <v/>
      </c>
      <c r="DW23" s="48">
        <f t="shared" si="89"/>
        <v>95.774647887323937</v>
      </c>
      <c r="DX23" s="72" t="str">
        <f t="shared" si="90"/>
        <v/>
      </c>
      <c r="DY23" s="74">
        <v>18</v>
      </c>
      <c r="DZ23" s="74">
        <v>1.94</v>
      </c>
    </row>
    <row r="24" spans="1:130" ht="13.2" x14ac:dyDescent="0.25">
      <c r="A24" s="31">
        <v>22</v>
      </c>
      <c r="B24" s="72">
        <v>13</v>
      </c>
      <c r="C24" s="60"/>
      <c r="D24" s="61" t="s">
        <v>197</v>
      </c>
      <c r="E24" s="61"/>
      <c r="F24" s="14"/>
      <c r="G24" s="14" t="s">
        <v>198</v>
      </c>
      <c r="H24" s="50"/>
      <c r="I24" s="60"/>
      <c r="J24" s="47"/>
      <c r="K24" s="47"/>
      <c r="L24" s="47"/>
      <c r="M24" s="54">
        <v>20</v>
      </c>
      <c r="N24" s="54">
        <v>24.25</v>
      </c>
      <c r="O24" s="54">
        <v>18</v>
      </c>
      <c r="P24" s="54">
        <v>22.25</v>
      </c>
      <c r="Q24" s="54">
        <v>22.5</v>
      </c>
      <c r="R24" s="51"/>
      <c r="S24" s="51"/>
      <c r="T24" s="51"/>
      <c r="U24" s="51"/>
      <c r="V24" s="51"/>
      <c r="W24" s="51"/>
      <c r="X24" s="52">
        <f t="shared" si="0"/>
        <v>2.76</v>
      </c>
      <c r="Y24" s="52">
        <f t="shared" si="1"/>
        <v>5.28</v>
      </c>
      <c r="Z24" s="52">
        <f t="shared" si="2"/>
        <v>1.94</v>
      </c>
      <c r="AA24" s="52">
        <f t="shared" si="3"/>
        <v>3.94</v>
      </c>
      <c r="AB24" s="52">
        <f t="shared" si="4"/>
        <v>4.0999999999999996</v>
      </c>
      <c r="AC24" s="54">
        <v>18.5</v>
      </c>
      <c r="AD24" s="54">
        <v>17</v>
      </c>
      <c r="AE24" s="54">
        <v>16.25</v>
      </c>
      <c r="AF24" s="54">
        <v>17</v>
      </c>
      <c r="AG24" s="54">
        <v>23.5</v>
      </c>
      <c r="AH24" s="52">
        <f t="shared" si="5"/>
        <v>2.12</v>
      </c>
      <c r="AI24" s="52">
        <f t="shared" si="6"/>
        <v>1.64</v>
      </c>
      <c r="AJ24" s="52">
        <f t="shared" si="7"/>
        <v>1.44</v>
      </c>
      <c r="AK24" s="52">
        <f t="shared" si="8"/>
        <v>1.64</v>
      </c>
      <c r="AL24" s="52">
        <f t="shared" si="9"/>
        <v>4.74</v>
      </c>
      <c r="AM24" s="53"/>
      <c r="AN24" s="53"/>
      <c r="AO24" s="53"/>
      <c r="AP24" s="53"/>
      <c r="AQ24" s="53"/>
      <c r="AR24" s="53"/>
      <c r="AS24" s="55">
        <f t="shared" si="10"/>
        <v>18.019999999999996</v>
      </c>
      <c r="AT24" s="31">
        <f t="shared" si="11"/>
        <v>9</v>
      </c>
      <c r="AU24" s="57">
        <f>IF(D24="","",IF(LOOKUP(AT24,'Master 2012 Pay Sheet'!$A$5:$A$35,'Master 2012 Pay Sheet'!$B$5:$B$35)&gt;0,LOOKUP(AT24,'Master 2012 Pay Sheet'!$A$5:$A$35,'Master 2012 Pay Sheet'!$B$5:$B$35),0))</f>
        <v>0</v>
      </c>
      <c r="AV24" s="56">
        <f t="shared" si="12"/>
        <v>11.579999999999998</v>
      </c>
      <c r="AW24" s="31">
        <f t="shared" si="13"/>
        <v>22</v>
      </c>
      <c r="AX24" s="57">
        <f>IF(D24="","",IF(LOOKUP(AW24,'Master 2012 Pay Sheet'!$C$5:$C$35,'Master 2012 Pay Sheet'!$D$5:$D$35)&gt;0,LOOKUP(AW24,'Master 2012 Pay Sheet'!$C$5:$C$35,'Master 2012 Pay Sheet'!$D$5:$D$35),0))</f>
        <v>0</v>
      </c>
      <c r="AY24" s="56">
        <f t="shared" si="14"/>
        <v>29.599999999999994</v>
      </c>
      <c r="AZ24" s="31">
        <f t="shared" si="15"/>
        <v>14</v>
      </c>
      <c r="BA24" s="57">
        <f>IF(D24="","",IF(LOOKUP(AZ24,'Master 2012 Pay Sheet'!$E$5:$E$35,'Master 2012 Pay Sheet'!$F$5:$F$35)&gt;0,LOOKUP(AZ24,'Master 2012 Pay Sheet'!$E$5:$E$35,'Master 2012 Pay Sheet'!$F$5:$F$35),0))</f>
        <v>0</v>
      </c>
      <c r="BB24" s="57">
        <f t="shared" si="16"/>
        <v>0</v>
      </c>
      <c r="BC24" s="31">
        <f t="shared" si="17"/>
        <v>-5</v>
      </c>
      <c r="BD24" s="31" t="str">
        <f t="shared" si="18"/>
        <v/>
      </c>
      <c r="BE24" s="31">
        <f t="shared" si="19"/>
        <v>5</v>
      </c>
      <c r="BF24" s="56">
        <f t="shared" si="20"/>
        <v>5.28</v>
      </c>
      <c r="BG24" s="31" t="str">
        <f t="shared" si="21"/>
        <v/>
      </c>
      <c r="BH24" s="31">
        <f t="shared" si="22"/>
        <v>5</v>
      </c>
      <c r="BI24" s="56">
        <f t="shared" si="23"/>
        <v>4.74</v>
      </c>
      <c r="BJ24" s="31" t="str">
        <f t="shared" si="24"/>
        <v/>
      </c>
      <c r="BK24" s="31">
        <f t="shared" si="25"/>
        <v>10</v>
      </c>
      <c r="BL24" s="31">
        <f t="shared" si="26"/>
        <v>0</v>
      </c>
      <c r="BM24" s="31">
        <f t="shared" si="27"/>
        <v>13</v>
      </c>
      <c r="BN24" s="31">
        <f t="shared" si="28"/>
        <v>0</v>
      </c>
      <c r="BO24" s="31">
        <f t="shared" si="29"/>
        <v>13</v>
      </c>
      <c r="BP24" s="31">
        <f t="shared" si="30"/>
        <v>0</v>
      </c>
      <c r="BQ24" s="31">
        <f t="shared" si="31"/>
        <v>13</v>
      </c>
      <c r="BR24" s="31">
        <f t="shared" si="32"/>
        <v>0</v>
      </c>
      <c r="BS24" s="31">
        <f t="shared" si="33"/>
        <v>13</v>
      </c>
      <c r="BT24" s="31">
        <f t="shared" si="34"/>
        <v>0</v>
      </c>
      <c r="BU24" s="31">
        <f t="shared" si="35"/>
        <v>13</v>
      </c>
      <c r="BV24" s="31">
        <f t="shared" si="36"/>
        <v>0</v>
      </c>
      <c r="BW24" s="31">
        <f t="shared" si="37"/>
        <v>13</v>
      </c>
      <c r="BX24" s="31">
        <f t="shared" si="38"/>
        <v>0</v>
      </c>
      <c r="BY24" s="31">
        <f t="shared" si="39"/>
        <v>13</v>
      </c>
      <c r="BZ24" s="31">
        <f t="shared" si="40"/>
        <v>0</v>
      </c>
      <c r="CA24" s="31">
        <f t="shared" si="41"/>
        <v>13</v>
      </c>
      <c r="CB24" s="31">
        <f t="shared" si="42"/>
        <v>0</v>
      </c>
      <c r="CC24" s="31">
        <f t="shared" si="43"/>
        <v>13</v>
      </c>
      <c r="CD24" s="31">
        <f t="shared" si="44"/>
        <v>0</v>
      </c>
      <c r="CE24" s="31">
        <f t="shared" si="45"/>
        <v>13</v>
      </c>
      <c r="CF24" s="31">
        <f t="shared" si="46"/>
        <v>0</v>
      </c>
      <c r="CG24" s="31">
        <f t="shared" si="47"/>
        <v>13</v>
      </c>
      <c r="CH24" s="31">
        <f t="shared" si="48"/>
        <v>0</v>
      </c>
      <c r="CI24" s="31">
        <f t="shared" si="49"/>
        <v>13</v>
      </c>
      <c r="CJ24" s="31" t="str">
        <f t="shared" si="50"/>
        <v/>
      </c>
      <c r="CK24" s="31" t="str">
        <f t="shared" si="51"/>
        <v/>
      </c>
      <c r="CL24" s="31" t="str">
        <f t="shared" si="52"/>
        <v/>
      </c>
      <c r="CM24" s="31" t="str">
        <f t="shared" si="53"/>
        <v/>
      </c>
      <c r="CN24" s="31" t="str">
        <f t="shared" si="54"/>
        <v/>
      </c>
      <c r="CO24" s="31" t="str">
        <f t="shared" si="55"/>
        <v/>
      </c>
      <c r="CP24" s="31" t="str">
        <f t="shared" si="56"/>
        <v/>
      </c>
      <c r="CQ24" s="31" t="str">
        <f t="shared" si="57"/>
        <v/>
      </c>
      <c r="CR24" s="31" t="str">
        <f t="shared" si="58"/>
        <v/>
      </c>
      <c r="CS24" s="31" t="str">
        <f t="shared" si="59"/>
        <v/>
      </c>
      <c r="CT24" s="31" t="str">
        <f t="shared" si="60"/>
        <v/>
      </c>
      <c r="CU24" s="31" t="str">
        <f t="shared" si="61"/>
        <v/>
      </c>
      <c r="CV24" s="31" t="str">
        <f t="shared" si="62"/>
        <v/>
      </c>
      <c r="CW24" s="31" t="str">
        <f t="shared" si="63"/>
        <v/>
      </c>
      <c r="CX24" s="31" t="str">
        <f t="shared" si="64"/>
        <v/>
      </c>
      <c r="CY24" s="31">
        <f t="shared" si="65"/>
        <v>5</v>
      </c>
      <c r="CZ24" s="31" t="str">
        <f t="shared" si="66"/>
        <v/>
      </c>
      <c r="DA24" s="31" t="str">
        <f t="shared" si="67"/>
        <v/>
      </c>
      <c r="DB24" s="31" t="str">
        <f t="shared" si="68"/>
        <v/>
      </c>
      <c r="DC24" s="31" t="str">
        <f t="shared" si="69"/>
        <v/>
      </c>
      <c r="DD24" s="31" t="str">
        <f t="shared" si="70"/>
        <v/>
      </c>
      <c r="DE24" s="31">
        <f t="shared" si="71"/>
        <v>5</v>
      </c>
      <c r="DF24" s="31" t="str">
        <f t="shared" si="72"/>
        <v/>
      </c>
      <c r="DG24" s="31" t="str">
        <f t="shared" si="73"/>
        <v/>
      </c>
      <c r="DH24" s="31" t="str">
        <f t="shared" si="74"/>
        <v/>
      </c>
      <c r="DI24" s="31" t="str">
        <f t="shared" si="75"/>
        <v/>
      </c>
      <c r="DJ24" s="31" t="str">
        <f t="shared" si="76"/>
        <v/>
      </c>
      <c r="DK24" s="31" t="str">
        <f t="shared" si="77"/>
        <v/>
      </c>
      <c r="DL24" s="31" t="str">
        <f t="shared" si="78"/>
        <v/>
      </c>
      <c r="DM24" s="31" t="str">
        <f t="shared" si="79"/>
        <v/>
      </c>
      <c r="DN24" s="31" t="str">
        <f t="shared" si="80"/>
        <v/>
      </c>
      <c r="DO24" s="31" t="str">
        <f t="shared" si="81"/>
        <v/>
      </c>
      <c r="DP24" s="31">
        <f t="shared" si="82"/>
        <v>10</v>
      </c>
      <c r="DQ24" s="31" t="str">
        <f t="shared" si="83"/>
        <v/>
      </c>
      <c r="DR24" s="31" t="str">
        <f t="shared" si="84"/>
        <v/>
      </c>
      <c r="DS24" s="31" t="str">
        <f t="shared" si="85"/>
        <v/>
      </c>
      <c r="DT24" s="31" t="str">
        <f t="shared" si="86"/>
        <v/>
      </c>
      <c r="DU24" s="31" t="str">
        <f t="shared" si="87"/>
        <v/>
      </c>
      <c r="DV24" s="31" t="str">
        <f t="shared" si="88"/>
        <v/>
      </c>
      <c r="DW24" s="48">
        <f t="shared" si="89"/>
        <v>81.690140845070431</v>
      </c>
      <c r="DX24" s="72" t="str">
        <f t="shared" si="90"/>
        <v/>
      </c>
      <c r="DY24" s="74">
        <v>18.25</v>
      </c>
      <c r="DZ24" s="74">
        <v>2.02</v>
      </c>
    </row>
    <row r="25" spans="1:130" ht="13.2" x14ac:dyDescent="0.25">
      <c r="A25" s="31">
        <v>23</v>
      </c>
      <c r="B25" s="72">
        <v>70</v>
      </c>
      <c r="C25" s="15"/>
      <c r="D25" s="14" t="s">
        <v>314</v>
      </c>
      <c r="E25" s="14"/>
      <c r="F25" s="14"/>
      <c r="G25" s="14" t="s">
        <v>315</v>
      </c>
      <c r="H25" s="14"/>
      <c r="I25" s="15" t="s">
        <v>222</v>
      </c>
      <c r="J25" s="47"/>
      <c r="K25" s="47"/>
      <c r="L25" s="47"/>
      <c r="M25" s="54">
        <v>18</v>
      </c>
      <c r="N25" s="54">
        <v>18.25</v>
      </c>
      <c r="O25" s="54">
        <v>18.5</v>
      </c>
      <c r="P25" s="54">
        <v>21.75</v>
      </c>
      <c r="Q25" s="54">
        <v>27.5</v>
      </c>
      <c r="R25" s="51"/>
      <c r="S25" s="51"/>
      <c r="T25" s="51"/>
      <c r="U25" s="51"/>
      <c r="V25" s="51"/>
      <c r="W25" s="51"/>
      <c r="X25" s="52">
        <f t="shared" si="0"/>
        <v>1.94</v>
      </c>
      <c r="Y25" s="52">
        <f t="shared" si="1"/>
        <v>2.02</v>
      </c>
      <c r="Z25" s="52">
        <f t="shared" si="2"/>
        <v>2.12</v>
      </c>
      <c r="AA25" s="52">
        <f t="shared" si="3"/>
        <v>3.66</v>
      </c>
      <c r="AB25" s="52">
        <f t="shared" si="4"/>
        <v>8.08</v>
      </c>
      <c r="AC25" s="54">
        <v>17.5</v>
      </c>
      <c r="AD25" s="54">
        <v>25</v>
      </c>
      <c r="AE25" s="54">
        <v>16</v>
      </c>
      <c r="AF25" s="54">
        <v>15.5</v>
      </c>
      <c r="AG25" s="54">
        <v>15</v>
      </c>
      <c r="AH25" s="52">
        <f t="shared" si="5"/>
        <v>1.78</v>
      </c>
      <c r="AI25" s="52">
        <f t="shared" si="6"/>
        <v>5.84</v>
      </c>
      <c r="AJ25" s="52">
        <f t="shared" si="7"/>
        <v>1.38</v>
      </c>
      <c r="AK25" s="52">
        <f t="shared" si="8"/>
        <v>1.24</v>
      </c>
      <c r="AL25" s="52">
        <f t="shared" si="9"/>
        <v>1.1200000000000001</v>
      </c>
      <c r="AM25" s="53"/>
      <c r="AN25" s="53"/>
      <c r="AO25" s="53"/>
      <c r="AP25" s="53"/>
      <c r="AQ25" s="53"/>
      <c r="AR25" s="53"/>
      <c r="AS25" s="55">
        <f t="shared" si="10"/>
        <v>17.82</v>
      </c>
      <c r="AT25" s="31">
        <f t="shared" si="11"/>
        <v>11</v>
      </c>
      <c r="AU25" s="57">
        <f>IF(D25="","",IF(LOOKUP(AT25,'Master 2012 Pay Sheet'!$A$5:$A$35,'Master 2012 Pay Sheet'!$B$5:$B$35)&gt;0,LOOKUP(AT25,'Master 2012 Pay Sheet'!$A$5:$A$35,'Master 2012 Pay Sheet'!$B$5:$B$35),0))</f>
        <v>0</v>
      </c>
      <c r="AV25" s="56">
        <f t="shared" si="12"/>
        <v>11.36</v>
      </c>
      <c r="AW25" s="31">
        <f t="shared" si="13"/>
        <v>23</v>
      </c>
      <c r="AX25" s="57">
        <f>IF(D25="","",IF(LOOKUP(AW25,'Master 2012 Pay Sheet'!$C$5:$C$35,'Master 2012 Pay Sheet'!$D$5:$D$35)&gt;0,LOOKUP(AW25,'Master 2012 Pay Sheet'!$C$5:$C$35,'Master 2012 Pay Sheet'!$D$5:$D$35),0))</f>
        <v>0</v>
      </c>
      <c r="AY25" s="56">
        <f t="shared" si="14"/>
        <v>29.18</v>
      </c>
      <c r="AZ25" s="31">
        <f t="shared" si="15"/>
        <v>15</v>
      </c>
      <c r="BA25" s="57">
        <f>IF(D25="","",IF(LOOKUP(AZ25,'Master 2012 Pay Sheet'!$E$5:$E$35,'Master 2012 Pay Sheet'!$F$5:$F$35)&gt;0,LOOKUP(AZ25,'Master 2012 Pay Sheet'!$E$5:$E$35,'Master 2012 Pay Sheet'!$F$5:$F$35),0))</f>
        <v>0</v>
      </c>
      <c r="BB25" s="57">
        <f t="shared" si="16"/>
        <v>0</v>
      </c>
      <c r="BC25" s="31">
        <f t="shared" si="17"/>
        <v>-4</v>
      </c>
      <c r="BD25" s="31" t="str">
        <f t="shared" si="18"/>
        <v/>
      </c>
      <c r="BE25" s="31">
        <f t="shared" si="19"/>
        <v>5</v>
      </c>
      <c r="BF25" s="56">
        <f t="shared" si="20"/>
        <v>8.08</v>
      </c>
      <c r="BG25" s="31" t="str">
        <f t="shared" si="21"/>
        <v/>
      </c>
      <c r="BH25" s="31">
        <f t="shared" si="22"/>
        <v>5</v>
      </c>
      <c r="BI25" s="56">
        <f t="shared" si="23"/>
        <v>5.84</v>
      </c>
      <c r="BJ25" s="31" t="str">
        <f t="shared" si="24"/>
        <v/>
      </c>
      <c r="BK25" s="31">
        <f t="shared" si="25"/>
        <v>10</v>
      </c>
      <c r="BL25" s="31">
        <f t="shared" si="26"/>
        <v>0</v>
      </c>
      <c r="BM25" s="31">
        <f t="shared" si="27"/>
        <v>70</v>
      </c>
      <c r="BN25" s="31">
        <f t="shared" si="28"/>
        <v>0</v>
      </c>
      <c r="BO25" s="31">
        <f t="shared" si="29"/>
        <v>70</v>
      </c>
      <c r="BP25" s="31">
        <f t="shared" si="30"/>
        <v>0</v>
      </c>
      <c r="BQ25" s="31">
        <f t="shared" si="31"/>
        <v>70</v>
      </c>
      <c r="BR25" s="31">
        <f t="shared" si="32"/>
        <v>0</v>
      </c>
      <c r="BS25" s="31">
        <f t="shared" si="33"/>
        <v>70</v>
      </c>
      <c r="BT25" s="31">
        <f t="shared" si="34"/>
        <v>0</v>
      </c>
      <c r="BU25" s="31">
        <f t="shared" si="35"/>
        <v>70</v>
      </c>
      <c r="BV25" s="31">
        <f t="shared" si="36"/>
        <v>0</v>
      </c>
      <c r="BW25" s="31">
        <f t="shared" si="37"/>
        <v>70</v>
      </c>
      <c r="BX25" s="31">
        <f t="shared" si="38"/>
        <v>0</v>
      </c>
      <c r="BY25" s="31">
        <f t="shared" si="39"/>
        <v>70</v>
      </c>
      <c r="BZ25" s="31">
        <f t="shared" si="40"/>
        <v>0</v>
      </c>
      <c r="CA25" s="31">
        <f t="shared" si="41"/>
        <v>70</v>
      </c>
      <c r="CB25" s="31">
        <f t="shared" si="42"/>
        <v>0</v>
      </c>
      <c r="CC25" s="31">
        <f t="shared" si="43"/>
        <v>70</v>
      </c>
      <c r="CD25" s="31">
        <f t="shared" si="44"/>
        <v>0</v>
      </c>
      <c r="CE25" s="31">
        <f t="shared" si="45"/>
        <v>70</v>
      </c>
      <c r="CF25" s="31">
        <f t="shared" si="46"/>
        <v>0</v>
      </c>
      <c r="CG25" s="31">
        <f t="shared" si="47"/>
        <v>70</v>
      </c>
      <c r="CH25" s="31">
        <f t="shared" si="48"/>
        <v>0</v>
      </c>
      <c r="CI25" s="31">
        <f t="shared" si="49"/>
        <v>70</v>
      </c>
      <c r="CJ25" s="31" t="str">
        <f t="shared" si="50"/>
        <v/>
      </c>
      <c r="CK25" s="31" t="str">
        <f t="shared" si="51"/>
        <v/>
      </c>
      <c r="CL25" s="31" t="str">
        <f t="shared" si="52"/>
        <v/>
      </c>
      <c r="CM25" s="31" t="str">
        <f t="shared" si="53"/>
        <v/>
      </c>
      <c r="CN25" s="31" t="str">
        <f t="shared" si="54"/>
        <v/>
      </c>
      <c r="CO25" s="31">
        <f t="shared" si="55"/>
        <v>15</v>
      </c>
      <c r="CP25" s="31">
        <f t="shared" si="56"/>
        <v>1</v>
      </c>
      <c r="CQ25" s="31">
        <f t="shared" si="57"/>
        <v>70</v>
      </c>
      <c r="CR25" s="31" t="str">
        <f t="shared" si="58"/>
        <v/>
      </c>
      <c r="CS25" s="31" t="str">
        <f t="shared" si="59"/>
        <v/>
      </c>
      <c r="CT25" s="31" t="str">
        <f t="shared" si="60"/>
        <v/>
      </c>
      <c r="CU25" s="31" t="str">
        <f t="shared" si="61"/>
        <v/>
      </c>
      <c r="CV25" s="31" t="str">
        <f t="shared" si="62"/>
        <v/>
      </c>
      <c r="CW25" s="31" t="str">
        <f t="shared" si="63"/>
        <v/>
      </c>
      <c r="CX25" s="31" t="str">
        <f t="shared" si="64"/>
        <v/>
      </c>
      <c r="CY25" s="31">
        <f t="shared" si="65"/>
        <v>5</v>
      </c>
      <c r="CZ25" s="31" t="str">
        <f t="shared" si="66"/>
        <v/>
      </c>
      <c r="DA25" s="31" t="str">
        <f t="shared" si="67"/>
        <v/>
      </c>
      <c r="DB25" s="31" t="str">
        <f t="shared" si="68"/>
        <v/>
      </c>
      <c r="DC25" s="31" t="str">
        <f t="shared" si="69"/>
        <v/>
      </c>
      <c r="DD25" s="31" t="str">
        <f t="shared" si="70"/>
        <v/>
      </c>
      <c r="DE25" s="31">
        <f t="shared" si="71"/>
        <v>5</v>
      </c>
      <c r="DF25" s="31" t="str">
        <f t="shared" si="72"/>
        <v/>
      </c>
      <c r="DG25" s="31" t="str">
        <f t="shared" si="73"/>
        <v/>
      </c>
      <c r="DH25" s="31" t="str">
        <f t="shared" si="74"/>
        <v/>
      </c>
      <c r="DI25" s="31" t="str">
        <f t="shared" si="75"/>
        <v/>
      </c>
      <c r="DJ25" s="31" t="str">
        <f t="shared" si="76"/>
        <v/>
      </c>
      <c r="DK25" s="31" t="str">
        <f t="shared" si="77"/>
        <v/>
      </c>
      <c r="DL25" s="31" t="str">
        <f t="shared" si="78"/>
        <v/>
      </c>
      <c r="DM25" s="31" t="str">
        <f t="shared" si="79"/>
        <v/>
      </c>
      <c r="DN25" s="31" t="str">
        <f t="shared" si="80"/>
        <v/>
      </c>
      <c r="DO25" s="31" t="str">
        <f t="shared" si="81"/>
        <v/>
      </c>
      <c r="DP25" s="31">
        <f t="shared" si="82"/>
        <v>10</v>
      </c>
      <c r="DQ25" s="31" t="str">
        <f t="shared" si="83"/>
        <v/>
      </c>
      <c r="DR25" s="31" t="str">
        <f t="shared" si="84"/>
        <v/>
      </c>
      <c r="DS25" s="31" t="str">
        <f t="shared" si="85"/>
        <v/>
      </c>
      <c r="DT25" s="31" t="str">
        <f t="shared" si="86"/>
        <v/>
      </c>
      <c r="DU25" s="31">
        <f t="shared" si="87"/>
        <v>70</v>
      </c>
      <c r="DV25" s="31" t="str">
        <f t="shared" si="88"/>
        <v/>
      </c>
      <c r="DW25" s="48">
        <f t="shared" si="89"/>
        <v>80.281690140845072</v>
      </c>
      <c r="DX25" s="72" t="str">
        <f t="shared" si="90"/>
        <v/>
      </c>
      <c r="DY25" s="74">
        <v>18.5</v>
      </c>
      <c r="DZ25" s="74">
        <v>2.12</v>
      </c>
    </row>
    <row r="26" spans="1:130" ht="13.2" x14ac:dyDescent="0.25">
      <c r="A26" s="31">
        <v>24</v>
      </c>
      <c r="B26" s="72">
        <v>63</v>
      </c>
      <c r="C26" s="15"/>
      <c r="D26" s="14" t="s">
        <v>300</v>
      </c>
      <c r="E26" s="14"/>
      <c r="F26" s="14"/>
      <c r="G26" s="14" t="s">
        <v>301</v>
      </c>
      <c r="H26" s="50"/>
      <c r="I26" s="15" t="s">
        <v>203</v>
      </c>
      <c r="J26" s="47"/>
      <c r="K26" s="47"/>
      <c r="L26" s="47"/>
      <c r="M26" s="54">
        <v>21</v>
      </c>
      <c r="N26" s="54">
        <v>19.75</v>
      </c>
      <c r="O26" s="54">
        <v>17.25</v>
      </c>
      <c r="P26" s="54">
        <v>21</v>
      </c>
      <c r="Q26" s="54">
        <v>31.5</v>
      </c>
      <c r="R26" s="51"/>
      <c r="S26" s="51"/>
      <c r="T26" s="51"/>
      <c r="U26" s="51"/>
      <c r="V26" s="51"/>
      <c r="W26" s="51"/>
      <c r="X26" s="52">
        <f t="shared" si="0"/>
        <v>3.24</v>
      </c>
      <c r="Y26" s="52">
        <f t="shared" si="1"/>
        <v>2.64</v>
      </c>
      <c r="Z26" s="52">
        <f t="shared" si="2"/>
        <v>1.72</v>
      </c>
      <c r="AA26" s="52">
        <f t="shared" si="3"/>
        <v>3.24</v>
      </c>
      <c r="AB26" s="52">
        <f t="shared" si="4"/>
        <v>12.7</v>
      </c>
      <c r="AC26" s="54">
        <v>17.75</v>
      </c>
      <c r="AD26" s="54">
        <v>23</v>
      </c>
      <c r="AE26" s="54">
        <v>17.5</v>
      </c>
      <c r="AF26" s="54">
        <v>17</v>
      </c>
      <c r="AG26" s="54">
        <v>16.75</v>
      </c>
      <c r="AH26" s="52">
        <f t="shared" si="5"/>
        <v>1.86</v>
      </c>
      <c r="AI26" s="52">
        <f t="shared" si="6"/>
        <v>4.42</v>
      </c>
      <c r="AJ26" s="52">
        <f t="shared" si="7"/>
        <v>1.78</v>
      </c>
      <c r="AK26" s="52">
        <f t="shared" si="8"/>
        <v>1.64</v>
      </c>
      <c r="AL26" s="52">
        <f t="shared" si="9"/>
        <v>1.58</v>
      </c>
      <c r="AM26" s="53"/>
      <c r="AN26" s="53"/>
      <c r="AO26" s="53"/>
      <c r="AP26" s="53"/>
      <c r="AQ26" s="53"/>
      <c r="AR26" s="53"/>
      <c r="AS26" s="55">
        <f t="shared" si="10"/>
        <v>23.54</v>
      </c>
      <c r="AT26" s="31">
        <f t="shared" si="11"/>
        <v>3</v>
      </c>
      <c r="AU26" s="57">
        <f>IF(D26="","",IF(LOOKUP(AT26,'Master 2012 Pay Sheet'!$A$5:$A$35,'Master 2012 Pay Sheet'!$B$5:$B$35)&gt;0,LOOKUP(AT26,'Master 2012 Pay Sheet'!$A$5:$A$35,'Master 2012 Pay Sheet'!$B$5:$B$35),0))</f>
        <v>0</v>
      </c>
      <c r="AV26" s="56">
        <f t="shared" si="12"/>
        <v>11.280000000000001</v>
      </c>
      <c r="AW26" s="31">
        <f t="shared" si="13"/>
        <v>24</v>
      </c>
      <c r="AX26" s="57">
        <f>IF(D26="","",IF(LOOKUP(AW26,'Master 2012 Pay Sheet'!$C$5:$C$35,'Master 2012 Pay Sheet'!$D$5:$D$35)&gt;0,LOOKUP(AW26,'Master 2012 Pay Sheet'!$C$5:$C$35,'Master 2012 Pay Sheet'!$D$5:$D$35),0))</f>
        <v>0</v>
      </c>
      <c r="AY26" s="56">
        <f t="shared" si="14"/>
        <v>34.82</v>
      </c>
      <c r="AZ26" s="31">
        <f t="shared" si="15"/>
        <v>6</v>
      </c>
      <c r="BA26" s="57">
        <f>IF(D26="","",IF(LOOKUP(AZ26,'Master 2012 Pay Sheet'!$E$5:$E$35,'Master 2012 Pay Sheet'!$F$5:$F$35)&gt;0,LOOKUP(AZ26,'Master 2012 Pay Sheet'!$E$5:$E$35,'Master 2012 Pay Sheet'!$F$5:$F$35),0))</f>
        <v>0</v>
      </c>
      <c r="BB26" s="57">
        <f t="shared" si="16"/>
        <v>0</v>
      </c>
      <c r="BC26" s="31">
        <f t="shared" si="17"/>
        <v>-3</v>
      </c>
      <c r="BD26" s="31" t="str">
        <f t="shared" si="18"/>
        <v/>
      </c>
      <c r="BE26" s="31">
        <f t="shared" si="19"/>
        <v>5</v>
      </c>
      <c r="BF26" s="56">
        <f t="shared" si="20"/>
        <v>12.7</v>
      </c>
      <c r="BG26" s="31" t="str">
        <f t="shared" si="21"/>
        <v/>
      </c>
      <c r="BH26" s="31">
        <f t="shared" si="22"/>
        <v>5</v>
      </c>
      <c r="BI26" s="56">
        <f t="shared" si="23"/>
        <v>4.42</v>
      </c>
      <c r="BJ26" s="31" t="str">
        <f t="shared" si="24"/>
        <v/>
      </c>
      <c r="BK26" s="31">
        <f t="shared" si="25"/>
        <v>10</v>
      </c>
      <c r="BL26" s="31">
        <f t="shared" si="26"/>
        <v>0</v>
      </c>
      <c r="BM26" s="31">
        <f t="shared" si="27"/>
        <v>63</v>
      </c>
      <c r="BN26" s="31">
        <f t="shared" si="28"/>
        <v>0</v>
      </c>
      <c r="BO26" s="31">
        <f t="shared" si="29"/>
        <v>63</v>
      </c>
      <c r="BP26" s="31">
        <f t="shared" si="30"/>
        <v>0</v>
      </c>
      <c r="BQ26" s="31">
        <f t="shared" si="31"/>
        <v>63</v>
      </c>
      <c r="BR26" s="31">
        <f t="shared" si="32"/>
        <v>0</v>
      </c>
      <c r="BS26" s="31">
        <f t="shared" si="33"/>
        <v>63</v>
      </c>
      <c r="BT26" s="31">
        <f t="shared" si="34"/>
        <v>0</v>
      </c>
      <c r="BU26" s="31">
        <f t="shared" si="35"/>
        <v>63</v>
      </c>
      <c r="BV26" s="31">
        <f t="shared" si="36"/>
        <v>0</v>
      </c>
      <c r="BW26" s="31">
        <f t="shared" si="37"/>
        <v>63</v>
      </c>
      <c r="BX26" s="31">
        <f t="shared" si="38"/>
        <v>0</v>
      </c>
      <c r="BY26" s="31">
        <f t="shared" si="39"/>
        <v>63</v>
      </c>
      <c r="BZ26" s="31">
        <f t="shared" si="40"/>
        <v>0</v>
      </c>
      <c r="CA26" s="31">
        <f t="shared" si="41"/>
        <v>63</v>
      </c>
      <c r="CB26" s="31">
        <f t="shared" si="42"/>
        <v>0</v>
      </c>
      <c r="CC26" s="31">
        <f t="shared" si="43"/>
        <v>63</v>
      </c>
      <c r="CD26" s="31">
        <f t="shared" si="44"/>
        <v>0</v>
      </c>
      <c r="CE26" s="31">
        <f t="shared" si="45"/>
        <v>63</v>
      </c>
      <c r="CF26" s="31">
        <f t="shared" si="46"/>
        <v>0</v>
      </c>
      <c r="CG26" s="31">
        <f t="shared" si="47"/>
        <v>63</v>
      </c>
      <c r="CH26" s="31">
        <f t="shared" si="48"/>
        <v>0</v>
      </c>
      <c r="CI26" s="31">
        <f t="shared" si="49"/>
        <v>63</v>
      </c>
      <c r="CJ26" s="31" t="str">
        <f t="shared" si="50"/>
        <v/>
      </c>
      <c r="CK26" s="31" t="str">
        <f t="shared" si="51"/>
        <v/>
      </c>
      <c r="CL26" s="31" t="str">
        <f t="shared" si="52"/>
        <v/>
      </c>
      <c r="CM26" s="31" t="str">
        <f t="shared" si="53"/>
        <v/>
      </c>
      <c r="CN26" s="31" t="str">
        <f t="shared" si="54"/>
        <v/>
      </c>
      <c r="CO26" s="31" t="str">
        <f t="shared" si="55"/>
        <v/>
      </c>
      <c r="CP26" s="31" t="str">
        <f t="shared" si="56"/>
        <v/>
      </c>
      <c r="CQ26" s="31" t="str">
        <f t="shared" si="57"/>
        <v/>
      </c>
      <c r="CR26" s="31" t="str">
        <f t="shared" si="58"/>
        <v/>
      </c>
      <c r="CS26" s="31" t="str">
        <f t="shared" si="59"/>
        <v/>
      </c>
      <c r="CT26" s="31" t="str">
        <f t="shared" si="60"/>
        <v/>
      </c>
      <c r="CU26" s="31" t="str">
        <f t="shared" si="61"/>
        <v/>
      </c>
      <c r="CV26" s="31" t="str">
        <f t="shared" si="62"/>
        <v/>
      </c>
      <c r="CW26" s="31" t="str">
        <f t="shared" si="63"/>
        <v/>
      </c>
      <c r="CX26" s="31" t="str">
        <f t="shared" si="64"/>
        <v/>
      </c>
      <c r="CY26" s="31">
        <f t="shared" si="65"/>
        <v>5</v>
      </c>
      <c r="CZ26" s="31" t="str">
        <f t="shared" si="66"/>
        <v/>
      </c>
      <c r="DA26" s="31" t="str">
        <f t="shared" si="67"/>
        <v/>
      </c>
      <c r="DB26" s="31" t="str">
        <f t="shared" si="68"/>
        <v/>
      </c>
      <c r="DC26" s="31" t="str">
        <f t="shared" si="69"/>
        <v/>
      </c>
      <c r="DD26" s="31" t="str">
        <f t="shared" si="70"/>
        <v/>
      </c>
      <c r="DE26" s="31">
        <f t="shared" si="71"/>
        <v>5</v>
      </c>
      <c r="DF26" s="31" t="str">
        <f t="shared" si="72"/>
        <v/>
      </c>
      <c r="DG26" s="31" t="str">
        <f t="shared" si="73"/>
        <v/>
      </c>
      <c r="DH26" s="31" t="str">
        <f t="shared" si="74"/>
        <v/>
      </c>
      <c r="DI26" s="31" t="str">
        <f t="shared" si="75"/>
        <v/>
      </c>
      <c r="DJ26" s="31" t="str">
        <f t="shared" si="76"/>
        <v/>
      </c>
      <c r="DK26" s="31" t="str">
        <f t="shared" si="77"/>
        <v/>
      </c>
      <c r="DL26" s="31" t="str">
        <f t="shared" si="78"/>
        <v/>
      </c>
      <c r="DM26" s="31" t="str">
        <f t="shared" si="79"/>
        <v/>
      </c>
      <c r="DN26" s="31" t="str">
        <f t="shared" si="80"/>
        <v/>
      </c>
      <c r="DO26" s="31" t="str">
        <f t="shared" si="81"/>
        <v/>
      </c>
      <c r="DP26" s="31">
        <f t="shared" si="82"/>
        <v>10</v>
      </c>
      <c r="DQ26" s="31" t="str">
        <f t="shared" si="83"/>
        <v/>
      </c>
      <c r="DR26" s="31" t="str">
        <f t="shared" si="84"/>
        <v/>
      </c>
      <c r="DS26" s="31" t="str">
        <f t="shared" si="85"/>
        <v/>
      </c>
      <c r="DT26" s="31">
        <f t="shared" si="86"/>
        <v>63</v>
      </c>
      <c r="DU26" s="31" t="str">
        <f t="shared" si="87"/>
        <v/>
      </c>
      <c r="DV26" s="31" t="str">
        <f t="shared" si="88"/>
        <v/>
      </c>
      <c r="DW26" s="48">
        <f t="shared" si="89"/>
        <v>92.957746478873233</v>
      </c>
      <c r="DX26" s="72" t="str">
        <f t="shared" si="90"/>
        <v/>
      </c>
      <c r="DY26" s="74">
        <v>18.75</v>
      </c>
      <c r="DZ26" s="74">
        <v>2.2200000000000002</v>
      </c>
    </row>
    <row r="27" spans="1:130" ht="13.2" x14ac:dyDescent="0.25">
      <c r="A27" s="31">
        <v>25</v>
      </c>
      <c r="B27" s="72">
        <v>24</v>
      </c>
      <c r="C27" s="15"/>
      <c r="D27" s="14" t="s">
        <v>220</v>
      </c>
      <c r="E27" s="14"/>
      <c r="F27" s="14"/>
      <c r="G27" s="14" t="s">
        <v>221</v>
      </c>
      <c r="H27" s="50"/>
      <c r="I27" s="15" t="s">
        <v>222</v>
      </c>
      <c r="J27" s="47"/>
      <c r="K27" s="47"/>
      <c r="L27" s="47"/>
      <c r="M27" s="54">
        <v>19</v>
      </c>
      <c r="N27" s="54">
        <v>19.5</v>
      </c>
      <c r="O27" s="54">
        <v>17</v>
      </c>
      <c r="P27" s="54">
        <v>23.5</v>
      </c>
      <c r="Q27" s="54"/>
      <c r="R27" s="51"/>
      <c r="S27" s="51"/>
      <c r="T27" s="51"/>
      <c r="U27" s="51"/>
      <c r="V27" s="51"/>
      <c r="W27" s="51"/>
      <c r="X27" s="52">
        <f t="shared" si="0"/>
        <v>2.3199999999999998</v>
      </c>
      <c r="Y27" s="52">
        <f t="shared" si="1"/>
        <v>2.52</v>
      </c>
      <c r="Z27" s="52">
        <f t="shared" si="2"/>
        <v>1.64</v>
      </c>
      <c r="AA27" s="52">
        <f t="shared" si="3"/>
        <v>4.74</v>
      </c>
      <c r="AB27" s="52" t="str">
        <f t="shared" si="4"/>
        <v xml:space="preserve"> </v>
      </c>
      <c r="AC27" s="54">
        <v>21</v>
      </c>
      <c r="AD27" s="54">
        <v>22.25</v>
      </c>
      <c r="AE27" s="54">
        <v>20.5</v>
      </c>
      <c r="AF27" s="54">
        <v>14.75</v>
      </c>
      <c r="AG27" s="54"/>
      <c r="AH27" s="52">
        <f t="shared" si="5"/>
        <v>3.24</v>
      </c>
      <c r="AI27" s="52">
        <f t="shared" si="6"/>
        <v>3.94</v>
      </c>
      <c r="AJ27" s="52">
        <f t="shared" si="7"/>
        <v>3</v>
      </c>
      <c r="AK27" s="52">
        <f t="shared" si="8"/>
        <v>1.0900000000000001</v>
      </c>
      <c r="AL27" s="52" t="str">
        <f t="shared" si="9"/>
        <v xml:space="preserve"> </v>
      </c>
      <c r="AM27" s="53"/>
      <c r="AN27" s="53"/>
      <c r="AO27" s="53"/>
      <c r="AP27" s="53"/>
      <c r="AQ27" s="53"/>
      <c r="AR27" s="53"/>
      <c r="AS27" s="55">
        <f t="shared" si="10"/>
        <v>11.219999999999999</v>
      </c>
      <c r="AT27" s="31">
        <f t="shared" si="11"/>
        <v>35</v>
      </c>
      <c r="AU27" s="57">
        <f>IF(D27="","",IF(LOOKUP(AT27,'Master 2012 Pay Sheet'!$A$5:$A$35,'Master 2012 Pay Sheet'!$B$5:$B$35)&gt;0,LOOKUP(AT27,'Master 2012 Pay Sheet'!$A$5:$A$35,'Master 2012 Pay Sheet'!$B$5:$B$35),0))</f>
        <v>0</v>
      </c>
      <c r="AV27" s="56">
        <f t="shared" si="12"/>
        <v>11.27</v>
      </c>
      <c r="AW27" s="31">
        <f t="shared" si="13"/>
        <v>25</v>
      </c>
      <c r="AX27" s="57">
        <f>IF(D27="","",IF(LOOKUP(AW27,'Master 2012 Pay Sheet'!$C$5:$C$35,'Master 2012 Pay Sheet'!$D$5:$D$35)&gt;0,LOOKUP(AW27,'Master 2012 Pay Sheet'!$C$5:$C$35,'Master 2012 Pay Sheet'!$D$5:$D$35),0))</f>
        <v>0</v>
      </c>
      <c r="AY27" s="56">
        <f t="shared" si="14"/>
        <v>22.49</v>
      </c>
      <c r="AZ27" s="31">
        <f t="shared" si="15"/>
        <v>30</v>
      </c>
      <c r="BA27" s="57">
        <f>IF(D27="","",IF(LOOKUP(AZ27,'Master 2012 Pay Sheet'!$E$5:$E$35,'Master 2012 Pay Sheet'!$F$5:$F$35)&gt;0,LOOKUP(AZ27,'Master 2012 Pay Sheet'!$E$5:$E$35,'Master 2012 Pay Sheet'!$F$5:$F$35),0))</f>
        <v>0</v>
      </c>
      <c r="BB27" s="57">
        <f t="shared" si="16"/>
        <v>0</v>
      </c>
      <c r="BC27" s="31">
        <f t="shared" si="17"/>
        <v>5</v>
      </c>
      <c r="BD27" s="31" t="str">
        <f t="shared" si="18"/>
        <v/>
      </c>
      <c r="BE27" s="31">
        <f t="shared" si="19"/>
        <v>4</v>
      </c>
      <c r="BF27" s="56">
        <f t="shared" si="20"/>
        <v>4.74</v>
      </c>
      <c r="BG27" s="31" t="str">
        <f t="shared" si="21"/>
        <v/>
      </c>
      <c r="BH27" s="31">
        <f t="shared" si="22"/>
        <v>4</v>
      </c>
      <c r="BI27" s="56">
        <f t="shared" si="23"/>
        <v>3.94</v>
      </c>
      <c r="BJ27" s="31" t="str">
        <f t="shared" si="24"/>
        <v/>
      </c>
      <c r="BK27" s="31">
        <f t="shared" si="25"/>
        <v>8</v>
      </c>
      <c r="BL27" s="31">
        <f t="shared" si="26"/>
        <v>0</v>
      </c>
      <c r="BM27" s="31">
        <f t="shared" si="27"/>
        <v>24</v>
      </c>
      <c r="BN27" s="31">
        <f t="shared" si="28"/>
        <v>0</v>
      </c>
      <c r="BO27" s="31">
        <f t="shared" si="29"/>
        <v>24</v>
      </c>
      <c r="BP27" s="31">
        <f t="shared" si="30"/>
        <v>0</v>
      </c>
      <c r="BQ27" s="31">
        <f t="shared" si="31"/>
        <v>24</v>
      </c>
      <c r="BR27" s="31">
        <f t="shared" si="32"/>
        <v>0</v>
      </c>
      <c r="BS27" s="31">
        <f t="shared" si="33"/>
        <v>24</v>
      </c>
      <c r="BT27" s="31">
        <f t="shared" si="34"/>
        <v>0</v>
      </c>
      <c r="BU27" s="31">
        <f t="shared" si="35"/>
        <v>24</v>
      </c>
      <c r="BV27" s="31">
        <f t="shared" si="36"/>
        <v>0</v>
      </c>
      <c r="BW27" s="31">
        <f t="shared" si="37"/>
        <v>24</v>
      </c>
      <c r="BX27" s="31">
        <f t="shared" si="38"/>
        <v>0</v>
      </c>
      <c r="BY27" s="31">
        <f t="shared" si="39"/>
        <v>24</v>
      </c>
      <c r="BZ27" s="31">
        <f t="shared" si="40"/>
        <v>0</v>
      </c>
      <c r="CA27" s="31">
        <f t="shared" si="41"/>
        <v>24</v>
      </c>
      <c r="CB27" s="31">
        <f t="shared" si="42"/>
        <v>0</v>
      </c>
      <c r="CC27" s="31">
        <f t="shared" si="43"/>
        <v>24</v>
      </c>
      <c r="CD27" s="31">
        <f t="shared" si="44"/>
        <v>0</v>
      </c>
      <c r="CE27" s="31">
        <f t="shared" si="45"/>
        <v>24</v>
      </c>
      <c r="CF27" s="31">
        <f t="shared" si="46"/>
        <v>0</v>
      </c>
      <c r="CG27" s="31">
        <f t="shared" si="47"/>
        <v>24</v>
      </c>
      <c r="CH27" s="31">
        <f t="shared" si="48"/>
        <v>0</v>
      </c>
      <c r="CI27" s="31">
        <f t="shared" si="49"/>
        <v>24</v>
      </c>
      <c r="CJ27" s="31" t="str">
        <f t="shared" si="50"/>
        <v/>
      </c>
      <c r="CK27" s="31" t="str">
        <f t="shared" si="51"/>
        <v/>
      </c>
      <c r="CL27" s="31" t="str">
        <f t="shared" si="52"/>
        <v/>
      </c>
      <c r="CM27" s="31" t="str">
        <f t="shared" si="53"/>
        <v/>
      </c>
      <c r="CN27" s="31" t="str">
        <f t="shared" si="54"/>
        <v/>
      </c>
      <c r="CO27" s="31">
        <f t="shared" si="55"/>
        <v>30</v>
      </c>
      <c r="CP27" s="31">
        <f t="shared" si="56"/>
        <v>5</v>
      </c>
      <c r="CQ27" s="31" t="str">
        <f t="shared" si="57"/>
        <v/>
      </c>
      <c r="CR27" s="31" t="str">
        <f t="shared" si="58"/>
        <v/>
      </c>
      <c r="CS27" s="31" t="str">
        <f t="shared" si="59"/>
        <v/>
      </c>
      <c r="CT27" s="31" t="str">
        <f t="shared" si="60"/>
        <v/>
      </c>
      <c r="CU27" s="31" t="str">
        <f t="shared" si="61"/>
        <v/>
      </c>
      <c r="CV27" s="31" t="str">
        <f t="shared" si="62"/>
        <v/>
      </c>
      <c r="CW27" s="31" t="str">
        <f t="shared" si="63"/>
        <v/>
      </c>
      <c r="CX27" s="31">
        <f t="shared" si="64"/>
        <v>4</v>
      </c>
      <c r="CY27" s="31" t="str">
        <f t="shared" si="65"/>
        <v/>
      </c>
      <c r="CZ27" s="31" t="str">
        <f t="shared" si="66"/>
        <v/>
      </c>
      <c r="DA27" s="31" t="str">
        <f t="shared" si="67"/>
        <v/>
      </c>
      <c r="DB27" s="31" t="str">
        <f t="shared" si="68"/>
        <v/>
      </c>
      <c r="DC27" s="31" t="str">
        <f t="shared" si="69"/>
        <v/>
      </c>
      <c r="DD27" s="31">
        <f t="shared" si="70"/>
        <v>4</v>
      </c>
      <c r="DE27" s="31" t="str">
        <f t="shared" si="71"/>
        <v/>
      </c>
      <c r="DF27" s="31" t="str">
        <f t="shared" si="72"/>
        <v/>
      </c>
      <c r="DG27" s="31" t="str">
        <f t="shared" si="73"/>
        <v/>
      </c>
      <c r="DH27" s="31" t="str">
        <f t="shared" si="74"/>
        <v/>
      </c>
      <c r="DI27" s="31" t="str">
        <f t="shared" si="75"/>
        <v/>
      </c>
      <c r="DJ27" s="31" t="str">
        <f t="shared" si="76"/>
        <v/>
      </c>
      <c r="DK27" s="31" t="str">
        <f t="shared" si="77"/>
        <v/>
      </c>
      <c r="DL27" s="31" t="str">
        <f t="shared" si="78"/>
        <v/>
      </c>
      <c r="DM27" s="31" t="str">
        <f t="shared" si="79"/>
        <v/>
      </c>
      <c r="DN27" s="31">
        <f t="shared" si="80"/>
        <v>8</v>
      </c>
      <c r="DO27" s="31" t="str">
        <f t="shared" si="81"/>
        <v/>
      </c>
      <c r="DP27" s="31" t="str">
        <f t="shared" si="82"/>
        <v/>
      </c>
      <c r="DQ27" s="31" t="str">
        <f t="shared" si="83"/>
        <v/>
      </c>
      <c r="DR27" s="31" t="str">
        <f t="shared" si="84"/>
        <v/>
      </c>
      <c r="DS27" s="31" t="str">
        <f t="shared" si="85"/>
        <v/>
      </c>
      <c r="DT27" s="31" t="str">
        <f t="shared" si="86"/>
        <v/>
      </c>
      <c r="DU27" s="31">
        <f t="shared" si="87"/>
        <v>24</v>
      </c>
      <c r="DV27" s="31" t="str">
        <f t="shared" si="88"/>
        <v/>
      </c>
      <c r="DW27" s="48">
        <f t="shared" si="89"/>
        <v>59.154929577464785</v>
      </c>
      <c r="DX27" s="72" t="str">
        <f t="shared" si="90"/>
        <v/>
      </c>
      <c r="DY27" s="74">
        <v>19</v>
      </c>
      <c r="DZ27" s="74">
        <v>2.3199999999999998</v>
      </c>
    </row>
    <row r="28" spans="1:130" ht="13.2" x14ac:dyDescent="0.25">
      <c r="A28" s="31">
        <v>26</v>
      </c>
      <c r="B28" s="72">
        <v>31</v>
      </c>
      <c r="C28" s="15"/>
      <c r="D28" s="14" t="s">
        <v>235</v>
      </c>
      <c r="E28" s="14"/>
      <c r="F28" s="14"/>
      <c r="G28" s="14" t="s">
        <v>236</v>
      </c>
      <c r="H28" s="50"/>
      <c r="I28" s="15" t="s">
        <v>237</v>
      </c>
      <c r="J28" s="47"/>
      <c r="K28" s="47"/>
      <c r="L28" s="47"/>
      <c r="M28" s="54">
        <v>15</v>
      </c>
      <c r="N28" s="54">
        <v>23</v>
      </c>
      <c r="O28" s="54">
        <v>16.5</v>
      </c>
      <c r="P28" s="54">
        <v>17</v>
      </c>
      <c r="Q28" s="54"/>
      <c r="R28" s="51"/>
      <c r="S28" s="51"/>
      <c r="T28" s="51"/>
      <c r="U28" s="51"/>
      <c r="V28" s="51"/>
      <c r="W28" s="51"/>
      <c r="X28" s="52">
        <f t="shared" si="0"/>
        <v>1.1200000000000001</v>
      </c>
      <c r="Y28" s="52">
        <f t="shared" si="1"/>
        <v>4.42</v>
      </c>
      <c r="Z28" s="52">
        <f t="shared" si="2"/>
        <v>1.5</v>
      </c>
      <c r="AA28" s="52">
        <f t="shared" si="3"/>
        <v>1.64</v>
      </c>
      <c r="AB28" s="52" t="str">
        <f t="shared" si="4"/>
        <v xml:space="preserve"> </v>
      </c>
      <c r="AC28" s="54">
        <v>17.5</v>
      </c>
      <c r="AD28" s="54">
        <v>17</v>
      </c>
      <c r="AE28" s="54">
        <v>19.75</v>
      </c>
      <c r="AF28" s="54">
        <v>21.5</v>
      </c>
      <c r="AG28" s="54">
        <v>17</v>
      </c>
      <c r="AH28" s="52">
        <f t="shared" si="5"/>
        <v>1.78</v>
      </c>
      <c r="AI28" s="52">
        <f t="shared" si="6"/>
        <v>1.64</v>
      </c>
      <c r="AJ28" s="52">
        <f t="shared" si="7"/>
        <v>2.64</v>
      </c>
      <c r="AK28" s="52">
        <f t="shared" si="8"/>
        <v>3.52</v>
      </c>
      <c r="AL28" s="52">
        <f t="shared" si="9"/>
        <v>1.64</v>
      </c>
      <c r="AM28" s="53"/>
      <c r="AN28" s="53"/>
      <c r="AO28" s="53"/>
      <c r="AP28" s="53"/>
      <c r="AQ28" s="53"/>
      <c r="AR28" s="53"/>
      <c r="AS28" s="55">
        <f t="shared" si="10"/>
        <v>8.68</v>
      </c>
      <c r="AT28" s="31">
        <f t="shared" si="11"/>
        <v>49</v>
      </c>
      <c r="AU28" s="57">
        <f>IF(D28="","",IF(LOOKUP(AT28,'Master 2012 Pay Sheet'!$A$5:$A$35,'Master 2012 Pay Sheet'!$B$5:$B$35)&gt;0,LOOKUP(AT28,'Master 2012 Pay Sheet'!$A$5:$A$35,'Master 2012 Pay Sheet'!$B$5:$B$35),0))</f>
        <v>0</v>
      </c>
      <c r="AV28" s="56">
        <f t="shared" si="12"/>
        <v>11.22</v>
      </c>
      <c r="AW28" s="31">
        <f t="shared" si="13"/>
        <v>26</v>
      </c>
      <c r="AX28" s="57">
        <f>IF(D28="","",IF(LOOKUP(AW28,'Master 2012 Pay Sheet'!$C$5:$C$35,'Master 2012 Pay Sheet'!$D$5:$D$35)&gt;0,LOOKUP(AW28,'Master 2012 Pay Sheet'!$C$5:$C$35,'Master 2012 Pay Sheet'!$D$5:$D$35),0))</f>
        <v>0</v>
      </c>
      <c r="AY28" s="56">
        <f t="shared" si="14"/>
        <v>19.899999999999999</v>
      </c>
      <c r="AZ28" s="31">
        <f t="shared" si="15"/>
        <v>43</v>
      </c>
      <c r="BA28" s="57">
        <f>IF(D28="","",IF(LOOKUP(AZ28,'Master 2012 Pay Sheet'!$E$5:$E$35,'Master 2012 Pay Sheet'!$F$5:$F$35)&gt;0,LOOKUP(AZ28,'Master 2012 Pay Sheet'!$E$5:$E$35,'Master 2012 Pay Sheet'!$F$5:$F$35),0))</f>
        <v>0</v>
      </c>
      <c r="BB28" s="57">
        <f t="shared" si="16"/>
        <v>0</v>
      </c>
      <c r="BC28" s="31">
        <f t="shared" si="17"/>
        <v>6</v>
      </c>
      <c r="BD28" s="31" t="str">
        <f t="shared" si="18"/>
        <v/>
      </c>
      <c r="BE28" s="31">
        <f t="shared" si="19"/>
        <v>4</v>
      </c>
      <c r="BF28" s="56">
        <f t="shared" si="20"/>
        <v>4.42</v>
      </c>
      <c r="BG28" s="31" t="str">
        <f t="shared" si="21"/>
        <v/>
      </c>
      <c r="BH28" s="31">
        <f t="shared" si="22"/>
        <v>5</v>
      </c>
      <c r="BI28" s="56">
        <f t="shared" si="23"/>
        <v>3.52</v>
      </c>
      <c r="BJ28" s="31" t="str">
        <f t="shared" si="24"/>
        <v/>
      </c>
      <c r="BK28" s="31">
        <f t="shared" si="25"/>
        <v>9</v>
      </c>
      <c r="BL28" s="31">
        <f t="shared" si="26"/>
        <v>0</v>
      </c>
      <c r="BM28" s="31">
        <f t="shared" si="27"/>
        <v>31</v>
      </c>
      <c r="BN28" s="31">
        <f t="shared" si="28"/>
        <v>0</v>
      </c>
      <c r="BO28" s="31">
        <f t="shared" si="29"/>
        <v>31</v>
      </c>
      <c r="BP28" s="31">
        <f t="shared" si="30"/>
        <v>0</v>
      </c>
      <c r="BQ28" s="31">
        <f t="shared" si="31"/>
        <v>31</v>
      </c>
      <c r="BR28" s="31">
        <f t="shared" si="32"/>
        <v>0</v>
      </c>
      <c r="BS28" s="31">
        <f t="shared" si="33"/>
        <v>31</v>
      </c>
      <c r="BT28" s="31">
        <f t="shared" si="34"/>
        <v>0</v>
      </c>
      <c r="BU28" s="31">
        <f t="shared" si="35"/>
        <v>31</v>
      </c>
      <c r="BV28" s="31">
        <f t="shared" si="36"/>
        <v>0</v>
      </c>
      <c r="BW28" s="31">
        <f t="shared" si="37"/>
        <v>31</v>
      </c>
      <c r="BX28" s="31">
        <f t="shared" si="38"/>
        <v>0</v>
      </c>
      <c r="BY28" s="31">
        <f t="shared" si="39"/>
        <v>31</v>
      </c>
      <c r="BZ28" s="31">
        <f t="shared" si="40"/>
        <v>0</v>
      </c>
      <c r="CA28" s="31">
        <f t="shared" si="41"/>
        <v>31</v>
      </c>
      <c r="CB28" s="31">
        <f t="shared" si="42"/>
        <v>0</v>
      </c>
      <c r="CC28" s="31">
        <f t="shared" si="43"/>
        <v>31</v>
      </c>
      <c r="CD28" s="31">
        <f t="shared" si="44"/>
        <v>0</v>
      </c>
      <c r="CE28" s="31">
        <f t="shared" si="45"/>
        <v>31</v>
      </c>
      <c r="CF28" s="31">
        <f t="shared" si="46"/>
        <v>0</v>
      </c>
      <c r="CG28" s="31">
        <f t="shared" si="47"/>
        <v>31</v>
      </c>
      <c r="CH28" s="31">
        <f t="shared" si="48"/>
        <v>0</v>
      </c>
      <c r="CI28" s="31">
        <f t="shared" si="49"/>
        <v>31</v>
      </c>
      <c r="CJ28" s="31">
        <f t="shared" si="50"/>
        <v>43</v>
      </c>
      <c r="CK28" s="31">
        <f t="shared" si="51"/>
        <v>4</v>
      </c>
      <c r="CL28" s="31" t="str">
        <f t="shared" si="52"/>
        <v/>
      </c>
      <c r="CM28" s="31" t="str">
        <f t="shared" si="53"/>
        <v/>
      </c>
      <c r="CN28" s="31" t="str">
        <f t="shared" si="54"/>
        <v/>
      </c>
      <c r="CO28" s="31" t="str">
        <f t="shared" si="55"/>
        <v/>
      </c>
      <c r="CP28" s="31" t="str">
        <f t="shared" si="56"/>
        <v/>
      </c>
      <c r="CQ28" s="31" t="str">
        <f t="shared" si="57"/>
        <v/>
      </c>
      <c r="CR28" s="31" t="str">
        <f t="shared" si="58"/>
        <v/>
      </c>
      <c r="CS28" s="31" t="str">
        <f t="shared" si="59"/>
        <v/>
      </c>
      <c r="CT28" s="31" t="str">
        <f t="shared" si="60"/>
        <v/>
      </c>
      <c r="CU28" s="31" t="str">
        <f t="shared" si="61"/>
        <v/>
      </c>
      <c r="CV28" s="31" t="str">
        <f t="shared" si="62"/>
        <v/>
      </c>
      <c r="CW28" s="31" t="str">
        <f t="shared" si="63"/>
        <v/>
      </c>
      <c r="CX28" s="31">
        <f t="shared" si="64"/>
        <v>4</v>
      </c>
      <c r="CY28" s="31" t="str">
        <f t="shared" si="65"/>
        <v/>
      </c>
      <c r="CZ28" s="31" t="str">
        <f t="shared" si="66"/>
        <v/>
      </c>
      <c r="DA28" s="31" t="str">
        <f t="shared" si="67"/>
        <v/>
      </c>
      <c r="DB28" s="31" t="str">
        <f t="shared" si="68"/>
        <v/>
      </c>
      <c r="DC28" s="31" t="str">
        <f t="shared" si="69"/>
        <v/>
      </c>
      <c r="DD28" s="31" t="str">
        <f t="shared" si="70"/>
        <v/>
      </c>
      <c r="DE28" s="31">
        <f t="shared" si="71"/>
        <v>5</v>
      </c>
      <c r="DF28" s="31" t="str">
        <f t="shared" si="72"/>
        <v/>
      </c>
      <c r="DG28" s="31" t="str">
        <f t="shared" si="73"/>
        <v/>
      </c>
      <c r="DH28" s="31" t="str">
        <f t="shared" si="74"/>
        <v/>
      </c>
      <c r="DI28" s="31" t="str">
        <f t="shared" si="75"/>
        <v/>
      </c>
      <c r="DJ28" s="31" t="str">
        <f t="shared" si="76"/>
        <v/>
      </c>
      <c r="DK28" s="31" t="str">
        <f t="shared" si="77"/>
        <v/>
      </c>
      <c r="DL28" s="31" t="str">
        <f t="shared" si="78"/>
        <v/>
      </c>
      <c r="DM28" s="31" t="str">
        <f t="shared" si="79"/>
        <v/>
      </c>
      <c r="DN28" s="31" t="str">
        <f t="shared" si="80"/>
        <v/>
      </c>
      <c r="DO28" s="31">
        <f t="shared" si="81"/>
        <v>9</v>
      </c>
      <c r="DP28" s="31" t="str">
        <f t="shared" si="82"/>
        <v/>
      </c>
      <c r="DQ28" s="31" t="str">
        <f t="shared" si="83"/>
        <v/>
      </c>
      <c r="DR28" s="31" t="str">
        <f t="shared" si="84"/>
        <v/>
      </c>
      <c r="DS28" s="31" t="str">
        <f t="shared" si="85"/>
        <v/>
      </c>
      <c r="DT28" s="31" t="str">
        <f t="shared" si="86"/>
        <v/>
      </c>
      <c r="DU28" s="31" t="str">
        <f t="shared" si="87"/>
        <v/>
      </c>
      <c r="DV28" s="31">
        <f t="shared" si="88"/>
        <v>31</v>
      </c>
      <c r="DW28" s="48">
        <f t="shared" si="89"/>
        <v>40.845070422535215</v>
      </c>
      <c r="DX28" s="72" t="str">
        <f t="shared" si="90"/>
        <v/>
      </c>
      <c r="DY28" s="74">
        <v>19.25</v>
      </c>
      <c r="DZ28" s="74">
        <v>2.42</v>
      </c>
    </row>
    <row r="29" spans="1:130" ht="13.2" x14ac:dyDescent="0.25">
      <c r="A29" s="31">
        <v>27</v>
      </c>
      <c r="B29" s="72">
        <v>25</v>
      </c>
      <c r="C29" s="15"/>
      <c r="D29" s="14" t="s">
        <v>223</v>
      </c>
      <c r="E29" s="14"/>
      <c r="F29" s="14"/>
      <c r="G29" s="14" t="s">
        <v>224</v>
      </c>
      <c r="H29" s="50"/>
      <c r="I29" s="15" t="s">
        <v>203</v>
      </c>
      <c r="J29" s="47"/>
      <c r="K29" s="47"/>
      <c r="L29" s="47"/>
      <c r="M29" s="54">
        <v>27.75</v>
      </c>
      <c r="N29" s="54">
        <v>14.25</v>
      </c>
      <c r="O29" s="54">
        <v>16.5</v>
      </c>
      <c r="P29" s="54">
        <v>15.5</v>
      </c>
      <c r="Q29" s="54">
        <v>17.75</v>
      </c>
      <c r="R29" s="51"/>
      <c r="S29" s="51"/>
      <c r="T29" s="51"/>
      <c r="U29" s="51"/>
      <c r="V29" s="51"/>
      <c r="W29" s="51"/>
      <c r="X29" s="52">
        <f t="shared" si="0"/>
        <v>8.32</v>
      </c>
      <c r="Y29" s="52">
        <f t="shared" si="1"/>
        <v>1.03</v>
      </c>
      <c r="Z29" s="52">
        <f t="shared" si="2"/>
        <v>1.5</v>
      </c>
      <c r="AA29" s="52">
        <f t="shared" si="3"/>
        <v>1.24</v>
      </c>
      <c r="AB29" s="52">
        <f t="shared" si="4"/>
        <v>1.86</v>
      </c>
      <c r="AC29" s="54">
        <v>14.25</v>
      </c>
      <c r="AD29" s="54">
        <v>15</v>
      </c>
      <c r="AE29" s="54">
        <v>25.75</v>
      </c>
      <c r="AF29" s="54">
        <v>16.5</v>
      </c>
      <c r="AG29" s="54">
        <v>14.75</v>
      </c>
      <c r="AH29" s="52">
        <f t="shared" si="5"/>
        <v>1.03</v>
      </c>
      <c r="AI29" s="52">
        <f t="shared" si="6"/>
        <v>1.1200000000000001</v>
      </c>
      <c r="AJ29" s="52">
        <f t="shared" si="7"/>
        <v>6.46</v>
      </c>
      <c r="AK29" s="52">
        <f t="shared" si="8"/>
        <v>1.5</v>
      </c>
      <c r="AL29" s="52">
        <f t="shared" si="9"/>
        <v>1.0900000000000001</v>
      </c>
      <c r="AM29" s="53"/>
      <c r="AN29" s="53"/>
      <c r="AO29" s="53"/>
      <c r="AP29" s="53"/>
      <c r="AQ29" s="53"/>
      <c r="AR29" s="53"/>
      <c r="AS29" s="55">
        <f t="shared" si="10"/>
        <v>13.95</v>
      </c>
      <c r="AT29" s="31">
        <f t="shared" si="11"/>
        <v>23</v>
      </c>
      <c r="AU29" s="57">
        <f>IF(D29="","",IF(LOOKUP(AT29,'Master 2012 Pay Sheet'!$A$5:$A$35,'Master 2012 Pay Sheet'!$B$5:$B$35)&gt;0,LOOKUP(AT29,'Master 2012 Pay Sheet'!$A$5:$A$35,'Master 2012 Pay Sheet'!$B$5:$B$35),0))</f>
        <v>0</v>
      </c>
      <c r="AV29" s="56">
        <f t="shared" si="12"/>
        <v>11.2</v>
      </c>
      <c r="AW29" s="31">
        <f t="shared" si="13"/>
        <v>27</v>
      </c>
      <c r="AX29" s="57">
        <f>IF(D29="","",IF(LOOKUP(AW29,'Master 2012 Pay Sheet'!$C$5:$C$35,'Master 2012 Pay Sheet'!$D$5:$D$35)&gt;0,LOOKUP(AW29,'Master 2012 Pay Sheet'!$C$5:$C$35,'Master 2012 Pay Sheet'!$D$5:$D$35),0))</f>
        <v>0</v>
      </c>
      <c r="AY29" s="56">
        <f t="shared" si="14"/>
        <v>25.15</v>
      </c>
      <c r="AZ29" s="31">
        <f t="shared" si="15"/>
        <v>24</v>
      </c>
      <c r="BA29" s="57">
        <f>IF(D29="","",IF(LOOKUP(AZ29,'Master 2012 Pay Sheet'!$E$5:$E$35,'Master 2012 Pay Sheet'!$F$5:$F$35)&gt;0,LOOKUP(AZ29,'Master 2012 Pay Sheet'!$E$5:$E$35,'Master 2012 Pay Sheet'!$F$5:$F$35),0))</f>
        <v>0</v>
      </c>
      <c r="BB29" s="57">
        <f t="shared" si="16"/>
        <v>0</v>
      </c>
      <c r="BC29" s="31">
        <f t="shared" si="17"/>
        <v>-1</v>
      </c>
      <c r="BD29" s="31" t="str">
        <f t="shared" si="18"/>
        <v/>
      </c>
      <c r="BE29" s="31">
        <f t="shared" si="19"/>
        <v>5</v>
      </c>
      <c r="BF29" s="56">
        <f t="shared" si="20"/>
        <v>8.32</v>
      </c>
      <c r="BG29" s="31" t="str">
        <f t="shared" si="21"/>
        <v/>
      </c>
      <c r="BH29" s="31">
        <f t="shared" si="22"/>
        <v>5</v>
      </c>
      <c r="BI29" s="56">
        <f t="shared" si="23"/>
        <v>6.46</v>
      </c>
      <c r="BJ29" s="31" t="str">
        <f t="shared" si="24"/>
        <v/>
      </c>
      <c r="BK29" s="31">
        <f t="shared" si="25"/>
        <v>10</v>
      </c>
      <c r="BL29" s="31">
        <f t="shared" si="26"/>
        <v>0</v>
      </c>
      <c r="BM29" s="31">
        <f t="shared" si="27"/>
        <v>25</v>
      </c>
      <c r="BN29" s="31">
        <f t="shared" si="28"/>
        <v>0</v>
      </c>
      <c r="BO29" s="31">
        <f t="shared" si="29"/>
        <v>25</v>
      </c>
      <c r="BP29" s="31">
        <f t="shared" si="30"/>
        <v>0</v>
      </c>
      <c r="BQ29" s="31">
        <f t="shared" si="31"/>
        <v>25</v>
      </c>
      <c r="BR29" s="31">
        <f t="shared" si="32"/>
        <v>0</v>
      </c>
      <c r="BS29" s="31">
        <f t="shared" si="33"/>
        <v>25</v>
      </c>
      <c r="BT29" s="31">
        <f t="shared" si="34"/>
        <v>0</v>
      </c>
      <c r="BU29" s="31">
        <f t="shared" si="35"/>
        <v>25</v>
      </c>
      <c r="BV29" s="31">
        <f t="shared" si="36"/>
        <v>0</v>
      </c>
      <c r="BW29" s="31">
        <f t="shared" si="37"/>
        <v>25</v>
      </c>
      <c r="BX29" s="31">
        <f t="shared" si="38"/>
        <v>0</v>
      </c>
      <c r="BY29" s="31">
        <f t="shared" si="39"/>
        <v>25</v>
      </c>
      <c r="BZ29" s="31">
        <f t="shared" si="40"/>
        <v>0</v>
      </c>
      <c r="CA29" s="31">
        <f t="shared" si="41"/>
        <v>25</v>
      </c>
      <c r="CB29" s="31">
        <f t="shared" si="42"/>
        <v>0</v>
      </c>
      <c r="CC29" s="31">
        <f t="shared" si="43"/>
        <v>25</v>
      </c>
      <c r="CD29" s="31">
        <f t="shared" si="44"/>
        <v>0</v>
      </c>
      <c r="CE29" s="31">
        <f t="shared" si="45"/>
        <v>25</v>
      </c>
      <c r="CF29" s="31">
        <f t="shared" si="46"/>
        <v>0</v>
      </c>
      <c r="CG29" s="31">
        <f t="shared" si="47"/>
        <v>25</v>
      </c>
      <c r="CH29" s="31">
        <f t="shared" si="48"/>
        <v>0</v>
      </c>
      <c r="CI29" s="31">
        <f t="shared" si="49"/>
        <v>25</v>
      </c>
      <c r="CJ29" s="31" t="str">
        <f t="shared" si="50"/>
        <v/>
      </c>
      <c r="CK29" s="31" t="str">
        <f t="shared" si="51"/>
        <v/>
      </c>
      <c r="CL29" s="31" t="str">
        <f t="shared" si="52"/>
        <v/>
      </c>
      <c r="CM29" s="31" t="str">
        <f t="shared" si="53"/>
        <v/>
      </c>
      <c r="CN29" s="31" t="str">
        <f t="shared" si="54"/>
        <v/>
      </c>
      <c r="CO29" s="31" t="str">
        <f t="shared" si="55"/>
        <v/>
      </c>
      <c r="CP29" s="31" t="str">
        <f t="shared" si="56"/>
        <v/>
      </c>
      <c r="CQ29" s="31" t="str">
        <f t="shared" si="57"/>
        <v/>
      </c>
      <c r="CR29" s="31" t="str">
        <f t="shared" si="58"/>
        <v/>
      </c>
      <c r="CS29" s="31" t="str">
        <f t="shared" si="59"/>
        <v/>
      </c>
      <c r="CT29" s="31" t="str">
        <f t="shared" si="60"/>
        <v/>
      </c>
      <c r="CU29" s="31" t="str">
        <f t="shared" si="61"/>
        <v/>
      </c>
      <c r="CV29" s="31" t="str">
        <f t="shared" si="62"/>
        <v/>
      </c>
      <c r="CW29" s="31" t="str">
        <f t="shared" si="63"/>
        <v/>
      </c>
      <c r="CX29" s="31" t="str">
        <f t="shared" si="64"/>
        <v/>
      </c>
      <c r="CY29" s="31">
        <f t="shared" si="65"/>
        <v>5</v>
      </c>
      <c r="CZ29" s="31" t="str">
        <f t="shared" si="66"/>
        <v/>
      </c>
      <c r="DA29" s="31" t="str">
        <f t="shared" si="67"/>
        <v/>
      </c>
      <c r="DB29" s="31" t="str">
        <f t="shared" si="68"/>
        <v/>
      </c>
      <c r="DC29" s="31" t="str">
        <f t="shared" si="69"/>
        <v/>
      </c>
      <c r="DD29" s="31" t="str">
        <f t="shared" si="70"/>
        <v/>
      </c>
      <c r="DE29" s="31">
        <f t="shared" si="71"/>
        <v>5</v>
      </c>
      <c r="DF29" s="31" t="str">
        <f t="shared" si="72"/>
        <v/>
      </c>
      <c r="DG29" s="31" t="str">
        <f t="shared" si="73"/>
        <v/>
      </c>
      <c r="DH29" s="31" t="str">
        <f t="shared" si="74"/>
        <v/>
      </c>
      <c r="DI29" s="31" t="str">
        <f t="shared" si="75"/>
        <v/>
      </c>
      <c r="DJ29" s="31" t="str">
        <f t="shared" si="76"/>
        <v/>
      </c>
      <c r="DK29" s="31" t="str">
        <f t="shared" si="77"/>
        <v/>
      </c>
      <c r="DL29" s="31" t="str">
        <f t="shared" si="78"/>
        <v/>
      </c>
      <c r="DM29" s="31" t="str">
        <f t="shared" si="79"/>
        <v/>
      </c>
      <c r="DN29" s="31" t="str">
        <f t="shared" si="80"/>
        <v/>
      </c>
      <c r="DO29" s="31" t="str">
        <f t="shared" si="81"/>
        <v/>
      </c>
      <c r="DP29" s="31">
        <f t="shared" si="82"/>
        <v>10</v>
      </c>
      <c r="DQ29" s="31" t="str">
        <f t="shared" si="83"/>
        <v/>
      </c>
      <c r="DR29" s="31" t="str">
        <f t="shared" si="84"/>
        <v/>
      </c>
      <c r="DS29" s="31" t="str">
        <f t="shared" si="85"/>
        <v/>
      </c>
      <c r="DT29" s="31">
        <f t="shared" si="86"/>
        <v>25</v>
      </c>
      <c r="DU29" s="31" t="str">
        <f t="shared" si="87"/>
        <v/>
      </c>
      <c r="DV29" s="31" t="str">
        <f t="shared" si="88"/>
        <v/>
      </c>
      <c r="DW29" s="48">
        <f t="shared" si="89"/>
        <v>67.605633802816897</v>
      </c>
      <c r="DX29" s="72" t="str">
        <f t="shared" si="90"/>
        <v/>
      </c>
      <c r="DY29" s="74">
        <v>19.5</v>
      </c>
      <c r="DZ29" s="74">
        <v>2.52</v>
      </c>
    </row>
    <row r="30" spans="1:130" ht="13.2" x14ac:dyDescent="0.25">
      <c r="A30" s="31">
        <v>28</v>
      </c>
      <c r="B30" s="72">
        <v>20</v>
      </c>
      <c r="C30" s="15"/>
      <c r="D30" s="14" t="s">
        <v>212</v>
      </c>
      <c r="E30" s="14"/>
      <c r="F30" s="14"/>
      <c r="G30" s="14" t="s">
        <v>213</v>
      </c>
      <c r="H30" s="50"/>
      <c r="I30" s="15" t="s">
        <v>203</v>
      </c>
      <c r="J30" s="47"/>
      <c r="K30" s="47"/>
      <c r="L30" s="47"/>
      <c r="M30" s="54">
        <v>19</v>
      </c>
      <c r="N30" s="54">
        <v>19.25</v>
      </c>
      <c r="O30" s="54">
        <v>26.5</v>
      </c>
      <c r="P30" s="54">
        <v>18</v>
      </c>
      <c r="Q30" s="54">
        <v>28</v>
      </c>
      <c r="R30" s="51"/>
      <c r="S30" s="51"/>
      <c r="T30" s="51"/>
      <c r="U30" s="51"/>
      <c r="V30" s="51"/>
      <c r="W30" s="51"/>
      <c r="X30" s="52">
        <f t="shared" si="0"/>
        <v>2.3199999999999998</v>
      </c>
      <c r="Y30" s="52">
        <f t="shared" si="1"/>
        <v>2.42</v>
      </c>
      <c r="Z30" s="52">
        <f t="shared" si="2"/>
        <v>7.12</v>
      </c>
      <c r="AA30" s="52">
        <f t="shared" si="3"/>
        <v>1.94</v>
      </c>
      <c r="AB30" s="52">
        <f t="shared" si="4"/>
        <v>8.58</v>
      </c>
      <c r="AC30" s="54">
        <v>17</v>
      </c>
      <c r="AD30" s="54">
        <v>18.25</v>
      </c>
      <c r="AE30" s="54">
        <v>19.5</v>
      </c>
      <c r="AF30" s="54">
        <v>19.75</v>
      </c>
      <c r="AG30" s="54">
        <v>19</v>
      </c>
      <c r="AH30" s="52">
        <f t="shared" si="5"/>
        <v>1.64</v>
      </c>
      <c r="AI30" s="52">
        <f t="shared" si="6"/>
        <v>2.02</v>
      </c>
      <c r="AJ30" s="52">
        <f t="shared" si="7"/>
        <v>2.52</v>
      </c>
      <c r="AK30" s="52">
        <f t="shared" si="8"/>
        <v>2.64</v>
      </c>
      <c r="AL30" s="52">
        <f t="shared" si="9"/>
        <v>2.3199999999999998</v>
      </c>
      <c r="AM30" s="53"/>
      <c r="AN30" s="53"/>
      <c r="AO30" s="53"/>
      <c r="AP30" s="53"/>
      <c r="AQ30" s="53"/>
      <c r="AR30" s="53"/>
      <c r="AS30" s="55">
        <f t="shared" si="10"/>
        <v>22.38</v>
      </c>
      <c r="AT30" s="31">
        <f t="shared" si="11"/>
        <v>5</v>
      </c>
      <c r="AU30" s="57">
        <f>IF(D30="","",IF(LOOKUP(AT30,'Master 2012 Pay Sheet'!$A$5:$A$35,'Master 2012 Pay Sheet'!$B$5:$B$35)&gt;0,LOOKUP(AT30,'Master 2012 Pay Sheet'!$A$5:$A$35,'Master 2012 Pay Sheet'!$B$5:$B$35),0))</f>
        <v>0</v>
      </c>
      <c r="AV30" s="56">
        <f t="shared" si="12"/>
        <v>11.14</v>
      </c>
      <c r="AW30" s="31">
        <f t="shared" si="13"/>
        <v>28</v>
      </c>
      <c r="AX30" s="57">
        <f>IF(D30="","",IF(LOOKUP(AW30,'Master 2012 Pay Sheet'!$C$5:$C$35,'Master 2012 Pay Sheet'!$D$5:$D$35)&gt;0,LOOKUP(AW30,'Master 2012 Pay Sheet'!$C$5:$C$35,'Master 2012 Pay Sheet'!$D$5:$D$35),0))</f>
        <v>0</v>
      </c>
      <c r="AY30" s="56">
        <f t="shared" si="14"/>
        <v>33.519999999999996</v>
      </c>
      <c r="AZ30" s="31">
        <f t="shared" si="15"/>
        <v>8</v>
      </c>
      <c r="BA30" s="57">
        <f>IF(D30="","",IF(LOOKUP(AZ30,'Master 2012 Pay Sheet'!$E$5:$E$35,'Master 2012 Pay Sheet'!$F$5:$F$35)&gt;0,LOOKUP(AZ30,'Master 2012 Pay Sheet'!$E$5:$E$35,'Master 2012 Pay Sheet'!$F$5:$F$35),0))</f>
        <v>0</v>
      </c>
      <c r="BB30" s="57">
        <f t="shared" si="16"/>
        <v>0</v>
      </c>
      <c r="BC30" s="31">
        <f t="shared" si="17"/>
        <v>-3</v>
      </c>
      <c r="BD30" s="31" t="str">
        <f t="shared" si="18"/>
        <v/>
      </c>
      <c r="BE30" s="31">
        <f t="shared" si="19"/>
        <v>5</v>
      </c>
      <c r="BF30" s="56">
        <f t="shared" si="20"/>
        <v>8.58</v>
      </c>
      <c r="BG30" s="31" t="str">
        <f t="shared" si="21"/>
        <v/>
      </c>
      <c r="BH30" s="31">
        <f t="shared" si="22"/>
        <v>5</v>
      </c>
      <c r="BI30" s="56">
        <f t="shared" si="23"/>
        <v>2.64</v>
      </c>
      <c r="BJ30" s="31" t="str">
        <f t="shared" si="24"/>
        <v/>
      </c>
      <c r="BK30" s="31">
        <f t="shared" si="25"/>
        <v>10</v>
      </c>
      <c r="BL30" s="31">
        <f t="shared" si="26"/>
        <v>0</v>
      </c>
      <c r="BM30" s="31">
        <f t="shared" si="27"/>
        <v>20</v>
      </c>
      <c r="BN30" s="31">
        <f t="shared" si="28"/>
        <v>0</v>
      </c>
      <c r="BO30" s="31">
        <f t="shared" si="29"/>
        <v>20</v>
      </c>
      <c r="BP30" s="31">
        <f t="shared" si="30"/>
        <v>0</v>
      </c>
      <c r="BQ30" s="31">
        <f t="shared" si="31"/>
        <v>20</v>
      </c>
      <c r="BR30" s="31">
        <f t="shared" si="32"/>
        <v>0</v>
      </c>
      <c r="BS30" s="31">
        <f t="shared" si="33"/>
        <v>20</v>
      </c>
      <c r="BT30" s="31">
        <f t="shared" si="34"/>
        <v>0</v>
      </c>
      <c r="BU30" s="31">
        <f t="shared" si="35"/>
        <v>20</v>
      </c>
      <c r="BV30" s="31">
        <f t="shared" si="36"/>
        <v>0</v>
      </c>
      <c r="BW30" s="31">
        <f t="shared" si="37"/>
        <v>20</v>
      </c>
      <c r="BX30" s="31">
        <f t="shared" si="38"/>
        <v>0</v>
      </c>
      <c r="BY30" s="31">
        <f t="shared" si="39"/>
        <v>20</v>
      </c>
      <c r="BZ30" s="31">
        <f t="shared" si="40"/>
        <v>0</v>
      </c>
      <c r="CA30" s="31">
        <f t="shared" si="41"/>
        <v>20</v>
      </c>
      <c r="CB30" s="31">
        <f t="shared" si="42"/>
        <v>0</v>
      </c>
      <c r="CC30" s="31">
        <f t="shared" si="43"/>
        <v>20</v>
      </c>
      <c r="CD30" s="31">
        <f t="shared" si="44"/>
        <v>0</v>
      </c>
      <c r="CE30" s="31">
        <f t="shared" si="45"/>
        <v>20</v>
      </c>
      <c r="CF30" s="31">
        <f t="shared" si="46"/>
        <v>0</v>
      </c>
      <c r="CG30" s="31">
        <f t="shared" si="47"/>
        <v>20</v>
      </c>
      <c r="CH30" s="31">
        <f t="shared" si="48"/>
        <v>0</v>
      </c>
      <c r="CI30" s="31">
        <f t="shared" si="49"/>
        <v>20</v>
      </c>
      <c r="CJ30" s="31" t="str">
        <f t="shared" si="50"/>
        <v/>
      </c>
      <c r="CK30" s="31" t="str">
        <f t="shared" si="51"/>
        <v/>
      </c>
      <c r="CL30" s="31" t="str">
        <f t="shared" si="52"/>
        <v/>
      </c>
      <c r="CM30" s="31" t="str">
        <f t="shared" si="53"/>
        <v/>
      </c>
      <c r="CN30" s="31" t="str">
        <f t="shared" si="54"/>
        <v/>
      </c>
      <c r="CO30" s="31" t="str">
        <f t="shared" si="55"/>
        <v/>
      </c>
      <c r="CP30" s="31" t="str">
        <f t="shared" si="56"/>
        <v/>
      </c>
      <c r="CQ30" s="31" t="str">
        <f t="shared" si="57"/>
        <v/>
      </c>
      <c r="CR30" s="31" t="str">
        <f t="shared" si="58"/>
        <v/>
      </c>
      <c r="CS30" s="31" t="str">
        <f t="shared" si="59"/>
        <v/>
      </c>
      <c r="CT30" s="31" t="str">
        <f t="shared" si="60"/>
        <v/>
      </c>
      <c r="CU30" s="31" t="str">
        <f t="shared" si="61"/>
        <v/>
      </c>
      <c r="CV30" s="31" t="str">
        <f t="shared" si="62"/>
        <v/>
      </c>
      <c r="CW30" s="31" t="str">
        <f t="shared" si="63"/>
        <v/>
      </c>
      <c r="CX30" s="31" t="str">
        <f t="shared" si="64"/>
        <v/>
      </c>
      <c r="CY30" s="31">
        <f t="shared" si="65"/>
        <v>5</v>
      </c>
      <c r="CZ30" s="31" t="str">
        <f t="shared" si="66"/>
        <v/>
      </c>
      <c r="DA30" s="31" t="str">
        <f t="shared" si="67"/>
        <v/>
      </c>
      <c r="DB30" s="31" t="str">
        <f t="shared" si="68"/>
        <v/>
      </c>
      <c r="DC30" s="31" t="str">
        <f t="shared" si="69"/>
        <v/>
      </c>
      <c r="DD30" s="31" t="str">
        <f t="shared" si="70"/>
        <v/>
      </c>
      <c r="DE30" s="31">
        <f t="shared" si="71"/>
        <v>5</v>
      </c>
      <c r="DF30" s="31" t="str">
        <f t="shared" si="72"/>
        <v/>
      </c>
      <c r="DG30" s="31" t="str">
        <f t="shared" si="73"/>
        <v/>
      </c>
      <c r="DH30" s="31" t="str">
        <f t="shared" si="74"/>
        <v/>
      </c>
      <c r="DI30" s="31" t="str">
        <f t="shared" si="75"/>
        <v/>
      </c>
      <c r="DJ30" s="31" t="str">
        <f t="shared" si="76"/>
        <v/>
      </c>
      <c r="DK30" s="31" t="str">
        <f t="shared" si="77"/>
        <v/>
      </c>
      <c r="DL30" s="31" t="str">
        <f t="shared" si="78"/>
        <v/>
      </c>
      <c r="DM30" s="31" t="str">
        <f t="shared" si="79"/>
        <v/>
      </c>
      <c r="DN30" s="31" t="str">
        <f t="shared" si="80"/>
        <v/>
      </c>
      <c r="DO30" s="31" t="str">
        <f t="shared" si="81"/>
        <v/>
      </c>
      <c r="DP30" s="31">
        <f t="shared" si="82"/>
        <v>10</v>
      </c>
      <c r="DQ30" s="31" t="str">
        <f t="shared" si="83"/>
        <v/>
      </c>
      <c r="DR30" s="31" t="str">
        <f t="shared" si="84"/>
        <v/>
      </c>
      <c r="DS30" s="31" t="str">
        <f t="shared" si="85"/>
        <v/>
      </c>
      <c r="DT30" s="31">
        <f t="shared" si="86"/>
        <v>20</v>
      </c>
      <c r="DU30" s="31" t="str">
        <f t="shared" si="87"/>
        <v/>
      </c>
      <c r="DV30" s="31" t="str">
        <f t="shared" si="88"/>
        <v/>
      </c>
      <c r="DW30" s="48">
        <f t="shared" si="89"/>
        <v>90.140845070422543</v>
      </c>
      <c r="DX30" s="72" t="str">
        <f t="shared" si="90"/>
        <v/>
      </c>
      <c r="DY30" s="74">
        <v>19.75</v>
      </c>
      <c r="DZ30" s="74">
        <v>2.64</v>
      </c>
    </row>
    <row r="31" spans="1:130" ht="13.2" x14ac:dyDescent="0.25">
      <c r="A31" s="31">
        <v>29</v>
      </c>
      <c r="B31" s="72">
        <v>67</v>
      </c>
      <c r="C31" s="15"/>
      <c r="D31" s="14" t="s">
        <v>308</v>
      </c>
      <c r="E31" s="14"/>
      <c r="F31" s="14"/>
      <c r="G31" s="14" t="s">
        <v>309</v>
      </c>
      <c r="H31" s="50"/>
      <c r="I31" s="15" t="s">
        <v>237</v>
      </c>
      <c r="J31" s="47"/>
      <c r="K31" s="47"/>
      <c r="L31" s="47"/>
      <c r="M31" s="54">
        <v>19</v>
      </c>
      <c r="N31" s="54">
        <v>19.25</v>
      </c>
      <c r="O31" s="54">
        <v>18.5</v>
      </c>
      <c r="P31" s="54">
        <v>18.25</v>
      </c>
      <c r="Q31" s="54">
        <v>17.75</v>
      </c>
      <c r="R31" s="51"/>
      <c r="S31" s="51"/>
      <c r="T31" s="51"/>
      <c r="U31" s="51"/>
      <c r="V31" s="51"/>
      <c r="W31" s="51"/>
      <c r="X31" s="52">
        <f t="shared" si="0"/>
        <v>2.3199999999999998</v>
      </c>
      <c r="Y31" s="52">
        <f t="shared" si="1"/>
        <v>2.42</v>
      </c>
      <c r="Z31" s="52">
        <f t="shared" si="2"/>
        <v>2.12</v>
      </c>
      <c r="AA31" s="52">
        <f t="shared" si="3"/>
        <v>2.02</v>
      </c>
      <c r="AB31" s="52">
        <f t="shared" si="4"/>
        <v>1.86</v>
      </c>
      <c r="AC31" s="54">
        <v>18.75</v>
      </c>
      <c r="AD31" s="54">
        <v>18</v>
      </c>
      <c r="AE31" s="54">
        <v>18.25</v>
      </c>
      <c r="AF31" s="54">
        <v>19.5</v>
      </c>
      <c r="AG31" s="54">
        <v>18.5</v>
      </c>
      <c r="AH31" s="52">
        <f t="shared" si="5"/>
        <v>2.2200000000000002</v>
      </c>
      <c r="AI31" s="52">
        <f t="shared" si="6"/>
        <v>1.94</v>
      </c>
      <c r="AJ31" s="52">
        <f t="shared" si="7"/>
        <v>2.02</v>
      </c>
      <c r="AK31" s="52">
        <f t="shared" si="8"/>
        <v>2.52</v>
      </c>
      <c r="AL31" s="52">
        <f t="shared" si="9"/>
        <v>2.12</v>
      </c>
      <c r="AM31" s="53"/>
      <c r="AN31" s="53"/>
      <c r="AO31" s="53"/>
      <c r="AP31" s="53"/>
      <c r="AQ31" s="53"/>
      <c r="AR31" s="53"/>
      <c r="AS31" s="55">
        <f t="shared" si="10"/>
        <v>10.74</v>
      </c>
      <c r="AT31" s="31">
        <f t="shared" si="11"/>
        <v>38</v>
      </c>
      <c r="AU31" s="57">
        <f>IF(D31="","",IF(LOOKUP(AT31,'Master 2012 Pay Sheet'!$A$5:$A$35,'Master 2012 Pay Sheet'!$B$5:$B$35)&gt;0,LOOKUP(AT31,'Master 2012 Pay Sheet'!$A$5:$A$35,'Master 2012 Pay Sheet'!$B$5:$B$35),0))</f>
        <v>0</v>
      </c>
      <c r="AV31" s="56">
        <f t="shared" si="12"/>
        <v>10.82</v>
      </c>
      <c r="AW31" s="31">
        <f t="shared" si="13"/>
        <v>29</v>
      </c>
      <c r="AX31" s="57">
        <f>IF(D31="","",IF(LOOKUP(AW31,'Master 2012 Pay Sheet'!$C$5:$C$35,'Master 2012 Pay Sheet'!$D$5:$D$35)&gt;0,LOOKUP(AW31,'Master 2012 Pay Sheet'!$C$5:$C$35,'Master 2012 Pay Sheet'!$D$5:$D$35),0))</f>
        <v>0</v>
      </c>
      <c r="AY31" s="56">
        <f t="shared" si="14"/>
        <v>21.560000000000002</v>
      </c>
      <c r="AZ31" s="31">
        <f t="shared" si="15"/>
        <v>33</v>
      </c>
      <c r="BA31" s="57">
        <f>IF(D31="","",IF(LOOKUP(AZ31,'Master 2012 Pay Sheet'!$E$5:$E$35,'Master 2012 Pay Sheet'!$F$5:$F$35)&gt;0,LOOKUP(AZ31,'Master 2012 Pay Sheet'!$E$5:$E$35,'Master 2012 Pay Sheet'!$F$5:$F$35),0))</f>
        <v>0</v>
      </c>
      <c r="BB31" s="57">
        <f t="shared" si="16"/>
        <v>0</v>
      </c>
      <c r="BC31" s="31">
        <f t="shared" si="17"/>
        <v>5</v>
      </c>
      <c r="BD31" s="31" t="str">
        <f t="shared" si="18"/>
        <v/>
      </c>
      <c r="BE31" s="31">
        <f t="shared" si="19"/>
        <v>5</v>
      </c>
      <c r="BF31" s="56">
        <f t="shared" si="20"/>
        <v>2.42</v>
      </c>
      <c r="BG31" s="31" t="str">
        <f t="shared" si="21"/>
        <v/>
      </c>
      <c r="BH31" s="31">
        <f t="shared" si="22"/>
        <v>5</v>
      </c>
      <c r="BI31" s="56">
        <f t="shared" si="23"/>
        <v>2.52</v>
      </c>
      <c r="BJ31" s="31" t="str">
        <f t="shared" si="24"/>
        <v/>
      </c>
      <c r="BK31" s="31">
        <f t="shared" si="25"/>
        <v>10</v>
      </c>
      <c r="BL31" s="31">
        <f t="shared" si="26"/>
        <v>0</v>
      </c>
      <c r="BM31" s="31">
        <f t="shared" si="27"/>
        <v>67</v>
      </c>
      <c r="BN31" s="31">
        <f t="shared" si="28"/>
        <v>0</v>
      </c>
      <c r="BO31" s="31">
        <f t="shared" si="29"/>
        <v>67</v>
      </c>
      <c r="BP31" s="31">
        <f t="shared" si="30"/>
        <v>0</v>
      </c>
      <c r="BQ31" s="31">
        <f t="shared" si="31"/>
        <v>67</v>
      </c>
      <c r="BR31" s="31">
        <f t="shared" si="32"/>
        <v>0</v>
      </c>
      <c r="BS31" s="31">
        <f t="shared" si="33"/>
        <v>67</v>
      </c>
      <c r="BT31" s="31">
        <f t="shared" si="34"/>
        <v>0</v>
      </c>
      <c r="BU31" s="31">
        <f t="shared" si="35"/>
        <v>67</v>
      </c>
      <c r="BV31" s="31">
        <f t="shared" si="36"/>
        <v>0</v>
      </c>
      <c r="BW31" s="31">
        <f t="shared" si="37"/>
        <v>67</v>
      </c>
      <c r="BX31" s="31">
        <f t="shared" si="38"/>
        <v>0</v>
      </c>
      <c r="BY31" s="31">
        <f t="shared" si="39"/>
        <v>67</v>
      </c>
      <c r="BZ31" s="31">
        <f t="shared" si="40"/>
        <v>0</v>
      </c>
      <c r="CA31" s="31">
        <f t="shared" si="41"/>
        <v>67</v>
      </c>
      <c r="CB31" s="31">
        <f t="shared" si="42"/>
        <v>0</v>
      </c>
      <c r="CC31" s="31">
        <f t="shared" si="43"/>
        <v>67</v>
      </c>
      <c r="CD31" s="31">
        <f t="shared" si="44"/>
        <v>0</v>
      </c>
      <c r="CE31" s="31">
        <f t="shared" si="45"/>
        <v>67</v>
      </c>
      <c r="CF31" s="31">
        <f t="shared" si="46"/>
        <v>0</v>
      </c>
      <c r="CG31" s="31">
        <f t="shared" si="47"/>
        <v>67</v>
      </c>
      <c r="CH31" s="31">
        <f t="shared" si="48"/>
        <v>0</v>
      </c>
      <c r="CI31" s="31">
        <f t="shared" si="49"/>
        <v>67</v>
      </c>
      <c r="CJ31" s="31">
        <f t="shared" si="50"/>
        <v>33</v>
      </c>
      <c r="CK31" s="31">
        <f t="shared" si="51"/>
        <v>2</v>
      </c>
      <c r="CL31" s="31" t="str">
        <f t="shared" si="52"/>
        <v/>
      </c>
      <c r="CM31" s="31">
        <f t="shared" si="53"/>
        <v>67</v>
      </c>
      <c r="CN31" s="31" t="str">
        <f t="shared" si="54"/>
        <v/>
      </c>
      <c r="CO31" s="31" t="str">
        <f t="shared" si="55"/>
        <v/>
      </c>
      <c r="CP31" s="31" t="str">
        <f t="shared" si="56"/>
        <v/>
      </c>
      <c r="CQ31" s="31" t="str">
        <f t="shared" si="57"/>
        <v/>
      </c>
      <c r="CR31" s="31" t="str">
        <f t="shared" si="58"/>
        <v/>
      </c>
      <c r="CS31" s="31" t="str">
        <f t="shared" si="59"/>
        <v/>
      </c>
      <c r="CT31" s="31" t="str">
        <f t="shared" si="60"/>
        <v/>
      </c>
      <c r="CU31" s="31" t="str">
        <f t="shared" si="61"/>
        <v/>
      </c>
      <c r="CV31" s="31" t="str">
        <f t="shared" si="62"/>
        <v/>
      </c>
      <c r="CW31" s="31" t="str">
        <f t="shared" si="63"/>
        <v/>
      </c>
      <c r="CX31" s="31" t="str">
        <f t="shared" si="64"/>
        <v/>
      </c>
      <c r="CY31" s="31">
        <f t="shared" si="65"/>
        <v>5</v>
      </c>
      <c r="CZ31" s="31" t="str">
        <f t="shared" si="66"/>
        <v/>
      </c>
      <c r="DA31" s="31" t="str">
        <f t="shared" si="67"/>
        <v/>
      </c>
      <c r="DB31" s="31" t="str">
        <f t="shared" si="68"/>
        <v/>
      </c>
      <c r="DC31" s="31" t="str">
        <f t="shared" si="69"/>
        <v/>
      </c>
      <c r="DD31" s="31" t="str">
        <f t="shared" si="70"/>
        <v/>
      </c>
      <c r="DE31" s="31">
        <f t="shared" si="71"/>
        <v>5</v>
      </c>
      <c r="DF31" s="31" t="str">
        <f t="shared" si="72"/>
        <v/>
      </c>
      <c r="DG31" s="31" t="str">
        <f t="shared" si="73"/>
        <v/>
      </c>
      <c r="DH31" s="31" t="str">
        <f t="shared" si="74"/>
        <v/>
      </c>
      <c r="DI31" s="31" t="str">
        <f t="shared" si="75"/>
        <v/>
      </c>
      <c r="DJ31" s="31" t="str">
        <f t="shared" si="76"/>
        <v/>
      </c>
      <c r="DK31" s="31" t="str">
        <f t="shared" si="77"/>
        <v/>
      </c>
      <c r="DL31" s="31" t="str">
        <f t="shared" si="78"/>
        <v/>
      </c>
      <c r="DM31" s="31" t="str">
        <f t="shared" si="79"/>
        <v/>
      </c>
      <c r="DN31" s="31" t="str">
        <f t="shared" si="80"/>
        <v/>
      </c>
      <c r="DO31" s="31" t="str">
        <f t="shared" si="81"/>
        <v/>
      </c>
      <c r="DP31" s="31">
        <f t="shared" si="82"/>
        <v>10</v>
      </c>
      <c r="DQ31" s="31" t="str">
        <f t="shared" si="83"/>
        <v/>
      </c>
      <c r="DR31" s="31" t="str">
        <f t="shared" si="84"/>
        <v/>
      </c>
      <c r="DS31" s="31" t="str">
        <f t="shared" si="85"/>
        <v/>
      </c>
      <c r="DT31" s="31" t="str">
        <f t="shared" si="86"/>
        <v/>
      </c>
      <c r="DU31" s="31" t="str">
        <f t="shared" si="87"/>
        <v/>
      </c>
      <c r="DV31" s="31">
        <f t="shared" si="88"/>
        <v>67</v>
      </c>
      <c r="DW31" s="48">
        <f t="shared" si="89"/>
        <v>54.929577464788736</v>
      </c>
      <c r="DX31" s="72" t="str">
        <f t="shared" si="90"/>
        <v/>
      </c>
      <c r="DY31" s="74">
        <v>20</v>
      </c>
      <c r="DZ31" s="74">
        <v>2.76</v>
      </c>
    </row>
    <row r="32" spans="1:130" ht="13.2" x14ac:dyDescent="0.25">
      <c r="A32" s="31">
        <v>30</v>
      </c>
      <c r="B32" s="72">
        <v>21</v>
      </c>
      <c r="C32" s="15"/>
      <c r="D32" s="14" t="s">
        <v>214</v>
      </c>
      <c r="E32" s="14"/>
      <c r="F32" s="14"/>
      <c r="G32" s="14" t="s">
        <v>215</v>
      </c>
      <c r="H32" s="50"/>
      <c r="I32" s="15" t="s">
        <v>203</v>
      </c>
      <c r="J32" s="47"/>
      <c r="K32" s="47"/>
      <c r="L32" s="47"/>
      <c r="M32" s="54">
        <v>16</v>
      </c>
      <c r="N32" s="54">
        <v>19.25</v>
      </c>
      <c r="O32" s="54">
        <v>15.75</v>
      </c>
      <c r="P32" s="54">
        <v>16.75</v>
      </c>
      <c r="Q32" s="54">
        <v>19</v>
      </c>
      <c r="R32" s="51"/>
      <c r="S32" s="51"/>
      <c r="T32" s="51"/>
      <c r="U32" s="51"/>
      <c r="V32" s="51"/>
      <c r="W32" s="51"/>
      <c r="X32" s="52">
        <f t="shared" si="0"/>
        <v>1.38</v>
      </c>
      <c r="Y32" s="52">
        <f t="shared" si="1"/>
        <v>2.42</v>
      </c>
      <c r="Z32" s="52">
        <f t="shared" si="2"/>
        <v>1.32</v>
      </c>
      <c r="AA32" s="52">
        <f t="shared" si="3"/>
        <v>1.58</v>
      </c>
      <c r="AB32" s="52">
        <f t="shared" si="4"/>
        <v>2.3199999999999998</v>
      </c>
      <c r="AC32" s="54">
        <v>21.25</v>
      </c>
      <c r="AD32" s="54">
        <v>17.5</v>
      </c>
      <c r="AE32" s="54">
        <v>17.5</v>
      </c>
      <c r="AF32" s="54">
        <v>18</v>
      </c>
      <c r="AG32" s="54">
        <v>17.5</v>
      </c>
      <c r="AH32" s="52">
        <f t="shared" si="5"/>
        <v>3.38</v>
      </c>
      <c r="AI32" s="52">
        <f t="shared" si="6"/>
        <v>1.78</v>
      </c>
      <c r="AJ32" s="52">
        <f t="shared" si="7"/>
        <v>1.78</v>
      </c>
      <c r="AK32" s="52">
        <f t="shared" si="8"/>
        <v>1.94</v>
      </c>
      <c r="AL32" s="52">
        <f t="shared" si="9"/>
        <v>1.78</v>
      </c>
      <c r="AM32" s="53"/>
      <c r="AN32" s="53"/>
      <c r="AO32" s="53"/>
      <c r="AP32" s="53"/>
      <c r="AQ32" s="53"/>
      <c r="AR32" s="53"/>
      <c r="AS32" s="55">
        <f t="shared" si="10"/>
        <v>9.02</v>
      </c>
      <c r="AT32" s="31">
        <f t="shared" si="11"/>
        <v>46</v>
      </c>
      <c r="AU32" s="57">
        <f>IF(D32="","",IF(LOOKUP(AT32,'Master 2012 Pay Sheet'!$A$5:$A$35,'Master 2012 Pay Sheet'!$B$5:$B$35)&gt;0,LOOKUP(AT32,'Master 2012 Pay Sheet'!$A$5:$A$35,'Master 2012 Pay Sheet'!$B$5:$B$35),0))</f>
        <v>0</v>
      </c>
      <c r="AV32" s="56">
        <f t="shared" si="12"/>
        <v>10.66</v>
      </c>
      <c r="AW32" s="31">
        <f t="shared" si="13"/>
        <v>30</v>
      </c>
      <c r="AX32" s="57">
        <f>IF(D32="","",IF(LOOKUP(AW32,'Master 2012 Pay Sheet'!$C$5:$C$35,'Master 2012 Pay Sheet'!$D$5:$D$35)&gt;0,LOOKUP(AW32,'Master 2012 Pay Sheet'!$C$5:$C$35,'Master 2012 Pay Sheet'!$D$5:$D$35),0))</f>
        <v>0</v>
      </c>
      <c r="AY32" s="56">
        <f t="shared" si="14"/>
        <v>19.68</v>
      </c>
      <c r="AZ32" s="31">
        <f t="shared" si="15"/>
        <v>45</v>
      </c>
      <c r="BA32" s="57">
        <f>IF(D32="","",IF(LOOKUP(AZ32,'Master 2012 Pay Sheet'!$E$5:$E$35,'Master 2012 Pay Sheet'!$F$5:$F$35)&gt;0,LOOKUP(AZ32,'Master 2012 Pay Sheet'!$E$5:$E$35,'Master 2012 Pay Sheet'!$F$5:$F$35),0))</f>
        <v>0</v>
      </c>
      <c r="BB32" s="57">
        <f t="shared" si="16"/>
        <v>0</v>
      </c>
      <c r="BC32" s="31">
        <f t="shared" si="17"/>
        <v>1</v>
      </c>
      <c r="BD32" s="31" t="str">
        <f t="shared" si="18"/>
        <v/>
      </c>
      <c r="BE32" s="31">
        <f t="shared" si="19"/>
        <v>5</v>
      </c>
      <c r="BF32" s="56">
        <f t="shared" si="20"/>
        <v>2.42</v>
      </c>
      <c r="BG32" s="31" t="str">
        <f t="shared" si="21"/>
        <v/>
      </c>
      <c r="BH32" s="31">
        <f t="shared" si="22"/>
        <v>5</v>
      </c>
      <c r="BI32" s="56">
        <f t="shared" si="23"/>
        <v>3.38</v>
      </c>
      <c r="BJ32" s="31" t="str">
        <f t="shared" si="24"/>
        <v/>
      </c>
      <c r="BK32" s="31">
        <f t="shared" si="25"/>
        <v>10</v>
      </c>
      <c r="BL32" s="31">
        <f t="shared" si="26"/>
        <v>0</v>
      </c>
      <c r="BM32" s="31">
        <f t="shared" si="27"/>
        <v>21</v>
      </c>
      <c r="BN32" s="31">
        <f t="shared" si="28"/>
        <v>0</v>
      </c>
      <c r="BO32" s="31">
        <f t="shared" si="29"/>
        <v>21</v>
      </c>
      <c r="BP32" s="31">
        <f t="shared" si="30"/>
        <v>0</v>
      </c>
      <c r="BQ32" s="31">
        <f t="shared" si="31"/>
        <v>21</v>
      </c>
      <c r="BR32" s="31">
        <f t="shared" si="32"/>
        <v>0</v>
      </c>
      <c r="BS32" s="31">
        <f t="shared" si="33"/>
        <v>21</v>
      </c>
      <c r="BT32" s="31">
        <f t="shared" si="34"/>
        <v>0</v>
      </c>
      <c r="BU32" s="31">
        <f t="shared" si="35"/>
        <v>21</v>
      </c>
      <c r="BV32" s="31">
        <f t="shared" si="36"/>
        <v>0</v>
      </c>
      <c r="BW32" s="31">
        <f t="shared" si="37"/>
        <v>21</v>
      </c>
      <c r="BX32" s="31">
        <f t="shared" si="38"/>
        <v>0</v>
      </c>
      <c r="BY32" s="31">
        <f t="shared" si="39"/>
        <v>21</v>
      </c>
      <c r="BZ32" s="31">
        <f t="shared" si="40"/>
        <v>0</v>
      </c>
      <c r="CA32" s="31">
        <f t="shared" si="41"/>
        <v>21</v>
      </c>
      <c r="CB32" s="31">
        <f t="shared" si="42"/>
        <v>0</v>
      </c>
      <c r="CC32" s="31">
        <f t="shared" si="43"/>
        <v>21</v>
      </c>
      <c r="CD32" s="31">
        <f t="shared" si="44"/>
        <v>0</v>
      </c>
      <c r="CE32" s="31">
        <f t="shared" si="45"/>
        <v>21</v>
      </c>
      <c r="CF32" s="31">
        <f t="shared" si="46"/>
        <v>0</v>
      </c>
      <c r="CG32" s="31">
        <f t="shared" si="47"/>
        <v>21</v>
      </c>
      <c r="CH32" s="31">
        <f t="shared" si="48"/>
        <v>0</v>
      </c>
      <c r="CI32" s="31">
        <f t="shared" si="49"/>
        <v>21</v>
      </c>
      <c r="CJ32" s="31" t="str">
        <f t="shared" si="50"/>
        <v/>
      </c>
      <c r="CK32" s="31" t="str">
        <f t="shared" si="51"/>
        <v/>
      </c>
      <c r="CL32" s="31" t="str">
        <f t="shared" si="52"/>
        <v/>
      </c>
      <c r="CM32" s="31" t="str">
        <f t="shared" si="53"/>
        <v/>
      </c>
      <c r="CN32" s="31" t="str">
        <f t="shared" si="54"/>
        <v/>
      </c>
      <c r="CO32" s="31" t="str">
        <f t="shared" si="55"/>
        <v/>
      </c>
      <c r="CP32" s="31" t="str">
        <f t="shared" si="56"/>
        <v/>
      </c>
      <c r="CQ32" s="31" t="str">
        <f t="shared" si="57"/>
        <v/>
      </c>
      <c r="CR32" s="31" t="str">
        <f t="shared" si="58"/>
        <v/>
      </c>
      <c r="CS32" s="31" t="str">
        <f t="shared" si="59"/>
        <v/>
      </c>
      <c r="CT32" s="31" t="str">
        <f t="shared" si="60"/>
        <v/>
      </c>
      <c r="CU32" s="31" t="str">
        <f t="shared" si="61"/>
        <v/>
      </c>
      <c r="CV32" s="31" t="str">
        <f t="shared" si="62"/>
        <v/>
      </c>
      <c r="CW32" s="31" t="str">
        <f t="shared" si="63"/>
        <v/>
      </c>
      <c r="CX32" s="31" t="str">
        <f t="shared" si="64"/>
        <v/>
      </c>
      <c r="CY32" s="31">
        <f t="shared" si="65"/>
        <v>5</v>
      </c>
      <c r="CZ32" s="31" t="str">
        <f t="shared" si="66"/>
        <v/>
      </c>
      <c r="DA32" s="31" t="str">
        <f t="shared" si="67"/>
        <v/>
      </c>
      <c r="DB32" s="31" t="str">
        <f t="shared" si="68"/>
        <v/>
      </c>
      <c r="DC32" s="31" t="str">
        <f t="shared" si="69"/>
        <v/>
      </c>
      <c r="DD32" s="31" t="str">
        <f t="shared" si="70"/>
        <v/>
      </c>
      <c r="DE32" s="31">
        <f t="shared" si="71"/>
        <v>5</v>
      </c>
      <c r="DF32" s="31" t="str">
        <f t="shared" si="72"/>
        <v/>
      </c>
      <c r="DG32" s="31" t="str">
        <f t="shared" si="73"/>
        <v/>
      </c>
      <c r="DH32" s="31" t="str">
        <f t="shared" si="74"/>
        <v/>
      </c>
      <c r="DI32" s="31" t="str">
        <f t="shared" si="75"/>
        <v/>
      </c>
      <c r="DJ32" s="31" t="str">
        <f t="shared" si="76"/>
        <v/>
      </c>
      <c r="DK32" s="31" t="str">
        <f t="shared" si="77"/>
        <v/>
      </c>
      <c r="DL32" s="31" t="str">
        <f t="shared" si="78"/>
        <v/>
      </c>
      <c r="DM32" s="31" t="str">
        <f t="shared" si="79"/>
        <v/>
      </c>
      <c r="DN32" s="31" t="str">
        <f t="shared" si="80"/>
        <v/>
      </c>
      <c r="DO32" s="31" t="str">
        <f t="shared" si="81"/>
        <v/>
      </c>
      <c r="DP32" s="31">
        <f t="shared" si="82"/>
        <v>10</v>
      </c>
      <c r="DQ32" s="31" t="str">
        <f t="shared" si="83"/>
        <v/>
      </c>
      <c r="DR32" s="31" t="str">
        <f t="shared" si="84"/>
        <v/>
      </c>
      <c r="DS32" s="31" t="str">
        <f t="shared" si="85"/>
        <v/>
      </c>
      <c r="DT32" s="31">
        <f t="shared" si="86"/>
        <v>21</v>
      </c>
      <c r="DU32" s="31" t="str">
        <f t="shared" si="87"/>
        <v/>
      </c>
      <c r="DV32" s="31" t="str">
        <f t="shared" si="88"/>
        <v/>
      </c>
      <c r="DW32" s="48">
        <f t="shared" si="89"/>
        <v>38.028169014084504</v>
      </c>
      <c r="DX32" s="72" t="str">
        <f t="shared" si="90"/>
        <v/>
      </c>
      <c r="DY32" s="74">
        <v>20.25</v>
      </c>
      <c r="DZ32" s="74">
        <v>2.88</v>
      </c>
    </row>
    <row r="33" spans="1:130" ht="13.2" x14ac:dyDescent="0.25">
      <c r="A33" s="31">
        <v>31</v>
      </c>
      <c r="B33" s="72">
        <v>6</v>
      </c>
      <c r="C33" s="60"/>
      <c r="D33" s="61" t="s">
        <v>183</v>
      </c>
      <c r="E33" s="61"/>
      <c r="F33" s="14"/>
      <c r="G33" s="14" t="s">
        <v>184</v>
      </c>
      <c r="H33" s="50"/>
      <c r="I33" s="60" t="s">
        <v>203</v>
      </c>
      <c r="J33" s="62"/>
      <c r="K33" s="62"/>
      <c r="L33" s="47"/>
      <c r="M33" s="54">
        <v>16.25</v>
      </c>
      <c r="N33" s="54">
        <v>18</v>
      </c>
      <c r="O33" s="54">
        <v>17.5</v>
      </c>
      <c r="P33" s="54">
        <v>30</v>
      </c>
      <c r="Q33" s="54">
        <v>17</v>
      </c>
      <c r="R33" s="51"/>
      <c r="S33" s="51"/>
      <c r="T33" s="51"/>
      <c r="U33" s="51"/>
      <c r="V33" s="51"/>
      <c r="W33" s="51"/>
      <c r="X33" s="52">
        <f t="shared" si="0"/>
        <v>1.44</v>
      </c>
      <c r="Y33" s="52">
        <f t="shared" si="1"/>
        <v>1.94</v>
      </c>
      <c r="Z33" s="52">
        <f t="shared" si="2"/>
        <v>1.78</v>
      </c>
      <c r="AA33" s="52">
        <f t="shared" si="3"/>
        <v>10.82</v>
      </c>
      <c r="AB33" s="52">
        <f t="shared" si="4"/>
        <v>1.64</v>
      </c>
      <c r="AC33" s="54">
        <v>17</v>
      </c>
      <c r="AD33" s="54">
        <v>18.5</v>
      </c>
      <c r="AE33" s="54">
        <v>19.5</v>
      </c>
      <c r="AF33" s="54">
        <v>17.5</v>
      </c>
      <c r="AG33" s="54">
        <v>19</v>
      </c>
      <c r="AH33" s="52">
        <f t="shared" si="5"/>
        <v>1.64</v>
      </c>
      <c r="AI33" s="52">
        <f t="shared" si="6"/>
        <v>2.12</v>
      </c>
      <c r="AJ33" s="52">
        <f t="shared" si="7"/>
        <v>2.52</v>
      </c>
      <c r="AK33" s="52">
        <f t="shared" si="8"/>
        <v>1.78</v>
      </c>
      <c r="AL33" s="52">
        <f t="shared" si="9"/>
        <v>2.3199999999999998</v>
      </c>
      <c r="AM33" s="53"/>
      <c r="AN33" s="53"/>
      <c r="AO33" s="53"/>
      <c r="AP33" s="53"/>
      <c r="AQ33" s="53"/>
      <c r="AR33" s="53"/>
      <c r="AS33" s="55">
        <f t="shared" si="10"/>
        <v>17.62</v>
      </c>
      <c r="AT33" s="31">
        <f t="shared" si="11"/>
        <v>12</v>
      </c>
      <c r="AU33" s="57">
        <f>IF(D33="","",IF(LOOKUP(AT33,'Master 2012 Pay Sheet'!$A$5:$A$35,'Master 2012 Pay Sheet'!$B$5:$B$35)&gt;0,LOOKUP(AT33,'Master 2012 Pay Sheet'!$A$5:$A$35,'Master 2012 Pay Sheet'!$B$5:$B$35),0))</f>
        <v>0</v>
      </c>
      <c r="AV33" s="56">
        <f t="shared" si="12"/>
        <v>10.379999999999999</v>
      </c>
      <c r="AW33" s="31">
        <f t="shared" si="13"/>
        <v>31</v>
      </c>
      <c r="AX33" s="57">
        <f>IF(D33="","",IF(LOOKUP(AW33,'Master 2012 Pay Sheet'!$C$5:$C$35,'Master 2012 Pay Sheet'!$D$5:$D$35)&gt;0,LOOKUP(AW33,'Master 2012 Pay Sheet'!$C$5:$C$35,'Master 2012 Pay Sheet'!$D$5:$D$35),0))</f>
        <v>0</v>
      </c>
      <c r="AY33" s="56">
        <f t="shared" si="14"/>
        <v>28</v>
      </c>
      <c r="AZ33" s="31">
        <f t="shared" si="15"/>
        <v>17</v>
      </c>
      <c r="BA33" s="57">
        <f>IF(D33="","",IF(LOOKUP(AZ33,'Master 2012 Pay Sheet'!$E$5:$E$35,'Master 2012 Pay Sheet'!$F$5:$F$35)&gt;0,LOOKUP(AZ33,'Master 2012 Pay Sheet'!$E$5:$E$35,'Master 2012 Pay Sheet'!$F$5:$F$35),0))</f>
        <v>0</v>
      </c>
      <c r="BB33" s="57">
        <f t="shared" si="16"/>
        <v>0</v>
      </c>
      <c r="BC33" s="31">
        <f t="shared" si="17"/>
        <v>-5</v>
      </c>
      <c r="BD33" s="31" t="str">
        <f t="shared" si="18"/>
        <v/>
      </c>
      <c r="BE33" s="31">
        <f t="shared" si="19"/>
        <v>5</v>
      </c>
      <c r="BF33" s="56">
        <f t="shared" si="20"/>
        <v>10.82</v>
      </c>
      <c r="BG33" s="31" t="str">
        <f t="shared" si="21"/>
        <v/>
      </c>
      <c r="BH33" s="31">
        <f t="shared" si="22"/>
        <v>5</v>
      </c>
      <c r="BI33" s="56">
        <f t="shared" si="23"/>
        <v>2.52</v>
      </c>
      <c r="BJ33" s="31" t="str">
        <f t="shared" si="24"/>
        <v/>
      </c>
      <c r="BK33" s="31">
        <f t="shared" si="25"/>
        <v>10</v>
      </c>
      <c r="BL33" s="31">
        <f t="shared" si="26"/>
        <v>0</v>
      </c>
      <c r="BM33" s="31">
        <f t="shared" si="27"/>
        <v>6</v>
      </c>
      <c r="BN33" s="31">
        <f t="shared" si="28"/>
        <v>0</v>
      </c>
      <c r="BO33" s="31">
        <f t="shared" si="29"/>
        <v>6</v>
      </c>
      <c r="BP33" s="31">
        <f t="shared" si="30"/>
        <v>0</v>
      </c>
      <c r="BQ33" s="31">
        <f t="shared" si="31"/>
        <v>6</v>
      </c>
      <c r="BR33" s="31">
        <f t="shared" si="32"/>
        <v>0</v>
      </c>
      <c r="BS33" s="31">
        <f t="shared" si="33"/>
        <v>6</v>
      </c>
      <c r="BT33" s="31">
        <f t="shared" si="34"/>
        <v>0</v>
      </c>
      <c r="BU33" s="31">
        <f t="shared" si="35"/>
        <v>6</v>
      </c>
      <c r="BV33" s="31">
        <f t="shared" si="36"/>
        <v>0</v>
      </c>
      <c r="BW33" s="31">
        <f t="shared" si="37"/>
        <v>6</v>
      </c>
      <c r="BX33" s="31">
        <f t="shared" si="38"/>
        <v>0</v>
      </c>
      <c r="BY33" s="31">
        <f t="shared" si="39"/>
        <v>6</v>
      </c>
      <c r="BZ33" s="31">
        <f t="shared" si="40"/>
        <v>0</v>
      </c>
      <c r="CA33" s="31">
        <f t="shared" si="41"/>
        <v>6</v>
      </c>
      <c r="CB33" s="31">
        <f t="shared" si="42"/>
        <v>0</v>
      </c>
      <c r="CC33" s="31">
        <f t="shared" si="43"/>
        <v>6</v>
      </c>
      <c r="CD33" s="31">
        <f t="shared" si="44"/>
        <v>0</v>
      </c>
      <c r="CE33" s="31">
        <f t="shared" si="45"/>
        <v>6</v>
      </c>
      <c r="CF33" s="31">
        <f t="shared" si="46"/>
        <v>0</v>
      </c>
      <c r="CG33" s="31">
        <f t="shared" si="47"/>
        <v>6</v>
      </c>
      <c r="CH33" s="31">
        <f t="shared" si="48"/>
        <v>0</v>
      </c>
      <c r="CI33" s="31">
        <f t="shared" si="49"/>
        <v>6</v>
      </c>
      <c r="CJ33" s="31" t="str">
        <f t="shared" si="50"/>
        <v/>
      </c>
      <c r="CK33" s="31" t="str">
        <f t="shared" si="51"/>
        <v/>
      </c>
      <c r="CL33" s="31" t="str">
        <f t="shared" si="52"/>
        <v/>
      </c>
      <c r="CM33" s="31" t="str">
        <f t="shared" si="53"/>
        <v/>
      </c>
      <c r="CN33" s="31" t="str">
        <f t="shared" si="54"/>
        <v/>
      </c>
      <c r="CO33" s="31" t="str">
        <f t="shared" si="55"/>
        <v/>
      </c>
      <c r="CP33" s="31" t="str">
        <f t="shared" si="56"/>
        <v/>
      </c>
      <c r="CQ33" s="31" t="str">
        <f t="shared" si="57"/>
        <v/>
      </c>
      <c r="CR33" s="31" t="str">
        <f t="shared" si="58"/>
        <v/>
      </c>
      <c r="CS33" s="31" t="str">
        <f t="shared" si="59"/>
        <v/>
      </c>
      <c r="CT33" s="31" t="str">
        <f t="shared" si="60"/>
        <v/>
      </c>
      <c r="CU33" s="31" t="str">
        <f t="shared" si="61"/>
        <v/>
      </c>
      <c r="CV33" s="31" t="str">
        <f t="shared" si="62"/>
        <v/>
      </c>
      <c r="CW33" s="31" t="str">
        <f t="shared" si="63"/>
        <v/>
      </c>
      <c r="CX33" s="31" t="str">
        <f t="shared" si="64"/>
        <v/>
      </c>
      <c r="CY33" s="31">
        <f t="shared" si="65"/>
        <v>5</v>
      </c>
      <c r="CZ33" s="31" t="str">
        <f t="shared" si="66"/>
        <v/>
      </c>
      <c r="DA33" s="31" t="str">
        <f t="shared" si="67"/>
        <v/>
      </c>
      <c r="DB33" s="31" t="str">
        <f t="shared" si="68"/>
        <v/>
      </c>
      <c r="DC33" s="31" t="str">
        <f t="shared" si="69"/>
        <v/>
      </c>
      <c r="DD33" s="31" t="str">
        <f t="shared" si="70"/>
        <v/>
      </c>
      <c r="DE33" s="31">
        <f t="shared" si="71"/>
        <v>5</v>
      </c>
      <c r="DF33" s="31" t="str">
        <f t="shared" si="72"/>
        <v/>
      </c>
      <c r="DG33" s="31" t="str">
        <f t="shared" si="73"/>
        <v/>
      </c>
      <c r="DH33" s="31" t="str">
        <f t="shared" si="74"/>
        <v/>
      </c>
      <c r="DI33" s="31" t="str">
        <f t="shared" si="75"/>
        <v/>
      </c>
      <c r="DJ33" s="31" t="str">
        <f t="shared" si="76"/>
        <v/>
      </c>
      <c r="DK33" s="31" t="str">
        <f t="shared" si="77"/>
        <v/>
      </c>
      <c r="DL33" s="31" t="str">
        <f t="shared" si="78"/>
        <v/>
      </c>
      <c r="DM33" s="31" t="str">
        <f t="shared" si="79"/>
        <v/>
      </c>
      <c r="DN33" s="31" t="str">
        <f t="shared" si="80"/>
        <v/>
      </c>
      <c r="DO33" s="31" t="str">
        <f t="shared" si="81"/>
        <v/>
      </c>
      <c r="DP33" s="31">
        <f t="shared" si="82"/>
        <v>10</v>
      </c>
      <c r="DQ33" s="31" t="str">
        <f t="shared" si="83"/>
        <v/>
      </c>
      <c r="DR33" s="31" t="str">
        <f t="shared" si="84"/>
        <v/>
      </c>
      <c r="DS33" s="31" t="str">
        <f t="shared" si="85"/>
        <v/>
      </c>
      <c r="DT33" s="31">
        <f t="shared" si="86"/>
        <v>6</v>
      </c>
      <c r="DU33" s="31" t="str">
        <f t="shared" si="87"/>
        <v/>
      </c>
      <c r="DV33" s="31" t="str">
        <f t="shared" si="88"/>
        <v/>
      </c>
      <c r="DW33" s="48">
        <f t="shared" si="89"/>
        <v>77.464788732394368</v>
      </c>
      <c r="DX33" s="72" t="str">
        <f t="shared" si="90"/>
        <v/>
      </c>
      <c r="DY33" s="74">
        <v>20.5</v>
      </c>
      <c r="DZ33" s="74">
        <v>3</v>
      </c>
    </row>
    <row r="34" spans="1:130" ht="13.2" x14ac:dyDescent="0.25">
      <c r="A34" s="31">
        <v>32</v>
      </c>
      <c r="B34" s="72">
        <v>56</v>
      </c>
      <c r="C34" s="15"/>
      <c r="D34" s="14" t="s">
        <v>286</v>
      </c>
      <c r="E34" s="14"/>
      <c r="F34" s="14"/>
      <c r="G34" s="14" t="s">
        <v>287</v>
      </c>
      <c r="H34" s="50"/>
      <c r="I34" s="15" t="s">
        <v>203</v>
      </c>
      <c r="J34" s="47"/>
      <c r="K34" s="47"/>
      <c r="L34" s="47"/>
      <c r="M34" s="54">
        <v>18.25</v>
      </c>
      <c r="N34" s="54">
        <v>18.5</v>
      </c>
      <c r="O34" s="54">
        <v>17.5</v>
      </c>
      <c r="P34" s="54">
        <v>17.5</v>
      </c>
      <c r="Q34" s="54">
        <v>27</v>
      </c>
      <c r="R34" s="51"/>
      <c r="S34" s="51"/>
      <c r="T34" s="51"/>
      <c r="U34" s="51"/>
      <c r="V34" s="51"/>
      <c r="W34" s="51"/>
      <c r="X34" s="52">
        <f t="shared" si="0"/>
        <v>2.02</v>
      </c>
      <c r="Y34" s="52">
        <f t="shared" si="1"/>
        <v>2.12</v>
      </c>
      <c r="Z34" s="52">
        <f t="shared" si="2"/>
        <v>1.78</v>
      </c>
      <c r="AA34" s="52">
        <f t="shared" si="3"/>
        <v>1.78</v>
      </c>
      <c r="AB34" s="52">
        <f t="shared" si="4"/>
        <v>7.58</v>
      </c>
      <c r="AC34" s="54">
        <v>27</v>
      </c>
      <c r="AD34" s="54">
        <v>14.25</v>
      </c>
      <c r="AE34" s="54">
        <v>16.5</v>
      </c>
      <c r="AF34" s="54"/>
      <c r="AG34" s="54"/>
      <c r="AH34" s="52">
        <f t="shared" si="5"/>
        <v>7.58</v>
      </c>
      <c r="AI34" s="52">
        <f t="shared" si="6"/>
        <v>1.03</v>
      </c>
      <c r="AJ34" s="52">
        <f t="shared" si="7"/>
        <v>1.5</v>
      </c>
      <c r="AK34" s="52" t="str">
        <f t="shared" si="8"/>
        <v xml:space="preserve"> </v>
      </c>
      <c r="AL34" s="52" t="str">
        <f t="shared" si="9"/>
        <v xml:space="preserve"> </v>
      </c>
      <c r="AM34" s="53"/>
      <c r="AN34" s="53"/>
      <c r="AO34" s="53"/>
      <c r="AP34" s="53"/>
      <c r="AQ34" s="53"/>
      <c r="AR34" s="53"/>
      <c r="AS34" s="55">
        <f t="shared" si="10"/>
        <v>15.280000000000001</v>
      </c>
      <c r="AT34" s="31">
        <f t="shared" si="11"/>
        <v>18</v>
      </c>
      <c r="AU34" s="57">
        <f>IF(D34="","",IF(LOOKUP(AT34,'Master 2012 Pay Sheet'!$A$5:$A$35,'Master 2012 Pay Sheet'!$B$5:$B$35)&gt;0,LOOKUP(AT34,'Master 2012 Pay Sheet'!$A$5:$A$35,'Master 2012 Pay Sheet'!$B$5:$B$35),0))</f>
        <v>0</v>
      </c>
      <c r="AV34" s="56">
        <f t="shared" si="12"/>
        <v>10.11</v>
      </c>
      <c r="AW34" s="31">
        <f t="shared" si="13"/>
        <v>32</v>
      </c>
      <c r="AX34" s="57">
        <f>IF(D34="","",IF(LOOKUP(AW34,'Master 2012 Pay Sheet'!$C$5:$C$35,'Master 2012 Pay Sheet'!$D$5:$D$35)&gt;0,LOOKUP(AW34,'Master 2012 Pay Sheet'!$C$5:$C$35,'Master 2012 Pay Sheet'!$D$5:$D$35),0))</f>
        <v>0</v>
      </c>
      <c r="AY34" s="56">
        <f t="shared" si="14"/>
        <v>25.39</v>
      </c>
      <c r="AZ34" s="31">
        <f t="shared" si="15"/>
        <v>23</v>
      </c>
      <c r="BA34" s="57">
        <f>IF(D34="","",IF(LOOKUP(AZ34,'Master 2012 Pay Sheet'!$E$5:$E$35,'Master 2012 Pay Sheet'!$F$5:$F$35)&gt;0,LOOKUP(AZ34,'Master 2012 Pay Sheet'!$E$5:$E$35,'Master 2012 Pay Sheet'!$F$5:$F$35),0))</f>
        <v>0</v>
      </c>
      <c r="BB34" s="57">
        <f t="shared" si="16"/>
        <v>0</v>
      </c>
      <c r="BC34" s="31">
        <f t="shared" si="17"/>
        <v>-5</v>
      </c>
      <c r="BD34" s="31" t="str">
        <f t="shared" si="18"/>
        <v/>
      </c>
      <c r="BE34" s="31">
        <f t="shared" si="19"/>
        <v>5</v>
      </c>
      <c r="BF34" s="56">
        <f t="shared" si="20"/>
        <v>7.58</v>
      </c>
      <c r="BG34" s="31" t="str">
        <f t="shared" si="21"/>
        <v/>
      </c>
      <c r="BH34" s="31">
        <f t="shared" si="22"/>
        <v>3</v>
      </c>
      <c r="BI34" s="56">
        <f t="shared" si="23"/>
        <v>7.58</v>
      </c>
      <c r="BJ34" s="31" t="str">
        <f t="shared" si="24"/>
        <v/>
      </c>
      <c r="BK34" s="31">
        <f t="shared" si="25"/>
        <v>8</v>
      </c>
      <c r="BL34" s="31">
        <f t="shared" si="26"/>
        <v>0</v>
      </c>
      <c r="BM34" s="31">
        <f t="shared" si="27"/>
        <v>56</v>
      </c>
      <c r="BN34" s="31">
        <f t="shared" si="28"/>
        <v>0</v>
      </c>
      <c r="BO34" s="31">
        <f t="shared" si="29"/>
        <v>56</v>
      </c>
      <c r="BP34" s="31">
        <f t="shared" si="30"/>
        <v>0</v>
      </c>
      <c r="BQ34" s="31">
        <f t="shared" si="31"/>
        <v>56</v>
      </c>
      <c r="BR34" s="31">
        <f t="shared" si="32"/>
        <v>0</v>
      </c>
      <c r="BS34" s="31">
        <f t="shared" si="33"/>
        <v>56</v>
      </c>
      <c r="BT34" s="31">
        <f t="shared" si="34"/>
        <v>0</v>
      </c>
      <c r="BU34" s="31">
        <f t="shared" si="35"/>
        <v>56</v>
      </c>
      <c r="BV34" s="31">
        <f t="shared" si="36"/>
        <v>0</v>
      </c>
      <c r="BW34" s="31">
        <f t="shared" si="37"/>
        <v>56</v>
      </c>
      <c r="BX34" s="31">
        <f t="shared" si="38"/>
        <v>0</v>
      </c>
      <c r="BY34" s="31">
        <f t="shared" si="39"/>
        <v>56</v>
      </c>
      <c r="BZ34" s="31">
        <f t="shared" si="40"/>
        <v>0</v>
      </c>
      <c r="CA34" s="31">
        <f t="shared" si="41"/>
        <v>56</v>
      </c>
      <c r="CB34" s="31">
        <f t="shared" si="42"/>
        <v>0</v>
      </c>
      <c r="CC34" s="31">
        <f t="shared" si="43"/>
        <v>56</v>
      </c>
      <c r="CD34" s="31">
        <f t="shared" si="44"/>
        <v>0</v>
      </c>
      <c r="CE34" s="31">
        <f t="shared" si="45"/>
        <v>56</v>
      </c>
      <c r="CF34" s="31">
        <f t="shared" si="46"/>
        <v>0</v>
      </c>
      <c r="CG34" s="31">
        <f t="shared" si="47"/>
        <v>56</v>
      </c>
      <c r="CH34" s="31">
        <f t="shared" si="48"/>
        <v>0</v>
      </c>
      <c r="CI34" s="31">
        <f t="shared" si="49"/>
        <v>56</v>
      </c>
      <c r="CJ34" s="31" t="str">
        <f t="shared" si="50"/>
        <v/>
      </c>
      <c r="CK34" s="31" t="str">
        <f t="shared" si="51"/>
        <v/>
      </c>
      <c r="CL34" s="31" t="str">
        <f t="shared" si="52"/>
        <v/>
      </c>
      <c r="CM34" s="31" t="str">
        <f t="shared" si="53"/>
        <v/>
      </c>
      <c r="CN34" s="31" t="str">
        <f t="shared" si="54"/>
        <v/>
      </c>
      <c r="CO34" s="31" t="str">
        <f t="shared" si="55"/>
        <v/>
      </c>
      <c r="CP34" s="31" t="str">
        <f t="shared" si="56"/>
        <v/>
      </c>
      <c r="CQ34" s="31" t="str">
        <f t="shared" si="57"/>
        <v/>
      </c>
      <c r="CR34" s="31" t="str">
        <f t="shared" si="58"/>
        <v/>
      </c>
      <c r="CS34" s="31" t="str">
        <f t="shared" si="59"/>
        <v/>
      </c>
      <c r="CT34" s="31" t="str">
        <f t="shared" si="60"/>
        <v/>
      </c>
      <c r="CU34" s="31" t="str">
        <f t="shared" si="61"/>
        <v/>
      </c>
      <c r="CV34" s="31" t="str">
        <f t="shared" si="62"/>
        <v/>
      </c>
      <c r="CW34" s="31" t="str">
        <f t="shared" si="63"/>
        <v/>
      </c>
      <c r="CX34" s="31" t="str">
        <f t="shared" si="64"/>
        <v/>
      </c>
      <c r="CY34" s="31">
        <f t="shared" si="65"/>
        <v>5</v>
      </c>
      <c r="CZ34" s="31" t="str">
        <f t="shared" si="66"/>
        <v/>
      </c>
      <c r="DA34" s="31" t="str">
        <f t="shared" si="67"/>
        <v/>
      </c>
      <c r="DB34" s="31" t="str">
        <f t="shared" si="68"/>
        <v/>
      </c>
      <c r="DC34" s="31">
        <f t="shared" si="69"/>
        <v>3</v>
      </c>
      <c r="DD34" s="31" t="str">
        <f t="shared" si="70"/>
        <v/>
      </c>
      <c r="DE34" s="31" t="str">
        <f t="shared" si="71"/>
        <v/>
      </c>
      <c r="DF34" s="31" t="str">
        <f t="shared" si="72"/>
        <v/>
      </c>
      <c r="DG34" s="31" t="str">
        <f t="shared" si="73"/>
        <v/>
      </c>
      <c r="DH34" s="31" t="str">
        <f t="shared" si="74"/>
        <v/>
      </c>
      <c r="DI34" s="31" t="str">
        <f t="shared" si="75"/>
        <v/>
      </c>
      <c r="DJ34" s="31" t="str">
        <f t="shared" si="76"/>
        <v/>
      </c>
      <c r="DK34" s="31" t="str">
        <f t="shared" si="77"/>
        <v/>
      </c>
      <c r="DL34" s="31" t="str">
        <f t="shared" si="78"/>
        <v/>
      </c>
      <c r="DM34" s="31" t="str">
        <f t="shared" si="79"/>
        <v/>
      </c>
      <c r="DN34" s="31">
        <f t="shared" si="80"/>
        <v>8</v>
      </c>
      <c r="DO34" s="31" t="str">
        <f t="shared" si="81"/>
        <v/>
      </c>
      <c r="DP34" s="31" t="str">
        <f t="shared" si="82"/>
        <v/>
      </c>
      <c r="DQ34" s="31" t="str">
        <f t="shared" si="83"/>
        <v/>
      </c>
      <c r="DR34" s="31" t="str">
        <f t="shared" si="84"/>
        <v/>
      </c>
      <c r="DS34" s="31" t="str">
        <f t="shared" si="85"/>
        <v/>
      </c>
      <c r="DT34" s="31">
        <f t="shared" si="86"/>
        <v>56</v>
      </c>
      <c r="DU34" s="31" t="str">
        <f t="shared" si="87"/>
        <v/>
      </c>
      <c r="DV34" s="31" t="str">
        <f t="shared" si="88"/>
        <v/>
      </c>
      <c r="DW34" s="48">
        <f t="shared" si="89"/>
        <v>69.014084507042256</v>
      </c>
      <c r="DX34" s="72" t="str">
        <f t="shared" si="90"/>
        <v/>
      </c>
      <c r="DY34" s="74">
        <v>20.75</v>
      </c>
      <c r="DZ34" s="74">
        <v>3.12</v>
      </c>
    </row>
    <row r="35" spans="1:130" ht="13.2" x14ac:dyDescent="0.25">
      <c r="A35" s="31">
        <v>33</v>
      </c>
      <c r="B35" s="72">
        <v>4</v>
      </c>
      <c r="C35" s="60"/>
      <c r="D35" s="61" t="s">
        <v>179</v>
      </c>
      <c r="E35" s="61"/>
      <c r="F35" s="14"/>
      <c r="G35" s="14" t="s">
        <v>180</v>
      </c>
      <c r="H35" s="49"/>
      <c r="I35" s="60" t="s">
        <v>203</v>
      </c>
      <c r="J35" s="62"/>
      <c r="K35" s="62"/>
      <c r="L35" s="62"/>
      <c r="M35" s="54">
        <v>17.75</v>
      </c>
      <c r="N35" s="54">
        <v>18</v>
      </c>
      <c r="O35" s="54">
        <v>17.25</v>
      </c>
      <c r="P35" s="54">
        <v>16.75</v>
      </c>
      <c r="Q35" s="54">
        <v>16</v>
      </c>
      <c r="R35" s="51"/>
      <c r="S35" s="51"/>
      <c r="T35" s="51"/>
      <c r="U35" s="51"/>
      <c r="V35" s="51"/>
      <c r="W35" s="51"/>
      <c r="X35" s="52">
        <f t="shared" ref="X35:X66" si="91">IF(M35&gt;0,VLOOKUP(M35,$DY$8:$DZ$95,2)," ")</f>
        <v>1.86</v>
      </c>
      <c r="Y35" s="52">
        <f t="shared" ref="Y35:Y66" si="92">IF(N35&gt;0,VLOOKUP(N35,$DY$8:$DZ$95,2)," ")</f>
        <v>1.94</v>
      </c>
      <c r="Z35" s="52">
        <f t="shared" ref="Z35:Z66" si="93">IF(O35&gt;0,VLOOKUP(O35,$DY$8:$DZ$95,2)," ")</f>
        <v>1.72</v>
      </c>
      <c r="AA35" s="52">
        <f t="shared" ref="AA35:AA66" si="94">IF(P35&gt;0,VLOOKUP(P35,$DY$8:$DZ$95,2)," ")</f>
        <v>1.58</v>
      </c>
      <c r="AB35" s="52">
        <f t="shared" ref="AB35:AB66" si="95">IF(Q35&gt;0,VLOOKUP(Q35,$DY$8:$DZ$95,2)," ")</f>
        <v>1.38</v>
      </c>
      <c r="AC35" s="54">
        <v>16</v>
      </c>
      <c r="AD35" s="54">
        <v>17.25</v>
      </c>
      <c r="AE35" s="54">
        <v>19.5</v>
      </c>
      <c r="AF35" s="54">
        <v>16</v>
      </c>
      <c r="AG35" s="54">
        <v>20</v>
      </c>
      <c r="AH35" s="52">
        <f t="shared" ref="AH35:AH66" si="96">IF(AC35&gt;0,VLOOKUP(AC35,$DY$8:$DZ$95,2)," ")</f>
        <v>1.38</v>
      </c>
      <c r="AI35" s="52">
        <f t="shared" ref="AI35:AI66" si="97">IF(AD35&gt;0,VLOOKUP(AD35,$DY$8:$DZ$95,2)," ")</f>
        <v>1.72</v>
      </c>
      <c r="AJ35" s="52">
        <f t="shared" ref="AJ35:AJ66" si="98">IF(AE35&gt;0,VLOOKUP(AE35,$DY$8:$DZ$95,2)," ")</f>
        <v>2.52</v>
      </c>
      <c r="AK35" s="52">
        <f t="shared" ref="AK35:AK66" si="99">IF(AF35&gt;0,VLOOKUP(AF35,$DY$8:$DZ$95,2)," ")</f>
        <v>1.38</v>
      </c>
      <c r="AL35" s="52">
        <f t="shared" ref="AL35:AL66" si="100">IF(AG35&gt;0,VLOOKUP(AG35,$DY$8:$DZ$95,2)," ")</f>
        <v>2.76</v>
      </c>
      <c r="AM35" s="53"/>
      <c r="AN35" s="53"/>
      <c r="AO35" s="53"/>
      <c r="AP35" s="53"/>
      <c r="AQ35" s="53"/>
      <c r="AR35" s="53"/>
      <c r="AS35" s="55">
        <f t="shared" ref="AS35:AS66" si="101">IF(D35="","",SUM(X35:AB35))</f>
        <v>8.48</v>
      </c>
      <c r="AT35" s="31">
        <f t="shared" ref="AT35:AT66" si="102">IF(D35="","",RANK(AS35,$AS$3:$AS$202,0))</f>
        <v>51</v>
      </c>
      <c r="AU35" s="57">
        <f>IF(D35="","",IF(LOOKUP(AT35,'Master 2012 Pay Sheet'!$A$5:$A$35,'Master 2012 Pay Sheet'!$B$5:$B$35)&gt;0,LOOKUP(AT35,'Master 2012 Pay Sheet'!$A$5:$A$35,'Master 2012 Pay Sheet'!$B$5:$B$35),0))</f>
        <v>0</v>
      </c>
      <c r="AV35" s="56">
        <f t="shared" ref="AV35:AV66" si="103">IF(D35="","",SUM(AH35:AL35))</f>
        <v>9.759999999999998</v>
      </c>
      <c r="AW35" s="31">
        <f t="shared" ref="AW35:AW66" si="104">IF(D35="","",RANK(AV35,$AV$3:$AV$202,0))</f>
        <v>33</v>
      </c>
      <c r="AX35" s="57">
        <f>IF(D35="","",IF(LOOKUP(AW35,'Master 2012 Pay Sheet'!$C$5:$C$35,'Master 2012 Pay Sheet'!$D$5:$D$35)&gt;0,LOOKUP(AW35,'Master 2012 Pay Sheet'!$C$5:$C$35,'Master 2012 Pay Sheet'!$D$5:$D$35),0))</f>
        <v>0</v>
      </c>
      <c r="AY35" s="56">
        <f t="shared" ref="AY35:AY66" si="105">IF(D35="","",AS35+AV35)</f>
        <v>18.239999999999998</v>
      </c>
      <c r="AZ35" s="31">
        <f t="shared" ref="AZ35:AZ66" si="106">IF(D35="","",RANK(AY35,$AY$3:$AY$202,0))</f>
        <v>48</v>
      </c>
      <c r="BA35" s="57">
        <f>IF(D35="","",IF(LOOKUP(AZ35,'Master 2012 Pay Sheet'!$E$5:$E$35,'Master 2012 Pay Sheet'!$F$5:$F$35)&gt;0,LOOKUP(AZ35,'Master 2012 Pay Sheet'!$E$5:$E$35,'Master 2012 Pay Sheet'!$F$5:$F$35),0))</f>
        <v>0</v>
      </c>
      <c r="BB35" s="57">
        <f t="shared" ref="BB35:BB66" si="107">IF(D35="","",SUM(AU35+AX35+BA35))</f>
        <v>0</v>
      </c>
      <c r="BC35" s="31">
        <f t="shared" ref="BC35:BC66" si="108">IF(D35="","",AT35-AZ35)</f>
        <v>3</v>
      </c>
      <c r="BD35" s="31" t="str">
        <f t="shared" ref="BD35:BD66" si="109">IF(D35="","",IF(BC35=MAX($BC$3:$BC$202),B35,""))</f>
        <v/>
      </c>
      <c r="BE35" s="31">
        <f t="shared" ref="BE35:BE66" si="110">IF(D35="","",COUNT(M35:Q35))</f>
        <v>5</v>
      </c>
      <c r="BF35" s="56">
        <f t="shared" ref="BF35:BF66" si="111">IF(D35="","",MAX(X35:AB35))</f>
        <v>1.94</v>
      </c>
      <c r="BG35" s="31" t="str">
        <f t="shared" ref="BG35:BG66" si="112">IF(BF35=MAX($BF$3:$BF$202),B35,"")</f>
        <v/>
      </c>
      <c r="BH35" s="31">
        <f t="shared" ref="BH35:BH66" si="113">IF(D35="","",COUNT(AC35:AG35))</f>
        <v>5</v>
      </c>
      <c r="BI35" s="56">
        <f t="shared" ref="BI35:BI66" si="114">IF(D35="","",MAX(AH35:AL35))</f>
        <v>2.76</v>
      </c>
      <c r="BJ35" s="31" t="str">
        <f t="shared" ref="BJ35:BJ66" si="115">IF(BI35=MAX($BI$3:$BI$202),B35,"")</f>
        <v/>
      </c>
      <c r="BK35" s="31">
        <f t="shared" ref="BK35:BK66" si="116">IF(BE35="","",BE35+BH35)</f>
        <v>10</v>
      </c>
      <c r="BL35" s="31">
        <f t="shared" ref="BL35:BL66" si="117">IF(D35="","",IF(S35=MAX($S$3:$S$202),S35,""))</f>
        <v>0</v>
      </c>
      <c r="BM35" s="31">
        <f t="shared" ref="BM35:BM66" si="118">IF(BL35=MAX($BL$3:$BL$202),B35,"")</f>
        <v>4</v>
      </c>
      <c r="BN35" s="31">
        <f t="shared" ref="BN35:BN66" si="119">IF(D35="","",IF(AN35=MAX($AN$3:$AN$202),AN35,""))</f>
        <v>0</v>
      </c>
      <c r="BO35" s="31">
        <f t="shared" ref="BO35:BO66" si="120">IF(BN35=MAX($BN$3:$BN$202),B35,"")</f>
        <v>4</v>
      </c>
      <c r="BP35" s="31">
        <f t="shared" ref="BP35:BP66" si="121">IF(D35="","",IF(R35=MAX($R$3:$R$202),R35,""))</f>
        <v>0</v>
      </c>
      <c r="BQ35" s="31">
        <f t="shared" ref="BQ35:BQ66" si="122">IF(BP35=MAX($BP$3:$BP$202),B35,"")</f>
        <v>4</v>
      </c>
      <c r="BR35" s="31">
        <f t="shared" ref="BR35:BR66" si="123">IF(D35="","",IF(AM35=MAX($AM$3:$AM$202),AM35,""))</f>
        <v>0</v>
      </c>
      <c r="BS35" s="31">
        <f t="shared" ref="BS35:BS66" si="124">IF(BR35=MAX($BR$3:$BR$202),B35,"")</f>
        <v>4</v>
      </c>
      <c r="BT35" s="31">
        <f t="shared" ref="BT35:BT66" si="125">IF(D35="","",IF(V35=MAX($V$3:$V$202),V35,""))</f>
        <v>0</v>
      </c>
      <c r="BU35" s="31">
        <f t="shared" ref="BU35:BU66" si="126">IF(BT35=MAX($BT$3:$BT$202),B35,"")</f>
        <v>4</v>
      </c>
      <c r="BV35" s="31">
        <f t="shared" ref="BV35:BV66" si="127">IF(D35="","",IF(W35=MAX($W$3:$W$202), W35,""))</f>
        <v>0</v>
      </c>
      <c r="BW35" s="31">
        <f t="shared" ref="BW35:BW66" si="128">IF(BV35=MAX($BV$3:$BV$202),B35,"")</f>
        <v>4</v>
      </c>
      <c r="BX35" s="31">
        <f t="shared" ref="BX35:BX66" si="129">IF(D35="","",IF(AQ35=MAX($AQ$3:$AQ$202),AQ35,""))</f>
        <v>0</v>
      </c>
      <c r="BY35" s="31">
        <f t="shared" ref="BY35:BY66" si="130">IF(BX35=MAX($BX$3:$BX$202),B35,"")</f>
        <v>4</v>
      </c>
      <c r="BZ35" s="31">
        <f t="shared" ref="BZ35:BZ66" si="131">IF(D35="","",IF(AR35=MAX($AR$3:$AR$202), AR35,""))</f>
        <v>0</v>
      </c>
      <c r="CA35" s="31">
        <f t="shared" ref="CA35:CA66" si="132">IF(BZ35=MAX($BZ$3:$BZ$202),B35,"")</f>
        <v>4</v>
      </c>
      <c r="CB35" s="31">
        <f t="shared" ref="CB35:CB66" si="133">IF(D35="","",IF(U35=MAX($U$3:$U$202), U35,""))</f>
        <v>0</v>
      </c>
      <c r="CC35" s="31">
        <f t="shared" ref="CC35:CC66" si="134">IF(CB35=MAX($CB$3:$CB$202),B35,"")</f>
        <v>4</v>
      </c>
      <c r="CD35" s="31">
        <f t="shared" ref="CD35:CD66" si="135">IF(D35="","",IF(AP35=MAX($AP$3:$AP$202),AP35,""))</f>
        <v>0</v>
      </c>
      <c r="CE35" s="31">
        <f t="shared" ref="CE35:CE66" si="136">IF(CD35=MAX($CD$3:$CD$202),B35,"")</f>
        <v>4</v>
      </c>
      <c r="CF35" s="31">
        <f t="shared" ref="CF35:CF66" si="137">IF(D35="","",IF(T35=MAX($T$3:$T$202), T35,""))</f>
        <v>0</v>
      </c>
      <c r="CG35" s="31">
        <f t="shared" ref="CG35:CG66" si="138">IF(CF35=MAX($CF$3:$CF$202),B35,"")</f>
        <v>4</v>
      </c>
      <c r="CH35" s="31">
        <f t="shared" ref="CH35:CH66" si="139">IF(D35="","",IF(AO35=MAX($AO$3:$AO$202),AO35,""))</f>
        <v>0</v>
      </c>
      <c r="CI35" s="31">
        <f t="shared" ref="CI35:CI66" si="140">IF(CH35=MAX($CH$3:$CH$202),B35,"")</f>
        <v>4</v>
      </c>
      <c r="CJ35" s="31" t="str">
        <f t="shared" ref="CJ35:CJ66" si="141">IF(I35="AC",AZ35,"")</f>
        <v/>
      </c>
      <c r="CK35" s="31" t="str">
        <f t="shared" ref="CK35:CK66" si="142">IF(CJ35="","",RANK(CJ35,$CJ$3:$CJ$202,1))</f>
        <v/>
      </c>
      <c r="CL35" s="31" t="str">
        <f t="shared" ref="CL35:CL66" si="143">IF(CK35=1,B35,"")</f>
        <v/>
      </c>
      <c r="CM35" s="31" t="str">
        <f t="shared" ref="CM35:CM66" si="144">IF(CK35=2,B35,"")</f>
        <v/>
      </c>
      <c r="CN35" s="31" t="str">
        <f t="shared" ref="CN35:CN66" si="145">IF(CK35=3,B35,"")</f>
        <v/>
      </c>
      <c r="CO35" s="31" t="str">
        <f t="shared" ref="CO35:CO66" si="146">IF(I35="MC",AZ35,"")</f>
        <v/>
      </c>
      <c r="CP35" s="31" t="str">
        <f t="shared" ref="CP35:CP66" si="147">IF(CO35="","",RANK(CO35,$CO$3:$CO$202,1))</f>
        <v/>
      </c>
      <c r="CQ35" s="31" t="str">
        <f t="shared" ref="CQ35:CQ66" si="148">IF(CP35=1,B35,"")</f>
        <v/>
      </c>
      <c r="CR35" s="31" t="str">
        <f t="shared" ref="CR35:CR66" si="149">IF(CP35=2,B35,"")</f>
        <v/>
      </c>
      <c r="CS35" s="31" t="str">
        <f t="shared" ref="CS35:CS66" si="150">IF(CP35=3,B35,"")</f>
        <v/>
      </c>
      <c r="CT35" s="31" t="str">
        <f t="shared" ref="CT35:CT66" si="151">IF(BE35=0,BE35,"")</f>
        <v/>
      </c>
      <c r="CU35" s="31" t="str">
        <f t="shared" ref="CU35:CU66" si="152">IF(BE35=1,1,"")</f>
        <v/>
      </c>
      <c r="CV35" s="31" t="str">
        <f t="shared" ref="CV35:CV66" si="153">IF(BE35=2,2,"")</f>
        <v/>
      </c>
      <c r="CW35" s="31" t="str">
        <f t="shared" ref="CW35:CW66" si="154">IF(BE35=3,3,"")</f>
        <v/>
      </c>
      <c r="CX35" s="31" t="str">
        <f t="shared" ref="CX35:CX66" si="155">IF(BE35=4,4,"")</f>
        <v/>
      </c>
      <c r="CY35" s="31">
        <f t="shared" ref="CY35:CY66" si="156">IF(BE35=5,5,"")</f>
        <v>5</v>
      </c>
      <c r="CZ35" s="31" t="str">
        <f t="shared" ref="CZ35:CZ66" si="157">IF(BH35=0,BH35,"")</f>
        <v/>
      </c>
      <c r="DA35" s="31" t="str">
        <f t="shared" ref="DA35:DA66" si="158">IF(BH35=1,1,"")</f>
        <v/>
      </c>
      <c r="DB35" s="31" t="str">
        <f t="shared" ref="DB35:DB66" si="159">IF(BH35=2,2,"")</f>
        <v/>
      </c>
      <c r="DC35" s="31" t="str">
        <f t="shared" ref="DC35:DC66" si="160">IF(BH35=3,3,"")</f>
        <v/>
      </c>
      <c r="DD35" s="31" t="str">
        <f t="shared" ref="DD35:DD66" si="161">IF(BH35=4,4,"")</f>
        <v/>
      </c>
      <c r="DE35" s="31">
        <f t="shared" ref="DE35:DE66" si="162">IF(BH35=5,5,"")</f>
        <v>5</v>
      </c>
      <c r="DF35" s="31" t="str">
        <f t="shared" ref="DF35:DF66" si="163">IF(BK35=0,BK35,"")</f>
        <v/>
      </c>
      <c r="DG35" s="31" t="str">
        <f t="shared" ref="DG35:DG66" si="164">IF(BK35=1,1,"")</f>
        <v/>
      </c>
      <c r="DH35" s="31" t="str">
        <f t="shared" ref="DH35:DH66" si="165">IF(BK35=2,2,"")</f>
        <v/>
      </c>
      <c r="DI35" s="31" t="str">
        <f t="shared" ref="DI35:DI66" si="166">IF(BK35=3,3,"")</f>
        <v/>
      </c>
      <c r="DJ35" s="31" t="str">
        <f t="shared" ref="DJ35:DJ66" si="167">IF(BK35=4,4,"")</f>
        <v/>
      </c>
      <c r="DK35" s="31" t="str">
        <f t="shared" ref="DK35:DK66" si="168">IF(BK35=5,5,"")</f>
        <v/>
      </c>
      <c r="DL35" s="31" t="str">
        <f t="shared" ref="DL35:DL66" si="169">IF(BK35=6,6,"")</f>
        <v/>
      </c>
      <c r="DM35" s="31" t="str">
        <f t="shared" ref="DM35:DM66" si="170">IF(BK35=7,7,"")</f>
        <v/>
      </c>
      <c r="DN35" s="31" t="str">
        <f t="shared" ref="DN35:DN66" si="171">IF(BK35=8,8,"")</f>
        <v/>
      </c>
      <c r="DO35" s="31" t="str">
        <f t="shared" ref="DO35:DO66" si="172">IF(BK35=9,9,"")</f>
        <v/>
      </c>
      <c r="DP35" s="31">
        <f t="shared" ref="DP35:DP66" si="173">IF(BK35=10,10,"")</f>
        <v>10</v>
      </c>
      <c r="DQ35" s="31" t="str">
        <f t="shared" ref="DQ35:DQ66" si="174">IF(J35="Lund",AZ35,"")</f>
        <v/>
      </c>
      <c r="DR35" s="31" t="str">
        <f t="shared" ref="DR35:DR66" si="175">IF(DQ35="","",RANK(DQ35,$DQ$3:$DQ$202,1))</f>
        <v/>
      </c>
      <c r="DS35" s="31" t="str">
        <f t="shared" ref="DS35:DS66" si="176">IF(DR35=1,B35,"")</f>
        <v/>
      </c>
      <c r="DT35" s="31">
        <f t="shared" ref="DT35:DT66" si="177">IF(I35="AT",B35,"")</f>
        <v>4</v>
      </c>
      <c r="DU35" s="31" t="str">
        <f t="shared" ref="DU35:DU66" si="178">IF(I35="MC",B35,"")</f>
        <v/>
      </c>
      <c r="DV35" s="31" t="str">
        <f t="shared" ref="DV35:DV66" si="179">IF(I35="AC",B35,"")</f>
        <v/>
      </c>
      <c r="DW35" s="48">
        <f t="shared" ref="DW35:DW66" si="180">IF(BK35=0,0,IF(D35="","",$D$203-AZ35+1)/$D$203*100)</f>
        <v>33.802816901408448</v>
      </c>
      <c r="DX35" s="72" t="str">
        <f t="shared" ref="DX35:DX66" si="181">IF(AS35 = 0,AV35 - AS35,"")</f>
        <v/>
      </c>
      <c r="DY35" s="74">
        <v>21</v>
      </c>
      <c r="DZ35" s="74">
        <v>3.24</v>
      </c>
    </row>
    <row r="36" spans="1:130" ht="13.2" x14ac:dyDescent="0.25">
      <c r="A36" s="31">
        <v>34</v>
      </c>
      <c r="B36" s="72">
        <v>53</v>
      </c>
      <c r="C36" s="15"/>
      <c r="D36" s="14" t="s">
        <v>280</v>
      </c>
      <c r="E36" s="14"/>
      <c r="F36" s="14"/>
      <c r="G36" s="14" t="s">
        <v>281</v>
      </c>
      <c r="H36" s="50"/>
      <c r="I36" s="15" t="s">
        <v>203</v>
      </c>
      <c r="J36" s="47"/>
      <c r="K36" s="47"/>
      <c r="L36" s="47"/>
      <c r="M36" s="54">
        <v>20</v>
      </c>
      <c r="N36" s="54">
        <v>18</v>
      </c>
      <c r="O36" s="54">
        <v>18.25</v>
      </c>
      <c r="P36" s="54">
        <v>18.25</v>
      </c>
      <c r="Q36" s="54">
        <v>18</v>
      </c>
      <c r="R36" s="51"/>
      <c r="S36" s="51"/>
      <c r="T36" s="51"/>
      <c r="U36" s="51"/>
      <c r="V36" s="51"/>
      <c r="W36" s="51"/>
      <c r="X36" s="52">
        <f t="shared" si="91"/>
        <v>2.76</v>
      </c>
      <c r="Y36" s="52">
        <f t="shared" si="92"/>
        <v>1.94</v>
      </c>
      <c r="Z36" s="52">
        <f t="shared" si="93"/>
        <v>2.02</v>
      </c>
      <c r="AA36" s="52">
        <f t="shared" si="94"/>
        <v>2.02</v>
      </c>
      <c r="AB36" s="52">
        <f t="shared" si="95"/>
        <v>1.94</v>
      </c>
      <c r="AC36" s="54">
        <v>15.75</v>
      </c>
      <c r="AD36" s="54">
        <v>15.5</v>
      </c>
      <c r="AE36" s="54">
        <v>18.5</v>
      </c>
      <c r="AF36" s="54">
        <v>20.5</v>
      </c>
      <c r="AG36" s="54">
        <v>18</v>
      </c>
      <c r="AH36" s="52">
        <f t="shared" si="96"/>
        <v>1.32</v>
      </c>
      <c r="AI36" s="52">
        <f t="shared" si="97"/>
        <v>1.24</v>
      </c>
      <c r="AJ36" s="52">
        <f t="shared" si="98"/>
        <v>2.12</v>
      </c>
      <c r="AK36" s="52">
        <f t="shared" si="99"/>
        <v>3</v>
      </c>
      <c r="AL36" s="52">
        <f t="shared" si="100"/>
        <v>1.94</v>
      </c>
      <c r="AM36" s="53"/>
      <c r="AN36" s="53"/>
      <c r="AO36" s="53"/>
      <c r="AP36" s="53"/>
      <c r="AQ36" s="53"/>
      <c r="AR36" s="53"/>
      <c r="AS36" s="55">
        <f t="shared" si="101"/>
        <v>10.679999999999998</v>
      </c>
      <c r="AT36" s="31">
        <f t="shared" si="102"/>
        <v>41</v>
      </c>
      <c r="AU36" s="57">
        <f>IF(D36="","",IF(LOOKUP(AT36,'Master 2012 Pay Sheet'!$A$5:$A$35,'Master 2012 Pay Sheet'!$B$5:$B$35)&gt;0,LOOKUP(AT36,'Master 2012 Pay Sheet'!$A$5:$A$35,'Master 2012 Pay Sheet'!$B$5:$B$35),0))</f>
        <v>0</v>
      </c>
      <c r="AV36" s="56">
        <f t="shared" si="103"/>
        <v>9.6199999999999992</v>
      </c>
      <c r="AW36" s="31">
        <f t="shared" si="104"/>
        <v>34</v>
      </c>
      <c r="AX36" s="57">
        <f>IF(D36="","",IF(LOOKUP(AW36,'Master 2012 Pay Sheet'!$C$5:$C$35,'Master 2012 Pay Sheet'!$D$5:$D$35)&gt;0,LOOKUP(AW36,'Master 2012 Pay Sheet'!$C$5:$C$35,'Master 2012 Pay Sheet'!$D$5:$D$35),0))</f>
        <v>0</v>
      </c>
      <c r="AY36" s="56">
        <f t="shared" si="105"/>
        <v>20.299999999999997</v>
      </c>
      <c r="AZ36" s="31">
        <f t="shared" si="106"/>
        <v>39</v>
      </c>
      <c r="BA36" s="57">
        <f>IF(D36="","",IF(LOOKUP(AZ36,'Master 2012 Pay Sheet'!$E$5:$E$35,'Master 2012 Pay Sheet'!$F$5:$F$35)&gt;0,LOOKUP(AZ36,'Master 2012 Pay Sheet'!$E$5:$E$35,'Master 2012 Pay Sheet'!$F$5:$F$35),0))</f>
        <v>0</v>
      </c>
      <c r="BB36" s="57">
        <f t="shared" si="107"/>
        <v>0</v>
      </c>
      <c r="BC36" s="31">
        <f t="shared" si="108"/>
        <v>2</v>
      </c>
      <c r="BD36" s="31" t="str">
        <f t="shared" si="109"/>
        <v/>
      </c>
      <c r="BE36" s="31">
        <f t="shared" si="110"/>
        <v>5</v>
      </c>
      <c r="BF36" s="56">
        <f t="shared" si="111"/>
        <v>2.76</v>
      </c>
      <c r="BG36" s="31" t="str">
        <f t="shared" si="112"/>
        <v/>
      </c>
      <c r="BH36" s="31">
        <f t="shared" si="113"/>
        <v>5</v>
      </c>
      <c r="BI36" s="56">
        <f t="shared" si="114"/>
        <v>3</v>
      </c>
      <c r="BJ36" s="31" t="str">
        <f t="shared" si="115"/>
        <v/>
      </c>
      <c r="BK36" s="31">
        <f t="shared" si="116"/>
        <v>10</v>
      </c>
      <c r="BL36" s="31">
        <f t="shared" si="117"/>
        <v>0</v>
      </c>
      <c r="BM36" s="31">
        <f t="shared" si="118"/>
        <v>53</v>
      </c>
      <c r="BN36" s="31">
        <f t="shared" si="119"/>
        <v>0</v>
      </c>
      <c r="BO36" s="31">
        <f t="shared" si="120"/>
        <v>53</v>
      </c>
      <c r="BP36" s="31">
        <f t="shared" si="121"/>
        <v>0</v>
      </c>
      <c r="BQ36" s="31">
        <f t="shared" si="122"/>
        <v>53</v>
      </c>
      <c r="BR36" s="31">
        <f t="shared" si="123"/>
        <v>0</v>
      </c>
      <c r="BS36" s="31">
        <f t="shared" si="124"/>
        <v>53</v>
      </c>
      <c r="BT36" s="31">
        <f t="shared" si="125"/>
        <v>0</v>
      </c>
      <c r="BU36" s="31">
        <f t="shared" si="126"/>
        <v>53</v>
      </c>
      <c r="BV36" s="31">
        <f t="shared" si="127"/>
        <v>0</v>
      </c>
      <c r="BW36" s="31">
        <f t="shared" si="128"/>
        <v>53</v>
      </c>
      <c r="BX36" s="31">
        <f t="shared" si="129"/>
        <v>0</v>
      </c>
      <c r="BY36" s="31">
        <f t="shared" si="130"/>
        <v>53</v>
      </c>
      <c r="BZ36" s="31">
        <f t="shared" si="131"/>
        <v>0</v>
      </c>
      <c r="CA36" s="31">
        <f t="shared" si="132"/>
        <v>53</v>
      </c>
      <c r="CB36" s="31">
        <f t="shared" si="133"/>
        <v>0</v>
      </c>
      <c r="CC36" s="31">
        <f t="shared" si="134"/>
        <v>53</v>
      </c>
      <c r="CD36" s="31">
        <f t="shared" si="135"/>
        <v>0</v>
      </c>
      <c r="CE36" s="31">
        <f t="shared" si="136"/>
        <v>53</v>
      </c>
      <c r="CF36" s="31">
        <f t="shared" si="137"/>
        <v>0</v>
      </c>
      <c r="CG36" s="31">
        <f t="shared" si="138"/>
        <v>53</v>
      </c>
      <c r="CH36" s="31">
        <f t="shared" si="139"/>
        <v>0</v>
      </c>
      <c r="CI36" s="31">
        <f t="shared" si="140"/>
        <v>53</v>
      </c>
      <c r="CJ36" s="31" t="str">
        <f t="shared" si="141"/>
        <v/>
      </c>
      <c r="CK36" s="31" t="str">
        <f t="shared" si="142"/>
        <v/>
      </c>
      <c r="CL36" s="31" t="str">
        <f t="shared" si="143"/>
        <v/>
      </c>
      <c r="CM36" s="31" t="str">
        <f t="shared" si="144"/>
        <v/>
      </c>
      <c r="CN36" s="31" t="str">
        <f t="shared" si="145"/>
        <v/>
      </c>
      <c r="CO36" s="31" t="str">
        <f t="shared" si="146"/>
        <v/>
      </c>
      <c r="CP36" s="31" t="str">
        <f t="shared" si="147"/>
        <v/>
      </c>
      <c r="CQ36" s="31" t="str">
        <f t="shared" si="148"/>
        <v/>
      </c>
      <c r="CR36" s="31" t="str">
        <f t="shared" si="149"/>
        <v/>
      </c>
      <c r="CS36" s="31" t="str">
        <f t="shared" si="150"/>
        <v/>
      </c>
      <c r="CT36" s="31" t="str">
        <f t="shared" si="151"/>
        <v/>
      </c>
      <c r="CU36" s="31" t="str">
        <f t="shared" si="152"/>
        <v/>
      </c>
      <c r="CV36" s="31" t="str">
        <f t="shared" si="153"/>
        <v/>
      </c>
      <c r="CW36" s="31" t="str">
        <f t="shared" si="154"/>
        <v/>
      </c>
      <c r="CX36" s="31" t="str">
        <f t="shared" si="155"/>
        <v/>
      </c>
      <c r="CY36" s="31">
        <f t="shared" si="156"/>
        <v>5</v>
      </c>
      <c r="CZ36" s="31" t="str">
        <f t="shared" si="157"/>
        <v/>
      </c>
      <c r="DA36" s="31" t="str">
        <f t="shared" si="158"/>
        <v/>
      </c>
      <c r="DB36" s="31" t="str">
        <f t="shared" si="159"/>
        <v/>
      </c>
      <c r="DC36" s="31" t="str">
        <f t="shared" si="160"/>
        <v/>
      </c>
      <c r="DD36" s="31" t="str">
        <f t="shared" si="161"/>
        <v/>
      </c>
      <c r="DE36" s="31">
        <f t="shared" si="162"/>
        <v>5</v>
      </c>
      <c r="DF36" s="31" t="str">
        <f t="shared" si="163"/>
        <v/>
      </c>
      <c r="DG36" s="31" t="str">
        <f t="shared" si="164"/>
        <v/>
      </c>
      <c r="DH36" s="31" t="str">
        <f t="shared" si="165"/>
        <v/>
      </c>
      <c r="DI36" s="31" t="str">
        <f t="shared" si="166"/>
        <v/>
      </c>
      <c r="DJ36" s="31" t="str">
        <f t="shared" si="167"/>
        <v/>
      </c>
      <c r="DK36" s="31" t="str">
        <f t="shared" si="168"/>
        <v/>
      </c>
      <c r="DL36" s="31" t="str">
        <f t="shared" si="169"/>
        <v/>
      </c>
      <c r="DM36" s="31" t="str">
        <f t="shared" si="170"/>
        <v/>
      </c>
      <c r="DN36" s="31" t="str">
        <f t="shared" si="171"/>
        <v/>
      </c>
      <c r="DO36" s="31" t="str">
        <f t="shared" si="172"/>
        <v/>
      </c>
      <c r="DP36" s="31">
        <f t="shared" si="173"/>
        <v>10</v>
      </c>
      <c r="DQ36" s="31" t="str">
        <f t="shared" si="174"/>
        <v/>
      </c>
      <c r="DR36" s="31" t="str">
        <f t="shared" si="175"/>
        <v/>
      </c>
      <c r="DS36" s="31" t="str">
        <f t="shared" si="176"/>
        <v/>
      </c>
      <c r="DT36" s="31">
        <f t="shared" si="177"/>
        <v>53</v>
      </c>
      <c r="DU36" s="31" t="str">
        <f t="shared" si="178"/>
        <v/>
      </c>
      <c r="DV36" s="31" t="str">
        <f t="shared" si="179"/>
        <v/>
      </c>
      <c r="DW36" s="48">
        <f t="shared" si="180"/>
        <v>46.478873239436616</v>
      </c>
      <c r="DX36" s="72" t="str">
        <f t="shared" si="181"/>
        <v/>
      </c>
      <c r="DY36" s="74">
        <v>21.25</v>
      </c>
      <c r="DZ36" s="74">
        <v>3.38</v>
      </c>
    </row>
    <row r="37" spans="1:130" ht="13.2" x14ac:dyDescent="0.25">
      <c r="A37" s="31">
        <v>35</v>
      </c>
      <c r="B37" s="72">
        <v>60</v>
      </c>
      <c r="C37" s="15"/>
      <c r="D37" s="14" t="s">
        <v>294</v>
      </c>
      <c r="E37" s="14"/>
      <c r="F37" s="14"/>
      <c r="G37" s="14" t="s">
        <v>295</v>
      </c>
      <c r="H37" s="50"/>
      <c r="I37" s="15" t="s">
        <v>203</v>
      </c>
      <c r="J37" s="47"/>
      <c r="K37" s="47"/>
      <c r="L37" s="47"/>
      <c r="M37" s="54">
        <v>17.5</v>
      </c>
      <c r="N37" s="54">
        <v>15.75</v>
      </c>
      <c r="O37" s="54">
        <v>16</v>
      </c>
      <c r="P37" s="54">
        <v>16.5</v>
      </c>
      <c r="Q37" s="54">
        <v>24.75</v>
      </c>
      <c r="R37" s="51"/>
      <c r="S37" s="51"/>
      <c r="T37" s="51"/>
      <c r="U37" s="51"/>
      <c r="V37" s="51"/>
      <c r="W37" s="51"/>
      <c r="X37" s="52">
        <f t="shared" si="91"/>
        <v>1.78</v>
      </c>
      <c r="Y37" s="52">
        <f t="shared" si="92"/>
        <v>1.32</v>
      </c>
      <c r="Z37" s="52">
        <f t="shared" si="93"/>
        <v>1.38</v>
      </c>
      <c r="AA37" s="52">
        <f t="shared" si="94"/>
        <v>1.5</v>
      </c>
      <c r="AB37" s="52">
        <f t="shared" si="95"/>
        <v>5.66</v>
      </c>
      <c r="AC37" s="54">
        <v>23.5</v>
      </c>
      <c r="AD37" s="54">
        <v>14.5</v>
      </c>
      <c r="AE37" s="54">
        <v>15</v>
      </c>
      <c r="AF37" s="54">
        <v>19.75</v>
      </c>
      <c r="AG37" s="54"/>
      <c r="AH37" s="52">
        <f t="shared" si="96"/>
        <v>4.74</v>
      </c>
      <c r="AI37" s="52">
        <f t="shared" si="97"/>
        <v>1.06</v>
      </c>
      <c r="AJ37" s="52">
        <f t="shared" si="98"/>
        <v>1.1200000000000001</v>
      </c>
      <c r="AK37" s="52">
        <f t="shared" si="99"/>
        <v>2.64</v>
      </c>
      <c r="AL37" s="52" t="str">
        <f t="shared" si="100"/>
        <v xml:space="preserve"> </v>
      </c>
      <c r="AM37" s="53"/>
      <c r="AN37" s="53"/>
      <c r="AO37" s="53"/>
      <c r="AP37" s="53"/>
      <c r="AQ37" s="53"/>
      <c r="AR37" s="53"/>
      <c r="AS37" s="55">
        <f t="shared" si="101"/>
        <v>11.64</v>
      </c>
      <c r="AT37" s="31">
        <f t="shared" si="102"/>
        <v>34</v>
      </c>
      <c r="AU37" s="57">
        <f>IF(D37="","",IF(LOOKUP(AT37,'Master 2012 Pay Sheet'!$A$5:$A$35,'Master 2012 Pay Sheet'!$B$5:$B$35)&gt;0,LOOKUP(AT37,'Master 2012 Pay Sheet'!$A$5:$A$35,'Master 2012 Pay Sheet'!$B$5:$B$35),0))</f>
        <v>0</v>
      </c>
      <c r="AV37" s="56">
        <f t="shared" si="103"/>
        <v>9.56</v>
      </c>
      <c r="AW37" s="31">
        <f t="shared" si="104"/>
        <v>35</v>
      </c>
      <c r="AX37" s="57">
        <f>IF(D37="","",IF(LOOKUP(AW37,'Master 2012 Pay Sheet'!$C$5:$C$35,'Master 2012 Pay Sheet'!$D$5:$D$35)&gt;0,LOOKUP(AW37,'Master 2012 Pay Sheet'!$C$5:$C$35,'Master 2012 Pay Sheet'!$D$5:$D$35),0))</f>
        <v>0</v>
      </c>
      <c r="AY37" s="56">
        <f t="shared" si="105"/>
        <v>21.200000000000003</v>
      </c>
      <c r="AZ37" s="31">
        <f t="shared" si="106"/>
        <v>35</v>
      </c>
      <c r="BA37" s="57">
        <f>IF(D37="","",IF(LOOKUP(AZ37,'Master 2012 Pay Sheet'!$E$5:$E$35,'Master 2012 Pay Sheet'!$F$5:$F$35)&gt;0,LOOKUP(AZ37,'Master 2012 Pay Sheet'!$E$5:$E$35,'Master 2012 Pay Sheet'!$F$5:$F$35),0))</f>
        <v>0</v>
      </c>
      <c r="BB37" s="57">
        <f t="shared" si="107"/>
        <v>0</v>
      </c>
      <c r="BC37" s="31">
        <f t="shared" si="108"/>
        <v>-1</v>
      </c>
      <c r="BD37" s="31" t="str">
        <f t="shared" si="109"/>
        <v/>
      </c>
      <c r="BE37" s="31">
        <f t="shared" si="110"/>
        <v>5</v>
      </c>
      <c r="BF37" s="56">
        <f t="shared" si="111"/>
        <v>5.66</v>
      </c>
      <c r="BG37" s="31" t="str">
        <f t="shared" si="112"/>
        <v/>
      </c>
      <c r="BH37" s="31">
        <f t="shared" si="113"/>
        <v>4</v>
      </c>
      <c r="BI37" s="56">
        <f t="shared" si="114"/>
        <v>4.74</v>
      </c>
      <c r="BJ37" s="31" t="str">
        <f t="shared" si="115"/>
        <v/>
      </c>
      <c r="BK37" s="31">
        <f t="shared" si="116"/>
        <v>9</v>
      </c>
      <c r="BL37" s="31">
        <f t="shared" si="117"/>
        <v>0</v>
      </c>
      <c r="BM37" s="31">
        <f t="shared" si="118"/>
        <v>60</v>
      </c>
      <c r="BN37" s="31">
        <f t="shared" si="119"/>
        <v>0</v>
      </c>
      <c r="BO37" s="31">
        <f t="shared" si="120"/>
        <v>60</v>
      </c>
      <c r="BP37" s="31">
        <f t="shared" si="121"/>
        <v>0</v>
      </c>
      <c r="BQ37" s="31">
        <f t="shared" si="122"/>
        <v>60</v>
      </c>
      <c r="BR37" s="31">
        <f t="shared" si="123"/>
        <v>0</v>
      </c>
      <c r="BS37" s="31">
        <f t="shared" si="124"/>
        <v>60</v>
      </c>
      <c r="BT37" s="31">
        <f t="shared" si="125"/>
        <v>0</v>
      </c>
      <c r="BU37" s="31">
        <f t="shared" si="126"/>
        <v>60</v>
      </c>
      <c r="BV37" s="31">
        <f t="shared" si="127"/>
        <v>0</v>
      </c>
      <c r="BW37" s="31">
        <f t="shared" si="128"/>
        <v>60</v>
      </c>
      <c r="BX37" s="31">
        <f t="shared" si="129"/>
        <v>0</v>
      </c>
      <c r="BY37" s="31">
        <f t="shared" si="130"/>
        <v>60</v>
      </c>
      <c r="BZ37" s="31">
        <f t="shared" si="131"/>
        <v>0</v>
      </c>
      <c r="CA37" s="31">
        <f t="shared" si="132"/>
        <v>60</v>
      </c>
      <c r="CB37" s="31">
        <f t="shared" si="133"/>
        <v>0</v>
      </c>
      <c r="CC37" s="31">
        <f t="shared" si="134"/>
        <v>60</v>
      </c>
      <c r="CD37" s="31">
        <f t="shared" si="135"/>
        <v>0</v>
      </c>
      <c r="CE37" s="31">
        <f t="shared" si="136"/>
        <v>60</v>
      </c>
      <c r="CF37" s="31">
        <f t="shared" si="137"/>
        <v>0</v>
      </c>
      <c r="CG37" s="31">
        <f t="shared" si="138"/>
        <v>60</v>
      </c>
      <c r="CH37" s="31">
        <f t="shared" si="139"/>
        <v>0</v>
      </c>
      <c r="CI37" s="31">
        <f t="shared" si="140"/>
        <v>60</v>
      </c>
      <c r="CJ37" s="31" t="str">
        <f t="shared" si="141"/>
        <v/>
      </c>
      <c r="CK37" s="31" t="str">
        <f t="shared" si="142"/>
        <v/>
      </c>
      <c r="CL37" s="31" t="str">
        <f t="shared" si="143"/>
        <v/>
      </c>
      <c r="CM37" s="31" t="str">
        <f t="shared" si="144"/>
        <v/>
      </c>
      <c r="CN37" s="31" t="str">
        <f t="shared" si="145"/>
        <v/>
      </c>
      <c r="CO37" s="31" t="str">
        <f t="shared" si="146"/>
        <v/>
      </c>
      <c r="CP37" s="31" t="str">
        <f t="shared" si="147"/>
        <v/>
      </c>
      <c r="CQ37" s="31" t="str">
        <f t="shared" si="148"/>
        <v/>
      </c>
      <c r="CR37" s="31" t="str">
        <f t="shared" si="149"/>
        <v/>
      </c>
      <c r="CS37" s="31" t="str">
        <f t="shared" si="150"/>
        <v/>
      </c>
      <c r="CT37" s="31" t="str">
        <f t="shared" si="151"/>
        <v/>
      </c>
      <c r="CU37" s="31" t="str">
        <f t="shared" si="152"/>
        <v/>
      </c>
      <c r="CV37" s="31" t="str">
        <f t="shared" si="153"/>
        <v/>
      </c>
      <c r="CW37" s="31" t="str">
        <f t="shared" si="154"/>
        <v/>
      </c>
      <c r="CX37" s="31" t="str">
        <f t="shared" si="155"/>
        <v/>
      </c>
      <c r="CY37" s="31">
        <f t="shared" si="156"/>
        <v>5</v>
      </c>
      <c r="CZ37" s="31" t="str">
        <f t="shared" si="157"/>
        <v/>
      </c>
      <c r="DA37" s="31" t="str">
        <f t="shared" si="158"/>
        <v/>
      </c>
      <c r="DB37" s="31" t="str">
        <f t="shared" si="159"/>
        <v/>
      </c>
      <c r="DC37" s="31" t="str">
        <f t="shared" si="160"/>
        <v/>
      </c>
      <c r="DD37" s="31">
        <f t="shared" si="161"/>
        <v>4</v>
      </c>
      <c r="DE37" s="31" t="str">
        <f t="shared" si="162"/>
        <v/>
      </c>
      <c r="DF37" s="31" t="str">
        <f t="shared" si="163"/>
        <v/>
      </c>
      <c r="DG37" s="31" t="str">
        <f t="shared" si="164"/>
        <v/>
      </c>
      <c r="DH37" s="31" t="str">
        <f t="shared" si="165"/>
        <v/>
      </c>
      <c r="DI37" s="31" t="str">
        <f t="shared" si="166"/>
        <v/>
      </c>
      <c r="DJ37" s="31" t="str">
        <f t="shared" si="167"/>
        <v/>
      </c>
      <c r="DK37" s="31" t="str">
        <f t="shared" si="168"/>
        <v/>
      </c>
      <c r="DL37" s="31" t="str">
        <f t="shared" si="169"/>
        <v/>
      </c>
      <c r="DM37" s="31" t="str">
        <f t="shared" si="170"/>
        <v/>
      </c>
      <c r="DN37" s="31" t="str">
        <f t="shared" si="171"/>
        <v/>
      </c>
      <c r="DO37" s="31">
        <f t="shared" si="172"/>
        <v>9</v>
      </c>
      <c r="DP37" s="31" t="str">
        <f t="shared" si="173"/>
        <v/>
      </c>
      <c r="DQ37" s="31" t="str">
        <f t="shared" si="174"/>
        <v/>
      </c>
      <c r="DR37" s="31" t="str">
        <f t="shared" si="175"/>
        <v/>
      </c>
      <c r="DS37" s="31" t="str">
        <f t="shared" si="176"/>
        <v/>
      </c>
      <c r="DT37" s="31">
        <f t="shared" si="177"/>
        <v>60</v>
      </c>
      <c r="DU37" s="31" t="str">
        <f t="shared" si="178"/>
        <v/>
      </c>
      <c r="DV37" s="31" t="str">
        <f t="shared" si="179"/>
        <v/>
      </c>
      <c r="DW37" s="48">
        <f t="shared" si="180"/>
        <v>52.112676056338024</v>
      </c>
      <c r="DX37" s="72" t="str">
        <f t="shared" si="181"/>
        <v/>
      </c>
      <c r="DY37" s="74">
        <v>21.5</v>
      </c>
      <c r="DZ37" s="74">
        <v>3.52</v>
      </c>
    </row>
    <row r="38" spans="1:130" ht="13.2" x14ac:dyDescent="0.25">
      <c r="A38" s="31">
        <v>36</v>
      </c>
      <c r="B38" s="72">
        <v>26</v>
      </c>
      <c r="C38" s="15"/>
      <c r="D38" s="14" t="s">
        <v>225</v>
      </c>
      <c r="E38" s="14"/>
      <c r="F38" s="14"/>
      <c r="G38" s="14" t="s">
        <v>226</v>
      </c>
      <c r="H38" s="50"/>
      <c r="I38" s="15" t="s">
        <v>203</v>
      </c>
      <c r="J38" s="47"/>
      <c r="K38" s="47"/>
      <c r="L38" s="47"/>
      <c r="M38" s="54">
        <v>18.75</v>
      </c>
      <c r="N38" s="54">
        <v>21.5</v>
      </c>
      <c r="O38" s="54">
        <v>30.75</v>
      </c>
      <c r="P38" s="54">
        <v>17.5</v>
      </c>
      <c r="Q38" s="54">
        <v>18</v>
      </c>
      <c r="R38" s="51"/>
      <c r="S38" s="51"/>
      <c r="T38" s="51"/>
      <c r="U38" s="51"/>
      <c r="V38" s="51"/>
      <c r="W38" s="51"/>
      <c r="X38" s="52">
        <f t="shared" si="91"/>
        <v>2.2200000000000002</v>
      </c>
      <c r="Y38" s="52">
        <f t="shared" si="92"/>
        <v>3.52</v>
      </c>
      <c r="Z38" s="52">
        <f t="shared" si="93"/>
        <v>11.74</v>
      </c>
      <c r="AA38" s="52">
        <f t="shared" si="94"/>
        <v>1.78</v>
      </c>
      <c r="AB38" s="52">
        <f t="shared" si="95"/>
        <v>1.94</v>
      </c>
      <c r="AC38" s="54">
        <v>18.25</v>
      </c>
      <c r="AD38" s="54">
        <v>16.5</v>
      </c>
      <c r="AE38" s="54">
        <v>17</v>
      </c>
      <c r="AF38" s="54">
        <v>17.75</v>
      </c>
      <c r="AG38" s="54">
        <v>19</v>
      </c>
      <c r="AH38" s="52">
        <f t="shared" si="96"/>
        <v>2.02</v>
      </c>
      <c r="AI38" s="52">
        <f t="shared" si="97"/>
        <v>1.5</v>
      </c>
      <c r="AJ38" s="52">
        <f t="shared" si="98"/>
        <v>1.64</v>
      </c>
      <c r="AK38" s="52">
        <f t="shared" si="99"/>
        <v>1.86</v>
      </c>
      <c r="AL38" s="52">
        <f t="shared" si="100"/>
        <v>2.3199999999999998</v>
      </c>
      <c r="AM38" s="53"/>
      <c r="AN38" s="53"/>
      <c r="AO38" s="53"/>
      <c r="AP38" s="53"/>
      <c r="AQ38" s="53"/>
      <c r="AR38" s="53"/>
      <c r="AS38" s="55">
        <f t="shared" si="101"/>
        <v>21.200000000000003</v>
      </c>
      <c r="AT38" s="31">
        <f t="shared" si="102"/>
        <v>7</v>
      </c>
      <c r="AU38" s="57">
        <f>IF(D38="","",IF(LOOKUP(AT38,'Master 2012 Pay Sheet'!$A$5:$A$35,'Master 2012 Pay Sheet'!$B$5:$B$35)&gt;0,LOOKUP(AT38,'Master 2012 Pay Sheet'!$A$5:$A$35,'Master 2012 Pay Sheet'!$B$5:$B$35),0))</f>
        <v>0</v>
      </c>
      <c r="AV38" s="56">
        <f t="shared" si="103"/>
        <v>9.34</v>
      </c>
      <c r="AW38" s="31">
        <f t="shared" si="104"/>
        <v>36</v>
      </c>
      <c r="AX38" s="57">
        <f>IF(D38="","",IF(LOOKUP(AW38,'Master 2012 Pay Sheet'!$C$5:$C$35,'Master 2012 Pay Sheet'!$D$5:$D$35)&gt;0,LOOKUP(AW38,'Master 2012 Pay Sheet'!$C$5:$C$35,'Master 2012 Pay Sheet'!$D$5:$D$35),0))</f>
        <v>0</v>
      </c>
      <c r="AY38" s="56">
        <f t="shared" si="105"/>
        <v>30.540000000000003</v>
      </c>
      <c r="AZ38" s="31">
        <f t="shared" si="106"/>
        <v>13</v>
      </c>
      <c r="BA38" s="57">
        <f>IF(D38="","",IF(LOOKUP(AZ38,'Master 2012 Pay Sheet'!$E$5:$E$35,'Master 2012 Pay Sheet'!$F$5:$F$35)&gt;0,LOOKUP(AZ38,'Master 2012 Pay Sheet'!$E$5:$E$35,'Master 2012 Pay Sheet'!$F$5:$F$35),0))</f>
        <v>0</v>
      </c>
      <c r="BB38" s="57">
        <f t="shared" si="107"/>
        <v>0</v>
      </c>
      <c r="BC38" s="31">
        <f t="shared" si="108"/>
        <v>-6</v>
      </c>
      <c r="BD38" s="31" t="str">
        <f t="shared" si="109"/>
        <v/>
      </c>
      <c r="BE38" s="31">
        <f t="shared" si="110"/>
        <v>5</v>
      </c>
      <c r="BF38" s="56">
        <f t="shared" si="111"/>
        <v>11.74</v>
      </c>
      <c r="BG38" s="31" t="str">
        <f t="shared" si="112"/>
        <v/>
      </c>
      <c r="BH38" s="31">
        <f t="shared" si="113"/>
        <v>5</v>
      </c>
      <c r="BI38" s="56">
        <f t="shared" si="114"/>
        <v>2.3199999999999998</v>
      </c>
      <c r="BJ38" s="31" t="str">
        <f t="shared" si="115"/>
        <v/>
      </c>
      <c r="BK38" s="31">
        <f t="shared" si="116"/>
        <v>10</v>
      </c>
      <c r="BL38" s="31">
        <f t="shared" si="117"/>
        <v>0</v>
      </c>
      <c r="BM38" s="31">
        <f t="shared" si="118"/>
        <v>26</v>
      </c>
      <c r="BN38" s="31">
        <f t="shared" si="119"/>
        <v>0</v>
      </c>
      <c r="BO38" s="31">
        <f t="shared" si="120"/>
        <v>26</v>
      </c>
      <c r="BP38" s="31">
        <f t="shared" si="121"/>
        <v>0</v>
      </c>
      <c r="BQ38" s="31">
        <f t="shared" si="122"/>
        <v>26</v>
      </c>
      <c r="BR38" s="31">
        <f t="shared" si="123"/>
        <v>0</v>
      </c>
      <c r="BS38" s="31">
        <f t="shared" si="124"/>
        <v>26</v>
      </c>
      <c r="BT38" s="31">
        <f t="shared" si="125"/>
        <v>0</v>
      </c>
      <c r="BU38" s="31">
        <f t="shared" si="126"/>
        <v>26</v>
      </c>
      <c r="BV38" s="31">
        <f t="shared" si="127"/>
        <v>0</v>
      </c>
      <c r="BW38" s="31">
        <f t="shared" si="128"/>
        <v>26</v>
      </c>
      <c r="BX38" s="31">
        <f t="shared" si="129"/>
        <v>0</v>
      </c>
      <c r="BY38" s="31">
        <f t="shared" si="130"/>
        <v>26</v>
      </c>
      <c r="BZ38" s="31">
        <f t="shared" si="131"/>
        <v>0</v>
      </c>
      <c r="CA38" s="31">
        <f t="shared" si="132"/>
        <v>26</v>
      </c>
      <c r="CB38" s="31">
        <f t="shared" si="133"/>
        <v>0</v>
      </c>
      <c r="CC38" s="31">
        <f t="shared" si="134"/>
        <v>26</v>
      </c>
      <c r="CD38" s="31">
        <f t="shared" si="135"/>
        <v>0</v>
      </c>
      <c r="CE38" s="31">
        <f t="shared" si="136"/>
        <v>26</v>
      </c>
      <c r="CF38" s="31">
        <f t="shared" si="137"/>
        <v>0</v>
      </c>
      <c r="CG38" s="31">
        <f t="shared" si="138"/>
        <v>26</v>
      </c>
      <c r="CH38" s="31">
        <f t="shared" si="139"/>
        <v>0</v>
      </c>
      <c r="CI38" s="31">
        <f t="shared" si="140"/>
        <v>26</v>
      </c>
      <c r="CJ38" s="31" t="str">
        <f t="shared" si="141"/>
        <v/>
      </c>
      <c r="CK38" s="31" t="str">
        <f t="shared" si="142"/>
        <v/>
      </c>
      <c r="CL38" s="31" t="str">
        <f t="shared" si="143"/>
        <v/>
      </c>
      <c r="CM38" s="31" t="str">
        <f t="shared" si="144"/>
        <v/>
      </c>
      <c r="CN38" s="31" t="str">
        <f t="shared" si="145"/>
        <v/>
      </c>
      <c r="CO38" s="31" t="str">
        <f t="shared" si="146"/>
        <v/>
      </c>
      <c r="CP38" s="31" t="str">
        <f t="shared" si="147"/>
        <v/>
      </c>
      <c r="CQ38" s="31" t="str">
        <f t="shared" si="148"/>
        <v/>
      </c>
      <c r="CR38" s="31" t="str">
        <f t="shared" si="149"/>
        <v/>
      </c>
      <c r="CS38" s="31" t="str">
        <f t="shared" si="150"/>
        <v/>
      </c>
      <c r="CT38" s="31" t="str">
        <f t="shared" si="151"/>
        <v/>
      </c>
      <c r="CU38" s="31" t="str">
        <f t="shared" si="152"/>
        <v/>
      </c>
      <c r="CV38" s="31" t="str">
        <f t="shared" si="153"/>
        <v/>
      </c>
      <c r="CW38" s="31" t="str">
        <f t="shared" si="154"/>
        <v/>
      </c>
      <c r="CX38" s="31" t="str">
        <f t="shared" si="155"/>
        <v/>
      </c>
      <c r="CY38" s="31">
        <f t="shared" si="156"/>
        <v>5</v>
      </c>
      <c r="CZ38" s="31" t="str">
        <f t="shared" si="157"/>
        <v/>
      </c>
      <c r="DA38" s="31" t="str">
        <f t="shared" si="158"/>
        <v/>
      </c>
      <c r="DB38" s="31" t="str">
        <f t="shared" si="159"/>
        <v/>
      </c>
      <c r="DC38" s="31" t="str">
        <f t="shared" si="160"/>
        <v/>
      </c>
      <c r="DD38" s="31" t="str">
        <f t="shared" si="161"/>
        <v/>
      </c>
      <c r="DE38" s="31">
        <f t="shared" si="162"/>
        <v>5</v>
      </c>
      <c r="DF38" s="31" t="str">
        <f t="shared" si="163"/>
        <v/>
      </c>
      <c r="DG38" s="31" t="str">
        <f t="shared" si="164"/>
        <v/>
      </c>
      <c r="DH38" s="31" t="str">
        <f t="shared" si="165"/>
        <v/>
      </c>
      <c r="DI38" s="31" t="str">
        <f t="shared" si="166"/>
        <v/>
      </c>
      <c r="DJ38" s="31" t="str">
        <f t="shared" si="167"/>
        <v/>
      </c>
      <c r="DK38" s="31" t="str">
        <f t="shared" si="168"/>
        <v/>
      </c>
      <c r="DL38" s="31" t="str">
        <f t="shared" si="169"/>
        <v/>
      </c>
      <c r="DM38" s="31" t="str">
        <f t="shared" si="170"/>
        <v/>
      </c>
      <c r="DN38" s="31" t="str">
        <f t="shared" si="171"/>
        <v/>
      </c>
      <c r="DO38" s="31" t="str">
        <f t="shared" si="172"/>
        <v/>
      </c>
      <c r="DP38" s="31">
        <f t="shared" si="173"/>
        <v>10</v>
      </c>
      <c r="DQ38" s="31" t="str">
        <f t="shared" si="174"/>
        <v/>
      </c>
      <c r="DR38" s="31" t="str">
        <f t="shared" si="175"/>
        <v/>
      </c>
      <c r="DS38" s="31" t="str">
        <f t="shared" si="176"/>
        <v/>
      </c>
      <c r="DT38" s="31">
        <f t="shared" si="177"/>
        <v>26</v>
      </c>
      <c r="DU38" s="31" t="str">
        <f t="shared" si="178"/>
        <v/>
      </c>
      <c r="DV38" s="31" t="str">
        <f t="shared" si="179"/>
        <v/>
      </c>
      <c r="DW38" s="48">
        <f t="shared" si="180"/>
        <v>83.098591549295776</v>
      </c>
      <c r="DX38" s="72" t="str">
        <f t="shared" si="181"/>
        <v/>
      </c>
      <c r="DY38" s="74">
        <v>21.75</v>
      </c>
      <c r="DZ38" s="74">
        <v>3.66</v>
      </c>
    </row>
    <row r="39" spans="1:130" ht="13.2" x14ac:dyDescent="0.25">
      <c r="A39" s="31">
        <v>37</v>
      </c>
      <c r="B39" s="72">
        <v>12</v>
      </c>
      <c r="C39" s="60"/>
      <c r="D39" s="61" t="s">
        <v>195</v>
      </c>
      <c r="E39" s="61"/>
      <c r="F39" s="14"/>
      <c r="G39" s="14" t="s">
        <v>196</v>
      </c>
      <c r="H39" s="50"/>
      <c r="I39" s="60" t="s">
        <v>203</v>
      </c>
      <c r="J39" s="47"/>
      <c r="K39" s="47"/>
      <c r="L39" s="47"/>
      <c r="M39" s="54">
        <v>19</v>
      </c>
      <c r="N39" s="54">
        <v>21.75</v>
      </c>
      <c r="O39" s="54">
        <v>16.25</v>
      </c>
      <c r="P39" s="54">
        <v>17.75</v>
      </c>
      <c r="Q39" s="54">
        <v>18</v>
      </c>
      <c r="R39" s="51"/>
      <c r="S39" s="51"/>
      <c r="T39" s="51"/>
      <c r="U39" s="51"/>
      <c r="V39" s="51"/>
      <c r="W39" s="51"/>
      <c r="X39" s="52">
        <f t="shared" si="91"/>
        <v>2.3199999999999998</v>
      </c>
      <c r="Y39" s="52">
        <f t="shared" si="92"/>
        <v>3.66</v>
      </c>
      <c r="Z39" s="52">
        <f t="shared" si="93"/>
        <v>1.44</v>
      </c>
      <c r="AA39" s="52">
        <f t="shared" si="94"/>
        <v>1.86</v>
      </c>
      <c r="AB39" s="52">
        <f t="shared" si="95"/>
        <v>1.94</v>
      </c>
      <c r="AC39" s="54">
        <v>15</v>
      </c>
      <c r="AD39" s="54">
        <v>22</v>
      </c>
      <c r="AE39" s="54">
        <v>17</v>
      </c>
      <c r="AF39" s="54">
        <v>17</v>
      </c>
      <c r="AG39" s="54">
        <v>15</v>
      </c>
      <c r="AH39" s="52">
        <f t="shared" si="96"/>
        <v>1.1200000000000001</v>
      </c>
      <c r="AI39" s="52">
        <f t="shared" si="97"/>
        <v>3.8</v>
      </c>
      <c r="AJ39" s="52">
        <f t="shared" si="98"/>
        <v>1.64</v>
      </c>
      <c r="AK39" s="52">
        <f t="shared" si="99"/>
        <v>1.64</v>
      </c>
      <c r="AL39" s="52">
        <f t="shared" si="100"/>
        <v>1.1200000000000001</v>
      </c>
      <c r="AM39" s="53"/>
      <c r="AN39" s="53"/>
      <c r="AO39" s="53"/>
      <c r="AP39" s="53"/>
      <c r="AQ39" s="53"/>
      <c r="AR39" s="53"/>
      <c r="AS39" s="55">
        <f t="shared" si="101"/>
        <v>11.219999999999999</v>
      </c>
      <c r="AT39" s="31">
        <f t="shared" si="102"/>
        <v>35</v>
      </c>
      <c r="AU39" s="57">
        <f>IF(D39="","",IF(LOOKUP(AT39,'Master 2012 Pay Sheet'!$A$5:$A$35,'Master 2012 Pay Sheet'!$B$5:$B$35)&gt;0,LOOKUP(AT39,'Master 2012 Pay Sheet'!$A$5:$A$35,'Master 2012 Pay Sheet'!$B$5:$B$35),0))</f>
        <v>0</v>
      </c>
      <c r="AV39" s="56">
        <f t="shared" si="103"/>
        <v>9.32</v>
      </c>
      <c r="AW39" s="31">
        <f t="shared" si="104"/>
        <v>37</v>
      </c>
      <c r="AX39" s="57">
        <f>IF(D39="","",IF(LOOKUP(AW39,'Master 2012 Pay Sheet'!$C$5:$C$35,'Master 2012 Pay Sheet'!$D$5:$D$35)&gt;0,LOOKUP(AW39,'Master 2012 Pay Sheet'!$C$5:$C$35,'Master 2012 Pay Sheet'!$D$5:$D$35),0))</f>
        <v>0</v>
      </c>
      <c r="AY39" s="56">
        <f t="shared" si="105"/>
        <v>20.54</v>
      </c>
      <c r="AZ39" s="31">
        <f t="shared" si="106"/>
        <v>38</v>
      </c>
      <c r="BA39" s="57">
        <f>IF(D39="","",IF(LOOKUP(AZ39,'Master 2012 Pay Sheet'!$E$5:$E$35,'Master 2012 Pay Sheet'!$F$5:$F$35)&gt;0,LOOKUP(AZ39,'Master 2012 Pay Sheet'!$E$5:$E$35,'Master 2012 Pay Sheet'!$F$5:$F$35),0))</f>
        <v>0</v>
      </c>
      <c r="BB39" s="57">
        <f t="shared" si="107"/>
        <v>0</v>
      </c>
      <c r="BC39" s="31">
        <f t="shared" si="108"/>
        <v>-3</v>
      </c>
      <c r="BD39" s="31" t="str">
        <f t="shared" si="109"/>
        <v/>
      </c>
      <c r="BE39" s="31">
        <f t="shared" si="110"/>
        <v>5</v>
      </c>
      <c r="BF39" s="56">
        <f t="shared" si="111"/>
        <v>3.66</v>
      </c>
      <c r="BG39" s="31" t="str">
        <f t="shared" si="112"/>
        <v/>
      </c>
      <c r="BH39" s="31">
        <f t="shared" si="113"/>
        <v>5</v>
      </c>
      <c r="BI39" s="56">
        <f t="shared" si="114"/>
        <v>3.8</v>
      </c>
      <c r="BJ39" s="31" t="str">
        <f t="shared" si="115"/>
        <v/>
      </c>
      <c r="BK39" s="31">
        <f t="shared" si="116"/>
        <v>10</v>
      </c>
      <c r="BL39" s="31">
        <f t="shared" si="117"/>
        <v>0</v>
      </c>
      <c r="BM39" s="31">
        <f t="shared" si="118"/>
        <v>12</v>
      </c>
      <c r="BN39" s="31">
        <f t="shared" si="119"/>
        <v>0</v>
      </c>
      <c r="BO39" s="31">
        <f t="shared" si="120"/>
        <v>12</v>
      </c>
      <c r="BP39" s="31">
        <f t="shared" si="121"/>
        <v>0</v>
      </c>
      <c r="BQ39" s="31">
        <f t="shared" si="122"/>
        <v>12</v>
      </c>
      <c r="BR39" s="31">
        <f t="shared" si="123"/>
        <v>0</v>
      </c>
      <c r="BS39" s="31">
        <f t="shared" si="124"/>
        <v>12</v>
      </c>
      <c r="BT39" s="31">
        <f t="shared" si="125"/>
        <v>0</v>
      </c>
      <c r="BU39" s="31">
        <f t="shared" si="126"/>
        <v>12</v>
      </c>
      <c r="BV39" s="31">
        <f t="shared" si="127"/>
        <v>0</v>
      </c>
      <c r="BW39" s="31">
        <f t="shared" si="128"/>
        <v>12</v>
      </c>
      <c r="BX39" s="31">
        <f t="shared" si="129"/>
        <v>0</v>
      </c>
      <c r="BY39" s="31">
        <f t="shared" si="130"/>
        <v>12</v>
      </c>
      <c r="BZ39" s="31">
        <f t="shared" si="131"/>
        <v>0</v>
      </c>
      <c r="CA39" s="31">
        <f t="shared" si="132"/>
        <v>12</v>
      </c>
      <c r="CB39" s="31">
        <f t="shared" si="133"/>
        <v>0</v>
      </c>
      <c r="CC39" s="31">
        <f t="shared" si="134"/>
        <v>12</v>
      </c>
      <c r="CD39" s="31">
        <f t="shared" si="135"/>
        <v>0</v>
      </c>
      <c r="CE39" s="31">
        <f t="shared" si="136"/>
        <v>12</v>
      </c>
      <c r="CF39" s="31">
        <f t="shared" si="137"/>
        <v>0</v>
      </c>
      <c r="CG39" s="31">
        <f t="shared" si="138"/>
        <v>12</v>
      </c>
      <c r="CH39" s="31">
        <f t="shared" si="139"/>
        <v>0</v>
      </c>
      <c r="CI39" s="31">
        <f t="shared" si="140"/>
        <v>12</v>
      </c>
      <c r="CJ39" s="31" t="str">
        <f t="shared" si="141"/>
        <v/>
      </c>
      <c r="CK39" s="31" t="str">
        <f t="shared" si="142"/>
        <v/>
      </c>
      <c r="CL39" s="31" t="str">
        <f t="shared" si="143"/>
        <v/>
      </c>
      <c r="CM39" s="31" t="str">
        <f t="shared" si="144"/>
        <v/>
      </c>
      <c r="CN39" s="31" t="str">
        <f t="shared" si="145"/>
        <v/>
      </c>
      <c r="CO39" s="31" t="str">
        <f t="shared" si="146"/>
        <v/>
      </c>
      <c r="CP39" s="31" t="str">
        <f t="shared" si="147"/>
        <v/>
      </c>
      <c r="CQ39" s="31" t="str">
        <f t="shared" si="148"/>
        <v/>
      </c>
      <c r="CR39" s="31" t="str">
        <f t="shared" si="149"/>
        <v/>
      </c>
      <c r="CS39" s="31" t="str">
        <f t="shared" si="150"/>
        <v/>
      </c>
      <c r="CT39" s="31" t="str">
        <f t="shared" si="151"/>
        <v/>
      </c>
      <c r="CU39" s="31" t="str">
        <f t="shared" si="152"/>
        <v/>
      </c>
      <c r="CV39" s="31" t="str">
        <f t="shared" si="153"/>
        <v/>
      </c>
      <c r="CW39" s="31" t="str">
        <f t="shared" si="154"/>
        <v/>
      </c>
      <c r="CX39" s="31" t="str">
        <f t="shared" si="155"/>
        <v/>
      </c>
      <c r="CY39" s="31">
        <f t="shared" si="156"/>
        <v>5</v>
      </c>
      <c r="CZ39" s="31" t="str">
        <f t="shared" si="157"/>
        <v/>
      </c>
      <c r="DA39" s="31" t="str">
        <f t="shared" si="158"/>
        <v/>
      </c>
      <c r="DB39" s="31" t="str">
        <f t="shared" si="159"/>
        <v/>
      </c>
      <c r="DC39" s="31" t="str">
        <f t="shared" si="160"/>
        <v/>
      </c>
      <c r="DD39" s="31" t="str">
        <f t="shared" si="161"/>
        <v/>
      </c>
      <c r="DE39" s="31">
        <f t="shared" si="162"/>
        <v>5</v>
      </c>
      <c r="DF39" s="31" t="str">
        <f t="shared" si="163"/>
        <v/>
      </c>
      <c r="DG39" s="31" t="str">
        <f t="shared" si="164"/>
        <v/>
      </c>
      <c r="DH39" s="31" t="str">
        <f t="shared" si="165"/>
        <v/>
      </c>
      <c r="DI39" s="31" t="str">
        <f t="shared" si="166"/>
        <v/>
      </c>
      <c r="DJ39" s="31" t="str">
        <f t="shared" si="167"/>
        <v/>
      </c>
      <c r="DK39" s="31" t="str">
        <f t="shared" si="168"/>
        <v/>
      </c>
      <c r="DL39" s="31" t="str">
        <f t="shared" si="169"/>
        <v/>
      </c>
      <c r="DM39" s="31" t="str">
        <f t="shared" si="170"/>
        <v/>
      </c>
      <c r="DN39" s="31" t="str">
        <f t="shared" si="171"/>
        <v/>
      </c>
      <c r="DO39" s="31" t="str">
        <f t="shared" si="172"/>
        <v/>
      </c>
      <c r="DP39" s="31">
        <f t="shared" si="173"/>
        <v>10</v>
      </c>
      <c r="DQ39" s="31" t="str">
        <f t="shared" si="174"/>
        <v/>
      </c>
      <c r="DR39" s="31" t="str">
        <f t="shared" si="175"/>
        <v/>
      </c>
      <c r="DS39" s="31" t="str">
        <f t="shared" si="176"/>
        <v/>
      </c>
      <c r="DT39" s="31">
        <f t="shared" si="177"/>
        <v>12</v>
      </c>
      <c r="DU39" s="31" t="str">
        <f t="shared" si="178"/>
        <v/>
      </c>
      <c r="DV39" s="31" t="str">
        <f t="shared" si="179"/>
        <v/>
      </c>
      <c r="DW39" s="48">
        <f t="shared" si="180"/>
        <v>47.887323943661968</v>
      </c>
      <c r="DX39" s="72" t="str">
        <f t="shared" si="181"/>
        <v/>
      </c>
      <c r="DY39" s="74">
        <v>22</v>
      </c>
      <c r="DZ39" s="74">
        <v>3.8</v>
      </c>
    </row>
    <row r="40" spans="1:130" ht="13.2" x14ac:dyDescent="0.25">
      <c r="A40" s="31">
        <v>38</v>
      </c>
      <c r="B40" s="72">
        <v>5</v>
      </c>
      <c r="C40" s="60"/>
      <c r="D40" s="61" t="s">
        <v>181</v>
      </c>
      <c r="E40" s="61"/>
      <c r="F40" s="14"/>
      <c r="G40" s="14" t="s">
        <v>182</v>
      </c>
      <c r="H40" s="50"/>
      <c r="I40" s="60" t="s">
        <v>203</v>
      </c>
      <c r="J40" s="62"/>
      <c r="K40" s="62"/>
      <c r="L40" s="47"/>
      <c r="M40" s="54">
        <v>17.5</v>
      </c>
      <c r="N40" s="54">
        <v>20</v>
      </c>
      <c r="O40" s="54">
        <v>16.75</v>
      </c>
      <c r="P40" s="54">
        <v>15.75</v>
      </c>
      <c r="Q40" s="54">
        <v>21</v>
      </c>
      <c r="R40" s="51"/>
      <c r="S40" s="51"/>
      <c r="T40" s="51"/>
      <c r="U40" s="51"/>
      <c r="V40" s="51"/>
      <c r="W40" s="51"/>
      <c r="X40" s="52">
        <f t="shared" si="91"/>
        <v>1.78</v>
      </c>
      <c r="Y40" s="52">
        <f t="shared" si="92"/>
        <v>2.76</v>
      </c>
      <c r="Z40" s="52">
        <f t="shared" si="93"/>
        <v>1.58</v>
      </c>
      <c r="AA40" s="52">
        <f t="shared" si="94"/>
        <v>1.32</v>
      </c>
      <c r="AB40" s="52">
        <f t="shared" si="95"/>
        <v>3.24</v>
      </c>
      <c r="AC40" s="54">
        <v>21</v>
      </c>
      <c r="AD40" s="54">
        <v>19.25</v>
      </c>
      <c r="AE40" s="54">
        <v>17.5</v>
      </c>
      <c r="AF40" s="54">
        <v>17.75</v>
      </c>
      <c r="AG40" s="54"/>
      <c r="AH40" s="52">
        <f t="shared" si="96"/>
        <v>3.24</v>
      </c>
      <c r="AI40" s="52">
        <f t="shared" si="97"/>
        <v>2.42</v>
      </c>
      <c r="AJ40" s="52">
        <f t="shared" si="98"/>
        <v>1.78</v>
      </c>
      <c r="AK40" s="52">
        <f t="shared" si="99"/>
        <v>1.86</v>
      </c>
      <c r="AL40" s="52" t="str">
        <f t="shared" si="100"/>
        <v xml:space="preserve"> </v>
      </c>
      <c r="AM40" s="53"/>
      <c r="AN40" s="53"/>
      <c r="AO40" s="53"/>
      <c r="AP40" s="53"/>
      <c r="AQ40" s="53"/>
      <c r="AR40" s="53"/>
      <c r="AS40" s="55">
        <f t="shared" si="101"/>
        <v>10.68</v>
      </c>
      <c r="AT40" s="31">
        <f t="shared" si="102"/>
        <v>40</v>
      </c>
      <c r="AU40" s="57">
        <f>IF(D40="","",IF(LOOKUP(AT40,'Master 2012 Pay Sheet'!$A$5:$A$35,'Master 2012 Pay Sheet'!$B$5:$B$35)&gt;0,LOOKUP(AT40,'Master 2012 Pay Sheet'!$A$5:$A$35,'Master 2012 Pay Sheet'!$B$5:$B$35),0))</f>
        <v>0</v>
      </c>
      <c r="AV40" s="56">
        <f t="shared" si="103"/>
        <v>9.3000000000000007</v>
      </c>
      <c r="AW40" s="31">
        <f t="shared" si="104"/>
        <v>38</v>
      </c>
      <c r="AX40" s="57">
        <f>IF(D40="","",IF(LOOKUP(AW40,'Master 2012 Pay Sheet'!$C$5:$C$35,'Master 2012 Pay Sheet'!$D$5:$D$35)&gt;0,LOOKUP(AW40,'Master 2012 Pay Sheet'!$C$5:$C$35,'Master 2012 Pay Sheet'!$D$5:$D$35),0))</f>
        <v>0</v>
      </c>
      <c r="AY40" s="56">
        <f t="shared" si="105"/>
        <v>19.98</v>
      </c>
      <c r="AZ40" s="31">
        <f t="shared" si="106"/>
        <v>41</v>
      </c>
      <c r="BA40" s="57">
        <f>IF(D40="","",IF(LOOKUP(AZ40,'Master 2012 Pay Sheet'!$E$5:$E$35,'Master 2012 Pay Sheet'!$F$5:$F$35)&gt;0,LOOKUP(AZ40,'Master 2012 Pay Sheet'!$E$5:$E$35,'Master 2012 Pay Sheet'!$F$5:$F$35),0))</f>
        <v>0</v>
      </c>
      <c r="BB40" s="57">
        <f t="shared" si="107"/>
        <v>0</v>
      </c>
      <c r="BC40" s="31">
        <f t="shared" si="108"/>
        <v>-1</v>
      </c>
      <c r="BD40" s="31" t="str">
        <f t="shared" si="109"/>
        <v/>
      </c>
      <c r="BE40" s="31">
        <f t="shared" si="110"/>
        <v>5</v>
      </c>
      <c r="BF40" s="56">
        <f t="shared" si="111"/>
        <v>3.24</v>
      </c>
      <c r="BG40" s="31" t="str">
        <f t="shared" si="112"/>
        <v/>
      </c>
      <c r="BH40" s="31">
        <f t="shared" si="113"/>
        <v>4</v>
      </c>
      <c r="BI40" s="56">
        <f t="shared" si="114"/>
        <v>3.24</v>
      </c>
      <c r="BJ40" s="31" t="str">
        <f t="shared" si="115"/>
        <v/>
      </c>
      <c r="BK40" s="31">
        <f t="shared" si="116"/>
        <v>9</v>
      </c>
      <c r="BL40" s="31">
        <f t="shared" si="117"/>
        <v>0</v>
      </c>
      <c r="BM40" s="31">
        <f t="shared" si="118"/>
        <v>5</v>
      </c>
      <c r="BN40" s="31">
        <f t="shared" si="119"/>
        <v>0</v>
      </c>
      <c r="BO40" s="31">
        <f t="shared" si="120"/>
        <v>5</v>
      </c>
      <c r="BP40" s="31">
        <f t="shared" si="121"/>
        <v>0</v>
      </c>
      <c r="BQ40" s="31">
        <f t="shared" si="122"/>
        <v>5</v>
      </c>
      <c r="BR40" s="31">
        <f t="shared" si="123"/>
        <v>0</v>
      </c>
      <c r="BS40" s="31">
        <f t="shared" si="124"/>
        <v>5</v>
      </c>
      <c r="BT40" s="31">
        <f t="shared" si="125"/>
        <v>0</v>
      </c>
      <c r="BU40" s="31">
        <f t="shared" si="126"/>
        <v>5</v>
      </c>
      <c r="BV40" s="31">
        <f t="shared" si="127"/>
        <v>0</v>
      </c>
      <c r="BW40" s="31">
        <f t="shared" si="128"/>
        <v>5</v>
      </c>
      <c r="BX40" s="31">
        <f t="shared" si="129"/>
        <v>0</v>
      </c>
      <c r="BY40" s="31">
        <f t="shared" si="130"/>
        <v>5</v>
      </c>
      <c r="BZ40" s="31">
        <f t="shared" si="131"/>
        <v>0</v>
      </c>
      <c r="CA40" s="31">
        <f t="shared" si="132"/>
        <v>5</v>
      </c>
      <c r="CB40" s="31">
        <f t="shared" si="133"/>
        <v>0</v>
      </c>
      <c r="CC40" s="31">
        <f t="shared" si="134"/>
        <v>5</v>
      </c>
      <c r="CD40" s="31">
        <f t="shared" si="135"/>
        <v>0</v>
      </c>
      <c r="CE40" s="31">
        <f t="shared" si="136"/>
        <v>5</v>
      </c>
      <c r="CF40" s="31">
        <f t="shared" si="137"/>
        <v>0</v>
      </c>
      <c r="CG40" s="31">
        <f t="shared" si="138"/>
        <v>5</v>
      </c>
      <c r="CH40" s="31">
        <f t="shared" si="139"/>
        <v>0</v>
      </c>
      <c r="CI40" s="31">
        <f t="shared" si="140"/>
        <v>5</v>
      </c>
      <c r="CJ40" s="31" t="str">
        <f t="shared" si="141"/>
        <v/>
      </c>
      <c r="CK40" s="31" t="str">
        <f t="shared" si="142"/>
        <v/>
      </c>
      <c r="CL40" s="31" t="str">
        <f t="shared" si="143"/>
        <v/>
      </c>
      <c r="CM40" s="31" t="str">
        <f t="shared" si="144"/>
        <v/>
      </c>
      <c r="CN40" s="31" t="str">
        <f t="shared" si="145"/>
        <v/>
      </c>
      <c r="CO40" s="31" t="str">
        <f t="shared" si="146"/>
        <v/>
      </c>
      <c r="CP40" s="31" t="str">
        <f t="shared" si="147"/>
        <v/>
      </c>
      <c r="CQ40" s="31" t="str">
        <f t="shared" si="148"/>
        <v/>
      </c>
      <c r="CR40" s="31" t="str">
        <f t="shared" si="149"/>
        <v/>
      </c>
      <c r="CS40" s="31" t="str">
        <f t="shared" si="150"/>
        <v/>
      </c>
      <c r="CT40" s="31" t="str">
        <f t="shared" si="151"/>
        <v/>
      </c>
      <c r="CU40" s="31" t="str">
        <f t="shared" si="152"/>
        <v/>
      </c>
      <c r="CV40" s="31" t="str">
        <f t="shared" si="153"/>
        <v/>
      </c>
      <c r="CW40" s="31" t="str">
        <f t="shared" si="154"/>
        <v/>
      </c>
      <c r="CX40" s="31" t="str">
        <f t="shared" si="155"/>
        <v/>
      </c>
      <c r="CY40" s="31">
        <f t="shared" si="156"/>
        <v>5</v>
      </c>
      <c r="CZ40" s="31" t="str">
        <f t="shared" si="157"/>
        <v/>
      </c>
      <c r="DA40" s="31" t="str">
        <f t="shared" si="158"/>
        <v/>
      </c>
      <c r="DB40" s="31" t="str">
        <f t="shared" si="159"/>
        <v/>
      </c>
      <c r="DC40" s="31" t="str">
        <f t="shared" si="160"/>
        <v/>
      </c>
      <c r="DD40" s="31">
        <f t="shared" si="161"/>
        <v>4</v>
      </c>
      <c r="DE40" s="31" t="str">
        <f t="shared" si="162"/>
        <v/>
      </c>
      <c r="DF40" s="31" t="str">
        <f t="shared" si="163"/>
        <v/>
      </c>
      <c r="DG40" s="31" t="str">
        <f t="shared" si="164"/>
        <v/>
      </c>
      <c r="DH40" s="31" t="str">
        <f t="shared" si="165"/>
        <v/>
      </c>
      <c r="DI40" s="31" t="str">
        <f t="shared" si="166"/>
        <v/>
      </c>
      <c r="DJ40" s="31" t="str">
        <f t="shared" si="167"/>
        <v/>
      </c>
      <c r="DK40" s="31" t="str">
        <f t="shared" si="168"/>
        <v/>
      </c>
      <c r="DL40" s="31" t="str">
        <f t="shared" si="169"/>
        <v/>
      </c>
      <c r="DM40" s="31" t="str">
        <f t="shared" si="170"/>
        <v/>
      </c>
      <c r="DN40" s="31" t="str">
        <f t="shared" si="171"/>
        <v/>
      </c>
      <c r="DO40" s="31">
        <f t="shared" si="172"/>
        <v>9</v>
      </c>
      <c r="DP40" s="31" t="str">
        <f t="shared" si="173"/>
        <v/>
      </c>
      <c r="DQ40" s="31" t="str">
        <f t="shared" si="174"/>
        <v/>
      </c>
      <c r="DR40" s="31" t="str">
        <f t="shared" si="175"/>
        <v/>
      </c>
      <c r="DS40" s="31" t="str">
        <f t="shared" si="176"/>
        <v/>
      </c>
      <c r="DT40" s="31">
        <f t="shared" si="177"/>
        <v>5</v>
      </c>
      <c r="DU40" s="31" t="str">
        <f t="shared" si="178"/>
        <v/>
      </c>
      <c r="DV40" s="31" t="str">
        <f t="shared" si="179"/>
        <v/>
      </c>
      <c r="DW40" s="48">
        <f t="shared" si="180"/>
        <v>43.661971830985912</v>
      </c>
      <c r="DX40" s="72" t="str">
        <f t="shared" si="181"/>
        <v/>
      </c>
      <c r="DY40" s="74">
        <v>22.25</v>
      </c>
      <c r="DZ40" s="74">
        <v>3.94</v>
      </c>
    </row>
    <row r="41" spans="1:130" ht="13.2" x14ac:dyDescent="0.25">
      <c r="A41" s="31">
        <v>39</v>
      </c>
      <c r="B41" s="72">
        <v>18</v>
      </c>
      <c r="C41" s="15"/>
      <c r="D41" s="14" t="s">
        <v>208</v>
      </c>
      <c r="E41" s="14"/>
      <c r="F41" s="14"/>
      <c r="G41" s="14" t="s">
        <v>209</v>
      </c>
      <c r="H41" s="50"/>
      <c r="I41" s="15" t="s">
        <v>203</v>
      </c>
      <c r="J41" s="47"/>
      <c r="K41" s="47"/>
      <c r="L41" s="47"/>
      <c r="M41" s="54">
        <v>18.5</v>
      </c>
      <c r="N41" s="54">
        <v>18.5</v>
      </c>
      <c r="O41" s="54">
        <v>24.5</v>
      </c>
      <c r="P41" s="54">
        <v>17.5</v>
      </c>
      <c r="Q41" s="54">
        <v>17</v>
      </c>
      <c r="R41" s="51"/>
      <c r="S41" s="51"/>
      <c r="T41" s="51"/>
      <c r="U41" s="51"/>
      <c r="V41" s="51"/>
      <c r="W41" s="51"/>
      <c r="X41" s="52">
        <f t="shared" si="91"/>
        <v>2.12</v>
      </c>
      <c r="Y41" s="52">
        <f t="shared" si="92"/>
        <v>2.12</v>
      </c>
      <c r="Z41" s="52">
        <f t="shared" si="93"/>
        <v>5.46</v>
      </c>
      <c r="AA41" s="52">
        <f t="shared" si="94"/>
        <v>1.78</v>
      </c>
      <c r="AB41" s="52">
        <f t="shared" si="95"/>
        <v>1.64</v>
      </c>
      <c r="AC41" s="54">
        <v>20</v>
      </c>
      <c r="AD41" s="54">
        <v>16.75</v>
      </c>
      <c r="AE41" s="54">
        <v>17.5</v>
      </c>
      <c r="AF41" s="54">
        <v>16.5</v>
      </c>
      <c r="AG41" s="54">
        <v>16.75</v>
      </c>
      <c r="AH41" s="52">
        <f t="shared" si="96"/>
        <v>2.76</v>
      </c>
      <c r="AI41" s="52">
        <f t="shared" si="97"/>
        <v>1.58</v>
      </c>
      <c r="AJ41" s="52">
        <f t="shared" si="98"/>
        <v>1.78</v>
      </c>
      <c r="AK41" s="52">
        <f t="shared" si="99"/>
        <v>1.5</v>
      </c>
      <c r="AL41" s="52">
        <f t="shared" si="100"/>
        <v>1.58</v>
      </c>
      <c r="AM41" s="53"/>
      <c r="AN41" s="53"/>
      <c r="AO41" s="53"/>
      <c r="AP41" s="53"/>
      <c r="AQ41" s="53"/>
      <c r="AR41" s="53"/>
      <c r="AS41" s="55">
        <f t="shared" si="101"/>
        <v>13.12</v>
      </c>
      <c r="AT41" s="31">
        <f t="shared" si="102"/>
        <v>25</v>
      </c>
      <c r="AU41" s="57">
        <f>IF(D41="","",IF(LOOKUP(AT41,'Master 2012 Pay Sheet'!$A$5:$A$35,'Master 2012 Pay Sheet'!$B$5:$B$35)&gt;0,LOOKUP(AT41,'Master 2012 Pay Sheet'!$A$5:$A$35,'Master 2012 Pay Sheet'!$B$5:$B$35),0))</f>
        <v>0</v>
      </c>
      <c r="AV41" s="56">
        <f t="shared" si="103"/>
        <v>9.1999999999999993</v>
      </c>
      <c r="AW41" s="31">
        <f t="shared" si="104"/>
        <v>39</v>
      </c>
      <c r="AX41" s="57">
        <f>IF(D41="","",IF(LOOKUP(AW41,'Master 2012 Pay Sheet'!$C$5:$C$35,'Master 2012 Pay Sheet'!$D$5:$D$35)&gt;0,LOOKUP(AW41,'Master 2012 Pay Sheet'!$C$5:$C$35,'Master 2012 Pay Sheet'!$D$5:$D$35),0))</f>
        <v>0</v>
      </c>
      <c r="AY41" s="56">
        <f t="shared" si="105"/>
        <v>22.32</v>
      </c>
      <c r="AZ41" s="31">
        <f t="shared" si="106"/>
        <v>31</v>
      </c>
      <c r="BA41" s="57">
        <f>IF(D41="","",IF(LOOKUP(AZ41,'Master 2012 Pay Sheet'!$E$5:$E$35,'Master 2012 Pay Sheet'!$F$5:$F$35)&gt;0,LOOKUP(AZ41,'Master 2012 Pay Sheet'!$E$5:$E$35,'Master 2012 Pay Sheet'!$F$5:$F$35),0))</f>
        <v>0</v>
      </c>
      <c r="BB41" s="57">
        <f t="shared" si="107"/>
        <v>0</v>
      </c>
      <c r="BC41" s="31">
        <f t="shared" si="108"/>
        <v>-6</v>
      </c>
      <c r="BD41" s="31" t="str">
        <f t="shared" si="109"/>
        <v/>
      </c>
      <c r="BE41" s="31">
        <f t="shared" si="110"/>
        <v>5</v>
      </c>
      <c r="BF41" s="56">
        <f t="shared" si="111"/>
        <v>5.46</v>
      </c>
      <c r="BG41" s="31" t="str">
        <f t="shared" si="112"/>
        <v/>
      </c>
      <c r="BH41" s="31">
        <f t="shared" si="113"/>
        <v>5</v>
      </c>
      <c r="BI41" s="56">
        <f t="shared" si="114"/>
        <v>2.76</v>
      </c>
      <c r="BJ41" s="31" t="str">
        <f t="shared" si="115"/>
        <v/>
      </c>
      <c r="BK41" s="31">
        <f t="shared" si="116"/>
        <v>10</v>
      </c>
      <c r="BL41" s="31">
        <f t="shared" si="117"/>
        <v>0</v>
      </c>
      <c r="BM41" s="31">
        <f t="shared" si="118"/>
        <v>18</v>
      </c>
      <c r="BN41" s="31">
        <f t="shared" si="119"/>
        <v>0</v>
      </c>
      <c r="BO41" s="31">
        <f t="shared" si="120"/>
        <v>18</v>
      </c>
      <c r="BP41" s="31">
        <f t="shared" si="121"/>
        <v>0</v>
      </c>
      <c r="BQ41" s="31">
        <f t="shared" si="122"/>
        <v>18</v>
      </c>
      <c r="BR41" s="31">
        <f t="shared" si="123"/>
        <v>0</v>
      </c>
      <c r="BS41" s="31">
        <f t="shared" si="124"/>
        <v>18</v>
      </c>
      <c r="BT41" s="31">
        <f t="shared" si="125"/>
        <v>0</v>
      </c>
      <c r="BU41" s="31">
        <f t="shared" si="126"/>
        <v>18</v>
      </c>
      <c r="BV41" s="31">
        <f t="shared" si="127"/>
        <v>0</v>
      </c>
      <c r="BW41" s="31">
        <f t="shared" si="128"/>
        <v>18</v>
      </c>
      <c r="BX41" s="31">
        <f t="shared" si="129"/>
        <v>0</v>
      </c>
      <c r="BY41" s="31">
        <f t="shared" si="130"/>
        <v>18</v>
      </c>
      <c r="BZ41" s="31">
        <f t="shared" si="131"/>
        <v>0</v>
      </c>
      <c r="CA41" s="31">
        <f t="shared" si="132"/>
        <v>18</v>
      </c>
      <c r="CB41" s="31">
        <f t="shared" si="133"/>
        <v>0</v>
      </c>
      <c r="CC41" s="31">
        <f t="shared" si="134"/>
        <v>18</v>
      </c>
      <c r="CD41" s="31">
        <f t="shared" si="135"/>
        <v>0</v>
      </c>
      <c r="CE41" s="31">
        <f t="shared" si="136"/>
        <v>18</v>
      </c>
      <c r="CF41" s="31">
        <f t="shared" si="137"/>
        <v>0</v>
      </c>
      <c r="CG41" s="31">
        <f t="shared" si="138"/>
        <v>18</v>
      </c>
      <c r="CH41" s="31">
        <f t="shared" si="139"/>
        <v>0</v>
      </c>
      <c r="CI41" s="31">
        <f t="shared" si="140"/>
        <v>18</v>
      </c>
      <c r="CJ41" s="31" t="str">
        <f t="shared" si="141"/>
        <v/>
      </c>
      <c r="CK41" s="31" t="str">
        <f t="shared" si="142"/>
        <v/>
      </c>
      <c r="CL41" s="31" t="str">
        <f t="shared" si="143"/>
        <v/>
      </c>
      <c r="CM41" s="31" t="str">
        <f t="shared" si="144"/>
        <v/>
      </c>
      <c r="CN41" s="31" t="str">
        <f t="shared" si="145"/>
        <v/>
      </c>
      <c r="CO41" s="31" t="str">
        <f t="shared" si="146"/>
        <v/>
      </c>
      <c r="CP41" s="31" t="str">
        <f t="shared" si="147"/>
        <v/>
      </c>
      <c r="CQ41" s="31" t="str">
        <f t="shared" si="148"/>
        <v/>
      </c>
      <c r="CR41" s="31" t="str">
        <f t="shared" si="149"/>
        <v/>
      </c>
      <c r="CS41" s="31" t="str">
        <f t="shared" si="150"/>
        <v/>
      </c>
      <c r="CT41" s="31" t="str">
        <f t="shared" si="151"/>
        <v/>
      </c>
      <c r="CU41" s="31" t="str">
        <f t="shared" si="152"/>
        <v/>
      </c>
      <c r="CV41" s="31" t="str">
        <f t="shared" si="153"/>
        <v/>
      </c>
      <c r="CW41" s="31" t="str">
        <f t="shared" si="154"/>
        <v/>
      </c>
      <c r="CX41" s="31" t="str">
        <f t="shared" si="155"/>
        <v/>
      </c>
      <c r="CY41" s="31">
        <f t="shared" si="156"/>
        <v>5</v>
      </c>
      <c r="CZ41" s="31" t="str">
        <f t="shared" si="157"/>
        <v/>
      </c>
      <c r="DA41" s="31" t="str">
        <f t="shared" si="158"/>
        <v/>
      </c>
      <c r="DB41" s="31" t="str">
        <f t="shared" si="159"/>
        <v/>
      </c>
      <c r="DC41" s="31" t="str">
        <f t="shared" si="160"/>
        <v/>
      </c>
      <c r="DD41" s="31" t="str">
        <f t="shared" si="161"/>
        <v/>
      </c>
      <c r="DE41" s="31">
        <f t="shared" si="162"/>
        <v>5</v>
      </c>
      <c r="DF41" s="31" t="str">
        <f t="shared" si="163"/>
        <v/>
      </c>
      <c r="DG41" s="31" t="str">
        <f t="shared" si="164"/>
        <v/>
      </c>
      <c r="DH41" s="31" t="str">
        <f t="shared" si="165"/>
        <v/>
      </c>
      <c r="DI41" s="31" t="str">
        <f t="shared" si="166"/>
        <v/>
      </c>
      <c r="DJ41" s="31" t="str">
        <f t="shared" si="167"/>
        <v/>
      </c>
      <c r="DK41" s="31" t="str">
        <f t="shared" si="168"/>
        <v/>
      </c>
      <c r="DL41" s="31" t="str">
        <f t="shared" si="169"/>
        <v/>
      </c>
      <c r="DM41" s="31" t="str">
        <f t="shared" si="170"/>
        <v/>
      </c>
      <c r="DN41" s="31" t="str">
        <f t="shared" si="171"/>
        <v/>
      </c>
      <c r="DO41" s="31" t="str">
        <f t="shared" si="172"/>
        <v/>
      </c>
      <c r="DP41" s="31">
        <f t="shared" si="173"/>
        <v>10</v>
      </c>
      <c r="DQ41" s="31" t="str">
        <f t="shared" si="174"/>
        <v/>
      </c>
      <c r="DR41" s="31" t="str">
        <f t="shared" si="175"/>
        <v/>
      </c>
      <c r="DS41" s="31" t="str">
        <f t="shared" si="176"/>
        <v/>
      </c>
      <c r="DT41" s="31">
        <f t="shared" si="177"/>
        <v>18</v>
      </c>
      <c r="DU41" s="31" t="str">
        <f t="shared" si="178"/>
        <v/>
      </c>
      <c r="DV41" s="31" t="str">
        <f t="shared" si="179"/>
        <v/>
      </c>
      <c r="DW41" s="48">
        <f t="shared" si="180"/>
        <v>57.74647887323944</v>
      </c>
      <c r="DX41" s="72" t="str">
        <f t="shared" si="181"/>
        <v/>
      </c>
      <c r="DY41" s="74">
        <v>22.5</v>
      </c>
      <c r="DZ41" s="74">
        <v>4.0999999999999996</v>
      </c>
    </row>
    <row r="42" spans="1:130" ht="13.2" x14ac:dyDescent="0.25">
      <c r="A42" s="31">
        <v>40</v>
      </c>
      <c r="B42" s="72">
        <v>32</v>
      </c>
      <c r="C42" s="15"/>
      <c r="D42" s="14" t="s">
        <v>238</v>
      </c>
      <c r="E42" s="14"/>
      <c r="F42" s="14"/>
      <c r="G42" s="14" t="s">
        <v>239</v>
      </c>
      <c r="H42" s="50"/>
      <c r="I42" s="15" t="s">
        <v>203</v>
      </c>
      <c r="J42" s="47"/>
      <c r="K42" s="47"/>
      <c r="L42" s="47"/>
      <c r="M42" s="54">
        <v>15.5</v>
      </c>
      <c r="N42" s="54">
        <v>15</v>
      </c>
      <c r="O42" s="54">
        <v>14.25</v>
      </c>
      <c r="P42" s="54"/>
      <c r="Q42" s="54"/>
      <c r="R42" s="51"/>
      <c r="S42" s="51"/>
      <c r="T42" s="51"/>
      <c r="U42" s="51"/>
      <c r="V42" s="51"/>
      <c r="W42" s="51"/>
      <c r="X42" s="52">
        <f t="shared" si="91"/>
        <v>1.24</v>
      </c>
      <c r="Y42" s="52">
        <f t="shared" si="92"/>
        <v>1.1200000000000001</v>
      </c>
      <c r="Z42" s="52">
        <f t="shared" si="93"/>
        <v>1.03</v>
      </c>
      <c r="AA42" s="52" t="str">
        <f t="shared" si="94"/>
        <v xml:space="preserve"> </v>
      </c>
      <c r="AB42" s="52" t="str">
        <f t="shared" si="95"/>
        <v xml:space="preserve"> </v>
      </c>
      <c r="AC42" s="54">
        <v>21</v>
      </c>
      <c r="AD42" s="54">
        <v>16.25</v>
      </c>
      <c r="AE42" s="54">
        <v>17</v>
      </c>
      <c r="AF42" s="54">
        <v>15</v>
      </c>
      <c r="AG42" s="54">
        <v>17.25</v>
      </c>
      <c r="AH42" s="52">
        <f t="shared" si="96"/>
        <v>3.24</v>
      </c>
      <c r="AI42" s="52">
        <f t="shared" si="97"/>
        <v>1.44</v>
      </c>
      <c r="AJ42" s="52">
        <f t="shared" si="98"/>
        <v>1.64</v>
      </c>
      <c r="AK42" s="52">
        <f t="shared" si="99"/>
        <v>1.1200000000000001</v>
      </c>
      <c r="AL42" s="52">
        <f t="shared" si="100"/>
        <v>1.72</v>
      </c>
      <c r="AM42" s="53"/>
      <c r="AN42" s="53"/>
      <c r="AO42" s="53"/>
      <c r="AP42" s="53"/>
      <c r="AQ42" s="53"/>
      <c r="AR42" s="53"/>
      <c r="AS42" s="55">
        <f t="shared" si="101"/>
        <v>3.3900000000000006</v>
      </c>
      <c r="AT42" s="31">
        <f t="shared" si="102"/>
        <v>65</v>
      </c>
      <c r="AU42" s="57">
        <f>IF(D42="","",IF(LOOKUP(AT42,'Master 2012 Pay Sheet'!$A$5:$A$35,'Master 2012 Pay Sheet'!$B$5:$B$35)&gt;0,LOOKUP(AT42,'Master 2012 Pay Sheet'!$A$5:$A$35,'Master 2012 Pay Sheet'!$B$5:$B$35),0))</f>
        <v>0</v>
      </c>
      <c r="AV42" s="56">
        <f t="shared" si="103"/>
        <v>9.16</v>
      </c>
      <c r="AW42" s="31">
        <f t="shared" si="104"/>
        <v>40</v>
      </c>
      <c r="AX42" s="57">
        <f>IF(D42="","",IF(LOOKUP(AW42,'Master 2012 Pay Sheet'!$C$5:$C$35,'Master 2012 Pay Sheet'!$D$5:$D$35)&gt;0,LOOKUP(AW42,'Master 2012 Pay Sheet'!$C$5:$C$35,'Master 2012 Pay Sheet'!$D$5:$D$35),0))</f>
        <v>0</v>
      </c>
      <c r="AY42" s="56">
        <f t="shared" si="105"/>
        <v>12.55</v>
      </c>
      <c r="AZ42" s="31">
        <f t="shared" si="106"/>
        <v>61</v>
      </c>
      <c r="BA42" s="57">
        <f>IF(D42="","",IF(LOOKUP(AZ42,'Master 2012 Pay Sheet'!$E$5:$E$35,'Master 2012 Pay Sheet'!$F$5:$F$35)&gt;0,LOOKUP(AZ42,'Master 2012 Pay Sheet'!$E$5:$E$35,'Master 2012 Pay Sheet'!$F$5:$F$35),0))</f>
        <v>0</v>
      </c>
      <c r="BB42" s="57">
        <f t="shared" si="107"/>
        <v>0</v>
      </c>
      <c r="BC42" s="31">
        <f t="shared" si="108"/>
        <v>4</v>
      </c>
      <c r="BD42" s="31" t="str">
        <f t="shared" si="109"/>
        <v/>
      </c>
      <c r="BE42" s="31">
        <f t="shared" si="110"/>
        <v>3</v>
      </c>
      <c r="BF42" s="56">
        <f t="shared" si="111"/>
        <v>1.24</v>
      </c>
      <c r="BG42" s="31" t="str">
        <f t="shared" si="112"/>
        <v/>
      </c>
      <c r="BH42" s="31">
        <f t="shared" si="113"/>
        <v>5</v>
      </c>
      <c r="BI42" s="56">
        <f t="shared" si="114"/>
        <v>3.24</v>
      </c>
      <c r="BJ42" s="31" t="str">
        <f t="shared" si="115"/>
        <v/>
      </c>
      <c r="BK42" s="31">
        <f t="shared" si="116"/>
        <v>8</v>
      </c>
      <c r="BL42" s="31">
        <f t="shared" si="117"/>
        <v>0</v>
      </c>
      <c r="BM42" s="31">
        <f t="shared" si="118"/>
        <v>32</v>
      </c>
      <c r="BN42" s="31">
        <f t="shared" si="119"/>
        <v>0</v>
      </c>
      <c r="BO42" s="31">
        <f t="shared" si="120"/>
        <v>32</v>
      </c>
      <c r="BP42" s="31">
        <f t="shared" si="121"/>
        <v>0</v>
      </c>
      <c r="BQ42" s="31">
        <f t="shared" si="122"/>
        <v>32</v>
      </c>
      <c r="BR42" s="31">
        <f t="shared" si="123"/>
        <v>0</v>
      </c>
      <c r="BS42" s="31">
        <f t="shared" si="124"/>
        <v>32</v>
      </c>
      <c r="BT42" s="31">
        <f t="shared" si="125"/>
        <v>0</v>
      </c>
      <c r="BU42" s="31">
        <f t="shared" si="126"/>
        <v>32</v>
      </c>
      <c r="BV42" s="31">
        <f t="shared" si="127"/>
        <v>0</v>
      </c>
      <c r="BW42" s="31">
        <f t="shared" si="128"/>
        <v>32</v>
      </c>
      <c r="BX42" s="31">
        <f t="shared" si="129"/>
        <v>0</v>
      </c>
      <c r="BY42" s="31">
        <f t="shared" si="130"/>
        <v>32</v>
      </c>
      <c r="BZ42" s="31">
        <f t="shared" si="131"/>
        <v>0</v>
      </c>
      <c r="CA42" s="31">
        <f t="shared" si="132"/>
        <v>32</v>
      </c>
      <c r="CB42" s="31">
        <f t="shared" si="133"/>
        <v>0</v>
      </c>
      <c r="CC42" s="31">
        <f t="shared" si="134"/>
        <v>32</v>
      </c>
      <c r="CD42" s="31">
        <f t="shared" si="135"/>
        <v>0</v>
      </c>
      <c r="CE42" s="31">
        <f t="shared" si="136"/>
        <v>32</v>
      </c>
      <c r="CF42" s="31">
        <f t="shared" si="137"/>
        <v>0</v>
      </c>
      <c r="CG42" s="31">
        <f t="shared" si="138"/>
        <v>32</v>
      </c>
      <c r="CH42" s="31">
        <f t="shared" si="139"/>
        <v>0</v>
      </c>
      <c r="CI42" s="31">
        <f t="shared" si="140"/>
        <v>32</v>
      </c>
      <c r="CJ42" s="31" t="str">
        <f t="shared" si="141"/>
        <v/>
      </c>
      <c r="CK42" s="31" t="str">
        <f t="shared" si="142"/>
        <v/>
      </c>
      <c r="CL42" s="31" t="str">
        <f t="shared" si="143"/>
        <v/>
      </c>
      <c r="CM42" s="31" t="str">
        <f t="shared" si="144"/>
        <v/>
      </c>
      <c r="CN42" s="31" t="str">
        <f t="shared" si="145"/>
        <v/>
      </c>
      <c r="CO42" s="31" t="str">
        <f t="shared" si="146"/>
        <v/>
      </c>
      <c r="CP42" s="31" t="str">
        <f t="shared" si="147"/>
        <v/>
      </c>
      <c r="CQ42" s="31" t="str">
        <f t="shared" si="148"/>
        <v/>
      </c>
      <c r="CR42" s="31" t="str">
        <f t="shared" si="149"/>
        <v/>
      </c>
      <c r="CS42" s="31" t="str">
        <f t="shared" si="150"/>
        <v/>
      </c>
      <c r="CT42" s="31" t="str">
        <f t="shared" si="151"/>
        <v/>
      </c>
      <c r="CU42" s="31" t="str">
        <f t="shared" si="152"/>
        <v/>
      </c>
      <c r="CV42" s="31" t="str">
        <f t="shared" si="153"/>
        <v/>
      </c>
      <c r="CW42" s="31">
        <f t="shared" si="154"/>
        <v>3</v>
      </c>
      <c r="CX42" s="31" t="str">
        <f t="shared" si="155"/>
        <v/>
      </c>
      <c r="CY42" s="31" t="str">
        <f t="shared" si="156"/>
        <v/>
      </c>
      <c r="CZ42" s="31" t="str">
        <f t="shared" si="157"/>
        <v/>
      </c>
      <c r="DA42" s="31" t="str">
        <f t="shared" si="158"/>
        <v/>
      </c>
      <c r="DB42" s="31" t="str">
        <f t="shared" si="159"/>
        <v/>
      </c>
      <c r="DC42" s="31" t="str">
        <f t="shared" si="160"/>
        <v/>
      </c>
      <c r="DD42" s="31" t="str">
        <f t="shared" si="161"/>
        <v/>
      </c>
      <c r="DE42" s="31">
        <f t="shared" si="162"/>
        <v>5</v>
      </c>
      <c r="DF42" s="31" t="str">
        <f t="shared" si="163"/>
        <v/>
      </c>
      <c r="DG42" s="31" t="str">
        <f t="shared" si="164"/>
        <v/>
      </c>
      <c r="DH42" s="31" t="str">
        <f t="shared" si="165"/>
        <v/>
      </c>
      <c r="DI42" s="31" t="str">
        <f t="shared" si="166"/>
        <v/>
      </c>
      <c r="DJ42" s="31" t="str">
        <f t="shared" si="167"/>
        <v/>
      </c>
      <c r="DK42" s="31" t="str">
        <f t="shared" si="168"/>
        <v/>
      </c>
      <c r="DL42" s="31" t="str">
        <f t="shared" si="169"/>
        <v/>
      </c>
      <c r="DM42" s="31" t="str">
        <f t="shared" si="170"/>
        <v/>
      </c>
      <c r="DN42" s="31">
        <f t="shared" si="171"/>
        <v>8</v>
      </c>
      <c r="DO42" s="31" t="str">
        <f t="shared" si="172"/>
        <v/>
      </c>
      <c r="DP42" s="31" t="str">
        <f t="shared" si="173"/>
        <v/>
      </c>
      <c r="DQ42" s="31" t="str">
        <f t="shared" si="174"/>
        <v/>
      </c>
      <c r="DR42" s="31" t="str">
        <f t="shared" si="175"/>
        <v/>
      </c>
      <c r="DS42" s="31" t="str">
        <f t="shared" si="176"/>
        <v/>
      </c>
      <c r="DT42" s="31">
        <f t="shared" si="177"/>
        <v>32</v>
      </c>
      <c r="DU42" s="31" t="str">
        <f t="shared" si="178"/>
        <v/>
      </c>
      <c r="DV42" s="31" t="str">
        <f t="shared" si="179"/>
        <v/>
      </c>
      <c r="DW42" s="48">
        <f t="shared" si="180"/>
        <v>15.492957746478872</v>
      </c>
      <c r="DX42" s="72" t="str">
        <f t="shared" si="181"/>
        <v/>
      </c>
      <c r="DY42" s="74">
        <v>22.75</v>
      </c>
      <c r="DZ42" s="74">
        <v>4.26</v>
      </c>
    </row>
    <row r="43" spans="1:130" ht="13.2" x14ac:dyDescent="0.25">
      <c r="A43" s="31">
        <v>41</v>
      </c>
      <c r="B43" s="72">
        <v>23</v>
      </c>
      <c r="C43" s="15"/>
      <c r="D43" s="14" t="s">
        <v>218</v>
      </c>
      <c r="E43" s="14"/>
      <c r="F43" s="14"/>
      <c r="G43" s="14" t="s">
        <v>219</v>
      </c>
      <c r="H43" s="50"/>
      <c r="I43" s="15" t="s">
        <v>203</v>
      </c>
      <c r="J43" s="47"/>
      <c r="K43" s="47"/>
      <c r="L43" s="47"/>
      <c r="M43" s="54">
        <v>17.25</v>
      </c>
      <c r="N43" s="54">
        <v>25.5</v>
      </c>
      <c r="O43" s="54">
        <v>17.5</v>
      </c>
      <c r="P43" s="54">
        <v>17.5</v>
      </c>
      <c r="Q43" s="54">
        <v>17.5</v>
      </c>
      <c r="R43" s="51"/>
      <c r="S43" s="51"/>
      <c r="T43" s="51"/>
      <c r="U43" s="51"/>
      <c r="V43" s="51"/>
      <c r="W43" s="51"/>
      <c r="X43" s="52">
        <f t="shared" si="91"/>
        <v>1.72</v>
      </c>
      <c r="Y43" s="52">
        <f t="shared" si="92"/>
        <v>6.26</v>
      </c>
      <c r="Z43" s="52">
        <f t="shared" si="93"/>
        <v>1.78</v>
      </c>
      <c r="AA43" s="52">
        <f t="shared" si="94"/>
        <v>1.78</v>
      </c>
      <c r="AB43" s="52">
        <f t="shared" si="95"/>
        <v>1.78</v>
      </c>
      <c r="AC43" s="54">
        <v>23.25</v>
      </c>
      <c r="AD43" s="54">
        <v>15</v>
      </c>
      <c r="AE43" s="54">
        <v>16.5</v>
      </c>
      <c r="AF43" s="54">
        <v>17.25</v>
      </c>
      <c r="AG43" s="54"/>
      <c r="AH43" s="52">
        <f t="shared" si="96"/>
        <v>4.58</v>
      </c>
      <c r="AI43" s="52">
        <f t="shared" si="97"/>
        <v>1.1200000000000001</v>
      </c>
      <c r="AJ43" s="52">
        <f t="shared" si="98"/>
        <v>1.5</v>
      </c>
      <c r="AK43" s="52">
        <f t="shared" si="99"/>
        <v>1.72</v>
      </c>
      <c r="AL43" s="52" t="str">
        <f t="shared" si="100"/>
        <v xml:space="preserve"> </v>
      </c>
      <c r="AM43" s="53"/>
      <c r="AN43" s="53"/>
      <c r="AO43" s="53"/>
      <c r="AP43" s="53"/>
      <c r="AQ43" s="53"/>
      <c r="AR43" s="53"/>
      <c r="AS43" s="55">
        <f t="shared" si="101"/>
        <v>13.319999999999999</v>
      </c>
      <c r="AT43" s="31">
        <f t="shared" si="102"/>
        <v>24</v>
      </c>
      <c r="AU43" s="57">
        <f>IF(D43="","",IF(LOOKUP(AT43,'Master 2012 Pay Sheet'!$A$5:$A$35,'Master 2012 Pay Sheet'!$B$5:$B$35)&gt;0,LOOKUP(AT43,'Master 2012 Pay Sheet'!$A$5:$A$35,'Master 2012 Pay Sheet'!$B$5:$B$35),0))</f>
        <v>0</v>
      </c>
      <c r="AV43" s="56">
        <f t="shared" si="103"/>
        <v>8.92</v>
      </c>
      <c r="AW43" s="31">
        <f t="shared" si="104"/>
        <v>41</v>
      </c>
      <c r="AX43" s="57">
        <f>IF(D43="","",IF(LOOKUP(AW43,'Master 2012 Pay Sheet'!$C$5:$C$35,'Master 2012 Pay Sheet'!$D$5:$D$35)&gt;0,LOOKUP(AW43,'Master 2012 Pay Sheet'!$C$5:$C$35,'Master 2012 Pay Sheet'!$D$5:$D$35),0))</f>
        <v>0</v>
      </c>
      <c r="AY43" s="56">
        <f t="shared" si="105"/>
        <v>22.24</v>
      </c>
      <c r="AZ43" s="31">
        <f t="shared" si="106"/>
        <v>32</v>
      </c>
      <c r="BA43" s="57">
        <f>IF(D43="","",IF(LOOKUP(AZ43,'Master 2012 Pay Sheet'!$E$5:$E$35,'Master 2012 Pay Sheet'!$F$5:$F$35)&gt;0,LOOKUP(AZ43,'Master 2012 Pay Sheet'!$E$5:$E$35,'Master 2012 Pay Sheet'!$F$5:$F$35),0))</f>
        <v>0</v>
      </c>
      <c r="BB43" s="57">
        <f t="shared" si="107"/>
        <v>0</v>
      </c>
      <c r="BC43" s="31">
        <f t="shared" si="108"/>
        <v>-8</v>
      </c>
      <c r="BD43" s="31" t="str">
        <f t="shared" si="109"/>
        <v/>
      </c>
      <c r="BE43" s="31">
        <f t="shared" si="110"/>
        <v>5</v>
      </c>
      <c r="BF43" s="56">
        <f t="shared" si="111"/>
        <v>6.26</v>
      </c>
      <c r="BG43" s="31" t="str">
        <f t="shared" si="112"/>
        <v/>
      </c>
      <c r="BH43" s="31">
        <f t="shared" si="113"/>
        <v>4</v>
      </c>
      <c r="BI43" s="56">
        <f t="shared" si="114"/>
        <v>4.58</v>
      </c>
      <c r="BJ43" s="31" t="str">
        <f t="shared" si="115"/>
        <v/>
      </c>
      <c r="BK43" s="31">
        <f t="shared" si="116"/>
        <v>9</v>
      </c>
      <c r="BL43" s="31">
        <f t="shared" si="117"/>
        <v>0</v>
      </c>
      <c r="BM43" s="31">
        <f t="shared" si="118"/>
        <v>23</v>
      </c>
      <c r="BN43" s="31">
        <f t="shared" si="119"/>
        <v>0</v>
      </c>
      <c r="BO43" s="31">
        <f t="shared" si="120"/>
        <v>23</v>
      </c>
      <c r="BP43" s="31">
        <f t="shared" si="121"/>
        <v>0</v>
      </c>
      <c r="BQ43" s="31">
        <f t="shared" si="122"/>
        <v>23</v>
      </c>
      <c r="BR43" s="31">
        <f t="shared" si="123"/>
        <v>0</v>
      </c>
      <c r="BS43" s="31">
        <f t="shared" si="124"/>
        <v>23</v>
      </c>
      <c r="BT43" s="31">
        <f t="shared" si="125"/>
        <v>0</v>
      </c>
      <c r="BU43" s="31">
        <f t="shared" si="126"/>
        <v>23</v>
      </c>
      <c r="BV43" s="31">
        <f t="shared" si="127"/>
        <v>0</v>
      </c>
      <c r="BW43" s="31">
        <f t="shared" si="128"/>
        <v>23</v>
      </c>
      <c r="BX43" s="31">
        <f t="shared" si="129"/>
        <v>0</v>
      </c>
      <c r="BY43" s="31">
        <f t="shared" si="130"/>
        <v>23</v>
      </c>
      <c r="BZ43" s="31">
        <f t="shared" si="131"/>
        <v>0</v>
      </c>
      <c r="CA43" s="31">
        <f t="shared" si="132"/>
        <v>23</v>
      </c>
      <c r="CB43" s="31">
        <f t="shared" si="133"/>
        <v>0</v>
      </c>
      <c r="CC43" s="31">
        <f t="shared" si="134"/>
        <v>23</v>
      </c>
      <c r="CD43" s="31">
        <f t="shared" si="135"/>
        <v>0</v>
      </c>
      <c r="CE43" s="31">
        <f t="shared" si="136"/>
        <v>23</v>
      </c>
      <c r="CF43" s="31">
        <f t="shared" si="137"/>
        <v>0</v>
      </c>
      <c r="CG43" s="31">
        <f t="shared" si="138"/>
        <v>23</v>
      </c>
      <c r="CH43" s="31">
        <f t="shared" si="139"/>
        <v>0</v>
      </c>
      <c r="CI43" s="31">
        <f t="shared" si="140"/>
        <v>23</v>
      </c>
      <c r="CJ43" s="31" t="str">
        <f t="shared" si="141"/>
        <v/>
      </c>
      <c r="CK43" s="31" t="str">
        <f t="shared" si="142"/>
        <v/>
      </c>
      <c r="CL43" s="31" t="str">
        <f t="shared" si="143"/>
        <v/>
      </c>
      <c r="CM43" s="31" t="str">
        <f t="shared" si="144"/>
        <v/>
      </c>
      <c r="CN43" s="31" t="str">
        <f t="shared" si="145"/>
        <v/>
      </c>
      <c r="CO43" s="31" t="str">
        <f t="shared" si="146"/>
        <v/>
      </c>
      <c r="CP43" s="31" t="str">
        <f t="shared" si="147"/>
        <v/>
      </c>
      <c r="CQ43" s="31" t="str">
        <f t="shared" si="148"/>
        <v/>
      </c>
      <c r="CR43" s="31" t="str">
        <f t="shared" si="149"/>
        <v/>
      </c>
      <c r="CS43" s="31" t="str">
        <f t="shared" si="150"/>
        <v/>
      </c>
      <c r="CT43" s="31" t="str">
        <f t="shared" si="151"/>
        <v/>
      </c>
      <c r="CU43" s="31" t="str">
        <f t="shared" si="152"/>
        <v/>
      </c>
      <c r="CV43" s="31" t="str">
        <f t="shared" si="153"/>
        <v/>
      </c>
      <c r="CW43" s="31" t="str">
        <f t="shared" si="154"/>
        <v/>
      </c>
      <c r="CX43" s="31" t="str">
        <f t="shared" si="155"/>
        <v/>
      </c>
      <c r="CY43" s="31">
        <f t="shared" si="156"/>
        <v>5</v>
      </c>
      <c r="CZ43" s="31" t="str">
        <f t="shared" si="157"/>
        <v/>
      </c>
      <c r="DA43" s="31" t="str">
        <f t="shared" si="158"/>
        <v/>
      </c>
      <c r="DB43" s="31" t="str">
        <f t="shared" si="159"/>
        <v/>
      </c>
      <c r="DC43" s="31" t="str">
        <f t="shared" si="160"/>
        <v/>
      </c>
      <c r="DD43" s="31">
        <f t="shared" si="161"/>
        <v>4</v>
      </c>
      <c r="DE43" s="31" t="str">
        <f t="shared" si="162"/>
        <v/>
      </c>
      <c r="DF43" s="31" t="str">
        <f t="shared" si="163"/>
        <v/>
      </c>
      <c r="DG43" s="31" t="str">
        <f t="shared" si="164"/>
        <v/>
      </c>
      <c r="DH43" s="31" t="str">
        <f t="shared" si="165"/>
        <v/>
      </c>
      <c r="DI43" s="31" t="str">
        <f t="shared" si="166"/>
        <v/>
      </c>
      <c r="DJ43" s="31" t="str">
        <f t="shared" si="167"/>
        <v/>
      </c>
      <c r="DK43" s="31" t="str">
        <f t="shared" si="168"/>
        <v/>
      </c>
      <c r="DL43" s="31" t="str">
        <f t="shared" si="169"/>
        <v/>
      </c>
      <c r="DM43" s="31" t="str">
        <f t="shared" si="170"/>
        <v/>
      </c>
      <c r="DN43" s="31" t="str">
        <f t="shared" si="171"/>
        <v/>
      </c>
      <c r="DO43" s="31">
        <f t="shared" si="172"/>
        <v>9</v>
      </c>
      <c r="DP43" s="31" t="str">
        <f t="shared" si="173"/>
        <v/>
      </c>
      <c r="DQ43" s="31" t="str">
        <f t="shared" si="174"/>
        <v/>
      </c>
      <c r="DR43" s="31" t="str">
        <f t="shared" si="175"/>
        <v/>
      </c>
      <c r="DS43" s="31" t="str">
        <f t="shared" si="176"/>
        <v/>
      </c>
      <c r="DT43" s="31">
        <f t="shared" si="177"/>
        <v>23</v>
      </c>
      <c r="DU43" s="31" t="str">
        <f t="shared" si="178"/>
        <v/>
      </c>
      <c r="DV43" s="31" t="str">
        <f t="shared" si="179"/>
        <v/>
      </c>
      <c r="DW43" s="48">
        <f t="shared" si="180"/>
        <v>56.338028169014088</v>
      </c>
      <c r="DX43" s="72" t="str">
        <f t="shared" si="181"/>
        <v/>
      </c>
      <c r="DY43" s="74">
        <v>23</v>
      </c>
      <c r="DZ43" s="74">
        <v>4.42</v>
      </c>
    </row>
    <row r="44" spans="1:130" ht="13.2" x14ac:dyDescent="0.25">
      <c r="A44" s="31">
        <v>42</v>
      </c>
      <c r="B44" s="72">
        <v>15</v>
      </c>
      <c r="C44" s="15"/>
      <c r="D44" s="14" t="s">
        <v>201</v>
      </c>
      <c r="E44" s="14"/>
      <c r="F44" s="14"/>
      <c r="G44" s="14" t="s">
        <v>202</v>
      </c>
      <c r="H44" s="50"/>
      <c r="I44" s="60" t="s">
        <v>203</v>
      </c>
      <c r="J44" s="47"/>
      <c r="K44" s="47"/>
      <c r="L44" s="47"/>
      <c r="M44" s="54">
        <v>16.5</v>
      </c>
      <c r="N44" s="54">
        <v>20</v>
      </c>
      <c r="O44" s="54">
        <v>14.5</v>
      </c>
      <c r="P44" s="54">
        <v>15.5</v>
      </c>
      <c r="Q44" s="54">
        <v>16</v>
      </c>
      <c r="R44" s="51"/>
      <c r="S44" s="51"/>
      <c r="T44" s="51"/>
      <c r="U44" s="51"/>
      <c r="V44" s="51"/>
      <c r="W44" s="51"/>
      <c r="X44" s="52">
        <f t="shared" si="91"/>
        <v>1.5</v>
      </c>
      <c r="Y44" s="52">
        <f t="shared" si="92"/>
        <v>2.76</v>
      </c>
      <c r="Z44" s="52">
        <f t="shared" si="93"/>
        <v>1.06</v>
      </c>
      <c r="AA44" s="52">
        <f t="shared" si="94"/>
        <v>1.24</v>
      </c>
      <c r="AB44" s="52">
        <f t="shared" si="95"/>
        <v>1.38</v>
      </c>
      <c r="AC44" s="54">
        <v>16.5</v>
      </c>
      <c r="AD44" s="54">
        <v>18</v>
      </c>
      <c r="AE44" s="54">
        <v>18</v>
      </c>
      <c r="AF44" s="54">
        <v>16</v>
      </c>
      <c r="AG44" s="54">
        <v>18.5</v>
      </c>
      <c r="AH44" s="52">
        <f t="shared" si="96"/>
        <v>1.5</v>
      </c>
      <c r="AI44" s="52">
        <f t="shared" si="97"/>
        <v>1.94</v>
      </c>
      <c r="AJ44" s="52">
        <f t="shared" si="98"/>
        <v>1.94</v>
      </c>
      <c r="AK44" s="52">
        <f t="shared" si="99"/>
        <v>1.38</v>
      </c>
      <c r="AL44" s="52">
        <f t="shared" si="100"/>
        <v>2.12</v>
      </c>
      <c r="AM44" s="53"/>
      <c r="AN44" s="53"/>
      <c r="AO44" s="53"/>
      <c r="AP44" s="53"/>
      <c r="AQ44" s="53"/>
      <c r="AR44" s="53"/>
      <c r="AS44" s="55">
        <f t="shared" si="101"/>
        <v>7.94</v>
      </c>
      <c r="AT44" s="31">
        <f t="shared" si="102"/>
        <v>52</v>
      </c>
      <c r="AU44" s="57">
        <f>IF(D44="","",IF(LOOKUP(AT44,'Master 2012 Pay Sheet'!$A$5:$A$35,'Master 2012 Pay Sheet'!$B$5:$B$35)&gt;0,LOOKUP(AT44,'Master 2012 Pay Sheet'!$A$5:$A$35,'Master 2012 Pay Sheet'!$B$5:$B$35),0))</f>
        <v>0</v>
      </c>
      <c r="AV44" s="56">
        <f t="shared" si="103"/>
        <v>8.879999999999999</v>
      </c>
      <c r="AW44" s="31">
        <f t="shared" si="104"/>
        <v>42</v>
      </c>
      <c r="AX44" s="57">
        <f>IF(D44="","",IF(LOOKUP(AW44,'Master 2012 Pay Sheet'!$C$5:$C$35,'Master 2012 Pay Sheet'!$D$5:$D$35)&gt;0,LOOKUP(AW44,'Master 2012 Pay Sheet'!$C$5:$C$35,'Master 2012 Pay Sheet'!$D$5:$D$35),0))</f>
        <v>0</v>
      </c>
      <c r="AY44" s="56">
        <f t="shared" si="105"/>
        <v>16.82</v>
      </c>
      <c r="AZ44" s="31">
        <f t="shared" si="106"/>
        <v>50</v>
      </c>
      <c r="BA44" s="57">
        <f>IF(D44="","",IF(LOOKUP(AZ44,'Master 2012 Pay Sheet'!$E$5:$E$35,'Master 2012 Pay Sheet'!$F$5:$F$35)&gt;0,LOOKUP(AZ44,'Master 2012 Pay Sheet'!$E$5:$E$35,'Master 2012 Pay Sheet'!$F$5:$F$35),0))</f>
        <v>0</v>
      </c>
      <c r="BB44" s="57">
        <f t="shared" si="107"/>
        <v>0</v>
      </c>
      <c r="BC44" s="31">
        <f t="shared" si="108"/>
        <v>2</v>
      </c>
      <c r="BD44" s="31" t="str">
        <f t="shared" si="109"/>
        <v/>
      </c>
      <c r="BE44" s="31">
        <f t="shared" si="110"/>
        <v>5</v>
      </c>
      <c r="BF44" s="56">
        <f t="shared" si="111"/>
        <v>2.76</v>
      </c>
      <c r="BG44" s="31" t="str">
        <f t="shared" si="112"/>
        <v/>
      </c>
      <c r="BH44" s="31">
        <f t="shared" si="113"/>
        <v>5</v>
      </c>
      <c r="BI44" s="56">
        <f t="shared" si="114"/>
        <v>2.12</v>
      </c>
      <c r="BJ44" s="31" t="str">
        <f t="shared" si="115"/>
        <v/>
      </c>
      <c r="BK44" s="31">
        <f t="shared" si="116"/>
        <v>10</v>
      </c>
      <c r="BL44" s="31">
        <f t="shared" si="117"/>
        <v>0</v>
      </c>
      <c r="BM44" s="31">
        <f t="shared" si="118"/>
        <v>15</v>
      </c>
      <c r="BN44" s="31">
        <f t="shared" si="119"/>
        <v>0</v>
      </c>
      <c r="BO44" s="31">
        <f t="shared" si="120"/>
        <v>15</v>
      </c>
      <c r="BP44" s="31">
        <f t="shared" si="121"/>
        <v>0</v>
      </c>
      <c r="BQ44" s="31">
        <f t="shared" si="122"/>
        <v>15</v>
      </c>
      <c r="BR44" s="31">
        <f t="shared" si="123"/>
        <v>0</v>
      </c>
      <c r="BS44" s="31">
        <f t="shared" si="124"/>
        <v>15</v>
      </c>
      <c r="BT44" s="31">
        <f t="shared" si="125"/>
        <v>0</v>
      </c>
      <c r="BU44" s="31">
        <f t="shared" si="126"/>
        <v>15</v>
      </c>
      <c r="BV44" s="31">
        <f t="shared" si="127"/>
        <v>0</v>
      </c>
      <c r="BW44" s="31">
        <f t="shared" si="128"/>
        <v>15</v>
      </c>
      <c r="BX44" s="31">
        <f t="shared" si="129"/>
        <v>0</v>
      </c>
      <c r="BY44" s="31">
        <f t="shared" si="130"/>
        <v>15</v>
      </c>
      <c r="BZ44" s="31">
        <f t="shared" si="131"/>
        <v>0</v>
      </c>
      <c r="CA44" s="31">
        <f t="shared" si="132"/>
        <v>15</v>
      </c>
      <c r="CB44" s="31">
        <f t="shared" si="133"/>
        <v>0</v>
      </c>
      <c r="CC44" s="31">
        <f t="shared" si="134"/>
        <v>15</v>
      </c>
      <c r="CD44" s="31">
        <f t="shared" si="135"/>
        <v>0</v>
      </c>
      <c r="CE44" s="31">
        <f t="shared" si="136"/>
        <v>15</v>
      </c>
      <c r="CF44" s="31">
        <f t="shared" si="137"/>
        <v>0</v>
      </c>
      <c r="CG44" s="31">
        <f t="shared" si="138"/>
        <v>15</v>
      </c>
      <c r="CH44" s="31">
        <f t="shared" si="139"/>
        <v>0</v>
      </c>
      <c r="CI44" s="31">
        <f t="shared" si="140"/>
        <v>15</v>
      </c>
      <c r="CJ44" s="31" t="str">
        <f t="shared" si="141"/>
        <v/>
      </c>
      <c r="CK44" s="31" t="str">
        <f t="shared" si="142"/>
        <v/>
      </c>
      <c r="CL44" s="31" t="str">
        <f t="shared" si="143"/>
        <v/>
      </c>
      <c r="CM44" s="31" t="str">
        <f t="shared" si="144"/>
        <v/>
      </c>
      <c r="CN44" s="31" t="str">
        <f t="shared" si="145"/>
        <v/>
      </c>
      <c r="CO44" s="31" t="str">
        <f t="shared" si="146"/>
        <v/>
      </c>
      <c r="CP44" s="31" t="str">
        <f t="shared" si="147"/>
        <v/>
      </c>
      <c r="CQ44" s="31" t="str">
        <f t="shared" si="148"/>
        <v/>
      </c>
      <c r="CR44" s="31" t="str">
        <f t="shared" si="149"/>
        <v/>
      </c>
      <c r="CS44" s="31" t="str">
        <f t="shared" si="150"/>
        <v/>
      </c>
      <c r="CT44" s="31" t="str">
        <f t="shared" si="151"/>
        <v/>
      </c>
      <c r="CU44" s="31" t="str">
        <f t="shared" si="152"/>
        <v/>
      </c>
      <c r="CV44" s="31" t="str">
        <f t="shared" si="153"/>
        <v/>
      </c>
      <c r="CW44" s="31" t="str">
        <f t="shared" si="154"/>
        <v/>
      </c>
      <c r="CX44" s="31" t="str">
        <f t="shared" si="155"/>
        <v/>
      </c>
      <c r="CY44" s="31">
        <f t="shared" si="156"/>
        <v>5</v>
      </c>
      <c r="CZ44" s="31" t="str">
        <f t="shared" si="157"/>
        <v/>
      </c>
      <c r="DA44" s="31" t="str">
        <f t="shared" si="158"/>
        <v/>
      </c>
      <c r="DB44" s="31" t="str">
        <f t="shared" si="159"/>
        <v/>
      </c>
      <c r="DC44" s="31" t="str">
        <f t="shared" si="160"/>
        <v/>
      </c>
      <c r="DD44" s="31" t="str">
        <f t="shared" si="161"/>
        <v/>
      </c>
      <c r="DE44" s="31">
        <f t="shared" si="162"/>
        <v>5</v>
      </c>
      <c r="DF44" s="31" t="str">
        <f t="shared" si="163"/>
        <v/>
      </c>
      <c r="DG44" s="31" t="str">
        <f t="shared" si="164"/>
        <v/>
      </c>
      <c r="DH44" s="31" t="str">
        <f t="shared" si="165"/>
        <v/>
      </c>
      <c r="DI44" s="31" t="str">
        <f t="shared" si="166"/>
        <v/>
      </c>
      <c r="DJ44" s="31" t="str">
        <f t="shared" si="167"/>
        <v/>
      </c>
      <c r="DK44" s="31" t="str">
        <f t="shared" si="168"/>
        <v/>
      </c>
      <c r="DL44" s="31" t="str">
        <f t="shared" si="169"/>
        <v/>
      </c>
      <c r="DM44" s="31" t="str">
        <f t="shared" si="170"/>
        <v/>
      </c>
      <c r="DN44" s="31" t="str">
        <f t="shared" si="171"/>
        <v/>
      </c>
      <c r="DO44" s="31" t="str">
        <f t="shared" si="172"/>
        <v/>
      </c>
      <c r="DP44" s="31">
        <f t="shared" si="173"/>
        <v>10</v>
      </c>
      <c r="DQ44" s="31" t="str">
        <f t="shared" si="174"/>
        <v/>
      </c>
      <c r="DR44" s="31" t="str">
        <f t="shared" si="175"/>
        <v/>
      </c>
      <c r="DS44" s="31" t="str">
        <f t="shared" si="176"/>
        <v/>
      </c>
      <c r="DT44" s="31">
        <f t="shared" si="177"/>
        <v>15</v>
      </c>
      <c r="DU44" s="31" t="str">
        <f t="shared" si="178"/>
        <v/>
      </c>
      <c r="DV44" s="31" t="str">
        <f t="shared" si="179"/>
        <v/>
      </c>
      <c r="DW44" s="48">
        <f t="shared" si="180"/>
        <v>30.985915492957744</v>
      </c>
      <c r="DX44" s="72" t="str">
        <f t="shared" si="181"/>
        <v/>
      </c>
      <c r="DY44" s="74">
        <v>23.25</v>
      </c>
      <c r="DZ44" s="74">
        <v>4.58</v>
      </c>
    </row>
    <row r="45" spans="1:130" ht="13.2" x14ac:dyDescent="0.25">
      <c r="A45" s="31">
        <v>43</v>
      </c>
      <c r="B45" s="72">
        <v>51</v>
      </c>
      <c r="C45" s="15"/>
      <c r="D45" s="14" t="s">
        <v>276</v>
      </c>
      <c r="E45" s="14"/>
      <c r="F45" s="14"/>
      <c r="G45" s="14" t="s">
        <v>277</v>
      </c>
      <c r="H45" s="50"/>
      <c r="I45" s="15" t="s">
        <v>237</v>
      </c>
      <c r="J45" s="47"/>
      <c r="K45" s="47"/>
      <c r="L45" s="47"/>
      <c r="M45" s="54">
        <v>18</v>
      </c>
      <c r="N45" s="54">
        <v>19</v>
      </c>
      <c r="O45" s="54">
        <v>17.5</v>
      </c>
      <c r="P45" s="54">
        <v>17.5</v>
      </c>
      <c r="Q45" s="54">
        <v>24</v>
      </c>
      <c r="R45" s="51"/>
      <c r="S45" s="51"/>
      <c r="T45" s="51"/>
      <c r="U45" s="51"/>
      <c r="V45" s="51"/>
      <c r="W45" s="51"/>
      <c r="X45" s="52">
        <f t="shared" si="91"/>
        <v>1.94</v>
      </c>
      <c r="Y45" s="52">
        <f t="shared" si="92"/>
        <v>2.3199999999999998</v>
      </c>
      <c r="Z45" s="52">
        <f t="shared" si="93"/>
        <v>1.78</v>
      </c>
      <c r="AA45" s="52">
        <f t="shared" si="94"/>
        <v>1.78</v>
      </c>
      <c r="AB45" s="52">
        <f t="shared" si="95"/>
        <v>5.0999999999999996</v>
      </c>
      <c r="AC45" s="54">
        <v>16</v>
      </c>
      <c r="AD45" s="54">
        <v>17.25</v>
      </c>
      <c r="AE45" s="54">
        <v>17</v>
      </c>
      <c r="AF45" s="54">
        <v>18</v>
      </c>
      <c r="AG45" s="54">
        <v>17</v>
      </c>
      <c r="AH45" s="52">
        <f t="shared" si="96"/>
        <v>1.38</v>
      </c>
      <c r="AI45" s="52">
        <f t="shared" si="97"/>
        <v>1.72</v>
      </c>
      <c r="AJ45" s="52">
        <f t="shared" si="98"/>
        <v>1.64</v>
      </c>
      <c r="AK45" s="52">
        <f t="shared" si="99"/>
        <v>1.94</v>
      </c>
      <c r="AL45" s="52">
        <f t="shared" si="100"/>
        <v>1.64</v>
      </c>
      <c r="AM45" s="53"/>
      <c r="AN45" s="53"/>
      <c r="AO45" s="53"/>
      <c r="AP45" s="53"/>
      <c r="AQ45" s="53"/>
      <c r="AR45" s="53"/>
      <c r="AS45" s="55">
        <f t="shared" si="101"/>
        <v>12.92</v>
      </c>
      <c r="AT45" s="31">
        <f t="shared" si="102"/>
        <v>26</v>
      </c>
      <c r="AU45" s="57">
        <f>IF(D45="","",IF(LOOKUP(AT45,'Master 2012 Pay Sheet'!$A$5:$A$35,'Master 2012 Pay Sheet'!$B$5:$B$35)&gt;0,LOOKUP(AT45,'Master 2012 Pay Sheet'!$A$5:$A$35,'Master 2012 Pay Sheet'!$B$5:$B$35),0))</f>
        <v>0</v>
      </c>
      <c r="AV45" s="56">
        <f t="shared" si="103"/>
        <v>8.32</v>
      </c>
      <c r="AW45" s="31">
        <f t="shared" si="104"/>
        <v>43</v>
      </c>
      <c r="AX45" s="57">
        <f>IF(D45="","",IF(LOOKUP(AW45,'Master 2012 Pay Sheet'!$C$5:$C$35,'Master 2012 Pay Sheet'!$D$5:$D$35)&gt;0,LOOKUP(AW45,'Master 2012 Pay Sheet'!$C$5:$C$35,'Master 2012 Pay Sheet'!$D$5:$D$35),0))</f>
        <v>0</v>
      </c>
      <c r="AY45" s="56">
        <f t="shared" si="105"/>
        <v>21.240000000000002</v>
      </c>
      <c r="AZ45" s="31">
        <f t="shared" si="106"/>
        <v>34</v>
      </c>
      <c r="BA45" s="57">
        <f>IF(D45="","",IF(LOOKUP(AZ45,'Master 2012 Pay Sheet'!$E$5:$E$35,'Master 2012 Pay Sheet'!$F$5:$F$35)&gt;0,LOOKUP(AZ45,'Master 2012 Pay Sheet'!$E$5:$E$35,'Master 2012 Pay Sheet'!$F$5:$F$35),0))</f>
        <v>0</v>
      </c>
      <c r="BB45" s="57">
        <f t="shared" si="107"/>
        <v>0</v>
      </c>
      <c r="BC45" s="31">
        <f t="shared" si="108"/>
        <v>-8</v>
      </c>
      <c r="BD45" s="31" t="str">
        <f t="shared" si="109"/>
        <v/>
      </c>
      <c r="BE45" s="31">
        <f t="shared" si="110"/>
        <v>5</v>
      </c>
      <c r="BF45" s="56">
        <f t="shared" si="111"/>
        <v>5.0999999999999996</v>
      </c>
      <c r="BG45" s="31" t="str">
        <f t="shared" si="112"/>
        <v/>
      </c>
      <c r="BH45" s="31">
        <f t="shared" si="113"/>
        <v>5</v>
      </c>
      <c r="BI45" s="56">
        <f t="shared" si="114"/>
        <v>1.94</v>
      </c>
      <c r="BJ45" s="31" t="str">
        <f t="shared" si="115"/>
        <v/>
      </c>
      <c r="BK45" s="31">
        <f t="shared" si="116"/>
        <v>10</v>
      </c>
      <c r="BL45" s="31">
        <f t="shared" si="117"/>
        <v>0</v>
      </c>
      <c r="BM45" s="31">
        <f t="shared" si="118"/>
        <v>51</v>
      </c>
      <c r="BN45" s="31">
        <f t="shared" si="119"/>
        <v>0</v>
      </c>
      <c r="BO45" s="31">
        <f t="shared" si="120"/>
        <v>51</v>
      </c>
      <c r="BP45" s="31">
        <f t="shared" si="121"/>
        <v>0</v>
      </c>
      <c r="BQ45" s="31">
        <f t="shared" si="122"/>
        <v>51</v>
      </c>
      <c r="BR45" s="31">
        <f t="shared" si="123"/>
        <v>0</v>
      </c>
      <c r="BS45" s="31">
        <f t="shared" si="124"/>
        <v>51</v>
      </c>
      <c r="BT45" s="31">
        <f t="shared" si="125"/>
        <v>0</v>
      </c>
      <c r="BU45" s="31">
        <f t="shared" si="126"/>
        <v>51</v>
      </c>
      <c r="BV45" s="31">
        <f t="shared" si="127"/>
        <v>0</v>
      </c>
      <c r="BW45" s="31">
        <f t="shared" si="128"/>
        <v>51</v>
      </c>
      <c r="BX45" s="31">
        <f t="shared" si="129"/>
        <v>0</v>
      </c>
      <c r="BY45" s="31">
        <f t="shared" si="130"/>
        <v>51</v>
      </c>
      <c r="BZ45" s="31">
        <f t="shared" si="131"/>
        <v>0</v>
      </c>
      <c r="CA45" s="31">
        <f t="shared" si="132"/>
        <v>51</v>
      </c>
      <c r="CB45" s="31">
        <f t="shared" si="133"/>
        <v>0</v>
      </c>
      <c r="CC45" s="31">
        <f t="shared" si="134"/>
        <v>51</v>
      </c>
      <c r="CD45" s="31">
        <f t="shared" si="135"/>
        <v>0</v>
      </c>
      <c r="CE45" s="31">
        <f t="shared" si="136"/>
        <v>51</v>
      </c>
      <c r="CF45" s="31">
        <f t="shared" si="137"/>
        <v>0</v>
      </c>
      <c r="CG45" s="31">
        <f t="shared" si="138"/>
        <v>51</v>
      </c>
      <c r="CH45" s="31">
        <f t="shared" si="139"/>
        <v>0</v>
      </c>
      <c r="CI45" s="31">
        <f t="shared" si="140"/>
        <v>51</v>
      </c>
      <c r="CJ45" s="31">
        <f t="shared" si="141"/>
        <v>34</v>
      </c>
      <c r="CK45" s="31">
        <f t="shared" si="142"/>
        <v>3</v>
      </c>
      <c r="CL45" s="31" t="str">
        <f t="shared" si="143"/>
        <v/>
      </c>
      <c r="CM45" s="31" t="str">
        <f t="shared" si="144"/>
        <v/>
      </c>
      <c r="CN45" s="31">
        <f t="shared" si="145"/>
        <v>51</v>
      </c>
      <c r="CO45" s="31" t="str">
        <f t="shared" si="146"/>
        <v/>
      </c>
      <c r="CP45" s="31" t="str">
        <f t="shared" si="147"/>
        <v/>
      </c>
      <c r="CQ45" s="31" t="str">
        <f t="shared" si="148"/>
        <v/>
      </c>
      <c r="CR45" s="31" t="str">
        <f t="shared" si="149"/>
        <v/>
      </c>
      <c r="CS45" s="31" t="str">
        <f t="shared" si="150"/>
        <v/>
      </c>
      <c r="CT45" s="31" t="str">
        <f t="shared" si="151"/>
        <v/>
      </c>
      <c r="CU45" s="31" t="str">
        <f t="shared" si="152"/>
        <v/>
      </c>
      <c r="CV45" s="31" t="str">
        <f t="shared" si="153"/>
        <v/>
      </c>
      <c r="CW45" s="31" t="str">
        <f t="shared" si="154"/>
        <v/>
      </c>
      <c r="CX45" s="31" t="str">
        <f t="shared" si="155"/>
        <v/>
      </c>
      <c r="CY45" s="31">
        <f t="shared" si="156"/>
        <v>5</v>
      </c>
      <c r="CZ45" s="31" t="str">
        <f t="shared" si="157"/>
        <v/>
      </c>
      <c r="DA45" s="31" t="str">
        <f t="shared" si="158"/>
        <v/>
      </c>
      <c r="DB45" s="31" t="str">
        <f t="shared" si="159"/>
        <v/>
      </c>
      <c r="DC45" s="31" t="str">
        <f t="shared" si="160"/>
        <v/>
      </c>
      <c r="DD45" s="31" t="str">
        <f t="shared" si="161"/>
        <v/>
      </c>
      <c r="DE45" s="31">
        <f t="shared" si="162"/>
        <v>5</v>
      </c>
      <c r="DF45" s="31" t="str">
        <f t="shared" si="163"/>
        <v/>
      </c>
      <c r="DG45" s="31" t="str">
        <f t="shared" si="164"/>
        <v/>
      </c>
      <c r="DH45" s="31" t="str">
        <f t="shared" si="165"/>
        <v/>
      </c>
      <c r="DI45" s="31" t="str">
        <f t="shared" si="166"/>
        <v/>
      </c>
      <c r="DJ45" s="31" t="str">
        <f t="shared" si="167"/>
        <v/>
      </c>
      <c r="DK45" s="31" t="str">
        <f t="shared" si="168"/>
        <v/>
      </c>
      <c r="DL45" s="31" t="str">
        <f t="shared" si="169"/>
        <v/>
      </c>
      <c r="DM45" s="31" t="str">
        <f t="shared" si="170"/>
        <v/>
      </c>
      <c r="DN45" s="31" t="str">
        <f t="shared" si="171"/>
        <v/>
      </c>
      <c r="DO45" s="31" t="str">
        <f t="shared" si="172"/>
        <v/>
      </c>
      <c r="DP45" s="31">
        <f t="shared" si="173"/>
        <v>10</v>
      </c>
      <c r="DQ45" s="31" t="str">
        <f t="shared" si="174"/>
        <v/>
      </c>
      <c r="DR45" s="31" t="str">
        <f t="shared" si="175"/>
        <v/>
      </c>
      <c r="DS45" s="31" t="str">
        <f t="shared" si="176"/>
        <v/>
      </c>
      <c r="DT45" s="31" t="str">
        <f t="shared" si="177"/>
        <v/>
      </c>
      <c r="DU45" s="31" t="str">
        <f t="shared" si="178"/>
        <v/>
      </c>
      <c r="DV45" s="31">
        <f t="shared" si="179"/>
        <v>51</v>
      </c>
      <c r="DW45" s="48">
        <f t="shared" si="180"/>
        <v>53.521126760563376</v>
      </c>
      <c r="DX45" s="72" t="str">
        <f t="shared" si="181"/>
        <v/>
      </c>
      <c r="DY45" s="74">
        <v>23.5</v>
      </c>
      <c r="DZ45" s="74">
        <v>4.74</v>
      </c>
    </row>
    <row r="46" spans="1:130" ht="13.2" x14ac:dyDescent="0.25">
      <c r="A46" s="31">
        <v>44</v>
      </c>
      <c r="B46" s="72">
        <v>33</v>
      </c>
      <c r="C46" s="15"/>
      <c r="D46" s="14" t="s">
        <v>240</v>
      </c>
      <c r="E46" s="14"/>
      <c r="F46" s="14"/>
      <c r="G46" s="14" t="s">
        <v>241</v>
      </c>
      <c r="H46" s="50"/>
      <c r="I46" s="15" t="s">
        <v>203</v>
      </c>
      <c r="J46" s="47"/>
      <c r="K46" s="47"/>
      <c r="L46" s="47"/>
      <c r="M46" s="54">
        <v>18.5</v>
      </c>
      <c r="N46" s="54">
        <v>19</v>
      </c>
      <c r="O46" s="54">
        <v>16.5</v>
      </c>
      <c r="P46" s="54">
        <v>14.5</v>
      </c>
      <c r="Q46" s="54">
        <v>17</v>
      </c>
      <c r="R46" s="51"/>
      <c r="S46" s="51"/>
      <c r="T46" s="51"/>
      <c r="U46" s="51"/>
      <c r="V46" s="51"/>
      <c r="W46" s="51"/>
      <c r="X46" s="52">
        <f t="shared" si="91"/>
        <v>2.12</v>
      </c>
      <c r="Y46" s="52">
        <f t="shared" si="92"/>
        <v>2.3199999999999998</v>
      </c>
      <c r="Z46" s="52">
        <f t="shared" si="93"/>
        <v>1.5</v>
      </c>
      <c r="AA46" s="52">
        <f t="shared" si="94"/>
        <v>1.06</v>
      </c>
      <c r="AB46" s="52">
        <f t="shared" si="95"/>
        <v>1.64</v>
      </c>
      <c r="AC46" s="54">
        <v>16.5</v>
      </c>
      <c r="AD46" s="54">
        <v>16.75</v>
      </c>
      <c r="AE46" s="54">
        <v>16.5</v>
      </c>
      <c r="AF46" s="54">
        <v>17.25</v>
      </c>
      <c r="AG46" s="54">
        <v>17.75</v>
      </c>
      <c r="AH46" s="52">
        <f t="shared" si="96"/>
        <v>1.5</v>
      </c>
      <c r="AI46" s="52">
        <f t="shared" si="97"/>
        <v>1.58</v>
      </c>
      <c r="AJ46" s="52">
        <f t="shared" si="98"/>
        <v>1.5</v>
      </c>
      <c r="AK46" s="52">
        <f t="shared" si="99"/>
        <v>1.72</v>
      </c>
      <c r="AL46" s="52">
        <f t="shared" si="100"/>
        <v>1.86</v>
      </c>
      <c r="AM46" s="53"/>
      <c r="AN46" s="53"/>
      <c r="AO46" s="53"/>
      <c r="AP46" s="53"/>
      <c r="AQ46" s="53"/>
      <c r="AR46" s="53"/>
      <c r="AS46" s="55">
        <f t="shared" si="101"/>
        <v>8.64</v>
      </c>
      <c r="AT46" s="31">
        <f t="shared" si="102"/>
        <v>50</v>
      </c>
      <c r="AU46" s="57">
        <f>IF(D46="","",IF(LOOKUP(AT46,'Master 2012 Pay Sheet'!$A$5:$A$35,'Master 2012 Pay Sheet'!$B$5:$B$35)&gt;0,LOOKUP(AT46,'Master 2012 Pay Sheet'!$A$5:$A$35,'Master 2012 Pay Sheet'!$B$5:$B$35),0))</f>
        <v>0</v>
      </c>
      <c r="AV46" s="56">
        <f t="shared" si="103"/>
        <v>8.16</v>
      </c>
      <c r="AW46" s="31">
        <f t="shared" si="104"/>
        <v>44</v>
      </c>
      <c r="AX46" s="57">
        <f>IF(D46="","",IF(LOOKUP(AW46,'Master 2012 Pay Sheet'!$C$5:$C$35,'Master 2012 Pay Sheet'!$D$5:$D$35)&gt;0,LOOKUP(AW46,'Master 2012 Pay Sheet'!$C$5:$C$35,'Master 2012 Pay Sheet'!$D$5:$D$35),0))</f>
        <v>0</v>
      </c>
      <c r="AY46" s="56">
        <f t="shared" si="105"/>
        <v>16.8</v>
      </c>
      <c r="AZ46" s="31">
        <f t="shared" si="106"/>
        <v>51</v>
      </c>
      <c r="BA46" s="57">
        <f>IF(D46="","",IF(LOOKUP(AZ46,'Master 2012 Pay Sheet'!$E$5:$E$35,'Master 2012 Pay Sheet'!$F$5:$F$35)&gt;0,LOOKUP(AZ46,'Master 2012 Pay Sheet'!$E$5:$E$35,'Master 2012 Pay Sheet'!$F$5:$F$35),0))</f>
        <v>0</v>
      </c>
      <c r="BB46" s="57">
        <f t="shared" si="107"/>
        <v>0</v>
      </c>
      <c r="BC46" s="31">
        <f t="shared" si="108"/>
        <v>-1</v>
      </c>
      <c r="BD46" s="31" t="str">
        <f t="shared" si="109"/>
        <v/>
      </c>
      <c r="BE46" s="31">
        <f t="shared" si="110"/>
        <v>5</v>
      </c>
      <c r="BF46" s="56">
        <f t="shared" si="111"/>
        <v>2.3199999999999998</v>
      </c>
      <c r="BG46" s="31" t="str">
        <f t="shared" si="112"/>
        <v/>
      </c>
      <c r="BH46" s="31">
        <f t="shared" si="113"/>
        <v>5</v>
      </c>
      <c r="BI46" s="56">
        <f t="shared" si="114"/>
        <v>1.86</v>
      </c>
      <c r="BJ46" s="31" t="str">
        <f t="shared" si="115"/>
        <v/>
      </c>
      <c r="BK46" s="31">
        <f t="shared" si="116"/>
        <v>10</v>
      </c>
      <c r="BL46" s="31">
        <f t="shared" si="117"/>
        <v>0</v>
      </c>
      <c r="BM46" s="31">
        <f t="shared" si="118"/>
        <v>33</v>
      </c>
      <c r="BN46" s="31">
        <f t="shared" si="119"/>
        <v>0</v>
      </c>
      <c r="BO46" s="31">
        <f t="shared" si="120"/>
        <v>33</v>
      </c>
      <c r="BP46" s="31">
        <f t="shared" si="121"/>
        <v>0</v>
      </c>
      <c r="BQ46" s="31">
        <f t="shared" si="122"/>
        <v>33</v>
      </c>
      <c r="BR46" s="31">
        <f t="shared" si="123"/>
        <v>0</v>
      </c>
      <c r="BS46" s="31">
        <f t="shared" si="124"/>
        <v>33</v>
      </c>
      <c r="BT46" s="31">
        <f t="shared" si="125"/>
        <v>0</v>
      </c>
      <c r="BU46" s="31">
        <f t="shared" si="126"/>
        <v>33</v>
      </c>
      <c r="BV46" s="31">
        <f t="shared" si="127"/>
        <v>0</v>
      </c>
      <c r="BW46" s="31">
        <f t="shared" si="128"/>
        <v>33</v>
      </c>
      <c r="BX46" s="31">
        <f t="shared" si="129"/>
        <v>0</v>
      </c>
      <c r="BY46" s="31">
        <f t="shared" si="130"/>
        <v>33</v>
      </c>
      <c r="BZ46" s="31">
        <f t="shared" si="131"/>
        <v>0</v>
      </c>
      <c r="CA46" s="31">
        <f t="shared" si="132"/>
        <v>33</v>
      </c>
      <c r="CB46" s="31">
        <f t="shared" si="133"/>
        <v>0</v>
      </c>
      <c r="CC46" s="31">
        <f t="shared" si="134"/>
        <v>33</v>
      </c>
      <c r="CD46" s="31">
        <f t="shared" si="135"/>
        <v>0</v>
      </c>
      <c r="CE46" s="31">
        <f t="shared" si="136"/>
        <v>33</v>
      </c>
      <c r="CF46" s="31">
        <f t="shared" si="137"/>
        <v>0</v>
      </c>
      <c r="CG46" s="31">
        <f t="shared" si="138"/>
        <v>33</v>
      </c>
      <c r="CH46" s="31">
        <f t="shared" si="139"/>
        <v>0</v>
      </c>
      <c r="CI46" s="31">
        <f t="shared" si="140"/>
        <v>33</v>
      </c>
      <c r="CJ46" s="31" t="str">
        <f t="shared" si="141"/>
        <v/>
      </c>
      <c r="CK46" s="31" t="str">
        <f t="shared" si="142"/>
        <v/>
      </c>
      <c r="CL46" s="31" t="str">
        <f t="shared" si="143"/>
        <v/>
      </c>
      <c r="CM46" s="31" t="str">
        <f t="shared" si="144"/>
        <v/>
      </c>
      <c r="CN46" s="31" t="str">
        <f t="shared" si="145"/>
        <v/>
      </c>
      <c r="CO46" s="31" t="str">
        <f t="shared" si="146"/>
        <v/>
      </c>
      <c r="CP46" s="31" t="str">
        <f t="shared" si="147"/>
        <v/>
      </c>
      <c r="CQ46" s="31" t="str">
        <f t="shared" si="148"/>
        <v/>
      </c>
      <c r="CR46" s="31" t="str">
        <f t="shared" si="149"/>
        <v/>
      </c>
      <c r="CS46" s="31" t="str">
        <f t="shared" si="150"/>
        <v/>
      </c>
      <c r="CT46" s="31" t="str">
        <f t="shared" si="151"/>
        <v/>
      </c>
      <c r="CU46" s="31" t="str">
        <f t="shared" si="152"/>
        <v/>
      </c>
      <c r="CV46" s="31" t="str">
        <f t="shared" si="153"/>
        <v/>
      </c>
      <c r="CW46" s="31" t="str">
        <f t="shared" si="154"/>
        <v/>
      </c>
      <c r="CX46" s="31" t="str">
        <f t="shared" si="155"/>
        <v/>
      </c>
      <c r="CY46" s="31">
        <f t="shared" si="156"/>
        <v>5</v>
      </c>
      <c r="CZ46" s="31" t="str">
        <f t="shared" si="157"/>
        <v/>
      </c>
      <c r="DA46" s="31" t="str">
        <f t="shared" si="158"/>
        <v/>
      </c>
      <c r="DB46" s="31" t="str">
        <f t="shared" si="159"/>
        <v/>
      </c>
      <c r="DC46" s="31" t="str">
        <f t="shared" si="160"/>
        <v/>
      </c>
      <c r="DD46" s="31" t="str">
        <f t="shared" si="161"/>
        <v/>
      </c>
      <c r="DE46" s="31">
        <f t="shared" si="162"/>
        <v>5</v>
      </c>
      <c r="DF46" s="31" t="str">
        <f t="shared" si="163"/>
        <v/>
      </c>
      <c r="DG46" s="31" t="str">
        <f t="shared" si="164"/>
        <v/>
      </c>
      <c r="DH46" s="31" t="str">
        <f t="shared" si="165"/>
        <v/>
      </c>
      <c r="DI46" s="31" t="str">
        <f t="shared" si="166"/>
        <v/>
      </c>
      <c r="DJ46" s="31" t="str">
        <f t="shared" si="167"/>
        <v/>
      </c>
      <c r="DK46" s="31" t="str">
        <f t="shared" si="168"/>
        <v/>
      </c>
      <c r="DL46" s="31" t="str">
        <f t="shared" si="169"/>
        <v/>
      </c>
      <c r="DM46" s="31" t="str">
        <f t="shared" si="170"/>
        <v/>
      </c>
      <c r="DN46" s="31" t="str">
        <f t="shared" si="171"/>
        <v/>
      </c>
      <c r="DO46" s="31" t="str">
        <f t="shared" si="172"/>
        <v/>
      </c>
      <c r="DP46" s="31">
        <f t="shared" si="173"/>
        <v>10</v>
      </c>
      <c r="DQ46" s="31" t="str">
        <f t="shared" si="174"/>
        <v/>
      </c>
      <c r="DR46" s="31" t="str">
        <f t="shared" si="175"/>
        <v/>
      </c>
      <c r="DS46" s="31" t="str">
        <f t="shared" si="176"/>
        <v/>
      </c>
      <c r="DT46" s="31">
        <f t="shared" si="177"/>
        <v>33</v>
      </c>
      <c r="DU46" s="31" t="str">
        <f t="shared" si="178"/>
        <v/>
      </c>
      <c r="DV46" s="31" t="str">
        <f t="shared" si="179"/>
        <v/>
      </c>
      <c r="DW46" s="48">
        <f t="shared" si="180"/>
        <v>29.577464788732392</v>
      </c>
      <c r="DX46" s="72" t="str">
        <f t="shared" si="181"/>
        <v/>
      </c>
      <c r="DY46" s="74">
        <v>23.75</v>
      </c>
      <c r="DZ46" s="74">
        <v>4.88</v>
      </c>
    </row>
    <row r="47" spans="1:130" ht="13.2" x14ac:dyDescent="0.25">
      <c r="A47" s="31">
        <v>45</v>
      </c>
      <c r="B47" s="72">
        <v>14</v>
      </c>
      <c r="C47" s="15"/>
      <c r="D47" s="14" t="s">
        <v>199</v>
      </c>
      <c r="E47" s="14"/>
      <c r="F47" s="14"/>
      <c r="G47" s="14" t="s">
        <v>200</v>
      </c>
      <c r="H47" s="50"/>
      <c r="I47" s="60" t="s">
        <v>203</v>
      </c>
      <c r="J47" s="47"/>
      <c r="K47" s="47"/>
      <c r="L47" s="47"/>
      <c r="M47" s="54">
        <v>20.5</v>
      </c>
      <c r="N47" s="54">
        <v>16.25</v>
      </c>
      <c r="O47" s="54">
        <v>15.75</v>
      </c>
      <c r="P47" s="54">
        <v>17.5</v>
      </c>
      <c r="Q47" s="54">
        <v>15.25</v>
      </c>
      <c r="R47" s="51"/>
      <c r="S47" s="51"/>
      <c r="T47" s="51"/>
      <c r="U47" s="51"/>
      <c r="V47" s="51"/>
      <c r="W47" s="51"/>
      <c r="X47" s="52">
        <f t="shared" si="91"/>
        <v>3</v>
      </c>
      <c r="Y47" s="52">
        <f t="shared" si="92"/>
        <v>1.44</v>
      </c>
      <c r="Z47" s="52">
        <f t="shared" si="93"/>
        <v>1.32</v>
      </c>
      <c r="AA47" s="52">
        <f t="shared" si="94"/>
        <v>1.78</v>
      </c>
      <c r="AB47" s="52">
        <f t="shared" si="95"/>
        <v>1.18</v>
      </c>
      <c r="AC47" s="54">
        <v>16.5</v>
      </c>
      <c r="AD47" s="54">
        <v>18.5</v>
      </c>
      <c r="AE47" s="54">
        <v>15.5</v>
      </c>
      <c r="AF47" s="54">
        <v>16.5</v>
      </c>
      <c r="AG47" s="54">
        <v>16.5</v>
      </c>
      <c r="AH47" s="52">
        <f t="shared" si="96"/>
        <v>1.5</v>
      </c>
      <c r="AI47" s="52">
        <f t="shared" si="97"/>
        <v>2.12</v>
      </c>
      <c r="AJ47" s="52">
        <f t="shared" si="98"/>
        <v>1.24</v>
      </c>
      <c r="AK47" s="52">
        <f t="shared" si="99"/>
        <v>1.5</v>
      </c>
      <c r="AL47" s="52">
        <f t="shared" si="100"/>
        <v>1.5</v>
      </c>
      <c r="AM47" s="53"/>
      <c r="AN47" s="53"/>
      <c r="AO47" s="53"/>
      <c r="AP47" s="53"/>
      <c r="AQ47" s="53"/>
      <c r="AR47" s="53"/>
      <c r="AS47" s="55">
        <f t="shared" si="101"/>
        <v>8.7200000000000006</v>
      </c>
      <c r="AT47" s="31">
        <f t="shared" si="102"/>
        <v>48</v>
      </c>
      <c r="AU47" s="57">
        <f>IF(D47="","",IF(LOOKUP(AT47,'Master 2012 Pay Sheet'!$A$5:$A$35,'Master 2012 Pay Sheet'!$B$5:$B$35)&gt;0,LOOKUP(AT47,'Master 2012 Pay Sheet'!$A$5:$A$35,'Master 2012 Pay Sheet'!$B$5:$B$35),0))</f>
        <v>0</v>
      </c>
      <c r="AV47" s="56">
        <f t="shared" si="103"/>
        <v>7.86</v>
      </c>
      <c r="AW47" s="31">
        <f t="shared" si="104"/>
        <v>45</v>
      </c>
      <c r="AX47" s="57">
        <f>IF(D47="","",IF(LOOKUP(AW47,'Master 2012 Pay Sheet'!$C$5:$C$35,'Master 2012 Pay Sheet'!$D$5:$D$35)&gt;0,LOOKUP(AW47,'Master 2012 Pay Sheet'!$C$5:$C$35,'Master 2012 Pay Sheet'!$D$5:$D$35),0))</f>
        <v>0</v>
      </c>
      <c r="AY47" s="56">
        <f t="shared" si="105"/>
        <v>16.580000000000002</v>
      </c>
      <c r="AZ47" s="31">
        <f t="shared" si="106"/>
        <v>52</v>
      </c>
      <c r="BA47" s="57">
        <f>IF(D47="","",IF(LOOKUP(AZ47,'Master 2012 Pay Sheet'!$E$5:$E$35,'Master 2012 Pay Sheet'!$F$5:$F$35)&gt;0,LOOKUP(AZ47,'Master 2012 Pay Sheet'!$E$5:$E$35,'Master 2012 Pay Sheet'!$F$5:$F$35),0))</f>
        <v>0</v>
      </c>
      <c r="BB47" s="57">
        <f t="shared" si="107"/>
        <v>0</v>
      </c>
      <c r="BC47" s="31">
        <f t="shared" si="108"/>
        <v>-4</v>
      </c>
      <c r="BD47" s="31" t="str">
        <f t="shared" si="109"/>
        <v/>
      </c>
      <c r="BE47" s="31">
        <f t="shared" si="110"/>
        <v>5</v>
      </c>
      <c r="BF47" s="56">
        <f t="shared" si="111"/>
        <v>3</v>
      </c>
      <c r="BG47" s="31" t="str">
        <f t="shared" si="112"/>
        <v/>
      </c>
      <c r="BH47" s="31">
        <f t="shared" si="113"/>
        <v>5</v>
      </c>
      <c r="BI47" s="56">
        <f t="shared" si="114"/>
        <v>2.12</v>
      </c>
      <c r="BJ47" s="31" t="str">
        <f t="shared" si="115"/>
        <v/>
      </c>
      <c r="BK47" s="31">
        <f t="shared" si="116"/>
        <v>10</v>
      </c>
      <c r="BL47" s="31">
        <f t="shared" si="117"/>
        <v>0</v>
      </c>
      <c r="BM47" s="31">
        <f t="shared" si="118"/>
        <v>14</v>
      </c>
      <c r="BN47" s="31">
        <f t="shared" si="119"/>
        <v>0</v>
      </c>
      <c r="BO47" s="31">
        <f t="shared" si="120"/>
        <v>14</v>
      </c>
      <c r="BP47" s="31">
        <f t="shared" si="121"/>
        <v>0</v>
      </c>
      <c r="BQ47" s="31">
        <f t="shared" si="122"/>
        <v>14</v>
      </c>
      <c r="BR47" s="31">
        <f t="shared" si="123"/>
        <v>0</v>
      </c>
      <c r="BS47" s="31">
        <f t="shared" si="124"/>
        <v>14</v>
      </c>
      <c r="BT47" s="31">
        <f t="shared" si="125"/>
        <v>0</v>
      </c>
      <c r="BU47" s="31">
        <f t="shared" si="126"/>
        <v>14</v>
      </c>
      <c r="BV47" s="31">
        <f t="shared" si="127"/>
        <v>0</v>
      </c>
      <c r="BW47" s="31">
        <f t="shared" si="128"/>
        <v>14</v>
      </c>
      <c r="BX47" s="31">
        <f t="shared" si="129"/>
        <v>0</v>
      </c>
      <c r="BY47" s="31">
        <f t="shared" si="130"/>
        <v>14</v>
      </c>
      <c r="BZ47" s="31">
        <f t="shared" si="131"/>
        <v>0</v>
      </c>
      <c r="CA47" s="31">
        <f t="shared" si="132"/>
        <v>14</v>
      </c>
      <c r="CB47" s="31">
        <f t="shared" si="133"/>
        <v>0</v>
      </c>
      <c r="CC47" s="31">
        <f t="shared" si="134"/>
        <v>14</v>
      </c>
      <c r="CD47" s="31">
        <f t="shared" si="135"/>
        <v>0</v>
      </c>
      <c r="CE47" s="31">
        <f t="shared" si="136"/>
        <v>14</v>
      </c>
      <c r="CF47" s="31">
        <f t="shared" si="137"/>
        <v>0</v>
      </c>
      <c r="CG47" s="31">
        <f t="shared" si="138"/>
        <v>14</v>
      </c>
      <c r="CH47" s="31">
        <f t="shared" si="139"/>
        <v>0</v>
      </c>
      <c r="CI47" s="31">
        <f t="shared" si="140"/>
        <v>14</v>
      </c>
      <c r="CJ47" s="31" t="str">
        <f t="shared" si="141"/>
        <v/>
      </c>
      <c r="CK47" s="31" t="str">
        <f t="shared" si="142"/>
        <v/>
      </c>
      <c r="CL47" s="31" t="str">
        <f t="shared" si="143"/>
        <v/>
      </c>
      <c r="CM47" s="31" t="str">
        <f t="shared" si="144"/>
        <v/>
      </c>
      <c r="CN47" s="31" t="str">
        <f t="shared" si="145"/>
        <v/>
      </c>
      <c r="CO47" s="31" t="str">
        <f t="shared" si="146"/>
        <v/>
      </c>
      <c r="CP47" s="31" t="str">
        <f t="shared" si="147"/>
        <v/>
      </c>
      <c r="CQ47" s="31" t="str">
        <f t="shared" si="148"/>
        <v/>
      </c>
      <c r="CR47" s="31" t="str">
        <f t="shared" si="149"/>
        <v/>
      </c>
      <c r="CS47" s="31" t="str">
        <f t="shared" si="150"/>
        <v/>
      </c>
      <c r="CT47" s="31" t="str">
        <f t="shared" si="151"/>
        <v/>
      </c>
      <c r="CU47" s="31" t="str">
        <f t="shared" si="152"/>
        <v/>
      </c>
      <c r="CV47" s="31" t="str">
        <f t="shared" si="153"/>
        <v/>
      </c>
      <c r="CW47" s="31" t="str">
        <f t="shared" si="154"/>
        <v/>
      </c>
      <c r="CX47" s="31" t="str">
        <f t="shared" si="155"/>
        <v/>
      </c>
      <c r="CY47" s="31">
        <f t="shared" si="156"/>
        <v>5</v>
      </c>
      <c r="CZ47" s="31" t="str">
        <f t="shared" si="157"/>
        <v/>
      </c>
      <c r="DA47" s="31" t="str">
        <f t="shared" si="158"/>
        <v/>
      </c>
      <c r="DB47" s="31" t="str">
        <f t="shared" si="159"/>
        <v/>
      </c>
      <c r="DC47" s="31" t="str">
        <f t="shared" si="160"/>
        <v/>
      </c>
      <c r="DD47" s="31" t="str">
        <f t="shared" si="161"/>
        <v/>
      </c>
      <c r="DE47" s="31">
        <f t="shared" si="162"/>
        <v>5</v>
      </c>
      <c r="DF47" s="31" t="str">
        <f t="shared" si="163"/>
        <v/>
      </c>
      <c r="DG47" s="31" t="str">
        <f t="shared" si="164"/>
        <v/>
      </c>
      <c r="DH47" s="31" t="str">
        <f t="shared" si="165"/>
        <v/>
      </c>
      <c r="DI47" s="31" t="str">
        <f t="shared" si="166"/>
        <v/>
      </c>
      <c r="DJ47" s="31" t="str">
        <f t="shared" si="167"/>
        <v/>
      </c>
      <c r="DK47" s="31" t="str">
        <f t="shared" si="168"/>
        <v/>
      </c>
      <c r="DL47" s="31" t="str">
        <f t="shared" si="169"/>
        <v/>
      </c>
      <c r="DM47" s="31" t="str">
        <f t="shared" si="170"/>
        <v/>
      </c>
      <c r="DN47" s="31" t="str">
        <f t="shared" si="171"/>
        <v/>
      </c>
      <c r="DO47" s="31" t="str">
        <f t="shared" si="172"/>
        <v/>
      </c>
      <c r="DP47" s="31">
        <f t="shared" si="173"/>
        <v>10</v>
      </c>
      <c r="DQ47" s="31" t="str">
        <f t="shared" si="174"/>
        <v/>
      </c>
      <c r="DR47" s="31" t="str">
        <f t="shared" si="175"/>
        <v/>
      </c>
      <c r="DS47" s="31" t="str">
        <f t="shared" si="176"/>
        <v/>
      </c>
      <c r="DT47" s="31">
        <f t="shared" si="177"/>
        <v>14</v>
      </c>
      <c r="DU47" s="31" t="str">
        <f t="shared" si="178"/>
        <v/>
      </c>
      <c r="DV47" s="31" t="str">
        <f t="shared" si="179"/>
        <v/>
      </c>
      <c r="DW47" s="48">
        <f t="shared" si="180"/>
        <v>28.169014084507044</v>
      </c>
      <c r="DX47" s="72" t="str">
        <f t="shared" si="181"/>
        <v/>
      </c>
      <c r="DY47" s="74">
        <v>24</v>
      </c>
      <c r="DZ47" s="74">
        <v>5.0999999999999996</v>
      </c>
    </row>
    <row r="48" spans="1:130" ht="13.2" x14ac:dyDescent="0.25">
      <c r="A48" s="31">
        <v>46</v>
      </c>
      <c r="B48" s="72">
        <v>61</v>
      </c>
      <c r="C48" s="15"/>
      <c r="D48" s="14" t="s">
        <v>296</v>
      </c>
      <c r="E48" s="14"/>
      <c r="F48" s="14"/>
      <c r="G48" s="14" t="s">
        <v>297</v>
      </c>
      <c r="H48" s="50"/>
      <c r="I48" s="15" t="s">
        <v>222</v>
      </c>
      <c r="J48" s="47"/>
      <c r="K48" s="47"/>
      <c r="L48" s="47"/>
      <c r="M48" s="54">
        <v>14.75</v>
      </c>
      <c r="N48" s="54">
        <v>19.75</v>
      </c>
      <c r="O48" s="54">
        <v>18</v>
      </c>
      <c r="P48" s="54"/>
      <c r="Q48" s="54"/>
      <c r="R48" s="51"/>
      <c r="S48" s="51"/>
      <c r="T48" s="51"/>
      <c r="U48" s="51"/>
      <c r="V48" s="51"/>
      <c r="W48" s="51"/>
      <c r="X48" s="52">
        <f t="shared" si="91"/>
        <v>1.0900000000000001</v>
      </c>
      <c r="Y48" s="52">
        <f t="shared" si="92"/>
        <v>2.64</v>
      </c>
      <c r="Z48" s="52">
        <f t="shared" si="93"/>
        <v>1.94</v>
      </c>
      <c r="AA48" s="52" t="str">
        <f t="shared" si="94"/>
        <v xml:space="preserve"> </v>
      </c>
      <c r="AB48" s="52" t="str">
        <f t="shared" si="95"/>
        <v xml:space="preserve"> </v>
      </c>
      <c r="AC48" s="54">
        <v>15</v>
      </c>
      <c r="AD48" s="54">
        <v>23.5</v>
      </c>
      <c r="AE48" s="54">
        <v>17.5</v>
      </c>
      <c r="AF48" s="54"/>
      <c r="AG48" s="54"/>
      <c r="AH48" s="52">
        <f t="shared" si="96"/>
        <v>1.1200000000000001</v>
      </c>
      <c r="AI48" s="52">
        <f t="shared" si="97"/>
        <v>4.74</v>
      </c>
      <c r="AJ48" s="52">
        <f t="shared" si="98"/>
        <v>1.78</v>
      </c>
      <c r="AK48" s="52" t="str">
        <f t="shared" si="99"/>
        <v xml:space="preserve"> </v>
      </c>
      <c r="AL48" s="52" t="str">
        <f t="shared" si="100"/>
        <v xml:space="preserve"> </v>
      </c>
      <c r="AM48" s="53"/>
      <c r="AN48" s="53"/>
      <c r="AO48" s="53"/>
      <c r="AP48" s="53"/>
      <c r="AQ48" s="53"/>
      <c r="AR48" s="53"/>
      <c r="AS48" s="55">
        <f t="shared" si="101"/>
        <v>5.67</v>
      </c>
      <c r="AT48" s="31">
        <f t="shared" si="102"/>
        <v>59</v>
      </c>
      <c r="AU48" s="57">
        <f>IF(D48="","",IF(LOOKUP(AT48,'Master 2012 Pay Sheet'!$A$5:$A$35,'Master 2012 Pay Sheet'!$B$5:$B$35)&gt;0,LOOKUP(AT48,'Master 2012 Pay Sheet'!$A$5:$A$35,'Master 2012 Pay Sheet'!$B$5:$B$35),0))</f>
        <v>0</v>
      </c>
      <c r="AV48" s="56">
        <f t="shared" si="103"/>
        <v>7.6400000000000006</v>
      </c>
      <c r="AW48" s="31">
        <f t="shared" si="104"/>
        <v>46</v>
      </c>
      <c r="AX48" s="57">
        <f>IF(D48="","",IF(LOOKUP(AW48,'Master 2012 Pay Sheet'!$C$5:$C$35,'Master 2012 Pay Sheet'!$D$5:$D$35)&gt;0,LOOKUP(AW48,'Master 2012 Pay Sheet'!$C$5:$C$35,'Master 2012 Pay Sheet'!$D$5:$D$35),0))</f>
        <v>0</v>
      </c>
      <c r="AY48" s="56">
        <f t="shared" si="105"/>
        <v>13.31</v>
      </c>
      <c r="AZ48" s="31">
        <f t="shared" si="106"/>
        <v>59</v>
      </c>
      <c r="BA48" s="57">
        <f>IF(D48="","",IF(LOOKUP(AZ48,'Master 2012 Pay Sheet'!$E$5:$E$35,'Master 2012 Pay Sheet'!$F$5:$F$35)&gt;0,LOOKUP(AZ48,'Master 2012 Pay Sheet'!$E$5:$E$35,'Master 2012 Pay Sheet'!$F$5:$F$35),0))</f>
        <v>0</v>
      </c>
      <c r="BB48" s="57">
        <f t="shared" si="107"/>
        <v>0</v>
      </c>
      <c r="BC48" s="31">
        <f t="shared" si="108"/>
        <v>0</v>
      </c>
      <c r="BD48" s="31" t="str">
        <f t="shared" si="109"/>
        <v/>
      </c>
      <c r="BE48" s="31">
        <f t="shared" si="110"/>
        <v>3</v>
      </c>
      <c r="BF48" s="56">
        <f t="shared" si="111"/>
        <v>2.64</v>
      </c>
      <c r="BG48" s="31" t="str">
        <f t="shared" si="112"/>
        <v/>
      </c>
      <c r="BH48" s="31">
        <f t="shared" si="113"/>
        <v>3</v>
      </c>
      <c r="BI48" s="56">
        <f t="shared" si="114"/>
        <v>4.74</v>
      </c>
      <c r="BJ48" s="31" t="str">
        <f t="shared" si="115"/>
        <v/>
      </c>
      <c r="BK48" s="31">
        <f t="shared" si="116"/>
        <v>6</v>
      </c>
      <c r="BL48" s="31">
        <f t="shared" si="117"/>
        <v>0</v>
      </c>
      <c r="BM48" s="31">
        <f t="shared" si="118"/>
        <v>61</v>
      </c>
      <c r="BN48" s="31">
        <f t="shared" si="119"/>
        <v>0</v>
      </c>
      <c r="BO48" s="31">
        <f t="shared" si="120"/>
        <v>61</v>
      </c>
      <c r="BP48" s="31">
        <f t="shared" si="121"/>
        <v>0</v>
      </c>
      <c r="BQ48" s="31">
        <f t="shared" si="122"/>
        <v>61</v>
      </c>
      <c r="BR48" s="31">
        <f t="shared" si="123"/>
        <v>0</v>
      </c>
      <c r="BS48" s="31">
        <f t="shared" si="124"/>
        <v>61</v>
      </c>
      <c r="BT48" s="31">
        <f t="shared" si="125"/>
        <v>0</v>
      </c>
      <c r="BU48" s="31">
        <f t="shared" si="126"/>
        <v>61</v>
      </c>
      <c r="BV48" s="31">
        <f t="shared" si="127"/>
        <v>0</v>
      </c>
      <c r="BW48" s="31">
        <f t="shared" si="128"/>
        <v>61</v>
      </c>
      <c r="BX48" s="31">
        <f t="shared" si="129"/>
        <v>0</v>
      </c>
      <c r="BY48" s="31">
        <f t="shared" si="130"/>
        <v>61</v>
      </c>
      <c r="BZ48" s="31">
        <f t="shared" si="131"/>
        <v>0</v>
      </c>
      <c r="CA48" s="31">
        <f t="shared" si="132"/>
        <v>61</v>
      </c>
      <c r="CB48" s="31">
        <f t="shared" si="133"/>
        <v>0</v>
      </c>
      <c r="CC48" s="31">
        <f t="shared" si="134"/>
        <v>61</v>
      </c>
      <c r="CD48" s="31">
        <f t="shared" si="135"/>
        <v>0</v>
      </c>
      <c r="CE48" s="31">
        <f t="shared" si="136"/>
        <v>61</v>
      </c>
      <c r="CF48" s="31">
        <f t="shared" si="137"/>
        <v>0</v>
      </c>
      <c r="CG48" s="31">
        <f t="shared" si="138"/>
        <v>61</v>
      </c>
      <c r="CH48" s="31">
        <f t="shared" si="139"/>
        <v>0</v>
      </c>
      <c r="CI48" s="31">
        <f t="shared" si="140"/>
        <v>61</v>
      </c>
      <c r="CJ48" s="31" t="str">
        <f t="shared" si="141"/>
        <v/>
      </c>
      <c r="CK48" s="31" t="str">
        <f t="shared" si="142"/>
        <v/>
      </c>
      <c r="CL48" s="31" t="str">
        <f t="shared" si="143"/>
        <v/>
      </c>
      <c r="CM48" s="31" t="str">
        <f t="shared" si="144"/>
        <v/>
      </c>
      <c r="CN48" s="31" t="str">
        <f t="shared" si="145"/>
        <v/>
      </c>
      <c r="CO48" s="31">
        <f t="shared" si="146"/>
        <v>59</v>
      </c>
      <c r="CP48" s="31">
        <f t="shared" si="147"/>
        <v>7</v>
      </c>
      <c r="CQ48" s="31" t="str">
        <f t="shared" si="148"/>
        <v/>
      </c>
      <c r="CR48" s="31" t="str">
        <f t="shared" si="149"/>
        <v/>
      </c>
      <c r="CS48" s="31" t="str">
        <f t="shared" si="150"/>
        <v/>
      </c>
      <c r="CT48" s="31" t="str">
        <f t="shared" si="151"/>
        <v/>
      </c>
      <c r="CU48" s="31" t="str">
        <f t="shared" si="152"/>
        <v/>
      </c>
      <c r="CV48" s="31" t="str">
        <f t="shared" si="153"/>
        <v/>
      </c>
      <c r="CW48" s="31">
        <f t="shared" si="154"/>
        <v>3</v>
      </c>
      <c r="CX48" s="31" t="str">
        <f t="shared" si="155"/>
        <v/>
      </c>
      <c r="CY48" s="31" t="str">
        <f t="shared" si="156"/>
        <v/>
      </c>
      <c r="CZ48" s="31" t="str">
        <f t="shared" si="157"/>
        <v/>
      </c>
      <c r="DA48" s="31" t="str">
        <f t="shared" si="158"/>
        <v/>
      </c>
      <c r="DB48" s="31" t="str">
        <f t="shared" si="159"/>
        <v/>
      </c>
      <c r="DC48" s="31">
        <f t="shared" si="160"/>
        <v>3</v>
      </c>
      <c r="DD48" s="31" t="str">
        <f t="shared" si="161"/>
        <v/>
      </c>
      <c r="DE48" s="31" t="str">
        <f t="shared" si="162"/>
        <v/>
      </c>
      <c r="DF48" s="31" t="str">
        <f t="shared" si="163"/>
        <v/>
      </c>
      <c r="DG48" s="31" t="str">
        <f t="shared" si="164"/>
        <v/>
      </c>
      <c r="DH48" s="31" t="str">
        <f t="shared" si="165"/>
        <v/>
      </c>
      <c r="DI48" s="31" t="str">
        <f t="shared" si="166"/>
        <v/>
      </c>
      <c r="DJ48" s="31" t="str">
        <f t="shared" si="167"/>
        <v/>
      </c>
      <c r="DK48" s="31" t="str">
        <f t="shared" si="168"/>
        <v/>
      </c>
      <c r="DL48" s="31">
        <f t="shared" si="169"/>
        <v>6</v>
      </c>
      <c r="DM48" s="31" t="str">
        <f t="shared" si="170"/>
        <v/>
      </c>
      <c r="DN48" s="31" t="str">
        <f t="shared" si="171"/>
        <v/>
      </c>
      <c r="DO48" s="31" t="str">
        <f t="shared" si="172"/>
        <v/>
      </c>
      <c r="DP48" s="31" t="str">
        <f t="shared" si="173"/>
        <v/>
      </c>
      <c r="DQ48" s="31" t="str">
        <f t="shared" si="174"/>
        <v/>
      </c>
      <c r="DR48" s="31" t="str">
        <f t="shared" si="175"/>
        <v/>
      </c>
      <c r="DS48" s="31" t="str">
        <f t="shared" si="176"/>
        <v/>
      </c>
      <c r="DT48" s="31" t="str">
        <f t="shared" si="177"/>
        <v/>
      </c>
      <c r="DU48" s="31">
        <f t="shared" si="178"/>
        <v>61</v>
      </c>
      <c r="DV48" s="31" t="str">
        <f t="shared" si="179"/>
        <v/>
      </c>
      <c r="DW48" s="48">
        <f t="shared" si="180"/>
        <v>18.30985915492958</v>
      </c>
      <c r="DX48" s="72" t="str">
        <f t="shared" si="181"/>
        <v/>
      </c>
      <c r="DY48" s="74">
        <v>24.25</v>
      </c>
      <c r="DZ48" s="74">
        <v>5.28</v>
      </c>
    </row>
    <row r="49" spans="1:130" ht="13.2" x14ac:dyDescent="0.25">
      <c r="A49" s="31">
        <v>47</v>
      </c>
      <c r="B49" s="72">
        <v>36</v>
      </c>
      <c r="C49" s="15"/>
      <c r="D49" s="14" t="s">
        <v>246</v>
      </c>
      <c r="E49" s="14"/>
      <c r="F49" s="14"/>
      <c r="G49" s="14" t="s">
        <v>247</v>
      </c>
      <c r="H49" s="50"/>
      <c r="I49" s="15" t="s">
        <v>203</v>
      </c>
      <c r="J49" s="47"/>
      <c r="K49" s="47"/>
      <c r="L49" s="47"/>
      <c r="M49" s="54">
        <v>17</v>
      </c>
      <c r="N49" s="54">
        <v>27.75</v>
      </c>
      <c r="O49" s="54">
        <v>16.25</v>
      </c>
      <c r="P49" s="54">
        <v>15.75</v>
      </c>
      <c r="Q49" s="54"/>
      <c r="R49" s="51"/>
      <c r="S49" s="51"/>
      <c r="T49" s="51"/>
      <c r="U49" s="51"/>
      <c r="V49" s="51"/>
      <c r="W49" s="51"/>
      <c r="X49" s="52">
        <f t="shared" si="91"/>
        <v>1.64</v>
      </c>
      <c r="Y49" s="52">
        <f t="shared" si="92"/>
        <v>8.32</v>
      </c>
      <c r="Z49" s="52">
        <f t="shared" si="93"/>
        <v>1.44</v>
      </c>
      <c r="AA49" s="52">
        <f t="shared" si="94"/>
        <v>1.32</v>
      </c>
      <c r="AB49" s="52" t="str">
        <f t="shared" si="95"/>
        <v xml:space="preserve"> </v>
      </c>
      <c r="AC49" s="54">
        <v>20</v>
      </c>
      <c r="AD49" s="54">
        <v>14.5</v>
      </c>
      <c r="AE49" s="54">
        <v>16</v>
      </c>
      <c r="AF49" s="54">
        <v>14.5</v>
      </c>
      <c r="AG49" s="54">
        <v>14.5</v>
      </c>
      <c r="AH49" s="52">
        <f t="shared" si="96"/>
        <v>2.76</v>
      </c>
      <c r="AI49" s="52">
        <f t="shared" si="97"/>
        <v>1.06</v>
      </c>
      <c r="AJ49" s="52">
        <f t="shared" si="98"/>
        <v>1.38</v>
      </c>
      <c r="AK49" s="52">
        <f t="shared" si="99"/>
        <v>1.06</v>
      </c>
      <c r="AL49" s="52">
        <f t="shared" si="100"/>
        <v>1.06</v>
      </c>
      <c r="AM49" s="53"/>
      <c r="AN49" s="53"/>
      <c r="AO49" s="53"/>
      <c r="AP49" s="53"/>
      <c r="AQ49" s="53"/>
      <c r="AR49" s="53"/>
      <c r="AS49" s="55">
        <f t="shared" si="101"/>
        <v>12.72</v>
      </c>
      <c r="AT49" s="31">
        <f t="shared" si="102"/>
        <v>28</v>
      </c>
      <c r="AU49" s="57">
        <f>IF(D49="","",IF(LOOKUP(AT49,'Master 2012 Pay Sheet'!$A$5:$A$35,'Master 2012 Pay Sheet'!$B$5:$B$35)&gt;0,LOOKUP(AT49,'Master 2012 Pay Sheet'!$A$5:$A$35,'Master 2012 Pay Sheet'!$B$5:$B$35),0))</f>
        <v>0</v>
      </c>
      <c r="AV49" s="56">
        <f t="shared" si="103"/>
        <v>7.32</v>
      </c>
      <c r="AW49" s="31">
        <f t="shared" si="104"/>
        <v>47</v>
      </c>
      <c r="AX49" s="57">
        <f>IF(D49="","",IF(LOOKUP(AW49,'Master 2012 Pay Sheet'!$C$5:$C$35,'Master 2012 Pay Sheet'!$D$5:$D$35)&gt;0,LOOKUP(AW49,'Master 2012 Pay Sheet'!$C$5:$C$35,'Master 2012 Pay Sheet'!$D$5:$D$35),0))</f>
        <v>0</v>
      </c>
      <c r="AY49" s="56">
        <f t="shared" si="105"/>
        <v>20.04</v>
      </c>
      <c r="AZ49" s="31">
        <f t="shared" si="106"/>
        <v>40</v>
      </c>
      <c r="BA49" s="57">
        <f>IF(D49="","",IF(LOOKUP(AZ49,'Master 2012 Pay Sheet'!$E$5:$E$35,'Master 2012 Pay Sheet'!$F$5:$F$35)&gt;0,LOOKUP(AZ49,'Master 2012 Pay Sheet'!$E$5:$E$35,'Master 2012 Pay Sheet'!$F$5:$F$35),0))</f>
        <v>0</v>
      </c>
      <c r="BB49" s="57">
        <f t="shared" si="107"/>
        <v>0</v>
      </c>
      <c r="BC49" s="31">
        <f t="shared" si="108"/>
        <v>-12</v>
      </c>
      <c r="BD49" s="31" t="str">
        <f t="shared" si="109"/>
        <v/>
      </c>
      <c r="BE49" s="31">
        <f t="shared" si="110"/>
        <v>4</v>
      </c>
      <c r="BF49" s="56">
        <f t="shared" si="111"/>
        <v>8.32</v>
      </c>
      <c r="BG49" s="31" t="str">
        <f t="shared" si="112"/>
        <v/>
      </c>
      <c r="BH49" s="31">
        <f t="shared" si="113"/>
        <v>5</v>
      </c>
      <c r="BI49" s="56">
        <f t="shared" si="114"/>
        <v>2.76</v>
      </c>
      <c r="BJ49" s="31" t="str">
        <f t="shared" si="115"/>
        <v/>
      </c>
      <c r="BK49" s="31">
        <f t="shared" si="116"/>
        <v>9</v>
      </c>
      <c r="BL49" s="31">
        <f t="shared" si="117"/>
        <v>0</v>
      </c>
      <c r="BM49" s="31">
        <f t="shared" si="118"/>
        <v>36</v>
      </c>
      <c r="BN49" s="31">
        <f t="shared" si="119"/>
        <v>0</v>
      </c>
      <c r="BO49" s="31">
        <f t="shared" si="120"/>
        <v>36</v>
      </c>
      <c r="BP49" s="31">
        <f t="shared" si="121"/>
        <v>0</v>
      </c>
      <c r="BQ49" s="31">
        <f t="shared" si="122"/>
        <v>36</v>
      </c>
      <c r="BR49" s="31">
        <f t="shared" si="123"/>
        <v>0</v>
      </c>
      <c r="BS49" s="31">
        <f t="shared" si="124"/>
        <v>36</v>
      </c>
      <c r="BT49" s="31">
        <f t="shared" si="125"/>
        <v>0</v>
      </c>
      <c r="BU49" s="31">
        <f t="shared" si="126"/>
        <v>36</v>
      </c>
      <c r="BV49" s="31">
        <f t="shared" si="127"/>
        <v>0</v>
      </c>
      <c r="BW49" s="31">
        <f t="shared" si="128"/>
        <v>36</v>
      </c>
      <c r="BX49" s="31">
        <f t="shared" si="129"/>
        <v>0</v>
      </c>
      <c r="BY49" s="31">
        <f t="shared" si="130"/>
        <v>36</v>
      </c>
      <c r="BZ49" s="31">
        <f t="shared" si="131"/>
        <v>0</v>
      </c>
      <c r="CA49" s="31">
        <f t="shared" si="132"/>
        <v>36</v>
      </c>
      <c r="CB49" s="31">
        <f t="shared" si="133"/>
        <v>0</v>
      </c>
      <c r="CC49" s="31">
        <f t="shared" si="134"/>
        <v>36</v>
      </c>
      <c r="CD49" s="31">
        <f t="shared" si="135"/>
        <v>0</v>
      </c>
      <c r="CE49" s="31">
        <f t="shared" si="136"/>
        <v>36</v>
      </c>
      <c r="CF49" s="31">
        <f t="shared" si="137"/>
        <v>0</v>
      </c>
      <c r="CG49" s="31">
        <f t="shared" si="138"/>
        <v>36</v>
      </c>
      <c r="CH49" s="31">
        <f t="shared" si="139"/>
        <v>0</v>
      </c>
      <c r="CI49" s="31">
        <f t="shared" si="140"/>
        <v>36</v>
      </c>
      <c r="CJ49" s="31" t="str">
        <f t="shared" si="141"/>
        <v/>
      </c>
      <c r="CK49" s="31" t="str">
        <f t="shared" si="142"/>
        <v/>
      </c>
      <c r="CL49" s="31" t="str">
        <f t="shared" si="143"/>
        <v/>
      </c>
      <c r="CM49" s="31" t="str">
        <f t="shared" si="144"/>
        <v/>
      </c>
      <c r="CN49" s="31" t="str">
        <f t="shared" si="145"/>
        <v/>
      </c>
      <c r="CO49" s="31" t="str">
        <f t="shared" si="146"/>
        <v/>
      </c>
      <c r="CP49" s="31" t="str">
        <f t="shared" si="147"/>
        <v/>
      </c>
      <c r="CQ49" s="31" t="str">
        <f t="shared" si="148"/>
        <v/>
      </c>
      <c r="CR49" s="31" t="str">
        <f t="shared" si="149"/>
        <v/>
      </c>
      <c r="CS49" s="31" t="str">
        <f t="shared" si="150"/>
        <v/>
      </c>
      <c r="CT49" s="31" t="str">
        <f t="shared" si="151"/>
        <v/>
      </c>
      <c r="CU49" s="31" t="str">
        <f t="shared" si="152"/>
        <v/>
      </c>
      <c r="CV49" s="31" t="str">
        <f t="shared" si="153"/>
        <v/>
      </c>
      <c r="CW49" s="31" t="str">
        <f t="shared" si="154"/>
        <v/>
      </c>
      <c r="CX49" s="31">
        <f t="shared" si="155"/>
        <v>4</v>
      </c>
      <c r="CY49" s="31" t="str">
        <f t="shared" si="156"/>
        <v/>
      </c>
      <c r="CZ49" s="31" t="str">
        <f t="shared" si="157"/>
        <v/>
      </c>
      <c r="DA49" s="31" t="str">
        <f t="shared" si="158"/>
        <v/>
      </c>
      <c r="DB49" s="31" t="str">
        <f t="shared" si="159"/>
        <v/>
      </c>
      <c r="DC49" s="31" t="str">
        <f t="shared" si="160"/>
        <v/>
      </c>
      <c r="DD49" s="31" t="str">
        <f t="shared" si="161"/>
        <v/>
      </c>
      <c r="DE49" s="31">
        <f t="shared" si="162"/>
        <v>5</v>
      </c>
      <c r="DF49" s="31" t="str">
        <f t="shared" si="163"/>
        <v/>
      </c>
      <c r="DG49" s="31" t="str">
        <f t="shared" si="164"/>
        <v/>
      </c>
      <c r="DH49" s="31" t="str">
        <f t="shared" si="165"/>
        <v/>
      </c>
      <c r="DI49" s="31" t="str">
        <f t="shared" si="166"/>
        <v/>
      </c>
      <c r="DJ49" s="31" t="str">
        <f t="shared" si="167"/>
        <v/>
      </c>
      <c r="DK49" s="31" t="str">
        <f t="shared" si="168"/>
        <v/>
      </c>
      <c r="DL49" s="31" t="str">
        <f t="shared" si="169"/>
        <v/>
      </c>
      <c r="DM49" s="31" t="str">
        <f t="shared" si="170"/>
        <v/>
      </c>
      <c r="DN49" s="31" t="str">
        <f t="shared" si="171"/>
        <v/>
      </c>
      <c r="DO49" s="31">
        <f t="shared" si="172"/>
        <v>9</v>
      </c>
      <c r="DP49" s="31" t="str">
        <f t="shared" si="173"/>
        <v/>
      </c>
      <c r="DQ49" s="31" t="str">
        <f t="shared" si="174"/>
        <v/>
      </c>
      <c r="DR49" s="31" t="str">
        <f t="shared" si="175"/>
        <v/>
      </c>
      <c r="DS49" s="31" t="str">
        <f t="shared" si="176"/>
        <v/>
      </c>
      <c r="DT49" s="31">
        <f t="shared" si="177"/>
        <v>36</v>
      </c>
      <c r="DU49" s="31" t="str">
        <f t="shared" si="178"/>
        <v/>
      </c>
      <c r="DV49" s="31" t="str">
        <f t="shared" si="179"/>
        <v/>
      </c>
      <c r="DW49" s="48">
        <f t="shared" si="180"/>
        <v>45.070422535211272</v>
      </c>
      <c r="DX49" s="72" t="str">
        <f t="shared" si="181"/>
        <v/>
      </c>
      <c r="DY49" s="74">
        <v>24.5</v>
      </c>
      <c r="DZ49" s="74">
        <v>5.46</v>
      </c>
    </row>
    <row r="50" spans="1:130" ht="13.2" x14ac:dyDescent="0.25">
      <c r="A50" s="31">
        <v>48</v>
      </c>
      <c r="B50" s="72">
        <v>64</v>
      </c>
      <c r="C50" s="15"/>
      <c r="D50" s="14" t="s">
        <v>302</v>
      </c>
      <c r="E50" s="14"/>
      <c r="F50" s="14"/>
      <c r="G50" s="14" t="s">
        <v>303</v>
      </c>
      <c r="H50" s="50"/>
      <c r="I50" s="15" t="s">
        <v>203</v>
      </c>
      <c r="J50" s="47"/>
      <c r="K50" s="47"/>
      <c r="L50" s="47"/>
      <c r="M50" s="54">
        <v>18.5</v>
      </c>
      <c r="N50" s="54">
        <v>17.5</v>
      </c>
      <c r="O50" s="54">
        <v>18</v>
      </c>
      <c r="P50" s="54">
        <v>18</v>
      </c>
      <c r="Q50" s="54">
        <v>18</v>
      </c>
      <c r="R50" s="51"/>
      <c r="S50" s="51"/>
      <c r="T50" s="51"/>
      <c r="U50" s="51"/>
      <c r="V50" s="51"/>
      <c r="W50" s="51"/>
      <c r="X50" s="52">
        <f t="shared" si="91"/>
        <v>2.12</v>
      </c>
      <c r="Y50" s="52">
        <f t="shared" si="92"/>
        <v>1.78</v>
      </c>
      <c r="Z50" s="52">
        <f t="shared" si="93"/>
        <v>1.94</v>
      </c>
      <c r="AA50" s="52">
        <f t="shared" si="94"/>
        <v>1.94</v>
      </c>
      <c r="AB50" s="52">
        <f t="shared" si="95"/>
        <v>1.94</v>
      </c>
      <c r="AC50" s="54">
        <v>16.25</v>
      </c>
      <c r="AD50" s="54">
        <v>15.75</v>
      </c>
      <c r="AE50" s="54">
        <v>22</v>
      </c>
      <c r="AF50" s="54"/>
      <c r="AG50" s="54"/>
      <c r="AH50" s="52">
        <f t="shared" si="96"/>
        <v>1.44</v>
      </c>
      <c r="AI50" s="52">
        <f t="shared" si="97"/>
        <v>1.32</v>
      </c>
      <c r="AJ50" s="52">
        <f t="shared" si="98"/>
        <v>3.8</v>
      </c>
      <c r="AK50" s="52" t="str">
        <f t="shared" si="99"/>
        <v xml:space="preserve"> </v>
      </c>
      <c r="AL50" s="52" t="str">
        <f t="shared" si="100"/>
        <v xml:space="preserve"> </v>
      </c>
      <c r="AM50" s="53"/>
      <c r="AN50" s="53"/>
      <c r="AO50" s="53"/>
      <c r="AP50" s="53"/>
      <c r="AQ50" s="53"/>
      <c r="AR50" s="53"/>
      <c r="AS50" s="55">
        <f t="shared" si="101"/>
        <v>9.7199999999999989</v>
      </c>
      <c r="AT50" s="31">
        <f t="shared" si="102"/>
        <v>44</v>
      </c>
      <c r="AU50" s="57">
        <f>IF(D50="","",IF(LOOKUP(AT50,'Master 2012 Pay Sheet'!$A$5:$A$35,'Master 2012 Pay Sheet'!$B$5:$B$35)&gt;0,LOOKUP(AT50,'Master 2012 Pay Sheet'!$A$5:$A$35,'Master 2012 Pay Sheet'!$B$5:$B$35),0))</f>
        <v>0</v>
      </c>
      <c r="AV50" s="56">
        <f t="shared" si="103"/>
        <v>6.56</v>
      </c>
      <c r="AW50" s="31">
        <f t="shared" si="104"/>
        <v>48</v>
      </c>
      <c r="AX50" s="57">
        <f>IF(D50="","",IF(LOOKUP(AW50,'Master 2012 Pay Sheet'!$C$5:$C$35,'Master 2012 Pay Sheet'!$D$5:$D$35)&gt;0,LOOKUP(AW50,'Master 2012 Pay Sheet'!$C$5:$C$35,'Master 2012 Pay Sheet'!$D$5:$D$35),0))</f>
        <v>0</v>
      </c>
      <c r="AY50" s="56">
        <f t="shared" si="105"/>
        <v>16.279999999999998</v>
      </c>
      <c r="AZ50" s="31">
        <f t="shared" si="106"/>
        <v>53</v>
      </c>
      <c r="BA50" s="57">
        <f>IF(D50="","",IF(LOOKUP(AZ50,'Master 2012 Pay Sheet'!$E$5:$E$35,'Master 2012 Pay Sheet'!$F$5:$F$35)&gt;0,LOOKUP(AZ50,'Master 2012 Pay Sheet'!$E$5:$E$35,'Master 2012 Pay Sheet'!$F$5:$F$35),0))</f>
        <v>0</v>
      </c>
      <c r="BB50" s="57">
        <f t="shared" si="107"/>
        <v>0</v>
      </c>
      <c r="BC50" s="31">
        <f t="shared" si="108"/>
        <v>-9</v>
      </c>
      <c r="BD50" s="31" t="str">
        <f t="shared" si="109"/>
        <v/>
      </c>
      <c r="BE50" s="31">
        <f t="shared" si="110"/>
        <v>5</v>
      </c>
      <c r="BF50" s="56">
        <f t="shared" si="111"/>
        <v>2.12</v>
      </c>
      <c r="BG50" s="31" t="str">
        <f t="shared" si="112"/>
        <v/>
      </c>
      <c r="BH50" s="31">
        <f t="shared" si="113"/>
        <v>3</v>
      </c>
      <c r="BI50" s="56">
        <f t="shared" si="114"/>
        <v>3.8</v>
      </c>
      <c r="BJ50" s="31" t="str">
        <f t="shared" si="115"/>
        <v/>
      </c>
      <c r="BK50" s="31">
        <f t="shared" si="116"/>
        <v>8</v>
      </c>
      <c r="BL50" s="31">
        <f t="shared" si="117"/>
        <v>0</v>
      </c>
      <c r="BM50" s="31">
        <f t="shared" si="118"/>
        <v>64</v>
      </c>
      <c r="BN50" s="31">
        <f t="shared" si="119"/>
        <v>0</v>
      </c>
      <c r="BO50" s="31">
        <f t="shared" si="120"/>
        <v>64</v>
      </c>
      <c r="BP50" s="31">
        <f t="shared" si="121"/>
        <v>0</v>
      </c>
      <c r="BQ50" s="31">
        <f t="shared" si="122"/>
        <v>64</v>
      </c>
      <c r="BR50" s="31">
        <f t="shared" si="123"/>
        <v>0</v>
      </c>
      <c r="BS50" s="31">
        <f t="shared" si="124"/>
        <v>64</v>
      </c>
      <c r="BT50" s="31">
        <f t="shared" si="125"/>
        <v>0</v>
      </c>
      <c r="BU50" s="31">
        <f t="shared" si="126"/>
        <v>64</v>
      </c>
      <c r="BV50" s="31">
        <f t="shared" si="127"/>
        <v>0</v>
      </c>
      <c r="BW50" s="31">
        <f t="shared" si="128"/>
        <v>64</v>
      </c>
      <c r="BX50" s="31">
        <f t="shared" si="129"/>
        <v>0</v>
      </c>
      <c r="BY50" s="31">
        <f t="shared" si="130"/>
        <v>64</v>
      </c>
      <c r="BZ50" s="31">
        <f t="shared" si="131"/>
        <v>0</v>
      </c>
      <c r="CA50" s="31">
        <f t="shared" si="132"/>
        <v>64</v>
      </c>
      <c r="CB50" s="31">
        <f t="shared" si="133"/>
        <v>0</v>
      </c>
      <c r="CC50" s="31">
        <f t="shared" si="134"/>
        <v>64</v>
      </c>
      <c r="CD50" s="31">
        <f t="shared" si="135"/>
        <v>0</v>
      </c>
      <c r="CE50" s="31">
        <f t="shared" si="136"/>
        <v>64</v>
      </c>
      <c r="CF50" s="31">
        <f t="shared" si="137"/>
        <v>0</v>
      </c>
      <c r="CG50" s="31">
        <f t="shared" si="138"/>
        <v>64</v>
      </c>
      <c r="CH50" s="31">
        <f t="shared" si="139"/>
        <v>0</v>
      </c>
      <c r="CI50" s="31">
        <f t="shared" si="140"/>
        <v>64</v>
      </c>
      <c r="CJ50" s="31" t="str">
        <f t="shared" si="141"/>
        <v/>
      </c>
      <c r="CK50" s="31" t="str">
        <f t="shared" si="142"/>
        <v/>
      </c>
      <c r="CL50" s="31" t="str">
        <f t="shared" si="143"/>
        <v/>
      </c>
      <c r="CM50" s="31" t="str">
        <f t="shared" si="144"/>
        <v/>
      </c>
      <c r="CN50" s="31" t="str">
        <f t="shared" si="145"/>
        <v/>
      </c>
      <c r="CO50" s="31" t="str">
        <f t="shared" si="146"/>
        <v/>
      </c>
      <c r="CP50" s="31" t="str">
        <f t="shared" si="147"/>
        <v/>
      </c>
      <c r="CQ50" s="31" t="str">
        <f t="shared" si="148"/>
        <v/>
      </c>
      <c r="CR50" s="31" t="str">
        <f t="shared" si="149"/>
        <v/>
      </c>
      <c r="CS50" s="31" t="str">
        <f t="shared" si="150"/>
        <v/>
      </c>
      <c r="CT50" s="31" t="str">
        <f t="shared" si="151"/>
        <v/>
      </c>
      <c r="CU50" s="31" t="str">
        <f t="shared" si="152"/>
        <v/>
      </c>
      <c r="CV50" s="31" t="str">
        <f t="shared" si="153"/>
        <v/>
      </c>
      <c r="CW50" s="31" t="str">
        <f t="shared" si="154"/>
        <v/>
      </c>
      <c r="CX50" s="31" t="str">
        <f t="shared" si="155"/>
        <v/>
      </c>
      <c r="CY50" s="31">
        <f t="shared" si="156"/>
        <v>5</v>
      </c>
      <c r="CZ50" s="31" t="str">
        <f t="shared" si="157"/>
        <v/>
      </c>
      <c r="DA50" s="31" t="str">
        <f t="shared" si="158"/>
        <v/>
      </c>
      <c r="DB50" s="31" t="str">
        <f t="shared" si="159"/>
        <v/>
      </c>
      <c r="DC50" s="31">
        <f t="shared" si="160"/>
        <v>3</v>
      </c>
      <c r="DD50" s="31" t="str">
        <f t="shared" si="161"/>
        <v/>
      </c>
      <c r="DE50" s="31" t="str">
        <f t="shared" si="162"/>
        <v/>
      </c>
      <c r="DF50" s="31" t="str">
        <f t="shared" si="163"/>
        <v/>
      </c>
      <c r="DG50" s="31" t="str">
        <f t="shared" si="164"/>
        <v/>
      </c>
      <c r="DH50" s="31" t="str">
        <f t="shared" si="165"/>
        <v/>
      </c>
      <c r="DI50" s="31" t="str">
        <f t="shared" si="166"/>
        <v/>
      </c>
      <c r="DJ50" s="31" t="str">
        <f t="shared" si="167"/>
        <v/>
      </c>
      <c r="DK50" s="31" t="str">
        <f t="shared" si="168"/>
        <v/>
      </c>
      <c r="DL50" s="31" t="str">
        <f t="shared" si="169"/>
        <v/>
      </c>
      <c r="DM50" s="31" t="str">
        <f t="shared" si="170"/>
        <v/>
      </c>
      <c r="DN50" s="31">
        <f t="shared" si="171"/>
        <v>8</v>
      </c>
      <c r="DO50" s="31" t="str">
        <f t="shared" si="172"/>
        <v/>
      </c>
      <c r="DP50" s="31" t="str">
        <f t="shared" si="173"/>
        <v/>
      </c>
      <c r="DQ50" s="31" t="str">
        <f t="shared" si="174"/>
        <v/>
      </c>
      <c r="DR50" s="31" t="str">
        <f t="shared" si="175"/>
        <v/>
      </c>
      <c r="DS50" s="31" t="str">
        <f t="shared" si="176"/>
        <v/>
      </c>
      <c r="DT50" s="31">
        <f t="shared" si="177"/>
        <v>64</v>
      </c>
      <c r="DU50" s="31" t="str">
        <f t="shared" si="178"/>
        <v/>
      </c>
      <c r="DV50" s="31" t="str">
        <f t="shared" si="179"/>
        <v/>
      </c>
      <c r="DW50" s="48">
        <f t="shared" si="180"/>
        <v>26.760563380281688</v>
      </c>
      <c r="DX50" s="72" t="str">
        <f t="shared" si="181"/>
        <v/>
      </c>
      <c r="DY50" s="74">
        <v>24.75</v>
      </c>
      <c r="DZ50" s="74">
        <v>5.66</v>
      </c>
    </row>
    <row r="51" spans="1:130" ht="13.2" x14ac:dyDescent="0.25">
      <c r="A51" s="31">
        <v>49</v>
      </c>
      <c r="B51" s="72">
        <v>17</v>
      </c>
      <c r="C51" s="15"/>
      <c r="D51" s="14" t="s">
        <v>206</v>
      </c>
      <c r="E51" s="14"/>
      <c r="F51" s="14"/>
      <c r="G51" s="14" t="s">
        <v>207</v>
      </c>
      <c r="H51" s="50"/>
      <c r="I51" s="15" t="s">
        <v>203</v>
      </c>
      <c r="J51" s="47"/>
      <c r="K51" s="47"/>
      <c r="L51" s="47"/>
      <c r="M51" s="54">
        <v>20.25</v>
      </c>
      <c r="N51" s="54">
        <v>17.75</v>
      </c>
      <c r="O51" s="54">
        <v>17</v>
      </c>
      <c r="P51" s="54"/>
      <c r="Q51" s="54"/>
      <c r="R51" s="51"/>
      <c r="S51" s="51"/>
      <c r="T51" s="51"/>
      <c r="U51" s="51"/>
      <c r="V51" s="51"/>
      <c r="W51" s="51"/>
      <c r="X51" s="52">
        <f t="shared" si="91"/>
        <v>2.88</v>
      </c>
      <c r="Y51" s="52">
        <f t="shared" si="92"/>
        <v>1.86</v>
      </c>
      <c r="Z51" s="52">
        <f t="shared" si="93"/>
        <v>1.64</v>
      </c>
      <c r="AA51" s="52" t="str">
        <f t="shared" si="94"/>
        <v xml:space="preserve"> </v>
      </c>
      <c r="AB51" s="52" t="str">
        <f t="shared" si="95"/>
        <v xml:space="preserve"> </v>
      </c>
      <c r="AC51" s="54">
        <v>17.5</v>
      </c>
      <c r="AD51" s="54">
        <v>15.25</v>
      </c>
      <c r="AE51" s="54">
        <v>14.5</v>
      </c>
      <c r="AF51" s="54">
        <v>16</v>
      </c>
      <c r="AG51" s="54">
        <v>15</v>
      </c>
      <c r="AH51" s="52">
        <f t="shared" si="96"/>
        <v>1.78</v>
      </c>
      <c r="AI51" s="52">
        <f t="shared" si="97"/>
        <v>1.18</v>
      </c>
      <c r="AJ51" s="52">
        <f t="shared" si="98"/>
        <v>1.06</v>
      </c>
      <c r="AK51" s="52">
        <f t="shared" si="99"/>
        <v>1.38</v>
      </c>
      <c r="AL51" s="52">
        <f t="shared" si="100"/>
        <v>1.1200000000000001</v>
      </c>
      <c r="AM51" s="53"/>
      <c r="AN51" s="53"/>
      <c r="AO51" s="53"/>
      <c r="AP51" s="53"/>
      <c r="AQ51" s="53"/>
      <c r="AR51" s="53"/>
      <c r="AS51" s="55">
        <f t="shared" si="101"/>
        <v>6.38</v>
      </c>
      <c r="AT51" s="31">
        <f t="shared" si="102"/>
        <v>57</v>
      </c>
      <c r="AU51" s="57">
        <f>IF(D51="","",IF(LOOKUP(AT51,'Master 2012 Pay Sheet'!$A$5:$A$35,'Master 2012 Pay Sheet'!$B$5:$B$35)&gt;0,LOOKUP(AT51,'Master 2012 Pay Sheet'!$A$5:$A$35,'Master 2012 Pay Sheet'!$B$5:$B$35),0))</f>
        <v>0</v>
      </c>
      <c r="AV51" s="56">
        <f t="shared" si="103"/>
        <v>6.52</v>
      </c>
      <c r="AW51" s="31">
        <f t="shared" si="104"/>
        <v>49</v>
      </c>
      <c r="AX51" s="57">
        <f>IF(D51="","",IF(LOOKUP(AW51,'Master 2012 Pay Sheet'!$C$5:$C$35,'Master 2012 Pay Sheet'!$D$5:$D$35)&gt;0,LOOKUP(AW51,'Master 2012 Pay Sheet'!$C$5:$C$35,'Master 2012 Pay Sheet'!$D$5:$D$35),0))</f>
        <v>0</v>
      </c>
      <c r="AY51" s="56">
        <f t="shared" si="105"/>
        <v>12.899999999999999</v>
      </c>
      <c r="AZ51" s="31">
        <f t="shared" si="106"/>
        <v>60</v>
      </c>
      <c r="BA51" s="57">
        <f>IF(D51="","",IF(LOOKUP(AZ51,'Master 2012 Pay Sheet'!$E$5:$E$35,'Master 2012 Pay Sheet'!$F$5:$F$35)&gt;0,LOOKUP(AZ51,'Master 2012 Pay Sheet'!$E$5:$E$35,'Master 2012 Pay Sheet'!$F$5:$F$35),0))</f>
        <v>0</v>
      </c>
      <c r="BB51" s="57">
        <f t="shared" si="107"/>
        <v>0</v>
      </c>
      <c r="BC51" s="31">
        <f t="shared" si="108"/>
        <v>-3</v>
      </c>
      <c r="BD51" s="31" t="str">
        <f t="shared" si="109"/>
        <v/>
      </c>
      <c r="BE51" s="31">
        <f t="shared" si="110"/>
        <v>3</v>
      </c>
      <c r="BF51" s="56">
        <f t="shared" si="111"/>
        <v>2.88</v>
      </c>
      <c r="BG51" s="31" t="str">
        <f t="shared" si="112"/>
        <v/>
      </c>
      <c r="BH51" s="31">
        <f t="shared" si="113"/>
        <v>5</v>
      </c>
      <c r="BI51" s="56">
        <f t="shared" si="114"/>
        <v>1.78</v>
      </c>
      <c r="BJ51" s="31" t="str">
        <f t="shared" si="115"/>
        <v/>
      </c>
      <c r="BK51" s="31">
        <f t="shared" si="116"/>
        <v>8</v>
      </c>
      <c r="BL51" s="31">
        <f t="shared" si="117"/>
        <v>0</v>
      </c>
      <c r="BM51" s="31">
        <f t="shared" si="118"/>
        <v>17</v>
      </c>
      <c r="BN51" s="31">
        <f t="shared" si="119"/>
        <v>0</v>
      </c>
      <c r="BO51" s="31">
        <f t="shared" si="120"/>
        <v>17</v>
      </c>
      <c r="BP51" s="31">
        <f t="shared" si="121"/>
        <v>0</v>
      </c>
      <c r="BQ51" s="31">
        <f t="shared" si="122"/>
        <v>17</v>
      </c>
      <c r="BR51" s="31">
        <f t="shared" si="123"/>
        <v>0</v>
      </c>
      <c r="BS51" s="31">
        <f t="shared" si="124"/>
        <v>17</v>
      </c>
      <c r="BT51" s="31">
        <f t="shared" si="125"/>
        <v>0</v>
      </c>
      <c r="BU51" s="31">
        <f t="shared" si="126"/>
        <v>17</v>
      </c>
      <c r="BV51" s="31">
        <f t="shared" si="127"/>
        <v>0</v>
      </c>
      <c r="BW51" s="31">
        <f t="shared" si="128"/>
        <v>17</v>
      </c>
      <c r="BX51" s="31">
        <f t="shared" si="129"/>
        <v>0</v>
      </c>
      <c r="BY51" s="31">
        <f t="shared" si="130"/>
        <v>17</v>
      </c>
      <c r="BZ51" s="31">
        <f t="shared" si="131"/>
        <v>0</v>
      </c>
      <c r="CA51" s="31">
        <f t="shared" si="132"/>
        <v>17</v>
      </c>
      <c r="CB51" s="31">
        <f t="shared" si="133"/>
        <v>0</v>
      </c>
      <c r="CC51" s="31">
        <f t="shared" si="134"/>
        <v>17</v>
      </c>
      <c r="CD51" s="31">
        <f t="shared" si="135"/>
        <v>0</v>
      </c>
      <c r="CE51" s="31">
        <f t="shared" si="136"/>
        <v>17</v>
      </c>
      <c r="CF51" s="31">
        <f t="shared" si="137"/>
        <v>0</v>
      </c>
      <c r="CG51" s="31">
        <f t="shared" si="138"/>
        <v>17</v>
      </c>
      <c r="CH51" s="31">
        <f t="shared" si="139"/>
        <v>0</v>
      </c>
      <c r="CI51" s="31">
        <f t="shared" si="140"/>
        <v>17</v>
      </c>
      <c r="CJ51" s="31" t="str">
        <f t="shared" si="141"/>
        <v/>
      </c>
      <c r="CK51" s="31" t="str">
        <f t="shared" si="142"/>
        <v/>
      </c>
      <c r="CL51" s="31" t="str">
        <f t="shared" si="143"/>
        <v/>
      </c>
      <c r="CM51" s="31" t="str">
        <f t="shared" si="144"/>
        <v/>
      </c>
      <c r="CN51" s="31" t="str">
        <f t="shared" si="145"/>
        <v/>
      </c>
      <c r="CO51" s="31" t="str">
        <f t="shared" si="146"/>
        <v/>
      </c>
      <c r="CP51" s="31" t="str">
        <f t="shared" si="147"/>
        <v/>
      </c>
      <c r="CQ51" s="31" t="str">
        <f t="shared" si="148"/>
        <v/>
      </c>
      <c r="CR51" s="31" t="str">
        <f t="shared" si="149"/>
        <v/>
      </c>
      <c r="CS51" s="31" t="str">
        <f t="shared" si="150"/>
        <v/>
      </c>
      <c r="CT51" s="31" t="str">
        <f t="shared" si="151"/>
        <v/>
      </c>
      <c r="CU51" s="31" t="str">
        <f t="shared" si="152"/>
        <v/>
      </c>
      <c r="CV51" s="31" t="str">
        <f t="shared" si="153"/>
        <v/>
      </c>
      <c r="CW51" s="31">
        <f t="shared" si="154"/>
        <v>3</v>
      </c>
      <c r="CX51" s="31" t="str">
        <f t="shared" si="155"/>
        <v/>
      </c>
      <c r="CY51" s="31" t="str">
        <f t="shared" si="156"/>
        <v/>
      </c>
      <c r="CZ51" s="31" t="str">
        <f t="shared" si="157"/>
        <v/>
      </c>
      <c r="DA51" s="31" t="str">
        <f t="shared" si="158"/>
        <v/>
      </c>
      <c r="DB51" s="31" t="str">
        <f t="shared" si="159"/>
        <v/>
      </c>
      <c r="DC51" s="31" t="str">
        <f t="shared" si="160"/>
        <v/>
      </c>
      <c r="DD51" s="31" t="str">
        <f t="shared" si="161"/>
        <v/>
      </c>
      <c r="DE51" s="31">
        <f t="shared" si="162"/>
        <v>5</v>
      </c>
      <c r="DF51" s="31" t="str">
        <f t="shared" si="163"/>
        <v/>
      </c>
      <c r="DG51" s="31" t="str">
        <f t="shared" si="164"/>
        <v/>
      </c>
      <c r="DH51" s="31" t="str">
        <f t="shared" si="165"/>
        <v/>
      </c>
      <c r="DI51" s="31" t="str">
        <f t="shared" si="166"/>
        <v/>
      </c>
      <c r="DJ51" s="31" t="str">
        <f t="shared" si="167"/>
        <v/>
      </c>
      <c r="DK51" s="31" t="str">
        <f t="shared" si="168"/>
        <v/>
      </c>
      <c r="DL51" s="31" t="str">
        <f t="shared" si="169"/>
        <v/>
      </c>
      <c r="DM51" s="31" t="str">
        <f t="shared" si="170"/>
        <v/>
      </c>
      <c r="DN51" s="31">
        <f t="shared" si="171"/>
        <v>8</v>
      </c>
      <c r="DO51" s="31" t="str">
        <f t="shared" si="172"/>
        <v/>
      </c>
      <c r="DP51" s="31" t="str">
        <f t="shared" si="173"/>
        <v/>
      </c>
      <c r="DQ51" s="31" t="str">
        <f t="shared" si="174"/>
        <v/>
      </c>
      <c r="DR51" s="31" t="str">
        <f t="shared" si="175"/>
        <v/>
      </c>
      <c r="DS51" s="31" t="str">
        <f t="shared" si="176"/>
        <v/>
      </c>
      <c r="DT51" s="31">
        <f t="shared" si="177"/>
        <v>17</v>
      </c>
      <c r="DU51" s="31" t="str">
        <f t="shared" si="178"/>
        <v/>
      </c>
      <c r="DV51" s="31" t="str">
        <f t="shared" si="179"/>
        <v/>
      </c>
      <c r="DW51" s="48">
        <f t="shared" si="180"/>
        <v>16.901408450704224</v>
      </c>
      <c r="DX51" s="72" t="str">
        <f t="shared" si="181"/>
        <v/>
      </c>
      <c r="DY51" s="74">
        <v>25</v>
      </c>
      <c r="DZ51" s="74">
        <v>5.84</v>
      </c>
    </row>
    <row r="52" spans="1:130" ht="13.2" x14ac:dyDescent="0.25">
      <c r="A52" s="31">
        <v>50</v>
      </c>
      <c r="B52" s="72">
        <v>41</v>
      </c>
      <c r="C52" s="15"/>
      <c r="D52" s="14" t="s">
        <v>256</v>
      </c>
      <c r="E52" s="14"/>
      <c r="F52" s="14"/>
      <c r="G52" s="14" t="s">
        <v>257</v>
      </c>
      <c r="H52" s="50"/>
      <c r="I52" s="15" t="s">
        <v>203</v>
      </c>
      <c r="J52" s="47"/>
      <c r="K52" s="47"/>
      <c r="L52" s="47"/>
      <c r="M52" s="54">
        <v>17</v>
      </c>
      <c r="N52" s="54">
        <v>19</v>
      </c>
      <c r="O52" s="54">
        <v>21.75</v>
      </c>
      <c r="P52" s="54">
        <v>16.5</v>
      </c>
      <c r="Q52" s="54">
        <v>19.75</v>
      </c>
      <c r="R52" s="51"/>
      <c r="S52" s="51"/>
      <c r="T52" s="51"/>
      <c r="U52" s="51"/>
      <c r="V52" s="51"/>
      <c r="W52" s="51"/>
      <c r="X52" s="52">
        <f t="shared" si="91"/>
        <v>1.64</v>
      </c>
      <c r="Y52" s="52">
        <f t="shared" si="92"/>
        <v>2.3199999999999998</v>
      </c>
      <c r="Z52" s="52">
        <f t="shared" si="93"/>
        <v>3.66</v>
      </c>
      <c r="AA52" s="52">
        <f t="shared" si="94"/>
        <v>1.5</v>
      </c>
      <c r="AB52" s="52">
        <f t="shared" si="95"/>
        <v>2.64</v>
      </c>
      <c r="AC52" s="54">
        <v>15</v>
      </c>
      <c r="AD52" s="54">
        <v>15</v>
      </c>
      <c r="AE52" s="54">
        <v>16.75</v>
      </c>
      <c r="AF52" s="54">
        <v>15.5</v>
      </c>
      <c r="AG52" s="54">
        <v>16.25</v>
      </c>
      <c r="AH52" s="52">
        <f t="shared" si="96"/>
        <v>1.1200000000000001</v>
      </c>
      <c r="AI52" s="52">
        <f t="shared" si="97"/>
        <v>1.1200000000000001</v>
      </c>
      <c r="AJ52" s="52">
        <f t="shared" si="98"/>
        <v>1.58</v>
      </c>
      <c r="AK52" s="52">
        <f t="shared" si="99"/>
        <v>1.24</v>
      </c>
      <c r="AL52" s="52">
        <f t="shared" si="100"/>
        <v>1.44</v>
      </c>
      <c r="AM52" s="53"/>
      <c r="AN52" s="53"/>
      <c r="AO52" s="53"/>
      <c r="AP52" s="53"/>
      <c r="AQ52" s="53"/>
      <c r="AR52" s="53"/>
      <c r="AS52" s="55">
        <f t="shared" si="101"/>
        <v>11.760000000000002</v>
      </c>
      <c r="AT52" s="31">
        <f t="shared" si="102"/>
        <v>33</v>
      </c>
      <c r="AU52" s="57">
        <f>IF(D52="","",IF(LOOKUP(AT52,'Master 2012 Pay Sheet'!$A$5:$A$35,'Master 2012 Pay Sheet'!$B$5:$B$35)&gt;0,LOOKUP(AT52,'Master 2012 Pay Sheet'!$A$5:$A$35,'Master 2012 Pay Sheet'!$B$5:$B$35),0))</f>
        <v>0</v>
      </c>
      <c r="AV52" s="56">
        <f t="shared" si="103"/>
        <v>6.5</v>
      </c>
      <c r="AW52" s="31">
        <f t="shared" si="104"/>
        <v>50</v>
      </c>
      <c r="AX52" s="57">
        <f>IF(D52="","",IF(LOOKUP(AW52,'Master 2012 Pay Sheet'!$C$5:$C$35,'Master 2012 Pay Sheet'!$D$5:$D$35)&gt;0,LOOKUP(AW52,'Master 2012 Pay Sheet'!$C$5:$C$35,'Master 2012 Pay Sheet'!$D$5:$D$35),0))</f>
        <v>0</v>
      </c>
      <c r="AY52" s="56">
        <f t="shared" si="105"/>
        <v>18.260000000000002</v>
      </c>
      <c r="AZ52" s="31">
        <f t="shared" si="106"/>
        <v>47</v>
      </c>
      <c r="BA52" s="57">
        <f>IF(D52="","",IF(LOOKUP(AZ52,'Master 2012 Pay Sheet'!$E$5:$E$35,'Master 2012 Pay Sheet'!$F$5:$F$35)&gt;0,LOOKUP(AZ52,'Master 2012 Pay Sheet'!$E$5:$E$35,'Master 2012 Pay Sheet'!$F$5:$F$35),0))</f>
        <v>0</v>
      </c>
      <c r="BB52" s="57">
        <f t="shared" si="107"/>
        <v>0</v>
      </c>
      <c r="BC52" s="31">
        <f t="shared" si="108"/>
        <v>-14</v>
      </c>
      <c r="BD52" s="31" t="str">
        <f t="shared" si="109"/>
        <v/>
      </c>
      <c r="BE52" s="31">
        <f t="shared" si="110"/>
        <v>5</v>
      </c>
      <c r="BF52" s="56">
        <f t="shared" si="111"/>
        <v>3.66</v>
      </c>
      <c r="BG52" s="31" t="str">
        <f t="shared" si="112"/>
        <v/>
      </c>
      <c r="BH52" s="31">
        <f t="shared" si="113"/>
        <v>5</v>
      </c>
      <c r="BI52" s="56">
        <f t="shared" si="114"/>
        <v>1.58</v>
      </c>
      <c r="BJ52" s="31" t="str">
        <f t="shared" si="115"/>
        <v/>
      </c>
      <c r="BK52" s="31">
        <f t="shared" si="116"/>
        <v>10</v>
      </c>
      <c r="BL52" s="31">
        <f t="shared" si="117"/>
        <v>0</v>
      </c>
      <c r="BM52" s="31">
        <f t="shared" si="118"/>
        <v>41</v>
      </c>
      <c r="BN52" s="31">
        <f t="shared" si="119"/>
        <v>0</v>
      </c>
      <c r="BO52" s="31">
        <f t="shared" si="120"/>
        <v>41</v>
      </c>
      <c r="BP52" s="31">
        <f t="shared" si="121"/>
        <v>0</v>
      </c>
      <c r="BQ52" s="31">
        <f t="shared" si="122"/>
        <v>41</v>
      </c>
      <c r="BR52" s="31">
        <f t="shared" si="123"/>
        <v>0</v>
      </c>
      <c r="BS52" s="31">
        <f t="shared" si="124"/>
        <v>41</v>
      </c>
      <c r="BT52" s="31">
        <f t="shared" si="125"/>
        <v>0</v>
      </c>
      <c r="BU52" s="31">
        <f t="shared" si="126"/>
        <v>41</v>
      </c>
      <c r="BV52" s="31">
        <f t="shared" si="127"/>
        <v>0</v>
      </c>
      <c r="BW52" s="31">
        <f t="shared" si="128"/>
        <v>41</v>
      </c>
      <c r="BX52" s="31">
        <f t="shared" si="129"/>
        <v>0</v>
      </c>
      <c r="BY52" s="31">
        <f t="shared" si="130"/>
        <v>41</v>
      </c>
      <c r="BZ52" s="31">
        <f t="shared" si="131"/>
        <v>0</v>
      </c>
      <c r="CA52" s="31">
        <f t="shared" si="132"/>
        <v>41</v>
      </c>
      <c r="CB52" s="31">
        <f t="shared" si="133"/>
        <v>0</v>
      </c>
      <c r="CC52" s="31">
        <f t="shared" si="134"/>
        <v>41</v>
      </c>
      <c r="CD52" s="31">
        <f t="shared" si="135"/>
        <v>0</v>
      </c>
      <c r="CE52" s="31">
        <f t="shared" si="136"/>
        <v>41</v>
      </c>
      <c r="CF52" s="31">
        <f t="shared" si="137"/>
        <v>0</v>
      </c>
      <c r="CG52" s="31">
        <f t="shared" si="138"/>
        <v>41</v>
      </c>
      <c r="CH52" s="31">
        <f t="shared" si="139"/>
        <v>0</v>
      </c>
      <c r="CI52" s="31">
        <f t="shared" si="140"/>
        <v>41</v>
      </c>
      <c r="CJ52" s="31" t="str">
        <f t="shared" si="141"/>
        <v/>
      </c>
      <c r="CK52" s="31" t="str">
        <f t="shared" si="142"/>
        <v/>
      </c>
      <c r="CL52" s="31" t="str">
        <f t="shared" si="143"/>
        <v/>
      </c>
      <c r="CM52" s="31" t="str">
        <f t="shared" si="144"/>
        <v/>
      </c>
      <c r="CN52" s="31" t="str">
        <f t="shared" si="145"/>
        <v/>
      </c>
      <c r="CO52" s="31" t="str">
        <f t="shared" si="146"/>
        <v/>
      </c>
      <c r="CP52" s="31" t="str">
        <f t="shared" si="147"/>
        <v/>
      </c>
      <c r="CQ52" s="31" t="str">
        <f t="shared" si="148"/>
        <v/>
      </c>
      <c r="CR52" s="31" t="str">
        <f t="shared" si="149"/>
        <v/>
      </c>
      <c r="CS52" s="31" t="str">
        <f t="shared" si="150"/>
        <v/>
      </c>
      <c r="CT52" s="31" t="str">
        <f t="shared" si="151"/>
        <v/>
      </c>
      <c r="CU52" s="31" t="str">
        <f t="shared" si="152"/>
        <v/>
      </c>
      <c r="CV52" s="31" t="str">
        <f t="shared" si="153"/>
        <v/>
      </c>
      <c r="CW52" s="31" t="str">
        <f t="shared" si="154"/>
        <v/>
      </c>
      <c r="CX52" s="31" t="str">
        <f t="shared" si="155"/>
        <v/>
      </c>
      <c r="CY52" s="31">
        <f t="shared" si="156"/>
        <v>5</v>
      </c>
      <c r="CZ52" s="31" t="str">
        <f t="shared" si="157"/>
        <v/>
      </c>
      <c r="DA52" s="31" t="str">
        <f t="shared" si="158"/>
        <v/>
      </c>
      <c r="DB52" s="31" t="str">
        <f t="shared" si="159"/>
        <v/>
      </c>
      <c r="DC52" s="31" t="str">
        <f t="shared" si="160"/>
        <v/>
      </c>
      <c r="DD52" s="31" t="str">
        <f t="shared" si="161"/>
        <v/>
      </c>
      <c r="DE52" s="31">
        <f t="shared" si="162"/>
        <v>5</v>
      </c>
      <c r="DF52" s="31" t="str">
        <f t="shared" si="163"/>
        <v/>
      </c>
      <c r="DG52" s="31" t="str">
        <f t="shared" si="164"/>
        <v/>
      </c>
      <c r="DH52" s="31" t="str">
        <f t="shared" si="165"/>
        <v/>
      </c>
      <c r="DI52" s="31" t="str">
        <f t="shared" si="166"/>
        <v/>
      </c>
      <c r="DJ52" s="31" t="str">
        <f t="shared" si="167"/>
        <v/>
      </c>
      <c r="DK52" s="31" t="str">
        <f t="shared" si="168"/>
        <v/>
      </c>
      <c r="DL52" s="31" t="str">
        <f t="shared" si="169"/>
        <v/>
      </c>
      <c r="DM52" s="31" t="str">
        <f t="shared" si="170"/>
        <v/>
      </c>
      <c r="DN52" s="31" t="str">
        <f t="shared" si="171"/>
        <v/>
      </c>
      <c r="DO52" s="31" t="str">
        <f t="shared" si="172"/>
        <v/>
      </c>
      <c r="DP52" s="31">
        <f t="shared" si="173"/>
        <v>10</v>
      </c>
      <c r="DQ52" s="31" t="str">
        <f t="shared" si="174"/>
        <v/>
      </c>
      <c r="DR52" s="31" t="str">
        <f t="shared" si="175"/>
        <v/>
      </c>
      <c r="DS52" s="31" t="str">
        <f t="shared" si="176"/>
        <v/>
      </c>
      <c r="DT52" s="31">
        <f t="shared" si="177"/>
        <v>41</v>
      </c>
      <c r="DU52" s="31" t="str">
        <f t="shared" si="178"/>
        <v/>
      </c>
      <c r="DV52" s="31" t="str">
        <f t="shared" si="179"/>
        <v/>
      </c>
      <c r="DW52" s="48">
        <f t="shared" si="180"/>
        <v>35.2112676056338</v>
      </c>
      <c r="DX52" s="72" t="str">
        <f t="shared" si="181"/>
        <v/>
      </c>
      <c r="DY52" s="74">
        <v>25.25</v>
      </c>
      <c r="DZ52" s="74">
        <v>6.06</v>
      </c>
    </row>
    <row r="53" spans="1:130" ht="13.2" x14ac:dyDescent="0.25">
      <c r="A53" s="31">
        <v>51</v>
      </c>
      <c r="B53" s="72">
        <v>22</v>
      </c>
      <c r="C53" s="15"/>
      <c r="D53" s="14" t="s">
        <v>216</v>
      </c>
      <c r="E53" s="14"/>
      <c r="F53" s="14"/>
      <c r="G53" s="14" t="s">
        <v>217</v>
      </c>
      <c r="H53" s="50"/>
      <c r="I53" s="15" t="s">
        <v>203</v>
      </c>
      <c r="J53" s="47"/>
      <c r="K53" s="47"/>
      <c r="L53" s="47"/>
      <c r="M53" s="54">
        <v>17.5</v>
      </c>
      <c r="N53" s="54">
        <v>15.5</v>
      </c>
      <c r="O53" s="54">
        <v>17</v>
      </c>
      <c r="P53" s="54">
        <v>17</v>
      </c>
      <c r="Q53" s="54">
        <v>16.5</v>
      </c>
      <c r="R53" s="51"/>
      <c r="S53" s="51"/>
      <c r="T53" s="51"/>
      <c r="U53" s="51"/>
      <c r="V53" s="51"/>
      <c r="W53" s="51"/>
      <c r="X53" s="52">
        <f t="shared" si="91"/>
        <v>1.78</v>
      </c>
      <c r="Y53" s="52">
        <f t="shared" si="92"/>
        <v>1.24</v>
      </c>
      <c r="Z53" s="52">
        <f t="shared" si="93"/>
        <v>1.64</v>
      </c>
      <c r="AA53" s="52">
        <f t="shared" si="94"/>
        <v>1.64</v>
      </c>
      <c r="AB53" s="52">
        <f t="shared" si="95"/>
        <v>1.5</v>
      </c>
      <c r="AC53" s="54">
        <v>16</v>
      </c>
      <c r="AD53" s="54">
        <v>16.5</v>
      </c>
      <c r="AE53" s="54">
        <v>14.5</v>
      </c>
      <c r="AF53" s="54">
        <v>15.5</v>
      </c>
      <c r="AG53" s="54">
        <v>15.25</v>
      </c>
      <c r="AH53" s="52">
        <f t="shared" si="96"/>
        <v>1.38</v>
      </c>
      <c r="AI53" s="52">
        <f t="shared" si="97"/>
        <v>1.5</v>
      </c>
      <c r="AJ53" s="52">
        <f t="shared" si="98"/>
        <v>1.06</v>
      </c>
      <c r="AK53" s="52">
        <f t="shared" si="99"/>
        <v>1.24</v>
      </c>
      <c r="AL53" s="52">
        <f t="shared" si="100"/>
        <v>1.18</v>
      </c>
      <c r="AM53" s="53"/>
      <c r="AN53" s="53"/>
      <c r="AO53" s="53"/>
      <c r="AP53" s="53"/>
      <c r="AQ53" s="53"/>
      <c r="AR53" s="53"/>
      <c r="AS53" s="55">
        <f t="shared" si="101"/>
        <v>7.8</v>
      </c>
      <c r="AT53" s="31">
        <f t="shared" si="102"/>
        <v>53</v>
      </c>
      <c r="AU53" s="57">
        <f>IF(D53="","",IF(LOOKUP(AT53,'Master 2012 Pay Sheet'!$A$5:$A$35,'Master 2012 Pay Sheet'!$B$5:$B$35)&gt;0,LOOKUP(AT53,'Master 2012 Pay Sheet'!$A$5:$A$35,'Master 2012 Pay Sheet'!$B$5:$B$35),0))</f>
        <v>0</v>
      </c>
      <c r="AV53" s="56">
        <f t="shared" si="103"/>
        <v>6.3599999999999994</v>
      </c>
      <c r="AW53" s="31">
        <f t="shared" si="104"/>
        <v>51</v>
      </c>
      <c r="AX53" s="57">
        <f>IF(D53="","",IF(LOOKUP(AW53,'Master 2012 Pay Sheet'!$C$5:$C$35,'Master 2012 Pay Sheet'!$D$5:$D$35)&gt;0,LOOKUP(AW53,'Master 2012 Pay Sheet'!$C$5:$C$35,'Master 2012 Pay Sheet'!$D$5:$D$35),0))</f>
        <v>0</v>
      </c>
      <c r="AY53" s="56">
        <f t="shared" si="105"/>
        <v>14.16</v>
      </c>
      <c r="AZ53" s="31">
        <f t="shared" si="106"/>
        <v>56</v>
      </c>
      <c r="BA53" s="57">
        <f>IF(D53="","",IF(LOOKUP(AZ53,'Master 2012 Pay Sheet'!$E$5:$E$35,'Master 2012 Pay Sheet'!$F$5:$F$35)&gt;0,LOOKUP(AZ53,'Master 2012 Pay Sheet'!$E$5:$E$35,'Master 2012 Pay Sheet'!$F$5:$F$35),0))</f>
        <v>0</v>
      </c>
      <c r="BB53" s="57">
        <f t="shared" si="107"/>
        <v>0</v>
      </c>
      <c r="BC53" s="31">
        <f t="shared" si="108"/>
        <v>-3</v>
      </c>
      <c r="BD53" s="31" t="str">
        <f t="shared" si="109"/>
        <v/>
      </c>
      <c r="BE53" s="31">
        <f t="shared" si="110"/>
        <v>5</v>
      </c>
      <c r="BF53" s="56">
        <f t="shared" si="111"/>
        <v>1.78</v>
      </c>
      <c r="BG53" s="31" t="str">
        <f t="shared" si="112"/>
        <v/>
      </c>
      <c r="BH53" s="31">
        <f t="shared" si="113"/>
        <v>5</v>
      </c>
      <c r="BI53" s="56">
        <f t="shared" si="114"/>
        <v>1.5</v>
      </c>
      <c r="BJ53" s="31" t="str">
        <f t="shared" si="115"/>
        <v/>
      </c>
      <c r="BK53" s="31">
        <f t="shared" si="116"/>
        <v>10</v>
      </c>
      <c r="BL53" s="31">
        <f t="shared" si="117"/>
        <v>0</v>
      </c>
      <c r="BM53" s="31">
        <f t="shared" si="118"/>
        <v>22</v>
      </c>
      <c r="BN53" s="31">
        <f t="shared" si="119"/>
        <v>0</v>
      </c>
      <c r="BO53" s="31">
        <f t="shared" si="120"/>
        <v>22</v>
      </c>
      <c r="BP53" s="31">
        <f t="shared" si="121"/>
        <v>0</v>
      </c>
      <c r="BQ53" s="31">
        <f t="shared" si="122"/>
        <v>22</v>
      </c>
      <c r="BR53" s="31">
        <f t="shared" si="123"/>
        <v>0</v>
      </c>
      <c r="BS53" s="31">
        <f t="shared" si="124"/>
        <v>22</v>
      </c>
      <c r="BT53" s="31">
        <f t="shared" si="125"/>
        <v>0</v>
      </c>
      <c r="BU53" s="31">
        <f t="shared" si="126"/>
        <v>22</v>
      </c>
      <c r="BV53" s="31">
        <f t="shared" si="127"/>
        <v>0</v>
      </c>
      <c r="BW53" s="31">
        <f t="shared" si="128"/>
        <v>22</v>
      </c>
      <c r="BX53" s="31">
        <f t="shared" si="129"/>
        <v>0</v>
      </c>
      <c r="BY53" s="31">
        <f t="shared" si="130"/>
        <v>22</v>
      </c>
      <c r="BZ53" s="31">
        <f t="shared" si="131"/>
        <v>0</v>
      </c>
      <c r="CA53" s="31">
        <f t="shared" si="132"/>
        <v>22</v>
      </c>
      <c r="CB53" s="31">
        <f t="shared" si="133"/>
        <v>0</v>
      </c>
      <c r="CC53" s="31">
        <f t="shared" si="134"/>
        <v>22</v>
      </c>
      <c r="CD53" s="31">
        <f t="shared" si="135"/>
        <v>0</v>
      </c>
      <c r="CE53" s="31">
        <f t="shared" si="136"/>
        <v>22</v>
      </c>
      <c r="CF53" s="31">
        <f t="shared" si="137"/>
        <v>0</v>
      </c>
      <c r="CG53" s="31">
        <f t="shared" si="138"/>
        <v>22</v>
      </c>
      <c r="CH53" s="31">
        <f t="shared" si="139"/>
        <v>0</v>
      </c>
      <c r="CI53" s="31">
        <f t="shared" si="140"/>
        <v>22</v>
      </c>
      <c r="CJ53" s="31" t="str">
        <f t="shared" si="141"/>
        <v/>
      </c>
      <c r="CK53" s="31" t="str">
        <f t="shared" si="142"/>
        <v/>
      </c>
      <c r="CL53" s="31" t="str">
        <f t="shared" si="143"/>
        <v/>
      </c>
      <c r="CM53" s="31" t="str">
        <f t="shared" si="144"/>
        <v/>
      </c>
      <c r="CN53" s="31" t="str">
        <f t="shared" si="145"/>
        <v/>
      </c>
      <c r="CO53" s="31" t="str">
        <f t="shared" si="146"/>
        <v/>
      </c>
      <c r="CP53" s="31" t="str">
        <f t="shared" si="147"/>
        <v/>
      </c>
      <c r="CQ53" s="31" t="str">
        <f t="shared" si="148"/>
        <v/>
      </c>
      <c r="CR53" s="31" t="str">
        <f t="shared" si="149"/>
        <v/>
      </c>
      <c r="CS53" s="31" t="str">
        <f t="shared" si="150"/>
        <v/>
      </c>
      <c r="CT53" s="31" t="str">
        <f t="shared" si="151"/>
        <v/>
      </c>
      <c r="CU53" s="31" t="str">
        <f t="shared" si="152"/>
        <v/>
      </c>
      <c r="CV53" s="31" t="str">
        <f t="shared" si="153"/>
        <v/>
      </c>
      <c r="CW53" s="31" t="str">
        <f t="shared" si="154"/>
        <v/>
      </c>
      <c r="CX53" s="31" t="str">
        <f t="shared" si="155"/>
        <v/>
      </c>
      <c r="CY53" s="31">
        <f t="shared" si="156"/>
        <v>5</v>
      </c>
      <c r="CZ53" s="31" t="str">
        <f t="shared" si="157"/>
        <v/>
      </c>
      <c r="DA53" s="31" t="str">
        <f t="shared" si="158"/>
        <v/>
      </c>
      <c r="DB53" s="31" t="str">
        <f t="shared" si="159"/>
        <v/>
      </c>
      <c r="DC53" s="31" t="str">
        <f t="shared" si="160"/>
        <v/>
      </c>
      <c r="DD53" s="31" t="str">
        <f t="shared" si="161"/>
        <v/>
      </c>
      <c r="DE53" s="31">
        <f t="shared" si="162"/>
        <v>5</v>
      </c>
      <c r="DF53" s="31" t="str">
        <f t="shared" si="163"/>
        <v/>
      </c>
      <c r="DG53" s="31" t="str">
        <f t="shared" si="164"/>
        <v/>
      </c>
      <c r="DH53" s="31" t="str">
        <f t="shared" si="165"/>
        <v/>
      </c>
      <c r="DI53" s="31" t="str">
        <f t="shared" si="166"/>
        <v/>
      </c>
      <c r="DJ53" s="31" t="str">
        <f t="shared" si="167"/>
        <v/>
      </c>
      <c r="DK53" s="31" t="str">
        <f t="shared" si="168"/>
        <v/>
      </c>
      <c r="DL53" s="31" t="str">
        <f t="shared" si="169"/>
        <v/>
      </c>
      <c r="DM53" s="31" t="str">
        <f t="shared" si="170"/>
        <v/>
      </c>
      <c r="DN53" s="31" t="str">
        <f t="shared" si="171"/>
        <v/>
      </c>
      <c r="DO53" s="31" t="str">
        <f t="shared" si="172"/>
        <v/>
      </c>
      <c r="DP53" s="31">
        <f t="shared" si="173"/>
        <v>10</v>
      </c>
      <c r="DQ53" s="31" t="str">
        <f t="shared" si="174"/>
        <v/>
      </c>
      <c r="DR53" s="31" t="str">
        <f t="shared" si="175"/>
        <v/>
      </c>
      <c r="DS53" s="31" t="str">
        <f t="shared" si="176"/>
        <v/>
      </c>
      <c r="DT53" s="31">
        <f t="shared" si="177"/>
        <v>22</v>
      </c>
      <c r="DU53" s="31" t="str">
        <f t="shared" si="178"/>
        <v/>
      </c>
      <c r="DV53" s="31" t="str">
        <f t="shared" si="179"/>
        <v/>
      </c>
      <c r="DW53" s="48">
        <f t="shared" si="180"/>
        <v>22.535211267605636</v>
      </c>
      <c r="DX53" s="72" t="str">
        <f t="shared" si="181"/>
        <v/>
      </c>
      <c r="DY53" s="74">
        <v>25.5</v>
      </c>
      <c r="DZ53" s="74">
        <v>6.26</v>
      </c>
    </row>
    <row r="54" spans="1:130" ht="13.2" x14ac:dyDescent="0.25">
      <c r="A54" s="31">
        <v>52</v>
      </c>
      <c r="B54" s="72">
        <v>35</v>
      </c>
      <c r="C54" s="15"/>
      <c r="D54" s="14" t="s">
        <v>244</v>
      </c>
      <c r="E54" s="14"/>
      <c r="F54" s="14"/>
      <c r="G54" s="14" t="s">
        <v>245</v>
      </c>
      <c r="H54" s="50"/>
      <c r="I54" s="15" t="s">
        <v>203</v>
      </c>
      <c r="J54" s="47"/>
      <c r="K54" s="47"/>
      <c r="L54" s="47"/>
      <c r="M54" s="54">
        <v>26.5</v>
      </c>
      <c r="N54" s="54">
        <v>30.5</v>
      </c>
      <c r="O54" s="54">
        <v>14.5</v>
      </c>
      <c r="P54" s="54">
        <v>15.75</v>
      </c>
      <c r="Q54" s="54">
        <v>16.75</v>
      </c>
      <c r="R54" s="51"/>
      <c r="S54" s="51"/>
      <c r="T54" s="51"/>
      <c r="U54" s="51"/>
      <c r="V54" s="51"/>
      <c r="W54" s="51"/>
      <c r="X54" s="52">
        <f t="shared" si="91"/>
        <v>7.12</v>
      </c>
      <c r="Y54" s="52">
        <f t="shared" si="92"/>
        <v>11.42</v>
      </c>
      <c r="Z54" s="52">
        <f t="shared" si="93"/>
        <v>1.06</v>
      </c>
      <c r="AA54" s="52">
        <f t="shared" si="94"/>
        <v>1.32</v>
      </c>
      <c r="AB54" s="52">
        <f t="shared" si="95"/>
        <v>1.58</v>
      </c>
      <c r="AC54" s="54">
        <v>19</v>
      </c>
      <c r="AD54" s="54">
        <v>15.75</v>
      </c>
      <c r="AE54" s="54">
        <v>15.5</v>
      </c>
      <c r="AF54" s="54">
        <v>16</v>
      </c>
      <c r="AG54" s="54"/>
      <c r="AH54" s="52">
        <f t="shared" si="96"/>
        <v>2.3199999999999998</v>
      </c>
      <c r="AI54" s="52">
        <f t="shared" si="97"/>
        <v>1.32</v>
      </c>
      <c r="AJ54" s="52">
        <f t="shared" si="98"/>
        <v>1.24</v>
      </c>
      <c r="AK54" s="52">
        <f t="shared" si="99"/>
        <v>1.38</v>
      </c>
      <c r="AL54" s="52" t="str">
        <f t="shared" si="100"/>
        <v xml:space="preserve"> </v>
      </c>
      <c r="AM54" s="53"/>
      <c r="AN54" s="53"/>
      <c r="AO54" s="53"/>
      <c r="AP54" s="53"/>
      <c r="AQ54" s="53"/>
      <c r="AR54" s="53"/>
      <c r="AS54" s="55">
        <f t="shared" si="101"/>
        <v>22.5</v>
      </c>
      <c r="AT54" s="31">
        <f t="shared" si="102"/>
        <v>4</v>
      </c>
      <c r="AU54" s="57">
        <f>IF(D54="","",IF(LOOKUP(AT54,'Master 2012 Pay Sheet'!$A$5:$A$35,'Master 2012 Pay Sheet'!$B$5:$B$35)&gt;0,LOOKUP(AT54,'Master 2012 Pay Sheet'!$A$5:$A$35,'Master 2012 Pay Sheet'!$B$5:$B$35),0))</f>
        <v>0</v>
      </c>
      <c r="AV54" s="56">
        <f t="shared" si="103"/>
        <v>6.26</v>
      </c>
      <c r="AW54" s="31">
        <f t="shared" si="104"/>
        <v>52</v>
      </c>
      <c r="AX54" s="57">
        <f>IF(D54="","",IF(LOOKUP(AW54,'Master 2012 Pay Sheet'!$C$5:$C$35,'Master 2012 Pay Sheet'!$D$5:$D$35)&gt;0,LOOKUP(AW54,'Master 2012 Pay Sheet'!$C$5:$C$35,'Master 2012 Pay Sheet'!$D$5:$D$35),0))</f>
        <v>0</v>
      </c>
      <c r="AY54" s="56">
        <f t="shared" si="105"/>
        <v>28.759999999999998</v>
      </c>
      <c r="AZ54" s="31">
        <f t="shared" si="106"/>
        <v>16</v>
      </c>
      <c r="BA54" s="57">
        <f>IF(D54="","",IF(LOOKUP(AZ54,'Master 2012 Pay Sheet'!$E$5:$E$35,'Master 2012 Pay Sheet'!$F$5:$F$35)&gt;0,LOOKUP(AZ54,'Master 2012 Pay Sheet'!$E$5:$E$35,'Master 2012 Pay Sheet'!$F$5:$F$35),0))</f>
        <v>0</v>
      </c>
      <c r="BB54" s="57">
        <f t="shared" si="107"/>
        <v>0</v>
      </c>
      <c r="BC54" s="31">
        <f t="shared" si="108"/>
        <v>-12</v>
      </c>
      <c r="BD54" s="31" t="str">
        <f t="shared" si="109"/>
        <v/>
      </c>
      <c r="BE54" s="31">
        <f t="shared" si="110"/>
        <v>5</v>
      </c>
      <c r="BF54" s="56">
        <f t="shared" si="111"/>
        <v>11.42</v>
      </c>
      <c r="BG54" s="31" t="str">
        <f t="shared" si="112"/>
        <v/>
      </c>
      <c r="BH54" s="31">
        <f t="shared" si="113"/>
        <v>4</v>
      </c>
      <c r="BI54" s="56">
        <f t="shared" si="114"/>
        <v>2.3199999999999998</v>
      </c>
      <c r="BJ54" s="31" t="str">
        <f t="shared" si="115"/>
        <v/>
      </c>
      <c r="BK54" s="31">
        <f t="shared" si="116"/>
        <v>9</v>
      </c>
      <c r="BL54" s="31">
        <f t="shared" si="117"/>
        <v>0</v>
      </c>
      <c r="BM54" s="31">
        <f t="shared" si="118"/>
        <v>35</v>
      </c>
      <c r="BN54" s="31">
        <f t="shared" si="119"/>
        <v>0</v>
      </c>
      <c r="BO54" s="31">
        <f t="shared" si="120"/>
        <v>35</v>
      </c>
      <c r="BP54" s="31">
        <f t="shared" si="121"/>
        <v>0</v>
      </c>
      <c r="BQ54" s="31">
        <f t="shared" si="122"/>
        <v>35</v>
      </c>
      <c r="BR54" s="31">
        <f t="shared" si="123"/>
        <v>0</v>
      </c>
      <c r="BS54" s="31">
        <f t="shared" si="124"/>
        <v>35</v>
      </c>
      <c r="BT54" s="31">
        <f t="shared" si="125"/>
        <v>0</v>
      </c>
      <c r="BU54" s="31">
        <f t="shared" si="126"/>
        <v>35</v>
      </c>
      <c r="BV54" s="31">
        <f t="shared" si="127"/>
        <v>0</v>
      </c>
      <c r="BW54" s="31">
        <f t="shared" si="128"/>
        <v>35</v>
      </c>
      <c r="BX54" s="31">
        <f t="shared" si="129"/>
        <v>0</v>
      </c>
      <c r="BY54" s="31">
        <f t="shared" si="130"/>
        <v>35</v>
      </c>
      <c r="BZ54" s="31">
        <f t="shared" si="131"/>
        <v>0</v>
      </c>
      <c r="CA54" s="31">
        <f t="shared" si="132"/>
        <v>35</v>
      </c>
      <c r="CB54" s="31">
        <f t="shared" si="133"/>
        <v>0</v>
      </c>
      <c r="CC54" s="31">
        <f t="shared" si="134"/>
        <v>35</v>
      </c>
      <c r="CD54" s="31">
        <f t="shared" si="135"/>
        <v>0</v>
      </c>
      <c r="CE54" s="31">
        <f t="shared" si="136"/>
        <v>35</v>
      </c>
      <c r="CF54" s="31">
        <f t="shared" si="137"/>
        <v>0</v>
      </c>
      <c r="CG54" s="31">
        <f t="shared" si="138"/>
        <v>35</v>
      </c>
      <c r="CH54" s="31">
        <f t="shared" si="139"/>
        <v>0</v>
      </c>
      <c r="CI54" s="31">
        <f t="shared" si="140"/>
        <v>35</v>
      </c>
      <c r="CJ54" s="31" t="str">
        <f t="shared" si="141"/>
        <v/>
      </c>
      <c r="CK54" s="31" t="str">
        <f t="shared" si="142"/>
        <v/>
      </c>
      <c r="CL54" s="31" t="str">
        <f t="shared" si="143"/>
        <v/>
      </c>
      <c r="CM54" s="31" t="str">
        <f t="shared" si="144"/>
        <v/>
      </c>
      <c r="CN54" s="31" t="str">
        <f t="shared" si="145"/>
        <v/>
      </c>
      <c r="CO54" s="31" t="str">
        <f t="shared" si="146"/>
        <v/>
      </c>
      <c r="CP54" s="31" t="str">
        <f t="shared" si="147"/>
        <v/>
      </c>
      <c r="CQ54" s="31" t="str">
        <f t="shared" si="148"/>
        <v/>
      </c>
      <c r="CR54" s="31" t="str">
        <f t="shared" si="149"/>
        <v/>
      </c>
      <c r="CS54" s="31" t="str">
        <f t="shared" si="150"/>
        <v/>
      </c>
      <c r="CT54" s="31" t="str">
        <f t="shared" si="151"/>
        <v/>
      </c>
      <c r="CU54" s="31" t="str">
        <f t="shared" si="152"/>
        <v/>
      </c>
      <c r="CV54" s="31" t="str">
        <f t="shared" si="153"/>
        <v/>
      </c>
      <c r="CW54" s="31" t="str">
        <f t="shared" si="154"/>
        <v/>
      </c>
      <c r="CX54" s="31" t="str">
        <f t="shared" si="155"/>
        <v/>
      </c>
      <c r="CY54" s="31">
        <f t="shared" si="156"/>
        <v>5</v>
      </c>
      <c r="CZ54" s="31" t="str">
        <f t="shared" si="157"/>
        <v/>
      </c>
      <c r="DA54" s="31" t="str">
        <f t="shared" si="158"/>
        <v/>
      </c>
      <c r="DB54" s="31" t="str">
        <f t="shared" si="159"/>
        <v/>
      </c>
      <c r="DC54" s="31" t="str">
        <f t="shared" si="160"/>
        <v/>
      </c>
      <c r="DD54" s="31">
        <f t="shared" si="161"/>
        <v>4</v>
      </c>
      <c r="DE54" s="31" t="str">
        <f t="shared" si="162"/>
        <v/>
      </c>
      <c r="DF54" s="31" t="str">
        <f t="shared" si="163"/>
        <v/>
      </c>
      <c r="DG54" s="31" t="str">
        <f t="shared" si="164"/>
        <v/>
      </c>
      <c r="DH54" s="31" t="str">
        <f t="shared" si="165"/>
        <v/>
      </c>
      <c r="DI54" s="31" t="str">
        <f t="shared" si="166"/>
        <v/>
      </c>
      <c r="DJ54" s="31" t="str">
        <f t="shared" si="167"/>
        <v/>
      </c>
      <c r="DK54" s="31" t="str">
        <f t="shared" si="168"/>
        <v/>
      </c>
      <c r="DL54" s="31" t="str">
        <f t="shared" si="169"/>
        <v/>
      </c>
      <c r="DM54" s="31" t="str">
        <f t="shared" si="170"/>
        <v/>
      </c>
      <c r="DN54" s="31" t="str">
        <f t="shared" si="171"/>
        <v/>
      </c>
      <c r="DO54" s="31">
        <f t="shared" si="172"/>
        <v>9</v>
      </c>
      <c r="DP54" s="31" t="str">
        <f t="shared" si="173"/>
        <v/>
      </c>
      <c r="DQ54" s="31" t="str">
        <f t="shared" si="174"/>
        <v/>
      </c>
      <c r="DR54" s="31" t="str">
        <f t="shared" si="175"/>
        <v/>
      </c>
      <c r="DS54" s="31" t="str">
        <f t="shared" si="176"/>
        <v/>
      </c>
      <c r="DT54" s="31">
        <f t="shared" si="177"/>
        <v>35</v>
      </c>
      <c r="DU54" s="31" t="str">
        <f t="shared" si="178"/>
        <v/>
      </c>
      <c r="DV54" s="31" t="str">
        <f t="shared" si="179"/>
        <v/>
      </c>
      <c r="DW54" s="48">
        <f t="shared" si="180"/>
        <v>78.873239436619713</v>
      </c>
      <c r="DX54" s="72" t="str">
        <f t="shared" si="181"/>
        <v/>
      </c>
      <c r="DY54" s="74">
        <v>25.75</v>
      </c>
      <c r="DZ54" s="74">
        <v>6.46</v>
      </c>
    </row>
    <row r="55" spans="1:130" ht="13.2" x14ac:dyDescent="0.25">
      <c r="A55" s="31">
        <v>53</v>
      </c>
      <c r="B55" s="72">
        <v>1</v>
      </c>
      <c r="C55" s="60"/>
      <c r="D55" s="61" t="s">
        <v>173</v>
      </c>
      <c r="E55" s="61"/>
      <c r="F55" s="14"/>
      <c r="G55" s="14" t="s">
        <v>174</v>
      </c>
      <c r="H55" s="14"/>
      <c r="I55" s="60" t="s">
        <v>203</v>
      </c>
      <c r="J55" s="62"/>
      <c r="K55" s="62"/>
      <c r="L55" s="62"/>
      <c r="M55" s="54">
        <v>16</v>
      </c>
      <c r="N55" s="54">
        <v>24.25</v>
      </c>
      <c r="O55" s="54">
        <v>17.25</v>
      </c>
      <c r="P55" s="54">
        <v>25.75</v>
      </c>
      <c r="Q55" s="54"/>
      <c r="R55" s="51"/>
      <c r="S55" s="51"/>
      <c r="T55" s="51"/>
      <c r="U55" s="51"/>
      <c r="V55" s="51"/>
      <c r="W55" s="51"/>
      <c r="X55" s="52">
        <f t="shared" si="91"/>
        <v>1.38</v>
      </c>
      <c r="Y55" s="52">
        <f t="shared" si="92"/>
        <v>5.28</v>
      </c>
      <c r="Z55" s="52">
        <f t="shared" si="93"/>
        <v>1.72</v>
      </c>
      <c r="AA55" s="52">
        <f t="shared" si="94"/>
        <v>6.46</v>
      </c>
      <c r="AB55" s="52" t="str">
        <f t="shared" si="95"/>
        <v xml:space="preserve"> </v>
      </c>
      <c r="AC55" s="54">
        <v>20.5</v>
      </c>
      <c r="AD55" s="54">
        <v>16</v>
      </c>
      <c r="AE55" s="54">
        <v>17</v>
      </c>
      <c r="AF55" s="54"/>
      <c r="AG55" s="54"/>
      <c r="AH55" s="52">
        <f t="shared" si="96"/>
        <v>3</v>
      </c>
      <c r="AI55" s="52">
        <f t="shared" si="97"/>
        <v>1.38</v>
      </c>
      <c r="AJ55" s="52">
        <f t="shared" si="98"/>
        <v>1.64</v>
      </c>
      <c r="AK55" s="52" t="str">
        <f t="shared" si="99"/>
        <v xml:space="preserve"> </v>
      </c>
      <c r="AL55" s="52" t="str">
        <f t="shared" si="100"/>
        <v xml:space="preserve"> </v>
      </c>
      <c r="AM55" s="53"/>
      <c r="AN55" s="53"/>
      <c r="AO55" s="53"/>
      <c r="AP55" s="53"/>
      <c r="AQ55" s="53"/>
      <c r="AR55" s="53"/>
      <c r="AS55" s="55">
        <f t="shared" si="101"/>
        <v>14.84</v>
      </c>
      <c r="AT55" s="31">
        <f t="shared" si="102"/>
        <v>19</v>
      </c>
      <c r="AU55" s="57">
        <f>IF(D55="","",IF(LOOKUP(AT55,'Master 2012 Pay Sheet'!$A$5:$A$35,'Master 2012 Pay Sheet'!$B$5:$B$35)&gt;0,LOOKUP(AT55,'Master 2012 Pay Sheet'!$A$5:$A$35,'Master 2012 Pay Sheet'!$B$5:$B$35),0))</f>
        <v>0</v>
      </c>
      <c r="AV55" s="56">
        <f t="shared" si="103"/>
        <v>6.02</v>
      </c>
      <c r="AW55" s="31">
        <f t="shared" si="104"/>
        <v>53</v>
      </c>
      <c r="AX55" s="57">
        <f>IF(D55="","",IF(LOOKUP(AW55,'Master 2012 Pay Sheet'!$C$5:$C$35,'Master 2012 Pay Sheet'!$D$5:$D$35)&gt;0,LOOKUP(AW55,'Master 2012 Pay Sheet'!$C$5:$C$35,'Master 2012 Pay Sheet'!$D$5:$D$35),0))</f>
        <v>0</v>
      </c>
      <c r="AY55" s="56">
        <f t="shared" si="105"/>
        <v>20.86</v>
      </c>
      <c r="AZ55" s="31">
        <f t="shared" si="106"/>
        <v>36</v>
      </c>
      <c r="BA55" s="57">
        <f>IF(D55="","",IF(LOOKUP(AZ55,'Master 2012 Pay Sheet'!$E$5:$E$35,'Master 2012 Pay Sheet'!$F$5:$F$35)&gt;0,LOOKUP(AZ55,'Master 2012 Pay Sheet'!$E$5:$E$35,'Master 2012 Pay Sheet'!$F$5:$F$35),0))</f>
        <v>0</v>
      </c>
      <c r="BB55" s="57">
        <f t="shared" si="107"/>
        <v>0</v>
      </c>
      <c r="BC55" s="31">
        <f t="shared" si="108"/>
        <v>-17</v>
      </c>
      <c r="BD55" s="31" t="str">
        <f t="shared" si="109"/>
        <v/>
      </c>
      <c r="BE55" s="31">
        <f t="shared" si="110"/>
        <v>4</v>
      </c>
      <c r="BF55" s="56">
        <f t="shared" si="111"/>
        <v>6.46</v>
      </c>
      <c r="BG55" s="31" t="str">
        <f t="shared" si="112"/>
        <v/>
      </c>
      <c r="BH55" s="31">
        <f t="shared" si="113"/>
        <v>3</v>
      </c>
      <c r="BI55" s="56">
        <f t="shared" si="114"/>
        <v>3</v>
      </c>
      <c r="BJ55" s="31" t="str">
        <f t="shared" si="115"/>
        <v/>
      </c>
      <c r="BK55" s="31">
        <f t="shared" si="116"/>
        <v>7</v>
      </c>
      <c r="BL55" s="31">
        <f t="shared" si="117"/>
        <v>0</v>
      </c>
      <c r="BM55" s="31">
        <f t="shared" si="118"/>
        <v>1</v>
      </c>
      <c r="BN55" s="31">
        <f t="shared" si="119"/>
        <v>0</v>
      </c>
      <c r="BO55" s="31">
        <f t="shared" si="120"/>
        <v>1</v>
      </c>
      <c r="BP55" s="31">
        <f t="shared" si="121"/>
        <v>0</v>
      </c>
      <c r="BQ55" s="31">
        <f t="shared" si="122"/>
        <v>1</v>
      </c>
      <c r="BR55" s="31">
        <f t="shared" si="123"/>
        <v>0</v>
      </c>
      <c r="BS55" s="31">
        <f t="shared" si="124"/>
        <v>1</v>
      </c>
      <c r="BT55" s="31">
        <f t="shared" si="125"/>
        <v>0</v>
      </c>
      <c r="BU55" s="31">
        <f t="shared" si="126"/>
        <v>1</v>
      </c>
      <c r="BV55" s="31">
        <f t="shared" si="127"/>
        <v>0</v>
      </c>
      <c r="BW55" s="31">
        <f t="shared" si="128"/>
        <v>1</v>
      </c>
      <c r="BX55" s="31">
        <f t="shared" si="129"/>
        <v>0</v>
      </c>
      <c r="BY55" s="31">
        <f t="shared" si="130"/>
        <v>1</v>
      </c>
      <c r="BZ55" s="31">
        <f t="shared" si="131"/>
        <v>0</v>
      </c>
      <c r="CA55" s="31">
        <f t="shared" si="132"/>
        <v>1</v>
      </c>
      <c r="CB55" s="31">
        <f t="shared" si="133"/>
        <v>0</v>
      </c>
      <c r="CC55" s="31">
        <f t="shared" si="134"/>
        <v>1</v>
      </c>
      <c r="CD55" s="31">
        <f t="shared" si="135"/>
        <v>0</v>
      </c>
      <c r="CE55" s="31">
        <f t="shared" si="136"/>
        <v>1</v>
      </c>
      <c r="CF55" s="31">
        <f t="shared" si="137"/>
        <v>0</v>
      </c>
      <c r="CG55" s="31">
        <f t="shared" si="138"/>
        <v>1</v>
      </c>
      <c r="CH55" s="31">
        <f t="shared" si="139"/>
        <v>0</v>
      </c>
      <c r="CI55" s="31">
        <f t="shared" si="140"/>
        <v>1</v>
      </c>
      <c r="CJ55" s="31" t="str">
        <f t="shared" si="141"/>
        <v/>
      </c>
      <c r="CK55" s="31" t="str">
        <f t="shared" si="142"/>
        <v/>
      </c>
      <c r="CL55" s="31" t="str">
        <f t="shared" si="143"/>
        <v/>
      </c>
      <c r="CM55" s="31" t="str">
        <f t="shared" si="144"/>
        <v/>
      </c>
      <c r="CN55" s="31" t="str">
        <f t="shared" si="145"/>
        <v/>
      </c>
      <c r="CO55" s="31" t="str">
        <f t="shared" si="146"/>
        <v/>
      </c>
      <c r="CP55" s="31" t="str">
        <f t="shared" si="147"/>
        <v/>
      </c>
      <c r="CQ55" s="31" t="str">
        <f t="shared" si="148"/>
        <v/>
      </c>
      <c r="CR55" s="31" t="str">
        <f t="shared" si="149"/>
        <v/>
      </c>
      <c r="CS55" s="31" t="str">
        <f t="shared" si="150"/>
        <v/>
      </c>
      <c r="CT55" s="31" t="str">
        <f t="shared" si="151"/>
        <v/>
      </c>
      <c r="CU55" s="31" t="str">
        <f t="shared" si="152"/>
        <v/>
      </c>
      <c r="CV55" s="31" t="str">
        <f t="shared" si="153"/>
        <v/>
      </c>
      <c r="CW55" s="31" t="str">
        <f t="shared" si="154"/>
        <v/>
      </c>
      <c r="CX55" s="31">
        <f t="shared" si="155"/>
        <v>4</v>
      </c>
      <c r="CY55" s="31" t="str">
        <f t="shared" si="156"/>
        <v/>
      </c>
      <c r="CZ55" s="31" t="str">
        <f t="shared" si="157"/>
        <v/>
      </c>
      <c r="DA55" s="31" t="str">
        <f t="shared" si="158"/>
        <v/>
      </c>
      <c r="DB55" s="31" t="str">
        <f t="shared" si="159"/>
        <v/>
      </c>
      <c r="DC55" s="31">
        <f t="shared" si="160"/>
        <v>3</v>
      </c>
      <c r="DD55" s="31" t="str">
        <f t="shared" si="161"/>
        <v/>
      </c>
      <c r="DE55" s="31" t="str">
        <f t="shared" si="162"/>
        <v/>
      </c>
      <c r="DF55" s="31" t="str">
        <f t="shared" si="163"/>
        <v/>
      </c>
      <c r="DG55" s="31" t="str">
        <f t="shared" si="164"/>
        <v/>
      </c>
      <c r="DH55" s="31" t="str">
        <f t="shared" si="165"/>
        <v/>
      </c>
      <c r="DI55" s="31" t="str">
        <f t="shared" si="166"/>
        <v/>
      </c>
      <c r="DJ55" s="31" t="str">
        <f t="shared" si="167"/>
        <v/>
      </c>
      <c r="DK55" s="31" t="str">
        <f t="shared" si="168"/>
        <v/>
      </c>
      <c r="DL55" s="31" t="str">
        <f t="shared" si="169"/>
        <v/>
      </c>
      <c r="DM55" s="31">
        <f t="shared" si="170"/>
        <v>7</v>
      </c>
      <c r="DN55" s="31" t="str">
        <f t="shared" si="171"/>
        <v/>
      </c>
      <c r="DO55" s="31" t="str">
        <f t="shared" si="172"/>
        <v/>
      </c>
      <c r="DP55" s="31" t="str">
        <f t="shared" si="173"/>
        <v/>
      </c>
      <c r="DQ55" s="31" t="str">
        <f t="shared" si="174"/>
        <v/>
      </c>
      <c r="DR55" s="31" t="str">
        <f t="shared" si="175"/>
        <v/>
      </c>
      <c r="DS55" s="31" t="str">
        <f t="shared" si="176"/>
        <v/>
      </c>
      <c r="DT55" s="31">
        <f t="shared" si="177"/>
        <v>1</v>
      </c>
      <c r="DU55" s="31" t="str">
        <f t="shared" si="178"/>
        <v/>
      </c>
      <c r="DV55" s="31" t="str">
        <f t="shared" si="179"/>
        <v/>
      </c>
      <c r="DW55" s="48">
        <f t="shared" si="180"/>
        <v>50.704225352112672</v>
      </c>
      <c r="DX55" s="72" t="str">
        <f t="shared" si="181"/>
        <v/>
      </c>
      <c r="DY55" s="74">
        <v>26</v>
      </c>
      <c r="DZ55" s="74">
        <v>6.68</v>
      </c>
    </row>
    <row r="56" spans="1:130" ht="13.2" x14ac:dyDescent="0.25">
      <c r="A56" s="31">
        <v>54</v>
      </c>
      <c r="B56" s="72">
        <v>27</v>
      </c>
      <c r="C56" s="15"/>
      <c r="D56" s="14" t="s">
        <v>227</v>
      </c>
      <c r="E56" s="14"/>
      <c r="F56" s="14"/>
      <c r="G56" s="14" t="s">
        <v>228</v>
      </c>
      <c r="H56" s="50"/>
      <c r="I56" s="15" t="s">
        <v>203</v>
      </c>
      <c r="J56" s="47"/>
      <c r="K56" s="47"/>
      <c r="L56" s="47"/>
      <c r="M56" s="54">
        <v>15.25</v>
      </c>
      <c r="N56" s="54">
        <v>17.25</v>
      </c>
      <c r="O56" s="54">
        <v>15</v>
      </c>
      <c r="P56" s="54">
        <v>21</v>
      </c>
      <c r="Q56" s="54">
        <v>17.75</v>
      </c>
      <c r="R56" s="51"/>
      <c r="S56" s="51"/>
      <c r="T56" s="51"/>
      <c r="U56" s="51"/>
      <c r="V56" s="51"/>
      <c r="W56" s="51"/>
      <c r="X56" s="52">
        <f t="shared" si="91"/>
        <v>1.18</v>
      </c>
      <c r="Y56" s="52">
        <f t="shared" si="92"/>
        <v>1.72</v>
      </c>
      <c r="Z56" s="52">
        <f t="shared" si="93"/>
        <v>1.1200000000000001</v>
      </c>
      <c r="AA56" s="52">
        <f t="shared" si="94"/>
        <v>3.24</v>
      </c>
      <c r="AB56" s="52">
        <f t="shared" si="95"/>
        <v>1.86</v>
      </c>
      <c r="AC56" s="54">
        <v>15</v>
      </c>
      <c r="AD56" s="54">
        <v>14.75</v>
      </c>
      <c r="AE56" s="54">
        <v>14.5</v>
      </c>
      <c r="AF56" s="54">
        <v>16.5</v>
      </c>
      <c r="AG56" s="54">
        <v>14.5</v>
      </c>
      <c r="AH56" s="52">
        <f t="shared" si="96"/>
        <v>1.1200000000000001</v>
      </c>
      <c r="AI56" s="52">
        <f t="shared" si="97"/>
        <v>1.0900000000000001</v>
      </c>
      <c r="AJ56" s="52">
        <f t="shared" si="98"/>
        <v>1.06</v>
      </c>
      <c r="AK56" s="52">
        <f t="shared" si="99"/>
        <v>1.5</v>
      </c>
      <c r="AL56" s="52">
        <f t="shared" si="100"/>
        <v>1.06</v>
      </c>
      <c r="AM56" s="53"/>
      <c r="AN56" s="53"/>
      <c r="AO56" s="53"/>
      <c r="AP56" s="53"/>
      <c r="AQ56" s="53"/>
      <c r="AR56" s="53"/>
      <c r="AS56" s="55">
        <f t="shared" si="101"/>
        <v>9.1199999999999992</v>
      </c>
      <c r="AT56" s="31">
        <f t="shared" si="102"/>
        <v>45</v>
      </c>
      <c r="AU56" s="57">
        <f>IF(D56="","",IF(LOOKUP(AT56,'Master 2012 Pay Sheet'!$A$5:$A$35,'Master 2012 Pay Sheet'!$B$5:$B$35)&gt;0,LOOKUP(AT56,'Master 2012 Pay Sheet'!$A$5:$A$35,'Master 2012 Pay Sheet'!$B$5:$B$35),0))</f>
        <v>0</v>
      </c>
      <c r="AV56" s="56">
        <f t="shared" si="103"/>
        <v>5.83</v>
      </c>
      <c r="AW56" s="31">
        <f t="shared" si="104"/>
        <v>54</v>
      </c>
      <c r="AX56" s="57">
        <f>IF(D56="","",IF(LOOKUP(AW56,'Master 2012 Pay Sheet'!$C$5:$C$35,'Master 2012 Pay Sheet'!$D$5:$D$35)&gt;0,LOOKUP(AW56,'Master 2012 Pay Sheet'!$C$5:$C$35,'Master 2012 Pay Sheet'!$D$5:$D$35),0))</f>
        <v>0</v>
      </c>
      <c r="AY56" s="56">
        <f t="shared" si="105"/>
        <v>14.95</v>
      </c>
      <c r="AZ56" s="31">
        <f t="shared" si="106"/>
        <v>54</v>
      </c>
      <c r="BA56" s="57">
        <f>IF(D56="","",IF(LOOKUP(AZ56,'Master 2012 Pay Sheet'!$E$5:$E$35,'Master 2012 Pay Sheet'!$F$5:$F$35)&gt;0,LOOKUP(AZ56,'Master 2012 Pay Sheet'!$E$5:$E$35,'Master 2012 Pay Sheet'!$F$5:$F$35),0))</f>
        <v>0</v>
      </c>
      <c r="BB56" s="57">
        <f t="shared" si="107"/>
        <v>0</v>
      </c>
      <c r="BC56" s="31">
        <f t="shared" si="108"/>
        <v>-9</v>
      </c>
      <c r="BD56" s="31" t="str">
        <f t="shared" si="109"/>
        <v/>
      </c>
      <c r="BE56" s="31">
        <f t="shared" si="110"/>
        <v>5</v>
      </c>
      <c r="BF56" s="56">
        <f t="shared" si="111"/>
        <v>3.24</v>
      </c>
      <c r="BG56" s="31" t="str">
        <f t="shared" si="112"/>
        <v/>
      </c>
      <c r="BH56" s="31">
        <f t="shared" si="113"/>
        <v>5</v>
      </c>
      <c r="BI56" s="56">
        <f t="shared" si="114"/>
        <v>1.5</v>
      </c>
      <c r="BJ56" s="31" t="str">
        <f t="shared" si="115"/>
        <v/>
      </c>
      <c r="BK56" s="31">
        <f t="shared" si="116"/>
        <v>10</v>
      </c>
      <c r="BL56" s="31">
        <f t="shared" si="117"/>
        <v>0</v>
      </c>
      <c r="BM56" s="31">
        <f t="shared" si="118"/>
        <v>27</v>
      </c>
      <c r="BN56" s="31">
        <f t="shared" si="119"/>
        <v>0</v>
      </c>
      <c r="BO56" s="31">
        <f t="shared" si="120"/>
        <v>27</v>
      </c>
      <c r="BP56" s="31">
        <f t="shared" si="121"/>
        <v>0</v>
      </c>
      <c r="BQ56" s="31">
        <f t="shared" si="122"/>
        <v>27</v>
      </c>
      <c r="BR56" s="31">
        <f t="shared" si="123"/>
        <v>0</v>
      </c>
      <c r="BS56" s="31">
        <f t="shared" si="124"/>
        <v>27</v>
      </c>
      <c r="BT56" s="31">
        <f t="shared" si="125"/>
        <v>0</v>
      </c>
      <c r="BU56" s="31">
        <f t="shared" si="126"/>
        <v>27</v>
      </c>
      <c r="BV56" s="31">
        <f t="shared" si="127"/>
        <v>0</v>
      </c>
      <c r="BW56" s="31">
        <f t="shared" si="128"/>
        <v>27</v>
      </c>
      <c r="BX56" s="31">
        <f t="shared" si="129"/>
        <v>0</v>
      </c>
      <c r="BY56" s="31">
        <f t="shared" si="130"/>
        <v>27</v>
      </c>
      <c r="BZ56" s="31">
        <f t="shared" si="131"/>
        <v>0</v>
      </c>
      <c r="CA56" s="31">
        <f t="shared" si="132"/>
        <v>27</v>
      </c>
      <c r="CB56" s="31">
        <f t="shared" si="133"/>
        <v>0</v>
      </c>
      <c r="CC56" s="31">
        <f t="shared" si="134"/>
        <v>27</v>
      </c>
      <c r="CD56" s="31">
        <f t="shared" si="135"/>
        <v>0</v>
      </c>
      <c r="CE56" s="31">
        <f t="shared" si="136"/>
        <v>27</v>
      </c>
      <c r="CF56" s="31">
        <f t="shared" si="137"/>
        <v>0</v>
      </c>
      <c r="CG56" s="31">
        <f t="shared" si="138"/>
        <v>27</v>
      </c>
      <c r="CH56" s="31">
        <f t="shared" si="139"/>
        <v>0</v>
      </c>
      <c r="CI56" s="31">
        <f t="shared" si="140"/>
        <v>27</v>
      </c>
      <c r="CJ56" s="31" t="str">
        <f t="shared" si="141"/>
        <v/>
      </c>
      <c r="CK56" s="31" t="str">
        <f t="shared" si="142"/>
        <v/>
      </c>
      <c r="CL56" s="31" t="str">
        <f t="shared" si="143"/>
        <v/>
      </c>
      <c r="CM56" s="31" t="str">
        <f t="shared" si="144"/>
        <v/>
      </c>
      <c r="CN56" s="31" t="str">
        <f t="shared" si="145"/>
        <v/>
      </c>
      <c r="CO56" s="31" t="str">
        <f t="shared" si="146"/>
        <v/>
      </c>
      <c r="CP56" s="31" t="str">
        <f t="shared" si="147"/>
        <v/>
      </c>
      <c r="CQ56" s="31" t="str">
        <f t="shared" si="148"/>
        <v/>
      </c>
      <c r="CR56" s="31" t="str">
        <f t="shared" si="149"/>
        <v/>
      </c>
      <c r="CS56" s="31" t="str">
        <f t="shared" si="150"/>
        <v/>
      </c>
      <c r="CT56" s="31" t="str">
        <f t="shared" si="151"/>
        <v/>
      </c>
      <c r="CU56" s="31" t="str">
        <f t="shared" si="152"/>
        <v/>
      </c>
      <c r="CV56" s="31" t="str">
        <f t="shared" si="153"/>
        <v/>
      </c>
      <c r="CW56" s="31" t="str">
        <f t="shared" si="154"/>
        <v/>
      </c>
      <c r="CX56" s="31" t="str">
        <f t="shared" si="155"/>
        <v/>
      </c>
      <c r="CY56" s="31">
        <f t="shared" si="156"/>
        <v>5</v>
      </c>
      <c r="CZ56" s="31" t="str">
        <f t="shared" si="157"/>
        <v/>
      </c>
      <c r="DA56" s="31" t="str">
        <f t="shared" si="158"/>
        <v/>
      </c>
      <c r="DB56" s="31" t="str">
        <f t="shared" si="159"/>
        <v/>
      </c>
      <c r="DC56" s="31" t="str">
        <f t="shared" si="160"/>
        <v/>
      </c>
      <c r="DD56" s="31" t="str">
        <f t="shared" si="161"/>
        <v/>
      </c>
      <c r="DE56" s="31">
        <f t="shared" si="162"/>
        <v>5</v>
      </c>
      <c r="DF56" s="31" t="str">
        <f t="shared" si="163"/>
        <v/>
      </c>
      <c r="DG56" s="31" t="str">
        <f t="shared" si="164"/>
        <v/>
      </c>
      <c r="DH56" s="31" t="str">
        <f t="shared" si="165"/>
        <v/>
      </c>
      <c r="DI56" s="31" t="str">
        <f t="shared" si="166"/>
        <v/>
      </c>
      <c r="DJ56" s="31" t="str">
        <f t="shared" si="167"/>
        <v/>
      </c>
      <c r="DK56" s="31" t="str">
        <f t="shared" si="168"/>
        <v/>
      </c>
      <c r="DL56" s="31" t="str">
        <f t="shared" si="169"/>
        <v/>
      </c>
      <c r="DM56" s="31" t="str">
        <f t="shared" si="170"/>
        <v/>
      </c>
      <c r="DN56" s="31" t="str">
        <f t="shared" si="171"/>
        <v/>
      </c>
      <c r="DO56" s="31" t="str">
        <f t="shared" si="172"/>
        <v/>
      </c>
      <c r="DP56" s="31">
        <f t="shared" si="173"/>
        <v>10</v>
      </c>
      <c r="DQ56" s="31" t="str">
        <f t="shared" si="174"/>
        <v/>
      </c>
      <c r="DR56" s="31" t="str">
        <f t="shared" si="175"/>
        <v/>
      </c>
      <c r="DS56" s="31" t="str">
        <f t="shared" si="176"/>
        <v/>
      </c>
      <c r="DT56" s="31">
        <f t="shared" si="177"/>
        <v>27</v>
      </c>
      <c r="DU56" s="31" t="str">
        <f t="shared" si="178"/>
        <v/>
      </c>
      <c r="DV56" s="31" t="str">
        <f t="shared" si="179"/>
        <v/>
      </c>
      <c r="DW56" s="48">
        <f t="shared" si="180"/>
        <v>25.352112676056336</v>
      </c>
      <c r="DX56" s="72" t="str">
        <f t="shared" si="181"/>
        <v/>
      </c>
      <c r="DY56" s="74">
        <v>26.25</v>
      </c>
      <c r="DZ56" s="74">
        <v>6.9</v>
      </c>
    </row>
    <row r="57" spans="1:130" ht="13.2" x14ac:dyDescent="0.25">
      <c r="A57" s="31">
        <v>55</v>
      </c>
      <c r="B57" s="72">
        <v>44</v>
      </c>
      <c r="C57" s="15"/>
      <c r="D57" s="14" t="s">
        <v>262</v>
      </c>
      <c r="E57" s="14"/>
      <c r="F57" s="14"/>
      <c r="G57" s="14" t="s">
        <v>263</v>
      </c>
      <c r="H57" s="50"/>
      <c r="I57" s="15" t="s">
        <v>203</v>
      </c>
      <c r="J57" s="47"/>
      <c r="K57" s="47"/>
      <c r="L57" s="47"/>
      <c r="M57" s="54">
        <v>15.5</v>
      </c>
      <c r="N57" s="54">
        <v>19.75</v>
      </c>
      <c r="O57" s="54"/>
      <c r="P57" s="54"/>
      <c r="Q57" s="54"/>
      <c r="R57" s="51"/>
      <c r="S57" s="51"/>
      <c r="T57" s="51"/>
      <c r="U57" s="51"/>
      <c r="V57" s="51"/>
      <c r="W57" s="51"/>
      <c r="X57" s="52">
        <f t="shared" si="91"/>
        <v>1.24</v>
      </c>
      <c r="Y57" s="52">
        <f t="shared" si="92"/>
        <v>2.64</v>
      </c>
      <c r="Z57" s="52" t="str">
        <f t="shared" si="93"/>
        <v xml:space="preserve"> </v>
      </c>
      <c r="AA57" s="52" t="str">
        <f t="shared" si="94"/>
        <v xml:space="preserve"> </v>
      </c>
      <c r="AB57" s="52" t="str">
        <f t="shared" si="95"/>
        <v xml:space="preserve"> </v>
      </c>
      <c r="AC57" s="54">
        <v>15.75</v>
      </c>
      <c r="AD57" s="54">
        <v>15.5</v>
      </c>
      <c r="AE57" s="54">
        <v>16.75</v>
      </c>
      <c r="AF57" s="54">
        <v>16.5</v>
      </c>
      <c r="AG57" s="54"/>
      <c r="AH57" s="52">
        <f t="shared" si="96"/>
        <v>1.32</v>
      </c>
      <c r="AI57" s="52">
        <f t="shared" si="97"/>
        <v>1.24</v>
      </c>
      <c r="AJ57" s="52">
        <f t="shared" si="98"/>
        <v>1.58</v>
      </c>
      <c r="AK57" s="52">
        <f t="shared" si="99"/>
        <v>1.5</v>
      </c>
      <c r="AL57" s="52" t="str">
        <f t="shared" si="100"/>
        <v xml:space="preserve"> </v>
      </c>
      <c r="AM57" s="53"/>
      <c r="AN57" s="53"/>
      <c r="AO57" s="53"/>
      <c r="AP57" s="53"/>
      <c r="AQ57" s="53"/>
      <c r="AR57" s="53"/>
      <c r="AS57" s="55">
        <f t="shared" si="101"/>
        <v>3.88</v>
      </c>
      <c r="AT57" s="31">
        <f t="shared" si="102"/>
        <v>64</v>
      </c>
      <c r="AU57" s="57">
        <f>IF(D57="","",IF(LOOKUP(AT57,'Master 2012 Pay Sheet'!$A$5:$A$35,'Master 2012 Pay Sheet'!$B$5:$B$35)&gt;0,LOOKUP(AT57,'Master 2012 Pay Sheet'!$A$5:$A$35,'Master 2012 Pay Sheet'!$B$5:$B$35),0))</f>
        <v>0</v>
      </c>
      <c r="AV57" s="56">
        <f t="shared" si="103"/>
        <v>5.6400000000000006</v>
      </c>
      <c r="AW57" s="31">
        <f t="shared" si="104"/>
        <v>55</v>
      </c>
      <c r="AX57" s="57">
        <f>IF(D57="","",IF(LOOKUP(AW57,'Master 2012 Pay Sheet'!$C$5:$C$35,'Master 2012 Pay Sheet'!$D$5:$D$35)&gt;0,LOOKUP(AW57,'Master 2012 Pay Sheet'!$C$5:$C$35,'Master 2012 Pay Sheet'!$D$5:$D$35),0))</f>
        <v>0</v>
      </c>
      <c r="AY57" s="56">
        <f t="shared" si="105"/>
        <v>9.52</v>
      </c>
      <c r="AZ57" s="31">
        <f t="shared" si="106"/>
        <v>64</v>
      </c>
      <c r="BA57" s="57">
        <f>IF(D57="","",IF(LOOKUP(AZ57,'Master 2012 Pay Sheet'!$E$5:$E$35,'Master 2012 Pay Sheet'!$F$5:$F$35)&gt;0,LOOKUP(AZ57,'Master 2012 Pay Sheet'!$E$5:$E$35,'Master 2012 Pay Sheet'!$F$5:$F$35),0))</f>
        <v>0</v>
      </c>
      <c r="BB57" s="57">
        <f t="shared" si="107"/>
        <v>0</v>
      </c>
      <c r="BC57" s="31">
        <f t="shared" si="108"/>
        <v>0</v>
      </c>
      <c r="BD57" s="31" t="str">
        <f t="shared" si="109"/>
        <v/>
      </c>
      <c r="BE57" s="31">
        <f t="shared" si="110"/>
        <v>2</v>
      </c>
      <c r="BF57" s="56">
        <f t="shared" si="111"/>
        <v>2.64</v>
      </c>
      <c r="BG57" s="31" t="str">
        <f t="shared" si="112"/>
        <v/>
      </c>
      <c r="BH57" s="31">
        <f t="shared" si="113"/>
        <v>4</v>
      </c>
      <c r="BI57" s="56">
        <f t="shared" si="114"/>
        <v>1.58</v>
      </c>
      <c r="BJ57" s="31" t="str">
        <f t="shared" si="115"/>
        <v/>
      </c>
      <c r="BK57" s="31">
        <f t="shared" si="116"/>
        <v>6</v>
      </c>
      <c r="BL57" s="31">
        <f t="shared" si="117"/>
        <v>0</v>
      </c>
      <c r="BM57" s="31">
        <f t="shared" si="118"/>
        <v>44</v>
      </c>
      <c r="BN57" s="31">
        <f t="shared" si="119"/>
        <v>0</v>
      </c>
      <c r="BO57" s="31">
        <f t="shared" si="120"/>
        <v>44</v>
      </c>
      <c r="BP57" s="31">
        <f t="shared" si="121"/>
        <v>0</v>
      </c>
      <c r="BQ57" s="31">
        <f t="shared" si="122"/>
        <v>44</v>
      </c>
      <c r="BR57" s="31">
        <f t="shared" si="123"/>
        <v>0</v>
      </c>
      <c r="BS57" s="31">
        <f t="shared" si="124"/>
        <v>44</v>
      </c>
      <c r="BT57" s="31">
        <f t="shared" si="125"/>
        <v>0</v>
      </c>
      <c r="BU57" s="31">
        <f t="shared" si="126"/>
        <v>44</v>
      </c>
      <c r="BV57" s="31">
        <f t="shared" si="127"/>
        <v>0</v>
      </c>
      <c r="BW57" s="31">
        <f t="shared" si="128"/>
        <v>44</v>
      </c>
      <c r="BX57" s="31">
        <f t="shared" si="129"/>
        <v>0</v>
      </c>
      <c r="BY57" s="31">
        <f t="shared" si="130"/>
        <v>44</v>
      </c>
      <c r="BZ57" s="31">
        <f t="shared" si="131"/>
        <v>0</v>
      </c>
      <c r="CA57" s="31">
        <f t="shared" si="132"/>
        <v>44</v>
      </c>
      <c r="CB57" s="31">
        <f t="shared" si="133"/>
        <v>0</v>
      </c>
      <c r="CC57" s="31">
        <f t="shared" si="134"/>
        <v>44</v>
      </c>
      <c r="CD57" s="31">
        <f t="shared" si="135"/>
        <v>0</v>
      </c>
      <c r="CE57" s="31">
        <f t="shared" si="136"/>
        <v>44</v>
      </c>
      <c r="CF57" s="31">
        <f t="shared" si="137"/>
        <v>0</v>
      </c>
      <c r="CG57" s="31">
        <f t="shared" si="138"/>
        <v>44</v>
      </c>
      <c r="CH57" s="31">
        <f t="shared" si="139"/>
        <v>0</v>
      </c>
      <c r="CI57" s="31">
        <f t="shared" si="140"/>
        <v>44</v>
      </c>
      <c r="CJ57" s="31" t="str">
        <f t="shared" si="141"/>
        <v/>
      </c>
      <c r="CK57" s="31" t="str">
        <f t="shared" si="142"/>
        <v/>
      </c>
      <c r="CL57" s="31" t="str">
        <f t="shared" si="143"/>
        <v/>
      </c>
      <c r="CM57" s="31" t="str">
        <f t="shared" si="144"/>
        <v/>
      </c>
      <c r="CN57" s="31" t="str">
        <f t="shared" si="145"/>
        <v/>
      </c>
      <c r="CO57" s="31" t="str">
        <f t="shared" si="146"/>
        <v/>
      </c>
      <c r="CP57" s="31" t="str">
        <f t="shared" si="147"/>
        <v/>
      </c>
      <c r="CQ57" s="31" t="str">
        <f t="shared" si="148"/>
        <v/>
      </c>
      <c r="CR57" s="31" t="str">
        <f t="shared" si="149"/>
        <v/>
      </c>
      <c r="CS57" s="31" t="str">
        <f t="shared" si="150"/>
        <v/>
      </c>
      <c r="CT57" s="31" t="str">
        <f t="shared" si="151"/>
        <v/>
      </c>
      <c r="CU57" s="31" t="str">
        <f t="shared" si="152"/>
        <v/>
      </c>
      <c r="CV57" s="31">
        <f t="shared" si="153"/>
        <v>2</v>
      </c>
      <c r="CW57" s="31" t="str">
        <f t="shared" si="154"/>
        <v/>
      </c>
      <c r="CX57" s="31" t="str">
        <f t="shared" si="155"/>
        <v/>
      </c>
      <c r="CY57" s="31" t="str">
        <f t="shared" si="156"/>
        <v/>
      </c>
      <c r="CZ57" s="31" t="str">
        <f t="shared" si="157"/>
        <v/>
      </c>
      <c r="DA57" s="31" t="str">
        <f t="shared" si="158"/>
        <v/>
      </c>
      <c r="DB57" s="31" t="str">
        <f t="shared" si="159"/>
        <v/>
      </c>
      <c r="DC57" s="31" t="str">
        <f t="shared" si="160"/>
        <v/>
      </c>
      <c r="DD57" s="31">
        <f t="shared" si="161"/>
        <v>4</v>
      </c>
      <c r="DE57" s="31" t="str">
        <f t="shared" si="162"/>
        <v/>
      </c>
      <c r="DF57" s="31" t="str">
        <f t="shared" si="163"/>
        <v/>
      </c>
      <c r="DG57" s="31" t="str">
        <f t="shared" si="164"/>
        <v/>
      </c>
      <c r="DH57" s="31" t="str">
        <f t="shared" si="165"/>
        <v/>
      </c>
      <c r="DI57" s="31" t="str">
        <f t="shared" si="166"/>
        <v/>
      </c>
      <c r="DJ57" s="31" t="str">
        <f t="shared" si="167"/>
        <v/>
      </c>
      <c r="DK57" s="31" t="str">
        <f t="shared" si="168"/>
        <v/>
      </c>
      <c r="DL57" s="31">
        <f t="shared" si="169"/>
        <v>6</v>
      </c>
      <c r="DM57" s="31" t="str">
        <f t="shared" si="170"/>
        <v/>
      </c>
      <c r="DN57" s="31" t="str">
        <f t="shared" si="171"/>
        <v/>
      </c>
      <c r="DO57" s="31" t="str">
        <f t="shared" si="172"/>
        <v/>
      </c>
      <c r="DP57" s="31" t="str">
        <f t="shared" si="173"/>
        <v/>
      </c>
      <c r="DQ57" s="31" t="str">
        <f t="shared" si="174"/>
        <v/>
      </c>
      <c r="DR57" s="31" t="str">
        <f t="shared" si="175"/>
        <v/>
      </c>
      <c r="DS57" s="31" t="str">
        <f t="shared" si="176"/>
        <v/>
      </c>
      <c r="DT57" s="31">
        <f t="shared" si="177"/>
        <v>44</v>
      </c>
      <c r="DU57" s="31" t="str">
        <f t="shared" si="178"/>
        <v/>
      </c>
      <c r="DV57" s="31" t="str">
        <f t="shared" si="179"/>
        <v/>
      </c>
      <c r="DW57" s="48">
        <f t="shared" si="180"/>
        <v>11.267605633802818</v>
      </c>
      <c r="DX57" s="72" t="str">
        <f t="shared" si="181"/>
        <v/>
      </c>
      <c r="DY57" s="74">
        <v>26.5</v>
      </c>
      <c r="DZ57" s="74">
        <v>7.12</v>
      </c>
    </row>
    <row r="58" spans="1:130" ht="13.2" x14ac:dyDescent="0.25">
      <c r="A58" s="31">
        <v>56</v>
      </c>
      <c r="B58" s="72">
        <v>68</v>
      </c>
      <c r="C58" s="15"/>
      <c r="D58" s="14" t="s">
        <v>310</v>
      </c>
      <c r="E58" s="14"/>
      <c r="F58" s="14"/>
      <c r="G58" s="14" t="s">
        <v>311</v>
      </c>
      <c r="H58" s="50"/>
      <c r="I58" s="15" t="s">
        <v>222</v>
      </c>
      <c r="J58" s="47"/>
      <c r="K58" s="47"/>
      <c r="L58" s="47"/>
      <c r="M58" s="54">
        <v>31</v>
      </c>
      <c r="N58" s="54">
        <v>16</v>
      </c>
      <c r="O58" s="54">
        <v>14.5</v>
      </c>
      <c r="P58" s="54">
        <v>15.5</v>
      </c>
      <c r="Q58" s="54">
        <v>20</v>
      </c>
      <c r="R58" s="51"/>
      <c r="S58" s="51"/>
      <c r="T58" s="51"/>
      <c r="U58" s="51"/>
      <c r="V58" s="51"/>
      <c r="W58" s="51"/>
      <c r="X58" s="52">
        <f t="shared" si="91"/>
        <v>12.06</v>
      </c>
      <c r="Y58" s="52">
        <f t="shared" si="92"/>
        <v>1.38</v>
      </c>
      <c r="Z58" s="52">
        <f t="shared" si="93"/>
        <v>1.06</v>
      </c>
      <c r="AA58" s="52">
        <f t="shared" si="94"/>
        <v>1.24</v>
      </c>
      <c r="AB58" s="52">
        <f t="shared" si="95"/>
        <v>2.76</v>
      </c>
      <c r="AC58" s="54">
        <v>16</v>
      </c>
      <c r="AD58" s="54">
        <v>17</v>
      </c>
      <c r="AE58" s="54">
        <v>16.5</v>
      </c>
      <c r="AF58" s="54">
        <v>14.5</v>
      </c>
      <c r="AG58" s="54"/>
      <c r="AH58" s="52">
        <f t="shared" si="96"/>
        <v>1.38</v>
      </c>
      <c r="AI58" s="52">
        <f t="shared" si="97"/>
        <v>1.64</v>
      </c>
      <c r="AJ58" s="52">
        <f t="shared" si="98"/>
        <v>1.5</v>
      </c>
      <c r="AK58" s="52">
        <f t="shared" si="99"/>
        <v>1.06</v>
      </c>
      <c r="AL58" s="52" t="str">
        <f t="shared" si="100"/>
        <v xml:space="preserve"> </v>
      </c>
      <c r="AM58" s="53"/>
      <c r="AN58" s="53"/>
      <c r="AO58" s="53"/>
      <c r="AP58" s="53"/>
      <c r="AQ58" s="53"/>
      <c r="AR58" s="53"/>
      <c r="AS58" s="55">
        <f t="shared" si="101"/>
        <v>18.5</v>
      </c>
      <c r="AT58" s="31">
        <f t="shared" si="102"/>
        <v>8</v>
      </c>
      <c r="AU58" s="57">
        <f>IF(D58="","",IF(LOOKUP(AT58,'Master 2012 Pay Sheet'!$A$5:$A$35,'Master 2012 Pay Sheet'!$B$5:$B$35)&gt;0,LOOKUP(AT58,'Master 2012 Pay Sheet'!$A$5:$A$35,'Master 2012 Pay Sheet'!$B$5:$B$35),0))</f>
        <v>0</v>
      </c>
      <c r="AV58" s="56">
        <f t="shared" si="103"/>
        <v>5.58</v>
      </c>
      <c r="AW58" s="31">
        <f t="shared" si="104"/>
        <v>56</v>
      </c>
      <c r="AX58" s="57">
        <f>IF(D58="","",IF(LOOKUP(AW58,'Master 2012 Pay Sheet'!$C$5:$C$35,'Master 2012 Pay Sheet'!$D$5:$D$35)&gt;0,LOOKUP(AW58,'Master 2012 Pay Sheet'!$C$5:$C$35,'Master 2012 Pay Sheet'!$D$5:$D$35),0))</f>
        <v>0</v>
      </c>
      <c r="AY58" s="56">
        <f t="shared" si="105"/>
        <v>24.08</v>
      </c>
      <c r="AZ58" s="31">
        <f t="shared" si="106"/>
        <v>27</v>
      </c>
      <c r="BA58" s="57">
        <f>IF(D58="","",IF(LOOKUP(AZ58,'Master 2012 Pay Sheet'!$E$5:$E$35,'Master 2012 Pay Sheet'!$F$5:$F$35)&gt;0,LOOKUP(AZ58,'Master 2012 Pay Sheet'!$E$5:$E$35,'Master 2012 Pay Sheet'!$F$5:$F$35),0))</f>
        <v>0</v>
      </c>
      <c r="BB58" s="57">
        <f t="shared" si="107"/>
        <v>0</v>
      </c>
      <c r="BC58" s="31">
        <f t="shared" si="108"/>
        <v>-19</v>
      </c>
      <c r="BD58" s="31" t="str">
        <f t="shared" si="109"/>
        <v/>
      </c>
      <c r="BE58" s="31">
        <f t="shared" si="110"/>
        <v>5</v>
      </c>
      <c r="BF58" s="56">
        <f t="shared" si="111"/>
        <v>12.06</v>
      </c>
      <c r="BG58" s="31" t="str">
        <f t="shared" si="112"/>
        <v/>
      </c>
      <c r="BH58" s="31">
        <f t="shared" si="113"/>
        <v>4</v>
      </c>
      <c r="BI58" s="56">
        <f t="shared" si="114"/>
        <v>1.64</v>
      </c>
      <c r="BJ58" s="31" t="str">
        <f t="shared" si="115"/>
        <v/>
      </c>
      <c r="BK58" s="31">
        <f t="shared" si="116"/>
        <v>9</v>
      </c>
      <c r="BL58" s="31">
        <f t="shared" si="117"/>
        <v>0</v>
      </c>
      <c r="BM58" s="31">
        <f t="shared" si="118"/>
        <v>68</v>
      </c>
      <c r="BN58" s="31">
        <f t="shared" si="119"/>
        <v>0</v>
      </c>
      <c r="BO58" s="31">
        <f t="shared" si="120"/>
        <v>68</v>
      </c>
      <c r="BP58" s="31">
        <f t="shared" si="121"/>
        <v>0</v>
      </c>
      <c r="BQ58" s="31">
        <f t="shared" si="122"/>
        <v>68</v>
      </c>
      <c r="BR58" s="31">
        <f t="shared" si="123"/>
        <v>0</v>
      </c>
      <c r="BS58" s="31">
        <f t="shared" si="124"/>
        <v>68</v>
      </c>
      <c r="BT58" s="31">
        <f t="shared" si="125"/>
        <v>0</v>
      </c>
      <c r="BU58" s="31">
        <f t="shared" si="126"/>
        <v>68</v>
      </c>
      <c r="BV58" s="31">
        <f t="shared" si="127"/>
        <v>0</v>
      </c>
      <c r="BW58" s="31">
        <f t="shared" si="128"/>
        <v>68</v>
      </c>
      <c r="BX58" s="31">
        <f t="shared" si="129"/>
        <v>0</v>
      </c>
      <c r="BY58" s="31">
        <f t="shared" si="130"/>
        <v>68</v>
      </c>
      <c r="BZ58" s="31">
        <f t="shared" si="131"/>
        <v>0</v>
      </c>
      <c r="CA58" s="31">
        <f t="shared" si="132"/>
        <v>68</v>
      </c>
      <c r="CB58" s="31">
        <f t="shared" si="133"/>
        <v>0</v>
      </c>
      <c r="CC58" s="31">
        <f t="shared" si="134"/>
        <v>68</v>
      </c>
      <c r="CD58" s="31">
        <f t="shared" si="135"/>
        <v>0</v>
      </c>
      <c r="CE58" s="31">
        <f t="shared" si="136"/>
        <v>68</v>
      </c>
      <c r="CF58" s="31">
        <f t="shared" si="137"/>
        <v>0</v>
      </c>
      <c r="CG58" s="31">
        <f t="shared" si="138"/>
        <v>68</v>
      </c>
      <c r="CH58" s="31">
        <f t="shared" si="139"/>
        <v>0</v>
      </c>
      <c r="CI58" s="31">
        <f t="shared" si="140"/>
        <v>68</v>
      </c>
      <c r="CJ58" s="31" t="str">
        <f t="shared" si="141"/>
        <v/>
      </c>
      <c r="CK58" s="31" t="str">
        <f t="shared" si="142"/>
        <v/>
      </c>
      <c r="CL58" s="31" t="str">
        <f t="shared" si="143"/>
        <v/>
      </c>
      <c r="CM58" s="31" t="str">
        <f t="shared" si="144"/>
        <v/>
      </c>
      <c r="CN58" s="31" t="str">
        <f t="shared" si="145"/>
        <v/>
      </c>
      <c r="CO58" s="31">
        <f t="shared" si="146"/>
        <v>27</v>
      </c>
      <c r="CP58" s="31">
        <f t="shared" si="147"/>
        <v>4</v>
      </c>
      <c r="CQ58" s="31" t="str">
        <f t="shared" si="148"/>
        <v/>
      </c>
      <c r="CR58" s="31" t="str">
        <f t="shared" si="149"/>
        <v/>
      </c>
      <c r="CS58" s="31" t="str">
        <f t="shared" si="150"/>
        <v/>
      </c>
      <c r="CT58" s="31" t="str">
        <f t="shared" si="151"/>
        <v/>
      </c>
      <c r="CU58" s="31" t="str">
        <f t="shared" si="152"/>
        <v/>
      </c>
      <c r="CV58" s="31" t="str">
        <f t="shared" si="153"/>
        <v/>
      </c>
      <c r="CW58" s="31" t="str">
        <f t="shared" si="154"/>
        <v/>
      </c>
      <c r="CX58" s="31" t="str">
        <f t="shared" si="155"/>
        <v/>
      </c>
      <c r="CY58" s="31">
        <f t="shared" si="156"/>
        <v>5</v>
      </c>
      <c r="CZ58" s="31" t="str">
        <f t="shared" si="157"/>
        <v/>
      </c>
      <c r="DA58" s="31" t="str">
        <f t="shared" si="158"/>
        <v/>
      </c>
      <c r="DB58" s="31" t="str">
        <f t="shared" si="159"/>
        <v/>
      </c>
      <c r="DC58" s="31" t="str">
        <f t="shared" si="160"/>
        <v/>
      </c>
      <c r="DD58" s="31">
        <f t="shared" si="161"/>
        <v>4</v>
      </c>
      <c r="DE58" s="31" t="str">
        <f t="shared" si="162"/>
        <v/>
      </c>
      <c r="DF58" s="31" t="str">
        <f t="shared" si="163"/>
        <v/>
      </c>
      <c r="DG58" s="31" t="str">
        <f t="shared" si="164"/>
        <v/>
      </c>
      <c r="DH58" s="31" t="str">
        <f t="shared" si="165"/>
        <v/>
      </c>
      <c r="DI58" s="31" t="str">
        <f t="shared" si="166"/>
        <v/>
      </c>
      <c r="DJ58" s="31" t="str">
        <f t="shared" si="167"/>
        <v/>
      </c>
      <c r="DK58" s="31" t="str">
        <f t="shared" si="168"/>
        <v/>
      </c>
      <c r="DL58" s="31" t="str">
        <f t="shared" si="169"/>
        <v/>
      </c>
      <c r="DM58" s="31" t="str">
        <f t="shared" si="170"/>
        <v/>
      </c>
      <c r="DN58" s="31" t="str">
        <f t="shared" si="171"/>
        <v/>
      </c>
      <c r="DO58" s="31">
        <f t="shared" si="172"/>
        <v>9</v>
      </c>
      <c r="DP58" s="31" t="str">
        <f t="shared" si="173"/>
        <v/>
      </c>
      <c r="DQ58" s="31" t="str">
        <f t="shared" si="174"/>
        <v/>
      </c>
      <c r="DR58" s="31" t="str">
        <f t="shared" si="175"/>
        <v/>
      </c>
      <c r="DS58" s="31" t="str">
        <f t="shared" si="176"/>
        <v/>
      </c>
      <c r="DT58" s="31" t="str">
        <f t="shared" si="177"/>
        <v/>
      </c>
      <c r="DU58" s="31">
        <f t="shared" si="178"/>
        <v>68</v>
      </c>
      <c r="DV58" s="31" t="str">
        <f t="shared" si="179"/>
        <v/>
      </c>
      <c r="DW58" s="48">
        <f t="shared" si="180"/>
        <v>63.380281690140848</v>
      </c>
      <c r="DX58" s="72" t="str">
        <f t="shared" si="181"/>
        <v/>
      </c>
      <c r="DY58" s="74">
        <v>26.75</v>
      </c>
      <c r="DZ58" s="74">
        <v>7.36</v>
      </c>
    </row>
    <row r="59" spans="1:130" ht="13.2" x14ac:dyDescent="0.25">
      <c r="A59" s="31">
        <v>57</v>
      </c>
      <c r="B59" s="72">
        <v>11</v>
      </c>
      <c r="C59" s="60"/>
      <c r="D59" s="61" t="s">
        <v>193</v>
      </c>
      <c r="E59" s="61"/>
      <c r="F59" s="14"/>
      <c r="G59" s="14" t="s">
        <v>194</v>
      </c>
      <c r="H59" s="50"/>
      <c r="I59" s="60" t="s">
        <v>203</v>
      </c>
      <c r="J59" s="47"/>
      <c r="K59" s="47"/>
      <c r="L59" s="47"/>
      <c r="M59" s="54">
        <v>17.25</v>
      </c>
      <c r="N59" s="54">
        <v>27.5</v>
      </c>
      <c r="O59" s="54">
        <v>17.5</v>
      </c>
      <c r="P59" s="54">
        <v>17</v>
      </c>
      <c r="Q59" s="54">
        <v>19</v>
      </c>
      <c r="R59" s="51"/>
      <c r="S59" s="51"/>
      <c r="T59" s="51"/>
      <c r="U59" s="51"/>
      <c r="V59" s="51"/>
      <c r="W59" s="51"/>
      <c r="X59" s="52">
        <f t="shared" si="91"/>
        <v>1.72</v>
      </c>
      <c r="Y59" s="52">
        <f t="shared" si="92"/>
        <v>8.08</v>
      </c>
      <c r="Z59" s="52">
        <f t="shared" si="93"/>
        <v>1.78</v>
      </c>
      <c r="AA59" s="52">
        <f t="shared" si="94"/>
        <v>1.64</v>
      </c>
      <c r="AB59" s="52">
        <f t="shared" si="95"/>
        <v>2.3199999999999998</v>
      </c>
      <c r="AC59" s="54">
        <v>21</v>
      </c>
      <c r="AD59" s="54">
        <v>18.25</v>
      </c>
      <c r="AE59" s="54"/>
      <c r="AF59" s="54"/>
      <c r="AG59" s="54"/>
      <c r="AH59" s="52">
        <f t="shared" si="96"/>
        <v>3.24</v>
      </c>
      <c r="AI59" s="52">
        <f t="shared" si="97"/>
        <v>2.02</v>
      </c>
      <c r="AJ59" s="52" t="str">
        <f t="shared" si="98"/>
        <v xml:space="preserve"> </v>
      </c>
      <c r="AK59" s="52" t="str">
        <f t="shared" si="99"/>
        <v xml:space="preserve"> </v>
      </c>
      <c r="AL59" s="52" t="str">
        <f t="shared" si="100"/>
        <v xml:space="preserve"> </v>
      </c>
      <c r="AM59" s="53"/>
      <c r="AN59" s="53"/>
      <c r="AO59" s="53"/>
      <c r="AP59" s="53"/>
      <c r="AQ59" s="53"/>
      <c r="AR59" s="53"/>
      <c r="AS59" s="55">
        <f t="shared" si="101"/>
        <v>15.540000000000001</v>
      </c>
      <c r="AT59" s="31">
        <f t="shared" si="102"/>
        <v>16</v>
      </c>
      <c r="AU59" s="57">
        <f>IF(D59="","",IF(LOOKUP(AT59,'Master 2012 Pay Sheet'!$A$5:$A$35,'Master 2012 Pay Sheet'!$B$5:$B$35)&gt;0,LOOKUP(AT59,'Master 2012 Pay Sheet'!$A$5:$A$35,'Master 2012 Pay Sheet'!$B$5:$B$35),0))</f>
        <v>0</v>
      </c>
      <c r="AV59" s="56">
        <f t="shared" si="103"/>
        <v>5.26</v>
      </c>
      <c r="AW59" s="31">
        <f t="shared" si="104"/>
        <v>57</v>
      </c>
      <c r="AX59" s="57">
        <f>IF(D59="","",IF(LOOKUP(AW59,'Master 2012 Pay Sheet'!$C$5:$C$35,'Master 2012 Pay Sheet'!$D$5:$D$35)&gt;0,LOOKUP(AW59,'Master 2012 Pay Sheet'!$C$5:$C$35,'Master 2012 Pay Sheet'!$D$5:$D$35),0))</f>
        <v>0</v>
      </c>
      <c r="AY59" s="56">
        <f t="shared" si="105"/>
        <v>20.8</v>
      </c>
      <c r="AZ59" s="31">
        <f t="shared" si="106"/>
        <v>37</v>
      </c>
      <c r="BA59" s="57">
        <f>IF(D59="","",IF(LOOKUP(AZ59,'Master 2012 Pay Sheet'!$E$5:$E$35,'Master 2012 Pay Sheet'!$F$5:$F$35)&gt;0,LOOKUP(AZ59,'Master 2012 Pay Sheet'!$E$5:$E$35,'Master 2012 Pay Sheet'!$F$5:$F$35),0))</f>
        <v>0</v>
      </c>
      <c r="BB59" s="57">
        <f t="shared" si="107"/>
        <v>0</v>
      </c>
      <c r="BC59" s="31">
        <f t="shared" si="108"/>
        <v>-21</v>
      </c>
      <c r="BD59" s="31" t="str">
        <f t="shared" si="109"/>
        <v/>
      </c>
      <c r="BE59" s="31">
        <f t="shared" si="110"/>
        <v>5</v>
      </c>
      <c r="BF59" s="56">
        <f t="shared" si="111"/>
        <v>8.08</v>
      </c>
      <c r="BG59" s="31" t="str">
        <f t="shared" si="112"/>
        <v/>
      </c>
      <c r="BH59" s="31">
        <f t="shared" si="113"/>
        <v>2</v>
      </c>
      <c r="BI59" s="56">
        <f t="shared" si="114"/>
        <v>3.24</v>
      </c>
      <c r="BJ59" s="31" t="str">
        <f t="shared" si="115"/>
        <v/>
      </c>
      <c r="BK59" s="31">
        <f t="shared" si="116"/>
        <v>7</v>
      </c>
      <c r="BL59" s="31">
        <f t="shared" si="117"/>
        <v>0</v>
      </c>
      <c r="BM59" s="31">
        <f t="shared" si="118"/>
        <v>11</v>
      </c>
      <c r="BN59" s="31">
        <f t="shared" si="119"/>
        <v>0</v>
      </c>
      <c r="BO59" s="31">
        <f t="shared" si="120"/>
        <v>11</v>
      </c>
      <c r="BP59" s="31">
        <f t="shared" si="121"/>
        <v>0</v>
      </c>
      <c r="BQ59" s="31">
        <f t="shared" si="122"/>
        <v>11</v>
      </c>
      <c r="BR59" s="31">
        <f t="shared" si="123"/>
        <v>0</v>
      </c>
      <c r="BS59" s="31">
        <f t="shared" si="124"/>
        <v>11</v>
      </c>
      <c r="BT59" s="31">
        <f t="shared" si="125"/>
        <v>0</v>
      </c>
      <c r="BU59" s="31">
        <f t="shared" si="126"/>
        <v>11</v>
      </c>
      <c r="BV59" s="31">
        <f t="shared" si="127"/>
        <v>0</v>
      </c>
      <c r="BW59" s="31">
        <f t="shared" si="128"/>
        <v>11</v>
      </c>
      <c r="BX59" s="31">
        <f t="shared" si="129"/>
        <v>0</v>
      </c>
      <c r="BY59" s="31">
        <f t="shared" si="130"/>
        <v>11</v>
      </c>
      <c r="BZ59" s="31">
        <f t="shared" si="131"/>
        <v>0</v>
      </c>
      <c r="CA59" s="31">
        <f t="shared" si="132"/>
        <v>11</v>
      </c>
      <c r="CB59" s="31">
        <f t="shared" si="133"/>
        <v>0</v>
      </c>
      <c r="CC59" s="31">
        <f t="shared" si="134"/>
        <v>11</v>
      </c>
      <c r="CD59" s="31">
        <f t="shared" si="135"/>
        <v>0</v>
      </c>
      <c r="CE59" s="31">
        <f t="shared" si="136"/>
        <v>11</v>
      </c>
      <c r="CF59" s="31">
        <f t="shared" si="137"/>
        <v>0</v>
      </c>
      <c r="CG59" s="31">
        <f t="shared" si="138"/>
        <v>11</v>
      </c>
      <c r="CH59" s="31">
        <f t="shared" si="139"/>
        <v>0</v>
      </c>
      <c r="CI59" s="31">
        <f t="shared" si="140"/>
        <v>11</v>
      </c>
      <c r="CJ59" s="31" t="str">
        <f t="shared" si="141"/>
        <v/>
      </c>
      <c r="CK59" s="31" t="str">
        <f t="shared" si="142"/>
        <v/>
      </c>
      <c r="CL59" s="31" t="str">
        <f t="shared" si="143"/>
        <v/>
      </c>
      <c r="CM59" s="31" t="str">
        <f t="shared" si="144"/>
        <v/>
      </c>
      <c r="CN59" s="31" t="str">
        <f t="shared" si="145"/>
        <v/>
      </c>
      <c r="CO59" s="31" t="str">
        <f t="shared" si="146"/>
        <v/>
      </c>
      <c r="CP59" s="31" t="str">
        <f t="shared" si="147"/>
        <v/>
      </c>
      <c r="CQ59" s="31" t="str">
        <f t="shared" si="148"/>
        <v/>
      </c>
      <c r="CR59" s="31" t="str">
        <f t="shared" si="149"/>
        <v/>
      </c>
      <c r="CS59" s="31" t="str">
        <f t="shared" si="150"/>
        <v/>
      </c>
      <c r="CT59" s="31" t="str">
        <f t="shared" si="151"/>
        <v/>
      </c>
      <c r="CU59" s="31" t="str">
        <f t="shared" si="152"/>
        <v/>
      </c>
      <c r="CV59" s="31" t="str">
        <f t="shared" si="153"/>
        <v/>
      </c>
      <c r="CW59" s="31" t="str">
        <f t="shared" si="154"/>
        <v/>
      </c>
      <c r="CX59" s="31" t="str">
        <f t="shared" si="155"/>
        <v/>
      </c>
      <c r="CY59" s="31">
        <f t="shared" si="156"/>
        <v>5</v>
      </c>
      <c r="CZ59" s="31" t="str">
        <f t="shared" si="157"/>
        <v/>
      </c>
      <c r="DA59" s="31" t="str">
        <f t="shared" si="158"/>
        <v/>
      </c>
      <c r="DB59" s="31">
        <f t="shared" si="159"/>
        <v>2</v>
      </c>
      <c r="DC59" s="31" t="str">
        <f t="shared" si="160"/>
        <v/>
      </c>
      <c r="DD59" s="31" t="str">
        <f t="shared" si="161"/>
        <v/>
      </c>
      <c r="DE59" s="31" t="str">
        <f t="shared" si="162"/>
        <v/>
      </c>
      <c r="DF59" s="31" t="str">
        <f t="shared" si="163"/>
        <v/>
      </c>
      <c r="DG59" s="31" t="str">
        <f t="shared" si="164"/>
        <v/>
      </c>
      <c r="DH59" s="31" t="str">
        <f t="shared" si="165"/>
        <v/>
      </c>
      <c r="DI59" s="31" t="str">
        <f t="shared" si="166"/>
        <v/>
      </c>
      <c r="DJ59" s="31" t="str">
        <f t="shared" si="167"/>
        <v/>
      </c>
      <c r="DK59" s="31" t="str">
        <f t="shared" si="168"/>
        <v/>
      </c>
      <c r="DL59" s="31" t="str">
        <f t="shared" si="169"/>
        <v/>
      </c>
      <c r="DM59" s="31">
        <f t="shared" si="170"/>
        <v>7</v>
      </c>
      <c r="DN59" s="31" t="str">
        <f t="shared" si="171"/>
        <v/>
      </c>
      <c r="DO59" s="31" t="str">
        <f t="shared" si="172"/>
        <v/>
      </c>
      <c r="DP59" s="31" t="str">
        <f t="shared" si="173"/>
        <v/>
      </c>
      <c r="DQ59" s="31" t="str">
        <f t="shared" si="174"/>
        <v/>
      </c>
      <c r="DR59" s="31" t="str">
        <f t="shared" si="175"/>
        <v/>
      </c>
      <c r="DS59" s="31" t="str">
        <f t="shared" si="176"/>
        <v/>
      </c>
      <c r="DT59" s="31">
        <f t="shared" si="177"/>
        <v>11</v>
      </c>
      <c r="DU59" s="31" t="str">
        <f t="shared" si="178"/>
        <v/>
      </c>
      <c r="DV59" s="31" t="str">
        <f t="shared" si="179"/>
        <v/>
      </c>
      <c r="DW59" s="48">
        <f t="shared" si="180"/>
        <v>49.295774647887328</v>
      </c>
      <c r="DX59" s="72" t="str">
        <f t="shared" si="181"/>
        <v/>
      </c>
      <c r="DY59" s="74">
        <v>27</v>
      </c>
      <c r="DZ59" s="74">
        <v>7.58</v>
      </c>
    </row>
    <row r="60" spans="1:130" ht="13.2" x14ac:dyDescent="0.25">
      <c r="A60" s="31">
        <v>58</v>
      </c>
      <c r="B60" s="72">
        <v>37</v>
      </c>
      <c r="C60" s="15"/>
      <c r="D60" s="14" t="s">
        <v>248</v>
      </c>
      <c r="E60" s="14"/>
      <c r="F60" s="14"/>
      <c r="G60" s="14" t="s">
        <v>249</v>
      </c>
      <c r="H60" s="50"/>
      <c r="I60" s="15" t="s">
        <v>222</v>
      </c>
      <c r="J60" s="47"/>
      <c r="K60" s="47"/>
      <c r="L60" s="47"/>
      <c r="M60" s="54">
        <v>15.25</v>
      </c>
      <c r="N60" s="54">
        <v>17.75</v>
      </c>
      <c r="O60" s="54">
        <v>19.5</v>
      </c>
      <c r="P60" s="54"/>
      <c r="Q60" s="54"/>
      <c r="R60" s="51"/>
      <c r="S60" s="51"/>
      <c r="T60" s="51"/>
      <c r="U60" s="51"/>
      <c r="V60" s="51"/>
      <c r="W60" s="51"/>
      <c r="X60" s="52">
        <f t="shared" si="91"/>
        <v>1.18</v>
      </c>
      <c r="Y60" s="52">
        <f t="shared" si="92"/>
        <v>1.86</v>
      </c>
      <c r="Z60" s="52">
        <f t="shared" si="93"/>
        <v>2.52</v>
      </c>
      <c r="AA60" s="52" t="str">
        <f t="shared" si="94"/>
        <v xml:space="preserve"> </v>
      </c>
      <c r="AB60" s="52" t="str">
        <f t="shared" si="95"/>
        <v xml:space="preserve"> </v>
      </c>
      <c r="AC60" s="54">
        <v>17</v>
      </c>
      <c r="AD60" s="54">
        <v>15</v>
      </c>
      <c r="AE60" s="54">
        <v>19</v>
      </c>
      <c r="AF60" s="54"/>
      <c r="AG60" s="54"/>
      <c r="AH60" s="52">
        <f t="shared" si="96"/>
        <v>1.64</v>
      </c>
      <c r="AI60" s="52">
        <f t="shared" si="97"/>
        <v>1.1200000000000001</v>
      </c>
      <c r="AJ60" s="52">
        <f t="shared" si="98"/>
        <v>2.3199999999999998</v>
      </c>
      <c r="AK60" s="52" t="str">
        <f t="shared" si="99"/>
        <v xml:space="preserve"> </v>
      </c>
      <c r="AL60" s="52" t="str">
        <f t="shared" si="100"/>
        <v xml:space="preserve"> </v>
      </c>
      <c r="AM60" s="53"/>
      <c r="AN60" s="53"/>
      <c r="AO60" s="53"/>
      <c r="AP60" s="53"/>
      <c r="AQ60" s="53"/>
      <c r="AR60" s="53"/>
      <c r="AS60" s="55">
        <f t="shared" si="101"/>
        <v>5.5600000000000005</v>
      </c>
      <c r="AT60" s="31">
        <f t="shared" si="102"/>
        <v>61</v>
      </c>
      <c r="AU60" s="57">
        <f>IF(D60="","",IF(LOOKUP(AT60,'Master 2012 Pay Sheet'!$A$5:$A$35,'Master 2012 Pay Sheet'!$B$5:$B$35)&gt;0,LOOKUP(AT60,'Master 2012 Pay Sheet'!$A$5:$A$35,'Master 2012 Pay Sheet'!$B$5:$B$35),0))</f>
        <v>0</v>
      </c>
      <c r="AV60" s="56">
        <f t="shared" si="103"/>
        <v>5.08</v>
      </c>
      <c r="AW60" s="31">
        <f t="shared" si="104"/>
        <v>58</v>
      </c>
      <c r="AX60" s="57">
        <f>IF(D60="","",IF(LOOKUP(AW60,'Master 2012 Pay Sheet'!$C$5:$C$35,'Master 2012 Pay Sheet'!$D$5:$D$35)&gt;0,LOOKUP(AW60,'Master 2012 Pay Sheet'!$C$5:$C$35,'Master 2012 Pay Sheet'!$D$5:$D$35),0))</f>
        <v>0</v>
      </c>
      <c r="AY60" s="56">
        <f t="shared" si="105"/>
        <v>10.64</v>
      </c>
      <c r="AZ60" s="31">
        <f t="shared" si="106"/>
        <v>62</v>
      </c>
      <c r="BA60" s="57">
        <f>IF(D60="","",IF(LOOKUP(AZ60,'Master 2012 Pay Sheet'!$E$5:$E$35,'Master 2012 Pay Sheet'!$F$5:$F$35)&gt;0,LOOKUP(AZ60,'Master 2012 Pay Sheet'!$E$5:$E$35,'Master 2012 Pay Sheet'!$F$5:$F$35),0))</f>
        <v>0</v>
      </c>
      <c r="BB60" s="57">
        <f t="shared" si="107"/>
        <v>0</v>
      </c>
      <c r="BC60" s="31">
        <f t="shared" si="108"/>
        <v>-1</v>
      </c>
      <c r="BD60" s="31" t="str">
        <f t="shared" si="109"/>
        <v/>
      </c>
      <c r="BE60" s="31">
        <f t="shared" si="110"/>
        <v>3</v>
      </c>
      <c r="BF60" s="56">
        <f t="shared" si="111"/>
        <v>2.52</v>
      </c>
      <c r="BG60" s="31" t="str">
        <f t="shared" si="112"/>
        <v/>
      </c>
      <c r="BH60" s="31">
        <f t="shared" si="113"/>
        <v>3</v>
      </c>
      <c r="BI60" s="56">
        <f t="shared" si="114"/>
        <v>2.3199999999999998</v>
      </c>
      <c r="BJ60" s="31" t="str">
        <f t="shared" si="115"/>
        <v/>
      </c>
      <c r="BK60" s="31">
        <f t="shared" si="116"/>
        <v>6</v>
      </c>
      <c r="BL60" s="31">
        <f t="shared" si="117"/>
        <v>0</v>
      </c>
      <c r="BM60" s="31">
        <f t="shared" si="118"/>
        <v>37</v>
      </c>
      <c r="BN60" s="31">
        <f t="shared" si="119"/>
        <v>0</v>
      </c>
      <c r="BO60" s="31">
        <f t="shared" si="120"/>
        <v>37</v>
      </c>
      <c r="BP60" s="31">
        <f t="shared" si="121"/>
        <v>0</v>
      </c>
      <c r="BQ60" s="31">
        <f t="shared" si="122"/>
        <v>37</v>
      </c>
      <c r="BR60" s="31">
        <f t="shared" si="123"/>
        <v>0</v>
      </c>
      <c r="BS60" s="31">
        <f t="shared" si="124"/>
        <v>37</v>
      </c>
      <c r="BT60" s="31">
        <f t="shared" si="125"/>
        <v>0</v>
      </c>
      <c r="BU60" s="31">
        <f t="shared" si="126"/>
        <v>37</v>
      </c>
      <c r="BV60" s="31">
        <f t="shared" si="127"/>
        <v>0</v>
      </c>
      <c r="BW60" s="31">
        <f t="shared" si="128"/>
        <v>37</v>
      </c>
      <c r="BX60" s="31">
        <f t="shared" si="129"/>
        <v>0</v>
      </c>
      <c r="BY60" s="31">
        <f t="shared" si="130"/>
        <v>37</v>
      </c>
      <c r="BZ60" s="31">
        <f t="shared" si="131"/>
        <v>0</v>
      </c>
      <c r="CA60" s="31">
        <f t="shared" si="132"/>
        <v>37</v>
      </c>
      <c r="CB60" s="31">
        <f t="shared" si="133"/>
        <v>0</v>
      </c>
      <c r="CC60" s="31">
        <f t="shared" si="134"/>
        <v>37</v>
      </c>
      <c r="CD60" s="31">
        <f t="shared" si="135"/>
        <v>0</v>
      </c>
      <c r="CE60" s="31">
        <f t="shared" si="136"/>
        <v>37</v>
      </c>
      <c r="CF60" s="31">
        <f t="shared" si="137"/>
        <v>0</v>
      </c>
      <c r="CG60" s="31">
        <f t="shared" si="138"/>
        <v>37</v>
      </c>
      <c r="CH60" s="31">
        <f t="shared" si="139"/>
        <v>0</v>
      </c>
      <c r="CI60" s="31">
        <f t="shared" si="140"/>
        <v>37</v>
      </c>
      <c r="CJ60" s="31" t="str">
        <f t="shared" si="141"/>
        <v/>
      </c>
      <c r="CK60" s="31" t="str">
        <f t="shared" si="142"/>
        <v/>
      </c>
      <c r="CL60" s="31" t="str">
        <f t="shared" si="143"/>
        <v/>
      </c>
      <c r="CM60" s="31" t="str">
        <f t="shared" si="144"/>
        <v/>
      </c>
      <c r="CN60" s="31" t="str">
        <f t="shared" si="145"/>
        <v/>
      </c>
      <c r="CO60" s="31">
        <f t="shared" si="146"/>
        <v>62</v>
      </c>
      <c r="CP60" s="31">
        <f t="shared" si="147"/>
        <v>8</v>
      </c>
      <c r="CQ60" s="31" t="str">
        <f t="shared" si="148"/>
        <v/>
      </c>
      <c r="CR60" s="31" t="str">
        <f t="shared" si="149"/>
        <v/>
      </c>
      <c r="CS60" s="31" t="str">
        <f t="shared" si="150"/>
        <v/>
      </c>
      <c r="CT60" s="31" t="str">
        <f t="shared" si="151"/>
        <v/>
      </c>
      <c r="CU60" s="31" t="str">
        <f t="shared" si="152"/>
        <v/>
      </c>
      <c r="CV60" s="31" t="str">
        <f t="shared" si="153"/>
        <v/>
      </c>
      <c r="CW60" s="31">
        <f t="shared" si="154"/>
        <v>3</v>
      </c>
      <c r="CX60" s="31" t="str">
        <f t="shared" si="155"/>
        <v/>
      </c>
      <c r="CY60" s="31" t="str">
        <f t="shared" si="156"/>
        <v/>
      </c>
      <c r="CZ60" s="31" t="str">
        <f t="shared" si="157"/>
        <v/>
      </c>
      <c r="DA60" s="31" t="str">
        <f t="shared" si="158"/>
        <v/>
      </c>
      <c r="DB60" s="31" t="str">
        <f t="shared" si="159"/>
        <v/>
      </c>
      <c r="DC60" s="31">
        <f t="shared" si="160"/>
        <v>3</v>
      </c>
      <c r="DD60" s="31" t="str">
        <f t="shared" si="161"/>
        <v/>
      </c>
      <c r="DE60" s="31" t="str">
        <f t="shared" si="162"/>
        <v/>
      </c>
      <c r="DF60" s="31" t="str">
        <f t="shared" si="163"/>
        <v/>
      </c>
      <c r="DG60" s="31" t="str">
        <f t="shared" si="164"/>
        <v/>
      </c>
      <c r="DH60" s="31" t="str">
        <f t="shared" si="165"/>
        <v/>
      </c>
      <c r="DI60" s="31" t="str">
        <f t="shared" si="166"/>
        <v/>
      </c>
      <c r="DJ60" s="31" t="str">
        <f t="shared" si="167"/>
        <v/>
      </c>
      <c r="DK60" s="31" t="str">
        <f t="shared" si="168"/>
        <v/>
      </c>
      <c r="DL60" s="31">
        <f t="shared" si="169"/>
        <v>6</v>
      </c>
      <c r="DM60" s="31" t="str">
        <f t="shared" si="170"/>
        <v/>
      </c>
      <c r="DN60" s="31" t="str">
        <f t="shared" si="171"/>
        <v/>
      </c>
      <c r="DO60" s="31" t="str">
        <f t="shared" si="172"/>
        <v/>
      </c>
      <c r="DP60" s="31" t="str">
        <f t="shared" si="173"/>
        <v/>
      </c>
      <c r="DQ60" s="31" t="str">
        <f t="shared" si="174"/>
        <v/>
      </c>
      <c r="DR60" s="31" t="str">
        <f t="shared" si="175"/>
        <v/>
      </c>
      <c r="DS60" s="31" t="str">
        <f t="shared" si="176"/>
        <v/>
      </c>
      <c r="DT60" s="31" t="str">
        <f t="shared" si="177"/>
        <v/>
      </c>
      <c r="DU60" s="31">
        <f t="shared" si="178"/>
        <v>37</v>
      </c>
      <c r="DV60" s="31" t="str">
        <f t="shared" si="179"/>
        <v/>
      </c>
      <c r="DW60" s="48">
        <f t="shared" si="180"/>
        <v>14.084507042253522</v>
      </c>
      <c r="DX60" s="72" t="str">
        <f t="shared" si="181"/>
        <v/>
      </c>
      <c r="DY60" s="74">
        <v>27.25</v>
      </c>
      <c r="DZ60" s="74">
        <v>7.82</v>
      </c>
    </row>
    <row r="61" spans="1:130" ht="13.2" x14ac:dyDescent="0.25">
      <c r="A61" s="31">
        <v>59</v>
      </c>
      <c r="B61" s="72">
        <v>46</v>
      </c>
      <c r="C61" s="15"/>
      <c r="D61" s="14" t="s">
        <v>266</v>
      </c>
      <c r="E61" s="14"/>
      <c r="F61" s="14"/>
      <c r="G61" s="14" t="s">
        <v>267</v>
      </c>
      <c r="H61" s="50"/>
      <c r="I61" s="15" t="s">
        <v>222</v>
      </c>
      <c r="J61" s="47"/>
      <c r="K61" s="47"/>
      <c r="L61" s="47"/>
      <c r="M61" s="54">
        <v>15.5</v>
      </c>
      <c r="N61" s="54">
        <v>16.75</v>
      </c>
      <c r="O61" s="54">
        <v>15.5</v>
      </c>
      <c r="P61" s="54">
        <v>18.25</v>
      </c>
      <c r="Q61" s="54"/>
      <c r="R61" s="51"/>
      <c r="S61" s="51"/>
      <c r="T61" s="51"/>
      <c r="U61" s="51"/>
      <c r="V61" s="51"/>
      <c r="W61" s="51"/>
      <c r="X61" s="52">
        <f t="shared" si="91"/>
        <v>1.24</v>
      </c>
      <c r="Y61" s="52">
        <f t="shared" si="92"/>
        <v>1.58</v>
      </c>
      <c r="Z61" s="52">
        <f t="shared" si="93"/>
        <v>1.24</v>
      </c>
      <c r="AA61" s="52">
        <f t="shared" si="94"/>
        <v>2.02</v>
      </c>
      <c r="AB61" s="52" t="str">
        <f t="shared" si="95"/>
        <v xml:space="preserve"> </v>
      </c>
      <c r="AC61" s="54">
        <v>15</v>
      </c>
      <c r="AD61" s="54">
        <v>15</v>
      </c>
      <c r="AE61" s="54">
        <v>15.5</v>
      </c>
      <c r="AF61" s="54">
        <v>14.5</v>
      </c>
      <c r="AG61" s="54"/>
      <c r="AH61" s="52">
        <f t="shared" si="96"/>
        <v>1.1200000000000001</v>
      </c>
      <c r="AI61" s="52">
        <f t="shared" si="97"/>
        <v>1.1200000000000001</v>
      </c>
      <c r="AJ61" s="52">
        <f t="shared" si="98"/>
        <v>1.24</v>
      </c>
      <c r="AK61" s="52">
        <f t="shared" si="99"/>
        <v>1.06</v>
      </c>
      <c r="AL61" s="52" t="str">
        <f t="shared" si="100"/>
        <v xml:space="preserve"> </v>
      </c>
      <c r="AM61" s="53"/>
      <c r="AN61" s="53"/>
      <c r="AO61" s="53"/>
      <c r="AP61" s="53"/>
      <c r="AQ61" s="53"/>
      <c r="AR61" s="53"/>
      <c r="AS61" s="55">
        <f t="shared" si="101"/>
        <v>6.08</v>
      </c>
      <c r="AT61" s="31">
        <f t="shared" si="102"/>
        <v>58</v>
      </c>
      <c r="AU61" s="57">
        <f>IF(D61="","",IF(LOOKUP(AT61,'Master 2012 Pay Sheet'!$A$5:$A$35,'Master 2012 Pay Sheet'!$B$5:$B$35)&gt;0,LOOKUP(AT61,'Master 2012 Pay Sheet'!$A$5:$A$35,'Master 2012 Pay Sheet'!$B$5:$B$35),0))</f>
        <v>0</v>
      </c>
      <c r="AV61" s="56">
        <f t="shared" si="103"/>
        <v>4.5400000000000009</v>
      </c>
      <c r="AW61" s="31">
        <f t="shared" si="104"/>
        <v>59</v>
      </c>
      <c r="AX61" s="57">
        <f>IF(D61="","",IF(LOOKUP(AW61,'Master 2012 Pay Sheet'!$C$5:$C$35,'Master 2012 Pay Sheet'!$D$5:$D$35)&gt;0,LOOKUP(AW61,'Master 2012 Pay Sheet'!$C$5:$C$35,'Master 2012 Pay Sheet'!$D$5:$D$35),0))</f>
        <v>0</v>
      </c>
      <c r="AY61" s="56">
        <f t="shared" si="105"/>
        <v>10.620000000000001</v>
      </c>
      <c r="AZ61" s="31">
        <f t="shared" si="106"/>
        <v>63</v>
      </c>
      <c r="BA61" s="57">
        <f>IF(D61="","",IF(LOOKUP(AZ61,'Master 2012 Pay Sheet'!$E$5:$E$35,'Master 2012 Pay Sheet'!$F$5:$F$35)&gt;0,LOOKUP(AZ61,'Master 2012 Pay Sheet'!$E$5:$E$35,'Master 2012 Pay Sheet'!$F$5:$F$35),0))</f>
        <v>0</v>
      </c>
      <c r="BB61" s="57">
        <f t="shared" si="107"/>
        <v>0</v>
      </c>
      <c r="BC61" s="31">
        <f t="shared" si="108"/>
        <v>-5</v>
      </c>
      <c r="BD61" s="31" t="str">
        <f t="shared" si="109"/>
        <v/>
      </c>
      <c r="BE61" s="31">
        <f t="shared" si="110"/>
        <v>4</v>
      </c>
      <c r="BF61" s="56">
        <f t="shared" si="111"/>
        <v>2.02</v>
      </c>
      <c r="BG61" s="31" t="str">
        <f t="shared" si="112"/>
        <v/>
      </c>
      <c r="BH61" s="31">
        <f t="shared" si="113"/>
        <v>4</v>
      </c>
      <c r="BI61" s="56">
        <f t="shared" si="114"/>
        <v>1.24</v>
      </c>
      <c r="BJ61" s="31" t="str">
        <f t="shared" si="115"/>
        <v/>
      </c>
      <c r="BK61" s="31">
        <f t="shared" si="116"/>
        <v>8</v>
      </c>
      <c r="BL61" s="31">
        <f t="shared" si="117"/>
        <v>0</v>
      </c>
      <c r="BM61" s="31">
        <f t="shared" si="118"/>
        <v>46</v>
      </c>
      <c r="BN61" s="31">
        <f t="shared" si="119"/>
        <v>0</v>
      </c>
      <c r="BO61" s="31">
        <f t="shared" si="120"/>
        <v>46</v>
      </c>
      <c r="BP61" s="31">
        <f t="shared" si="121"/>
        <v>0</v>
      </c>
      <c r="BQ61" s="31">
        <f t="shared" si="122"/>
        <v>46</v>
      </c>
      <c r="BR61" s="31">
        <f t="shared" si="123"/>
        <v>0</v>
      </c>
      <c r="BS61" s="31">
        <f t="shared" si="124"/>
        <v>46</v>
      </c>
      <c r="BT61" s="31">
        <f t="shared" si="125"/>
        <v>0</v>
      </c>
      <c r="BU61" s="31">
        <f t="shared" si="126"/>
        <v>46</v>
      </c>
      <c r="BV61" s="31">
        <f t="shared" si="127"/>
        <v>0</v>
      </c>
      <c r="BW61" s="31">
        <f t="shared" si="128"/>
        <v>46</v>
      </c>
      <c r="BX61" s="31">
        <f t="shared" si="129"/>
        <v>0</v>
      </c>
      <c r="BY61" s="31">
        <f t="shared" si="130"/>
        <v>46</v>
      </c>
      <c r="BZ61" s="31">
        <f t="shared" si="131"/>
        <v>0</v>
      </c>
      <c r="CA61" s="31">
        <f t="shared" si="132"/>
        <v>46</v>
      </c>
      <c r="CB61" s="31">
        <f t="shared" si="133"/>
        <v>0</v>
      </c>
      <c r="CC61" s="31">
        <f t="shared" si="134"/>
        <v>46</v>
      </c>
      <c r="CD61" s="31">
        <f t="shared" si="135"/>
        <v>0</v>
      </c>
      <c r="CE61" s="31">
        <f t="shared" si="136"/>
        <v>46</v>
      </c>
      <c r="CF61" s="31">
        <f t="shared" si="137"/>
        <v>0</v>
      </c>
      <c r="CG61" s="31">
        <f t="shared" si="138"/>
        <v>46</v>
      </c>
      <c r="CH61" s="31">
        <f t="shared" si="139"/>
        <v>0</v>
      </c>
      <c r="CI61" s="31">
        <f t="shared" si="140"/>
        <v>46</v>
      </c>
      <c r="CJ61" s="31" t="str">
        <f t="shared" si="141"/>
        <v/>
      </c>
      <c r="CK61" s="31" t="str">
        <f t="shared" si="142"/>
        <v/>
      </c>
      <c r="CL61" s="31" t="str">
        <f t="shared" si="143"/>
        <v/>
      </c>
      <c r="CM61" s="31" t="str">
        <f t="shared" si="144"/>
        <v/>
      </c>
      <c r="CN61" s="31" t="str">
        <f t="shared" si="145"/>
        <v/>
      </c>
      <c r="CO61" s="31">
        <f t="shared" si="146"/>
        <v>63</v>
      </c>
      <c r="CP61" s="31">
        <f t="shared" si="147"/>
        <v>9</v>
      </c>
      <c r="CQ61" s="31" t="str">
        <f t="shared" si="148"/>
        <v/>
      </c>
      <c r="CR61" s="31" t="str">
        <f t="shared" si="149"/>
        <v/>
      </c>
      <c r="CS61" s="31" t="str">
        <f t="shared" si="150"/>
        <v/>
      </c>
      <c r="CT61" s="31" t="str">
        <f t="shared" si="151"/>
        <v/>
      </c>
      <c r="CU61" s="31" t="str">
        <f t="shared" si="152"/>
        <v/>
      </c>
      <c r="CV61" s="31" t="str">
        <f t="shared" si="153"/>
        <v/>
      </c>
      <c r="CW61" s="31" t="str">
        <f t="shared" si="154"/>
        <v/>
      </c>
      <c r="CX61" s="31">
        <f t="shared" si="155"/>
        <v>4</v>
      </c>
      <c r="CY61" s="31" t="str">
        <f t="shared" si="156"/>
        <v/>
      </c>
      <c r="CZ61" s="31" t="str">
        <f t="shared" si="157"/>
        <v/>
      </c>
      <c r="DA61" s="31" t="str">
        <f t="shared" si="158"/>
        <v/>
      </c>
      <c r="DB61" s="31" t="str">
        <f t="shared" si="159"/>
        <v/>
      </c>
      <c r="DC61" s="31" t="str">
        <f t="shared" si="160"/>
        <v/>
      </c>
      <c r="DD61" s="31">
        <f t="shared" si="161"/>
        <v>4</v>
      </c>
      <c r="DE61" s="31" t="str">
        <f t="shared" si="162"/>
        <v/>
      </c>
      <c r="DF61" s="31" t="str">
        <f t="shared" si="163"/>
        <v/>
      </c>
      <c r="DG61" s="31" t="str">
        <f t="shared" si="164"/>
        <v/>
      </c>
      <c r="DH61" s="31" t="str">
        <f t="shared" si="165"/>
        <v/>
      </c>
      <c r="DI61" s="31" t="str">
        <f t="shared" si="166"/>
        <v/>
      </c>
      <c r="DJ61" s="31" t="str">
        <f t="shared" si="167"/>
        <v/>
      </c>
      <c r="DK61" s="31" t="str">
        <f t="shared" si="168"/>
        <v/>
      </c>
      <c r="DL61" s="31" t="str">
        <f t="shared" si="169"/>
        <v/>
      </c>
      <c r="DM61" s="31" t="str">
        <f t="shared" si="170"/>
        <v/>
      </c>
      <c r="DN61" s="31">
        <f t="shared" si="171"/>
        <v>8</v>
      </c>
      <c r="DO61" s="31" t="str">
        <f t="shared" si="172"/>
        <v/>
      </c>
      <c r="DP61" s="31" t="str">
        <f t="shared" si="173"/>
        <v/>
      </c>
      <c r="DQ61" s="31" t="str">
        <f t="shared" si="174"/>
        <v/>
      </c>
      <c r="DR61" s="31" t="str">
        <f t="shared" si="175"/>
        <v/>
      </c>
      <c r="DS61" s="31" t="str">
        <f t="shared" si="176"/>
        <v/>
      </c>
      <c r="DT61" s="31" t="str">
        <f t="shared" si="177"/>
        <v/>
      </c>
      <c r="DU61" s="31">
        <f t="shared" si="178"/>
        <v>46</v>
      </c>
      <c r="DV61" s="31" t="str">
        <f t="shared" si="179"/>
        <v/>
      </c>
      <c r="DW61" s="48">
        <f t="shared" si="180"/>
        <v>12.676056338028168</v>
      </c>
      <c r="DX61" s="72" t="str">
        <f t="shared" si="181"/>
        <v/>
      </c>
      <c r="DY61" s="74">
        <v>27.5</v>
      </c>
      <c r="DZ61" s="74">
        <v>8.08</v>
      </c>
    </row>
    <row r="62" spans="1:130" ht="13.2" x14ac:dyDescent="0.25">
      <c r="A62" s="31">
        <v>60</v>
      </c>
      <c r="B62" s="72">
        <v>49</v>
      </c>
      <c r="C62" s="15"/>
      <c r="D62" s="14" t="s">
        <v>272</v>
      </c>
      <c r="E62" s="14"/>
      <c r="F62" s="14"/>
      <c r="G62" s="14" t="s">
        <v>273</v>
      </c>
      <c r="H62" s="50"/>
      <c r="I62" s="15" t="s">
        <v>203</v>
      </c>
      <c r="J62" s="47"/>
      <c r="K62" s="47"/>
      <c r="L62" s="47"/>
      <c r="M62" s="54">
        <v>21</v>
      </c>
      <c r="N62" s="54">
        <v>23.5</v>
      </c>
      <c r="O62" s="54">
        <v>18.5</v>
      </c>
      <c r="P62" s="54">
        <v>19.5</v>
      </c>
      <c r="Q62" s="54">
        <v>20</v>
      </c>
      <c r="R62" s="51"/>
      <c r="S62" s="51"/>
      <c r="T62" s="51"/>
      <c r="U62" s="51"/>
      <c r="V62" s="51"/>
      <c r="W62" s="51"/>
      <c r="X62" s="52">
        <f t="shared" si="91"/>
        <v>3.24</v>
      </c>
      <c r="Y62" s="52">
        <f t="shared" si="92"/>
        <v>4.74</v>
      </c>
      <c r="Z62" s="52">
        <f t="shared" si="93"/>
        <v>2.12</v>
      </c>
      <c r="AA62" s="52">
        <f t="shared" si="94"/>
        <v>2.52</v>
      </c>
      <c r="AB62" s="52">
        <f t="shared" si="95"/>
        <v>2.76</v>
      </c>
      <c r="AC62" s="54">
        <v>15</v>
      </c>
      <c r="AD62" s="54">
        <v>14.5</v>
      </c>
      <c r="AE62" s="54">
        <v>15</v>
      </c>
      <c r="AF62" s="54">
        <v>15</v>
      </c>
      <c r="AG62" s="54"/>
      <c r="AH62" s="52">
        <f t="shared" si="96"/>
        <v>1.1200000000000001</v>
      </c>
      <c r="AI62" s="52">
        <f t="shared" si="97"/>
        <v>1.06</v>
      </c>
      <c r="AJ62" s="52">
        <f t="shared" si="98"/>
        <v>1.1200000000000001</v>
      </c>
      <c r="AK62" s="52">
        <f t="shared" si="99"/>
        <v>1.1200000000000001</v>
      </c>
      <c r="AL62" s="52" t="str">
        <f t="shared" si="100"/>
        <v xml:space="preserve"> </v>
      </c>
      <c r="AM62" s="53"/>
      <c r="AN62" s="53"/>
      <c r="AO62" s="53"/>
      <c r="AP62" s="53"/>
      <c r="AQ62" s="53"/>
      <c r="AR62" s="53"/>
      <c r="AS62" s="55">
        <f t="shared" si="101"/>
        <v>15.38</v>
      </c>
      <c r="AT62" s="31">
        <f t="shared" si="102"/>
        <v>17</v>
      </c>
      <c r="AU62" s="57">
        <f>IF(D62="","",IF(LOOKUP(AT62,'Master 2012 Pay Sheet'!$A$5:$A$35,'Master 2012 Pay Sheet'!$B$5:$B$35)&gt;0,LOOKUP(AT62,'Master 2012 Pay Sheet'!$A$5:$A$35,'Master 2012 Pay Sheet'!$B$5:$B$35),0))</f>
        <v>0</v>
      </c>
      <c r="AV62" s="56">
        <f t="shared" si="103"/>
        <v>4.42</v>
      </c>
      <c r="AW62" s="31">
        <f t="shared" si="104"/>
        <v>60</v>
      </c>
      <c r="AX62" s="57">
        <f>IF(D62="","",IF(LOOKUP(AW62,'Master 2012 Pay Sheet'!$C$5:$C$35,'Master 2012 Pay Sheet'!$D$5:$D$35)&gt;0,LOOKUP(AW62,'Master 2012 Pay Sheet'!$C$5:$C$35,'Master 2012 Pay Sheet'!$D$5:$D$35),0))</f>
        <v>0</v>
      </c>
      <c r="AY62" s="56">
        <f t="shared" si="105"/>
        <v>19.8</v>
      </c>
      <c r="AZ62" s="31">
        <f t="shared" si="106"/>
        <v>44</v>
      </c>
      <c r="BA62" s="57">
        <f>IF(D62="","",IF(LOOKUP(AZ62,'Master 2012 Pay Sheet'!$E$5:$E$35,'Master 2012 Pay Sheet'!$F$5:$F$35)&gt;0,LOOKUP(AZ62,'Master 2012 Pay Sheet'!$E$5:$E$35,'Master 2012 Pay Sheet'!$F$5:$F$35),0))</f>
        <v>0</v>
      </c>
      <c r="BB62" s="57">
        <f t="shared" si="107"/>
        <v>0</v>
      </c>
      <c r="BC62" s="31">
        <f t="shared" si="108"/>
        <v>-27</v>
      </c>
      <c r="BD62" s="31" t="str">
        <f t="shared" si="109"/>
        <v/>
      </c>
      <c r="BE62" s="31">
        <f t="shared" si="110"/>
        <v>5</v>
      </c>
      <c r="BF62" s="56">
        <f t="shared" si="111"/>
        <v>4.74</v>
      </c>
      <c r="BG62" s="31" t="str">
        <f t="shared" si="112"/>
        <v/>
      </c>
      <c r="BH62" s="31">
        <f t="shared" si="113"/>
        <v>4</v>
      </c>
      <c r="BI62" s="56">
        <f t="shared" si="114"/>
        <v>1.1200000000000001</v>
      </c>
      <c r="BJ62" s="31" t="str">
        <f t="shared" si="115"/>
        <v/>
      </c>
      <c r="BK62" s="31">
        <f t="shared" si="116"/>
        <v>9</v>
      </c>
      <c r="BL62" s="31">
        <f t="shared" si="117"/>
        <v>0</v>
      </c>
      <c r="BM62" s="31">
        <f t="shared" si="118"/>
        <v>49</v>
      </c>
      <c r="BN62" s="31">
        <f t="shared" si="119"/>
        <v>0</v>
      </c>
      <c r="BO62" s="31">
        <f t="shared" si="120"/>
        <v>49</v>
      </c>
      <c r="BP62" s="31">
        <f t="shared" si="121"/>
        <v>0</v>
      </c>
      <c r="BQ62" s="31">
        <f t="shared" si="122"/>
        <v>49</v>
      </c>
      <c r="BR62" s="31">
        <f t="shared" si="123"/>
        <v>0</v>
      </c>
      <c r="BS62" s="31">
        <f t="shared" si="124"/>
        <v>49</v>
      </c>
      <c r="BT62" s="31">
        <f t="shared" si="125"/>
        <v>0</v>
      </c>
      <c r="BU62" s="31">
        <f t="shared" si="126"/>
        <v>49</v>
      </c>
      <c r="BV62" s="31">
        <f t="shared" si="127"/>
        <v>0</v>
      </c>
      <c r="BW62" s="31">
        <f t="shared" si="128"/>
        <v>49</v>
      </c>
      <c r="BX62" s="31">
        <f t="shared" si="129"/>
        <v>0</v>
      </c>
      <c r="BY62" s="31">
        <f t="shared" si="130"/>
        <v>49</v>
      </c>
      <c r="BZ62" s="31">
        <f t="shared" si="131"/>
        <v>0</v>
      </c>
      <c r="CA62" s="31">
        <f t="shared" si="132"/>
        <v>49</v>
      </c>
      <c r="CB62" s="31">
        <f t="shared" si="133"/>
        <v>0</v>
      </c>
      <c r="CC62" s="31">
        <f t="shared" si="134"/>
        <v>49</v>
      </c>
      <c r="CD62" s="31">
        <f t="shared" si="135"/>
        <v>0</v>
      </c>
      <c r="CE62" s="31">
        <f t="shared" si="136"/>
        <v>49</v>
      </c>
      <c r="CF62" s="31">
        <f t="shared" si="137"/>
        <v>0</v>
      </c>
      <c r="CG62" s="31">
        <f t="shared" si="138"/>
        <v>49</v>
      </c>
      <c r="CH62" s="31">
        <f t="shared" si="139"/>
        <v>0</v>
      </c>
      <c r="CI62" s="31">
        <f t="shared" si="140"/>
        <v>49</v>
      </c>
      <c r="CJ62" s="31" t="str">
        <f t="shared" si="141"/>
        <v/>
      </c>
      <c r="CK62" s="31" t="str">
        <f t="shared" si="142"/>
        <v/>
      </c>
      <c r="CL62" s="31" t="str">
        <f t="shared" si="143"/>
        <v/>
      </c>
      <c r="CM62" s="31" t="str">
        <f t="shared" si="144"/>
        <v/>
      </c>
      <c r="CN62" s="31" t="str">
        <f t="shared" si="145"/>
        <v/>
      </c>
      <c r="CO62" s="31" t="str">
        <f t="shared" si="146"/>
        <v/>
      </c>
      <c r="CP62" s="31" t="str">
        <f t="shared" si="147"/>
        <v/>
      </c>
      <c r="CQ62" s="31" t="str">
        <f t="shared" si="148"/>
        <v/>
      </c>
      <c r="CR62" s="31" t="str">
        <f t="shared" si="149"/>
        <v/>
      </c>
      <c r="CS62" s="31" t="str">
        <f t="shared" si="150"/>
        <v/>
      </c>
      <c r="CT62" s="31" t="str">
        <f t="shared" si="151"/>
        <v/>
      </c>
      <c r="CU62" s="31" t="str">
        <f t="shared" si="152"/>
        <v/>
      </c>
      <c r="CV62" s="31" t="str">
        <f t="shared" si="153"/>
        <v/>
      </c>
      <c r="CW62" s="31" t="str">
        <f t="shared" si="154"/>
        <v/>
      </c>
      <c r="CX62" s="31" t="str">
        <f t="shared" si="155"/>
        <v/>
      </c>
      <c r="CY62" s="31">
        <f t="shared" si="156"/>
        <v>5</v>
      </c>
      <c r="CZ62" s="31" t="str">
        <f t="shared" si="157"/>
        <v/>
      </c>
      <c r="DA62" s="31" t="str">
        <f t="shared" si="158"/>
        <v/>
      </c>
      <c r="DB62" s="31" t="str">
        <f t="shared" si="159"/>
        <v/>
      </c>
      <c r="DC62" s="31" t="str">
        <f t="shared" si="160"/>
        <v/>
      </c>
      <c r="DD62" s="31">
        <f t="shared" si="161"/>
        <v>4</v>
      </c>
      <c r="DE62" s="31" t="str">
        <f t="shared" si="162"/>
        <v/>
      </c>
      <c r="DF62" s="31" t="str">
        <f t="shared" si="163"/>
        <v/>
      </c>
      <c r="DG62" s="31" t="str">
        <f t="shared" si="164"/>
        <v/>
      </c>
      <c r="DH62" s="31" t="str">
        <f t="shared" si="165"/>
        <v/>
      </c>
      <c r="DI62" s="31" t="str">
        <f t="shared" si="166"/>
        <v/>
      </c>
      <c r="DJ62" s="31" t="str">
        <f t="shared" si="167"/>
        <v/>
      </c>
      <c r="DK62" s="31" t="str">
        <f t="shared" si="168"/>
        <v/>
      </c>
      <c r="DL62" s="31" t="str">
        <f t="shared" si="169"/>
        <v/>
      </c>
      <c r="DM62" s="31" t="str">
        <f t="shared" si="170"/>
        <v/>
      </c>
      <c r="DN62" s="31" t="str">
        <f t="shared" si="171"/>
        <v/>
      </c>
      <c r="DO62" s="31">
        <f t="shared" si="172"/>
        <v>9</v>
      </c>
      <c r="DP62" s="31" t="str">
        <f t="shared" si="173"/>
        <v/>
      </c>
      <c r="DQ62" s="31" t="str">
        <f t="shared" si="174"/>
        <v/>
      </c>
      <c r="DR62" s="31" t="str">
        <f t="shared" si="175"/>
        <v/>
      </c>
      <c r="DS62" s="31" t="str">
        <f t="shared" si="176"/>
        <v/>
      </c>
      <c r="DT62" s="31">
        <f t="shared" si="177"/>
        <v>49</v>
      </c>
      <c r="DU62" s="31" t="str">
        <f t="shared" si="178"/>
        <v/>
      </c>
      <c r="DV62" s="31" t="str">
        <f t="shared" si="179"/>
        <v/>
      </c>
      <c r="DW62" s="48">
        <f t="shared" si="180"/>
        <v>39.436619718309856</v>
      </c>
      <c r="DX62" s="72" t="str">
        <f t="shared" si="181"/>
        <v/>
      </c>
      <c r="DY62" s="74">
        <v>27.75</v>
      </c>
      <c r="DZ62" s="74">
        <v>8.32</v>
      </c>
    </row>
    <row r="63" spans="1:130" ht="13.2" x14ac:dyDescent="0.25">
      <c r="A63" s="31">
        <v>61</v>
      </c>
      <c r="B63" s="72">
        <v>38</v>
      </c>
      <c r="C63" s="15"/>
      <c r="D63" s="14" t="s">
        <v>250</v>
      </c>
      <c r="E63" s="14"/>
      <c r="F63" s="14"/>
      <c r="G63" s="14" t="s">
        <v>251</v>
      </c>
      <c r="H63" s="50"/>
      <c r="I63" s="15" t="s">
        <v>203</v>
      </c>
      <c r="J63" s="47"/>
      <c r="K63" s="47"/>
      <c r="L63" s="47"/>
      <c r="M63" s="54">
        <v>27.5</v>
      </c>
      <c r="N63" s="54">
        <v>17.5</v>
      </c>
      <c r="O63" s="54">
        <v>15.25</v>
      </c>
      <c r="P63" s="54">
        <v>26.75</v>
      </c>
      <c r="Q63" s="54">
        <v>21.5</v>
      </c>
      <c r="R63" s="51"/>
      <c r="S63" s="51"/>
      <c r="T63" s="51"/>
      <c r="U63" s="51"/>
      <c r="V63" s="51"/>
      <c r="W63" s="51"/>
      <c r="X63" s="52">
        <f t="shared" si="91"/>
        <v>8.08</v>
      </c>
      <c r="Y63" s="52">
        <f t="shared" si="92"/>
        <v>1.78</v>
      </c>
      <c r="Z63" s="52">
        <f t="shared" si="93"/>
        <v>1.18</v>
      </c>
      <c r="AA63" s="52">
        <f t="shared" si="94"/>
        <v>7.36</v>
      </c>
      <c r="AB63" s="52">
        <f t="shared" si="95"/>
        <v>3.52</v>
      </c>
      <c r="AC63" s="54">
        <v>17</v>
      </c>
      <c r="AD63" s="54">
        <v>16</v>
      </c>
      <c r="AE63" s="54">
        <v>16</v>
      </c>
      <c r="AF63" s="54"/>
      <c r="AG63" s="54"/>
      <c r="AH63" s="52">
        <f t="shared" si="96"/>
        <v>1.64</v>
      </c>
      <c r="AI63" s="52">
        <f t="shared" si="97"/>
        <v>1.38</v>
      </c>
      <c r="AJ63" s="52">
        <f t="shared" si="98"/>
        <v>1.38</v>
      </c>
      <c r="AK63" s="52" t="str">
        <f t="shared" si="99"/>
        <v xml:space="preserve"> </v>
      </c>
      <c r="AL63" s="52" t="str">
        <f t="shared" si="100"/>
        <v xml:space="preserve"> </v>
      </c>
      <c r="AM63" s="53"/>
      <c r="AN63" s="53"/>
      <c r="AO63" s="53"/>
      <c r="AP63" s="53"/>
      <c r="AQ63" s="53"/>
      <c r="AR63" s="53"/>
      <c r="AS63" s="55">
        <f t="shared" si="101"/>
        <v>21.919999999999998</v>
      </c>
      <c r="AT63" s="31">
        <f t="shared" si="102"/>
        <v>6</v>
      </c>
      <c r="AU63" s="57">
        <f>IF(D63="","",IF(LOOKUP(AT63,'Master 2012 Pay Sheet'!$A$5:$A$35,'Master 2012 Pay Sheet'!$B$5:$B$35)&gt;0,LOOKUP(AT63,'Master 2012 Pay Sheet'!$A$5:$A$35,'Master 2012 Pay Sheet'!$B$5:$B$35),0))</f>
        <v>0</v>
      </c>
      <c r="AV63" s="56">
        <f t="shared" si="103"/>
        <v>4.3999999999999995</v>
      </c>
      <c r="AW63" s="31">
        <f t="shared" si="104"/>
        <v>61</v>
      </c>
      <c r="AX63" s="57">
        <f>IF(D63="","",IF(LOOKUP(AW63,'Master 2012 Pay Sheet'!$C$5:$C$35,'Master 2012 Pay Sheet'!$D$5:$D$35)&gt;0,LOOKUP(AW63,'Master 2012 Pay Sheet'!$C$5:$C$35,'Master 2012 Pay Sheet'!$D$5:$D$35),0))</f>
        <v>0</v>
      </c>
      <c r="AY63" s="56">
        <f t="shared" si="105"/>
        <v>26.319999999999997</v>
      </c>
      <c r="AZ63" s="31">
        <f t="shared" si="106"/>
        <v>21</v>
      </c>
      <c r="BA63" s="57">
        <f>IF(D63="","",IF(LOOKUP(AZ63,'Master 2012 Pay Sheet'!$E$5:$E$35,'Master 2012 Pay Sheet'!$F$5:$F$35)&gt;0,LOOKUP(AZ63,'Master 2012 Pay Sheet'!$E$5:$E$35,'Master 2012 Pay Sheet'!$F$5:$F$35),0))</f>
        <v>0</v>
      </c>
      <c r="BB63" s="57">
        <f t="shared" si="107"/>
        <v>0</v>
      </c>
      <c r="BC63" s="31">
        <f t="shared" si="108"/>
        <v>-15</v>
      </c>
      <c r="BD63" s="31" t="str">
        <f t="shared" si="109"/>
        <v/>
      </c>
      <c r="BE63" s="31">
        <f t="shared" si="110"/>
        <v>5</v>
      </c>
      <c r="BF63" s="56">
        <f t="shared" si="111"/>
        <v>8.08</v>
      </c>
      <c r="BG63" s="31" t="str">
        <f t="shared" si="112"/>
        <v/>
      </c>
      <c r="BH63" s="31">
        <f t="shared" si="113"/>
        <v>3</v>
      </c>
      <c r="BI63" s="56">
        <f t="shared" si="114"/>
        <v>1.64</v>
      </c>
      <c r="BJ63" s="31" t="str">
        <f t="shared" si="115"/>
        <v/>
      </c>
      <c r="BK63" s="31">
        <f t="shared" si="116"/>
        <v>8</v>
      </c>
      <c r="BL63" s="31">
        <f t="shared" si="117"/>
        <v>0</v>
      </c>
      <c r="BM63" s="31">
        <f t="shared" si="118"/>
        <v>38</v>
      </c>
      <c r="BN63" s="31">
        <f t="shared" si="119"/>
        <v>0</v>
      </c>
      <c r="BO63" s="31">
        <f t="shared" si="120"/>
        <v>38</v>
      </c>
      <c r="BP63" s="31">
        <f t="shared" si="121"/>
        <v>0</v>
      </c>
      <c r="BQ63" s="31">
        <f t="shared" si="122"/>
        <v>38</v>
      </c>
      <c r="BR63" s="31">
        <f t="shared" si="123"/>
        <v>0</v>
      </c>
      <c r="BS63" s="31">
        <f t="shared" si="124"/>
        <v>38</v>
      </c>
      <c r="BT63" s="31">
        <f t="shared" si="125"/>
        <v>0</v>
      </c>
      <c r="BU63" s="31">
        <f t="shared" si="126"/>
        <v>38</v>
      </c>
      <c r="BV63" s="31">
        <f t="shared" si="127"/>
        <v>0</v>
      </c>
      <c r="BW63" s="31">
        <f t="shared" si="128"/>
        <v>38</v>
      </c>
      <c r="BX63" s="31">
        <f t="shared" si="129"/>
        <v>0</v>
      </c>
      <c r="BY63" s="31">
        <f t="shared" si="130"/>
        <v>38</v>
      </c>
      <c r="BZ63" s="31">
        <f t="shared" si="131"/>
        <v>0</v>
      </c>
      <c r="CA63" s="31">
        <f t="shared" si="132"/>
        <v>38</v>
      </c>
      <c r="CB63" s="31">
        <f t="shared" si="133"/>
        <v>0</v>
      </c>
      <c r="CC63" s="31">
        <f t="shared" si="134"/>
        <v>38</v>
      </c>
      <c r="CD63" s="31">
        <f t="shared" si="135"/>
        <v>0</v>
      </c>
      <c r="CE63" s="31">
        <f t="shared" si="136"/>
        <v>38</v>
      </c>
      <c r="CF63" s="31">
        <f t="shared" si="137"/>
        <v>0</v>
      </c>
      <c r="CG63" s="31">
        <f t="shared" si="138"/>
        <v>38</v>
      </c>
      <c r="CH63" s="31">
        <f t="shared" si="139"/>
        <v>0</v>
      </c>
      <c r="CI63" s="31">
        <f t="shared" si="140"/>
        <v>38</v>
      </c>
      <c r="CJ63" s="31" t="str">
        <f t="shared" si="141"/>
        <v/>
      </c>
      <c r="CK63" s="31" t="str">
        <f t="shared" si="142"/>
        <v/>
      </c>
      <c r="CL63" s="31" t="str">
        <f t="shared" si="143"/>
        <v/>
      </c>
      <c r="CM63" s="31" t="str">
        <f t="shared" si="144"/>
        <v/>
      </c>
      <c r="CN63" s="31" t="str">
        <f t="shared" si="145"/>
        <v/>
      </c>
      <c r="CO63" s="31" t="str">
        <f t="shared" si="146"/>
        <v/>
      </c>
      <c r="CP63" s="31" t="str">
        <f t="shared" si="147"/>
        <v/>
      </c>
      <c r="CQ63" s="31" t="str">
        <f t="shared" si="148"/>
        <v/>
      </c>
      <c r="CR63" s="31" t="str">
        <f t="shared" si="149"/>
        <v/>
      </c>
      <c r="CS63" s="31" t="str">
        <f t="shared" si="150"/>
        <v/>
      </c>
      <c r="CT63" s="31" t="str">
        <f t="shared" si="151"/>
        <v/>
      </c>
      <c r="CU63" s="31" t="str">
        <f t="shared" si="152"/>
        <v/>
      </c>
      <c r="CV63" s="31" t="str">
        <f t="shared" si="153"/>
        <v/>
      </c>
      <c r="CW63" s="31" t="str">
        <f t="shared" si="154"/>
        <v/>
      </c>
      <c r="CX63" s="31" t="str">
        <f t="shared" si="155"/>
        <v/>
      </c>
      <c r="CY63" s="31">
        <f t="shared" si="156"/>
        <v>5</v>
      </c>
      <c r="CZ63" s="31" t="str">
        <f t="shared" si="157"/>
        <v/>
      </c>
      <c r="DA63" s="31" t="str">
        <f t="shared" si="158"/>
        <v/>
      </c>
      <c r="DB63" s="31" t="str">
        <f t="shared" si="159"/>
        <v/>
      </c>
      <c r="DC63" s="31">
        <f t="shared" si="160"/>
        <v>3</v>
      </c>
      <c r="DD63" s="31" t="str">
        <f t="shared" si="161"/>
        <v/>
      </c>
      <c r="DE63" s="31" t="str">
        <f t="shared" si="162"/>
        <v/>
      </c>
      <c r="DF63" s="31" t="str">
        <f t="shared" si="163"/>
        <v/>
      </c>
      <c r="DG63" s="31" t="str">
        <f t="shared" si="164"/>
        <v/>
      </c>
      <c r="DH63" s="31" t="str">
        <f t="shared" si="165"/>
        <v/>
      </c>
      <c r="DI63" s="31" t="str">
        <f t="shared" si="166"/>
        <v/>
      </c>
      <c r="DJ63" s="31" t="str">
        <f t="shared" si="167"/>
        <v/>
      </c>
      <c r="DK63" s="31" t="str">
        <f t="shared" si="168"/>
        <v/>
      </c>
      <c r="DL63" s="31" t="str">
        <f t="shared" si="169"/>
        <v/>
      </c>
      <c r="DM63" s="31" t="str">
        <f t="shared" si="170"/>
        <v/>
      </c>
      <c r="DN63" s="31">
        <f t="shared" si="171"/>
        <v>8</v>
      </c>
      <c r="DO63" s="31" t="str">
        <f t="shared" si="172"/>
        <v/>
      </c>
      <c r="DP63" s="31" t="str">
        <f t="shared" si="173"/>
        <v/>
      </c>
      <c r="DQ63" s="31" t="str">
        <f t="shared" si="174"/>
        <v/>
      </c>
      <c r="DR63" s="31" t="str">
        <f t="shared" si="175"/>
        <v/>
      </c>
      <c r="DS63" s="31" t="str">
        <f t="shared" si="176"/>
        <v/>
      </c>
      <c r="DT63" s="31">
        <f t="shared" si="177"/>
        <v>38</v>
      </c>
      <c r="DU63" s="31" t="str">
        <f t="shared" si="178"/>
        <v/>
      </c>
      <c r="DV63" s="31" t="str">
        <f t="shared" si="179"/>
        <v/>
      </c>
      <c r="DW63" s="48">
        <f t="shared" si="180"/>
        <v>71.83098591549296</v>
      </c>
      <c r="DX63" s="72" t="str">
        <f t="shared" si="181"/>
        <v/>
      </c>
      <c r="DY63" s="74">
        <v>28</v>
      </c>
      <c r="DZ63" s="74">
        <v>8.58</v>
      </c>
    </row>
    <row r="64" spans="1:130" ht="13.2" x14ac:dyDescent="0.25">
      <c r="A64" s="31">
        <v>62</v>
      </c>
      <c r="B64" s="72">
        <v>28</v>
      </c>
      <c r="C64" s="15"/>
      <c r="D64" s="14" t="s">
        <v>229</v>
      </c>
      <c r="E64" s="14"/>
      <c r="F64" s="14"/>
      <c r="G64" s="14" t="s">
        <v>230</v>
      </c>
      <c r="H64" s="50"/>
      <c r="I64" s="15" t="s">
        <v>203</v>
      </c>
      <c r="J64" s="47"/>
      <c r="K64" s="47"/>
      <c r="L64" s="47"/>
      <c r="M64" s="54">
        <v>17.5</v>
      </c>
      <c r="N64" s="54"/>
      <c r="O64" s="54"/>
      <c r="P64" s="54"/>
      <c r="Q64" s="54"/>
      <c r="R64" s="51"/>
      <c r="S64" s="51"/>
      <c r="T64" s="51"/>
      <c r="U64" s="51"/>
      <c r="V64" s="51"/>
      <c r="W64" s="51"/>
      <c r="X64" s="52">
        <f t="shared" si="91"/>
        <v>1.78</v>
      </c>
      <c r="Y64" s="52" t="str">
        <f t="shared" si="92"/>
        <v xml:space="preserve"> </v>
      </c>
      <c r="Z64" s="52" t="str">
        <f t="shared" si="93"/>
        <v xml:space="preserve"> </v>
      </c>
      <c r="AA64" s="52" t="str">
        <f t="shared" si="94"/>
        <v xml:space="preserve"> </v>
      </c>
      <c r="AB64" s="52" t="str">
        <f t="shared" si="95"/>
        <v xml:space="preserve"> </v>
      </c>
      <c r="AC64" s="54">
        <v>14.75</v>
      </c>
      <c r="AD64" s="54">
        <v>15.75</v>
      </c>
      <c r="AE64" s="54">
        <v>17.75</v>
      </c>
      <c r="AF64" s="54"/>
      <c r="AG64" s="54"/>
      <c r="AH64" s="52">
        <f t="shared" si="96"/>
        <v>1.0900000000000001</v>
      </c>
      <c r="AI64" s="52">
        <f t="shared" si="97"/>
        <v>1.32</v>
      </c>
      <c r="AJ64" s="52">
        <f t="shared" si="98"/>
        <v>1.86</v>
      </c>
      <c r="AK64" s="52" t="str">
        <f t="shared" si="99"/>
        <v xml:space="preserve"> </v>
      </c>
      <c r="AL64" s="52" t="str">
        <f t="shared" si="100"/>
        <v xml:space="preserve"> </v>
      </c>
      <c r="AM64" s="53"/>
      <c r="AN64" s="53"/>
      <c r="AO64" s="53"/>
      <c r="AP64" s="53"/>
      <c r="AQ64" s="53"/>
      <c r="AR64" s="53"/>
      <c r="AS64" s="55">
        <f t="shared" si="101"/>
        <v>1.78</v>
      </c>
      <c r="AT64" s="31">
        <f t="shared" si="102"/>
        <v>69</v>
      </c>
      <c r="AU64" s="57">
        <f>IF(D64="","",IF(LOOKUP(AT64,'Master 2012 Pay Sheet'!$A$5:$A$35,'Master 2012 Pay Sheet'!$B$5:$B$35)&gt;0,LOOKUP(AT64,'Master 2012 Pay Sheet'!$A$5:$A$35,'Master 2012 Pay Sheet'!$B$5:$B$35),0))</f>
        <v>0</v>
      </c>
      <c r="AV64" s="56">
        <f t="shared" si="103"/>
        <v>4.2700000000000005</v>
      </c>
      <c r="AW64" s="31">
        <f t="shared" si="104"/>
        <v>62</v>
      </c>
      <c r="AX64" s="57">
        <f>IF(D64="","",IF(LOOKUP(AW64,'Master 2012 Pay Sheet'!$C$5:$C$35,'Master 2012 Pay Sheet'!$D$5:$D$35)&gt;0,LOOKUP(AW64,'Master 2012 Pay Sheet'!$C$5:$C$35,'Master 2012 Pay Sheet'!$D$5:$D$35),0))</f>
        <v>0</v>
      </c>
      <c r="AY64" s="56">
        <f t="shared" si="105"/>
        <v>6.0500000000000007</v>
      </c>
      <c r="AZ64" s="31">
        <f t="shared" si="106"/>
        <v>68</v>
      </c>
      <c r="BA64" s="57">
        <f>IF(D64="","",IF(LOOKUP(AZ64,'Master 2012 Pay Sheet'!$E$5:$E$35,'Master 2012 Pay Sheet'!$F$5:$F$35)&gt;0,LOOKUP(AZ64,'Master 2012 Pay Sheet'!$E$5:$E$35,'Master 2012 Pay Sheet'!$F$5:$F$35),0))</f>
        <v>0</v>
      </c>
      <c r="BB64" s="57">
        <f t="shared" si="107"/>
        <v>0</v>
      </c>
      <c r="BC64" s="31">
        <f t="shared" si="108"/>
        <v>1</v>
      </c>
      <c r="BD64" s="31" t="str">
        <f t="shared" si="109"/>
        <v/>
      </c>
      <c r="BE64" s="31">
        <f t="shared" si="110"/>
        <v>1</v>
      </c>
      <c r="BF64" s="56">
        <f t="shared" si="111"/>
        <v>1.78</v>
      </c>
      <c r="BG64" s="31" t="str">
        <f t="shared" si="112"/>
        <v/>
      </c>
      <c r="BH64" s="31">
        <f t="shared" si="113"/>
        <v>3</v>
      </c>
      <c r="BI64" s="56">
        <f t="shared" si="114"/>
        <v>1.86</v>
      </c>
      <c r="BJ64" s="31" t="str">
        <f t="shared" si="115"/>
        <v/>
      </c>
      <c r="BK64" s="31">
        <f t="shared" si="116"/>
        <v>4</v>
      </c>
      <c r="BL64" s="31">
        <f t="shared" si="117"/>
        <v>0</v>
      </c>
      <c r="BM64" s="31">
        <f t="shared" si="118"/>
        <v>28</v>
      </c>
      <c r="BN64" s="31">
        <f t="shared" si="119"/>
        <v>0</v>
      </c>
      <c r="BO64" s="31">
        <f t="shared" si="120"/>
        <v>28</v>
      </c>
      <c r="BP64" s="31">
        <f t="shared" si="121"/>
        <v>0</v>
      </c>
      <c r="BQ64" s="31">
        <f t="shared" si="122"/>
        <v>28</v>
      </c>
      <c r="BR64" s="31">
        <f t="shared" si="123"/>
        <v>0</v>
      </c>
      <c r="BS64" s="31">
        <f t="shared" si="124"/>
        <v>28</v>
      </c>
      <c r="BT64" s="31">
        <f t="shared" si="125"/>
        <v>0</v>
      </c>
      <c r="BU64" s="31">
        <f t="shared" si="126"/>
        <v>28</v>
      </c>
      <c r="BV64" s="31">
        <f t="shared" si="127"/>
        <v>0</v>
      </c>
      <c r="BW64" s="31">
        <f t="shared" si="128"/>
        <v>28</v>
      </c>
      <c r="BX64" s="31">
        <f t="shared" si="129"/>
        <v>0</v>
      </c>
      <c r="BY64" s="31">
        <f t="shared" si="130"/>
        <v>28</v>
      </c>
      <c r="BZ64" s="31">
        <f t="shared" si="131"/>
        <v>0</v>
      </c>
      <c r="CA64" s="31">
        <f t="shared" si="132"/>
        <v>28</v>
      </c>
      <c r="CB64" s="31">
        <f t="shared" si="133"/>
        <v>0</v>
      </c>
      <c r="CC64" s="31">
        <f t="shared" si="134"/>
        <v>28</v>
      </c>
      <c r="CD64" s="31">
        <f t="shared" si="135"/>
        <v>0</v>
      </c>
      <c r="CE64" s="31">
        <f t="shared" si="136"/>
        <v>28</v>
      </c>
      <c r="CF64" s="31">
        <f t="shared" si="137"/>
        <v>0</v>
      </c>
      <c r="CG64" s="31">
        <f t="shared" si="138"/>
        <v>28</v>
      </c>
      <c r="CH64" s="31">
        <f t="shared" si="139"/>
        <v>0</v>
      </c>
      <c r="CI64" s="31">
        <f t="shared" si="140"/>
        <v>28</v>
      </c>
      <c r="CJ64" s="31" t="str">
        <f t="shared" si="141"/>
        <v/>
      </c>
      <c r="CK64" s="31" t="str">
        <f t="shared" si="142"/>
        <v/>
      </c>
      <c r="CL64" s="31" t="str">
        <f t="shared" si="143"/>
        <v/>
      </c>
      <c r="CM64" s="31" t="str">
        <f t="shared" si="144"/>
        <v/>
      </c>
      <c r="CN64" s="31" t="str">
        <f t="shared" si="145"/>
        <v/>
      </c>
      <c r="CO64" s="31" t="str">
        <f t="shared" si="146"/>
        <v/>
      </c>
      <c r="CP64" s="31" t="str">
        <f t="shared" si="147"/>
        <v/>
      </c>
      <c r="CQ64" s="31" t="str">
        <f t="shared" si="148"/>
        <v/>
      </c>
      <c r="CR64" s="31" t="str">
        <f t="shared" si="149"/>
        <v/>
      </c>
      <c r="CS64" s="31" t="str">
        <f t="shared" si="150"/>
        <v/>
      </c>
      <c r="CT64" s="31" t="str">
        <f t="shared" si="151"/>
        <v/>
      </c>
      <c r="CU64" s="31">
        <f t="shared" si="152"/>
        <v>1</v>
      </c>
      <c r="CV64" s="31" t="str">
        <f t="shared" si="153"/>
        <v/>
      </c>
      <c r="CW64" s="31" t="str">
        <f t="shared" si="154"/>
        <v/>
      </c>
      <c r="CX64" s="31" t="str">
        <f t="shared" si="155"/>
        <v/>
      </c>
      <c r="CY64" s="31" t="str">
        <f t="shared" si="156"/>
        <v/>
      </c>
      <c r="CZ64" s="31" t="str">
        <f t="shared" si="157"/>
        <v/>
      </c>
      <c r="DA64" s="31" t="str">
        <f t="shared" si="158"/>
        <v/>
      </c>
      <c r="DB64" s="31" t="str">
        <f t="shared" si="159"/>
        <v/>
      </c>
      <c r="DC64" s="31">
        <f t="shared" si="160"/>
        <v>3</v>
      </c>
      <c r="DD64" s="31" t="str">
        <f t="shared" si="161"/>
        <v/>
      </c>
      <c r="DE64" s="31" t="str">
        <f t="shared" si="162"/>
        <v/>
      </c>
      <c r="DF64" s="31" t="str">
        <f t="shared" si="163"/>
        <v/>
      </c>
      <c r="DG64" s="31" t="str">
        <f t="shared" si="164"/>
        <v/>
      </c>
      <c r="DH64" s="31" t="str">
        <f t="shared" si="165"/>
        <v/>
      </c>
      <c r="DI64" s="31" t="str">
        <f t="shared" si="166"/>
        <v/>
      </c>
      <c r="DJ64" s="31">
        <f t="shared" si="167"/>
        <v>4</v>
      </c>
      <c r="DK64" s="31" t="str">
        <f t="shared" si="168"/>
        <v/>
      </c>
      <c r="DL64" s="31" t="str">
        <f t="shared" si="169"/>
        <v/>
      </c>
      <c r="DM64" s="31" t="str">
        <f t="shared" si="170"/>
        <v/>
      </c>
      <c r="DN64" s="31" t="str">
        <f t="shared" si="171"/>
        <v/>
      </c>
      <c r="DO64" s="31" t="str">
        <f t="shared" si="172"/>
        <v/>
      </c>
      <c r="DP64" s="31" t="str">
        <f t="shared" si="173"/>
        <v/>
      </c>
      <c r="DQ64" s="31" t="str">
        <f t="shared" si="174"/>
        <v/>
      </c>
      <c r="DR64" s="31" t="str">
        <f t="shared" si="175"/>
        <v/>
      </c>
      <c r="DS64" s="31" t="str">
        <f t="shared" si="176"/>
        <v/>
      </c>
      <c r="DT64" s="31">
        <f t="shared" si="177"/>
        <v>28</v>
      </c>
      <c r="DU64" s="31" t="str">
        <f t="shared" si="178"/>
        <v/>
      </c>
      <c r="DV64" s="31" t="str">
        <f t="shared" si="179"/>
        <v/>
      </c>
      <c r="DW64" s="48">
        <f t="shared" si="180"/>
        <v>5.6338028169014089</v>
      </c>
      <c r="DX64" s="72" t="str">
        <f t="shared" si="181"/>
        <v/>
      </c>
      <c r="DY64" s="74">
        <v>28.25</v>
      </c>
      <c r="DZ64" s="74">
        <v>8.84</v>
      </c>
    </row>
    <row r="65" spans="1:130" ht="13.2" x14ac:dyDescent="0.25">
      <c r="A65" s="31">
        <v>63</v>
      </c>
      <c r="B65" s="72">
        <v>66</v>
      </c>
      <c r="C65" s="15"/>
      <c r="D65" s="14" t="s">
        <v>306</v>
      </c>
      <c r="E65" s="14"/>
      <c r="F65" s="14"/>
      <c r="G65" s="14" t="s">
        <v>307</v>
      </c>
      <c r="H65" s="50"/>
      <c r="I65" s="15" t="s">
        <v>203</v>
      </c>
      <c r="J65" s="47"/>
      <c r="K65" s="47"/>
      <c r="L65" s="47"/>
      <c r="M65" s="54">
        <v>21.25</v>
      </c>
      <c r="N65" s="54">
        <v>17.5</v>
      </c>
      <c r="O65" s="54"/>
      <c r="P65" s="54"/>
      <c r="Q65" s="54"/>
      <c r="R65" s="51"/>
      <c r="S65" s="51"/>
      <c r="T65" s="51"/>
      <c r="U65" s="51"/>
      <c r="V65" s="51"/>
      <c r="W65" s="51"/>
      <c r="X65" s="52">
        <f t="shared" si="91"/>
        <v>3.38</v>
      </c>
      <c r="Y65" s="52">
        <f t="shared" si="92"/>
        <v>1.78</v>
      </c>
      <c r="Z65" s="52" t="str">
        <f t="shared" si="93"/>
        <v xml:space="preserve"> </v>
      </c>
      <c r="AA65" s="52" t="str">
        <f t="shared" si="94"/>
        <v xml:space="preserve"> </v>
      </c>
      <c r="AB65" s="52" t="str">
        <f t="shared" si="95"/>
        <v xml:space="preserve"> </v>
      </c>
      <c r="AC65" s="54">
        <v>15.5</v>
      </c>
      <c r="AD65" s="54">
        <v>15</v>
      </c>
      <c r="AE65" s="54">
        <v>16</v>
      </c>
      <c r="AF65" s="54"/>
      <c r="AG65" s="54"/>
      <c r="AH65" s="52">
        <f t="shared" si="96"/>
        <v>1.24</v>
      </c>
      <c r="AI65" s="52">
        <f t="shared" si="97"/>
        <v>1.1200000000000001</v>
      </c>
      <c r="AJ65" s="52">
        <f t="shared" si="98"/>
        <v>1.38</v>
      </c>
      <c r="AK65" s="52" t="str">
        <f t="shared" si="99"/>
        <v xml:space="preserve"> </v>
      </c>
      <c r="AL65" s="52" t="str">
        <f t="shared" si="100"/>
        <v xml:space="preserve"> </v>
      </c>
      <c r="AM65" s="53"/>
      <c r="AN65" s="53"/>
      <c r="AO65" s="53"/>
      <c r="AP65" s="53"/>
      <c r="AQ65" s="53"/>
      <c r="AR65" s="53"/>
      <c r="AS65" s="55">
        <f t="shared" si="101"/>
        <v>5.16</v>
      </c>
      <c r="AT65" s="31">
        <f t="shared" si="102"/>
        <v>62</v>
      </c>
      <c r="AU65" s="57">
        <f>IF(D65="","",IF(LOOKUP(AT65,'Master 2012 Pay Sheet'!$A$5:$A$35,'Master 2012 Pay Sheet'!$B$5:$B$35)&gt;0,LOOKUP(AT65,'Master 2012 Pay Sheet'!$A$5:$A$35,'Master 2012 Pay Sheet'!$B$5:$B$35),0))</f>
        <v>0</v>
      </c>
      <c r="AV65" s="56">
        <f t="shared" si="103"/>
        <v>3.74</v>
      </c>
      <c r="AW65" s="31">
        <f t="shared" si="104"/>
        <v>63</v>
      </c>
      <c r="AX65" s="57">
        <f>IF(D65="","",IF(LOOKUP(AW65,'Master 2012 Pay Sheet'!$C$5:$C$35,'Master 2012 Pay Sheet'!$D$5:$D$35)&gt;0,LOOKUP(AW65,'Master 2012 Pay Sheet'!$C$5:$C$35,'Master 2012 Pay Sheet'!$D$5:$D$35),0))</f>
        <v>0</v>
      </c>
      <c r="AY65" s="56">
        <f t="shared" si="105"/>
        <v>8.9</v>
      </c>
      <c r="AZ65" s="31">
        <f t="shared" si="106"/>
        <v>65</v>
      </c>
      <c r="BA65" s="57">
        <f>IF(D65="","",IF(LOOKUP(AZ65,'Master 2012 Pay Sheet'!$E$5:$E$35,'Master 2012 Pay Sheet'!$F$5:$F$35)&gt;0,LOOKUP(AZ65,'Master 2012 Pay Sheet'!$E$5:$E$35,'Master 2012 Pay Sheet'!$F$5:$F$35),0))</f>
        <v>0</v>
      </c>
      <c r="BB65" s="57">
        <f t="shared" si="107"/>
        <v>0</v>
      </c>
      <c r="BC65" s="31">
        <f t="shared" si="108"/>
        <v>-3</v>
      </c>
      <c r="BD65" s="31" t="str">
        <f t="shared" si="109"/>
        <v/>
      </c>
      <c r="BE65" s="31">
        <f t="shared" si="110"/>
        <v>2</v>
      </c>
      <c r="BF65" s="56">
        <f t="shared" si="111"/>
        <v>3.38</v>
      </c>
      <c r="BG65" s="31" t="str">
        <f t="shared" si="112"/>
        <v/>
      </c>
      <c r="BH65" s="31">
        <f t="shared" si="113"/>
        <v>3</v>
      </c>
      <c r="BI65" s="56">
        <f t="shared" si="114"/>
        <v>1.38</v>
      </c>
      <c r="BJ65" s="31" t="str">
        <f t="shared" si="115"/>
        <v/>
      </c>
      <c r="BK65" s="31">
        <f t="shared" si="116"/>
        <v>5</v>
      </c>
      <c r="BL65" s="31">
        <f t="shared" si="117"/>
        <v>0</v>
      </c>
      <c r="BM65" s="31">
        <f t="shared" si="118"/>
        <v>66</v>
      </c>
      <c r="BN65" s="31">
        <f t="shared" si="119"/>
        <v>0</v>
      </c>
      <c r="BO65" s="31">
        <f t="shared" si="120"/>
        <v>66</v>
      </c>
      <c r="BP65" s="31">
        <f t="shared" si="121"/>
        <v>0</v>
      </c>
      <c r="BQ65" s="31">
        <f t="shared" si="122"/>
        <v>66</v>
      </c>
      <c r="BR65" s="31">
        <f t="shared" si="123"/>
        <v>0</v>
      </c>
      <c r="BS65" s="31">
        <f t="shared" si="124"/>
        <v>66</v>
      </c>
      <c r="BT65" s="31">
        <f t="shared" si="125"/>
        <v>0</v>
      </c>
      <c r="BU65" s="31">
        <f t="shared" si="126"/>
        <v>66</v>
      </c>
      <c r="BV65" s="31">
        <f t="shared" si="127"/>
        <v>0</v>
      </c>
      <c r="BW65" s="31">
        <f t="shared" si="128"/>
        <v>66</v>
      </c>
      <c r="BX65" s="31">
        <f t="shared" si="129"/>
        <v>0</v>
      </c>
      <c r="BY65" s="31">
        <f t="shared" si="130"/>
        <v>66</v>
      </c>
      <c r="BZ65" s="31">
        <f t="shared" si="131"/>
        <v>0</v>
      </c>
      <c r="CA65" s="31">
        <f t="shared" si="132"/>
        <v>66</v>
      </c>
      <c r="CB65" s="31">
        <f t="shared" si="133"/>
        <v>0</v>
      </c>
      <c r="CC65" s="31">
        <f t="shared" si="134"/>
        <v>66</v>
      </c>
      <c r="CD65" s="31">
        <f t="shared" si="135"/>
        <v>0</v>
      </c>
      <c r="CE65" s="31">
        <f t="shared" si="136"/>
        <v>66</v>
      </c>
      <c r="CF65" s="31">
        <f t="shared" si="137"/>
        <v>0</v>
      </c>
      <c r="CG65" s="31">
        <f t="shared" si="138"/>
        <v>66</v>
      </c>
      <c r="CH65" s="31">
        <f t="shared" si="139"/>
        <v>0</v>
      </c>
      <c r="CI65" s="31">
        <f t="shared" si="140"/>
        <v>66</v>
      </c>
      <c r="CJ65" s="31" t="str">
        <f t="shared" si="141"/>
        <v/>
      </c>
      <c r="CK65" s="31" t="str">
        <f t="shared" si="142"/>
        <v/>
      </c>
      <c r="CL65" s="31" t="str">
        <f t="shared" si="143"/>
        <v/>
      </c>
      <c r="CM65" s="31" t="str">
        <f t="shared" si="144"/>
        <v/>
      </c>
      <c r="CN65" s="31" t="str">
        <f t="shared" si="145"/>
        <v/>
      </c>
      <c r="CO65" s="31" t="str">
        <f t="shared" si="146"/>
        <v/>
      </c>
      <c r="CP65" s="31" t="str">
        <f t="shared" si="147"/>
        <v/>
      </c>
      <c r="CQ65" s="31" t="str">
        <f t="shared" si="148"/>
        <v/>
      </c>
      <c r="CR65" s="31" t="str">
        <f t="shared" si="149"/>
        <v/>
      </c>
      <c r="CS65" s="31" t="str">
        <f t="shared" si="150"/>
        <v/>
      </c>
      <c r="CT65" s="31" t="str">
        <f t="shared" si="151"/>
        <v/>
      </c>
      <c r="CU65" s="31" t="str">
        <f t="shared" si="152"/>
        <v/>
      </c>
      <c r="CV65" s="31">
        <f t="shared" si="153"/>
        <v>2</v>
      </c>
      <c r="CW65" s="31" t="str">
        <f t="shared" si="154"/>
        <v/>
      </c>
      <c r="CX65" s="31" t="str">
        <f t="shared" si="155"/>
        <v/>
      </c>
      <c r="CY65" s="31" t="str">
        <f t="shared" si="156"/>
        <v/>
      </c>
      <c r="CZ65" s="31" t="str">
        <f t="shared" si="157"/>
        <v/>
      </c>
      <c r="DA65" s="31" t="str">
        <f t="shared" si="158"/>
        <v/>
      </c>
      <c r="DB65" s="31" t="str">
        <f t="shared" si="159"/>
        <v/>
      </c>
      <c r="DC65" s="31">
        <f t="shared" si="160"/>
        <v>3</v>
      </c>
      <c r="DD65" s="31" t="str">
        <f t="shared" si="161"/>
        <v/>
      </c>
      <c r="DE65" s="31" t="str">
        <f t="shared" si="162"/>
        <v/>
      </c>
      <c r="DF65" s="31" t="str">
        <f t="shared" si="163"/>
        <v/>
      </c>
      <c r="DG65" s="31" t="str">
        <f t="shared" si="164"/>
        <v/>
      </c>
      <c r="DH65" s="31" t="str">
        <f t="shared" si="165"/>
        <v/>
      </c>
      <c r="DI65" s="31" t="str">
        <f t="shared" si="166"/>
        <v/>
      </c>
      <c r="DJ65" s="31" t="str">
        <f t="shared" si="167"/>
        <v/>
      </c>
      <c r="DK65" s="31">
        <f t="shared" si="168"/>
        <v>5</v>
      </c>
      <c r="DL65" s="31" t="str">
        <f t="shared" si="169"/>
        <v/>
      </c>
      <c r="DM65" s="31" t="str">
        <f t="shared" si="170"/>
        <v/>
      </c>
      <c r="DN65" s="31" t="str">
        <f t="shared" si="171"/>
        <v/>
      </c>
      <c r="DO65" s="31" t="str">
        <f t="shared" si="172"/>
        <v/>
      </c>
      <c r="DP65" s="31" t="str">
        <f t="shared" si="173"/>
        <v/>
      </c>
      <c r="DQ65" s="31" t="str">
        <f t="shared" si="174"/>
        <v/>
      </c>
      <c r="DR65" s="31" t="str">
        <f t="shared" si="175"/>
        <v/>
      </c>
      <c r="DS65" s="31" t="str">
        <f t="shared" si="176"/>
        <v/>
      </c>
      <c r="DT65" s="31">
        <f t="shared" si="177"/>
        <v>66</v>
      </c>
      <c r="DU65" s="31" t="str">
        <f t="shared" si="178"/>
        <v/>
      </c>
      <c r="DV65" s="31" t="str">
        <f t="shared" si="179"/>
        <v/>
      </c>
      <c r="DW65" s="48">
        <f t="shared" si="180"/>
        <v>9.8591549295774641</v>
      </c>
      <c r="DX65" s="72" t="str">
        <f t="shared" si="181"/>
        <v/>
      </c>
      <c r="DY65" s="74">
        <v>28.5</v>
      </c>
      <c r="DZ65" s="74">
        <v>9.1</v>
      </c>
    </row>
    <row r="66" spans="1:130" ht="13.2" x14ac:dyDescent="0.25">
      <c r="A66" s="31">
        <v>64</v>
      </c>
      <c r="B66" s="72">
        <v>69</v>
      </c>
      <c r="C66" s="15"/>
      <c r="D66" s="14" t="s">
        <v>312</v>
      </c>
      <c r="E66" s="14"/>
      <c r="F66" s="14"/>
      <c r="G66" s="14" t="s">
        <v>313</v>
      </c>
      <c r="H66" s="50"/>
      <c r="I66" s="15" t="s">
        <v>222</v>
      </c>
      <c r="J66" s="47"/>
      <c r="K66" s="47"/>
      <c r="L66" s="47"/>
      <c r="M66" s="54">
        <v>19</v>
      </c>
      <c r="N66" s="54">
        <v>20</v>
      </c>
      <c r="O66" s="54">
        <v>16</v>
      </c>
      <c r="P66" s="54">
        <v>16.25</v>
      </c>
      <c r="Q66" s="54">
        <v>21</v>
      </c>
      <c r="R66" s="51"/>
      <c r="S66" s="51"/>
      <c r="T66" s="51"/>
      <c r="U66" s="51"/>
      <c r="V66" s="51"/>
      <c r="W66" s="51"/>
      <c r="X66" s="52">
        <f t="shared" si="91"/>
        <v>2.3199999999999998</v>
      </c>
      <c r="Y66" s="52">
        <f t="shared" si="92"/>
        <v>2.76</v>
      </c>
      <c r="Z66" s="52">
        <f t="shared" si="93"/>
        <v>1.38</v>
      </c>
      <c r="AA66" s="52">
        <f t="shared" si="94"/>
        <v>1.44</v>
      </c>
      <c r="AB66" s="52">
        <f t="shared" si="95"/>
        <v>3.24</v>
      </c>
      <c r="AC66" s="54">
        <v>16.5</v>
      </c>
      <c r="AD66" s="54">
        <v>17.75</v>
      </c>
      <c r="AE66" s="54"/>
      <c r="AF66" s="54"/>
      <c r="AG66" s="54"/>
      <c r="AH66" s="52">
        <f t="shared" si="96"/>
        <v>1.5</v>
      </c>
      <c r="AI66" s="52">
        <f t="shared" si="97"/>
        <v>1.86</v>
      </c>
      <c r="AJ66" s="52" t="str">
        <f t="shared" si="98"/>
        <v xml:space="preserve"> </v>
      </c>
      <c r="AK66" s="52" t="str">
        <f t="shared" si="99"/>
        <v xml:space="preserve"> </v>
      </c>
      <c r="AL66" s="52" t="str">
        <f t="shared" si="100"/>
        <v xml:space="preserve"> </v>
      </c>
      <c r="AM66" s="53"/>
      <c r="AN66" s="53"/>
      <c r="AO66" s="53"/>
      <c r="AP66" s="53"/>
      <c r="AQ66" s="53"/>
      <c r="AR66" s="53"/>
      <c r="AS66" s="55">
        <f t="shared" si="101"/>
        <v>11.14</v>
      </c>
      <c r="AT66" s="31">
        <f t="shared" si="102"/>
        <v>37</v>
      </c>
      <c r="AU66" s="57">
        <f>IF(D66="","",IF(LOOKUP(AT66,'Master 2012 Pay Sheet'!$A$5:$A$35,'Master 2012 Pay Sheet'!$B$5:$B$35)&gt;0,LOOKUP(AT66,'Master 2012 Pay Sheet'!$A$5:$A$35,'Master 2012 Pay Sheet'!$B$5:$B$35),0))</f>
        <v>0</v>
      </c>
      <c r="AV66" s="56">
        <f t="shared" si="103"/>
        <v>3.3600000000000003</v>
      </c>
      <c r="AW66" s="31">
        <f t="shared" si="104"/>
        <v>64</v>
      </c>
      <c r="AX66" s="57">
        <f>IF(D66="","",IF(LOOKUP(AW66,'Master 2012 Pay Sheet'!$C$5:$C$35,'Master 2012 Pay Sheet'!$D$5:$D$35)&gt;0,LOOKUP(AW66,'Master 2012 Pay Sheet'!$C$5:$C$35,'Master 2012 Pay Sheet'!$D$5:$D$35),0))</f>
        <v>0</v>
      </c>
      <c r="AY66" s="56">
        <f t="shared" si="105"/>
        <v>14.5</v>
      </c>
      <c r="AZ66" s="31">
        <f t="shared" si="106"/>
        <v>55</v>
      </c>
      <c r="BA66" s="57">
        <f>IF(D66="","",IF(LOOKUP(AZ66,'Master 2012 Pay Sheet'!$E$5:$E$35,'Master 2012 Pay Sheet'!$F$5:$F$35)&gt;0,LOOKUP(AZ66,'Master 2012 Pay Sheet'!$E$5:$E$35,'Master 2012 Pay Sheet'!$F$5:$F$35),0))</f>
        <v>0</v>
      </c>
      <c r="BB66" s="57">
        <f t="shared" si="107"/>
        <v>0</v>
      </c>
      <c r="BC66" s="31">
        <f t="shared" si="108"/>
        <v>-18</v>
      </c>
      <c r="BD66" s="31" t="str">
        <f t="shared" si="109"/>
        <v/>
      </c>
      <c r="BE66" s="31">
        <f t="shared" si="110"/>
        <v>5</v>
      </c>
      <c r="BF66" s="56">
        <f t="shared" si="111"/>
        <v>3.24</v>
      </c>
      <c r="BG66" s="31" t="str">
        <f t="shared" si="112"/>
        <v/>
      </c>
      <c r="BH66" s="31">
        <f t="shared" si="113"/>
        <v>2</v>
      </c>
      <c r="BI66" s="56">
        <f t="shared" si="114"/>
        <v>1.86</v>
      </c>
      <c r="BJ66" s="31" t="str">
        <f t="shared" si="115"/>
        <v/>
      </c>
      <c r="BK66" s="31">
        <f t="shared" si="116"/>
        <v>7</v>
      </c>
      <c r="BL66" s="31">
        <f t="shared" si="117"/>
        <v>0</v>
      </c>
      <c r="BM66" s="31">
        <f t="shared" si="118"/>
        <v>69</v>
      </c>
      <c r="BN66" s="31">
        <f t="shared" si="119"/>
        <v>0</v>
      </c>
      <c r="BO66" s="31">
        <f t="shared" si="120"/>
        <v>69</v>
      </c>
      <c r="BP66" s="31">
        <f t="shared" si="121"/>
        <v>0</v>
      </c>
      <c r="BQ66" s="31">
        <f t="shared" si="122"/>
        <v>69</v>
      </c>
      <c r="BR66" s="31">
        <f t="shared" si="123"/>
        <v>0</v>
      </c>
      <c r="BS66" s="31">
        <f t="shared" si="124"/>
        <v>69</v>
      </c>
      <c r="BT66" s="31">
        <f t="shared" si="125"/>
        <v>0</v>
      </c>
      <c r="BU66" s="31">
        <f t="shared" si="126"/>
        <v>69</v>
      </c>
      <c r="BV66" s="31">
        <f t="shared" si="127"/>
        <v>0</v>
      </c>
      <c r="BW66" s="31">
        <f t="shared" si="128"/>
        <v>69</v>
      </c>
      <c r="BX66" s="31">
        <f t="shared" si="129"/>
        <v>0</v>
      </c>
      <c r="BY66" s="31">
        <f t="shared" si="130"/>
        <v>69</v>
      </c>
      <c r="BZ66" s="31">
        <f t="shared" si="131"/>
        <v>0</v>
      </c>
      <c r="CA66" s="31">
        <f t="shared" si="132"/>
        <v>69</v>
      </c>
      <c r="CB66" s="31">
        <f t="shared" si="133"/>
        <v>0</v>
      </c>
      <c r="CC66" s="31">
        <f t="shared" si="134"/>
        <v>69</v>
      </c>
      <c r="CD66" s="31">
        <f t="shared" si="135"/>
        <v>0</v>
      </c>
      <c r="CE66" s="31">
        <f t="shared" si="136"/>
        <v>69</v>
      </c>
      <c r="CF66" s="31">
        <f t="shared" si="137"/>
        <v>0</v>
      </c>
      <c r="CG66" s="31">
        <f t="shared" si="138"/>
        <v>69</v>
      </c>
      <c r="CH66" s="31">
        <f t="shared" si="139"/>
        <v>0</v>
      </c>
      <c r="CI66" s="31">
        <f t="shared" si="140"/>
        <v>69</v>
      </c>
      <c r="CJ66" s="31" t="str">
        <f t="shared" si="141"/>
        <v/>
      </c>
      <c r="CK66" s="31" t="str">
        <f t="shared" si="142"/>
        <v/>
      </c>
      <c r="CL66" s="31" t="str">
        <f t="shared" si="143"/>
        <v/>
      </c>
      <c r="CM66" s="31" t="str">
        <f t="shared" si="144"/>
        <v/>
      </c>
      <c r="CN66" s="31" t="str">
        <f t="shared" si="145"/>
        <v/>
      </c>
      <c r="CO66" s="31">
        <f t="shared" si="146"/>
        <v>55</v>
      </c>
      <c r="CP66" s="31">
        <f t="shared" si="147"/>
        <v>6</v>
      </c>
      <c r="CQ66" s="31" t="str">
        <f t="shared" si="148"/>
        <v/>
      </c>
      <c r="CR66" s="31" t="str">
        <f t="shared" si="149"/>
        <v/>
      </c>
      <c r="CS66" s="31" t="str">
        <f t="shared" si="150"/>
        <v/>
      </c>
      <c r="CT66" s="31" t="str">
        <f t="shared" si="151"/>
        <v/>
      </c>
      <c r="CU66" s="31" t="str">
        <f t="shared" si="152"/>
        <v/>
      </c>
      <c r="CV66" s="31" t="str">
        <f t="shared" si="153"/>
        <v/>
      </c>
      <c r="CW66" s="31" t="str">
        <f t="shared" si="154"/>
        <v/>
      </c>
      <c r="CX66" s="31" t="str">
        <f t="shared" si="155"/>
        <v/>
      </c>
      <c r="CY66" s="31">
        <f t="shared" si="156"/>
        <v>5</v>
      </c>
      <c r="CZ66" s="31" t="str">
        <f t="shared" si="157"/>
        <v/>
      </c>
      <c r="DA66" s="31" t="str">
        <f t="shared" si="158"/>
        <v/>
      </c>
      <c r="DB66" s="31">
        <f t="shared" si="159"/>
        <v>2</v>
      </c>
      <c r="DC66" s="31" t="str">
        <f t="shared" si="160"/>
        <v/>
      </c>
      <c r="DD66" s="31" t="str">
        <f t="shared" si="161"/>
        <v/>
      </c>
      <c r="DE66" s="31" t="str">
        <f t="shared" si="162"/>
        <v/>
      </c>
      <c r="DF66" s="31" t="str">
        <f t="shared" si="163"/>
        <v/>
      </c>
      <c r="DG66" s="31" t="str">
        <f t="shared" si="164"/>
        <v/>
      </c>
      <c r="DH66" s="31" t="str">
        <f t="shared" si="165"/>
        <v/>
      </c>
      <c r="DI66" s="31" t="str">
        <f t="shared" si="166"/>
        <v/>
      </c>
      <c r="DJ66" s="31" t="str">
        <f t="shared" si="167"/>
        <v/>
      </c>
      <c r="DK66" s="31" t="str">
        <f t="shared" si="168"/>
        <v/>
      </c>
      <c r="DL66" s="31" t="str">
        <f t="shared" si="169"/>
        <v/>
      </c>
      <c r="DM66" s="31">
        <f t="shared" si="170"/>
        <v>7</v>
      </c>
      <c r="DN66" s="31" t="str">
        <f t="shared" si="171"/>
        <v/>
      </c>
      <c r="DO66" s="31" t="str">
        <f t="shared" si="172"/>
        <v/>
      </c>
      <c r="DP66" s="31" t="str">
        <f t="shared" si="173"/>
        <v/>
      </c>
      <c r="DQ66" s="31" t="str">
        <f t="shared" si="174"/>
        <v/>
      </c>
      <c r="DR66" s="31" t="str">
        <f t="shared" si="175"/>
        <v/>
      </c>
      <c r="DS66" s="31" t="str">
        <f t="shared" si="176"/>
        <v/>
      </c>
      <c r="DT66" s="31" t="str">
        <f t="shared" si="177"/>
        <v/>
      </c>
      <c r="DU66" s="31">
        <f t="shared" si="178"/>
        <v>69</v>
      </c>
      <c r="DV66" s="31" t="str">
        <f t="shared" si="179"/>
        <v/>
      </c>
      <c r="DW66" s="48">
        <f t="shared" si="180"/>
        <v>23.943661971830984</v>
      </c>
      <c r="DX66" s="72" t="str">
        <f t="shared" si="181"/>
        <v/>
      </c>
      <c r="DY66" s="74">
        <v>28.75</v>
      </c>
      <c r="DZ66" s="74">
        <v>9.3800000000000008</v>
      </c>
    </row>
    <row r="67" spans="1:130" ht="13.2" x14ac:dyDescent="0.25">
      <c r="A67" s="31">
        <v>65</v>
      </c>
      <c r="B67" s="72">
        <v>71</v>
      </c>
      <c r="C67" s="15"/>
      <c r="D67" s="14" t="s">
        <v>316</v>
      </c>
      <c r="E67" s="14"/>
      <c r="F67" s="14"/>
      <c r="G67" s="14" t="s">
        <v>317</v>
      </c>
      <c r="H67" s="14"/>
      <c r="I67" s="15" t="s">
        <v>203</v>
      </c>
      <c r="J67" s="47"/>
      <c r="K67" s="47"/>
      <c r="L67" s="47"/>
      <c r="M67" s="54">
        <v>22.25</v>
      </c>
      <c r="N67" s="54">
        <v>18</v>
      </c>
      <c r="O67" s="54">
        <v>23</v>
      </c>
      <c r="P67" s="54">
        <v>18</v>
      </c>
      <c r="Q67" s="54">
        <v>17.75</v>
      </c>
      <c r="R67" s="51"/>
      <c r="S67" s="51"/>
      <c r="T67" s="51"/>
      <c r="U67" s="51"/>
      <c r="V67" s="51"/>
      <c r="W67" s="51"/>
      <c r="X67" s="52">
        <f t="shared" ref="X67:X98" si="182">IF(M67&gt;0,VLOOKUP(M67,$DY$8:$DZ$95,2)," ")</f>
        <v>3.94</v>
      </c>
      <c r="Y67" s="52">
        <f t="shared" ref="Y67:Y98" si="183">IF(N67&gt;0,VLOOKUP(N67,$DY$8:$DZ$95,2)," ")</f>
        <v>1.94</v>
      </c>
      <c r="Z67" s="52">
        <f t="shared" ref="Z67:Z98" si="184">IF(O67&gt;0,VLOOKUP(O67,$DY$8:$DZ$95,2)," ")</f>
        <v>4.42</v>
      </c>
      <c r="AA67" s="52">
        <f t="shared" ref="AA67:AA98" si="185">IF(P67&gt;0,VLOOKUP(P67,$DY$8:$DZ$95,2)," ")</f>
        <v>1.94</v>
      </c>
      <c r="AB67" s="52">
        <f t="shared" ref="AB67:AB98" si="186">IF(Q67&gt;0,VLOOKUP(Q67,$DY$8:$DZ$95,2)," ")</f>
        <v>1.86</v>
      </c>
      <c r="AC67" s="54">
        <v>15.5</v>
      </c>
      <c r="AD67" s="54">
        <v>17.75</v>
      </c>
      <c r="AE67" s="54"/>
      <c r="AF67" s="54"/>
      <c r="AG67" s="54"/>
      <c r="AH67" s="52">
        <f t="shared" ref="AH67:AH98" si="187">IF(AC67&gt;0,VLOOKUP(AC67,$DY$8:$DZ$95,2)," ")</f>
        <v>1.24</v>
      </c>
      <c r="AI67" s="52">
        <f t="shared" ref="AI67:AI98" si="188">IF(AD67&gt;0,VLOOKUP(AD67,$DY$8:$DZ$95,2)," ")</f>
        <v>1.86</v>
      </c>
      <c r="AJ67" s="52" t="str">
        <f t="shared" ref="AJ67:AJ98" si="189">IF(AE67&gt;0,VLOOKUP(AE67,$DY$8:$DZ$95,2)," ")</f>
        <v xml:space="preserve"> </v>
      </c>
      <c r="AK67" s="52" t="str">
        <f t="shared" ref="AK67:AK98" si="190">IF(AF67&gt;0,VLOOKUP(AF67,$DY$8:$DZ$95,2)," ")</f>
        <v xml:space="preserve"> </v>
      </c>
      <c r="AL67" s="52" t="str">
        <f t="shared" ref="AL67:AL98" si="191">IF(AG67&gt;0,VLOOKUP(AG67,$DY$8:$DZ$95,2)," ")</f>
        <v xml:space="preserve"> </v>
      </c>
      <c r="AM67" s="53"/>
      <c r="AN67" s="53"/>
      <c r="AO67" s="53"/>
      <c r="AP67" s="53"/>
      <c r="AQ67" s="53"/>
      <c r="AR67" s="53"/>
      <c r="AS67" s="55">
        <f t="shared" ref="AS67:AS98" si="192">IF(D67="","",SUM(X67:AB67))</f>
        <v>14.1</v>
      </c>
      <c r="AT67" s="31">
        <f t="shared" ref="AT67:AT98" si="193">IF(D67="","",RANK(AS67,$AS$3:$AS$202,0))</f>
        <v>22</v>
      </c>
      <c r="AU67" s="57">
        <f>IF(D67="","",IF(LOOKUP(AT67,'Master 2012 Pay Sheet'!$A$5:$A$35,'Master 2012 Pay Sheet'!$B$5:$B$35)&gt;0,LOOKUP(AT67,'Master 2012 Pay Sheet'!$A$5:$A$35,'Master 2012 Pay Sheet'!$B$5:$B$35),0))</f>
        <v>0</v>
      </c>
      <c r="AV67" s="56">
        <f t="shared" ref="AV67:AV98" si="194">IF(D67="","",SUM(AH67:AL67))</f>
        <v>3.1</v>
      </c>
      <c r="AW67" s="31">
        <f t="shared" ref="AW67:AW98" si="195">IF(D67="","",RANK(AV67,$AV$3:$AV$202,0))</f>
        <v>65</v>
      </c>
      <c r="AX67" s="57">
        <f>IF(D67="","",IF(LOOKUP(AW67,'Master 2012 Pay Sheet'!$C$5:$C$35,'Master 2012 Pay Sheet'!$D$5:$D$35)&gt;0,LOOKUP(AW67,'Master 2012 Pay Sheet'!$C$5:$C$35,'Master 2012 Pay Sheet'!$D$5:$D$35),0))</f>
        <v>0</v>
      </c>
      <c r="AY67" s="56">
        <f t="shared" ref="AY67:AY98" si="196">IF(D67="","",AS67+AV67)</f>
        <v>17.2</v>
      </c>
      <c r="AZ67" s="31">
        <f t="shared" ref="AZ67:AZ98" si="197">IF(D67="","",RANK(AY67,$AY$3:$AY$202,0))</f>
        <v>49</v>
      </c>
      <c r="BA67" s="57">
        <f>IF(D67="","",IF(LOOKUP(AZ67,'Master 2012 Pay Sheet'!$E$5:$E$35,'Master 2012 Pay Sheet'!$F$5:$F$35)&gt;0,LOOKUP(AZ67,'Master 2012 Pay Sheet'!$E$5:$E$35,'Master 2012 Pay Sheet'!$F$5:$F$35),0))</f>
        <v>0</v>
      </c>
      <c r="BB67" s="57">
        <f t="shared" ref="BB67:BB98" si="198">IF(D67="","",SUM(AU67+AX67+BA67))</f>
        <v>0</v>
      </c>
      <c r="BC67" s="31">
        <f t="shared" ref="BC67:BC98" si="199">IF(D67="","",AT67-AZ67)</f>
        <v>-27</v>
      </c>
      <c r="BD67" s="31" t="str">
        <f t="shared" ref="BD67:BD98" si="200">IF(D67="","",IF(BC67=MAX($BC$3:$BC$202),B67,""))</f>
        <v/>
      </c>
      <c r="BE67" s="31">
        <f t="shared" ref="BE67:BE98" si="201">IF(D67="","",COUNT(M67:Q67))</f>
        <v>5</v>
      </c>
      <c r="BF67" s="56">
        <f t="shared" ref="BF67:BF98" si="202">IF(D67="","",MAX(X67:AB67))</f>
        <v>4.42</v>
      </c>
      <c r="BG67" s="31" t="str">
        <f t="shared" ref="BG67:BG98" si="203">IF(BF67=MAX($BF$3:$BF$202),B67,"")</f>
        <v/>
      </c>
      <c r="BH67" s="31">
        <f t="shared" ref="BH67:BH98" si="204">IF(D67="","",COUNT(AC67:AG67))</f>
        <v>2</v>
      </c>
      <c r="BI67" s="56">
        <f t="shared" ref="BI67:BI98" si="205">IF(D67="","",MAX(AH67:AL67))</f>
        <v>1.86</v>
      </c>
      <c r="BJ67" s="31" t="str">
        <f t="shared" ref="BJ67:BJ98" si="206">IF(BI67=MAX($BI$3:$BI$202),B67,"")</f>
        <v/>
      </c>
      <c r="BK67" s="31">
        <f t="shared" ref="BK67:BK98" si="207">IF(BE67="","",BE67+BH67)</f>
        <v>7</v>
      </c>
      <c r="BL67" s="31">
        <f t="shared" ref="BL67:BL98" si="208">IF(D67="","",IF(S67=MAX($S$3:$S$202),S67,""))</f>
        <v>0</v>
      </c>
      <c r="BM67" s="31">
        <f t="shared" ref="BM67:BM98" si="209">IF(BL67=MAX($BL$3:$BL$202),B67,"")</f>
        <v>71</v>
      </c>
      <c r="BN67" s="31">
        <f t="shared" ref="BN67:BN98" si="210">IF(D67="","",IF(AN67=MAX($AN$3:$AN$202),AN67,""))</f>
        <v>0</v>
      </c>
      <c r="BO67" s="31">
        <f t="shared" ref="BO67:BO98" si="211">IF(BN67=MAX($BN$3:$BN$202),B67,"")</f>
        <v>71</v>
      </c>
      <c r="BP67" s="31">
        <f t="shared" ref="BP67:BP98" si="212">IF(D67="","",IF(R67=MAX($R$3:$R$202),R67,""))</f>
        <v>0</v>
      </c>
      <c r="BQ67" s="31">
        <f t="shared" ref="BQ67:BQ98" si="213">IF(BP67=MAX($BP$3:$BP$202),B67,"")</f>
        <v>71</v>
      </c>
      <c r="BR67" s="31">
        <f t="shared" ref="BR67:BR98" si="214">IF(D67="","",IF(AM67=MAX($AM$3:$AM$202),AM67,""))</f>
        <v>0</v>
      </c>
      <c r="BS67" s="31">
        <f t="shared" ref="BS67:BS98" si="215">IF(BR67=MAX($BR$3:$BR$202),B67,"")</f>
        <v>71</v>
      </c>
      <c r="BT67" s="31">
        <f t="shared" ref="BT67:BT98" si="216">IF(D67="","",IF(V67=MAX($V$3:$V$202),V67,""))</f>
        <v>0</v>
      </c>
      <c r="BU67" s="31">
        <f t="shared" ref="BU67:BU98" si="217">IF(BT67=MAX($BT$3:$BT$202),B67,"")</f>
        <v>71</v>
      </c>
      <c r="BV67" s="31">
        <f t="shared" ref="BV67:BV98" si="218">IF(D67="","",IF(W67=MAX($W$3:$W$202), W67,""))</f>
        <v>0</v>
      </c>
      <c r="BW67" s="31">
        <f t="shared" ref="BW67:BW98" si="219">IF(BV67=MAX($BV$3:$BV$202),B67,"")</f>
        <v>71</v>
      </c>
      <c r="BX67" s="31">
        <f t="shared" ref="BX67:BX98" si="220">IF(D67="","",IF(AQ67=MAX($AQ$3:$AQ$202),AQ67,""))</f>
        <v>0</v>
      </c>
      <c r="BY67" s="31">
        <f t="shared" ref="BY67:BY98" si="221">IF(BX67=MAX($BX$3:$BX$202),B67,"")</f>
        <v>71</v>
      </c>
      <c r="BZ67" s="31">
        <f t="shared" ref="BZ67:BZ98" si="222">IF(D67="","",IF(AR67=MAX($AR$3:$AR$202), AR67,""))</f>
        <v>0</v>
      </c>
      <c r="CA67" s="31">
        <f t="shared" ref="CA67:CA98" si="223">IF(BZ67=MAX($BZ$3:$BZ$202),B67,"")</f>
        <v>71</v>
      </c>
      <c r="CB67" s="31">
        <f t="shared" ref="CB67:CB98" si="224">IF(D67="","",IF(U67=MAX($U$3:$U$202), U67,""))</f>
        <v>0</v>
      </c>
      <c r="CC67" s="31">
        <f t="shared" ref="CC67:CC98" si="225">IF(CB67=MAX($CB$3:$CB$202),B67,"")</f>
        <v>71</v>
      </c>
      <c r="CD67" s="31">
        <f t="shared" ref="CD67:CD98" si="226">IF(D67="","",IF(AP67=MAX($AP$3:$AP$202),AP67,""))</f>
        <v>0</v>
      </c>
      <c r="CE67" s="31">
        <f t="shared" ref="CE67:CE98" si="227">IF(CD67=MAX($CD$3:$CD$202),B67,"")</f>
        <v>71</v>
      </c>
      <c r="CF67" s="31">
        <f t="shared" ref="CF67:CF98" si="228">IF(D67="","",IF(T67=MAX($T$3:$T$202), T67,""))</f>
        <v>0</v>
      </c>
      <c r="CG67" s="31">
        <f t="shared" ref="CG67:CG98" si="229">IF(CF67=MAX($CF$3:$CF$202),B67,"")</f>
        <v>71</v>
      </c>
      <c r="CH67" s="31">
        <f t="shared" ref="CH67:CH98" si="230">IF(D67="","",IF(AO67=MAX($AO$3:$AO$202),AO67,""))</f>
        <v>0</v>
      </c>
      <c r="CI67" s="31">
        <f t="shared" ref="CI67:CI98" si="231">IF(CH67=MAX($CH$3:$CH$202),B67,"")</f>
        <v>71</v>
      </c>
      <c r="CJ67" s="31" t="str">
        <f t="shared" ref="CJ67:CJ98" si="232">IF(I67="AC",AZ67,"")</f>
        <v/>
      </c>
      <c r="CK67" s="31" t="str">
        <f t="shared" ref="CK67:CK98" si="233">IF(CJ67="","",RANK(CJ67,$CJ$3:$CJ$202,1))</f>
        <v/>
      </c>
      <c r="CL67" s="31" t="str">
        <f t="shared" ref="CL67:CL98" si="234">IF(CK67=1,B67,"")</f>
        <v/>
      </c>
      <c r="CM67" s="31" t="str">
        <f t="shared" ref="CM67:CM98" si="235">IF(CK67=2,B67,"")</f>
        <v/>
      </c>
      <c r="CN67" s="31" t="str">
        <f t="shared" ref="CN67:CN98" si="236">IF(CK67=3,B67,"")</f>
        <v/>
      </c>
      <c r="CO67" s="31" t="str">
        <f t="shared" ref="CO67:CO98" si="237">IF(I67="MC",AZ67,"")</f>
        <v/>
      </c>
      <c r="CP67" s="31" t="str">
        <f t="shared" ref="CP67:CP98" si="238">IF(CO67="","",RANK(CO67,$CO$3:$CO$202,1))</f>
        <v/>
      </c>
      <c r="CQ67" s="31" t="str">
        <f t="shared" ref="CQ67:CQ98" si="239">IF(CP67=1,B67,"")</f>
        <v/>
      </c>
      <c r="CR67" s="31" t="str">
        <f t="shared" ref="CR67:CR98" si="240">IF(CP67=2,B67,"")</f>
        <v/>
      </c>
      <c r="CS67" s="31" t="str">
        <f t="shared" ref="CS67:CS98" si="241">IF(CP67=3,B67,"")</f>
        <v/>
      </c>
      <c r="CT67" s="31" t="str">
        <f t="shared" ref="CT67:CT98" si="242">IF(BE67=0,BE67,"")</f>
        <v/>
      </c>
      <c r="CU67" s="31" t="str">
        <f t="shared" ref="CU67:CU98" si="243">IF(BE67=1,1,"")</f>
        <v/>
      </c>
      <c r="CV67" s="31" t="str">
        <f t="shared" ref="CV67:CV98" si="244">IF(BE67=2,2,"")</f>
        <v/>
      </c>
      <c r="CW67" s="31" t="str">
        <f t="shared" ref="CW67:CW98" si="245">IF(BE67=3,3,"")</f>
        <v/>
      </c>
      <c r="CX67" s="31" t="str">
        <f t="shared" ref="CX67:CX98" si="246">IF(BE67=4,4,"")</f>
        <v/>
      </c>
      <c r="CY67" s="31">
        <f t="shared" ref="CY67:CY98" si="247">IF(BE67=5,5,"")</f>
        <v>5</v>
      </c>
      <c r="CZ67" s="31" t="str">
        <f t="shared" ref="CZ67:CZ98" si="248">IF(BH67=0,BH67,"")</f>
        <v/>
      </c>
      <c r="DA67" s="31" t="str">
        <f t="shared" ref="DA67:DA98" si="249">IF(BH67=1,1,"")</f>
        <v/>
      </c>
      <c r="DB67" s="31">
        <f t="shared" ref="DB67:DB98" si="250">IF(BH67=2,2,"")</f>
        <v>2</v>
      </c>
      <c r="DC67" s="31" t="str">
        <f t="shared" ref="DC67:DC98" si="251">IF(BH67=3,3,"")</f>
        <v/>
      </c>
      <c r="DD67" s="31" t="str">
        <f t="shared" ref="DD67:DD98" si="252">IF(BH67=4,4,"")</f>
        <v/>
      </c>
      <c r="DE67" s="31" t="str">
        <f t="shared" ref="DE67:DE98" si="253">IF(BH67=5,5,"")</f>
        <v/>
      </c>
      <c r="DF67" s="31" t="str">
        <f t="shared" ref="DF67:DF98" si="254">IF(BK67=0,BK67,"")</f>
        <v/>
      </c>
      <c r="DG67" s="31" t="str">
        <f t="shared" ref="DG67:DG98" si="255">IF(BK67=1,1,"")</f>
        <v/>
      </c>
      <c r="DH67" s="31" t="str">
        <f t="shared" ref="DH67:DH98" si="256">IF(BK67=2,2,"")</f>
        <v/>
      </c>
      <c r="DI67" s="31" t="str">
        <f t="shared" ref="DI67:DI98" si="257">IF(BK67=3,3,"")</f>
        <v/>
      </c>
      <c r="DJ67" s="31" t="str">
        <f t="shared" ref="DJ67:DJ98" si="258">IF(BK67=4,4,"")</f>
        <v/>
      </c>
      <c r="DK67" s="31" t="str">
        <f t="shared" ref="DK67:DK98" si="259">IF(BK67=5,5,"")</f>
        <v/>
      </c>
      <c r="DL67" s="31" t="str">
        <f t="shared" ref="DL67:DL98" si="260">IF(BK67=6,6,"")</f>
        <v/>
      </c>
      <c r="DM67" s="31">
        <f t="shared" ref="DM67:DM98" si="261">IF(BK67=7,7,"")</f>
        <v>7</v>
      </c>
      <c r="DN67" s="31" t="str">
        <f t="shared" ref="DN67:DN98" si="262">IF(BK67=8,8,"")</f>
        <v/>
      </c>
      <c r="DO67" s="31" t="str">
        <f t="shared" ref="DO67:DO98" si="263">IF(BK67=9,9,"")</f>
        <v/>
      </c>
      <c r="DP67" s="31" t="str">
        <f t="shared" ref="DP67:DP98" si="264">IF(BK67=10,10,"")</f>
        <v/>
      </c>
      <c r="DQ67" s="31" t="str">
        <f t="shared" ref="DQ67:DQ98" si="265">IF(J67="Lund",AZ67,"")</f>
        <v/>
      </c>
      <c r="DR67" s="31" t="str">
        <f t="shared" ref="DR67:DR98" si="266">IF(DQ67="","",RANK(DQ67,$DQ$3:$DQ$202,1))</f>
        <v/>
      </c>
      <c r="DS67" s="31" t="str">
        <f t="shared" ref="DS67:DS98" si="267">IF(DR67=1,B67,"")</f>
        <v/>
      </c>
      <c r="DT67" s="31">
        <f t="shared" ref="DT67:DT98" si="268">IF(I67="AT",B67,"")</f>
        <v>71</v>
      </c>
      <c r="DU67" s="31" t="str">
        <f t="shared" ref="DU67:DU98" si="269">IF(I67="MC",B67,"")</f>
        <v/>
      </c>
      <c r="DV67" s="31" t="str">
        <f t="shared" ref="DV67:DV98" si="270">IF(I67="AC",B67,"")</f>
        <v/>
      </c>
      <c r="DW67" s="48">
        <f t="shared" ref="DW67:DW98" si="271">IF(BK67=0,0,IF(D67="","",$D$203-AZ67+1)/$D$203*100)</f>
        <v>32.394366197183103</v>
      </c>
      <c r="DX67" s="72" t="str">
        <f t="shared" ref="DX67:DX98" si="272">IF(AS67 = 0,AV67 - AS67,"")</f>
        <v/>
      </c>
      <c r="DY67" s="74">
        <v>29</v>
      </c>
      <c r="DZ67" s="74">
        <v>9.64</v>
      </c>
    </row>
    <row r="68" spans="1:130" ht="13.2" x14ac:dyDescent="0.25">
      <c r="A68" s="31">
        <v>66</v>
      </c>
      <c r="B68" s="72">
        <v>29</v>
      </c>
      <c r="C68" s="15"/>
      <c r="D68" s="14" t="s">
        <v>231</v>
      </c>
      <c r="E68" s="14"/>
      <c r="F68" s="14"/>
      <c r="G68" s="14" t="s">
        <v>232</v>
      </c>
      <c r="H68" s="50"/>
      <c r="I68" s="15" t="s">
        <v>203</v>
      </c>
      <c r="J68" s="47"/>
      <c r="K68" s="47"/>
      <c r="L68" s="47"/>
      <c r="M68" s="54">
        <v>0</v>
      </c>
      <c r="N68" s="54"/>
      <c r="O68" s="54"/>
      <c r="P68" s="54"/>
      <c r="Q68" s="54"/>
      <c r="R68" s="51"/>
      <c r="S68" s="51"/>
      <c r="T68" s="51"/>
      <c r="U68" s="51"/>
      <c r="V68" s="51"/>
      <c r="W68" s="51"/>
      <c r="X68" s="52" t="str">
        <f t="shared" si="182"/>
        <v xml:space="preserve"> </v>
      </c>
      <c r="Y68" s="52" t="str">
        <f t="shared" si="183"/>
        <v xml:space="preserve"> </v>
      </c>
      <c r="Z68" s="52" t="str">
        <f t="shared" si="184"/>
        <v xml:space="preserve"> </v>
      </c>
      <c r="AA68" s="52" t="str">
        <f t="shared" si="185"/>
        <v xml:space="preserve"> </v>
      </c>
      <c r="AB68" s="52" t="str">
        <f t="shared" si="186"/>
        <v xml:space="preserve"> </v>
      </c>
      <c r="AC68" s="54">
        <v>16.5</v>
      </c>
      <c r="AD68" s="54">
        <v>16.75</v>
      </c>
      <c r="AE68" s="54"/>
      <c r="AF68" s="54"/>
      <c r="AG68" s="54"/>
      <c r="AH68" s="52">
        <f t="shared" si="187"/>
        <v>1.5</v>
      </c>
      <c r="AI68" s="52">
        <f t="shared" si="188"/>
        <v>1.58</v>
      </c>
      <c r="AJ68" s="52" t="str">
        <f t="shared" si="189"/>
        <v xml:space="preserve"> </v>
      </c>
      <c r="AK68" s="52" t="str">
        <f t="shared" si="190"/>
        <v xml:space="preserve"> </v>
      </c>
      <c r="AL68" s="52" t="str">
        <f t="shared" si="191"/>
        <v xml:space="preserve"> </v>
      </c>
      <c r="AM68" s="53"/>
      <c r="AN68" s="53"/>
      <c r="AO68" s="53"/>
      <c r="AP68" s="53"/>
      <c r="AQ68" s="53"/>
      <c r="AR68" s="53"/>
      <c r="AS68" s="55">
        <f t="shared" si="192"/>
        <v>0</v>
      </c>
      <c r="AT68" s="31">
        <f t="shared" si="193"/>
        <v>71</v>
      </c>
      <c r="AU68" s="57">
        <f>IF(D68="","",IF(LOOKUP(AT68,'Master 2012 Pay Sheet'!$A$5:$A$35,'Master 2012 Pay Sheet'!$B$5:$B$35)&gt;0,LOOKUP(AT68,'Master 2012 Pay Sheet'!$A$5:$A$35,'Master 2012 Pay Sheet'!$B$5:$B$35),0))</f>
        <v>0</v>
      </c>
      <c r="AV68" s="56">
        <f t="shared" si="194"/>
        <v>3.08</v>
      </c>
      <c r="AW68" s="31">
        <f t="shared" si="195"/>
        <v>66</v>
      </c>
      <c r="AX68" s="57">
        <f>IF(D68="","",IF(LOOKUP(AW68,'Master 2012 Pay Sheet'!$C$5:$C$35,'Master 2012 Pay Sheet'!$D$5:$D$35)&gt;0,LOOKUP(AW68,'Master 2012 Pay Sheet'!$C$5:$C$35,'Master 2012 Pay Sheet'!$D$5:$D$35),0))</f>
        <v>0</v>
      </c>
      <c r="AY68" s="56">
        <f t="shared" si="196"/>
        <v>3.08</v>
      </c>
      <c r="AZ68" s="31">
        <f t="shared" si="197"/>
        <v>70</v>
      </c>
      <c r="BA68" s="57">
        <f>IF(D68="","",IF(LOOKUP(AZ68,'Master 2012 Pay Sheet'!$E$5:$E$35,'Master 2012 Pay Sheet'!$F$5:$F$35)&gt;0,LOOKUP(AZ68,'Master 2012 Pay Sheet'!$E$5:$E$35,'Master 2012 Pay Sheet'!$F$5:$F$35),0))</f>
        <v>0</v>
      </c>
      <c r="BB68" s="57">
        <f t="shared" si="198"/>
        <v>0</v>
      </c>
      <c r="BC68" s="31">
        <f t="shared" si="199"/>
        <v>1</v>
      </c>
      <c r="BD68" s="31" t="str">
        <f t="shared" si="200"/>
        <v/>
      </c>
      <c r="BE68" s="31">
        <f t="shared" si="201"/>
        <v>1</v>
      </c>
      <c r="BF68" s="56">
        <f t="shared" si="202"/>
        <v>0</v>
      </c>
      <c r="BG68" s="31" t="str">
        <f t="shared" si="203"/>
        <v/>
      </c>
      <c r="BH68" s="31">
        <f t="shared" si="204"/>
        <v>2</v>
      </c>
      <c r="BI68" s="56">
        <f t="shared" si="205"/>
        <v>1.58</v>
      </c>
      <c r="BJ68" s="31" t="str">
        <f t="shared" si="206"/>
        <v/>
      </c>
      <c r="BK68" s="31">
        <f t="shared" si="207"/>
        <v>3</v>
      </c>
      <c r="BL68" s="31">
        <f t="shared" si="208"/>
        <v>0</v>
      </c>
      <c r="BM68" s="31">
        <f t="shared" si="209"/>
        <v>29</v>
      </c>
      <c r="BN68" s="31">
        <f t="shared" si="210"/>
        <v>0</v>
      </c>
      <c r="BO68" s="31">
        <f t="shared" si="211"/>
        <v>29</v>
      </c>
      <c r="BP68" s="31">
        <f t="shared" si="212"/>
        <v>0</v>
      </c>
      <c r="BQ68" s="31">
        <f t="shared" si="213"/>
        <v>29</v>
      </c>
      <c r="BR68" s="31">
        <f t="shared" si="214"/>
        <v>0</v>
      </c>
      <c r="BS68" s="31">
        <f t="shared" si="215"/>
        <v>29</v>
      </c>
      <c r="BT68" s="31">
        <f t="shared" si="216"/>
        <v>0</v>
      </c>
      <c r="BU68" s="31">
        <f t="shared" si="217"/>
        <v>29</v>
      </c>
      <c r="BV68" s="31">
        <f t="shared" si="218"/>
        <v>0</v>
      </c>
      <c r="BW68" s="31">
        <f t="shared" si="219"/>
        <v>29</v>
      </c>
      <c r="BX68" s="31">
        <f t="shared" si="220"/>
        <v>0</v>
      </c>
      <c r="BY68" s="31">
        <f t="shared" si="221"/>
        <v>29</v>
      </c>
      <c r="BZ68" s="31">
        <f t="shared" si="222"/>
        <v>0</v>
      </c>
      <c r="CA68" s="31">
        <f t="shared" si="223"/>
        <v>29</v>
      </c>
      <c r="CB68" s="31">
        <f t="shared" si="224"/>
        <v>0</v>
      </c>
      <c r="CC68" s="31">
        <f t="shared" si="225"/>
        <v>29</v>
      </c>
      <c r="CD68" s="31">
        <f t="shared" si="226"/>
        <v>0</v>
      </c>
      <c r="CE68" s="31">
        <f t="shared" si="227"/>
        <v>29</v>
      </c>
      <c r="CF68" s="31">
        <f t="shared" si="228"/>
        <v>0</v>
      </c>
      <c r="CG68" s="31">
        <f t="shared" si="229"/>
        <v>29</v>
      </c>
      <c r="CH68" s="31">
        <f t="shared" si="230"/>
        <v>0</v>
      </c>
      <c r="CI68" s="31">
        <f t="shared" si="231"/>
        <v>29</v>
      </c>
      <c r="CJ68" s="31" t="str">
        <f t="shared" si="232"/>
        <v/>
      </c>
      <c r="CK68" s="31" t="str">
        <f t="shared" si="233"/>
        <v/>
      </c>
      <c r="CL68" s="31" t="str">
        <f t="shared" si="234"/>
        <v/>
      </c>
      <c r="CM68" s="31" t="str">
        <f t="shared" si="235"/>
        <v/>
      </c>
      <c r="CN68" s="31" t="str">
        <f t="shared" si="236"/>
        <v/>
      </c>
      <c r="CO68" s="31" t="str">
        <f t="shared" si="237"/>
        <v/>
      </c>
      <c r="CP68" s="31" t="str">
        <f t="shared" si="238"/>
        <v/>
      </c>
      <c r="CQ68" s="31" t="str">
        <f t="shared" si="239"/>
        <v/>
      </c>
      <c r="CR68" s="31" t="str">
        <f t="shared" si="240"/>
        <v/>
      </c>
      <c r="CS68" s="31" t="str">
        <f t="shared" si="241"/>
        <v/>
      </c>
      <c r="CT68" s="31" t="str">
        <f t="shared" si="242"/>
        <v/>
      </c>
      <c r="CU68" s="31">
        <f t="shared" si="243"/>
        <v>1</v>
      </c>
      <c r="CV68" s="31" t="str">
        <f t="shared" si="244"/>
        <v/>
      </c>
      <c r="CW68" s="31" t="str">
        <f t="shared" si="245"/>
        <v/>
      </c>
      <c r="CX68" s="31" t="str">
        <f t="shared" si="246"/>
        <v/>
      </c>
      <c r="CY68" s="31" t="str">
        <f t="shared" si="247"/>
        <v/>
      </c>
      <c r="CZ68" s="31" t="str">
        <f t="shared" si="248"/>
        <v/>
      </c>
      <c r="DA68" s="31" t="str">
        <f t="shared" si="249"/>
        <v/>
      </c>
      <c r="DB68" s="31">
        <f t="shared" si="250"/>
        <v>2</v>
      </c>
      <c r="DC68" s="31" t="str">
        <f t="shared" si="251"/>
        <v/>
      </c>
      <c r="DD68" s="31" t="str">
        <f t="shared" si="252"/>
        <v/>
      </c>
      <c r="DE68" s="31" t="str">
        <f t="shared" si="253"/>
        <v/>
      </c>
      <c r="DF68" s="31" t="str">
        <f t="shared" si="254"/>
        <v/>
      </c>
      <c r="DG68" s="31" t="str">
        <f t="shared" si="255"/>
        <v/>
      </c>
      <c r="DH68" s="31" t="str">
        <f t="shared" si="256"/>
        <v/>
      </c>
      <c r="DI68" s="31">
        <f t="shared" si="257"/>
        <v>3</v>
      </c>
      <c r="DJ68" s="31" t="str">
        <f t="shared" si="258"/>
        <v/>
      </c>
      <c r="DK68" s="31" t="str">
        <f t="shared" si="259"/>
        <v/>
      </c>
      <c r="DL68" s="31" t="str">
        <f t="shared" si="260"/>
        <v/>
      </c>
      <c r="DM68" s="31" t="str">
        <f t="shared" si="261"/>
        <v/>
      </c>
      <c r="DN68" s="31" t="str">
        <f t="shared" si="262"/>
        <v/>
      </c>
      <c r="DO68" s="31" t="str">
        <f t="shared" si="263"/>
        <v/>
      </c>
      <c r="DP68" s="31" t="str">
        <f t="shared" si="264"/>
        <v/>
      </c>
      <c r="DQ68" s="31" t="str">
        <f t="shared" si="265"/>
        <v/>
      </c>
      <c r="DR68" s="31" t="str">
        <f t="shared" si="266"/>
        <v/>
      </c>
      <c r="DS68" s="31" t="str">
        <f t="shared" si="267"/>
        <v/>
      </c>
      <c r="DT68" s="31">
        <f t="shared" si="268"/>
        <v>29</v>
      </c>
      <c r="DU68" s="31" t="str">
        <f t="shared" si="269"/>
        <v/>
      </c>
      <c r="DV68" s="31" t="str">
        <f t="shared" si="270"/>
        <v/>
      </c>
      <c r="DW68" s="48">
        <f t="shared" si="271"/>
        <v>2.8169014084507045</v>
      </c>
      <c r="DX68" s="72">
        <f t="shared" si="272"/>
        <v>3.08</v>
      </c>
      <c r="DY68" s="74">
        <v>29.25</v>
      </c>
      <c r="DZ68" s="74">
        <v>9.94</v>
      </c>
    </row>
    <row r="69" spans="1:130" ht="13.2" x14ac:dyDescent="0.25">
      <c r="A69" s="31">
        <v>67</v>
      </c>
      <c r="B69" s="72">
        <v>34</v>
      </c>
      <c r="C69" s="15"/>
      <c r="D69" s="14" t="s">
        <v>242</v>
      </c>
      <c r="E69" s="14"/>
      <c r="F69" s="14"/>
      <c r="G69" s="14" t="s">
        <v>243</v>
      </c>
      <c r="H69" s="50"/>
      <c r="I69" s="15" t="s">
        <v>203</v>
      </c>
      <c r="J69" s="47"/>
      <c r="K69" s="47"/>
      <c r="L69" s="47"/>
      <c r="M69" s="54">
        <v>16</v>
      </c>
      <c r="N69" s="54">
        <v>16.25</v>
      </c>
      <c r="O69" s="54">
        <v>15.5</v>
      </c>
      <c r="P69" s="54">
        <v>16.5</v>
      </c>
      <c r="Q69" s="54">
        <v>14.75</v>
      </c>
      <c r="R69" s="51"/>
      <c r="S69" s="51"/>
      <c r="T69" s="51"/>
      <c r="U69" s="51"/>
      <c r="V69" s="51"/>
      <c r="W69" s="51"/>
      <c r="X69" s="52">
        <f t="shared" si="182"/>
        <v>1.38</v>
      </c>
      <c r="Y69" s="52">
        <f t="shared" si="183"/>
        <v>1.44</v>
      </c>
      <c r="Z69" s="52">
        <f t="shared" si="184"/>
        <v>1.24</v>
      </c>
      <c r="AA69" s="52">
        <f t="shared" si="185"/>
        <v>1.5</v>
      </c>
      <c r="AB69" s="52">
        <f t="shared" si="186"/>
        <v>1.0900000000000001</v>
      </c>
      <c r="AC69" s="54">
        <v>17.75</v>
      </c>
      <c r="AD69" s="54"/>
      <c r="AE69" s="54"/>
      <c r="AF69" s="54"/>
      <c r="AG69" s="54"/>
      <c r="AH69" s="52">
        <f t="shared" si="187"/>
        <v>1.86</v>
      </c>
      <c r="AI69" s="52" t="str">
        <f t="shared" si="188"/>
        <v xml:space="preserve"> </v>
      </c>
      <c r="AJ69" s="52" t="str">
        <f t="shared" si="189"/>
        <v xml:space="preserve"> </v>
      </c>
      <c r="AK69" s="52" t="str">
        <f t="shared" si="190"/>
        <v xml:space="preserve"> </v>
      </c>
      <c r="AL69" s="52" t="str">
        <f t="shared" si="191"/>
        <v xml:space="preserve"> </v>
      </c>
      <c r="AM69" s="53"/>
      <c r="AN69" s="53"/>
      <c r="AO69" s="53"/>
      <c r="AP69" s="53"/>
      <c r="AQ69" s="53"/>
      <c r="AR69" s="53"/>
      <c r="AS69" s="55">
        <f t="shared" si="192"/>
        <v>6.6499999999999995</v>
      </c>
      <c r="AT69" s="31">
        <f t="shared" si="193"/>
        <v>56</v>
      </c>
      <c r="AU69" s="57">
        <f>IF(D69="","",IF(LOOKUP(AT69,'Master 2012 Pay Sheet'!$A$5:$A$35,'Master 2012 Pay Sheet'!$B$5:$B$35)&gt;0,LOOKUP(AT69,'Master 2012 Pay Sheet'!$A$5:$A$35,'Master 2012 Pay Sheet'!$B$5:$B$35),0))</f>
        <v>0</v>
      </c>
      <c r="AV69" s="56">
        <f t="shared" si="194"/>
        <v>1.86</v>
      </c>
      <c r="AW69" s="31">
        <f t="shared" si="195"/>
        <v>67</v>
      </c>
      <c r="AX69" s="57">
        <f>IF(D69="","",IF(LOOKUP(AW69,'Master 2012 Pay Sheet'!$C$5:$C$35,'Master 2012 Pay Sheet'!$D$5:$D$35)&gt;0,LOOKUP(AW69,'Master 2012 Pay Sheet'!$C$5:$C$35,'Master 2012 Pay Sheet'!$D$5:$D$35),0))</f>
        <v>0</v>
      </c>
      <c r="AY69" s="56">
        <f t="shared" si="196"/>
        <v>8.51</v>
      </c>
      <c r="AZ69" s="31">
        <f t="shared" si="197"/>
        <v>66</v>
      </c>
      <c r="BA69" s="57">
        <f>IF(D69="","",IF(LOOKUP(AZ69,'Master 2012 Pay Sheet'!$E$5:$E$35,'Master 2012 Pay Sheet'!$F$5:$F$35)&gt;0,LOOKUP(AZ69,'Master 2012 Pay Sheet'!$E$5:$E$35,'Master 2012 Pay Sheet'!$F$5:$F$35),0))</f>
        <v>0</v>
      </c>
      <c r="BB69" s="57">
        <f t="shared" si="198"/>
        <v>0</v>
      </c>
      <c r="BC69" s="31">
        <f t="shared" si="199"/>
        <v>-10</v>
      </c>
      <c r="BD69" s="31" t="str">
        <f t="shared" si="200"/>
        <v/>
      </c>
      <c r="BE69" s="31">
        <f t="shared" si="201"/>
        <v>5</v>
      </c>
      <c r="BF69" s="56">
        <f t="shared" si="202"/>
        <v>1.5</v>
      </c>
      <c r="BG69" s="31" t="str">
        <f t="shared" si="203"/>
        <v/>
      </c>
      <c r="BH69" s="31">
        <f t="shared" si="204"/>
        <v>1</v>
      </c>
      <c r="BI69" s="56">
        <f t="shared" si="205"/>
        <v>1.86</v>
      </c>
      <c r="BJ69" s="31" t="str">
        <f t="shared" si="206"/>
        <v/>
      </c>
      <c r="BK69" s="31">
        <f t="shared" si="207"/>
        <v>6</v>
      </c>
      <c r="BL69" s="31">
        <f t="shared" si="208"/>
        <v>0</v>
      </c>
      <c r="BM69" s="31">
        <f t="shared" si="209"/>
        <v>34</v>
      </c>
      <c r="BN69" s="31">
        <f t="shared" si="210"/>
        <v>0</v>
      </c>
      <c r="BO69" s="31">
        <f t="shared" si="211"/>
        <v>34</v>
      </c>
      <c r="BP69" s="31">
        <f t="shared" si="212"/>
        <v>0</v>
      </c>
      <c r="BQ69" s="31">
        <f t="shared" si="213"/>
        <v>34</v>
      </c>
      <c r="BR69" s="31">
        <f t="shared" si="214"/>
        <v>0</v>
      </c>
      <c r="BS69" s="31">
        <f t="shared" si="215"/>
        <v>34</v>
      </c>
      <c r="BT69" s="31">
        <f t="shared" si="216"/>
        <v>0</v>
      </c>
      <c r="BU69" s="31">
        <f t="shared" si="217"/>
        <v>34</v>
      </c>
      <c r="BV69" s="31">
        <f t="shared" si="218"/>
        <v>0</v>
      </c>
      <c r="BW69" s="31">
        <f t="shared" si="219"/>
        <v>34</v>
      </c>
      <c r="BX69" s="31">
        <f t="shared" si="220"/>
        <v>0</v>
      </c>
      <c r="BY69" s="31">
        <f t="shared" si="221"/>
        <v>34</v>
      </c>
      <c r="BZ69" s="31">
        <f t="shared" si="222"/>
        <v>0</v>
      </c>
      <c r="CA69" s="31">
        <f t="shared" si="223"/>
        <v>34</v>
      </c>
      <c r="CB69" s="31">
        <f t="shared" si="224"/>
        <v>0</v>
      </c>
      <c r="CC69" s="31">
        <f t="shared" si="225"/>
        <v>34</v>
      </c>
      <c r="CD69" s="31">
        <f t="shared" si="226"/>
        <v>0</v>
      </c>
      <c r="CE69" s="31">
        <f t="shared" si="227"/>
        <v>34</v>
      </c>
      <c r="CF69" s="31">
        <f t="shared" si="228"/>
        <v>0</v>
      </c>
      <c r="CG69" s="31">
        <f t="shared" si="229"/>
        <v>34</v>
      </c>
      <c r="CH69" s="31">
        <f t="shared" si="230"/>
        <v>0</v>
      </c>
      <c r="CI69" s="31">
        <f t="shared" si="231"/>
        <v>34</v>
      </c>
      <c r="CJ69" s="31" t="str">
        <f t="shared" si="232"/>
        <v/>
      </c>
      <c r="CK69" s="31" t="str">
        <f t="shared" si="233"/>
        <v/>
      </c>
      <c r="CL69" s="31" t="str">
        <f t="shared" si="234"/>
        <v/>
      </c>
      <c r="CM69" s="31" t="str">
        <f t="shared" si="235"/>
        <v/>
      </c>
      <c r="CN69" s="31" t="str">
        <f t="shared" si="236"/>
        <v/>
      </c>
      <c r="CO69" s="31" t="str">
        <f t="shared" si="237"/>
        <v/>
      </c>
      <c r="CP69" s="31" t="str">
        <f t="shared" si="238"/>
        <v/>
      </c>
      <c r="CQ69" s="31" t="str">
        <f t="shared" si="239"/>
        <v/>
      </c>
      <c r="CR69" s="31" t="str">
        <f t="shared" si="240"/>
        <v/>
      </c>
      <c r="CS69" s="31" t="str">
        <f t="shared" si="241"/>
        <v/>
      </c>
      <c r="CT69" s="31" t="str">
        <f t="shared" si="242"/>
        <v/>
      </c>
      <c r="CU69" s="31" t="str">
        <f t="shared" si="243"/>
        <v/>
      </c>
      <c r="CV69" s="31" t="str">
        <f t="shared" si="244"/>
        <v/>
      </c>
      <c r="CW69" s="31" t="str">
        <f t="shared" si="245"/>
        <v/>
      </c>
      <c r="CX69" s="31" t="str">
        <f t="shared" si="246"/>
        <v/>
      </c>
      <c r="CY69" s="31">
        <f t="shared" si="247"/>
        <v>5</v>
      </c>
      <c r="CZ69" s="31" t="str">
        <f t="shared" si="248"/>
        <v/>
      </c>
      <c r="DA69" s="31">
        <f t="shared" si="249"/>
        <v>1</v>
      </c>
      <c r="DB69" s="31" t="str">
        <f t="shared" si="250"/>
        <v/>
      </c>
      <c r="DC69" s="31" t="str">
        <f t="shared" si="251"/>
        <v/>
      </c>
      <c r="DD69" s="31" t="str">
        <f t="shared" si="252"/>
        <v/>
      </c>
      <c r="DE69" s="31" t="str">
        <f t="shared" si="253"/>
        <v/>
      </c>
      <c r="DF69" s="31" t="str">
        <f t="shared" si="254"/>
        <v/>
      </c>
      <c r="DG69" s="31" t="str">
        <f t="shared" si="255"/>
        <v/>
      </c>
      <c r="DH69" s="31" t="str">
        <f t="shared" si="256"/>
        <v/>
      </c>
      <c r="DI69" s="31" t="str">
        <f t="shared" si="257"/>
        <v/>
      </c>
      <c r="DJ69" s="31" t="str">
        <f t="shared" si="258"/>
        <v/>
      </c>
      <c r="DK69" s="31" t="str">
        <f t="shared" si="259"/>
        <v/>
      </c>
      <c r="DL69" s="31">
        <f t="shared" si="260"/>
        <v>6</v>
      </c>
      <c r="DM69" s="31" t="str">
        <f t="shared" si="261"/>
        <v/>
      </c>
      <c r="DN69" s="31" t="str">
        <f t="shared" si="262"/>
        <v/>
      </c>
      <c r="DO69" s="31" t="str">
        <f t="shared" si="263"/>
        <v/>
      </c>
      <c r="DP69" s="31" t="str">
        <f t="shared" si="264"/>
        <v/>
      </c>
      <c r="DQ69" s="31" t="str">
        <f t="shared" si="265"/>
        <v/>
      </c>
      <c r="DR69" s="31" t="str">
        <f t="shared" si="266"/>
        <v/>
      </c>
      <c r="DS69" s="31" t="str">
        <f t="shared" si="267"/>
        <v/>
      </c>
      <c r="DT69" s="31">
        <f t="shared" si="268"/>
        <v>34</v>
      </c>
      <c r="DU69" s="31" t="str">
        <f t="shared" si="269"/>
        <v/>
      </c>
      <c r="DV69" s="31" t="str">
        <f t="shared" si="270"/>
        <v/>
      </c>
      <c r="DW69" s="48">
        <f t="shared" si="271"/>
        <v>8.4507042253521121</v>
      </c>
      <c r="DX69" s="72" t="str">
        <f t="shared" si="272"/>
        <v/>
      </c>
      <c r="DY69" s="74">
        <v>29.5</v>
      </c>
      <c r="DZ69" s="74">
        <v>10.220000000000001</v>
      </c>
    </row>
    <row r="70" spans="1:130" ht="13.2" x14ac:dyDescent="0.25">
      <c r="A70" s="31">
        <v>68</v>
      </c>
      <c r="B70" s="72">
        <v>45</v>
      </c>
      <c r="C70" s="15"/>
      <c r="D70" s="14" t="s">
        <v>264</v>
      </c>
      <c r="E70" s="14"/>
      <c r="F70" s="14"/>
      <c r="G70" s="14" t="s">
        <v>265</v>
      </c>
      <c r="H70" s="50"/>
      <c r="I70" s="15" t="s">
        <v>203</v>
      </c>
      <c r="J70" s="47"/>
      <c r="K70" s="47"/>
      <c r="L70" s="47"/>
      <c r="M70" s="54">
        <v>18.5</v>
      </c>
      <c r="N70" s="54"/>
      <c r="O70" s="54"/>
      <c r="P70" s="54"/>
      <c r="Q70" s="54"/>
      <c r="R70" s="51"/>
      <c r="S70" s="51"/>
      <c r="T70" s="51"/>
      <c r="U70" s="51"/>
      <c r="V70" s="51"/>
      <c r="W70" s="51"/>
      <c r="X70" s="52">
        <f t="shared" si="182"/>
        <v>2.12</v>
      </c>
      <c r="Y70" s="52" t="str">
        <f t="shared" si="183"/>
        <v xml:space="preserve"> </v>
      </c>
      <c r="Z70" s="52" t="str">
        <f t="shared" si="184"/>
        <v xml:space="preserve"> </v>
      </c>
      <c r="AA70" s="52" t="str">
        <f t="shared" si="185"/>
        <v xml:space="preserve"> </v>
      </c>
      <c r="AB70" s="52" t="str">
        <f t="shared" si="186"/>
        <v xml:space="preserve"> </v>
      </c>
      <c r="AC70" s="54">
        <v>16.5</v>
      </c>
      <c r="AD70" s="54"/>
      <c r="AE70" s="54"/>
      <c r="AF70" s="54"/>
      <c r="AG70" s="54"/>
      <c r="AH70" s="52">
        <f t="shared" si="187"/>
        <v>1.5</v>
      </c>
      <c r="AI70" s="52" t="str">
        <f t="shared" si="188"/>
        <v xml:space="preserve"> </v>
      </c>
      <c r="AJ70" s="52" t="str">
        <f t="shared" si="189"/>
        <v xml:space="preserve"> </v>
      </c>
      <c r="AK70" s="52" t="str">
        <f t="shared" si="190"/>
        <v xml:space="preserve"> </v>
      </c>
      <c r="AL70" s="52" t="str">
        <f t="shared" si="191"/>
        <v xml:space="preserve"> </v>
      </c>
      <c r="AM70" s="53"/>
      <c r="AN70" s="53"/>
      <c r="AO70" s="53"/>
      <c r="AP70" s="53"/>
      <c r="AQ70" s="53"/>
      <c r="AR70" s="53"/>
      <c r="AS70" s="55">
        <f t="shared" si="192"/>
        <v>2.12</v>
      </c>
      <c r="AT70" s="31">
        <f t="shared" si="193"/>
        <v>68</v>
      </c>
      <c r="AU70" s="57">
        <f>IF(D70="","",IF(LOOKUP(AT70,'Master 2012 Pay Sheet'!$A$5:$A$35,'Master 2012 Pay Sheet'!$B$5:$B$35)&gt;0,LOOKUP(AT70,'Master 2012 Pay Sheet'!$A$5:$A$35,'Master 2012 Pay Sheet'!$B$5:$B$35),0))</f>
        <v>0</v>
      </c>
      <c r="AV70" s="56">
        <f t="shared" si="194"/>
        <v>1.5</v>
      </c>
      <c r="AW70" s="31">
        <f t="shared" si="195"/>
        <v>68</v>
      </c>
      <c r="AX70" s="57">
        <f>IF(D70="","",IF(LOOKUP(AW70,'Master 2012 Pay Sheet'!$C$5:$C$35,'Master 2012 Pay Sheet'!$D$5:$D$35)&gt;0,LOOKUP(AW70,'Master 2012 Pay Sheet'!$C$5:$C$35,'Master 2012 Pay Sheet'!$D$5:$D$35),0))</f>
        <v>0</v>
      </c>
      <c r="AY70" s="56">
        <f t="shared" si="196"/>
        <v>3.62</v>
      </c>
      <c r="AZ70" s="31">
        <f t="shared" si="197"/>
        <v>69</v>
      </c>
      <c r="BA70" s="57">
        <f>IF(D70="","",IF(LOOKUP(AZ70,'Master 2012 Pay Sheet'!$E$5:$E$35,'Master 2012 Pay Sheet'!$F$5:$F$35)&gt;0,LOOKUP(AZ70,'Master 2012 Pay Sheet'!$E$5:$E$35,'Master 2012 Pay Sheet'!$F$5:$F$35),0))</f>
        <v>0</v>
      </c>
      <c r="BB70" s="57">
        <f t="shared" si="198"/>
        <v>0</v>
      </c>
      <c r="BC70" s="31">
        <f t="shared" si="199"/>
        <v>-1</v>
      </c>
      <c r="BD70" s="31" t="str">
        <f t="shared" si="200"/>
        <v/>
      </c>
      <c r="BE70" s="31">
        <f t="shared" si="201"/>
        <v>1</v>
      </c>
      <c r="BF70" s="56">
        <f t="shared" si="202"/>
        <v>2.12</v>
      </c>
      <c r="BG70" s="31" t="str">
        <f t="shared" si="203"/>
        <v/>
      </c>
      <c r="BH70" s="31">
        <f t="shared" si="204"/>
        <v>1</v>
      </c>
      <c r="BI70" s="56">
        <f t="shared" si="205"/>
        <v>1.5</v>
      </c>
      <c r="BJ70" s="31" t="str">
        <f t="shared" si="206"/>
        <v/>
      </c>
      <c r="BK70" s="31">
        <f t="shared" si="207"/>
        <v>2</v>
      </c>
      <c r="BL70" s="31">
        <f t="shared" si="208"/>
        <v>0</v>
      </c>
      <c r="BM70" s="31">
        <f t="shared" si="209"/>
        <v>45</v>
      </c>
      <c r="BN70" s="31">
        <f t="shared" si="210"/>
        <v>0</v>
      </c>
      <c r="BO70" s="31">
        <f t="shared" si="211"/>
        <v>45</v>
      </c>
      <c r="BP70" s="31">
        <f t="shared" si="212"/>
        <v>0</v>
      </c>
      <c r="BQ70" s="31">
        <f t="shared" si="213"/>
        <v>45</v>
      </c>
      <c r="BR70" s="31">
        <f t="shared" si="214"/>
        <v>0</v>
      </c>
      <c r="BS70" s="31">
        <f t="shared" si="215"/>
        <v>45</v>
      </c>
      <c r="BT70" s="31">
        <f t="shared" si="216"/>
        <v>0</v>
      </c>
      <c r="BU70" s="31">
        <f t="shared" si="217"/>
        <v>45</v>
      </c>
      <c r="BV70" s="31">
        <f t="shared" si="218"/>
        <v>0</v>
      </c>
      <c r="BW70" s="31">
        <f t="shared" si="219"/>
        <v>45</v>
      </c>
      <c r="BX70" s="31">
        <f t="shared" si="220"/>
        <v>0</v>
      </c>
      <c r="BY70" s="31">
        <f t="shared" si="221"/>
        <v>45</v>
      </c>
      <c r="BZ70" s="31">
        <f t="shared" si="222"/>
        <v>0</v>
      </c>
      <c r="CA70" s="31">
        <f t="shared" si="223"/>
        <v>45</v>
      </c>
      <c r="CB70" s="31">
        <f t="shared" si="224"/>
        <v>0</v>
      </c>
      <c r="CC70" s="31">
        <f t="shared" si="225"/>
        <v>45</v>
      </c>
      <c r="CD70" s="31">
        <f t="shared" si="226"/>
        <v>0</v>
      </c>
      <c r="CE70" s="31">
        <f t="shared" si="227"/>
        <v>45</v>
      </c>
      <c r="CF70" s="31">
        <f t="shared" si="228"/>
        <v>0</v>
      </c>
      <c r="CG70" s="31">
        <f t="shared" si="229"/>
        <v>45</v>
      </c>
      <c r="CH70" s="31">
        <f t="shared" si="230"/>
        <v>0</v>
      </c>
      <c r="CI70" s="31">
        <f t="shared" si="231"/>
        <v>45</v>
      </c>
      <c r="CJ70" s="31" t="str">
        <f t="shared" si="232"/>
        <v/>
      </c>
      <c r="CK70" s="31" t="str">
        <f t="shared" si="233"/>
        <v/>
      </c>
      <c r="CL70" s="31" t="str">
        <f t="shared" si="234"/>
        <v/>
      </c>
      <c r="CM70" s="31" t="str">
        <f t="shared" si="235"/>
        <v/>
      </c>
      <c r="CN70" s="31" t="str">
        <f t="shared" si="236"/>
        <v/>
      </c>
      <c r="CO70" s="31" t="str">
        <f t="shared" si="237"/>
        <v/>
      </c>
      <c r="CP70" s="31" t="str">
        <f t="shared" si="238"/>
        <v/>
      </c>
      <c r="CQ70" s="31" t="str">
        <f t="shared" si="239"/>
        <v/>
      </c>
      <c r="CR70" s="31" t="str">
        <f t="shared" si="240"/>
        <v/>
      </c>
      <c r="CS70" s="31" t="str">
        <f t="shared" si="241"/>
        <v/>
      </c>
      <c r="CT70" s="31" t="str">
        <f t="shared" si="242"/>
        <v/>
      </c>
      <c r="CU70" s="31">
        <f t="shared" si="243"/>
        <v>1</v>
      </c>
      <c r="CV70" s="31" t="str">
        <f t="shared" si="244"/>
        <v/>
      </c>
      <c r="CW70" s="31" t="str">
        <f t="shared" si="245"/>
        <v/>
      </c>
      <c r="CX70" s="31" t="str">
        <f t="shared" si="246"/>
        <v/>
      </c>
      <c r="CY70" s="31" t="str">
        <f t="shared" si="247"/>
        <v/>
      </c>
      <c r="CZ70" s="31" t="str">
        <f t="shared" si="248"/>
        <v/>
      </c>
      <c r="DA70" s="31">
        <f t="shared" si="249"/>
        <v>1</v>
      </c>
      <c r="DB70" s="31" t="str">
        <f t="shared" si="250"/>
        <v/>
      </c>
      <c r="DC70" s="31" t="str">
        <f t="shared" si="251"/>
        <v/>
      </c>
      <c r="DD70" s="31" t="str">
        <f t="shared" si="252"/>
        <v/>
      </c>
      <c r="DE70" s="31" t="str">
        <f t="shared" si="253"/>
        <v/>
      </c>
      <c r="DF70" s="31" t="str">
        <f t="shared" si="254"/>
        <v/>
      </c>
      <c r="DG70" s="31" t="str">
        <f t="shared" si="255"/>
        <v/>
      </c>
      <c r="DH70" s="31">
        <f t="shared" si="256"/>
        <v>2</v>
      </c>
      <c r="DI70" s="31" t="str">
        <f t="shared" si="257"/>
        <v/>
      </c>
      <c r="DJ70" s="31" t="str">
        <f t="shared" si="258"/>
        <v/>
      </c>
      <c r="DK70" s="31" t="str">
        <f t="shared" si="259"/>
        <v/>
      </c>
      <c r="DL70" s="31" t="str">
        <f t="shared" si="260"/>
        <v/>
      </c>
      <c r="DM70" s="31" t="str">
        <f t="shared" si="261"/>
        <v/>
      </c>
      <c r="DN70" s="31" t="str">
        <f t="shared" si="262"/>
        <v/>
      </c>
      <c r="DO70" s="31" t="str">
        <f t="shared" si="263"/>
        <v/>
      </c>
      <c r="DP70" s="31" t="str">
        <f t="shared" si="264"/>
        <v/>
      </c>
      <c r="DQ70" s="31" t="str">
        <f t="shared" si="265"/>
        <v/>
      </c>
      <c r="DR70" s="31" t="str">
        <f t="shared" si="266"/>
        <v/>
      </c>
      <c r="DS70" s="31" t="str">
        <f t="shared" si="267"/>
        <v/>
      </c>
      <c r="DT70" s="31">
        <f t="shared" si="268"/>
        <v>45</v>
      </c>
      <c r="DU70" s="31" t="str">
        <f t="shared" si="269"/>
        <v/>
      </c>
      <c r="DV70" s="31" t="str">
        <f t="shared" si="270"/>
        <v/>
      </c>
      <c r="DW70" s="48">
        <f t="shared" si="271"/>
        <v>4.225352112676056</v>
      </c>
      <c r="DX70" s="72" t="str">
        <f t="shared" si="272"/>
        <v/>
      </c>
      <c r="DY70" s="74">
        <v>29.75</v>
      </c>
      <c r="DZ70" s="74">
        <v>10.52</v>
      </c>
    </row>
    <row r="71" spans="1:130" ht="13.2" x14ac:dyDescent="0.25">
      <c r="A71" s="31">
        <v>69</v>
      </c>
      <c r="B71" s="72">
        <v>47</v>
      </c>
      <c r="C71" s="15"/>
      <c r="D71" s="14" t="s">
        <v>268</v>
      </c>
      <c r="E71" s="14"/>
      <c r="F71" s="14"/>
      <c r="G71" s="14" t="s">
        <v>269</v>
      </c>
      <c r="H71" s="50"/>
      <c r="I71" s="15" t="s">
        <v>237</v>
      </c>
      <c r="J71" s="47"/>
      <c r="K71" s="47"/>
      <c r="L71" s="47"/>
      <c r="M71" s="54">
        <v>17</v>
      </c>
      <c r="N71" s="54">
        <v>17.75</v>
      </c>
      <c r="O71" s="54">
        <v>16</v>
      </c>
      <c r="P71" s="54"/>
      <c r="Q71" s="54"/>
      <c r="R71" s="51"/>
      <c r="S71" s="51"/>
      <c r="T71" s="51"/>
      <c r="U71" s="51"/>
      <c r="V71" s="51"/>
      <c r="W71" s="51"/>
      <c r="X71" s="52">
        <f t="shared" si="182"/>
        <v>1.64</v>
      </c>
      <c r="Y71" s="52">
        <f t="shared" si="183"/>
        <v>1.86</v>
      </c>
      <c r="Z71" s="52">
        <f t="shared" si="184"/>
        <v>1.38</v>
      </c>
      <c r="AA71" s="52" t="str">
        <f t="shared" si="185"/>
        <v xml:space="preserve"> </v>
      </c>
      <c r="AB71" s="52" t="str">
        <f t="shared" si="186"/>
        <v xml:space="preserve"> </v>
      </c>
      <c r="AC71" s="54">
        <v>15.5</v>
      </c>
      <c r="AD71" s="54"/>
      <c r="AE71" s="54"/>
      <c r="AF71" s="54"/>
      <c r="AG71" s="54"/>
      <c r="AH71" s="52">
        <f t="shared" si="187"/>
        <v>1.24</v>
      </c>
      <c r="AI71" s="52" t="str">
        <f t="shared" si="188"/>
        <v xml:space="preserve"> </v>
      </c>
      <c r="AJ71" s="52" t="str">
        <f t="shared" si="189"/>
        <v xml:space="preserve"> </v>
      </c>
      <c r="AK71" s="52" t="str">
        <f t="shared" si="190"/>
        <v xml:space="preserve"> </v>
      </c>
      <c r="AL71" s="52" t="str">
        <f t="shared" si="191"/>
        <v xml:space="preserve"> </v>
      </c>
      <c r="AM71" s="53"/>
      <c r="AN71" s="53"/>
      <c r="AO71" s="53"/>
      <c r="AP71" s="53"/>
      <c r="AQ71" s="53"/>
      <c r="AR71" s="53"/>
      <c r="AS71" s="55">
        <f t="shared" si="192"/>
        <v>4.88</v>
      </c>
      <c r="AT71" s="31">
        <f t="shared" si="193"/>
        <v>63</v>
      </c>
      <c r="AU71" s="57">
        <f>IF(D71="","",IF(LOOKUP(AT71,'Master 2012 Pay Sheet'!$A$5:$A$35,'Master 2012 Pay Sheet'!$B$5:$B$35)&gt;0,LOOKUP(AT71,'Master 2012 Pay Sheet'!$A$5:$A$35,'Master 2012 Pay Sheet'!$B$5:$B$35),0))</f>
        <v>0</v>
      </c>
      <c r="AV71" s="56">
        <f t="shared" si="194"/>
        <v>1.24</v>
      </c>
      <c r="AW71" s="31">
        <f t="shared" si="195"/>
        <v>69</v>
      </c>
      <c r="AX71" s="57">
        <f>IF(D71="","",IF(LOOKUP(AW71,'Master 2012 Pay Sheet'!$C$5:$C$35,'Master 2012 Pay Sheet'!$D$5:$D$35)&gt;0,LOOKUP(AW71,'Master 2012 Pay Sheet'!$C$5:$C$35,'Master 2012 Pay Sheet'!$D$5:$D$35),0))</f>
        <v>0</v>
      </c>
      <c r="AY71" s="56">
        <f t="shared" si="196"/>
        <v>6.12</v>
      </c>
      <c r="AZ71" s="31">
        <f t="shared" si="197"/>
        <v>67</v>
      </c>
      <c r="BA71" s="57">
        <f>IF(D71="","",IF(LOOKUP(AZ71,'Master 2012 Pay Sheet'!$E$5:$E$35,'Master 2012 Pay Sheet'!$F$5:$F$35)&gt;0,LOOKUP(AZ71,'Master 2012 Pay Sheet'!$E$5:$E$35,'Master 2012 Pay Sheet'!$F$5:$F$35),0))</f>
        <v>0</v>
      </c>
      <c r="BB71" s="57">
        <f t="shared" si="198"/>
        <v>0</v>
      </c>
      <c r="BC71" s="31">
        <f t="shared" si="199"/>
        <v>-4</v>
      </c>
      <c r="BD71" s="31" t="str">
        <f t="shared" si="200"/>
        <v/>
      </c>
      <c r="BE71" s="31">
        <f t="shared" si="201"/>
        <v>3</v>
      </c>
      <c r="BF71" s="56">
        <f t="shared" si="202"/>
        <v>1.86</v>
      </c>
      <c r="BG71" s="31" t="str">
        <f t="shared" si="203"/>
        <v/>
      </c>
      <c r="BH71" s="31">
        <f t="shared" si="204"/>
        <v>1</v>
      </c>
      <c r="BI71" s="56">
        <f t="shared" si="205"/>
        <v>1.24</v>
      </c>
      <c r="BJ71" s="31" t="str">
        <f t="shared" si="206"/>
        <v/>
      </c>
      <c r="BK71" s="31">
        <f t="shared" si="207"/>
        <v>4</v>
      </c>
      <c r="BL71" s="31">
        <f t="shared" si="208"/>
        <v>0</v>
      </c>
      <c r="BM71" s="31">
        <f t="shared" si="209"/>
        <v>47</v>
      </c>
      <c r="BN71" s="31">
        <f t="shared" si="210"/>
        <v>0</v>
      </c>
      <c r="BO71" s="31">
        <f t="shared" si="211"/>
        <v>47</v>
      </c>
      <c r="BP71" s="31">
        <f t="shared" si="212"/>
        <v>0</v>
      </c>
      <c r="BQ71" s="31">
        <f t="shared" si="213"/>
        <v>47</v>
      </c>
      <c r="BR71" s="31">
        <f t="shared" si="214"/>
        <v>0</v>
      </c>
      <c r="BS71" s="31">
        <f t="shared" si="215"/>
        <v>47</v>
      </c>
      <c r="BT71" s="31">
        <f t="shared" si="216"/>
        <v>0</v>
      </c>
      <c r="BU71" s="31">
        <f t="shared" si="217"/>
        <v>47</v>
      </c>
      <c r="BV71" s="31">
        <f t="shared" si="218"/>
        <v>0</v>
      </c>
      <c r="BW71" s="31">
        <f t="shared" si="219"/>
        <v>47</v>
      </c>
      <c r="BX71" s="31">
        <f t="shared" si="220"/>
        <v>0</v>
      </c>
      <c r="BY71" s="31">
        <f t="shared" si="221"/>
        <v>47</v>
      </c>
      <c r="BZ71" s="31">
        <f t="shared" si="222"/>
        <v>0</v>
      </c>
      <c r="CA71" s="31">
        <f t="shared" si="223"/>
        <v>47</v>
      </c>
      <c r="CB71" s="31">
        <f t="shared" si="224"/>
        <v>0</v>
      </c>
      <c r="CC71" s="31">
        <f t="shared" si="225"/>
        <v>47</v>
      </c>
      <c r="CD71" s="31">
        <f t="shared" si="226"/>
        <v>0</v>
      </c>
      <c r="CE71" s="31">
        <f t="shared" si="227"/>
        <v>47</v>
      </c>
      <c r="CF71" s="31">
        <f t="shared" si="228"/>
        <v>0</v>
      </c>
      <c r="CG71" s="31">
        <f t="shared" si="229"/>
        <v>47</v>
      </c>
      <c r="CH71" s="31">
        <f t="shared" si="230"/>
        <v>0</v>
      </c>
      <c r="CI71" s="31">
        <f t="shared" si="231"/>
        <v>47</v>
      </c>
      <c r="CJ71" s="31">
        <f t="shared" si="232"/>
        <v>67</v>
      </c>
      <c r="CK71" s="31">
        <f t="shared" si="233"/>
        <v>5</v>
      </c>
      <c r="CL71" s="31" t="str">
        <f t="shared" si="234"/>
        <v/>
      </c>
      <c r="CM71" s="31" t="str">
        <f t="shared" si="235"/>
        <v/>
      </c>
      <c r="CN71" s="31" t="str">
        <f t="shared" si="236"/>
        <v/>
      </c>
      <c r="CO71" s="31" t="str">
        <f t="shared" si="237"/>
        <v/>
      </c>
      <c r="CP71" s="31" t="str">
        <f t="shared" si="238"/>
        <v/>
      </c>
      <c r="CQ71" s="31" t="str">
        <f t="shared" si="239"/>
        <v/>
      </c>
      <c r="CR71" s="31" t="str">
        <f t="shared" si="240"/>
        <v/>
      </c>
      <c r="CS71" s="31" t="str">
        <f t="shared" si="241"/>
        <v/>
      </c>
      <c r="CT71" s="31" t="str">
        <f t="shared" si="242"/>
        <v/>
      </c>
      <c r="CU71" s="31" t="str">
        <f t="shared" si="243"/>
        <v/>
      </c>
      <c r="CV71" s="31" t="str">
        <f t="shared" si="244"/>
        <v/>
      </c>
      <c r="CW71" s="31">
        <f t="shared" si="245"/>
        <v>3</v>
      </c>
      <c r="CX71" s="31" t="str">
        <f t="shared" si="246"/>
        <v/>
      </c>
      <c r="CY71" s="31" t="str">
        <f t="shared" si="247"/>
        <v/>
      </c>
      <c r="CZ71" s="31" t="str">
        <f t="shared" si="248"/>
        <v/>
      </c>
      <c r="DA71" s="31">
        <f t="shared" si="249"/>
        <v>1</v>
      </c>
      <c r="DB71" s="31" t="str">
        <f t="shared" si="250"/>
        <v/>
      </c>
      <c r="DC71" s="31" t="str">
        <f t="shared" si="251"/>
        <v/>
      </c>
      <c r="DD71" s="31" t="str">
        <f t="shared" si="252"/>
        <v/>
      </c>
      <c r="DE71" s="31" t="str">
        <f t="shared" si="253"/>
        <v/>
      </c>
      <c r="DF71" s="31" t="str">
        <f t="shared" si="254"/>
        <v/>
      </c>
      <c r="DG71" s="31" t="str">
        <f t="shared" si="255"/>
        <v/>
      </c>
      <c r="DH71" s="31" t="str">
        <f t="shared" si="256"/>
        <v/>
      </c>
      <c r="DI71" s="31" t="str">
        <f t="shared" si="257"/>
        <v/>
      </c>
      <c r="DJ71" s="31">
        <f t="shared" si="258"/>
        <v>4</v>
      </c>
      <c r="DK71" s="31" t="str">
        <f t="shared" si="259"/>
        <v/>
      </c>
      <c r="DL71" s="31" t="str">
        <f t="shared" si="260"/>
        <v/>
      </c>
      <c r="DM71" s="31" t="str">
        <f t="shared" si="261"/>
        <v/>
      </c>
      <c r="DN71" s="31" t="str">
        <f t="shared" si="262"/>
        <v/>
      </c>
      <c r="DO71" s="31" t="str">
        <f t="shared" si="263"/>
        <v/>
      </c>
      <c r="DP71" s="31" t="str">
        <f t="shared" si="264"/>
        <v/>
      </c>
      <c r="DQ71" s="31" t="str">
        <f t="shared" si="265"/>
        <v/>
      </c>
      <c r="DR71" s="31" t="str">
        <f t="shared" si="266"/>
        <v/>
      </c>
      <c r="DS71" s="31" t="str">
        <f t="shared" si="267"/>
        <v/>
      </c>
      <c r="DT71" s="31" t="str">
        <f t="shared" si="268"/>
        <v/>
      </c>
      <c r="DU71" s="31" t="str">
        <f t="shared" si="269"/>
        <v/>
      </c>
      <c r="DV71" s="31">
        <f t="shared" si="270"/>
        <v>47</v>
      </c>
      <c r="DW71" s="48">
        <f t="shared" si="271"/>
        <v>7.042253521126761</v>
      </c>
      <c r="DX71" s="72" t="str">
        <f t="shared" si="272"/>
        <v/>
      </c>
      <c r="DY71" s="74">
        <v>30</v>
      </c>
      <c r="DZ71" s="74">
        <v>10.82</v>
      </c>
    </row>
    <row r="72" spans="1:130" ht="13.2" x14ac:dyDescent="0.25">
      <c r="A72" s="31">
        <v>70</v>
      </c>
      <c r="B72" s="72">
        <v>9</v>
      </c>
      <c r="C72" s="46"/>
      <c r="D72" s="14" t="s">
        <v>189</v>
      </c>
      <c r="E72" s="14"/>
      <c r="F72" s="14"/>
      <c r="G72" s="14" t="s">
        <v>190</v>
      </c>
      <c r="H72" s="50"/>
      <c r="I72" s="60" t="s">
        <v>203</v>
      </c>
      <c r="J72" s="47"/>
      <c r="K72" s="47"/>
      <c r="L72" s="47"/>
      <c r="M72" s="54">
        <v>17.5</v>
      </c>
      <c r="N72" s="54">
        <v>17.25</v>
      </c>
      <c r="O72" s="54">
        <v>17.75</v>
      </c>
      <c r="P72" s="54">
        <v>20</v>
      </c>
      <c r="Q72" s="54">
        <v>23.5</v>
      </c>
      <c r="R72" s="51"/>
      <c r="S72" s="51"/>
      <c r="T72" s="51"/>
      <c r="U72" s="51"/>
      <c r="V72" s="51"/>
      <c r="W72" s="51"/>
      <c r="X72" s="52">
        <f t="shared" si="182"/>
        <v>1.78</v>
      </c>
      <c r="Y72" s="52">
        <f t="shared" si="183"/>
        <v>1.72</v>
      </c>
      <c r="Z72" s="52">
        <f t="shared" si="184"/>
        <v>1.86</v>
      </c>
      <c r="AA72" s="52">
        <f t="shared" si="185"/>
        <v>2.76</v>
      </c>
      <c r="AB72" s="52">
        <f t="shared" si="186"/>
        <v>4.74</v>
      </c>
      <c r="AC72" s="54">
        <v>15.25</v>
      </c>
      <c r="AD72" s="54"/>
      <c r="AE72" s="54"/>
      <c r="AF72" s="54"/>
      <c r="AG72" s="54"/>
      <c r="AH72" s="52">
        <f t="shared" si="187"/>
        <v>1.18</v>
      </c>
      <c r="AI72" s="52" t="str">
        <f t="shared" si="188"/>
        <v xml:space="preserve"> </v>
      </c>
      <c r="AJ72" s="52" t="str">
        <f t="shared" si="189"/>
        <v xml:space="preserve"> </v>
      </c>
      <c r="AK72" s="52" t="str">
        <f t="shared" si="190"/>
        <v xml:space="preserve"> </v>
      </c>
      <c r="AL72" s="52" t="str">
        <f t="shared" si="191"/>
        <v xml:space="preserve"> </v>
      </c>
      <c r="AM72" s="53"/>
      <c r="AN72" s="53"/>
      <c r="AO72" s="53"/>
      <c r="AP72" s="53"/>
      <c r="AQ72" s="53"/>
      <c r="AR72" s="53"/>
      <c r="AS72" s="55">
        <f t="shared" si="192"/>
        <v>12.860000000000001</v>
      </c>
      <c r="AT72" s="31">
        <f t="shared" si="193"/>
        <v>27</v>
      </c>
      <c r="AU72" s="57">
        <f>IF(D72="","",IF(LOOKUP(AT72,'Master 2012 Pay Sheet'!$A$5:$A$35,'Master 2012 Pay Sheet'!$B$5:$B$35)&gt;0,LOOKUP(AT72,'Master 2012 Pay Sheet'!$A$5:$A$35,'Master 2012 Pay Sheet'!$B$5:$B$35),0))</f>
        <v>0</v>
      </c>
      <c r="AV72" s="56">
        <f t="shared" si="194"/>
        <v>1.18</v>
      </c>
      <c r="AW72" s="31">
        <f t="shared" si="195"/>
        <v>70</v>
      </c>
      <c r="AX72" s="57">
        <f>IF(D72="","",IF(LOOKUP(AW72,'Master 2012 Pay Sheet'!$C$5:$C$35,'Master 2012 Pay Sheet'!$D$5:$D$35)&gt;0,LOOKUP(AW72,'Master 2012 Pay Sheet'!$C$5:$C$35,'Master 2012 Pay Sheet'!$D$5:$D$35),0))</f>
        <v>0</v>
      </c>
      <c r="AY72" s="56">
        <f t="shared" si="196"/>
        <v>14.040000000000001</v>
      </c>
      <c r="AZ72" s="31">
        <f t="shared" si="197"/>
        <v>58</v>
      </c>
      <c r="BA72" s="57">
        <f>IF(D72="","",IF(LOOKUP(AZ72,'Master 2012 Pay Sheet'!$E$5:$E$35,'Master 2012 Pay Sheet'!$F$5:$F$35)&gt;0,LOOKUP(AZ72,'Master 2012 Pay Sheet'!$E$5:$E$35,'Master 2012 Pay Sheet'!$F$5:$F$35),0))</f>
        <v>0</v>
      </c>
      <c r="BB72" s="57">
        <f t="shared" si="198"/>
        <v>0</v>
      </c>
      <c r="BC72" s="31">
        <f t="shared" si="199"/>
        <v>-31</v>
      </c>
      <c r="BD72" s="31" t="str">
        <f t="shared" si="200"/>
        <v/>
      </c>
      <c r="BE72" s="31">
        <f t="shared" si="201"/>
        <v>5</v>
      </c>
      <c r="BF72" s="56">
        <f t="shared" si="202"/>
        <v>4.74</v>
      </c>
      <c r="BG72" s="31" t="str">
        <f t="shared" si="203"/>
        <v/>
      </c>
      <c r="BH72" s="31">
        <f t="shared" si="204"/>
        <v>1</v>
      </c>
      <c r="BI72" s="56">
        <f t="shared" si="205"/>
        <v>1.18</v>
      </c>
      <c r="BJ72" s="31" t="str">
        <f t="shared" si="206"/>
        <v/>
      </c>
      <c r="BK72" s="31">
        <f t="shared" si="207"/>
        <v>6</v>
      </c>
      <c r="BL72" s="31">
        <f t="shared" si="208"/>
        <v>0</v>
      </c>
      <c r="BM72" s="31">
        <f t="shared" si="209"/>
        <v>9</v>
      </c>
      <c r="BN72" s="31">
        <f t="shared" si="210"/>
        <v>0</v>
      </c>
      <c r="BO72" s="31">
        <f t="shared" si="211"/>
        <v>9</v>
      </c>
      <c r="BP72" s="31">
        <f t="shared" si="212"/>
        <v>0</v>
      </c>
      <c r="BQ72" s="31">
        <f t="shared" si="213"/>
        <v>9</v>
      </c>
      <c r="BR72" s="31">
        <f t="shared" si="214"/>
        <v>0</v>
      </c>
      <c r="BS72" s="31">
        <f t="shared" si="215"/>
        <v>9</v>
      </c>
      <c r="BT72" s="31">
        <f t="shared" si="216"/>
        <v>0</v>
      </c>
      <c r="BU72" s="31">
        <f t="shared" si="217"/>
        <v>9</v>
      </c>
      <c r="BV72" s="31">
        <f t="shared" si="218"/>
        <v>0</v>
      </c>
      <c r="BW72" s="31">
        <f t="shared" si="219"/>
        <v>9</v>
      </c>
      <c r="BX72" s="31">
        <f t="shared" si="220"/>
        <v>0</v>
      </c>
      <c r="BY72" s="31">
        <f t="shared" si="221"/>
        <v>9</v>
      </c>
      <c r="BZ72" s="31">
        <f t="shared" si="222"/>
        <v>0</v>
      </c>
      <c r="CA72" s="31">
        <f t="shared" si="223"/>
        <v>9</v>
      </c>
      <c r="CB72" s="31">
        <f t="shared" si="224"/>
        <v>0</v>
      </c>
      <c r="CC72" s="31">
        <f t="shared" si="225"/>
        <v>9</v>
      </c>
      <c r="CD72" s="31">
        <f t="shared" si="226"/>
        <v>0</v>
      </c>
      <c r="CE72" s="31">
        <f t="shared" si="227"/>
        <v>9</v>
      </c>
      <c r="CF72" s="31">
        <f t="shared" si="228"/>
        <v>0</v>
      </c>
      <c r="CG72" s="31">
        <f t="shared" si="229"/>
        <v>9</v>
      </c>
      <c r="CH72" s="31">
        <f t="shared" si="230"/>
        <v>0</v>
      </c>
      <c r="CI72" s="31">
        <f t="shared" si="231"/>
        <v>9</v>
      </c>
      <c r="CJ72" s="31" t="str">
        <f t="shared" si="232"/>
        <v/>
      </c>
      <c r="CK72" s="31" t="str">
        <f t="shared" si="233"/>
        <v/>
      </c>
      <c r="CL72" s="31" t="str">
        <f t="shared" si="234"/>
        <v/>
      </c>
      <c r="CM72" s="31" t="str">
        <f t="shared" si="235"/>
        <v/>
      </c>
      <c r="CN72" s="31" t="str">
        <f t="shared" si="236"/>
        <v/>
      </c>
      <c r="CO72" s="31" t="str">
        <f t="shared" si="237"/>
        <v/>
      </c>
      <c r="CP72" s="31" t="str">
        <f t="shared" si="238"/>
        <v/>
      </c>
      <c r="CQ72" s="31" t="str">
        <f t="shared" si="239"/>
        <v/>
      </c>
      <c r="CR72" s="31" t="str">
        <f t="shared" si="240"/>
        <v/>
      </c>
      <c r="CS72" s="31" t="str">
        <f t="shared" si="241"/>
        <v/>
      </c>
      <c r="CT72" s="31" t="str">
        <f t="shared" si="242"/>
        <v/>
      </c>
      <c r="CU72" s="31" t="str">
        <f t="shared" si="243"/>
        <v/>
      </c>
      <c r="CV72" s="31" t="str">
        <f t="shared" si="244"/>
        <v/>
      </c>
      <c r="CW72" s="31" t="str">
        <f t="shared" si="245"/>
        <v/>
      </c>
      <c r="CX72" s="31" t="str">
        <f t="shared" si="246"/>
        <v/>
      </c>
      <c r="CY72" s="31">
        <f t="shared" si="247"/>
        <v>5</v>
      </c>
      <c r="CZ72" s="31" t="str">
        <f t="shared" si="248"/>
        <v/>
      </c>
      <c r="DA72" s="31">
        <f t="shared" si="249"/>
        <v>1</v>
      </c>
      <c r="DB72" s="31" t="str">
        <f t="shared" si="250"/>
        <v/>
      </c>
      <c r="DC72" s="31" t="str">
        <f t="shared" si="251"/>
        <v/>
      </c>
      <c r="DD72" s="31" t="str">
        <f t="shared" si="252"/>
        <v/>
      </c>
      <c r="DE72" s="31" t="str">
        <f t="shared" si="253"/>
        <v/>
      </c>
      <c r="DF72" s="31" t="str">
        <f t="shared" si="254"/>
        <v/>
      </c>
      <c r="DG72" s="31" t="str">
        <f t="shared" si="255"/>
        <v/>
      </c>
      <c r="DH72" s="31" t="str">
        <f t="shared" si="256"/>
        <v/>
      </c>
      <c r="DI72" s="31" t="str">
        <f t="shared" si="257"/>
        <v/>
      </c>
      <c r="DJ72" s="31" t="str">
        <f t="shared" si="258"/>
        <v/>
      </c>
      <c r="DK72" s="31" t="str">
        <f t="shared" si="259"/>
        <v/>
      </c>
      <c r="DL72" s="31">
        <f t="shared" si="260"/>
        <v>6</v>
      </c>
      <c r="DM72" s="31" t="str">
        <f t="shared" si="261"/>
        <v/>
      </c>
      <c r="DN72" s="31" t="str">
        <f t="shared" si="262"/>
        <v/>
      </c>
      <c r="DO72" s="31" t="str">
        <f t="shared" si="263"/>
        <v/>
      </c>
      <c r="DP72" s="31" t="str">
        <f t="shared" si="264"/>
        <v/>
      </c>
      <c r="DQ72" s="31" t="str">
        <f t="shared" si="265"/>
        <v/>
      </c>
      <c r="DR72" s="31" t="str">
        <f t="shared" si="266"/>
        <v/>
      </c>
      <c r="DS72" s="31" t="str">
        <f t="shared" si="267"/>
        <v/>
      </c>
      <c r="DT72" s="31">
        <f t="shared" si="268"/>
        <v>9</v>
      </c>
      <c r="DU72" s="31" t="str">
        <f t="shared" si="269"/>
        <v/>
      </c>
      <c r="DV72" s="31" t="str">
        <f t="shared" si="270"/>
        <v/>
      </c>
      <c r="DW72" s="48">
        <f t="shared" si="271"/>
        <v>19.718309859154928</v>
      </c>
      <c r="DX72" s="72" t="str">
        <f t="shared" si="272"/>
        <v/>
      </c>
      <c r="DY72" s="74">
        <v>30.25</v>
      </c>
      <c r="DZ72" s="74">
        <v>11.12</v>
      </c>
    </row>
    <row r="73" spans="1:130" ht="13.2" x14ac:dyDescent="0.25">
      <c r="A73" s="31">
        <v>71</v>
      </c>
      <c r="B73" s="72">
        <v>43</v>
      </c>
      <c r="C73" s="15"/>
      <c r="D73" s="14" t="s">
        <v>260</v>
      </c>
      <c r="E73" s="14"/>
      <c r="F73" s="14"/>
      <c r="G73" s="14" t="s">
        <v>261</v>
      </c>
      <c r="H73" s="50"/>
      <c r="I73" s="15" t="s">
        <v>203</v>
      </c>
      <c r="J73" s="47"/>
      <c r="K73" s="47"/>
      <c r="L73" s="47"/>
      <c r="M73" s="54">
        <v>14.75</v>
      </c>
      <c r="N73" s="54"/>
      <c r="O73" s="54"/>
      <c r="P73" s="54"/>
      <c r="Q73" s="54"/>
      <c r="R73" s="51"/>
      <c r="S73" s="51"/>
      <c r="T73" s="51"/>
      <c r="U73" s="51"/>
      <c r="V73" s="51"/>
      <c r="W73" s="51"/>
      <c r="X73" s="52">
        <f t="shared" si="182"/>
        <v>1.0900000000000001</v>
      </c>
      <c r="Y73" s="52" t="str">
        <f t="shared" si="183"/>
        <v xml:space="preserve"> </v>
      </c>
      <c r="Z73" s="52" t="str">
        <f t="shared" si="184"/>
        <v xml:space="preserve"> </v>
      </c>
      <c r="AA73" s="52" t="str">
        <f t="shared" si="185"/>
        <v xml:space="preserve"> </v>
      </c>
      <c r="AB73" s="52" t="str">
        <f t="shared" si="186"/>
        <v xml:space="preserve"> </v>
      </c>
      <c r="AC73" s="54">
        <v>15</v>
      </c>
      <c r="AD73" s="54"/>
      <c r="AE73" s="54"/>
      <c r="AF73" s="54"/>
      <c r="AG73" s="54"/>
      <c r="AH73" s="52">
        <f t="shared" si="187"/>
        <v>1.1200000000000001</v>
      </c>
      <c r="AI73" s="52" t="str">
        <f t="shared" si="188"/>
        <v xml:space="preserve"> </v>
      </c>
      <c r="AJ73" s="52" t="str">
        <f t="shared" si="189"/>
        <v xml:space="preserve"> </v>
      </c>
      <c r="AK73" s="52" t="str">
        <f t="shared" si="190"/>
        <v xml:space="preserve"> </v>
      </c>
      <c r="AL73" s="52" t="str">
        <f t="shared" si="191"/>
        <v xml:space="preserve"> </v>
      </c>
      <c r="AM73" s="53"/>
      <c r="AN73" s="53"/>
      <c r="AO73" s="53"/>
      <c r="AP73" s="53"/>
      <c r="AQ73" s="53"/>
      <c r="AR73" s="53"/>
      <c r="AS73" s="55">
        <f t="shared" si="192"/>
        <v>1.0900000000000001</v>
      </c>
      <c r="AT73" s="31">
        <f t="shared" si="193"/>
        <v>70</v>
      </c>
      <c r="AU73" s="57">
        <f>IF(D73="","",IF(LOOKUP(AT73,'Master 2012 Pay Sheet'!$A$5:$A$35,'Master 2012 Pay Sheet'!$B$5:$B$35)&gt;0,LOOKUP(AT73,'Master 2012 Pay Sheet'!$A$5:$A$35,'Master 2012 Pay Sheet'!$B$5:$B$35),0))</f>
        <v>0</v>
      </c>
      <c r="AV73" s="56">
        <f t="shared" si="194"/>
        <v>1.1200000000000001</v>
      </c>
      <c r="AW73" s="31">
        <f t="shared" si="195"/>
        <v>71</v>
      </c>
      <c r="AX73" s="57">
        <f>IF(D73="","",IF(LOOKUP(AW73,'Master 2012 Pay Sheet'!$C$5:$C$35,'Master 2012 Pay Sheet'!$D$5:$D$35)&gt;0,LOOKUP(AW73,'Master 2012 Pay Sheet'!$C$5:$C$35,'Master 2012 Pay Sheet'!$D$5:$D$35),0))</f>
        <v>0</v>
      </c>
      <c r="AY73" s="56">
        <f t="shared" si="196"/>
        <v>2.21</v>
      </c>
      <c r="AZ73" s="31">
        <f t="shared" si="197"/>
        <v>71</v>
      </c>
      <c r="BA73" s="57">
        <f>IF(D73="","",IF(LOOKUP(AZ73,'Master 2012 Pay Sheet'!$E$5:$E$35,'Master 2012 Pay Sheet'!$F$5:$F$35)&gt;0,LOOKUP(AZ73,'Master 2012 Pay Sheet'!$E$5:$E$35,'Master 2012 Pay Sheet'!$F$5:$F$35),0))</f>
        <v>0</v>
      </c>
      <c r="BB73" s="57">
        <f t="shared" si="198"/>
        <v>0</v>
      </c>
      <c r="BC73" s="31">
        <f t="shared" si="199"/>
        <v>-1</v>
      </c>
      <c r="BD73" s="31" t="str">
        <f t="shared" si="200"/>
        <v/>
      </c>
      <c r="BE73" s="31">
        <f t="shared" si="201"/>
        <v>1</v>
      </c>
      <c r="BF73" s="56">
        <f t="shared" si="202"/>
        <v>1.0900000000000001</v>
      </c>
      <c r="BG73" s="31" t="str">
        <f t="shared" si="203"/>
        <v/>
      </c>
      <c r="BH73" s="31">
        <f t="shared" si="204"/>
        <v>1</v>
      </c>
      <c r="BI73" s="56">
        <f t="shared" si="205"/>
        <v>1.1200000000000001</v>
      </c>
      <c r="BJ73" s="31" t="str">
        <f t="shared" si="206"/>
        <v/>
      </c>
      <c r="BK73" s="31">
        <f t="shared" si="207"/>
        <v>2</v>
      </c>
      <c r="BL73" s="31">
        <f t="shared" si="208"/>
        <v>0</v>
      </c>
      <c r="BM73" s="31">
        <f t="shared" si="209"/>
        <v>43</v>
      </c>
      <c r="BN73" s="31">
        <f t="shared" si="210"/>
        <v>0</v>
      </c>
      <c r="BO73" s="31">
        <f t="shared" si="211"/>
        <v>43</v>
      </c>
      <c r="BP73" s="31">
        <f t="shared" si="212"/>
        <v>0</v>
      </c>
      <c r="BQ73" s="31">
        <f t="shared" si="213"/>
        <v>43</v>
      </c>
      <c r="BR73" s="31">
        <f t="shared" si="214"/>
        <v>0</v>
      </c>
      <c r="BS73" s="31">
        <f t="shared" si="215"/>
        <v>43</v>
      </c>
      <c r="BT73" s="31">
        <f t="shared" si="216"/>
        <v>0</v>
      </c>
      <c r="BU73" s="31">
        <f t="shared" si="217"/>
        <v>43</v>
      </c>
      <c r="BV73" s="31">
        <f t="shared" si="218"/>
        <v>0</v>
      </c>
      <c r="BW73" s="31">
        <f t="shared" si="219"/>
        <v>43</v>
      </c>
      <c r="BX73" s="31">
        <f t="shared" si="220"/>
        <v>0</v>
      </c>
      <c r="BY73" s="31">
        <f t="shared" si="221"/>
        <v>43</v>
      </c>
      <c r="BZ73" s="31">
        <f t="shared" si="222"/>
        <v>0</v>
      </c>
      <c r="CA73" s="31">
        <f t="shared" si="223"/>
        <v>43</v>
      </c>
      <c r="CB73" s="31">
        <f t="shared" si="224"/>
        <v>0</v>
      </c>
      <c r="CC73" s="31">
        <f t="shared" si="225"/>
        <v>43</v>
      </c>
      <c r="CD73" s="31">
        <f t="shared" si="226"/>
        <v>0</v>
      </c>
      <c r="CE73" s="31">
        <f t="shared" si="227"/>
        <v>43</v>
      </c>
      <c r="CF73" s="31">
        <f t="shared" si="228"/>
        <v>0</v>
      </c>
      <c r="CG73" s="31">
        <f t="shared" si="229"/>
        <v>43</v>
      </c>
      <c r="CH73" s="31">
        <f t="shared" si="230"/>
        <v>0</v>
      </c>
      <c r="CI73" s="31">
        <f t="shared" si="231"/>
        <v>43</v>
      </c>
      <c r="CJ73" s="31" t="str">
        <f t="shared" si="232"/>
        <v/>
      </c>
      <c r="CK73" s="31" t="str">
        <f t="shared" si="233"/>
        <v/>
      </c>
      <c r="CL73" s="31" t="str">
        <f t="shared" si="234"/>
        <v/>
      </c>
      <c r="CM73" s="31" t="str">
        <f t="shared" si="235"/>
        <v/>
      </c>
      <c r="CN73" s="31" t="str">
        <f t="shared" si="236"/>
        <v/>
      </c>
      <c r="CO73" s="31" t="str">
        <f t="shared" si="237"/>
        <v/>
      </c>
      <c r="CP73" s="31" t="str">
        <f t="shared" si="238"/>
        <v/>
      </c>
      <c r="CQ73" s="31" t="str">
        <f t="shared" si="239"/>
        <v/>
      </c>
      <c r="CR73" s="31" t="str">
        <f t="shared" si="240"/>
        <v/>
      </c>
      <c r="CS73" s="31" t="str">
        <f t="shared" si="241"/>
        <v/>
      </c>
      <c r="CT73" s="31" t="str">
        <f t="shared" si="242"/>
        <v/>
      </c>
      <c r="CU73" s="31">
        <f t="shared" si="243"/>
        <v>1</v>
      </c>
      <c r="CV73" s="31" t="str">
        <f t="shared" si="244"/>
        <v/>
      </c>
      <c r="CW73" s="31" t="str">
        <f t="shared" si="245"/>
        <v/>
      </c>
      <c r="CX73" s="31" t="str">
        <f t="shared" si="246"/>
        <v/>
      </c>
      <c r="CY73" s="31" t="str">
        <f t="shared" si="247"/>
        <v/>
      </c>
      <c r="CZ73" s="31" t="str">
        <f t="shared" si="248"/>
        <v/>
      </c>
      <c r="DA73" s="31">
        <f t="shared" si="249"/>
        <v>1</v>
      </c>
      <c r="DB73" s="31" t="str">
        <f t="shared" si="250"/>
        <v/>
      </c>
      <c r="DC73" s="31" t="str">
        <f t="shared" si="251"/>
        <v/>
      </c>
      <c r="DD73" s="31" t="str">
        <f t="shared" si="252"/>
        <v/>
      </c>
      <c r="DE73" s="31" t="str">
        <f t="shared" si="253"/>
        <v/>
      </c>
      <c r="DF73" s="31" t="str">
        <f t="shared" si="254"/>
        <v/>
      </c>
      <c r="DG73" s="31" t="str">
        <f t="shared" si="255"/>
        <v/>
      </c>
      <c r="DH73" s="31">
        <f t="shared" si="256"/>
        <v>2</v>
      </c>
      <c r="DI73" s="31" t="str">
        <f t="shared" si="257"/>
        <v/>
      </c>
      <c r="DJ73" s="31" t="str">
        <f t="shared" si="258"/>
        <v/>
      </c>
      <c r="DK73" s="31" t="str">
        <f t="shared" si="259"/>
        <v/>
      </c>
      <c r="DL73" s="31" t="str">
        <f t="shared" si="260"/>
        <v/>
      </c>
      <c r="DM73" s="31" t="str">
        <f t="shared" si="261"/>
        <v/>
      </c>
      <c r="DN73" s="31" t="str">
        <f t="shared" si="262"/>
        <v/>
      </c>
      <c r="DO73" s="31" t="str">
        <f t="shared" si="263"/>
        <v/>
      </c>
      <c r="DP73" s="31" t="str">
        <f t="shared" si="264"/>
        <v/>
      </c>
      <c r="DQ73" s="31" t="str">
        <f t="shared" si="265"/>
        <v/>
      </c>
      <c r="DR73" s="31" t="str">
        <f t="shared" si="266"/>
        <v/>
      </c>
      <c r="DS73" s="31" t="str">
        <f t="shared" si="267"/>
        <v/>
      </c>
      <c r="DT73" s="31">
        <f t="shared" si="268"/>
        <v>43</v>
      </c>
      <c r="DU73" s="31" t="str">
        <f t="shared" si="269"/>
        <v/>
      </c>
      <c r="DV73" s="31" t="str">
        <f t="shared" si="270"/>
        <v/>
      </c>
      <c r="DW73" s="48">
        <f t="shared" si="271"/>
        <v>1.4084507042253522</v>
      </c>
      <c r="DX73" s="72" t="str">
        <f t="shared" si="272"/>
        <v/>
      </c>
      <c r="DY73" s="74">
        <v>30.5</v>
      </c>
      <c r="DZ73" s="74">
        <v>11.42</v>
      </c>
    </row>
    <row r="74" spans="1:130" ht="13.2" x14ac:dyDescent="0.25">
      <c r="A74" s="31" t="s">
        <v>318</v>
      </c>
      <c r="B74" s="72">
        <v>72</v>
      </c>
      <c r="C74" s="15"/>
      <c r="D74" s="14"/>
      <c r="E74" s="14"/>
      <c r="F74" s="14"/>
      <c r="G74" s="14"/>
      <c r="H74" s="14"/>
      <c r="I74" s="15"/>
      <c r="J74" s="47"/>
      <c r="K74" s="47"/>
      <c r="L74" s="47"/>
      <c r="M74" s="54"/>
      <c r="N74" s="54"/>
      <c r="O74" s="54"/>
      <c r="P74" s="54"/>
      <c r="Q74" s="54"/>
      <c r="R74" s="51"/>
      <c r="S74" s="51"/>
      <c r="T74" s="51"/>
      <c r="U74" s="51"/>
      <c r="V74" s="51"/>
      <c r="W74" s="51"/>
      <c r="X74" s="52" t="str">
        <f t="shared" si="182"/>
        <v xml:space="preserve"> </v>
      </c>
      <c r="Y74" s="52" t="str">
        <f t="shared" si="183"/>
        <v xml:space="preserve"> </v>
      </c>
      <c r="Z74" s="52" t="str">
        <f t="shared" si="184"/>
        <v xml:space="preserve"> </v>
      </c>
      <c r="AA74" s="52" t="str">
        <f t="shared" si="185"/>
        <v xml:space="preserve"> </v>
      </c>
      <c r="AB74" s="52" t="str">
        <f t="shared" si="186"/>
        <v xml:space="preserve"> </v>
      </c>
      <c r="AC74" s="54"/>
      <c r="AD74" s="54"/>
      <c r="AE74" s="54"/>
      <c r="AF74" s="54"/>
      <c r="AG74" s="54"/>
      <c r="AH74" s="52" t="str">
        <f t="shared" si="187"/>
        <v xml:space="preserve"> </v>
      </c>
      <c r="AI74" s="52" t="str">
        <f t="shared" si="188"/>
        <v xml:space="preserve"> </v>
      </c>
      <c r="AJ74" s="52" t="str">
        <f t="shared" si="189"/>
        <v xml:space="preserve"> </v>
      </c>
      <c r="AK74" s="52" t="str">
        <f t="shared" si="190"/>
        <v xml:space="preserve"> </v>
      </c>
      <c r="AL74" s="52" t="str">
        <f t="shared" si="191"/>
        <v xml:space="preserve"> </v>
      </c>
      <c r="AM74" s="53"/>
      <c r="AN74" s="53"/>
      <c r="AO74" s="53"/>
      <c r="AP74" s="53"/>
      <c r="AQ74" s="53"/>
      <c r="AR74" s="53"/>
      <c r="AS74" s="55" t="str">
        <f t="shared" si="192"/>
        <v/>
      </c>
      <c r="AT74" s="31" t="str">
        <f t="shared" si="193"/>
        <v/>
      </c>
      <c r="AU74" s="57" t="str">
        <f>IF(D74="","",IF(LOOKUP(AT74,'Master 2012 Pay Sheet'!$A$5:$A$35,'Master 2012 Pay Sheet'!$B$5:$B$35)&gt;0,LOOKUP(AT74,'Master 2012 Pay Sheet'!$A$5:$A$35,'Master 2012 Pay Sheet'!$B$5:$B$35),0))</f>
        <v/>
      </c>
      <c r="AV74" s="56" t="str">
        <f t="shared" si="194"/>
        <v/>
      </c>
      <c r="AW74" s="31" t="str">
        <f t="shared" si="195"/>
        <v/>
      </c>
      <c r="AX74" s="57" t="str">
        <f>IF(D74="","",IF(LOOKUP(AW74,'Master 2012 Pay Sheet'!$C$5:$C$35,'Master 2012 Pay Sheet'!$D$5:$D$35)&gt;0,LOOKUP(AW74,'Master 2012 Pay Sheet'!$C$5:$C$35,'Master 2012 Pay Sheet'!$D$5:$D$35),0))</f>
        <v/>
      </c>
      <c r="AY74" s="56" t="str">
        <f t="shared" si="196"/>
        <v/>
      </c>
      <c r="AZ74" s="31" t="str">
        <f t="shared" si="197"/>
        <v/>
      </c>
      <c r="BA74" s="57" t="str">
        <f>IF(D74="","",IF(LOOKUP(AZ74,'Master 2012 Pay Sheet'!$E$5:$E$35,'Master 2012 Pay Sheet'!$F$5:$F$35)&gt;0,LOOKUP(AZ74,'Master 2012 Pay Sheet'!$E$5:$E$35,'Master 2012 Pay Sheet'!$F$5:$F$35),0))</f>
        <v/>
      </c>
      <c r="BB74" s="57" t="str">
        <f t="shared" si="198"/>
        <v/>
      </c>
      <c r="BC74" s="31" t="str">
        <f t="shared" si="199"/>
        <v/>
      </c>
      <c r="BD74" s="31" t="str">
        <f t="shared" si="200"/>
        <v/>
      </c>
      <c r="BE74" s="31" t="str">
        <f t="shared" si="201"/>
        <v/>
      </c>
      <c r="BF74" s="56" t="str">
        <f t="shared" si="202"/>
        <v/>
      </c>
      <c r="BG74" s="31" t="str">
        <f t="shared" si="203"/>
        <v/>
      </c>
      <c r="BH74" s="31" t="str">
        <f t="shared" si="204"/>
        <v/>
      </c>
      <c r="BI74" s="56" t="str">
        <f t="shared" si="205"/>
        <v/>
      </c>
      <c r="BJ74" s="31" t="str">
        <f t="shared" si="206"/>
        <v/>
      </c>
      <c r="BK74" s="31" t="str">
        <f t="shared" si="207"/>
        <v/>
      </c>
      <c r="BL74" s="31" t="str">
        <f t="shared" si="208"/>
        <v/>
      </c>
      <c r="BM74" s="31" t="str">
        <f t="shared" si="209"/>
        <v/>
      </c>
      <c r="BN74" s="31" t="str">
        <f t="shared" si="210"/>
        <v/>
      </c>
      <c r="BO74" s="31" t="str">
        <f t="shared" si="211"/>
        <v/>
      </c>
      <c r="BP74" s="31" t="str">
        <f t="shared" si="212"/>
        <v/>
      </c>
      <c r="BQ74" s="31" t="str">
        <f t="shared" si="213"/>
        <v/>
      </c>
      <c r="BR74" s="31" t="str">
        <f t="shared" si="214"/>
        <v/>
      </c>
      <c r="BS74" s="31" t="str">
        <f t="shared" si="215"/>
        <v/>
      </c>
      <c r="BT74" s="31" t="str">
        <f t="shared" si="216"/>
        <v/>
      </c>
      <c r="BU74" s="31" t="str">
        <f t="shared" si="217"/>
        <v/>
      </c>
      <c r="BV74" s="31" t="str">
        <f t="shared" si="218"/>
        <v/>
      </c>
      <c r="BW74" s="31" t="str">
        <f t="shared" si="219"/>
        <v/>
      </c>
      <c r="BX74" s="31" t="str">
        <f t="shared" si="220"/>
        <v/>
      </c>
      <c r="BY74" s="31" t="str">
        <f t="shared" si="221"/>
        <v/>
      </c>
      <c r="BZ74" s="31" t="str">
        <f t="shared" si="222"/>
        <v/>
      </c>
      <c r="CA74" s="31" t="str">
        <f t="shared" si="223"/>
        <v/>
      </c>
      <c r="CB74" s="31" t="str">
        <f t="shared" si="224"/>
        <v/>
      </c>
      <c r="CC74" s="31" t="str">
        <f t="shared" si="225"/>
        <v/>
      </c>
      <c r="CD74" s="31" t="str">
        <f t="shared" si="226"/>
        <v/>
      </c>
      <c r="CE74" s="31" t="str">
        <f t="shared" si="227"/>
        <v/>
      </c>
      <c r="CF74" s="31" t="str">
        <f t="shared" si="228"/>
        <v/>
      </c>
      <c r="CG74" s="31" t="str">
        <f t="shared" si="229"/>
        <v/>
      </c>
      <c r="CH74" s="31" t="str">
        <f t="shared" si="230"/>
        <v/>
      </c>
      <c r="CI74" s="31" t="str">
        <f t="shared" si="231"/>
        <v/>
      </c>
      <c r="CJ74" s="31" t="str">
        <f t="shared" si="232"/>
        <v/>
      </c>
      <c r="CK74" s="31" t="str">
        <f t="shared" si="233"/>
        <v/>
      </c>
      <c r="CL74" s="31" t="str">
        <f t="shared" si="234"/>
        <v/>
      </c>
      <c r="CM74" s="31" t="str">
        <f t="shared" si="235"/>
        <v/>
      </c>
      <c r="CN74" s="31" t="str">
        <f t="shared" si="236"/>
        <v/>
      </c>
      <c r="CO74" s="31" t="str">
        <f t="shared" si="237"/>
        <v/>
      </c>
      <c r="CP74" s="31" t="str">
        <f t="shared" si="238"/>
        <v/>
      </c>
      <c r="CQ74" s="31" t="str">
        <f t="shared" si="239"/>
        <v/>
      </c>
      <c r="CR74" s="31" t="str">
        <f t="shared" si="240"/>
        <v/>
      </c>
      <c r="CS74" s="31" t="str">
        <f t="shared" si="241"/>
        <v/>
      </c>
      <c r="CT74" s="31" t="str">
        <f t="shared" si="242"/>
        <v/>
      </c>
      <c r="CU74" s="31" t="str">
        <f t="shared" si="243"/>
        <v/>
      </c>
      <c r="CV74" s="31" t="str">
        <f t="shared" si="244"/>
        <v/>
      </c>
      <c r="CW74" s="31" t="str">
        <f t="shared" si="245"/>
        <v/>
      </c>
      <c r="CX74" s="31" t="str">
        <f t="shared" si="246"/>
        <v/>
      </c>
      <c r="CY74" s="31" t="str">
        <f t="shared" si="247"/>
        <v/>
      </c>
      <c r="CZ74" s="31" t="str">
        <f t="shared" si="248"/>
        <v/>
      </c>
      <c r="DA74" s="31" t="str">
        <f t="shared" si="249"/>
        <v/>
      </c>
      <c r="DB74" s="31" t="str">
        <f t="shared" si="250"/>
        <v/>
      </c>
      <c r="DC74" s="31" t="str">
        <f t="shared" si="251"/>
        <v/>
      </c>
      <c r="DD74" s="31" t="str">
        <f t="shared" si="252"/>
        <v/>
      </c>
      <c r="DE74" s="31" t="str">
        <f t="shared" si="253"/>
        <v/>
      </c>
      <c r="DF74" s="31" t="str">
        <f t="shared" si="254"/>
        <v/>
      </c>
      <c r="DG74" s="31" t="str">
        <f t="shared" si="255"/>
        <v/>
      </c>
      <c r="DH74" s="31" t="str">
        <f t="shared" si="256"/>
        <v/>
      </c>
      <c r="DI74" s="31" t="str">
        <f t="shared" si="257"/>
        <v/>
      </c>
      <c r="DJ74" s="31" t="str">
        <f t="shared" si="258"/>
        <v/>
      </c>
      <c r="DK74" s="31" t="str">
        <f t="shared" si="259"/>
        <v/>
      </c>
      <c r="DL74" s="31" t="str">
        <f t="shared" si="260"/>
        <v/>
      </c>
      <c r="DM74" s="31" t="str">
        <f t="shared" si="261"/>
        <v/>
      </c>
      <c r="DN74" s="31" t="str">
        <f t="shared" si="262"/>
        <v/>
      </c>
      <c r="DO74" s="31" t="str">
        <f t="shared" si="263"/>
        <v/>
      </c>
      <c r="DP74" s="31" t="str">
        <f t="shared" si="264"/>
        <v/>
      </c>
      <c r="DQ74" s="31" t="str">
        <f t="shared" si="265"/>
        <v/>
      </c>
      <c r="DR74" s="31" t="str">
        <f t="shared" si="266"/>
        <v/>
      </c>
      <c r="DS74" s="31" t="str">
        <f t="shared" si="267"/>
        <v/>
      </c>
      <c r="DT74" s="31" t="str">
        <f t="shared" si="268"/>
        <v/>
      </c>
      <c r="DU74" s="31" t="str">
        <f t="shared" si="269"/>
        <v/>
      </c>
      <c r="DV74" s="31" t="str">
        <f t="shared" si="270"/>
        <v/>
      </c>
      <c r="DW74" s="48" t="e">
        <f t="shared" si="271"/>
        <v>#VALUE!</v>
      </c>
      <c r="DX74" s="72" t="str">
        <f t="shared" si="272"/>
        <v/>
      </c>
      <c r="DY74" s="74">
        <v>30.75</v>
      </c>
      <c r="DZ74" s="74">
        <v>11.74</v>
      </c>
    </row>
    <row r="75" spans="1:130" ht="13.2" x14ac:dyDescent="0.25">
      <c r="A75" s="31" t="s">
        <v>318</v>
      </c>
      <c r="B75" s="72">
        <v>73</v>
      </c>
      <c r="C75" s="15"/>
      <c r="D75" s="14"/>
      <c r="E75" s="14"/>
      <c r="F75" s="14"/>
      <c r="G75" s="14"/>
      <c r="H75" s="14"/>
      <c r="I75" s="15"/>
      <c r="J75" s="47"/>
      <c r="K75" s="47"/>
      <c r="L75" s="47"/>
      <c r="M75" s="54"/>
      <c r="N75" s="54"/>
      <c r="O75" s="54"/>
      <c r="P75" s="54"/>
      <c r="Q75" s="54"/>
      <c r="R75" s="51"/>
      <c r="S75" s="51"/>
      <c r="T75" s="51"/>
      <c r="U75" s="51"/>
      <c r="V75" s="51"/>
      <c r="W75" s="51"/>
      <c r="X75" s="52" t="str">
        <f t="shared" si="182"/>
        <v xml:space="preserve"> </v>
      </c>
      <c r="Y75" s="52" t="str">
        <f t="shared" si="183"/>
        <v xml:space="preserve"> </v>
      </c>
      <c r="Z75" s="52" t="str">
        <f t="shared" si="184"/>
        <v xml:space="preserve"> </v>
      </c>
      <c r="AA75" s="52" t="str">
        <f t="shared" si="185"/>
        <v xml:space="preserve"> </v>
      </c>
      <c r="AB75" s="52" t="str">
        <f t="shared" si="186"/>
        <v xml:space="preserve"> </v>
      </c>
      <c r="AC75" s="54"/>
      <c r="AD75" s="54"/>
      <c r="AE75" s="54"/>
      <c r="AF75" s="54"/>
      <c r="AG75" s="54"/>
      <c r="AH75" s="52" t="str">
        <f t="shared" si="187"/>
        <v xml:space="preserve"> </v>
      </c>
      <c r="AI75" s="52" t="str">
        <f t="shared" si="188"/>
        <v xml:space="preserve"> </v>
      </c>
      <c r="AJ75" s="52" t="str">
        <f t="shared" si="189"/>
        <v xml:space="preserve"> </v>
      </c>
      <c r="AK75" s="52" t="str">
        <f t="shared" si="190"/>
        <v xml:space="preserve"> </v>
      </c>
      <c r="AL75" s="52" t="str">
        <f t="shared" si="191"/>
        <v xml:space="preserve"> </v>
      </c>
      <c r="AM75" s="53"/>
      <c r="AN75" s="53"/>
      <c r="AO75" s="53"/>
      <c r="AP75" s="53"/>
      <c r="AQ75" s="53"/>
      <c r="AR75" s="53"/>
      <c r="AS75" s="55" t="str">
        <f t="shared" si="192"/>
        <v/>
      </c>
      <c r="AT75" s="31" t="str">
        <f t="shared" si="193"/>
        <v/>
      </c>
      <c r="AU75" s="57" t="str">
        <f>IF(D75="","",IF(LOOKUP(AT75,'Master 2012 Pay Sheet'!$A$5:$A$35,'Master 2012 Pay Sheet'!$B$5:$B$35)&gt;0,LOOKUP(AT75,'Master 2012 Pay Sheet'!$A$5:$A$35,'Master 2012 Pay Sheet'!$B$5:$B$35),0))</f>
        <v/>
      </c>
      <c r="AV75" s="56" t="str">
        <f t="shared" si="194"/>
        <v/>
      </c>
      <c r="AW75" s="31" t="str">
        <f t="shared" si="195"/>
        <v/>
      </c>
      <c r="AX75" s="57" t="str">
        <f>IF(D75="","",IF(LOOKUP(AW75,'Master 2012 Pay Sheet'!$C$5:$C$35,'Master 2012 Pay Sheet'!$D$5:$D$35)&gt;0,LOOKUP(AW75,'Master 2012 Pay Sheet'!$C$5:$C$35,'Master 2012 Pay Sheet'!$D$5:$D$35),0))</f>
        <v/>
      </c>
      <c r="AY75" s="56" t="str">
        <f t="shared" si="196"/>
        <v/>
      </c>
      <c r="AZ75" s="31" t="str">
        <f t="shared" si="197"/>
        <v/>
      </c>
      <c r="BA75" s="57" t="str">
        <f>IF(D75="","",IF(LOOKUP(AZ75,'Master 2012 Pay Sheet'!$E$5:$E$35,'Master 2012 Pay Sheet'!$F$5:$F$35)&gt;0,LOOKUP(AZ75,'Master 2012 Pay Sheet'!$E$5:$E$35,'Master 2012 Pay Sheet'!$F$5:$F$35),0))</f>
        <v/>
      </c>
      <c r="BB75" s="57" t="str">
        <f t="shared" si="198"/>
        <v/>
      </c>
      <c r="BC75" s="31" t="str">
        <f t="shared" si="199"/>
        <v/>
      </c>
      <c r="BD75" s="31" t="str">
        <f t="shared" si="200"/>
        <v/>
      </c>
      <c r="BE75" s="31" t="str">
        <f t="shared" si="201"/>
        <v/>
      </c>
      <c r="BF75" s="56" t="str">
        <f t="shared" si="202"/>
        <v/>
      </c>
      <c r="BG75" s="31" t="str">
        <f t="shared" si="203"/>
        <v/>
      </c>
      <c r="BH75" s="31" t="str">
        <f t="shared" si="204"/>
        <v/>
      </c>
      <c r="BI75" s="56" t="str">
        <f t="shared" si="205"/>
        <v/>
      </c>
      <c r="BJ75" s="31" t="str">
        <f t="shared" si="206"/>
        <v/>
      </c>
      <c r="BK75" s="31" t="str">
        <f t="shared" si="207"/>
        <v/>
      </c>
      <c r="BL75" s="31" t="str">
        <f t="shared" si="208"/>
        <v/>
      </c>
      <c r="BM75" s="31" t="str">
        <f t="shared" si="209"/>
        <v/>
      </c>
      <c r="BN75" s="31" t="str">
        <f t="shared" si="210"/>
        <v/>
      </c>
      <c r="BO75" s="31" t="str">
        <f t="shared" si="211"/>
        <v/>
      </c>
      <c r="BP75" s="31" t="str">
        <f t="shared" si="212"/>
        <v/>
      </c>
      <c r="BQ75" s="31" t="str">
        <f t="shared" si="213"/>
        <v/>
      </c>
      <c r="BR75" s="31" t="str">
        <f t="shared" si="214"/>
        <v/>
      </c>
      <c r="BS75" s="31" t="str">
        <f t="shared" si="215"/>
        <v/>
      </c>
      <c r="BT75" s="31" t="str">
        <f t="shared" si="216"/>
        <v/>
      </c>
      <c r="BU75" s="31" t="str">
        <f t="shared" si="217"/>
        <v/>
      </c>
      <c r="BV75" s="31" t="str">
        <f t="shared" si="218"/>
        <v/>
      </c>
      <c r="BW75" s="31" t="str">
        <f t="shared" si="219"/>
        <v/>
      </c>
      <c r="BX75" s="31" t="str">
        <f t="shared" si="220"/>
        <v/>
      </c>
      <c r="BY75" s="31" t="str">
        <f t="shared" si="221"/>
        <v/>
      </c>
      <c r="BZ75" s="31" t="str">
        <f t="shared" si="222"/>
        <v/>
      </c>
      <c r="CA75" s="31" t="str">
        <f t="shared" si="223"/>
        <v/>
      </c>
      <c r="CB75" s="31" t="str">
        <f t="shared" si="224"/>
        <v/>
      </c>
      <c r="CC75" s="31" t="str">
        <f t="shared" si="225"/>
        <v/>
      </c>
      <c r="CD75" s="31" t="str">
        <f t="shared" si="226"/>
        <v/>
      </c>
      <c r="CE75" s="31" t="str">
        <f t="shared" si="227"/>
        <v/>
      </c>
      <c r="CF75" s="31" t="str">
        <f t="shared" si="228"/>
        <v/>
      </c>
      <c r="CG75" s="31" t="str">
        <f t="shared" si="229"/>
        <v/>
      </c>
      <c r="CH75" s="31" t="str">
        <f t="shared" si="230"/>
        <v/>
      </c>
      <c r="CI75" s="31" t="str">
        <f t="shared" si="231"/>
        <v/>
      </c>
      <c r="CJ75" s="31" t="str">
        <f t="shared" si="232"/>
        <v/>
      </c>
      <c r="CK75" s="31" t="str">
        <f t="shared" si="233"/>
        <v/>
      </c>
      <c r="CL75" s="31" t="str">
        <f t="shared" si="234"/>
        <v/>
      </c>
      <c r="CM75" s="31" t="str">
        <f t="shared" si="235"/>
        <v/>
      </c>
      <c r="CN75" s="31" t="str">
        <f t="shared" si="236"/>
        <v/>
      </c>
      <c r="CO75" s="31" t="str">
        <f t="shared" si="237"/>
        <v/>
      </c>
      <c r="CP75" s="31" t="str">
        <f t="shared" si="238"/>
        <v/>
      </c>
      <c r="CQ75" s="31" t="str">
        <f t="shared" si="239"/>
        <v/>
      </c>
      <c r="CR75" s="31" t="str">
        <f t="shared" si="240"/>
        <v/>
      </c>
      <c r="CS75" s="31" t="str">
        <f t="shared" si="241"/>
        <v/>
      </c>
      <c r="CT75" s="31" t="str">
        <f t="shared" si="242"/>
        <v/>
      </c>
      <c r="CU75" s="31" t="str">
        <f t="shared" si="243"/>
        <v/>
      </c>
      <c r="CV75" s="31" t="str">
        <f t="shared" si="244"/>
        <v/>
      </c>
      <c r="CW75" s="31" t="str">
        <f t="shared" si="245"/>
        <v/>
      </c>
      <c r="CX75" s="31" t="str">
        <f t="shared" si="246"/>
        <v/>
      </c>
      <c r="CY75" s="31" t="str">
        <f t="shared" si="247"/>
        <v/>
      </c>
      <c r="CZ75" s="31" t="str">
        <f t="shared" si="248"/>
        <v/>
      </c>
      <c r="DA75" s="31" t="str">
        <f t="shared" si="249"/>
        <v/>
      </c>
      <c r="DB75" s="31" t="str">
        <f t="shared" si="250"/>
        <v/>
      </c>
      <c r="DC75" s="31" t="str">
        <f t="shared" si="251"/>
        <v/>
      </c>
      <c r="DD75" s="31" t="str">
        <f t="shared" si="252"/>
        <v/>
      </c>
      <c r="DE75" s="31" t="str">
        <f t="shared" si="253"/>
        <v/>
      </c>
      <c r="DF75" s="31" t="str">
        <f t="shared" si="254"/>
        <v/>
      </c>
      <c r="DG75" s="31" t="str">
        <f t="shared" si="255"/>
        <v/>
      </c>
      <c r="DH75" s="31" t="str">
        <f t="shared" si="256"/>
        <v/>
      </c>
      <c r="DI75" s="31" t="str">
        <f t="shared" si="257"/>
        <v/>
      </c>
      <c r="DJ75" s="31" t="str">
        <f t="shared" si="258"/>
        <v/>
      </c>
      <c r="DK75" s="31" t="str">
        <f t="shared" si="259"/>
        <v/>
      </c>
      <c r="DL75" s="31" t="str">
        <f t="shared" si="260"/>
        <v/>
      </c>
      <c r="DM75" s="31" t="str">
        <f t="shared" si="261"/>
        <v/>
      </c>
      <c r="DN75" s="31" t="str">
        <f t="shared" si="262"/>
        <v/>
      </c>
      <c r="DO75" s="31" t="str">
        <f t="shared" si="263"/>
        <v/>
      </c>
      <c r="DP75" s="31" t="str">
        <f t="shared" si="264"/>
        <v/>
      </c>
      <c r="DQ75" s="31" t="str">
        <f t="shared" si="265"/>
        <v/>
      </c>
      <c r="DR75" s="31" t="str">
        <f t="shared" si="266"/>
        <v/>
      </c>
      <c r="DS75" s="31" t="str">
        <f t="shared" si="267"/>
        <v/>
      </c>
      <c r="DT75" s="31" t="str">
        <f t="shared" si="268"/>
        <v/>
      </c>
      <c r="DU75" s="31" t="str">
        <f t="shared" si="269"/>
        <v/>
      </c>
      <c r="DV75" s="31" t="str">
        <f t="shared" si="270"/>
        <v/>
      </c>
      <c r="DW75" s="48" t="e">
        <f t="shared" si="271"/>
        <v>#VALUE!</v>
      </c>
      <c r="DX75" s="72" t="str">
        <f t="shared" si="272"/>
        <v/>
      </c>
      <c r="DY75" s="74">
        <v>31</v>
      </c>
      <c r="DZ75" s="74">
        <v>12.06</v>
      </c>
    </row>
    <row r="76" spans="1:130" ht="13.2" x14ac:dyDescent="0.25">
      <c r="A76" s="31" t="s">
        <v>318</v>
      </c>
      <c r="B76" s="72">
        <v>74</v>
      </c>
      <c r="C76" s="15"/>
      <c r="D76" s="14"/>
      <c r="E76" s="14"/>
      <c r="F76" s="14"/>
      <c r="G76" s="14"/>
      <c r="H76" s="14"/>
      <c r="I76" s="15"/>
      <c r="J76" s="47"/>
      <c r="K76" s="47"/>
      <c r="L76" s="47"/>
      <c r="M76" s="54"/>
      <c r="N76" s="54"/>
      <c r="O76" s="54"/>
      <c r="P76" s="54"/>
      <c r="Q76" s="54"/>
      <c r="R76" s="51"/>
      <c r="S76" s="51"/>
      <c r="T76" s="51"/>
      <c r="U76" s="51"/>
      <c r="V76" s="51"/>
      <c r="W76" s="51"/>
      <c r="X76" s="52" t="str">
        <f t="shared" si="182"/>
        <v xml:space="preserve"> </v>
      </c>
      <c r="Y76" s="52" t="str">
        <f t="shared" si="183"/>
        <v xml:space="preserve"> </v>
      </c>
      <c r="Z76" s="52" t="str">
        <f t="shared" si="184"/>
        <v xml:space="preserve"> </v>
      </c>
      <c r="AA76" s="52" t="str">
        <f t="shared" si="185"/>
        <v xml:space="preserve"> </v>
      </c>
      <c r="AB76" s="52" t="str">
        <f t="shared" si="186"/>
        <v xml:space="preserve"> </v>
      </c>
      <c r="AC76" s="54"/>
      <c r="AD76" s="54"/>
      <c r="AE76" s="54"/>
      <c r="AF76" s="54"/>
      <c r="AG76" s="54"/>
      <c r="AH76" s="52" t="str">
        <f t="shared" si="187"/>
        <v xml:space="preserve"> </v>
      </c>
      <c r="AI76" s="52" t="str">
        <f t="shared" si="188"/>
        <v xml:space="preserve"> </v>
      </c>
      <c r="AJ76" s="52" t="str">
        <f t="shared" si="189"/>
        <v xml:space="preserve"> </v>
      </c>
      <c r="AK76" s="52" t="str">
        <f t="shared" si="190"/>
        <v xml:space="preserve"> </v>
      </c>
      <c r="AL76" s="52" t="str">
        <f t="shared" si="191"/>
        <v xml:space="preserve"> </v>
      </c>
      <c r="AM76" s="53"/>
      <c r="AN76" s="53"/>
      <c r="AO76" s="53"/>
      <c r="AP76" s="53"/>
      <c r="AQ76" s="53"/>
      <c r="AR76" s="53"/>
      <c r="AS76" s="55" t="str">
        <f t="shared" si="192"/>
        <v/>
      </c>
      <c r="AT76" s="31" t="str">
        <f t="shared" si="193"/>
        <v/>
      </c>
      <c r="AU76" s="57" t="str">
        <f>IF(D76="","",IF(LOOKUP(AT76,'Master 2012 Pay Sheet'!$A$5:$A$35,'Master 2012 Pay Sheet'!$B$5:$B$35)&gt;0,LOOKUP(AT76,'Master 2012 Pay Sheet'!$A$5:$A$35,'Master 2012 Pay Sheet'!$B$5:$B$35),0))</f>
        <v/>
      </c>
      <c r="AV76" s="56" t="str">
        <f t="shared" si="194"/>
        <v/>
      </c>
      <c r="AW76" s="31" t="str">
        <f t="shared" si="195"/>
        <v/>
      </c>
      <c r="AX76" s="57" t="str">
        <f>IF(D76="","",IF(LOOKUP(AW76,'Master 2012 Pay Sheet'!$C$5:$C$35,'Master 2012 Pay Sheet'!$D$5:$D$35)&gt;0,LOOKUP(AW76,'Master 2012 Pay Sheet'!$C$5:$C$35,'Master 2012 Pay Sheet'!$D$5:$D$35),0))</f>
        <v/>
      </c>
      <c r="AY76" s="56" t="str">
        <f t="shared" si="196"/>
        <v/>
      </c>
      <c r="AZ76" s="31" t="str">
        <f t="shared" si="197"/>
        <v/>
      </c>
      <c r="BA76" s="57" t="str">
        <f>IF(D76="","",IF(LOOKUP(AZ76,'Master 2012 Pay Sheet'!$E$5:$E$35,'Master 2012 Pay Sheet'!$F$5:$F$35)&gt;0,LOOKUP(AZ76,'Master 2012 Pay Sheet'!$E$5:$E$35,'Master 2012 Pay Sheet'!$F$5:$F$35),0))</f>
        <v/>
      </c>
      <c r="BB76" s="57" t="str">
        <f t="shared" si="198"/>
        <v/>
      </c>
      <c r="BC76" s="31" t="str">
        <f t="shared" si="199"/>
        <v/>
      </c>
      <c r="BD76" s="31" t="str">
        <f t="shared" si="200"/>
        <v/>
      </c>
      <c r="BE76" s="31" t="str">
        <f t="shared" si="201"/>
        <v/>
      </c>
      <c r="BF76" s="56" t="str">
        <f t="shared" si="202"/>
        <v/>
      </c>
      <c r="BG76" s="31" t="str">
        <f t="shared" si="203"/>
        <v/>
      </c>
      <c r="BH76" s="31" t="str">
        <f t="shared" si="204"/>
        <v/>
      </c>
      <c r="BI76" s="56" t="str">
        <f t="shared" si="205"/>
        <v/>
      </c>
      <c r="BJ76" s="31" t="str">
        <f t="shared" si="206"/>
        <v/>
      </c>
      <c r="BK76" s="31" t="str">
        <f t="shared" si="207"/>
        <v/>
      </c>
      <c r="BL76" s="31" t="str">
        <f t="shared" si="208"/>
        <v/>
      </c>
      <c r="BM76" s="31" t="str">
        <f t="shared" si="209"/>
        <v/>
      </c>
      <c r="BN76" s="31" t="str">
        <f t="shared" si="210"/>
        <v/>
      </c>
      <c r="BO76" s="31" t="str">
        <f t="shared" si="211"/>
        <v/>
      </c>
      <c r="BP76" s="31" t="str">
        <f t="shared" si="212"/>
        <v/>
      </c>
      <c r="BQ76" s="31" t="str">
        <f t="shared" si="213"/>
        <v/>
      </c>
      <c r="BR76" s="31" t="str">
        <f t="shared" si="214"/>
        <v/>
      </c>
      <c r="BS76" s="31" t="str">
        <f t="shared" si="215"/>
        <v/>
      </c>
      <c r="BT76" s="31" t="str">
        <f t="shared" si="216"/>
        <v/>
      </c>
      <c r="BU76" s="31" t="str">
        <f t="shared" si="217"/>
        <v/>
      </c>
      <c r="BV76" s="31" t="str">
        <f t="shared" si="218"/>
        <v/>
      </c>
      <c r="BW76" s="31" t="str">
        <f t="shared" si="219"/>
        <v/>
      </c>
      <c r="BX76" s="31" t="str">
        <f t="shared" si="220"/>
        <v/>
      </c>
      <c r="BY76" s="31" t="str">
        <f t="shared" si="221"/>
        <v/>
      </c>
      <c r="BZ76" s="31" t="str">
        <f t="shared" si="222"/>
        <v/>
      </c>
      <c r="CA76" s="31" t="str">
        <f t="shared" si="223"/>
        <v/>
      </c>
      <c r="CB76" s="31" t="str">
        <f t="shared" si="224"/>
        <v/>
      </c>
      <c r="CC76" s="31" t="str">
        <f t="shared" si="225"/>
        <v/>
      </c>
      <c r="CD76" s="31" t="str">
        <f t="shared" si="226"/>
        <v/>
      </c>
      <c r="CE76" s="31" t="str">
        <f t="shared" si="227"/>
        <v/>
      </c>
      <c r="CF76" s="31" t="str">
        <f t="shared" si="228"/>
        <v/>
      </c>
      <c r="CG76" s="31" t="str">
        <f t="shared" si="229"/>
        <v/>
      </c>
      <c r="CH76" s="31" t="str">
        <f t="shared" si="230"/>
        <v/>
      </c>
      <c r="CI76" s="31" t="str">
        <f t="shared" si="231"/>
        <v/>
      </c>
      <c r="CJ76" s="31" t="str">
        <f t="shared" si="232"/>
        <v/>
      </c>
      <c r="CK76" s="31" t="str">
        <f t="shared" si="233"/>
        <v/>
      </c>
      <c r="CL76" s="31" t="str">
        <f t="shared" si="234"/>
        <v/>
      </c>
      <c r="CM76" s="31" t="str">
        <f t="shared" si="235"/>
        <v/>
      </c>
      <c r="CN76" s="31" t="str">
        <f t="shared" si="236"/>
        <v/>
      </c>
      <c r="CO76" s="31" t="str">
        <f t="shared" si="237"/>
        <v/>
      </c>
      <c r="CP76" s="31" t="str">
        <f t="shared" si="238"/>
        <v/>
      </c>
      <c r="CQ76" s="31" t="str">
        <f t="shared" si="239"/>
        <v/>
      </c>
      <c r="CR76" s="31" t="str">
        <f t="shared" si="240"/>
        <v/>
      </c>
      <c r="CS76" s="31" t="str">
        <f t="shared" si="241"/>
        <v/>
      </c>
      <c r="CT76" s="31" t="str">
        <f t="shared" si="242"/>
        <v/>
      </c>
      <c r="CU76" s="31" t="str">
        <f t="shared" si="243"/>
        <v/>
      </c>
      <c r="CV76" s="31" t="str">
        <f t="shared" si="244"/>
        <v/>
      </c>
      <c r="CW76" s="31" t="str">
        <f t="shared" si="245"/>
        <v/>
      </c>
      <c r="CX76" s="31" t="str">
        <f t="shared" si="246"/>
        <v/>
      </c>
      <c r="CY76" s="31" t="str">
        <f t="shared" si="247"/>
        <v/>
      </c>
      <c r="CZ76" s="31" t="str">
        <f t="shared" si="248"/>
        <v/>
      </c>
      <c r="DA76" s="31" t="str">
        <f t="shared" si="249"/>
        <v/>
      </c>
      <c r="DB76" s="31" t="str">
        <f t="shared" si="250"/>
        <v/>
      </c>
      <c r="DC76" s="31" t="str">
        <f t="shared" si="251"/>
        <v/>
      </c>
      <c r="DD76" s="31" t="str">
        <f t="shared" si="252"/>
        <v/>
      </c>
      <c r="DE76" s="31" t="str">
        <f t="shared" si="253"/>
        <v/>
      </c>
      <c r="DF76" s="31" t="str">
        <f t="shared" si="254"/>
        <v/>
      </c>
      <c r="DG76" s="31" t="str">
        <f t="shared" si="255"/>
        <v/>
      </c>
      <c r="DH76" s="31" t="str">
        <f t="shared" si="256"/>
        <v/>
      </c>
      <c r="DI76" s="31" t="str">
        <f t="shared" si="257"/>
        <v/>
      </c>
      <c r="DJ76" s="31" t="str">
        <f t="shared" si="258"/>
        <v/>
      </c>
      <c r="DK76" s="31" t="str">
        <f t="shared" si="259"/>
        <v/>
      </c>
      <c r="DL76" s="31" t="str">
        <f t="shared" si="260"/>
        <v/>
      </c>
      <c r="DM76" s="31" t="str">
        <f t="shared" si="261"/>
        <v/>
      </c>
      <c r="DN76" s="31" t="str">
        <f t="shared" si="262"/>
        <v/>
      </c>
      <c r="DO76" s="31" t="str">
        <f t="shared" si="263"/>
        <v/>
      </c>
      <c r="DP76" s="31" t="str">
        <f t="shared" si="264"/>
        <v/>
      </c>
      <c r="DQ76" s="31" t="str">
        <f t="shared" si="265"/>
        <v/>
      </c>
      <c r="DR76" s="31" t="str">
        <f t="shared" si="266"/>
        <v/>
      </c>
      <c r="DS76" s="31" t="str">
        <f t="shared" si="267"/>
        <v/>
      </c>
      <c r="DT76" s="31" t="str">
        <f t="shared" si="268"/>
        <v/>
      </c>
      <c r="DU76" s="31" t="str">
        <f t="shared" si="269"/>
        <v/>
      </c>
      <c r="DV76" s="31" t="str">
        <f t="shared" si="270"/>
        <v/>
      </c>
      <c r="DW76" s="48" t="e">
        <f t="shared" si="271"/>
        <v>#VALUE!</v>
      </c>
      <c r="DX76" s="72" t="str">
        <f t="shared" si="272"/>
        <v/>
      </c>
      <c r="DY76" s="74">
        <v>31.25</v>
      </c>
      <c r="DZ76" s="74">
        <v>12.38</v>
      </c>
    </row>
    <row r="77" spans="1:130" ht="13.2" x14ac:dyDescent="0.25">
      <c r="A77" s="31" t="s">
        <v>318</v>
      </c>
      <c r="B77" s="72">
        <v>75</v>
      </c>
      <c r="C77" s="15"/>
      <c r="D77" s="14"/>
      <c r="E77" s="14"/>
      <c r="F77" s="14"/>
      <c r="G77" s="14"/>
      <c r="H77" s="14"/>
      <c r="I77" s="15"/>
      <c r="J77" s="47"/>
      <c r="K77" s="47"/>
      <c r="L77" s="47"/>
      <c r="M77" s="54"/>
      <c r="N77" s="54"/>
      <c r="O77" s="54"/>
      <c r="P77" s="54"/>
      <c r="Q77" s="54"/>
      <c r="R77" s="51"/>
      <c r="S77" s="51"/>
      <c r="T77" s="51"/>
      <c r="U77" s="51"/>
      <c r="V77" s="51"/>
      <c r="W77" s="51"/>
      <c r="X77" s="52" t="str">
        <f t="shared" si="182"/>
        <v xml:space="preserve"> </v>
      </c>
      <c r="Y77" s="52" t="str">
        <f t="shared" si="183"/>
        <v xml:space="preserve"> </v>
      </c>
      <c r="Z77" s="52" t="str">
        <f t="shared" si="184"/>
        <v xml:space="preserve"> </v>
      </c>
      <c r="AA77" s="52" t="str">
        <f t="shared" si="185"/>
        <v xml:space="preserve"> </v>
      </c>
      <c r="AB77" s="52" t="str">
        <f t="shared" si="186"/>
        <v xml:space="preserve"> </v>
      </c>
      <c r="AC77" s="54"/>
      <c r="AD77" s="54"/>
      <c r="AE77" s="54"/>
      <c r="AF77" s="54"/>
      <c r="AG77" s="54"/>
      <c r="AH77" s="52" t="str">
        <f t="shared" si="187"/>
        <v xml:space="preserve"> </v>
      </c>
      <c r="AI77" s="52" t="str">
        <f t="shared" si="188"/>
        <v xml:space="preserve"> </v>
      </c>
      <c r="AJ77" s="52" t="str">
        <f t="shared" si="189"/>
        <v xml:space="preserve"> </v>
      </c>
      <c r="AK77" s="52" t="str">
        <f t="shared" si="190"/>
        <v xml:space="preserve"> </v>
      </c>
      <c r="AL77" s="52" t="str">
        <f t="shared" si="191"/>
        <v xml:space="preserve"> </v>
      </c>
      <c r="AM77" s="53"/>
      <c r="AN77" s="53"/>
      <c r="AO77" s="53"/>
      <c r="AP77" s="53"/>
      <c r="AQ77" s="53"/>
      <c r="AR77" s="53"/>
      <c r="AS77" s="55" t="str">
        <f t="shared" si="192"/>
        <v/>
      </c>
      <c r="AT77" s="31" t="str">
        <f t="shared" si="193"/>
        <v/>
      </c>
      <c r="AU77" s="57" t="str">
        <f>IF(D77="","",IF(LOOKUP(AT77,'Master 2012 Pay Sheet'!$A$5:$A$35,'Master 2012 Pay Sheet'!$B$5:$B$35)&gt;0,LOOKUP(AT77,'Master 2012 Pay Sheet'!$A$5:$A$35,'Master 2012 Pay Sheet'!$B$5:$B$35),0))</f>
        <v/>
      </c>
      <c r="AV77" s="56" t="str">
        <f t="shared" si="194"/>
        <v/>
      </c>
      <c r="AW77" s="31" t="str">
        <f t="shared" si="195"/>
        <v/>
      </c>
      <c r="AX77" s="57" t="str">
        <f>IF(D77="","",IF(LOOKUP(AW77,'Master 2012 Pay Sheet'!$C$5:$C$35,'Master 2012 Pay Sheet'!$D$5:$D$35)&gt;0,LOOKUP(AW77,'Master 2012 Pay Sheet'!$C$5:$C$35,'Master 2012 Pay Sheet'!$D$5:$D$35),0))</f>
        <v/>
      </c>
      <c r="AY77" s="56" t="str">
        <f t="shared" si="196"/>
        <v/>
      </c>
      <c r="AZ77" s="31" t="str">
        <f t="shared" si="197"/>
        <v/>
      </c>
      <c r="BA77" s="57" t="str">
        <f>IF(D77="","",IF(LOOKUP(AZ77,'Master 2012 Pay Sheet'!$E$5:$E$35,'Master 2012 Pay Sheet'!$F$5:$F$35)&gt;0,LOOKUP(AZ77,'Master 2012 Pay Sheet'!$E$5:$E$35,'Master 2012 Pay Sheet'!$F$5:$F$35),0))</f>
        <v/>
      </c>
      <c r="BB77" s="57" t="str">
        <f t="shared" si="198"/>
        <v/>
      </c>
      <c r="BC77" s="31" t="str">
        <f t="shared" si="199"/>
        <v/>
      </c>
      <c r="BD77" s="31" t="str">
        <f t="shared" si="200"/>
        <v/>
      </c>
      <c r="BE77" s="31" t="str">
        <f t="shared" si="201"/>
        <v/>
      </c>
      <c r="BF77" s="56" t="str">
        <f t="shared" si="202"/>
        <v/>
      </c>
      <c r="BG77" s="31" t="str">
        <f t="shared" si="203"/>
        <v/>
      </c>
      <c r="BH77" s="31" t="str">
        <f t="shared" si="204"/>
        <v/>
      </c>
      <c r="BI77" s="56" t="str">
        <f t="shared" si="205"/>
        <v/>
      </c>
      <c r="BJ77" s="31" t="str">
        <f t="shared" si="206"/>
        <v/>
      </c>
      <c r="BK77" s="31" t="str">
        <f t="shared" si="207"/>
        <v/>
      </c>
      <c r="BL77" s="31" t="str">
        <f t="shared" si="208"/>
        <v/>
      </c>
      <c r="BM77" s="31" t="str">
        <f t="shared" si="209"/>
        <v/>
      </c>
      <c r="BN77" s="31" t="str">
        <f t="shared" si="210"/>
        <v/>
      </c>
      <c r="BO77" s="31" t="str">
        <f t="shared" si="211"/>
        <v/>
      </c>
      <c r="BP77" s="31" t="str">
        <f t="shared" si="212"/>
        <v/>
      </c>
      <c r="BQ77" s="31" t="str">
        <f t="shared" si="213"/>
        <v/>
      </c>
      <c r="BR77" s="31" t="str">
        <f t="shared" si="214"/>
        <v/>
      </c>
      <c r="BS77" s="31" t="str">
        <f t="shared" si="215"/>
        <v/>
      </c>
      <c r="BT77" s="31" t="str">
        <f t="shared" si="216"/>
        <v/>
      </c>
      <c r="BU77" s="31" t="str">
        <f t="shared" si="217"/>
        <v/>
      </c>
      <c r="BV77" s="31" t="str">
        <f t="shared" si="218"/>
        <v/>
      </c>
      <c r="BW77" s="31" t="str">
        <f t="shared" si="219"/>
        <v/>
      </c>
      <c r="BX77" s="31" t="str">
        <f t="shared" si="220"/>
        <v/>
      </c>
      <c r="BY77" s="31" t="str">
        <f t="shared" si="221"/>
        <v/>
      </c>
      <c r="BZ77" s="31" t="str">
        <f t="shared" si="222"/>
        <v/>
      </c>
      <c r="CA77" s="31" t="str">
        <f t="shared" si="223"/>
        <v/>
      </c>
      <c r="CB77" s="31" t="str">
        <f t="shared" si="224"/>
        <v/>
      </c>
      <c r="CC77" s="31" t="str">
        <f t="shared" si="225"/>
        <v/>
      </c>
      <c r="CD77" s="31" t="str">
        <f t="shared" si="226"/>
        <v/>
      </c>
      <c r="CE77" s="31" t="str">
        <f t="shared" si="227"/>
        <v/>
      </c>
      <c r="CF77" s="31" t="str">
        <f t="shared" si="228"/>
        <v/>
      </c>
      <c r="CG77" s="31" t="str">
        <f t="shared" si="229"/>
        <v/>
      </c>
      <c r="CH77" s="31" t="str">
        <f t="shared" si="230"/>
        <v/>
      </c>
      <c r="CI77" s="31" t="str">
        <f t="shared" si="231"/>
        <v/>
      </c>
      <c r="CJ77" s="31" t="str">
        <f t="shared" si="232"/>
        <v/>
      </c>
      <c r="CK77" s="31" t="str">
        <f t="shared" si="233"/>
        <v/>
      </c>
      <c r="CL77" s="31" t="str">
        <f t="shared" si="234"/>
        <v/>
      </c>
      <c r="CM77" s="31" t="str">
        <f t="shared" si="235"/>
        <v/>
      </c>
      <c r="CN77" s="31" t="str">
        <f t="shared" si="236"/>
        <v/>
      </c>
      <c r="CO77" s="31" t="str">
        <f t="shared" si="237"/>
        <v/>
      </c>
      <c r="CP77" s="31" t="str">
        <f t="shared" si="238"/>
        <v/>
      </c>
      <c r="CQ77" s="31" t="str">
        <f t="shared" si="239"/>
        <v/>
      </c>
      <c r="CR77" s="31" t="str">
        <f t="shared" si="240"/>
        <v/>
      </c>
      <c r="CS77" s="31" t="str">
        <f t="shared" si="241"/>
        <v/>
      </c>
      <c r="CT77" s="31" t="str">
        <f t="shared" si="242"/>
        <v/>
      </c>
      <c r="CU77" s="31" t="str">
        <f t="shared" si="243"/>
        <v/>
      </c>
      <c r="CV77" s="31" t="str">
        <f t="shared" si="244"/>
        <v/>
      </c>
      <c r="CW77" s="31" t="str">
        <f t="shared" si="245"/>
        <v/>
      </c>
      <c r="CX77" s="31" t="str">
        <f t="shared" si="246"/>
        <v/>
      </c>
      <c r="CY77" s="31" t="str">
        <f t="shared" si="247"/>
        <v/>
      </c>
      <c r="CZ77" s="31" t="str">
        <f t="shared" si="248"/>
        <v/>
      </c>
      <c r="DA77" s="31" t="str">
        <f t="shared" si="249"/>
        <v/>
      </c>
      <c r="DB77" s="31" t="str">
        <f t="shared" si="250"/>
        <v/>
      </c>
      <c r="DC77" s="31" t="str">
        <f t="shared" si="251"/>
        <v/>
      </c>
      <c r="DD77" s="31" t="str">
        <f t="shared" si="252"/>
        <v/>
      </c>
      <c r="DE77" s="31" t="str">
        <f t="shared" si="253"/>
        <v/>
      </c>
      <c r="DF77" s="31" t="str">
        <f t="shared" si="254"/>
        <v/>
      </c>
      <c r="DG77" s="31" t="str">
        <f t="shared" si="255"/>
        <v/>
      </c>
      <c r="DH77" s="31" t="str">
        <f t="shared" si="256"/>
        <v/>
      </c>
      <c r="DI77" s="31" t="str">
        <f t="shared" si="257"/>
        <v/>
      </c>
      <c r="DJ77" s="31" t="str">
        <f t="shared" si="258"/>
        <v/>
      </c>
      <c r="DK77" s="31" t="str">
        <f t="shared" si="259"/>
        <v/>
      </c>
      <c r="DL77" s="31" t="str">
        <f t="shared" si="260"/>
        <v/>
      </c>
      <c r="DM77" s="31" t="str">
        <f t="shared" si="261"/>
        <v/>
      </c>
      <c r="DN77" s="31" t="str">
        <f t="shared" si="262"/>
        <v/>
      </c>
      <c r="DO77" s="31" t="str">
        <f t="shared" si="263"/>
        <v/>
      </c>
      <c r="DP77" s="31" t="str">
        <f t="shared" si="264"/>
        <v/>
      </c>
      <c r="DQ77" s="31" t="str">
        <f t="shared" si="265"/>
        <v/>
      </c>
      <c r="DR77" s="31" t="str">
        <f t="shared" si="266"/>
        <v/>
      </c>
      <c r="DS77" s="31" t="str">
        <f t="shared" si="267"/>
        <v/>
      </c>
      <c r="DT77" s="31" t="str">
        <f t="shared" si="268"/>
        <v/>
      </c>
      <c r="DU77" s="31" t="str">
        <f t="shared" si="269"/>
        <v/>
      </c>
      <c r="DV77" s="31" t="str">
        <f t="shared" si="270"/>
        <v/>
      </c>
      <c r="DW77" s="48" t="e">
        <f t="shared" si="271"/>
        <v>#VALUE!</v>
      </c>
      <c r="DX77" s="72" t="str">
        <f t="shared" si="272"/>
        <v/>
      </c>
      <c r="DY77" s="74">
        <v>31.5</v>
      </c>
      <c r="DZ77" s="74">
        <v>12.7</v>
      </c>
    </row>
    <row r="78" spans="1:130" ht="13.2" x14ac:dyDescent="0.25">
      <c r="A78" s="31" t="s">
        <v>318</v>
      </c>
      <c r="B78" s="72">
        <v>76</v>
      </c>
      <c r="C78" s="15"/>
      <c r="D78" s="14"/>
      <c r="E78" s="14"/>
      <c r="F78" s="14"/>
      <c r="G78" s="14"/>
      <c r="H78" s="14"/>
      <c r="I78" s="15"/>
      <c r="J78" s="47"/>
      <c r="K78" s="47"/>
      <c r="L78" s="47"/>
      <c r="M78" s="54"/>
      <c r="N78" s="54"/>
      <c r="O78" s="54"/>
      <c r="P78" s="54"/>
      <c r="Q78" s="54"/>
      <c r="R78" s="51"/>
      <c r="S78" s="51"/>
      <c r="T78" s="51"/>
      <c r="U78" s="51"/>
      <c r="V78" s="51"/>
      <c r="W78" s="51"/>
      <c r="X78" s="52" t="str">
        <f t="shared" si="182"/>
        <v xml:space="preserve"> </v>
      </c>
      <c r="Y78" s="52" t="str">
        <f t="shared" si="183"/>
        <v xml:space="preserve"> </v>
      </c>
      <c r="Z78" s="52" t="str">
        <f t="shared" si="184"/>
        <v xml:space="preserve"> </v>
      </c>
      <c r="AA78" s="52" t="str">
        <f t="shared" si="185"/>
        <v xml:space="preserve"> </v>
      </c>
      <c r="AB78" s="52" t="str">
        <f t="shared" si="186"/>
        <v xml:space="preserve"> </v>
      </c>
      <c r="AC78" s="54"/>
      <c r="AD78" s="54"/>
      <c r="AE78" s="54"/>
      <c r="AF78" s="54"/>
      <c r="AG78" s="54"/>
      <c r="AH78" s="52" t="str">
        <f t="shared" si="187"/>
        <v xml:space="preserve"> </v>
      </c>
      <c r="AI78" s="52" t="str">
        <f t="shared" si="188"/>
        <v xml:space="preserve"> </v>
      </c>
      <c r="AJ78" s="52" t="str">
        <f t="shared" si="189"/>
        <v xml:space="preserve"> </v>
      </c>
      <c r="AK78" s="52" t="str">
        <f t="shared" si="190"/>
        <v xml:space="preserve"> </v>
      </c>
      <c r="AL78" s="52" t="str">
        <f t="shared" si="191"/>
        <v xml:space="preserve"> </v>
      </c>
      <c r="AM78" s="53"/>
      <c r="AN78" s="53"/>
      <c r="AO78" s="53"/>
      <c r="AP78" s="53"/>
      <c r="AQ78" s="53"/>
      <c r="AR78" s="53"/>
      <c r="AS78" s="55" t="str">
        <f t="shared" si="192"/>
        <v/>
      </c>
      <c r="AT78" s="31" t="str">
        <f t="shared" si="193"/>
        <v/>
      </c>
      <c r="AU78" s="57" t="str">
        <f>IF(D78="","",IF(LOOKUP(AT78,'Master 2012 Pay Sheet'!$A$5:$A$35,'Master 2012 Pay Sheet'!$B$5:$B$35)&gt;0,LOOKUP(AT78,'Master 2012 Pay Sheet'!$A$5:$A$35,'Master 2012 Pay Sheet'!$B$5:$B$35),0))</f>
        <v/>
      </c>
      <c r="AV78" s="56" t="str">
        <f t="shared" si="194"/>
        <v/>
      </c>
      <c r="AW78" s="31" t="str">
        <f t="shared" si="195"/>
        <v/>
      </c>
      <c r="AX78" s="57" t="str">
        <f>IF(D78="","",IF(LOOKUP(AW78,'Master 2012 Pay Sheet'!$C$5:$C$35,'Master 2012 Pay Sheet'!$D$5:$D$35)&gt;0,LOOKUP(AW78,'Master 2012 Pay Sheet'!$C$5:$C$35,'Master 2012 Pay Sheet'!$D$5:$D$35),0))</f>
        <v/>
      </c>
      <c r="AY78" s="56" t="str">
        <f t="shared" si="196"/>
        <v/>
      </c>
      <c r="AZ78" s="31" t="str">
        <f t="shared" si="197"/>
        <v/>
      </c>
      <c r="BA78" s="57" t="str">
        <f>IF(D78="","",IF(LOOKUP(AZ78,'Master 2012 Pay Sheet'!$E$5:$E$35,'Master 2012 Pay Sheet'!$F$5:$F$35)&gt;0,LOOKUP(AZ78,'Master 2012 Pay Sheet'!$E$5:$E$35,'Master 2012 Pay Sheet'!$F$5:$F$35),0))</f>
        <v/>
      </c>
      <c r="BB78" s="57" t="str">
        <f t="shared" si="198"/>
        <v/>
      </c>
      <c r="BC78" s="31" t="str">
        <f t="shared" si="199"/>
        <v/>
      </c>
      <c r="BD78" s="31" t="str">
        <f t="shared" si="200"/>
        <v/>
      </c>
      <c r="BE78" s="31" t="str">
        <f t="shared" si="201"/>
        <v/>
      </c>
      <c r="BF78" s="56" t="str">
        <f t="shared" si="202"/>
        <v/>
      </c>
      <c r="BG78" s="31" t="str">
        <f t="shared" si="203"/>
        <v/>
      </c>
      <c r="BH78" s="31" t="str">
        <f t="shared" si="204"/>
        <v/>
      </c>
      <c r="BI78" s="56" t="str">
        <f t="shared" si="205"/>
        <v/>
      </c>
      <c r="BJ78" s="31" t="str">
        <f t="shared" si="206"/>
        <v/>
      </c>
      <c r="BK78" s="31" t="str">
        <f t="shared" si="207"/>
        <v/>
      </c>
      <c r="BL78" s="31" t="str">
        <f t="shared" si="208"/>
        <v/>
      </c>
      <c r="BM78" s="31" t="str">
        <f t="shared" si="209"/>
        <v/>
      </c>
      <c r="BN78" s="31" t="str">
        <f t="shared" si="210"/>
        <v/>
      </c>
      <c r="BO78" s="31" t="str">
        <f t="shared" si="211"/>
        <v/>
      </c>
      <c r="BP78" s="31" t="str">
        <f t="shared" si="212"/>
        <v/>
      </c>
      <c r="BQ78" s="31" t="str">
        <f t="shared" si="213"/>
        <v/>
      </c>
      <c r="BR78" s="31" t="str">
        <f t="shared" si="214"/>
        <v/>
      </c>
      <c r="BS78" s="31" t="str">
        <f t="shared" si="215"/>
        <v/>
      </c>
      <c r="BT78" s="31" t="str">
        <f t="shared" si="216"/>
        <v/>
      </c>
      <c r="BU78" s="31" t="str">
        <f t="shared" si="217"/>
        <v/>
      </c>
      <c r="BV78" s="31" t="str">
        <f t="shared" si="218"/>
        <v/>
      </c>
      <c r="BW78" s="31" t="str">
        <f t="shared" si="219"/>
        <v/>
      </c>
      <c r="BX78" s="31" t="str">
        <f t="shared" si="220"/>
        <v/>
      </c>
      <c r="BY78" s="31" t="str">
        <f t="shared" si="221"/>
        <v/>
      </c>
      <c r="BZ78" s="31" t="str">
        <f t="shared" si="222"/>
        <v/>
      </c>
      <c r="CA78" s="31" t="str">
        <f t="shared" si="223"/>
        <v/>
      </c>
      <c r="CB78" s="31" t="str">
        <f t="shared" si="224"/>
        <v/>
      </c>
      <c r="CC78" s="31" t="str">
        <f t="shared" si="225"/>
        <v/>
      </c>
      <c r="CD78" s="31" t="str">
        <f t="shared" si="226"/>
        <v/>
      </c>
      <c r="CE78" s="31" t="str">
        <f t="shared" si="227"/>
        <v/>
      </c>
      <c r="CF78" s="31" t="str">
        <f t="shared" si="228"/>
        <v/>
      </c>
      <c r="CG78" s="31" t="str">
        <f t="shared" si="229"/>
        <v/>
      </c>
      <c r="CH78" s="31" t="str">
        <f t="shared" si="230"/>
        <v/>
      </c>
      <c r="CI78" s="31" t="str">
        <f t="shared" si="231"/>
        <v/>
      </c>
      <c r="CJ78" s="31" t="str">
        <f t="shared" si="232"/>
        <v/>
      </c>
      <c r="CK78" s="31" t="str">
        <f t="shared" si="233"/>
        <v/>
      </c>
      <c r="CL78" s="31" t="str">
        <f t="shared" si="234"/>
        <v/>
      </c>
      <c r="CM78" s="31" t="str">
        <f t="shared" si="235"/>
        <v/>
      </c>
      <c r="CN78" s="31" t="str">
        <f t="shared" si="236"/>
        <v/>
      </c>
      <c r="CO78" s="31" t="str">
        <f t="shared" si="237"/>
        <v/>
      </c>
      <c r="CP78" s="31" t="str">
        <f t="shared" si="238"/>
        <v/>
      </c>
      <c r="CQ78" s="31" t="str">
        <f t="shared" si="239"/>
        <v/>
      </c>
      <c r="CR78" s="31" t="str">
        <f t="shared" si="240"/>
        <v/>
      </c>
      <c r="CS78" s="31" t="str">
        <f t="shared" si="241"/>
        <v/>
      </c>
      <c r="CT78" s="31" t="str">
        <f t="shared" si="242"/>
        <v/>
      </c>
      <c r="CU78" s="31" t="str">
        <f t="shared" si="243"/>
        <v/>
      </c>
      <c r="CV78" s="31" t="str">
        <f t="shared" si="244"/>
        <v/>
      </c>
      <c r="CW78" s="31" t="str">
        <f t="shared" si="245"/>
        <v/>
      </c>
      <c r="CX78" s="31" t="str">
        <f t="shared" si="246"/>
        <v/>
      </c>
      <c r="CY78" s="31" t="str">
        <f t="shared" si="247"/>
        <v/>
      </c>
      <c r="CZ78" s="31" t="str">
        <f t="shared" si="248"/>
        <v/>
      </c>
      <c r="DA78" s="31" t="str">
        <f t="shared" si="249"/>
        <v/>
      </c>
      <c r="DB78" s="31" t="str">
        <f t="shared" si="250"/>
        <v/>
      </c>
      <c r="DC78" s="31" t="str">
        <f t="shared" si="251"/>
        <v/>
      </c>
      <c r="DD78" s="31" t="str">
        <f t="shared" si="252"/>
        <v/>
      </c>
      <c r="DE78" s="31" t="str">
        <f t="shared" si="253"/>
        <v/>
      </c>
      <c r="DF78" s="31" t="str">
        <f t="shared" si="254"/>
        <v/>
      </c>
      <c r="DG78" s="31" t="str">
        <f t="shared" si="255"/>
        <v/>
      </c>
      <c r="DH78" s="31" t="str">
        <f t="shared" si="256"/>
        <v/>
      </c>
      <c r="DI78" s="31" t="str">
        <f t="shared" si="257"/>
        <v/>
      </c>
      <c r="DJ78" s="31" t="str">
        <f t="shared" si="258"/>
        <v/>
      </c>
      <c r="DK78" s="31" t="str">
        <f t="shared" si="259"/>
        <v/>
      </c>
      <c r="DL78" s="31" t="str">
        <f t="shared" si="260"/>
        <v/>
      </c>
      <c r="DM78" s="31" t="str">
        <f t="shared" si="261"/>
        <v/>
      </c>
      <c r="DN78" s="31" t="str">
        <f t="shared" si="262"/>
        <v/>
      </c>
      <c r="DO78" s="31" t="str">
        <f t="shared" si="263"/>
        <v/>
      </c>
      <c r="DP78" s="31" t="str">
        <f t="shared" si="264"/>
        <v/>
      </c>
      <c r="DQ78" s="31" t="str">
        <f t="shared" si="265"/>
        <v/>
      </c>
      <c r="DR78" s="31" t="str">
        <f t="shared" si="266"/>
        <v/>
      </c>
      <c r="DS78" s="31" t="str">
        <f t="shared" si="267"/>
        <v/>
      </c>
      <c r="DT78" s="31" t="str">
        <f t="shared" si="268"/>
        <v/>
      </c>
      <c r="DU78" s="31" t="str">
        <f t="shared" si="269"/>
        <v/>
      </c>
      <c r="DV78" s="31" t="str">
        <f t="shared" si="270"/>
        <v/>
      </c>
      <c r="DW78" s="48" t="e">
        <f t="shared" si="271"/>
        <v>#VALUE!</v>
      </c>
      <c r="DX78" s="72" t="str">
        <f t="shared" si="272"/>
        <v/>
      </c>
      <c r="DY78" s="74">
        <v>31.75</v>
      </c>
      <c r="DZ78" s="74">
        <v>13.02</v>
      </c>
    </row>
    <row r="79" spans="1:130" ht="13.2" x14ac:dyDescent="0.25">
      <c r="A79" s="31" t="s">
        <v>318</v>
      </c>
      <c r="B79" s="72">
        <v>77</v>
      </c>
      <c r="C79" s="15"/>
      <c r="D79" s="14"/>
      <c r="E79" s="14"/>
      <c r="F79" s="14"/>
      <c r="G79" s="14"/>
      <c r="H79" s="14"/>
      <c r="I79" s="15"/>
      <c r="J79" s="47"/>
      <c r="K79" s="47"/>
      <c r="L79" s="47"/>
      <c r="M79" s="54"/>
      <c r="N79" s="54"/>
      <c r="O79" s="54"/>
      <c r="P79" s="54"/>
      <c r="Q79" s="54"/>
      <c r="R79" s="51"/>
      <c r="S79" s="51"/>
      <c r="T79" s="51"/>
      <c r="U79" s="51"/>
      <c r="V79" s="51"/>
      <c r="W79" s="51"/>
      <c r="X79" s="52" t="str">
        <f t="shared" si="182"/>
        <v xml:space="preserve"> </v>
      </c>
      <c r="Y79" s="52" t="str">
        <f t="shared" si="183"/>
        <v xml:space="preserve"> </v>
      </c>
      <c r="Z79" s="52" t="str">
        <f t="shared" si="184"/>
        <v xml:space="preserve"> </v>
      </c>
      <c r="AA79" s="52" t="str">
        <f t="shared" si="185"/>
        <v xml:space="preserve"> </v>
      </c>
      <c r="AB79" s="52" t="str">
        <f t="shared" si="186"/>
        <v xml:space="preserve"> </v>
      </c>
      <c r="AC79" s="54"/>
      <c r="AD79" s="54"/>
      <c r="AE79" s="54"/>
      <c r="AF79" s="54"/>
      <c r="AG79" s="54"/>
      <c r="AH79" s="52" t="str">
        <f t="shared" si="187"/>
        <v xml:space="preserve"> </v>
      </c>
      <c r="AI79" s="52" t="str">
        <f t="shared" si="188"/>
        <v xml:space="preserve"> </v>
      </c>
      <c r="AJ79" s="52" t="str">
        <f t="shared" si="189"/>
        <v xml:space="preserve"> </v>
      </c>
      <c r="AK79" s="52" t="str">
        <f t="shared" si="190"/>
        <v xml:space="preserve"> </v>
      </c>
      <c r="AL79" s="52" t="str">
        <f t="shared" si="191"/>
        <v xml:space="preserve"> </v>
      </c>
      <c r="AM79" s="53"/>
      <c r="AN79" s="53"/>
      <c r="AO79" s="53"/>
      <c r="AP79" s="53"/>
      <c r="AQ79" s="53"/>
      <c r="AR79" s="53"/>
      <c r="AS79" s="55" t="str">
        <f t="shared" si="192"/>
        <v/>
      </c>
      <c r="AT79" s="31" t="str">
        <f t="shared" si="193"/>
        <v/>
      </c>
      <c r="AU79" s="57" t="str">
        <f>IF(D79="","",IF(LOOKUP(AT79,'Master 2012 Pay Sheet'!$A$5:$A$35,'Master 2012 Pay Sheet'!$B$5:$B$35)&gt;0,LOOKUP(AT79,'Master 2012 Pay Sheet'!$A$5:$A$35,'Master 2012 Pay Sheet'!$B$5:$B$35),0))</f>
        <v/>
      </c>
      <c r="AV79" s="56" t="str">
        <f t="shared" si="194"/>
        <v/>
      </c>
      <c r="AW79" s="31" t="str">
        <f t="shared" si="195"/>
        <v/>
      </c>
      <c r="AX79" s="57" t="str">
        <f>IF(D79="","",IF(LOOKUP(AW79,'Master 2012 Pay Sheet'!$C$5:$C$35,'Master 2012 Pay Sheet'!$D$5:$D$35)&gt;0,LOOKUP(AW79,'Master 2012 Pay Sheet'!$C$5:$C$35,'Master 2012 Pay Sheet'!$D$5:$D$35),0))</f>
        <v/>
      </c>
      <c r="AY79" s="56" t="str">
        <f t="shared" si="196"/>
        <v/>
      </c>
      <c r="AZ79" s="31" t="str">
        <f t="shared" si="197"/>
        <v/>
      </c>
      <c r="BA79" s="57" t="str">
        <f>IF(D79="","",IF(LOOKUP(AZ79,'Master 2012 Pay Sheet'!$E$5:$E$35,'Master 2012 Pay Sheet'!$F$5:$F$35)&gt;0,LOOKUP(AZ79,'Master 2012 Pay Sheet'!$E$5:$E$35,'Master 2012 Pay Sheet'!$F$5:$F$35),0))</f>
        <v/>
      </c>
      <c r="BB79" s="57" t="str">
        <f t="shared" si="198"/>
        <v/>
      </c>
      <c r="BC79" s="31" t="str">
        <f t="shared" si="199"/>
        <v/>
      </c>
      <c r="BD79" s="31" t="str">
        <f t="shared" si="200"/>
        <v/>
      </c>
      <c r="BE79" s="31" t="str">
        <f t="shared" si="201"/>
        <v/>
      </c>
      <c r="BF79" s="56" t="str">
        <f t="shared" si="202"/>
        <v/>
      </c>
      <c r="BG79" s="31" t="str">
        <f t="shared" si="203"/>
        <v/>
      </c>
      <c r="BH79" s="31" t="str">
        <f t="shared" si="204"/>
        <v/>
      </c>
      <c r="BI79" s="56" t="str">
        <f t="shared" si="205"/>
        <v/>
      </c>
      <c r="BJ79" s="31" t="str">
        <f t="shared" si="206"/>
        <v/>
      </c>
      <c r="BK79" s="31" t="str">
        <f t="shared" si="207"/>
        <v/>
      </c>
      <c r="BL79" s="31" t="str">
        <f t="shared" si="208"/>
        <v/>
      </c>
      <c r="BM79" s="31" t="str">
        <f t="shared" si="209"/>
        <v/>
      </c>
      <c r="BN79" s="31" t="str">
        <f t="shared" si="210"/>
        <v/>
      </c>
      <c r="BO79" s="31" t="str">
        <f t="shared" si="211"/>
        <v/>
      </c>
      <c r="BP79" s="31" t="str">
        <f t="shared" si="212"/>
        <v/>
      </c>
      <c r="BQ79" s="31" t="str">
        <f t="shared" si="213"/>
        <v/>
      </c>
      <c r="BR79" s="31" t="str">
        <f t="shared" si="214"/>
        <v/>
      </c>
      <c r="BS79" s="31" t="str">
        <f t="shared" si="215"/>
        <v/>
      </c>
      <c r="BT79" s="31" t="str">
        <f t="shared" si="216"/>
        <v/>
      </c>
      <c r="BU79" s="31" t="str">
        <f t="shared" si="217"/>
        <v/>
      </c>
      <c r="BV79" s="31" t="str">
        <f t="shared" si="218"/>
        <v/>
      </c>
      <c r="BW79" s="31" t="str">
        <f t="shared" si="219"/>
        <v/>
      </c>
      <c r="BX79" s="31" t="str">
        <f t="shared" si="220"/>
        <v/>
      </c>
      <c r="BY79" s="31" t="str">
        <f t="shared" si="221"/>
        <v/>
      </c>
      <c r="BZ79" s="31" t="str">
        <f t="shared" si="222"/>
        <v/>
      </c>
      <c r="CA79" s="31" t="str">
        <f t="shared" si="223"/>
        <v/>
      </c>
      <c r="CB79" s="31" t="str">
        <f t="shared" si="224"/>
        <v/>
      </c>
      <c r="CC79" s="31" t="str">
        <f t="shared" si="225"/>
        <v/>
      </c>
      <c r="CD79" s="31" t="str">
        <f t="shared" si="226"/>
        <v/>
      </c>
      <c r="CE79" s="31" t="str">
        <f t="shared" si="227"/>
        <v/>
      </c>
      <c r="CF79" s="31" t="str">
        <f t="shared" si="228"/>
        <v/>
      </c>
      <c r="CG79" s="31" t="str">
        <f t="shared" si="229"/>
        <v/>
      </c>
      <c r="CH79" s="31" t="str">
        <f t="shared" si="230"/>
        <v/>
      </c>
      <c r="CI79" s="31" t="str">
        <f t="shared" si="231"/>
        <v/>
      </c>
      <c r="CJ79" s="31" t="str">
        <f t="shared" si="232"/>
        <v/>
      </c>
      <c r="CK79" s="31" t="str">
        <f t="shared" si="233"/>
        <v/>
      </c>
      <c r="CL79" s="31" t="str">
        <f t="shared" si="234"/>
        <v/>
      </c>
      <c r="CM79" s="31" t="str">
        <f t="shared" si="235"/>
        <v/>
      </c>
      <c r="CN79" s="31" t="str">
        <f t="shared" si="236"/>
        <v/>
      </c>
      <c r="CO79" s="31" t="str">
        <f t="shared" si="237"/>
        <v/>
      </c>
      <c r="CP79" s="31" t="str">
        <f t="shared" si="238"/>
        <v/>
      </c>
      <c r="CQ79" s="31" t="str">
        <f t="shared" si="239"/>
        <v/>
      </c>
      <c r="CR79" s="31" t="str">
        <f t="shared" si="240"/>
        <v/>
      </c>
      <c r="CS79" s="31" t="str">
        <f t="shared" si="241"/>
        <v/>
      </c>
      <c r="CT79" s="31" t="str">
        <f t="shared" si="242"/>
        <v/>
      </c>
      <c r="CU79" s="31" t="str">
        <f t="shared" si="243"/>
        <v/>
      </c>
      <c r="CV79" s="31" t="str">
        <f t="shared" si="244"/>
        <v/>
      </c>
      <c r="CW79" s="31" t="str">
        <f t="shared" si="245"/>
        <v/>
      </c>
      <c r="CX79" s="31" t="str">
        <f t="shared" si="246"/>
        <v/>
      </c>
      <c r="CY79" s="31" t="str">
        <f t="shared" si="247"/>
        <v/>
      </c>
      <c r="CZ79" s="31" t="str">
        <f t="shared" si="248"/>
        <v/>
      </c>
      <c r="DA79" s="31" t="str">
        <f t="shared" si="249"/>
        <v/>
      </c>
      <c r="DB79" s="31" t="str">
        <f t="shared" si="250"/>
        <v/>
      </c>
      <c r="DC79" s="31" t="str">
        <f t="shared" si="251"/>
        <v/>
      </c>
      <c r="DD79" s="31" t="str">
        <f t="shared" si="252"/>
        <v/>
      </c>
      <c r="DE79" s="31" t="str">
        <f t="shared" si="253"/>
        <v/>
      </c>
      <c r="DF79" s="31" t="str">
        <f t="shared" si="254"/>
        <v/>
      </c>
      <c r="DG79" s="31" t="str">
        <f t="shared" si="255"/>
        <v/>
      </c>
      <c r="DH79" s="31" t="str">
        <f t="shared" si="256"/>
        <v/>
      </c>
      <c r="DI79" s="31" t="str">
        <f t="shared" si="257"/>
        <v/>
      </c>
      <c r="DJ79" s="31" t="str">
        <f t="shared" si="258"/>
        <v/>
      </c>
      <c r="DK79" s="31" t="str">
        <f t="shared" si="259"/>
        <v/>
      </c>
      <c r="DL79" s="31" t="str">
        <f t="shared" si="260"/>
        <v/>
      </c>
      <c r="DM79" s="31" t="str">
        <f t="shared" si="261"/>
        <v/>
      </c>
      <c r="DN79" s="31" t="str">
        <f t="shared" si="262"/>
        <v/>
      </c>
      <c r="DO79" s="31" t="str">
        <f t="shared" si="263"/>
        <v/>
      </c>
      <c r="DP79" s="31" t="str">
        <f t="shared" si="264"/>
        <v/>
      </c>
      <c r="DQ79" s="31" t="str">
        <f t="shared" si="265"/>
        <v/>
      </c>
      <c r="DR79" s="31" t="str">
        <f t="shared" si="266"/>
        <v/>
      </c>
      <c r="DS79" s="31" t="str">
        <f t="shared" si="267"/>
        <v/>
      </c>
      <c r="DT79" s="31" t="str">
        <f t="shared" si="268"/>
        <v/>
      </c>
      <c r="DU79" s="31" t="str">
        <f t="shared" si="269"/>
        <v/>
      </c>
      <c r="DV79" s="31" t="str">
        <f t="shared" si="270"/>
        <v/>
      </c>
      <c r="DW79" s="48" t="e">
        <f t="shared" si="271"/>
        <v>#VALUE!</v>
      </c>
      <c r="DX79" s="72" t="str">
        <f t="shared" si="272"/>
        <v/>
      </c>
      <c r="DY79" s="74">
        <v>32</v>
      </c>
      <c r="DZ79" s="32">
        <v>13.25</v>
      </c>
    </row>
    <row r="80" spans="1:130" ht="13.2" x14ac:dyDescent="0.25">
      <c r="A80" s="31" t="s">
        <v>318</v>
      </c>
      <c r="B80" s="72">
        <v>78</v>
      </c>
      <c r="C80" s="15"/>
      <c r="D80" s="14"/>
      <c r="E80" s="14"/>
      <c r="F80" s="14"/>
      <c r="G80" s="14"/>
      <c r="H80" s="14"/>
      <c r="I80" s="15"/>
      <c r="J80" s="47"/>
      <c r="K80" s="47"/>
      <c r="L80" s="47"/>
      <c r="M80" s="54"/>
      <c r="N80" s="54"/>
      <c r="O80" s="54"/>
      <c r="P80" s="54"/>
      <c r="Q80" s="54"/>
      <c r="R80" s="51"/>
      <c r="S80" s="51"/>
      <c r="T80" s="51"/>
      <c r="U80" s="51"/>
      <c r="V80" s="51"/>
      <c r="W80" s="51"/>
      <c r="X80" s="52" t="str">
        <f t="shared" si="182"/>
        <v xml:space="preserve"> </v>
      </c>
      <c r="Y80" s="52" t="str">
        <f t="shared" si="183"/>
        <v xml:space="preserve"> </v>
      </c>
      <c r="Z80" s="52" t="str">
        <f t="shared" si="184"/>
        <v xml:space="preserve"> </v>
      </c>
      <c r="AA80" s="52" t="str">
        <f t="shared" si="185"/>
        <v xml:space="preserve"> </v>
      </c>
      <c r="AB80" s="52" t="str">
        <f t="shared" si="186"/>
        <v xml:space="preserve"> </v>
      </c>
      <c r="AC80" s="54"/>
      <c r="AD80" s="54"/>
      <c r="AE80" s="54"/>
      <c r="AF80" s="54"/>
      <c r="AG80" s="54"/>
      <c r="AH80" s="52" t="str">
        <f t="shared" si="187"/>
        <v xml:space="preserve"> </v>
      </c>
      <c r="AI80" s="52" t="str">
        <f t="shared" si="188"/>
        <v xml:space="preserve"> </v>
      </c>
      <c r="AJ80" s="52" t="str">
        <f t="shared" si="189"/>
        <v xml:space="preserve"> </v>
      </c>
      <c r="AK80" s="52" t="str">
        <f t="shared" si="190"/>
        <v xml:space="preserve"> </v>
      </c>
      <c r="AL80" s="52" t="str">
        <f t="shared" si="191"/>
        <v xml:space="preserve"> </v>
      </c>
      <c r="AM80" s="53"/>
      <c r="AN80" s="53"/>
      <c r="AO80" s="53"/>
      <c r="AP80" s="53"/>
      <c r="AQ80" s="53"/>
      <c r="AR80" s="53"/>
      <c r="AS80" s="55" t="str">
        <f t="shared" si="192"/>
        <v/>
      </c>
      <c r="AT80" s="31" t="str">
        <f t="shared" si="193"/>
        <v/>
      </c>
      <c r="AU80" s="57" t="str">
        <f>IF(D80="","",IF(LOOKUP(AT80,'Master 2012 Pay Sheet'!$A$5:$A$35,'Master 2012 Pay Sheet'!$B$5:$B$35)&gt;0,LOOKUP(AT80,'Master 2012 Pay Sheet'!$A$5:$A$35,'Master 2012 Pay Sheet'!$B$5:$B$35),0))</f>
        <v/>
      </c>
      <c r="AV80" s="56" t="str">
        <f t="shared" si="194"/>
        <v/>
      </c>
      <c r="AW80" s="31" t="str">
        <f t="shared" si="195"/>
        <v/>
      </c>
      <c r="AX80" s="57" t="str">
        <f>IF(D80="","",IF(LOOKUP(AW80,'Master 2012 Pay Sheet'!$C$5:$C$35,'Master 2012 Pay Sheet'!$D$5:$D$35)&gt;0,LOOKUP(AW80,'Master 2012 Pay Sheet'!$C$5:$C$35,'Master 2012 Pay Sheet'!$D$5:$D$35),0))</f>
        <v/>
      </c>
      <c r="AY80" s="56" t="str">
        <f t="shared" si="196"/>
        <v/>
      </c>
      <c r="AZ80" s="31" t="str">
        <f t="shared" si="197"/>
        <v/>
      </c>
      <c r="BA80" s="57" t="str">
        <f>IF(D80="","",IF(LOOKUP(AZ80,'Master 2012 Pay Sheet'!$E$5:$E$35,'Master 2012 Pay Sheet'!$F$5:$F$35)&gt;0,LOOKUP(AZ80,'Master 2012 Pay Sheet'!$E$5:$E$35,'Master 2012 Pay Sheet'!$F$5:$F$35),0))</f>
        <v/>
      </c>
      <c r="BB80" s="57" t="str">
        <f t="shared" si="198"/>
        <v/>
      </c>
      <c r="BC80" s="31" t="str">
        <f t="shared" si="199"/>
        <v/>
      </c>
      <c r="BD80" s="31" t="str">
        <f t="shared" si="200"/>
        <v/>
      </c>
      <c r="BE80" s="31" t="str">
        <f t="shared" si="201"/>
        <v/>
      </c>
      <c r="BF80" s="56" t="str">
        <f t="shared" si="202"/>
        <v/>
      </c>
      <c r="BG80" s="31" t="str">
        <f t="shared" si="203"/>
        <v/>
      </c>
      <c r="BH80" s="31" t="str">
        <f t="shared" si="204"/>
        <v/>
      </c>
      <c r="BI80" s="56" t="str">
        <f t="shared" si="205"/>
        <v/>
      </c>
      <c r="BJ80" s="31" t="str">
        <f t="shared" si="206"/>
        <v/>
      </c>
      <c r="BK80" s="31" t="str">
        <f t="shared" si="207"/>
        <v/>
      </c>
      <c r="BL80" s="31" t="str">
        <f t="shared" si="208"/>
        <v/>
      </c>
      <c r="BM80" s="31" t="str">
        <f t="shared" si="209"/>
        <v/>
      </c>
      <c r="BN80" s="31" t="str">
        <f t="shared" si="210"/>
        <v/>
      </c>
      <c r="BO80" s="31" t="str">
        <f t="shared" si="211"/>
        <v/>
      </c>
      <c r="BP80" s="31" t="str">
        <f t="shared" si="212"/>
        <v/>
      </c>
      <c r="BQ80" s="31" t="str">
        <f t="shared" si="213"/>
        <v/>
      </c>
      <c r="BR80" s="31" t="str">
        <f t="shared" si="214"/>
        <v/>
      </c>
      <c r="BS80" s="31" t="str">
        <f t="shared" si="215"/>
        <v/>
      </c>
      <c r="BT80" s="31" t="str">
        <f t="shared" si="216"/>
        <v/>
      </c>
      <c r="BU80" s="31" t="str">
        <f t="shared" si="217"/>
        <v/>
      </c>
      <c r="BV80" s="31" t="str">
        <f t="shared" si="218"/>
        <v/>
      </c>
      <c r="BW80" s="31" t="str">
        <f t="shared" si="219"/>
        <v/>
      </c>
      <c r="BX80" s="31" t="str">
        <f t="shared" si="220"/>
        <v/>
      </c>
      <c r="BY80" s="31" t="str">
        <f t="shared" si="221"/>
        <v/>
      </c>
      <c r="BZ80" s="31" t="str">
        <f t="shared" si="222"/>
        <v/>
      </c>
      <c r="CA80" s="31" t="str">
        <f t="shared" si="223"/>
        <v/>
      </c>
      <c r="CB80" s="31" t="str">
        <f t="shared" si="224"/>
        <v/>
      </c>
      <c r="CC80" s="31" t="str">
        <f t="shared" si="225"/>
        <v/>
      </c>
      <c r="CD80" s="31" t="str">
        <f t="shared" si="226"/>
        <v/>
      </c>
      <c r="CE80" s="31" t="str">
        <f t="shared" si="227"/>
        <v/>
      </c>
      <c r="CF80" s="31" t="str">
        <f t="shared" si="228"/>
        <v/>
      </c>
      <c r="CG80" s="31" t="str">
        <f t="shared" si="229"/>
        <v/>
      </c>
      <c r="CH80" s="31" t="str">
        <f t="shared" si="230"/>
        <v/>
      </c>
      <c r="CI80" s="31" t="str">
        <f t="shared" si="231"/>
        <v/>
      </c>
      <c r="CJ80" s="31" t="str">
        <f t="shared" si="232"/>
        <v/>
      </c>
      <c r="CK80" s="31" t="str">
        <f t="shared" si="233"/>
        <v/>
      </c>
      <c r="CL80" s="31" t="str">
        <f t="shared" si="234"/>
        <v/>
      </c>
      <c r="CM80" s="31" t="str">
        <f t="shared" si="235"/>
        <v/>
      </c>
      <c r="CN80" s="31" t="str">
        <f t="shared" si="236"/>
        <v/>
      </c>
      <c r="CO80" s="31" t="str">
        <f t="shared" si="237"/>
        <v/>
      </c>
      <c r="CP80" s="31" t="str">
        <f t="shared" si="238"/>
        <v/>
      </c>
      <c r="CQ80" s="31" t="str">
        <f t="shared" si="239"/>
        <v/>
      </c>
      <c r="CR80" s="31" t="str">
        <f t="shared" si="240"/>
        <v/>
      </c>
      <c r="CS80" s="31" t="str">
        <f t="shared" si="241"/>
        <v/>
      </c>
      <c r="CT80" s="31" t="str">
        <f t="shared" si="242"/>
        <v/>
      </c>
      <c r="CU80" s="31" t="str">
        <f t="shared" si="243"/>
        <v/>
      </c>
      <c r="CV80" s="31" t="str">
        <f t="shared" si="244"/>
        <v/>
      </c>
      <c r="CW80" s="31" t="str">
        <f t="shared" si="245"/>
        <v/>
      </c>
      <c r="CX80" s="31" t="str">
        <f t="shared" si="246"/>
        <v/>
      </c>
      <c r="CY80" s="31" t="str">
        <f t="shared" si="247"/>
        <v/>
      </c>
      <c r="CZ80" s="31" t="str">
        <f t="shared" si="248"/>
        <v/>
      </c>
      <c r="DA80" s="31" t="str">
        <f t="shared" si="249"/>
        <v/>
      </c>
      <c r="DB80" s="31" t="str">
        <f t="shared" si="250"/>
        <v/>
      </c>
      <c r="DC80" s="31" t="str">
        <f t="shared" si="251"/>
        <v/>
      </c>
      <c r="DD80" s="31" t="str">
        <f t="shared" si="252"/>
        <v/>
      </c>
      <c r="DE80" s="31" t="str">
        <f t="shared" si="253"/>
        <v/>
      </c>
      <c r="DF80" s="31" t="str">
        <f t="shared" si="254"/>
        <v/>
      </c>
      <c r="DG80" s="31" t="str">
        <f t="shared" si="255"/>
        <v/>
      </c>
      <c r="DH80" s="31" t="str">
        <f t="shared" si="256"/>
        <v/>
      </c>
      <c r="DI80" s="31" t="str">
        <f t="shared" si="257"/>
        <v/>
      </c>
      <c r="DJ80" s="31" t="str">
        <f t="shared" si="258"/>
        <v/>
      </c>
      <c r="DK80" s="31" t="str">
        <f t="shared" si="259"/>
        <v/>
      </c>
      <c r="DL80" s="31" t="str">
        <f t="shared" si="260"/>
        <v/>
      </c>
      <c r="DM80" s="31" t="str">
        <f t="shared" si="261"/>
        <v/>
      </c>
      <c r="DN80" s="31" t="str">
        <f t="shared" si="262"/>
        <v/>
      </c>
      <c r="DO80" s="31" t="str">
        <f t="shared" si="263"/>
        <v/>
      </c>
      <c r="DP80" s="31" t="str">
        <f t="shared" si="264"/>
        <v/>
      </c>
      <c r="DQ80" s="31" t="str">
        <f t="shared" si="265"/>
        <v/>
      </c>
      <c r="DR80" s="31" t="str">
        <f t="shared" si="266"/>
        <v/>
      </c>
      <c r="DS80" s="31" t="str">
        <f t="shared" si="267"/>
        <v/>
      </c>
      <c r="DT80" s="31" t="str">
        <f t="shared" si="268"/>
        <v/>
      </c>
      <c r="DU80" s="31" t="str">
        <f t="shared" si="269"/>
        <v/>
      </c>
      <c r="DV80" s="31" t="str">
        <f t="shared" si="270"/>
        <v/>
      </c>
      <c r="DW80" s="48" t="e">
        <f t="shared" si="271"/>
        <v>#VALUE!</v>
      </c>
      <c r="DX80" s="72" t="str">
        <f t="shared" si="272"/>
        <v/>
      </c>
      <c r="DY80" s="74">
        <v>32.25</v>
      </c>
      <c r="DZ80" s="74">
        <v>13.69</v>
      </c>
    </row>
    <row r="81" spans="1:130" ht="13.2" x14ac:dyDescent="0.25">
      <c r="A81" s="31" t="s">
        <v>318</v>
      </c>
      <c r="B81" s="72">
        <v>79</v>
      </c>
      <c r="C81" s="15"/>
      <c r="D81" s="14"/>
      <c r="E81" s="14"/>
      <c r="F81" s="14"/>
      <c r="G81" s="14"/>
      <c r="H81" s="14"/>
      <c r="I81" s="15"/>
      <c r="J81" s="47"/>
      <c r="K81" s="47"/>
      <c r="L81" s="47"/>
      <c r="M81" s="54"/>
      <c r="N81" s="54"/>
      <c r="O81" s="54"/>
      <c r="P81" s="54"/>
      <c r="Q81" s="54"/>
      <c r="R81" s="51"/>
      <c r="S81" s="51"/>
      <c r="T81" s="51"/>
      <c r="U81" s="51"/>
      <c r="V81" s="51"/>
      <c r="W81" s="51"/>
      <c r="X81" s="52" t="str">
        <f t="shared" si="182"/>
        <v xml:space="preserve"> </v>
      </c>
      <c r="Y81" s="52" t="str">
        <f t="shared" si="183"/>
        <v xml:space="preserve"> </v>
      </c>
      <c r="Z81" s="52" t="str">
        <f t="shared" si="184"/>
        <v xml:space="preserve"> </v>
      </c>
      <c r="AA81" s="52" t="str">
        <f t="shared" si="185"/>
        <v xml:space="preserve"> </v>
      </c>
      <c r="AB81" s="52" t="str">
        <f t="shared" si="186"/>
        <v xml:space="preserve"> </v>
      </c>
      <c r="AC81" s="54"/>
      <c r="AD81" s="54"/>
      <c r="AE81" s="54"/>
      <c r="AF81" s="54"/>
      <c r="AG81" s="54"/>
      <c r="AH81" s="52" t="str">
        <f t="shared" si="187"/>
        <v xml:space="preserve"> </v>
      </c>
      <c r="AI81" s="52" t="str">
        <f t="shared" si="188"/>
        <v xml:space="preserve"> </v>
      </c>
      <c r="AJ81" s="52" t="str">
        <f t="shared" si="189"/>
        <v xml:space="preserve"> </v>
      </c>
      <c r="AK81" s="52" t="str">
        <f t="shared" si="190"/>
        <v xml:space="preserve"> </v>
      </c>
      <c r="AL81" s="52" t="str">
        <f t="shared" si="191"/>
        <v xml:space="preserve"> </v>
      </c>
      <c r="AM81" s="53"/>
      <c r="AN81" s="53"/>
      <c r="AO81" s="53"/>
      <c r="AP81" s="53"/>
      <c r="AQ81" s="53"/>
      <c r="AR81" s="53"/>
      <c r="AS81" s="55" t="str">
        <f t="shared" si="192"/>
        <v/>
      </c>
      <c r="AT81" s="31" t="str">
        <f t="shared" si="193"/>
        <v/>
      </c>
      <c r="AU81" s="57" t="str">
        <f>IF(D81="","",IF(LOOKUP(AT81,'Master 2012 Pay Sheet'!$A$5:$A$35,'Master 2012 Pay Sheet'!$B$5:$B$35)&gt;0,LOOKUP(AT81,'Master 2012 Pay Sheet'!$A$5:$A$35,'Master 2012 Pay Sheet'!$B$5:$B$35),0))</f>
        <v/>
      </c>
      <c r="AV81" s="56" t="str">
        <f t="shared" si="194"/>
        <v/>
      </c>
      <c r="AW81" s="31" t="str">
        <f t="shared" si="195"/>
        <v/>
      </c>
      <c r="AX81" s="57" t="str">
        <f>IF(D81="","",IF(LOOKUP(AW81,'Master 2012 Pay Sheet'!$C$5:$C$35,'Master 2012 Pay Sheet'!$D$5:$D$35)&gt;0,LOOKUP(AW81,'Master 2012 Pay Sheet'!$C$5:$C$35,'Master 2012 Pay Sheet'!$D$5:$D$35),0))</f>
        <v/>
      </c>
      <c r="AY81" s="56" t="str">
        <f t="shared" si="196"/>
        <v/>
      </c>
      <c r="AZ81" s="31" t="str">
        <f t="shared" si="197"/>
        <v/>
      </c>
      <c r="BA81" s="57" t="str">
        <f>IF(D81="","",IF(LOOKUP(AZ81,'Master 2012 Pay Sheet'!$E$5:$E$35,'Master 2012 Pay Sheet'!$F$5:$F$35)&gt;0,LOOKUP(AZ81,'Master 2012 Pay Sheet'!$E$5:$E$35,'Master 2012 Pay Sheet'!$F$5:$F$35),0))</f>
        <v/>
      </c>
      <c r="BB81" s="57" t="str">
        <f t="shared" si="198"/>
        <v/>
      </c>
      <c r="BC81" s="31" t="str">
        <f t="shared" si="199"/>
        <v/>
      </c>
      <c r="BD81" s="31" t="str">
        <f t="shared" si="200"/>
        <v/>
      </c>
      <c r="BE81" s="31" t="str">
        <f t="shared" si="201"/>
        <v/>
      </c>
      <c r="BF81" s="56" t="str">
        <f t="shared" si="202"/>
        <v/>
      </c>
      <c r="BG81" s="31" t="str">
        <f t="shared" si="203"/>
        <v/>
      </c>
      <c r="BH81" s="31" t="str">
        <f t="shared" si="204"/>
        <v/>
      </c>
      <c r="BI81" s="56" t="str">
        <f t="shared" si="205"/>
        <v/>
      </c>
      <c r="BJ81" s="31" t="str">
        <f t="shared" si="206"/>
        <v/>
      </c>
      <c r="BK81" s="31" t="str">
        <f t="shared" si="207"/>
        <v/>
      </c>
      <c r="BL81" s="31" t="str">
        <f t="shared" si="208"/>
        <v/>
      </c>
      <c r="BM81" s="31" t="str">
        <f t="shared" si="209"/>
        <v/>
      </c>
      <c r="BN81" s="31" t="str">
        <f t="shared" si="210"/>
        <v/>
      </c>
      <c r="BO81" s="31" t="str">
        <f t="shared" si="211"/>
        <v/>
      </c>
      <c r="BP81" s="31" t="str">
        <f t="shared" si="212"/>
        <v/>
      </c>
      <c r="BQ81" s="31" t="str">
        <f t="shared" si="213"/>
        <v/>
      </c>
      <c r="BR81" s="31" t="str">
        <f t="shared" si="214"/>
        <v/>
      </c>
      <c r="BS81" s="31" t="str">
        <f t="shared" si="215"/>
        <v/>
      </c>
      <c r="BT81" s="31" t="str">
        <f t="shared" si="216"/>
        <v/>
      </c>
      <c r="BU81" s="31" t="str">
        <f t="shared" si="217"/>
        <v/>
      </c>
      <c r="BV81" s="31" t="str">
        <f t="shared" si="218"/>
        <v/>
      </c>
      <c r="BW81" s="31" t="str">
        <f t="shared" si="219"/>
        <v/>
      </c>
      <c r="BX81" s="31" t="str">
        <f t="shared" si="220"/>
        <v/>
      </c>
      <c r="BY81" s="31" t="str">
        <f t="shared" si="221"/>
        <v/>
      </c>
      <c r="BZ81" s="31" t="str">
        <f t="shared" si="222"/>
        <v/>
      </c>
      <c r="CA81" s="31" t="str">
        <f t="shared" si="223"/>
        <v/>
      </c>
      <c r="CB81" s="31" t="str">
        <f t="shared" si="224"/>
        <v/>
      </c>
      <c r="CC81" s="31" t="str">
        <f t="shared" si="225"/>
        <v/>
      </c>
      <c r="CD81" s="31" t="str">
        <f t="shared" si="226"/>
        <v/>
      </c>
      <c r="CE81" s="31" t="str">
        <f t="shared" si="227"/>
        <v/>
      </c>
      <c r="CF81" s="31" t="str">
        <f t="shared" si="228"/>
        <v/>
      </c>
      <c r="CG81" s="31" t="str">
        <f t="shared" si="229"/>
        <v/>
      </c>
      <c r="CH81" s="31" t="str">
        <f t="shared" si="230"/>
        <v/>
      </c>
      <c r="CI81" s="31" t="str">
        <f t="shared" si="231"/>
        <v/>
      </c>
      <c r="CJ81" s="31" t="str">
        <f t="shared" si="232"/>
        <v/>
      </c>
      <c r="CK81" s="31" t="str">
        <f t="shared" si="233"/>
        <v/>
      </c>
      <c r="CL81" s="31" t="str">
        <f t="shared" si="234"/>
        <v/>
      </c>
      <c r="CM81" s="31" t="str">
        <f t="shared" si="235"/>
        <v/>
      </c>
      <c r="CN81" s="31" t="str">
        <f t="shared" si="236"/>
        <v/>
      </c>
      <c r="CO81" s="31" t="str">
        <f t="shared" si="237"/>
        <v/>
      </c>
      <c r="CP81" s="31" t="str">
        <f t="shared" si="238"/>
        <v/>
      </c>
      <c r="CQ81" s="31" t="str">
        <f t="shared" si="239"/>
        <v/>
      </c>
      <c r="CR81" s="31" t="str">
        <f t="shared" si="240"/>
        <v/>
      </c>
      <c r="CS81" s="31" t="str">
        <f t="shared" si="241"/>
        <v/>
      </c>
      <c r="CT81" s="31" t="str">
        <f t="shared" si="242"/>
        <v/>
      </c>
      <c r="CU81" s="31" t="str">
        <f t="shared" si="243"/>
        <v/>
      </c>
      <c r="CV81" s="31" t="str">
        <f t="shared" si="244"/>
        <v/>
      </c>
      <c r="CW81" s="31" t="str">
        <f t="shared" si="245"/>
        <v/>
      </c>
      <c r="CX81" s="31" t="str">
        <f t="shared" si="246"/>
        <v/>
      </c>
      <c r="CY81" s="31" t="str">
        <f t="shared" si="247"/>
        <v/>
      </c>
      <c r="CZ81" s="31" t="str">
        <f t="shared" si="248"/>
        <v/>
      </c>
      <c r="DA81" s="31" t="str">
        <f t="shared" si="249"/>
        <v/>
      </c>
      <c r="DB81" s="31" t="str">
        <f t="shared" si="250"/>
        <v/>
      </c>
      <c r="DC81" s="31" t="str">
        <f t="shared" si="251"/>
        <v/>
      </c>
      <c r="DD81" s="31" t="str">
        <f t="shared" si="252"/>
        <v/>
      </c>
      <c r="DE81" s="31" t="str">
        <f t="shared" si="253"/>
        <v/>
      </c>
      <c r="DF81" s="31" t="str">
        <f t="shared" si="254"/>
        <v/>
      </c>
      <c r="DG81" s="31" t="str">
        <f t="shared" si="255"/>
        <v/>
      </c>
      <c r="DH81" s="31" t="str">
        <f t="shared" si="256"/>
        <v/>
      </c>
      <c r="DI81" s="31" t="str">
        <f t="shared" si="257"/>
        <v/>
      </c>
      <c r="DJ81" s="31" t="str">
        <f t="shared" si="258"/>
        <v/>
      </c>
      <c r="DK81" s="31" t="str">
        <f t="shared" si="259"/>
        <v/>
      </c>
      <c r="DL81" s="31" t="str">
        <f t="shared" si="260"/>
        <v/>
      </c>
      <c r="DM81" s="31" t="str">
        <f t="shared" si="261"/>
        <v/>
      </c>
      <c r="DN81" s="31" t="str">
        <f t="shared" si="262"/>
        <v/>
      </c>
      <c r="DO81" s="31" t="str">
        <f t="shared" si="263"/>
        <v/>
      </c>
      <c r="DP81" s="31" t="str">
        <f t="shared" si="264"/>
        <v/>
      </c>
      <c r="DQ81" s="31" t="str">
        <f t="shared" si="265"/>
        <v/>
      </c>
      <c r="DR81" s="31" t="str">
        <f t="shared" si="266"/>
        <v/>
      </c>
      <c r="DS81" s="31" t="str">
        <f t="shared" si="267"/>
        <v/>
      </c>
      <c r="DT81" s="31" t="str">
        <f t="shared" si="268"/>
        <v/>
      </c>
      <c r="DU81" s="31" t="str">
        <f t="shared" si="269"/>
        <v/>
      </c>
      <c r="DV81" s="31" t="str">
        <f t="shared" si="270"/>
        <v/>
      </c>
      <c r="DW81" s="48" t="e">
        <f t="shared" si="271"/>
        <v>#VALUE!</v>
      </c>
      <c r="DX81" s="72" t="str">
        <f t="shared" si="272"/>
        <v/>
      </c>
      <c r="DY81" s="74">
        <v>32.5</v>
      </c>
      <c r="DZ81" s="74">
        <v>14.03</v>
      </c>
    </row>
    <row r="82" spans="1:130" ht="13.2" x14ac:dyDescent="0.25">
      <c r="A82" s="31" t="s">
        <v>318</v>
      </c>
      <c r="B82" s="72">
        <v>80</v>
      </c>
      <c r="C82" s="15"/>
      <c r="D82" s="14"/>
      <c r="E82" s="14"/>
      <c r="F82" s="14"/>
      <c r="G82" s="14"/>
      <c r="H82" s="14"/>
      <c r="I82" s="15"/>
      <c r="J82" s="47"/>
      <c r="K82" s="47"/>
      <c r="L82" s="47"/>
      <c r="M82" s="54"/>
      <c r="N82" s="54"/>
      <c r="O82" s="54"/>
      <c r="P82" s="54"/>
      <c r="Q82" s="54"/>
      <c r="R82" s="51"/>
      <c r="S82" s="51"/>
      <c r="T82" s="51"/>
      <c r="U82" s="51"/>
      <c r="V82" s="51"/>
      <c r="W82" s="51"/>
      <c r="X82" s="52" t="str">
        <f t="shared" si="182"/>
        <v xml:space="preserve"> </v>
      </c>
      <c r="Y82" s="52" t="str">
        <f t="shared" si="183"/>
        <v xml:space="preserve"> </v>
      </c>
      <c r="Z82" s="52" t="str">
        <f t="shared" si="184"/>
        <v xml:space="preserve"> </v>
      </c>
      <c r="AA82" s="52" t="str">
        <f t="shared" si="185"/>
        <v xml:space="preserve"> </v>
      </c>
      <c r="AB82" s="52" t="str">
        <f t="shared" si="186"/>
        <v xml:space="preserve"> </v>
      </c>
      <c r="AC82" s="54"/>
      <c r="AD82" s="54"/>
      <c r="AE82" s="54"/>
      <c r="AF82" s="54"/>
      <c r="AG82" s="54"/>
      <c r="AH82" s="52" t="str">
        <f t="shared" si="187"/>
        <v xml:space="preserve"> </v>
      </c>
      <c r="AI82" s="52" t="str">
        <f t="shared" si="188"/>
        <v xml:space="preserve"> </v>
      </c>
      <c r="AJ82" s="52" t="str">
        <f t="shared" si="189"/>
        <v xml:space="preserve"> </v>
      </c>
      <c r="AK82" s="52" t="str">
        <f t="shared" si="190"/>
        <v xml:space="preserve"> </v>
      </c>
      <c r="AL82" s="52" t="str">
        <f t="shared" si="191"/>
        <v xml:space="preserve"> </v>
      </c>
      <c r="AM82" s="53"/>
      <c r="AN82" s="53"/>
      <c r="AO82" s="53"/>
      <c r="AP82" s="53"/>
      <c r="AQ82" s="53"/>
      <c r="AR82" s="53"/>
      <c r="AS82" s="55" t="str">
        <f t="shared" si="192"/>
        <v/>
      </c>
      <c r="AT82" s="31" t="str">
        <f t="shared" si="193"/>
        <v/>
      </c>
      <c r="AU82" s="57" t="str">
        <f>IF(D82="","",IF(LOOKUP(AT82,'Master 2012 Pay Sheet'!$A$5:$A$35,'Master 2012 Pay Sheet'!$B$5:$B$35)&gt;0,LOOKUP(AT82,'Master 2012 Pay Sheet'!$A$5:$A$35,'Master 2012 Pay Sheet'!$B$5:$B$35),0))</f>
        <v/>
      </c>
      <c r="AV82" s="56" t="str">
        <f t="shared" si="194"/>
        <v/>
      </c>
      <c r="AW82" s="31" t="str">
        <f t="shared" si="195"/>
        <v/>
      </c>
      <c r="AX82" s="57" t="str">
        <f>IF(D82="","",IF(LOOKUP(AW82,'Master 2012 Pay Sheet'!$C$5:$C$35,'Master 2012 Pay Sheet'!$D$5:$D$35)&gt;0,LOOKUP(AW82,'Master 2012 Pay Sheet'!$C$5:$C$35,'Master 2012 Pay Sheet'!$D$5:$D$35),0))</f>
        <v/>
      </c>
      <c r="AY82" s="56" t="str">
        <f t="shared" si="196"/>
        <v/>
      </c>
      <c r="AZ82" s="31" t="str">
        <f t="shared" si="197"/>
        <v/>
      </c>
      <c r="BA82" s="57" t="str">
        <f>IF(D82="","",IF(LOOKUP(AZ82,'Master 2012 Pay Sheet'!$E$5:$E$35,'Master 2012 Pay Sheet'!$F$5:$F$35)&gt;0,LOOKUP(AZ82,'Master 2012 Pay Sheet'!$E$5:$E$35,'Master 2012 Pay Sheet'!$F$5:$F$35),0))</f>
        <v/>
      </c>
      <c r="BB82" s="57" t="str">
        <f t="shared" si="198"/>
        <v/>
      </c>
      <c r="BC82" s="31" t="str">
        <f t="shared" si="199"/>
        <v/>
      </c>
      <c r="BD82" s="31" t="str">
        <f t="shared" si="200"/>
        <v/>
      </c>
      <c r="BE82" s="31" t="str">
        <f t="shared" si="201"/>
        <v/>
      </c>
      <c r="BF82" s="56" t="str">
        <f t="shared" si="202"/>
        <v/>
      </c>
      <c r="BG82" s="31" t="str">
        <f t="shared" si="203"/>
        <v/>
      </c>
      <c r="BH82" s="31" t="str">
        <f t="shared" si="204"/>
        <v/>
      </c>
      <c r="BI82" s="56" t="str">
        <f t="shared" si="205"/>
        <v/>
      </c>
      <c r="BJ82" s="31" t="str">
        <f t="shared" si="206"/>
        <v/>
      </c>
      <c r="BK82" s="31" t="str">
        <f t="shared" si="207"/>
        <v/>
      </c>
      <c r="BL82" s="31" t="str">
        <f t="shared" si="208"/>
        <v/>
      </c>
      <c r="BM82" s="31" t="str">
        <f t="shared" si="209"/>
        <v/>
      </c>
      <c r="BN82" s="31" t="str">
        <f t="shared" si="210"/>
        <v/>
      </c>
      <c r="BO82" s="31" t="str">
        <f t="shared" si="211"/>
        <v/>
      </c>
      <c r="BP82" s="31" t="str">
        <f t="shared" si="212"/>
        <v/>
      </c>
      <c r="BQ82" s="31" t="str">
        <f t="shared" si="213"/>
        <v/>
      </c>
      <c r="BR82" s="31" t="str">
        <f t="shared" si="214"/>
        <v/>
      </c>
      <c r="BS82" s="31" t="str">
        <f t="shared" si="215"/>
        <v/>
      </c>
      <c r="BT82" s="31" t="str">
        <f t="shared" si="216"/>
        <v/>
      </c>
      <c r="BU82" s="31" t="str">
        <f t="shared" si="217"/>
        <v/>
      </c>
      <c r="BV82" s="31" t="str">
        <f t="shared" si="218"/>
        <v/>
      </c>
      <c r="BW82" s="31" t="str">
        <f t="shared" si="219"/>
        <v/>
      </c>
      <c r="BX82" s="31" t="str">
        <f t="shared" si="220"/>
        <v/>
      </c>
      <c r="BY82" s="31" t="str">
        <f t="shared" si="221"/>
        <v/>
      </c>
      <c r="BZ82" s="31" t="str">
        <f t="shared" si="222"/>
        <v/>
      </c>
      <c r="CA82" s="31" t="str">
        <f t="shared" si="223"/>
        <v/>
      </c>
      <c r="CB82" s="31" t="str">
        <f t="shared" si="224"/>
        <v/>
      </c>
      <c r="CC82" s="31" t="str">
        <f t="shared" si="225"/>
        <v/>
      </c>
      <c r="CD82" s="31" t="str">
        <f t="shared" si="226"/>
        <v/>
      </c>
      <c r="CE82" s="31" t="str">
        <f t="shared" si="227"/>
        <v/>
      </c>
      <c r="CF82" s="31" t="str">
        <f t="shared" si="228"/>
        <v/>
      </c>
      <c r="CG82" s="31" t="str">
        <f t="shared" si="229"/>
        <v/>
      </c>
      <c r="CH82" s="31" t="str">
        <f t="shared" si="230"/>
        <v/>
      </c>
      <c r="CI82" s="31" t="str">
        <f t="shared" si="231"/>
        <v/>
      </c>
      <c r="CJ82" s="31" t="str">
        <f t="shared" si="232"/>
        <v/>
      </c>
      <c r="CK82" s="31" t="str">
        <f t="shared" si="233"/>
        <v/>
      </c>
      <c r="CL82" s="31" t="str">
        <f t="shared" si="234"/>
        <v/>
      </c>
      <c r="CM82" s="31" t="str">
        <f t="shared" si="235"/>
        <v/>
      </c>
      <c r="CN82" s="31" t="str">
        <f t="shared" si="236"/>
        <v/>
      </c>
      <c r="CO82" s="31" t="str">
        <f t="shared" si="237"/>
        <v/>
      </c>
      <c r="CP82" s="31" t="str">
        <f t="shared" si="238"/>
        <v/>
      </c>
      <c r="CQ82" s="31" t="str">
        <f t="shared" si="239"/>
        <v/>
      </c>
      <c r="CR82" s="31" t="str">
        <f t="shared" si="240"/>
        <v/>
      </c>
      <c r="CS82" s="31" t="str">
        <f t="shared" si="241"/>
        <v/>
      </c>
      <c r="CT82" s="31" t="str">
        <f t="shared" si="242"/>
        <v/>
      </c>
      <c r="CU82" s="31" t="str">
        <f t="shared" si="243"/>
        <v/>
      </c>
      <c r="CV82" s="31" t="str">
        <f t="shared" si="244"/>
        <v/>
      </c>
      <c r="CW82" s="31" t="str">
        <f t="shared" si="245"/>
        <v/>
      </c>
      <c r="CX82" s="31" t="str">
        <f t="shared" si="246"/>
        <v/>
      </c>
      <c r="CY82" s="31" t="str">
        <f t="shared" si="247"/>
        <v/>
      </c>
      <c r="CZ82" s="31" t="str">
        <f t="shared" si="248"/>
        <v/>
      </c>
      <c r="DA82" s="31" t="str">
        <f t="shared" si="249"/>
        <v/>
      </c>
      <c r="DB82" s="31" t="str">
        <f t="shared" si="250"/>
        <v/>
      </c>
      <c r="DC82" s="31" t="str">
        <f t="shared" si="251"/>
        <v/>
      </c>
      <c r="DD82" s="31" t="str">
        <f t="shared" si="252"/>
        <v/>
      </c>
      <c r="DE82" s="31" t="str">
        <f t="shared" si="253"/>
        <v/>
      </c>
      <c r="DF82" s="31" t="str">
        <f t="shared" si="254"/>
        <v/>
      </c>
      <c r="DG82" s="31" t="str">
        <f t="shared" si="255"/>
        <v/>
      </c>
      <c r="DH82" s="31" t="str">
        <f t="shared" si="256"/>
        <v/>
      </c>
      <c r="DI82" s="31" t="str">
        <f t="shared" si="257"/>
        <v/>
      </c>
      <c r="DJ82" s="31" t="str">
        <f t="shared" si="258"/>
        <v/>
      </c>
      <c r="DK82" s="31" t="str">
        <f t="shared" si="259"/>
        <v/>
      </c>
      <c r="DL82" s="31" t="str">
        <f t="shared" si="260"/>
        <v/>
      </c>
      <c r="DM82" s="31" t="str">
        <f t="shared" si="261"/>
        <v/>
      </c>
      <c r="DN82" s="31" t="str">
        <f t="shared" si="262"/>
        <v/>
      </c>
      <c r="DO82" s="31" t="str">
        <f t="shared" si="263"/>
        <v/>
      </c>
      <c r="DP82" s="31" t="str">
        <f t="shared" si="264"/>
        <v/>
      </c>
      <c r="DQ82" s="31" t="str">
        <f t="shared" si="265"/>
        <v/>
      </c>
      <c r="DR82" s="31" t="str">
        <f t="shared" si="266"/>
        <v/>
      </c>
      <c r="DS82" s="31" t="str">
        <f t="shared" si="267"/>
        <v/>
      </c>
      <c r="DT82" s="31" t="str">
        <f t="shared" si="268"/>
        <v/>
      </c>
      <c r="DU82" s="31" t="str">
        <f t="shared" si="269"/>
        <v/>
      </c>
      <c r="DV82" s="31" t="str">
        <f t="shared" si="270"/>
        <v/>
      </c>
      <c r="DW82" s="48" t="e">
        <f t="shared" si="271"/>
        <v>#VALUE!</v>
      </c>
      <c r="DX82" s="72" t="str">
        <f t="shared" si="272"/>
        <v/>
      </c>
      <c r="DY82" s="74">
        <v>32.75</v>
      </c>
      <c r="DZ82" s="74">
        <v>14.37</v>
      </c>
    </row>
    <row r="83" spans="1:130" ht="13.2" x14ac:dyDescent="0.25">
      <c r="A83" s="31" t="s">
        <v>318</v>
      </c>
      <c r="B83" s="72">
        <v>81</v>
      </c>
      <c r="C83" s="15"/>
      <c r="D83" s="14"/>
      <c r="E83" s="14"/>
      <c r="F83" s="14"/>
      <c r="G83" s="14"/>
      <c r="H83" s="14"/>
      <c r="I83" s="15"/>
      <c r="J83" s="47"/>
      <c r="K83" s="47"/>
      <c r="L83" s="47"/>
      <c r="M83" s="54"/>
      <c r="N83" s="54"/>
      <c r="O83" s="54"/>
      <c r="P83" s="54"/>
      <c r="Q83" s="54"/>
      <c r="R83" s="51"/>
      <c r="S83" s="51"/>
      <c r="T83" s="51"/>
      <c r="U83" s="51"/>
      <c r="V83" s="51"/>
      <c r="W83" s="51"/>
      <c r="X83" s="52" t="str">
        <f t="shared" si="182"/>
        <v xml:space="preserve"> </v>
      </c>
      <c r="Y83" s="52" t="str">
        <f t="shared" si="183"/>
        <v xml:space="preserve"> </v>
      </c>
      <c r="Z83" s="52" t="str">
        <f t="shared" si="184"/>
        <v xml:space="preserve"> </v>
      </c>
      <c r="AA83" s="52" t="str">
        <f t="shared" si="185"/>
        <v xml:space="preserve"> </v>
      </c>
      <c r="AB83" s="52" t="str">
        <f t="shared" si="186"/>
        <v xml:space="preserve"> </v>
      </c>
      <c r="AC83" s="54"/>
      <c r="AD83" s="54"/>
      <c r="AE83" s="54"/>
      <c r="AF83" s="54"/>
      <c r="AG83" s="54"/>
      <c r="AH83" s="52" t="str">
        <f t="shared" si="187"/>
        <v xml:space="preserve"> </v>
      </c>
      <c r="AI83" s="52" t="str">
        <f t="shared" si="188"/>
        <v xml:space="preserve"> </v>
      </c>
      <c r="AJ83" s="52" t="str">
        <f t="shared" si="189"/>
        <v xml:space="preserve"> </v>
      </c>
      <c r="AK83" s="52" t="str">
        <f t="shared" si="190"/>
        <v xml:space="preserve"> </v>
      </c>
      <c r="AL83" s="52" t="str">
        <f t="shared" si="191"/>
        <v xml:space="preserve"> </v>
      </c>
      <c r="AM83" s="53"/>
      <c r="AN83" s="53"/>
      <c r="AO83" s="53"/>
      <c r="AP83" s="53"/>
      <c r="AQ83" s="53"/>
      <c r="AR83" s="53"/>
      <c r="AS83" s="55" t="str">
        <f t="shared" si="192"/>
        <v/>
      </c>
      <c r="AT83" s="31" t="str">
        <f t="shared" si="193"/>
        <v/>
      </c>
      <c r="AU83" s="57" t="str">
        <f>IF(D83="","",IF(LOOKUP(AT83,'Master 2012 Pay Sheet'!$A$5:$A$35,'Master 2012 Pay Sheet'!$B$5:$B$35)&gt;0,LOOKUP(AT83,'Master 2012 Pay Sheet'!$A$5:$A$35,'Master 2012 Pay Sheet'!$B$5:$B$35),0))</f>
        <v/>
      </c>
      <c r="AV83" s="56" t="str">
        <f t="shared" si="194"/>
        <v/>
      </c>
      <c r="AW83" s="31" t="str">
        <f t="shared" si="195"/>
        <v/>
      </c>
      <c r="AX83" s="57" t="str">
        <f>IF(D83="","",IF(LOOKUP(AW83,'Master 2012 Pay Sheet'!$C$5:$C$35,'Master 2012 Pay Sheet'!$D$5:$D$35)&gt;0,LOOKUP(AW83,'Master 2012 Pay Sheet'!$C$5:$C$35,'Master 2012 Pay Sheet'!$D$5:$D$35),0))</f>
        <v/>
      </c>
      <c r="AY83" s="56" t="str">
        <f t="shared" si="196"/>
        <v/>
      </c>
      <c r="AZ83" s="31" t="str">
        <f t="shared" si="197"/>
        <v/>
      </c>
      <c r="BA83" s="57" t="str">
        <f>IF(D83="","",IF(LOOKUP(AZ83,'Master 2012 Pay Sheet'!$E$5:$E$35,'Master 2012 Pay Sheet'!$F$5:$F$35)&gt;0,LOOKUP(AZ83,'Master 2012 Pay Sheet'!$E$5:$E$35,'Master 2012 Pay Sheet'!$F$5:$F$35),0))</f>
        <v/>
      </c>
      <c r="BB83" s="57" t="str">
        <f t="shared" si="198"/>
        <v/>
      </c>
      <c r="BC83" s="31" t="str">
        <f t="shared" si="199"/>
        <v/>
      </c>
      <c r="BD83" s="31" t="str">
        <f t="shared" si="200"/>
        <v/>
      </c>
      <c r="BE83" s="31" t="str">
        <f t="shared" si="201"/>
        <v/>
      </c>
      <c r="BF83" s="56" t="str">
        <f t="shared" si="202"/>
        <v/>
      </c>
      <c r="BG83" s="31" t="str">
        <f t="shared" si="203"/>
        <v/>
      </c>
      <c r="BH83" s="31" t="str">
        <f t="shared" si="204"/>
        <v/>
      </c>
      <c r="BI83" s="56" t="str">
        <f t="shared" si="205"/>
        <v/>
      </c>
      <c r="BJ83" s="31" t="str">
        <f t="shared" si="206"/>
        <v/>
      </c>
      <c r="BK83" s="31" t="str">
        <f t="shared" si="207"/>
        <v/>
      </c>
      <c r="BL83" s="31" t="str">
        <f t="shared" si="208"/>
        <v/>
      </c>
      <c r="BM83" s="31" t="str">
        <f t="shared" si="209"/>
        <v/>
      </c>
      <c r="BN83" s="31" t="str">
        <f t="shared" si="210"/>
        <v/>
      </c>
      <c r="BO83" s="31" t="str">
        <f t="shared" si="211"/>
        <v/>
      </c>
      <c r="BP83" s="31" t="str">
        <f t="shared" si="212"/>
        <v/>
      </c>
      <c r="BQ83" s="31" t="str">
        <f t="shared" si="213"/>
        <v/>
      </c>
      <c r="BR83" s="31" t="str">
        <f t="shared" si="214"/>
        <v/>
      </c>
      <c r="BS83" s="31" t="str">
        <f t="shared" si="215"/>
        <v/>
      </c>
      <c r="BT83" s="31" t="str">
        <f t="shared" si="216"/>
        <v/>
      </c>
      <c r="BU83" s="31" t="str">
        <f t="shared" si="217"/>
        <v/>
      </c>
      <c r="BV83" s="31" t="str">
        <f t="shared" si="218"/>
        <v/>
      </c>
      <c r="BW83" s="31" t="str">
        <f t="shared" si="219"/>
        <v/>
      </c>
      <c r="BX83" s="31" t="str">
        <f t="shared" si="220"/>
        <v/>
      </c>
      <c r="BY83" s="31" t="str">
        <f t="shared" si="221"/>
        <v/>
      </c>
      <c r="BZ83" s="31" t="str">
        <f t="shared" si="222"/>
        <v/>
      </c>
      <c r="CA83" s="31" t="str">
        <f t="shared" si="223"/>
        <v/>
      </c>
      <c r="CB83" s="31" t="str">
        <f t="shared" si="224"/>
        <v/>
      </c>
      <c r="CC83" s="31" t="str">
        <f t="shared" si="225"/>
        <v/>
      </c>
      <c r="CD83" s="31" t="str">
        <f t="shared" si="226"/>
        <v/>
      </c>
      <c r="CE83" s="31" t="str">
        <f t="shared" si="227"/>
        <v/>
      </c>
      <c r="CF83" s="31" t="str">
        <f t="shared" si="228"/>
        <v/>
      </c>
      <c r="CG83" s="31" t="str">
        <f t="shared" si="229"/>
        <v/>
      </c>
      <c r="CH83" s="31" t="str">
        <f t="shared" si="230"/>
        <v/>
      </c>
      <c r="CI83" s="31" t="str">
        <f t="shared" si="231"/>
        <v/>
      </c>
      <c r="CJ83" s="31" t="str">
        <f t="shared" si="232"/>
        <v/>
      </c>
      <c r="CK83" s="31" t="str">
        <f t="shared" si="233"/>
        <v/>
      </c>
      <c r="CL83" s="31" t="str">
        <f t="shared" si="234"/>
        <v/>
      </c>
      <c r="CM83" s="31" t="str">
        <f t="shared" si="235"/>
        <v/>
      </c>
      <c r="CN83" s="31" t="str">
        <f t="shared" si="236"/>
        <v/>
      </c>
      <c r="CO83" s="31" t="str">
        <f t="shared" si="237"/>
        <v/>
      </c>
      <c r="CP83" s="31" t="str">
        <f t="shared" si="238"/>
        <v/>
      </c>
      <c r="CQ83" s="31" t="str">
        <f t="shared" si="239"/>
        <v/>
      </c>
      <c r="CR83" s="31" t="str">
        <f t="shared" si="240"/>
        <v/>
      </c>
      <c r="CS83" s="31" t="str">
        <f t="shared" si="241"/>
        <v/>
      </c>
      <c r="CT83" s="31" t="str">
        <f t="shared" si="242"/>
        <v/>
      </c>
      <c r="CU83" s="31" t="str">
        <f t="shared" si="243"/>
        <v/>
      </c>
      <c r="CV83" s="31" t="str">
        <f t="shared" si="244"/>
        <v/>
      </c>
      <c r="CW83" s="31" t="str">
        <f t="shared" si="245"/>
        <v/>
      </c>
      <c r="CX83" s="31" t="str">
        <f t="shared" si="246"/>
        <v/>
      </c>
      <c r="CY83" s="31" t="str">
        <f t="shared" si="247"/>
        <v/>
      </c>
      <c r="CZ83" s="31" t="str">
        <f t="shared" si="248"/>
        <v/>
      </c>
      <c r="DA83" s="31" t="str">
        <f t="shared" si="249"/>
        <v/>
      </c>
      <c r="DB83" s="31" t="str">
        <f t="shared" si="250"/>
        <v/>
      </c>
      <c r="DC83" s="31" t="str">
        <f t="shared" si="251"/>
        <v/>
      </c>
      <c r="DD83" s="31" t="str">
        <f t="shared" si="252"/>
        <v/>
      </c>
      <c r="DE83" s="31" t="str">
        <f t="shared" si="253"/>
        <v/>
      </c>
      <c r="DF83" s="31" t="str">
        <f t="shared" si="254"/>
        <v/>
      </c>
      <c r="DG83" s="31" t="str">
        <f t="shared" si="255"/>
        <v/>
      </c>
      <c r="DH83" s="31" t="str">
        <f t="shared" si="256"/>
        <v/>
      </c>
      <c r="DI83" s="31" t="str">
        <f t="shared" si="257"/>
        <v/>
      </c>
      <c r="DJ83" s="31" t="str">
        <f t="shared" si="258"/>
        <v/>
      </c>
      <c r="DK83" s="31" t="str">
        <f t="shared" si="259"/>
        <v/>
      </c>
      <c r="DL83" s="31" t="str">
        <f t="shared" si="260"/>
        <v/>
      </c>
      <c r="DM83" s="31" t="str">
        <f t="shared" si="261"/>
        <v/>
      </c>
      <c r="DN83" s="31" t="str">
        <f t="shared" si="262"/>
        <v/>
      </c>
      <c r="DO83" s="31" t="str">
        <f t="shared" si="263"/>
        <v/>
      </c>
      <c r="DP83" s="31" t="str">
        <f t="shared" si="264"/>
        <v/>
      </c>
      <c r="DQ83" s="31" t="str">
        <f t="shared" si="265"/>
        <v/>
      </c>
      <c r="DR83" s="31" t="str">
        <f t="shared" si="266"/>
        <v/>
      </c>
      <c r="DS83" s="31" t="str">
        <f t="shared" si="267"/>
        <v/>
      </c>
      <c r="DT83" s="31" t="str">
        <f t="shared" si="268"/>
        <v/>
      </c>
      <c r="DU83" s="31" t="str">
        <f t="shared" si="269"/>
        <v/>
      </c>
      <c r="DV83" s="31" t="str">
        <f t="shared" si="270"/>
        <v/>
      </c>
      <c r="DW83" s="48" t="e">
        <f t="shared" si="271"/>
        <v>#VALUE!</v>
      </c>
      <c r="DX83" s="72" t="str">
        <f t="shared" si="272"/>
        <v/>
      </c>
      <c r="DY83" s="74">
        <v>33</v>
      </c>
      <c r="DZ83" s="74">
        <v>14.72</v>
      </c>
    </row>
    <row r="84" spans="1:130" ht="13.2" x14ac:dyDescent="0.25">
      <c r="A84" s="31" t="s">
        <v>318</v>
      </c>
      <c r="B84" s="72">
        <v>82</v>
      </c>
      <c r="C84" s="15"/>
      <c r="D84" s="14"/>
      <c r="E84" s="14"/>
      <c r="F84" s="14"/>
      <c r="G84" s="14"/>
      <c r="H84" s="14"/>
      <c r="I84" s="15"/>
      <c r="J84" s="47"/>
      <c r="K84" s="47"/>
      <c r="L84" s="47"/>
      <c r="M84" s="54"/>
      <c r="N84" s="54"/>
      <c r="O84" s="54"/>
      <c r="P84" s="54"/>
      <c r="Q84" s="54"/>
      <c r="R84" s="51"/>
      <c r="S84" s="51"/>
      <c r="T84" s="51"/>
      <c r="U84" s="51"/>
      <c r="V84" s="51"/>
      <c r="W84" s="51"/>
      <c r="X84" s="52" t="str">
        <f t="shared" si="182"/>
        <v xml:space="preserve"> </v>
      </c>
      <c r="Y84" s="52" t="str">
        <f t="shared" si="183"/>
        <v xml:space="preserve"> </v>
      </c>
      <c r="Z84" s="52" t="str">
        <f t="shared" si="184"/>
        <v xml:space="preserve"> </v>
      </c>
      <c r="AA84" s="52" t="str">
        <f t="shared" si="185"/>
        <v xml:space="preserve"> </v>
      </c>
      <c r="AB84" s="52" t="str">
        <f t="shared" si="186"/>
        <v xml:space="preserve"> </v>
      </c>
      <c r="AC84" s="54"/>
      <c r="AD84" s="54"/>
      <c r="AE84" s="54"/>
      <c r="AF84" s="54"/>
      <c r="AG84" s="54"/>
      <c r="AH84" s="52" t="str">
        <f t="shared" si="187"/>
        <v xml:space="preserve"> </v>
      </c>
      <c r="AI84" s="52" t="str">
        <f t="shared" si="188"/>
        <v xml:space="preserve"> </v>
      </c>
      <c r="AJ84" s="52" t="str">
        <f t="shared" si="189"/>
        <v xml:space="preserve"> </v>
      </c>
      <c r="AK84" s="52" t="str">
        <f t="shared" si="190"/>
        <v xml:space="preserve"> </v>
      </c>
      <c r="AL84" s="52" t="str">
        <f t="shared" si="191"/>
        <v xml:space="preserve"> </v>
      </c>
      <c r="AM84" s="53"/>
      <c r="AN84" s="53"/>
      <c r="AO84" s="53"/>
      <c r="AP84" s="53"/>
      <c r="AQ84" s="53"/>
      <c r="AR84" s="53"/>
      <c r="AS84" s="55" t="str">
        <f t="shared" si="192"/>
        <v/>
      </c>
      <c r="AT84" s="31" t="str">
        <f t="shared" si="193"/>
        <v/>
      </c>
      <c r="AU84" s="57" t="str">
        <f>IF(D84="","",IF(LOOKUP(AT84,'Master 2012 Pay Sheet'!$A$5:$A$35,'Master 2012 Pay Sheet'!$B$5:$B$35)&gt;0,LOOKUP(AT84,'Master 2012 Pay Sheet'!$A$5:$A$35,'Master 2012 Pay Sheet'!$B$5:$B$35),0))</f>
        <v/>
      </c>
      <c r="AV84" s="56" t="str">
        <f t="shared" si="194"/>
        <v/>
      </c>
      <c r="AW84" s="31" t="str">
        <f t="shared" si="195"/>
        <v/>
      </c>
      <c r="AX84" s="57" t="str">
        <f>IF(D84="","",IF(LOOKUP(AW84,'Master 2012 Pay Sheet'!$C$5:$C$35,'Master 2012 Pay Sheet'!$D$5:$D$35)&gt;0,LOOKUP(AW84,'Master 2012 Pay Sheet'!$C$5:$C$35,'Master 2012 Pay Sheet'!$D$5:$D$35),0))</f>
        <v/>
      </c>
      <c r="AY84" s="56" t="str">
        <f t="shared" si="196"/>
        <v/>
      </c>
      <c r="AZ84" s="31" t="str">
        <f t="shared" si="197"/>
        <v/>
      </c>
      <c r="BA84" s="57" t="str">
        <f>IF(D84="","",IF(LOOKUP(AZ84,'Master 2012 Pay Sheet'!$E$5:$E$35,'Master 2012 Pay Sheet'!$F$5:$F$35)&gt;0,LOOKUP(AZ84,'Master 2012 Pay Sheet'!$E$5:$E$35,'Master 2012 Pay Sheet'!$F$5:$F$35),0))</f>
        <v/>
      </c>
      <c r="BB84" s="57" t="str">
        <f t="shared" si="198"/>
        <v/>
      </c>
      <c r="BC84" s="31" t="str">
        <f t="shared" si="199"/>
        <v/>
      </c>
      <c r="BD84" s="31" t="str">
        <f t="shared" si="200"/>
        <v/>
      </c>
      <c r="BE84" s="31" t="str">
        <f t="shared" si="201"/>
        <v/>
      </c>
      <c r="BF84" s="56" t="str">
        <f t="shared" si="202"/>
        <v/>
      </c>
      <c r="BG84" s="31" t="str">
        <f t="shared" si="203"/>
        <v/>
      </c>
      <c r="BH84" s="31" t="str">
        <f t="shared" si="204"/>
        <v/>
      </c>
      <c r="BI84" s="56" t="str">
        <f t="shared" si="205"/>
        <v/>
      </c>
      <c r="BJ84" s="31" t="str">
        <f t="shared" si="206"/>
        <v/>
      </c>
      <c r="BK84" s="31" t="str">
        <f t="shared" si="207"/>
        <v/>
      </c>
      <c r="BL84" s="31" t="str">
        <f t="shared" si="208"/>
        <v/>
      </c>
      <c r="BM84" s="31" t="str">
        <f t="shared" si="209"/>
        <v/>
      </c>
      <c r="BN84" s="31" t="str">
        <f t="shared" si="210"/>
        <v/>
      </c>
      <c r="BO84" s="31" t="str">
        <f t="shared" si="211"/>
        <v/>
      </c>
      <c r="BP84" s="31" t="str">
        <f t="shared" si="212"/>
        <v/>
      </c>
      <c r="BQ84" s="31" t="str">
        <f t="shared" si="213"/>
        <v/>
      </c>
      <c r="BR84" s="31" t="str">
        <f t="shared" si="214"/>
        <v/>
      </c>
      <c r="BS84" s="31" t="str">
        <f t="shared" si="215"/>
        <v/>
      </c>
      <c r="BT84" s="31" t="str">
        <f t="shared" si="216"/>
        <v/>
      </c>
      <c r="BU84" s="31" t="str">
        <f t="shared" si="217"/>
        <v/>
      </c>
      <c r="BV84" s="31" t="str">
        <f t="shared" si="218"/>
        <v/>
      </c>
      <c r="BW84" s="31" t="str">
        <f t="shared" si="219"/>
        <v/>
      </c>
      <c r="BX84" s="31" t="str">
        <f t="shared" si="220"/>
        <v/>
      </c>
      <c r="BY84" s="31" t="str">
        <f t="shared" si="221"/>
        <v/>
      </c>
      <c r="BZ84" s="31" t="str">
        <f t="shared" si="222"/>
        <v/>
      </c>
      <c r="CA84" s="31" t="str">
        <f t="shared" si="223"/>
        <v/>
      </c>
      <c r="CB84" s="31" t="str">
        <f t="shared" si="224"/>
        <v/>
      </c>
      <c r="CC84" s="31" t="str">
        <f t="shared" si="225"/>
        <v/>
      </c>
      <c r="CD84" s="31" t="str">
        <f t="shared" si="226"/>
        <v/>
      </c>
      <c r="CE84" s="31" t="str">
        <f t="shared" si="227"/>
        <v/>
      </c>
      <c r="CF84" s="31" t="str">
        <f t="shared" si="228"/>
        <v/>
      </c>
      <c r="CG84" s="31" t="str">
        <f t="shared" si="229"/>
        <v/>
      </c>
      <c r="CH84" s="31" t="str">
        <f t="shared" si="230"/>
        <v/>
      </c>
      <c r="CI84" s="31" t="str">
        <f t="shared" si="231"/>
        <v/>
      </c>
      <c r="CJ84" s="31" t="str">
        <f t="shared" si="232"/>
        <v/>
      </c>
      <c r="CK84" s="31" t="str">
        <f t="shared" si="233"/>
        <v/>
      </c>
      <c r="CL84" s="31" t="str">
        <f t="shared" si="234"/>
        <v/>
      </c>
      <c r="CM84" s="31" t="str">
        <f t="shared" si="235"/>
        <v/>
      </c>
      <c r="CN84" s="31" t="str">
        <f t="shared" si="236"/>
        <v/>
      </c>
      <c r="CO84" s="31" t="str">
        <f t="shared" si="237"/>
        <v/>
      </c>
      <c r="CP84" s="31" t="str">
        <f t="shared" si="238"/>
        <v/>
      </c>
      <c r="CQ84" s="31" t="str">
        <f t="shared" si="239"/>
        <v/>
      </c>
      <c r="CR84" s="31" t="str">
        <f t="shared" si="240"/>
        <v/>
      </c>
      <c r="CS84" s="31" t="str">
        <f t="shared" si="241"/>
        <v/>
      </c>
      <c r="CT84" s="31" t="str">
        <f t="shared" si="242"/>
        <v/>
      </c>
      <c r="CU84" s="31" t="str">
        <f t="shared" si="243"/>
        <v/>
      </c>
      <c r="CV84" s="31" t="str">
        <f t="shared" si="244"/>
        <v/>
      </c>
      <c r="CW84" s="31" t="str">
        <f t="shared" si="245"/>
        <v/>
      </c>
      <c r="CX84" s="31" t="str">
        <f t="shared" si="246"/>
        <v/>
      </c>
      <c r="CY84" s="31" t="str">
        <f t="shared" si="247"/>
        <v/>
      </c>
      <c r="CZ84" s="31" t="str">
        <f t="shared" si="248"/>
        <v/>
      </c>
      <c r="DA84" s="31" t="str">
        <f t="shared" si="249"/>
        <v/>
      </c>
      <c r="DB84" s="31" t="str">
        <f t="shared" si="250"/>
        <v/>
      </c>
      <c r="DC84" s="31" t="str">
        <f t="shared" si="251"/>
        <v/>
      </c>
      <c r="DD84" s="31" t="str">
        <f t="shared" si="252"/>
        <v/>
      </c>
      <c r="DE84" s="31" t="str">
        <f t="shared" si="253"/>
        <v/>
      </c>
      <c r="DF84" s="31" t="str">
        <f t="shared" si="254"/>
        <v/>
      </c>
      <c r="DG84" s="31" t="str">
        <f t="shared" si="255"/>
        <v/>
      </c>
      <c r="DH84" s="31" t="str">
        <f t="shared" si="256"/>
        <v/>
      </c>
      <c r="DI84" s="31" t="str">
        <f t="shared" si="257"/>
        <v/>
      </c>
      <c r="DJ84" s="31" t="str">
        <f t="shared" si="258"/>
        <v/>
      </c>
      <c r="DK84" s="31" t="str">
        <f t="shared" si="259"/>
        <v/>
      </c>
      <c r="DL84" s="31" t="str">
        <f t="shared" si="260"/>
        <v/>
      </c>
      <c r="DM84" s="31" t="str">
        <f t="shared" si="261"/>
        <v/>
      </c>
      <c r="DN84" s="31" t="str">
        <f t="shared" si="262"/>
        <v/>
      </c>
      <c r="DO84" s="31" t="str">
        <f t="shared" si="263"/>
        <v/>
      </c>
      <c r="DP84" s="31" t="str">
        <f t="shared" si="264"/>
        <v/>
      </c>
      <c r="DQ84" s="31" t="str">
        <f t="shared" si="265"/>
        <v/>
      </c>
      <c r="DR84" s="31" t="str">
        <f t="shared" si="266"/>
        <v/>
      </c>
      <c r="DS84" s="31" t="str">
        <f t="shared" si="267"/>
        <v/>
      </c>
      <c r="DT84" s="31" t="str">
        <f t="shared" si="268"/>
        <v/>
      </c>
      <c r="DU84" s="31" t="str">
        <f t="shared" si="269"/>
        <v/>
      </c>
      <c r="DV84" s="31" t="str">
        <f t="shared" si="270"/>
        <v/>
      </c>
      <c r="DW84" s="48" t="e">
        <f t="shared" si="271"/>
        <v>#VALUE!</v>
      </c>
      <c r="DX84" s="72" t="str">
        <f t="shared" si="272"/>
        <v/>
      </c>
      <c r="DY84" s="74">
        <v>33.25</v>
      </c>
      <c r="DZ84" s="74">
        <v>15.08</v>
      </c>
    </row>
    <row r="85" spans="1:130" ht="13.2" x14ac:dyDescent="0.25">
      <c r="A85" s="31" t="s">
        <v>318</v>
      </c>
      <c r="B85" s="72">
        <v>83</v>
      </c>
      <c r="C85" s="15"/>
      <c r="D85" s="14"/>
      <c r="E85" s="14"/>
      <c r="F85" s="14"/>
      <c r="G85" s="14"/>
      <c r="H85" s="14"/>
      <c r="I85" s="15"/>
      <c r="J85" s="47"/>
      <c r="K85" s="47"/>
      <c r="L85" s="47"/>
      <c r="M85" s="54"/>
      <c r="N85" s="54"/>
      <c r="O85" s="54"/>
      <c r="P85" s="54"/>
      <c r="Q85" s="54"/>
      <c r="R85" s="51"/>
      <c r="S85" s="51"/>
      <c r="T85" s="51"/>
      <c r="U85" s="51"/>
      <c r="V85" s="51"/>
      <c r="W85" s="51"/>
      <c r="X85" s="52" t="str">
        <f t="shared" si="182"/>
        <v xml:space="preserve"> </v>
      </c>
      <c r="Y85" s="52" t="str">
        <f t="shared" si="183"/>
        <v xml:space="preserve"> </v>
      </c>
      <c r="Z85" s="52" t="str">
        <f t="shared" si="184"/>
        <v xml:space="preserve"> </v>
      </c>
      <c r="AA85" s="52" t="str">
        <f t="shared" si="185"/>
        <v xml:space="preserve"> </v>
      </c>
      <c r="AB85" s="52" t="str">
        <f t="shared" si="186"/>
        <v xml:space="preserve"> </v>
      </c>
      <c r="AC85" s="54"/>
      <c r="AD85" s="54"/>
      <c r="AE85" s="54"/>
      <c r="AF85" s="54"/>
      <c r="AG85" s="54"/>
      <c r="AH85" s="52" t="str">
        <f t="shared" si="187"/>
        <v xml:space="preserve"> </v>
      </c>
      <c r="AI85" s="52" t="str">
        <f t="shared" si="188"/>
        <v xml:space="preserve"> </v>
      </c>
      <c r="AJ85" s="52" t="str">
        <f t="shared" si="189"/>
        <v xml:space="preserve"> </v>
      </c>
      <c r="AK85" s="52" t="str">
        <f t="shared" si="190"/>
        <v xml:space="preserve"> </v>
      </c>
      <c r="AL85" s="52" t="str">
        <f t="shared" si="191"/>
        <v xml:space="preserve"> </v>
      </c>
      <c r="AM85" s="53"/>
      <c r="AN85" s="53"/>
      <c r="AO85" s="53"/>
      <c r="AP85" s="53"/>
      <c r="AQ85" s="53"/>
      <c r="AR85" s="53"/>
      <c r="AS85" s="55" t="str">
        <f t="shared" si="192"/>
        <v/>
      </c>
      <c r="AT85" s="31" t="str">
        <f t="shared" si="193"/>
        <v/>
      </c>
      <c r="AU85" s="57" t="str">
        <f>IF(D85="","",IF(LOOKUP(AT85,'Master 2012 Pay Sheet'!$A$5:$A$35,'Master 2012 Pay Sheet'!$B$5:$B$35)&gt;0,LOOKUP(AT85,'Master 2012 Pay Sheet'!$A$5:$A$35,'Master 2012 Pay Sheet'!$B$5:$B$35),0))</f>
        <v/>
      </c>
      <c r="AV85" s="56" t="str">
        <f t="shared" si="194"/>
        <v/>
      </c>
      <c r="AW85" s="31" t="str">
        <f t="shared" si="195"/>
        <v/>
      </c>
      <c r="AX85" s="57" t="str">
        <f>IF(D85="","",IF(LOOKUP(AW85,'Master 2012 Pay Sheet'!$C$5:$C$35,'Master 2012 Pay Sheet'!$D$5:$D$35)&gt;0,LOOKUP(AW85,'Master 2012 Pay Sheet'!$C$5:$C$35,'Master 2012 Pay Sheet'!$D$5:$D$35),0))</f>
        <v/>
      </c>
      <c r="AY85" s="56" t="str">
        <f t="shared" si="196"/>
        <v/>
      </c>
      <c r="AZ85" s="31" t="str">
        <f t="shared" si="197"/>
        <v/>
      </c>
      <c r="BA85" s="57" t="str">
        <f>IF(D85="","",IF(LOOKUP(AZ85,'Master 2012 Pay Sheet'!$E$5:$E$35,'Master 2012 Pay Sheet'!$F$5:$F$35)&gt;0,LOOKUP(AZ85,'Master 2012 Pay Sheet'!$E$5:$E$35,'Master 2012 Pay Sheet'!$F$5:$F$35),0))</f>
        <v/>
      </c>
      <c r="BB85" s="57" t="str">
        <f t="shared" si="198"/>
        <v/>
      </c>
      <c r="BC85" s="31" t="str">
        <f t="shared" si="199"/>
        <v/>
      </c>
      <c r="BD85" s="31" t="str">
        <f t="shared" si="200"/>
        <v/>
      </c>
      <c r="BE85" s="31" t="str">
        <f t="shared" si="201"/>
        <v/>
      </c>
      <c r="BF85" s="56" t="str">
        <f t="shared" si="202"/>
        <v/>
      </c>
      <c r="BG85" s="31" t="str">
        <f t="shared" si="203"/>
        <v/>
      </c>
      <c r="BH85" s="31" t="str">
        <f t="shared" si="204"/>
        <v/>
      </c>
      <c r="BI85" s="56" t="str">
        <f t="shared" si="205"/>
        <v/>
      </c>
      <c r="BJ85" s="31" t="str">
        <f t="shared" si="206"/>
        <v/>
      </c>
      <c r="BK85" s="31" t="str">
        <f t="shared" si="207"/>
        <v/>
      </c>
      <c r="BL85" s="31" t="str">
        <f t="shared" si="208"/>
        <v/>
      </c>
      <c r="BM85" s="31" t="str">
        <f t="shared" si="209"/>
        <v/>
      </c>
      <c r="BN85" s="31" t="str">
        <f t="shared" si="210"/>
        <v/>
      </c>
      <c r="BO85" s="31" t="str">
        <f t="shared" si="211"/>
        <v/>
      </c>
      <c r="BP85" s="31" t="str">
        <f t="shared" si="212"/>
        <v/>
      </c>
      <c r="BQ85" s="31" t="str">
        <f t="shared" si="213"/>
        <v/>
      </c>
      <c r="BR85" s="31" t="str">
        <f t="shared" si="214"/>
        <v/>
      </c>
      <c r="BS85" s="31" t="str">
        <f t="shared" si="215"/>
        <v/>
      </c>
      <c r="BT85" s="31" t="str">
        <f t="shared" si="216"/>
        <v/>
      </c>
      <c r="BU85" s="31" t="str">
        <f t="shared" si="217"/>
        <v/>
      </c>
      <c r="BV85" s="31" t="str">
        <f t="shared" si="218"/>
        <v/>
      </c>
      <c r="BW85" s="31" t="str">
        <f t="shared" si="219"/>
        <v/>
      </c>
      <c r="BX85" s="31" t="str">
        <f t="shared" si="220"/>
        <v/>
      </c>
      <c r="BY85" s="31" t="str">
        <f t="shared" si="221"/>
        <v/>
      </c>
      <c r="BZ85" s="31" t="str">
        <f t="shared" si="222"/>
        <v/>
      </c>
      <c r="CA85" s="31" t="str">
        <f t="shared" si="223"/>
        <v/>
      </c>
      <c r="CB85" s="31" t="str">
        <f t="shared" si="224"/>
        <v/>
      </c>
      <c r="CC85" s="31" t="str">
        <f t="shared" si="225"/>
        <v/>
      </c>
      <c r="CD85" s="31" t="str">
        <f t="shared" si="226"/>
        <v/>
      </c>
      <c r="CE85" s="31" t="str">
        <f t="shared" si="227"/>
        <v/>
      </c>
      <c r="CF85" s="31" t="str">
        <f t="shared" si="228"/>
        <v/>
      </c>
      <c r="CG85" s="31" t="str">
        <f t="shared" si="229"/>
        <v/>
      </c>
      <c r="CH85" s="31" t="str">
        <f t="shared" si="230"/>
        <v/>
      </c>
      <c r="CI85" s="31" t="str">
        <f t="shared" si="231"/>
        <v/>
      </c>
      <c r="CJ85" s="31" t="str">
        <f t="shared" si="232"/>
        <v/>
      </c>
      <c r="CK85" s="31" t="str">
        <f t="shared" si="233"/>
        <v/>
      </c>
      <c r="CL85" s="31" t="str">
        <f t="shared" si="234"/>
        <v/>
      </c>
      <c r="CM85" s="31" t="str">
        <f t="shared" si="235"/>
        <v/>
      </c>
      <c r="CN85" s="31" t="str">
        <f t="shared" si="236"/>
        <v/>
      </c>
      <c r="CO85" s="31" t="str">
        <f t="shared" si="237"/>
        <v/>
      </c>
      <c r="CP85" s="31" t="str">
        <f t="shared" si="238"/>
        <v/>
      </c>
      <c r="CQ85" s="31" t="str">
        <f t="shared" si="239"/>
        <v/>
      </c>
      <c r="CR85" s="31" t="str">
        <f t="shared" si="240"/>
        <v/>
      </c>
      <c r="CS85" s="31" t="str">
        <f t="shared" si="241"/>
        <v/>
      </c>
      <c r="CT85" s="31" t="str">
        <f t="shared" si="242"/>
        <v/>
      </c>
      <c r="CU85" s="31" t="str">
        <f t="shared" si="243"/>
        <v/>
      </c>
      <c r="CV85" s="31" t="str">
        <f t="shared" si="244"/>
        <v/>
      </c>
      <c r="CW85" s="31" t="str">
        <f t="shared" si="245"/>
        <v/>
      </c>
      <c r="CX85" s="31" t="str">
        <f t="shared" si="246"/>
        <v/>
      </c>
      <c r="CY85" s="31" t="str">
        <f t="shared" si="247"/>
        <v/>
      </c>
      <c r="CZ85" s="31" t="str">
        <f t="shared" si="248"/>
        <v/>
      </c>
      <c r="DA85" s="31" t="str">
        <f t="shared" si="249"/>
        <v/>
      </c>
      <c r="DB85" s="31" t="str">
        <f t="shared" si="250"/>
        <v/>
      </c>
      <c r="DC85" s="31" t="str">
        <f t="shared" si="251"/>
        <v/>
      </c>
      <c r="DD85" s="31" t="str">
        <f t="shared" si="252"/>
        <v/>
      </c>
      <c r="DE85" s="31" t="str">
        <f t="shared" si="253"/>
        <v/>
      </c>
      <c r="DF85" s="31" t="str">
        <f t="shared" si="254"/>
        <v/>
      </c>
      <c r="DG85" s="31" t="str">
        <f t="shared" si="255"/>
        <v/>
      </c>
      <c r="DH85" s="31" t="str">
        <f t="shared" si="256"/>
        <v/>
      </c>
      <c r="DI85" s="31" t="str">
        <f t="shared" si="257"/>
        <v/>
      </c>
      <c r="DJ85" s="31" t="str">
        <f t="shared" si="258"/>
        <v/>
      </c>
      <c r="DK85" s="31" t="str">
        <f t="shared" si="259"/>
        <v/>
      </c>
      <c r="DL85" s="31" t="str">
        <f t="shared" si="260"/>
        <v/>
      </c>
      <c r="DM85" s="31" t="str">
        <f t="shared" si="261"/>
        <v/>
      </c>
      <c r="DN85" s="31" t="str">
        <f t="shared" si="262"/>
        <v/>
      </c>
      <c r="DO85" s="31" t="str">
        <f t="shared" si="263"/>
        <v/>
      </c>
      <c r="DP85" s="31" t="str">
        <f t="shared" si="264"/>
        <v/>
      </c>
      <c r="DQ85" s="31" t="str">
        <f t="shared" si="265"/>
        <v/>
      </c>
      <c r="DR85" s="31" t="str">
        <f t="shared" si="266"/>
        <v/>
      </c>
      <c r="DS85" s="31" t="str">
        <f t="shared" si="267"/>
        <v/>
      </c>
      <c r="DT85" s="31" t="str">
        <f t="shared" si="268"/>
        <v/>
      </c>
      <c r="DU85" s="31" t="str">
        <f t="shared" si="269"/>
        <v/>
      </c>
      <c r="DV85" s="31" t="str">
        <f t="shared" si="270"/>
        <v/>
      </c>
      <c r="DW85" s="48" t="e">
        <f t="shared" si="271"/>
        <v>#VALUE!</v>
      </c>
      <c r="DX85" s="72" t="str">
        <f t="shared" si="272"/>
        <v/>
      </c>
      <c r="DY85" s="74">
        <v>33.5</v>
      </c>
      <c r="DZ85" s="74">
        <v>15.44</v>
      </c>
    </row>
    <row r="86" spans="1:130" ht="13.2" x14ac:dyDescent="0.25">
      <c r="A86" s="31" t="s">
        <v>318</v>
      </c>
      <c r="B86" s="72">
        <v>84</v>
      </c>
      <c r="C86" s="15"/>
      <c r="D86" s="14"/>
      <c r="E86" s="14"/>
      <c r="F86" s="14"/>
      <c r="G86" s="14"/>
      <c r="H86" s="14"/>
      <c r="I86" s="15"/>
      <c r="J86" s="47"/>
      <c r="K86" s="47"/>
      <c r="L86" s="47"/>
      <c r="M86" s="54"/>
      <c r="N86" s="54"/>
      <c r="O86" s="54"/>
      <c r="P86" s="54"/>
      <c r="Q86" s="54"/>
      <c r="R86" s="51"/>
      <c r="S86" s="51"/>
      <c r="T86" s="51"/>
      <c r="U86" s="51"/>
      <c r="V86" s="51"/>
      <c r="W86" s="51"/>
      <c r="X86" s="52" t="str">
        <f t="shared" si="182"/>
        <v xml:space="preserve"> </v>
      </c>
      <c r="Y86" s="52" t="str">
        <f t="shared" si="183"/>
        <v xml:space="preserve"> </v>
      </c>
      <c r="Z86" s="52" t="str">
        <f t="shared" si="184"/>
        <v xml:space="preserve"> </v>
      </c>
      <c r="AA86" s="52" t="str">
        <f t="shared" si="185"/>
        <v xml:space="preserve"> </v>
      </c>
      <c r="AB86" s="52" t="str">
        <f t="shared" si="186"/>
        <v xml:space="preserve"> </v>
      </c>
      <c r="AC86" s="54"/>
      <c r="AD86" s="54"/>
      <c r="AE86" s="54"/>
      <c r="AF86" s="54"/>
      <c r="AG86" s="54"/>
      <c r="AH86" s="52" t="str">
        <f t="shared" si="187"/>
        <v xml:space="preserve"> </v>
      </c>
      <c r="AI86" s="52" t="str">
        <f t="shared" si="188"/>
        <v xml:space="preserve"> </v>
      </c>
      <c r="AJ86" s="52" t="str">
        <f t="shared" si="189"/>
        <v xml:space="preserve"> </v>
      </c>
      <c r="AK86" s="52" t="str">
        <f t="shared" si="190"/>
        <v xml:space="preserve"> </v>
      </c>
      <c r="AL86" s="52" t="str">
        <f t="shared" si="191"/>
        <v xml:space="preserve"> </v>
      </c>
      <c r="AM86" s="53"/>
      <c r="AN86" s="53"/>
      <c r="AO86" s="53"/>
      <c r="AP86" s="53"/>
      <c r="AQ86" s="53"/>
      <c r="AR86" s="53"/>
      <c r="AS86" s="55" t="str">
        <f t="shared" si="192"/>
        <v/>
      </c>
      <c r="AT86" s="31" t="str">
        <f t="shared" si="193"/>
        <v/>
      </c>
      <c r="AU86" s="57" t="str">
        <f>IF(D86="","",IF(LOOKUP(AT86,'Master 2012 Pay Sheet'!$A$5:$A$35,'Master 2012 Pay Sheet'!$B$5:$B$35)&gt;0,LOOKUP(AT86,'Master 2012 Pay Sheet'!$A$5:$A$35,'Master 2012 Pay Sheet'!$B$5:$B$35),0))</f>
        <v/>
      </c>
      <c r="AV86" s="56" t="str">
        <f t="shared" si="194"/>
        <v/>
      </c>
      <c r="AW86" s="31" t="str">
        <f t="shared" si="195"/>
        <v/>
      </c>
      <c r="AX86" s="57" t="str">
        <f>IF(D86="","",IF(LOOKUP(AW86,'Master 2012 Pay Sheet'!$C$5:$C$35,'Master 2012 Pay Sheet'!$D$5:$D$35)&gt;0,LOOKUP(AW86,'Master 2012 Pay Sheet'!$C$5:$C$35,'Master 2012 Pay Sheet'!$D$5:$D$35),0))</f>
        <v/>
      </c>
      <c r="AY86" s="56" t="str">
        <f t="shared" si="196"/>
        <v/>
      </c>
      <c r="AZ86" s="31" t="str">
        <f t="shared" si="197"/>
        <v/>
      </c>
      <c r="BA86" s="57" t="str">
        <f>IF(D86="","",IF(LOOKUP(AZ86,'Master 2012 Pay Sheet'!$E$5:$E$35,'Master 2012 Pay Sheet'!$F$5:$F$35)&gt;0,LOOKUP(AZ86,'Master 2012 Pay Sheet'!$E$5:$E$35,'Master 2012 Pay Sheet'!$F$5:$F$35),0))</f>
        <v/>
      </c>
      <c r="BB86" s="57" t="str">
        <f t="shared" si="198"/>
        <v/>
      </c>
      <c r="BC86" s="31" t="str">
        <f t="shared" si="199"/>
        <v/>
      </c>
      <c r="BD86" s="31" t="str">
        <f t="shared" si="200"/>
        <v/>
      </c>
      <c r="BE86" s="31" t="str">
        <f t="shared" si="201"/>
        <v/>
      </c>
      <c r="BF86" s="56" t="str">
        <f t="shared" si="202"/>
        <v/>
      </c>
      <c r="BG86" s="31" t="str">
        <f t="shared" si="203"/>
        <v/>
      </c>
      <c r="BH86" s="31" t="str">
        <f t="shared" si="204"/>
        <v/>
      </c>
      <c r="BI86" s="56" t="str">
        <f t="shared" si="205"/>
        <v/>
      </c>
      <c r="BJ86" s="31" t="str">
        <f t="shared" si="206"/>
        <v/>
      </c>
      <c r="BK86" s="31" t="str">
        <f t="shared" si="207"/>
        <v/>
      </c>
      <c r="BL86" s="31" t="str">
        <f t="shared" si="208"/>
        <v/>
      </c>
      <c r="BM86" s="31" t="str">
        <f t="shared" si="209"/>
        <v/>
      </c>
      <c r="BN86" s="31" t="str">
        <f t="shared" si="210"/>
        <v/>
      </c>
      <c r="BO86" s="31" t="str">
        <f t="shared" si="211"/>
        <v/>
      </c>
      <c r="BP86" s="31" t="str">
        <f t="shared" si="212"/>
        <v/>
      </c>
      <c r="BQ86" s="31" t="str">
        <f t="shared" si="213"/>
        <v/>
      </c>
      <c r="BR86" s="31" t="str">
        <f t="shared" si="214"/>
        <v/>
      </c>
      <c r="BS86" s="31" t="str">
        <f t="shared" si="215"/>
        <v/>
      </c>
      <c r="BT86" s="31" t="str">
        <f t="shared" si="216"/>
        <v/>
      </c>
      <c r="BU86" s="31" t="str">
        <f t="shared" si="217"/>
        <v/>
      </c>
      <c r="BV86" s="31" t="str">
        <f t="shared" si="218"/>
        <v/>
      </c>
      <c r="BW86" s="31" t="str">
        <f t="shared" si="219"/>
        <v/>
      </c>
      <c r="BX86" s="31" t="str">
        <f t="shared" si="220"/>
        <v/>
      </c>
      <c r="BY86" s="31" t="str">
        <f t="shared" si="221"/>
        <v/>
      </c>
      <c r="BZ86" s="31" t="str">
        <f t="shared" si="222"/>
        <v/>
      </c>
      <c r="CA86" s="31" t="str">
        <f t="shared" si="223"/>
        <v/>
      </c>
      <c r="CB86" s="31" t="str">
        <f t="shared" si="224"/>
        <v/>
      </c>
      <c r="CC86" s="31" t="str">
        <f t="shared" si="225"/>
        <v/>
      </c>
      <c r="CD86" s="31" t="str">
        <f t="shared" si="226"/>
        <v/>
      </c>
      <c r="CE86" s="31" t="str">
        <f t="shared" si="227"/>
        <v/>
      </c>
      <c r="CF86" s="31" t="str">
        <f t="shared" si="228"/>
        <v/>
      </c>
      <c r="CG86" s="31" t="str">
        <f t="shared" si="229"/>
        <v/>
      </c>
      <c r="CH86" s="31" t="str">
        <f t="shared" si="230"/>
        <v/>
      </c>
      <c r="CI86" s="31" t="str">
        <f t="shared" si="231"/>
        <v/>
      </c>
      <c r="CJ86" s="31" t="str">
        <f t="shared" si="232"/>
        <v/>
      </c>
      <c r="CK86" s="31" t="str">
        <f t="shared" si="233"/>
        <v/>
      </c>
      <c r="CL86" s="31" t="str">
        <f t="shared" si="234"/>
        <v/>
      </c>
      <c r="CM86" s="31" t="str">
        <f t="shared" si="235"/>
        <v/>
      </c>
      <c r="CN86" s="31" t="str">
        <f t="shared" si="236"/>
        <v/>
      </c>
      <c r="CO86" s="31" t="str">
        <f t="shared" si="237"/>
        <v/>
      </c>
      <c r="CP86" s="31" t="str">
        <f t="shared" si="238"/>
        <v/>
      </c>
      <c r="CQ86" s="31" t="str">
        <f t="shared" si="239"/>
        <v/>
      </c>
      <c r="CR86" s="31" t="str">
        <f t="shared" si="240"/>
        <v/>
      </c>
      <c r="CS86" s="31" t="str">
        <f t="shared" si="241"/>
        <v/>
      </c>
      <c r="CT86" s="31" t="str">
        <f t="shared" si="242"/>
        <v/>
      </c>
      <c r="CU86" s="31" t="str">
        <f t="shared" si="243"/>
        <v/>
      </c>
      <c r="CV86" s="31" t="str">
        <f t="shared" si="244"/>
        <v/>
      </c>
      <c r="CW86" s="31" t="str">
        <f t="shared" si="245"/>
        <v/>
      </c>
      <c r="CX86" s="31" t="str">
        <f t="shared" si="246"/>
        <v/>
      </c>
      <c r="CY86" s="31" t="str">
        <f t="shared" si="247"/>
        <v/>
      </c>
      <c r="CZ86" s="31" t="str">
        <f t="shared" si="248"/>
        <v/>
      </c>
      <c r="DA86" s="31" t="str">
        <f t="shared" si="249"/>
        <v/>
      </c>
      <c r="DB86" s="31" t="str">
        <f t="shared" si="250"/>
        <v/>
      </c>
      <c r="DC86" s="31" t="str">
        <f t="shared" si="251"/>
        <v/>
      </c>
      <c r="DD86" s="31" t="str">
        <f t="shared" si="252"/>
        <v/>
      </c>
      <c r="DE86" s="31" t="str">
        <f t="shared" si="253"/>
        <v/>
      </c>
      <c r="DF86" s="31" t="str">
        <f t="shared" si="254"/>
        <v/>
      </c>
      <c r="DG86" s="31" t="str">
        <f t="shared" si="255"/>
        <v/>
      </c>
      <c r="DH86" s="31" t="str">
        <f t="shared" si="256"/>
        <v/>
      </c>
      <c r="DI86" s="31" t="str">
        <f t="shared" si="257"/>
        <v/>
      </c>
      <c r="DJ86" s="31" t="str">
        <f t="shared" si="258"/>
        <v/>
      </c>
      <c r="DK86" s="31" t="str">
        <f t="shared" si="259"/>
        <v/>
      </c>
      <c r="DL86" s="31" t="str">
        <f t="shared" si="260"/>
        <v/>
      </c>
      <c r="DM86" s="31" t="str">
        <f t="shared" si="261"/>
        <v/>
      </c>
      <c r="DN86" s="31" t="str">
        <f t="shared" si="262"/>
        <v/>
      </c>
      <c r="DO86" s="31" t="str">
        <f t="shared" si="263"/>
        <v/>
      </c>
      <c r="DP86" s="31" t="str">
        <f t="shared" si="264"/>
        <v/>
      </c>
      <c r="DQ86" s="31" t="str">
        <f t="shared" si="265"/>
        <v/>
      </c>
      <c r="DR86" s="31" t="str">
        <f t="shared" si="266"/>
        <v/>
      </c>
      <c r="DS86" s="31" t="str">
        <f t="shared" si="267"/>
        <v/>
      </c>
      <c r="DT86" s="31" t="str">
        <f t="shared" si="268"/>
        <v/>
      </c>
      <c r="DU86" s="31" t="str">
        <f t="shared" si="269"/>
        <v/>
      </c>
      <c r="DV86" s="31" t="str">
        <f t="shared" si="270"/>
        <v/>
      </c>
      <c r="DW86" s="48" t="e">
        <f t="shared" si="271"/>
        <v>#VALUE!</v>
      </c>
      <c r="DX86" s="72" t="str">
        <f t="shared" si="272"/>
        <v/>
      </c>
      <c r="DY86" s="74">
        <v>33.75</v>
      </c>
      <c r="DZ86" s="74">
        <v>15.8</v>
      </c>
    </row>
    <row r="87" spans="1:130" ht="13.2" x14ac:dyDescent="0.25">
      <c r="A87" s="31" t="s">
        <v>318</v>
      </c>
      <c r="B87" s="72">
        <v>85</v>
      </c>
      <c r="C87" s="15"/>
      <c r="D87" s="14"/>
      <c r="E87" s="14"/>
      <c r="F87" s="14"/>
      <c r="G87" s="14"/>
      <c r="H87" s="14"/>
      <c r="I87" s="15"/>
      <c r="J87" s="47"/>
      <c r="K87" s="47"/>
      <c r="L87" s="47"/>
      <c r="M87" s="54"/>
      <c r="N87" s="54"/>
      <c r="O87" s="54"/>
      <c r="P87" s="54"/>
      <c r="Q87" s="54"/>
      <c r="R87" s="51"/>
      <c r="S87" s="51"/>
      <c r="T87" s="51"/>
      <c r="U87" s="51"/>
      <c r="V87" s="51"/>
      <c r="W87" s="51"/>
      <c r="X87" s="52" t="str">
        <f t="shared" si="182"/>
        <v xml:space="preserve"> </v>
      </c>
      <c r="Y87" s="52" t="str">
        <f t="shared" si="183"/>
        <v xml:space="preserve"> </v>
      </c>
      <c r="Z87" s="52" t="str">
        <f t="shared" si="184"/>
        <v xml:space="preserve"> </v>
      </c>
      <c r="AA87" s="52" t="str">
        <f t="shared" si="185"/>
        <v xml:space="preserve"> </v>
      </c>
      <c r="AB87" s="52" t="str">
        <f t="shared" si="186"/>
        <v xml:space="preserve"> </v>
      </c>
      <c r="AC87" s="54"/>
      <c r="AD87" s="54"/>
      <c r="AE87" s="54"/>
      <c r="AF87" s="54"/>
      <c r="AG87" s="54"/>
      <c r="AH87" s="52" t="str">
        <f t="shared" si="187"/>
        <v xml:space="preserve"> </v>
      </c>
      <c r="AI87" s="52" t="str">
        <f t="shared" si="188"/>
        <v xml:space="preserve"> </v>
      </c>
      <c r="AJ87" s="52" t="str">
        <f t="shared" si="189"/>
        <v xml:space="preserve"> </v>
      </c>
      <c r="AK87" s="52" t="str">
        <f t="shared" si="190"/>
        <v xml:space="preserve"> </v>
      </c>
      <c r="AL87" s="52" t="str">
        <f t="shared" si="191"/>
        <v xml:space="preserve"> </v>
      </c>
      <c r="AM87" s="53"/>
      <c r="AN87" s="53"/>
      <c r="AO87" s="53"/>
      <c r="AP87" s="53"/>
      <c r="AQ87" s="53"/>
      <c r="AR87" s="53"/>
      <c r="AS87" s="55" t="str">
        <f t="shared" si="192"/>
        <v/>
      </c>
      <c r="AT87" s="31" t="str">
        <f t="shared" si="193"/>
        <v/>
      </c>
      <c r="AU87" s="57" t="str">
        <f>IF(D87="","",IF(LOOKUP(AT87,'Master 2012 Pay Sheet'!$A$5:$A$35,'Master 2012 Pay Sheet'!$B$5:$B$35)&gt;0,LOOKUP(AT87,'Master 2012 Pay Sheet'!$A$5:$A$35,'Master 2012 Pay Sheet'!$B$5:$B$35),0))</f>
        <v/>
      </c>
      <c r="AV87" s="56" t="str">
        <f t="shared" si="194"/>
        <v/>
      </c>
      <c r="AW87" s="31" t="str">
        <f t="shared" si="195"/>
        <v/>
      </c>
      <c r="AX87" s="57" t="str">
        <f>IF(D87="","",IF(LOOKUP(AW87,'Master 2012 Pay Sheet'!$C$5:$C$35,'Master 2012 Pay Sheet'!$D$5:$D$35)&gt;0,LOOKUP(AW87,'Master 2012 Pay Sheet'!$C$5:$C$35,'Master 2012 Pay Sheet'!$D$5:$D$35),0))</f>
        <v/>
      </c>
      <c r="AY87" s="56" t="str">
        <f t="shared" si="196"/>
        <v/>
      </c>
      <c r="AZ87" s="31" t="str">
        <f t="shared" si="197"/>
        <v/>
      </c>
      <c r="BA87" s="57" t="str">
        <f>IF(D87="","",IF(LOOKUP(AZ87,'Master 2012 Pay Sheet'!$E$5:$E$35,'Master 2012 Pay Sheet'!$F$5:$F$35)&gt;0,LOOKUP(AZ87,'Master 2012 Pay Sheet'!$E$5:$E$35,'Master 2012 Pay Sheet'!$F$5:$F$35),0))</f>
        <v/>
      </c>
      <c r="BB87" s="57" t="str">
        <f t="shared" si="198"/>
        <v/>
      </c>
      <c r="BC87" s="31" t="str">
        <f t="shared" si="199"/>
        <v/>
      </c>
      <c r="BD87" s="31" t="str">
        <f t="shared" si="200"/>
        <v/>
      </c>
      <c r="BE87" s="31" t="str">
        <f t="shared" si="201"/>
        <v/>
      </c>
      <c r="BF87" s="56" t="str">
        <f t="shared" si="202"/>
        <v/>
      </c>
      <c r="BG87" s="31" t="str">
        <f t="shared" si="203"/>
        <v/>
      </c>
      <c r="BH87" s="31" t="str">
        <f t="shared" si="204"/>
        <v/>
      </c>
      <c r="BI87" s="56" t="str">
        <f t="shared" si="205"/>
        <v/>
      </c>
      <c r="BJ87" s="31" t="str">
        <f t="shared" si="206"/>
        <v/>
      </c>
      <c r="BK87" s="31" t="str">
        <f t="shared" si="207"/>
        <v/>
      </c>
      <c r="BL87" s="31" t="str">
        <f t="shared" si="208"/>
        <v/>
      </c>
      <c r="BM87" s="31" t="str">
        <f t="shared" si="209"/>
        <v/>
      </c>
      <c r="BN87" s="31" t="str">
        <f t="shared" si="210"/>
        <v/>
      </c>
      <c r="BO87" s="31" t="str">
        <f t="shared" si="211"/>
        <v/>
      </c>
      <c r="BP87" s="31" t="str">
        <f t="shared" si="212"/>
        <v/>
      </c>
      <c r="BQ87" s="31" t="str">
        <f t="shared" si="213"/>
        <v/>
      </c>
      <c r="BR87" s="31" t="str">
        <f t="shared" si="214"/>
        <v/>
      </c>
      <c r="BS87" s="31" t="str">
        <f t="shared" si="215"/>
        <v/>
      </c>
      <c r="BT87" s="31" t="str">
        <f t="shared" si="216"/>
        <v/>
      </c>
      <c r="BU87" s="31" t="str">
        <f t="shared" si="217"/>
        <v/>
      </c>
      <c r="BV87" s="31" t="str">
        <f t="shared" si="218"/>
        <v/>
      </c>
      <c r="BW87" s="31" t="str">
        <f t="shared" si="219"/>
        <v/>
      </c>
      <c r="BX87" s="31" t="str">
        <f t="shared" si="220"/>
        <v/>
      </c>
      <c r="BY87" s="31" t="str">
        <f t="shared" si="221"/>
        <v/>
      </c>
      <c r="BZ87" s="31" t="str">
        <f t="shared" si="222"/>
        <v/>
      </c>
      <c r="CA87" s="31" t="str">
        <f t="shared" si="223"/>
        <v/>
      </c>
      <c r="CB87" s="31" t="str">
        <f t="shared" si="224"/>
        <v/>
      </c>
      <c r="CC87" s="31" t="str">
        <f t="shared" si="225"/>
        <v/>
      </c>
      <c r="CD87" s="31" t="str">
        <f t="shared" si="226"/>
        <v/>
      </c>
      <c r="CE87" s="31" t="str">
        <f t="shared" si="227"/>
        <v/>
      </c>
      <c r="CF87" s="31" t="str">
        <f t="shared" si="228"/>
        <v/>
      </c>
      <c r="CG87" s="31" t="str">
        <f t="shared" si="229"/>
        <v/>
      </c>
      <c r="CH87" s="31" t="str">
        <f t="shared" si="230"/>
        <v/>
      </c>
      <c r="CI87" s="31" t="str">
        <f t="shared" si="231"/>
        <v/>
      </c>
      <c r="CJ87" s="31" t="str">
        <f t="shared" si="232"/>
        <v/>
      </c>
      <c r="CK87" s="31" t="str">
        <f t="shared" si="233"/>
        <v/>
      </c>
      <c r="CL87" s="31" t="str">
        <f t="shared" si="234"/>
        <v/>
      </c>
      <c r="CM87" s="31" t="str">
        <f t="shared" si="235"/>
        <v/>
      </c>
      <c r="CN87" s="31" t="str">
        <f t="shared" si="236"/>
        <v/>
      </c>
      <c r="CO87" s="31" t="str">
        <f t="shared" si="237"/>
        <v/>
      </c>
      <c r="CP87" s="31" t="str">
        <f t="shared" si="238"/>
        <v/>
      </c>
      <c r="CQ87" s="31" t="str">
        <f t="shared" si="239"/>
        <v/>
      </c>
      <c r="CR87" s="31" t="str">
        <f t="shared" si="240"/>
        <v/>
      </c>
      <c r="CS87" s="31" t="str">
        <f t="shared" si="241"/>
        <v/>
      </c>
      <c r="CT87" s="31" t="str">
        <f t="shared" si="242"/>
        <v/>
      </c>
      <c r="CU87" s="31" t="str">
        <f t="shared" si="243"/>
        <v/>
      </c>
      <c r="CV87" s="31" t="str">
        <f t="shared" si="244"/>
        <v/>
      </c>
      <c r="CW87" s="31" t="str">
        <f t="shared" si="245"/>
        <v/>
      </c>
      <c r="CX87" s="31" t="str">
        <f t="shared" si="246"/>
        <v/>
      </c>
      <c r="CY87" s="31" t="str">
        <f t="shared" si="247"/>
        <v/>
      </c>
      <c r="CZ87" s="31" t="str">
        <f t="shared" si="248"/>
        <v/>
      </c>
      <c r="DA87" s="31" t="str">
        <f t="shared" si="249"/>
        <v/>
      </c>
      <c r="DB87" s="31" t="str">
        <f t="shared" si="250"/>
        <v/>
      </c>
      <c r="DC87" s="31" t="str">
        <f t="shared" si="251"/>
        <v/>
      </c>
      <c r="DD87" s="31" t="str">
        <f t="shared" si="252"/>
        <v/>
      </c>
      <c r="DE87" s="31" t="str">
        <f t="shared" si="253"/>
        <v/>
      </c>
      <c r="DF87" s="31" t="str">
        <f t="shared" si="254"/>
        <v/>
      </c>
      <c r="DG87" s="31" t="str">
        <f t="shared" si="255"/>
        <v/>
      </c>
      <c r="DH87" s="31" t="str">
        <f t="shared" si="256"/>
        <v/>
      </c>
      <c r="DI87" s="31" t="str">
        <f t="shared" si="257"/>
        <v/>
      </c>
      <c r="DJ87" s="31" t="str">
        <f t="shared" si="258"/>
        <v/>
      </c>
      <c r="DK87" s="31" t="str">
        <f t="shared" si="259"/>
        <v/>
      </c>
      <c r="DL87" s="31" t="str">
        <f t="shared" si="260"/>
        <v/>
      </c>
      <c r="DM87" s="31" t="str">
        <f t="shared" si="261"/>
        <v/>
      </c>
      <c r="DN87" s="31" t="str">
        <f t="shared" si="262"/>
        <v/>
      </c>
      <c r="DO87" s="31" t="str">
        <f t="shared" si="263"/>
        <v/>
      </c>
      <c r="DP87" s="31" t="str">
        <f t="shared" si="264"/>
        <v/>
      </c>
      <c r="DQ87" s="31" t="str">
        <f t="shared" si="265"/>
        <v/>
      </c>
      <c r="DR87" s="31" t="str">
        <f t="shared" si="266"/>
        <v/>
      </c>
      <c r="DS87" s="31" t="str">
        <f t="shared" si="267"/>
        <v/>
      </c>
      <c r="DT87" s="31" t="str">
        <f t="shared" si="268"/>
        <v/>
      </c>
      <c r="DU87" s="31" t="str">
        <f t="shared" si="269"/>
        <v/>
      </c>
      <c r="DV87" s="31" t="str">
        <f t="shared" si="270"/>
        <v/>
      </c>
      <c r="DW87" s="48" t="e">
        <f t="shared" si="271"/>
        <v>#VALUE!</v>
      </c>
      <c r="DX87" s="72" t="str">
        <f t="shared" si="272"/>
        <v/>
      </c>
      <c r="DY87" s="74">
        <v>34</v>
      </c>
      <c r="DZ87" s="74">
        <v>16.170000000000002</v>
      </c>
    </row>
    <row r="88" spans="1:130" ht="13.2" x14ac:dyDescent="0.25">
      <c r="A88" s="31" t="s">
        <v>318</v>
      </c>
      <c r="B88" s="72">
        <v>86</v>
      </c>
      <c r="C88" s="15"/>
      <c r="D88" s="14"/>
      <c r="E88" s="14"/>
      <c r="F88" s="14"/>
      <c r="G88" s="14"/>
      <c r="H88" s="14"/>
      <c r="I88" s="15"/>
      <c r="J88" s="47"/>
      <c r="K88" s="47"/>
      <c r="L88" s="47"/>
      <c r="M88" s="54"/>
      <c r="N88" s="54"/>
      <c r="O88" s="54"/>
      <c r="P88" s="54"/>
      <c r="Q88" s="54"/>
      <c r="R88" s="51"/>
      <c r="S88" s="51"/>
      <c r="T88" s="51"/>
      <c r="U88" s="51"/>
      <c r="V88" s="51"/>
      <c r="W88" s="51"/>
      <c r="X88" s="52" t="str">
        <f t="shared" si="182"/>
        <v xml:space="preserve"> </v>
      </c>
      <c r="Y88" s="52" t="str">
        <f t="shared" si="183"/>
        <v xml:space="preserve"> </v>
      </c>
      <c r="Z88" s="52" t="str">
        <f t="shared" si="184"/>
        <v xml:space="preserve"> </v>
      </c>
      <c r="AA88" s="52" t="str">
        <f t="shared" si="185"/>
        <v xml:space="preserve"> </v>
      </c>
      <c r="AB88" s="52" t="str">
        <f t="shared" si="186"/>
        <v xml:space="preserve"> </v>
      </c>
      <c r="AC88" s="54"/>
      <c r="AD88" s="54"/>
      <c r="AE88" s="54"/>
      <c r="AF88" s="54"/>
      <c r="AG88" s="54"/>
      <c r="AH88" s="52" t="str">
        <f t="shared" si="187"/>
        <v xml:space="preserve"> </v>
      </c>
      <c r="AI88" s="52" t="str">
        <f t="shared" si="188"/>
        <v xml:space="preserve"> </v>
      </c>
      <c r="AJ88" s="52" t="str">
        <f t="shared" si="189"/>
        <v xml:space="preserve"> </v>
      </c>
      <c r="AK88" s="52" t="str">
        <f t="shared" si="190"/>
        <v xml:space="preserve"> </v>
      </c>
      <c r="AL88" s="52" t="str">
        <f t="shared" si="191"/>
        <v xml:space="preserve"> </v>
      </c>
      <c r="AM88" s="53"/>
      <c r="AN88" s="53"/>
      <c r="AO88" s="53"/>
      <c r="AP88" s="53"/>
      <c r="AQ88" s="53"/>
      <c r="AR88" s="53"/>
      <c r="AS88" s="55" t="str">
        <f t="shared" si="192"/>
        <v/>
      </c>
      <c r="AT88" s="31" t="str">
        <f t="shared" si="193"/>
        <v/>
      </c>
      <c r="AU88" s="57" t="str">
        <f>IF(D88="","",IF(LOOKUP(AT88,'Master 2012 Pay Sheet'!$A$5:$A$35,'Master 2012 Pay Sheet'!$B$5:$B$35)&gt;0,LOOKUP(AT88,'Master 2012 Pay Sheet'!$A$5:$A$35,'Master 2012 Pay Sheet'!$B$5:$B$35),0))</f>
        <v/>
      </c>
      <c r="AV88" s="56" t="str">
        <f t="shared" si="194"/>
        <v/>
      </c>
      <c r="AW88" s="31" t="str">
        <f t="shared" si="195"/>
        <v/>
      </c>
      <c r="AX88" s="57" t="str">
        <f>IF(D88="","",IF(LOOKUP(AW88,'Master 2012 Pay Sheet'!$C$5:$C$35,'Master 2012 Pay Sheet'!$D$5:$D$35)&gt;0,LOOKUP(AW88,'Master 2012 Pay Sheet'!$C$5:$C$35,'Master 2012 Pay Sheet'!$D$5:$D$35),0))</f>
        <v/>
      </c>
      <c r="AY88" s="56" t="str">
        <f t="shared" si="196"/>
        <v/>
      </c>
      <c r="AZ88" s="31" t="str">
        <f t="shared" si="197"/>
        <v/>
      </c>
      <c r="BA88" s="57" t="str">
        <f>IF(D88="","",IF(LOOKUP(AZ88,'Master 2012 Pay Sheet'!$E$5:$E$35,'Master 2012 Pay Sheet'!$F$5:$F$35)&gt;0,LOOKUP(AZ88,'Master 2012 Pay Sheet'!$E$5:$E$35,'Master 2012 Pay Sheet'!$F$5:$F$35),0))</f>
        <v/>
      </c>
      <c r="BB88" s="57" t="str">
        <f t="shared" si="198"/>
        <v/>
      </c>
      <c r="BC88" s="31" t="str">
        <f t="shared" si="199"/>
        <v/>
      </c>
      <c r="BD88" s="31" t="str">
        <f t="shared" si="200"/>
        <v/>
      </c>
      <c r="BE88" s="31" t="str">
        <f t="shared" si="201"/>
        <v/>
      </c>
      <c r="BF88" s="56" t="str">
        <f t="shared" si="202"/>
        <v/>
      </c>
      <c r="BG88" s="31" t="str">
        <f t="shared" si="203"/>
        <v/>
      </c>
      <c r="BH88" s="31" t="str">
        <f t="shared" si="204"/>
        <v/>
      </c>
      <c r="BI88" s="56" t="str">
        <f t="shared" si="205"/>
        <v/>
      </c>
      <c r="BJ88" s="31" t="str">
        <f t="shared" si="206"/>
        <v/>
      </c>
      <c r="BK88" s="31" t="str">
        <f t="shared" si="207"/>
        <v/>
      </c>
      <c r="BL88" s="31" t="str">
        <f t="shared" si="208"/>
        <v/>
      </c>
      <c r="BM88" s="31" t="str">
        <f t="shared" si="209"/>
        <v/>
      </c>
      <c r="BN88" s="31" t="str">
        <f t="shared" si="210"/>
        <v/>
      </c>
      <c r="BO88" s="31" t="str">
        <f t="shared" si="211"/>
        <v/>
      </c>
      <c r="BP88" s="31" t="str">
        <f t="shared" si="212"/>
        <v/>
      </c>
      <c r="BQ88" s="31" t="str">
        <f t="shared" si="213"/>
        <v/>
      </c>
      <c r="BR88" s="31" t="str">
        <f t="shared" si="214"/>
        <v/>
      </c>
      <c r="BS88" s="31" t="str">
        <f t="shared" si="215"/>
        <v/>
      </c>
      <c r="BT88" s="31" t="str">
        <f t="shared" si="216"/>
        <v/>
      </c>
      <c r="BU88" s="31" t="str">
        <f t="shared" si="217"/>
        <v/>
      </c>
      <c r="BV88" s="31" t="str">
        <f t="shared" si="218"/>
        <v/>
      </c>
      <c r="BW88" s="31" t="str">
        <f t="shared" si="219"/>
        <v/>
      </c>
      <c r="BX88" s="31" t="str">
        <f t="shared" si="220"/>
        <v/>
      </c>
      <c r="BY88" s="31" t="str">
        <f t="shared" si="221"/>
        <v/>
      </c>
      <c r="BZ88" s="31" t="str">
        <f t="shared" si="222"/>
        <v/>
      </c>
      <c r="CA88" s="31" t="str">
        <f t="shared" si="223"/>
        <v/>
      </c>
      <c r="CB88" s="31" t="str">
        <f t="shared" si="224"/>
        <v/>
      </c>
      <c r="CC88" s="31" t="str">
        <f t="shared" si="225"/>
        <v/>
      </c>
      <c r="CD88" s="31" t="str">
        <f t="shared" si="226"/>
        <v/>
      </c>
      <c r="CE88" s="31" t="str">
        <f t="shared" si="227"/>
        <v/>
      </c>
      <c r="CF88" s="31" t="str">
        <f t="shared" si="228"/>
        <v/>
      </c>
      <c r="CG88" s="31" t="str">
        <f t="shared" si="229"/>
        <v/>
      </c>
      <c r="CH88" s="31" t="str">
        <f t="shared" si="230"/>
        <v/>
      </c>
      <c r="CI88" s="31" t="str">
        <f t="shared" si="231"/>
        <v/>
      </c>
      <c r="CJ88" s="31" t="str">
        <f t="shared" si="232"/>
        <v/>
      </c>
      <c r="CK88" s="31" t="str">
        <f t="shared" si="233"/>
        <v/>
      </c>
      <c r="CL88" s="31" t="str">
        <f t="shared" si="234"/>
        <v/>
      </c>
      <c r="CM88" s="31" t="str">
        <f t="shared" si="235"/>
        <v/>
      </c>
      <c r="CN88" s="31" t="str">
        <f t="shared" si="236"/>
        <v/>
      </c>
      <c r="CO88" s="31" t="str">
        <f t="shared" si="237"/>
        <v/>
      </c>
      <c r="CP88" s="31" t="str">
        <f t="shared" si="238"/>
        <v/>
      </c>
      <c r="CQ88" s="31" t="str">
        <f t="shared" si="239"/>
        <v/>
      </c>
      <c r="CR88" s="31" t="str">
        <f t="shared" si="240"/>
        <v/>
      </c>
      <c r="CS88" s="31" t="str">
        <f t="shared" si="241"/>
        <v/>
      </c>
      <c r="CT88" s="31" t="str">
        <f t="shared" si="242"/>
        <v/>
      </c>
      <c r="CU88" s="31" t="str">
        <f t="shared" si="243"/>
        <v/>
      </c>
      <c r="CV88" s="31" t="str">
        <f t="shared" si="244"/>
        <v/>
      </c>
      <c r="CW88" s="31" t="str">
        <f t="shared" si="245"/>
        <v/>
      </c>
      <c r="CX88" s="31" t="str">
        <f t="shared" si="246"/>
        <v/>
      </c>
      <c r="CY88" s="31" t="str">
        <f t="shared" si="247"/>
        <v/>
      </c>
      <c r="CZ88" s="31" t="str">
        <f t="shared" si="248"/>
        <v/>
      </c>
      <c r="DA88" s="31" t="str">
        <f t="shared" si="249"/>
        <v/>
      </c>
      <c r="DB88" s="31" t="str">
        <f t="shared" si="250"/>
        <v/>
      </c>
      <c r="DC88" s="31" t="str">
        <f t="shared" si="251"/>
        <v/>
      </c>
      <c r="DD88" s="31" t="str">
        <f t="shared" si="252"/>
        <v/>
      </c>
      <c r="DE88" s="31" t="str">
        <f t="shared" si="253"/>
        <v/>
      </c>
      <c r="DF88" s="31" t="str">
        <f t="shared" si="254"/>
        <v/>
      </c>
      <c r="DG88" s="31" t="str">
        <f t="shared" si="255"/>
        <v/>
      </c>
      <c r="DH88" s="31" t="str">
        <f t="shared" si="256"/>
        <v/>
      </c>
      <c r="DI88" s="31" t="str">
        <f t="shared" si="257"/>
        <v/>
      </c>
      <c r="DJ88" s="31" t="str">
        <f t="shared" si="258"/>
        <v/>
      </c>
      <c r="DK88" s="31" t="str">
        <f t="shared" si="259"/>
        <v/>
      </c>
      <c r="DL88" s="31" t="str">
        <f t="shared" si="260"/>
        <v/>
      </c>
      <c r="DM88" s="31" t="str">
        <f t="shared" si="261"/>
        <v/>
      </c>
      <c r="DN88" s="31" t="str">
        <f t="shared" si="262"/>
        <v/>
      </c>
      <c r="DO88" s="31" t="str">
        <f t="shared" si="263"/>
        <v/>
      </c>
      <c r="DP88" s="31" t="str">
        <f t="shared" si="264"/>
        <v/>
      </c>
      <c r="DQ88" s="31" t="str">
        <f t="shared" si="265"/>
        <v/>
      </c>
      <c r="DR88" s="31" t="str">
        <f t="shared" si="266"/>
        <v/>
      </c>
      <c r="DS88" s="31" t="str">
        <f t="shared" si="267"/>
        <v/>
      </c>
      <c r="DT88" s="31" t="str">
        <f t="shared" si="268"/>
        <v/>
      </c>
      <c r="DU88" s="31" t="str">
        <f t="shared" si="269"/>
        <v/>
      </c>
      <c r="DV88" s="31" t="str">
        <f t="shared" si="270"/>
        <v/>
      </c>
      <c r="DW88" s="48" t="e">
        <f t="shared" si="271"/>
        <v>#VALUE!</v>
      </c>
      <c r="DX88" s="72" t="str">
        <f t="shared" si="272"/>
        <v/>
      </c>
      <c r="DY88" s="74">
        <v>34.25</v>
      </c>
      <c r="DZ88" s="74">
        <v>16.55</v>
      </c>
    </row>
    <row r="89" spans="1:130" ht="13.2" x14ac:dyDescent="0.25">
      <c r="A89" s="31" t="s">
        <v>318</v>
      </c>
      <c r="B89" s="72">
        <v>87</v>
      </c>
      <c r="C89" s="15"/>
      <c r="D89" s="14"/>
      <c r="E89" s="14"/>
      <c r="F89" s="14"/>
      <c r="G89" s="14"/>
      <c r="H89" s="14"/>
      <c r="I89" s="15"/>
      <c r="J89" s="47"/>
      <c r="K89" s="47"/>
      <c r="L89" s="47"/>
      <c r="M89" s="54"/>
      <c r="N89" s="54"/>
      <c r="O89" s="54"/>
      <c r="P89" s="54"/>
      <c r="Q89" s="54"/>
      <c r="R89" s="51"/>
      <c r="S89" s="51"/>
      <c r="T89" s="51"/>
      <c r="U89" s="51"/>
      <c r="V89" s="51"/>
      <c r="W89" s="51"/>
      <c r="X89" s="52" t="str">
        <f t="shared" si="182"/>
        <v xml:space="preserve"> </v>
      </c>
      <c r="Y89" s="52" t="str">
        <f t="shared" si="183"/>
        <v xml:space="preserve"> </v>
      </c>
      <c r="Z89" s="52" t="str">
        <f t="shared" si="184"/>
        <v xml:space="preserve"> </v>
      </c>
      <c r="AA89" s="52" t="str">
        <f t="shared" si="185"/>
        <v xml:space="preserve"> </v>
      </c>
      <c r="AB89" s="52" t="str">
        <f t="shared" si="186"/>
        <v xml:space="preserve"> </v>
      </c>
      <c r="AC89" s="54"/>
      <c r="AD89" s="54"/>
      <c r="AE89" s="54"/>
      <c r="AF89" s="54"/>
      <c r="AG89" s="54"/>
      <c r="AH89" s="52" t="str">
        <f t="shared" si="187"/>
        <v xml:space="preserve"> </v>
      </c>
      <c r="AI89" s="52" t="str">
        <f t="shared" si="188"/>
        <v xml:space="preserve"> </v>
      </c>
      <c r="AJ89" s="52" t="str">
        <f t="shared" si="189"/>
        <v xml:space="preserve"> </v>
      </c>
      <c r="AK89" s="52" t="str">
        <f t="shared" si="190"/>
        <v xml:space="preserve"> </v>
      </c>
      <c r="AL89" s="52" t="str">
        <f t="shared" si="191"/>
        <v xml:space="preserve"> </v>
      </c>
      <c r="AM89" s="53"/>
      <c r="AN89" s="53"/>
      <c r="AO89" s="53"/>
      <c r="AP89" s="53"/>
      <c r="AQ89" s="53"/>
      <c r="AR89" s="53"/>
      <c r="AS89" s="55" t="str">
        <f t="shared" si="192"/>
        <v/>
      </c>
      <c r="AT89" s="31" t="str">
        <f t="shared" si="193"/>
        <v/>
      </c>
      <c r="AU89" s="57" t="str">
        <f>IF(D89="","",IF(LOOKUP(AT89,'Master 2012 Pay Sheet'!$A$5:$A$35,'Master 2012 Pay Sheet'!$B$5:$B$35)&gt;0,LOOKUP(AT89,'Master 2012 Pay Sheet'!$A$5:$A$35,'Master 2012 Pay Sheet'!$B$5:$B$35),0))</f>
        <v/>
      </c>
      <c r="AV89" s="56" t="str">
        <f t="shared" si="194"/>
        <v/>
      </c>
      <c r="AW89" s="31" t="str">
        <f t="shared" si="195"/>
        <v/>
      </c>
      <c r="AX89" s="57" t="str">
        <f>IF(D89="","",IF(LOOKUP(AW89,'Master 2012 Pay Sheet'!$C$5:$C$35,'Master 2012 Pay Sheet'!$D$5:$D$35)&gt;0,LOOKUP(AW89,'Master 2012 Pay Sheet'!$C$5:$C$35,'Master 2012 Pay Sheet'!$D$5:$D$35),0))</f>
        <v/>
      </c>
      <c r="AY89" s="56" t="str">
        <f t="shared" si="196"/>
        <v/>
      </c>
      <c r="AZ89" s="31" t="str">
        <f t="shared" si="197"/>
        <v/>
      </c>
      <c r="BA89" s="57" t="str">
        <f>IF(D89="","",IF(LOOKUP(AZ89,'Master 2012 Pay Sheet'!$E$5:$E$35,'Master 2012 Pay Sheet'!$F$5:$F$35)&gt;0,LOOKUP(AZ89,'Master 2012 Pay Sheet'!$E$5:$E$35,'Master 2012 Pay Sheet'!$F$5:$F$35),0))</f>
        <v/>
      </c>
      <c r="BB89" s="57" t="str">
        <f t="shared" si="198"/>
        <v/>
      </c>
      <c r="BC89" s="31" t="str">
        <f t="shared" si="199"/>
        <v/>
      </c>
      <c r="BD89" s="31" t="str">
        <f t="shared" si="200"/>
        <v/>
      </c>
      <c r="BE89" s="31" t="str">
        <f t="shared" si="201"/>
        <v/>
      </c>
      <c r="BF89" s="56" t="str">
        <f t="shared" si="202"/>
        <v/>
      </c>
      <c r="BG89" s="31" t="str">
        <f t="shared" si="203"/>
        <v/>
      </c>
      <c r="BH89" s="31" t="str">
        <f t="shared" si="204"/>
        <v/>
      </c>
      <c r="BI89" s="56" t="str">
        <f t="shared" si="205"/>
        <v/>
      </c>
      <c r="BJ89" s="31" t="str">
        <f t="shared" si="206"/>
        <v/>
      </c>
      <c r="BK89" s="31" t="str">
        <f t="shared" si="207"/>
        <v/>
      </c>
      <c r="BL89" s="31" t="str">
        <f t="shared" si="208"/>
        <v/>
      </c>
      <c r="BM89" s="31" t="str">
        <f t="shared" si="209"/>
        <v/>
      </c>
      <c r="BN89" s="31" t="str">
        <f t="shared" si="210"/>
        <v/>
      </c>
      <c r="BO89" s="31" t="str">
        <f t="shared" si="211"/>
        <v/>
      </c>
      <c r="BP89" s="31" t="str">
        <f t="shared" si="212"/>
        <v/>
      </c>
      <c r="BQ89" s="31" t="str">
        <f t="shared" si="213"/>
        <v/>
      </c>
      <c r="BR89" s="31" t="str">
        <f t="shared" si="214"/>
        <v/>
      </c>
      <c r="BS89" s="31" t="str">
        <f t="shared" si="215"/>
        <v/>
      </c>
      <c r="BT89" s="31" t="str">
        <f t="shared" si="216"/>
        <v/>
      </c>
      <c r="BU89" s="31" t="str">
        <f t="shared" si="217"/>
        <v/>
      </c>
      <c r="BV89" s="31" t="str">
        <f t="shared" si="218"/>
        <v/>
      </c>
      <c r="BW89" s="31" t="str">
        <f t="shared" si="219"/>
        <v/>
      </c>
      <c r="BX89" s="31" t="str">
        <f t="shared" si="220"/>
        <v/>
      </c>
      <c r="BY89" s="31" t="str">
        <f t="shared" si="221"/>
        <v/>
      </c>
      <c r="BZ89" s="31" t="str">
        <f t="shared" si="222"/>
        <v/>
      </c>
      <c r="CA89" s="31" t="str">
        <f t="shared" si="223"/>
        <v/>
      </c>
      <c r="CB89" s="31" t="str">
        <f t="shared" si="224"/>
        <v/>
      </c>
      <c r="CC89" s="31" t="str">
        <f t="shared" si="225"/>
        <v/>
      </c>
      <c r="CD89" s="31" t="str">
        <f t="shared" si="226"/>
        <v/>
      </c>
      <c r="CE89" s="31" t="str">
        <f t="shared" si="227"/>
        <v/>
      </c>
      <c r="CF89" s="31" t="str">
        <f t="shared" si="228"/>
        <v/>
      </c>
      <c r="CG89" s="31" t="str">
        <f t="shared" si="229"/>
        <v/>
      </c>
      <c r="CH89" s="31" t="str">
        <f t="shared" si="230"/>
        <v/>
      </c>
      <c r="CI89" s="31" t="str">
        <f t="shared" si="231"/>
        <v/>
      </c>
      <c r="CJ89" s="31" t="str">
        <f t="shared" si="232"/>
        <v/>
      </c>
      <c r="CK89" s="31" t="str">
        <f t="shared" si="233"/>
        <v/>
      </c>
      <c r="CL89" s="31" t="str">
        <f t="shared" si="234"/>
        <v/>
      </c>
      <c r="CM89" s="31" t="str">
        <f t="shared" si="235"/>
        <v/>
      </c>
      <c r="CN89" s="31" t="str">
        <f t="shared" si="236"/>
        <v/>
      </c>
      <c r="CO89" s="31" t="str">
        <f t="shared" si="237"/>
        <v/>
      </c>
      <c r="CP89" s="31" t="str">
        <f t="shared" si="238"/>
        <v/>
      </c>
      <c r="CQ89" s="31" t="str">
        <f t="shared" si="239"/>
        <v/>
      </c>
      <c r="CR89" s="31" t="str">
        <f t="shared" si="240"/>
        <v/>
      </c>
      <c r="CS89" s="31" t="str">
        <f t="shared" si="241"/>
        <v/>
      </c>
      <c r="CT89" s="31" t="str">
        <f t="shared" si="242"/>
        <v/>
      </c>
      <c r="CU89" s="31" t="str">
        <f t="shared" si="243"/>
        <v/>
      </c>
      <c r="CV89" s="31" t="str">
        <f t="shared" si="244"/>
        <v/>
      </c>
      <c r="CW89" s="31" t="str">
        <f t="shared" si="245"/>
        <v/>
      </c>
      <c r="CX89" s="31" t="str">
        <f t="shared" si="246"/>
        <v/>
      </c>
      <c r="CY89" s="31" t="str">
        <f t="shared" si="247"/>
        <v/>
      </c>
      <c r="CZ89" s="31" t="str">
        <f t="shared" si="248"/>
        <v/>
      </c>
      <c r="DA89" s="31" t="str">
        <f t="shared" si="249"/>
        <v/>
      </c>
      <c r="DB89" s="31" t="str">
        <f t="shared" si="250"/>
        <v/>
      </c>
      <c r="DC89" s="31" t="str">
        <f t="shared" si="251"/>
        <v/>
      </c>
      <c r="DD89" s="31" t="str">
        <f t="shared" si="252"/>
        <v/>
      </c>
      <c r="DE89" s="31" t="str">
        <f t="shared" si="253"/>
        <v/>
      </c>
      <c r="DF89" s="31" t="str">
        <f t="shared" si="254"/>
        <v/>
      </c>
      <c r="DG89" s="31" t="str">
        <f t="shared" si="255"/>
        <v/>
      </c>
      <c r="DH89" s="31" t="str">
        <f t="shared" si="256"/>
        <v/>
      </c>
      <c r="DI89" s="31" t="str">
        <f t="shared" si="257"/>
        <v/>
      </c>
      <c r="DJ89" s="31" t="str">
        <f t="shared" si="258"/>
        <v/>
      </c>
      <c r="DK89" s="31" t="str">
        <f t="shared" si="259"/>
        <v/>
      </c>
      <c r="DL89" s="31" t="str">
        <f t="shared" si="260"/>
        <v/>
      </c>
      <c r="DM89" s="31" t="str">
        <f t="shared" si="261"/>
        <v/>
      </c>
      <c r="DN89" s="31" t="str">
        <f t="shared" si="262"/>
        <v/>
      </c>
      <c r="DO89" s="31" t="str">
        <f t="shared" si="263"/>
        <v/>
      </c>
      <c r="DP89" s="31" t="str">
        <f t="shared" si="264"/>
        <v/>
      </c>
      <c r="DQ89" s="31" t="str">
        <f t="shared" si="265"/>
        <v/>
      </c>
      <c r="DR89" s="31" t="str">
        <f t="shared" si="266"/>
        <v/>
      </c>
      <c r="DS89" s="31" t="str">
        <f t="shared" si="267"/>
        <v/>
      </c>
      <c r="DT89" s="31" t="str">
        <f t="shared" si="268"/>
        <v/>
      </c>
      <c r="DU89" s="31" t="str">
        <f t="shared" si="269"/>
        <v/>
      </c>
      <c r="DV89" s="31" t="str">
        <f t="shared" si="270"/>
        <v/>
      </c>
      <c r="DW89" s="48" t="e">
        <f t="shared" si="271"/>
        <v>#VALUE!</v>
      </c>
      <c r="DX89" s="72" t="str">
        <f t="shared" si="272"/>
        <v/>
      </c>
      <c r="DY89" s="74">
        <v>34.5</v>
      </c>
      <c r="DZ89" s="74">
        <v>16.93</v>
      </c>
    </row>
    <row r="90" spans="1:130" ht="13.2" x14ac:dyDescent="0.25">
      <c r="A90" s="31" t="s">
        <v>318</v>
      </c>
      <c r="B90" s="72">
        <v>88</v>
      </c>
      <c r="C90" s="15"/>
      <c r="D90" s="14"/>
      <c r="E90" s="14"/>
      <c r="F90" s="14"/>
      <c r="G90" s="14"/>
      <c r="H90" s="14"/>
      <c r="I90" s="15"/>
      <c r="J90" s="47"/>
      <c r="K90" s="47"/>
      <c r="L90" s="47"/>
      <c r="M90" s="54"/>
      <c r="N90" s="54"/>
      <c r="O90" s="54"/>
      <c r="P90" s="54"/>
      <c r="Q90" s="54"/>
      <c r="R90" s="51"/>
      <c r="S90" s="51"/>
      <c r="T90" s="51"/>
      <c r="U90" s="51"/>
      <c r="V90" s="51"/>
      <c r="W90" s="51"/>
      <c r="X90" s="52" t="str">
        <f t="shared" si="182"/>
        <v xml:space="preserve"> </v>
      </c>
      <c r="Y90" s="52" t="str">
        <f t="shared" si="183"/>
        <v xml:space="preserve"> </v>
      </c>
      <c r="Z90" s="52" t="str">
        <f t="shared" si="184"/>
        <v xml:space="preserve"> </v>
      </c>
      <c r="AA90" s="52" t="str">
        <f t="shared" si="185"/>
        <v xml:space="preserve"> </v>
      </c>
      <c r="AB90" s="52" t="str">
        <f t="shared" si="186"/>
        <v xml:space="preserve"> </v>
      </c>
      <c r="AC90" s="54"/>
      <c r="AD90" s="54"/>
      <c r="AE90" s="54"/>
      <c r="AF90" s="54"/>
      <c r="AG90" s="54"/>
      <c r="AH90" s="52" t="str">
        <f t="shared" si="187"/>
        <v xml:space="preserve"> </v>
      </c>
      <c r="AI90" s="52" t="str">
        <f t="shared" si="188"/>
        <v xml:space="preserve"> </v>
      </c>
      <c r="AJ90" s="52" t="str">
        <f t="shared" si="189"/>
        <v xml:space="preserve"> </v>
      </c>
      <c r="AK90" s="52" t="str">
        <f t="shared" si="190"/>
        <v xml:space="preserve"> </v>
      </c>
      <c r="AL90" s="52" t="str">
        <f t="shared" si="191"/>
        <v xml:space="preserve"> </v>
      </c>
      <c r="AM90" s="53"/>
      <c r="AN90" s="53"/>
      <c r="AO90" s="53"/>
      <c r="AP90" s="53"/>
      <c r="AQ90" s="53"/>
      <c r="AR90" s="53"/>
      <c r="AS90" s="55" t="str">
        <f t="shared" si="192"/>
        <v/>
      </c>
      <c r="AT90" s="31" t="str">
        <f t="shared" si="193"/>
        <v/>
      </c>
      <c r="AU90" s="57" t="str">
        <f>IF(D90="","",IF(LOOKUP(AT90,'Master 2012 Pay Sheet'!$A$5:$A$35,'Master 2012 Pay Sheet'!$B$5:$B$35)&gt;0,LOOKUP(AT90,'Master 2012 Pay Sheet'!$A$5:$A$35,'Master 2012 Pay Sheet'!$B$5:$B$35),0))</f>
        <v/>
      </c>
      <c r="AV90" s="56" t="str">
        <f t="shared" si="194"/>
        <v/>
      </c>
      <c r="AW90" s="31" t="str">
        <f t="shared" si="195"/>
        <v/>
      </c>
      <c r="AX90" s="57" t="str">
        <f>IF(D90="","",IF(LOOKUP(AW90,'Master 2012 Pay Sheet'!$C$5:$C$35,'Master 2012 Pay Sheet'!$D$5:$D$35)&gt;0,LOOKUP(AW90,'Master 2012 Pay Sheet'!$C$5:$C$35,'Master 2012 Pay Sheet'!$D$5:$D$35),0))</f>
        <v/>
      </c>
      <c r="AY90" s="56" t="str">
        <f t="shared" si="196"/>
        <v/>
      </c>
      <c r="AZ90" s="31" t="str">
        <f t="shared" si="197"/>
        <v/>
      </c>
      <c r="BA90" s="57" t="str">
        <f>IF(D90="","",IF(LOOKUP(AZ90,'Master 2012 Pay Sheet'!$E$5:$E$35,'Master 2012 Pay Sheet'!$F$5:$F$35)&gt;0,LOOKUP(AZ90,'Master 2012 Pay Sheet'!$E$5:$E$35,'Master 2012 Pay Sheet'!$F$5:$F$35),0))</f>
        <v/>
      </c>
      <c r="BB90" s="57" t="str">
        <f t="shared" si="198"/>
        <v/>
      </c>
      <c r="BC90" s="31" t="str">
        <f t="shared" si="199"/>
        <v/>
      </c>
      <c r="BD90" s="31" t="str">
        <f t="shared" si="200"/>
        <v/>
      </c>
      <c r="BE90" s="31" t="str">
        <f t="shared" si="201"/>
        <v/>
      </c>
      <c r="BF90" s="56" t="str">
        <f t="shared" si="202"/>
        <v/>
      </c>
      <c r="BG90" s="31" t="str">
        <f t="shared" si="203"/>
        <v/>
      </c>
      <c r="BH90" s="31" t="str">
        <f t="shared" si="204"/>
        <v/>
      </c>
      <c r="BI90" s="56" t="str">
        <f t="shared" si="205"/>
        <v/>
      </c>
      <c r="BJ90" s="31" t="str">
        <f t="shared" si="206"/>
        <v/>
      </c>
      <c r="BK90" s="31" t="str">
        <f t="shared" si="207"/>
        <v/>
      </c>
      <c r="BL90" s="31" t="str">
        <f t="shared" si="208"/>
        <v/>
      </c>
      <c r="BM90" s="31" t="str">
        <f t="shared" si="209"/>
        <v/>
      </c>
      <c r="BN90" s="31" t="str">
        <f t="shared" si="210"/>
        <v/>
      </c>
      <c r="BO90" s="31" t="str">
        <f t="shared" si="211"/>
        <v/>
      </c>
      <c r="BP90" s="31" t="str">
        <f t="shared" si="212"/>
        <v/>
      </c>
      <c r="BQ90" s="31" t="str">
        <f t="shared" si="213"/>
        <v/>
      </c>
      <c r="BR90" s="31" t="str">
        <f t="shared" si="214"/>
        <v/>
      </c>
      <c r="BS90" s="31" t="str">
        <f t="shared" si="215"/>
        <v/>
      </c>
      <c r="BT90" s="31" t="str">
        <f t="shared" si="216"/>
        <v/>
      </c>
      <c r="BU90" s="31" t="str">
        <f t="shared" si="217"/>
        <v/>
      </c>
      <c r="BV90" s="31" t="str">
        <f t="shared" si="218"/>
        <v/>
      </c>
      <c r="BW90" s="31" t="str">
        <f t="shared" si="219"/>
        <v/>
      </c>
      <c r="BX90" s="31" t="str">
        <f t="shared" si="220"/>
        <v/>
      </c>
      <c r="BY90" s="31" t="str">
        <f t="shared" si="221"/>
        <v/>
      </c>
      <c r="BZ90" s="31" t="str">
        <f t="shared" si="222"/>
        <v/>
      </c>
      <c r="CA90" s="31" t="str">
        <f t="shared" si="223"/>
        <v/>
      </c>
      <c r="CB90" s="31" t="str">
        <f t="shared" si="224"/>
        <v/>
      </c>
      <c r="CC90" s="31" t="str">
        <f t="shared" si="225"/>
        <v/>
      </c>
      <c r="CD90" s="31" t="str">
        <f t="shared" si="226"/>
        <v/>
      </c>
      <c r="CE90" s="31" t="str">
        <f t="shared" si="227"/>
        <v/>
      </c>
      <c r="CF90" s="31" t="str">
        <f t="shared" si="228"/>
        <v/>
      </c>
      <c r="CG90" s="31" t="str">
        <f t="shared" si="229"/>
        <v/>
      </c>
      <c r="CH90" s="31" t="str">
        <f t="shared" si="230"/>
        <v/>
      </c>
      <c r="CI90" s="31" t="str">
        <f t="shared" si="231"/>
        <v/>
      </c>
      <c r="CJ90" s="31" t="str">
        <f t="shared" si="232"/>
        <v/>
      </c>
      <c r="CK90" s="31" t="str">
        <f t="shared" si="233"/>
        <v/>
      </c>
      <c r="CL90" s="31" t="str">
        <f t="shared" si="234"/>
        <v/>
      </c>
      <c r="CM90" s="31" t="str">
        <f t="shared" si="235"/>
        <v/>
      </c>
      <c r="CN90" s="31" t="str">
        <f t="shared" si="236"/>
        <v/>
      </c>
      <c r="CO90" s="31" t="str">
        <f t="shared" si="237"/>
        <v/>
      </c>
      <c r="CP90" s="31" t="str">
        <f t="shared" si="238"/>
        <v/>
      </c>
      <c r="CQ90" s="31" t="str">
        <f t="shared" si="239"/>
        <v/>
      </c>
      <c r="CR90" s="31" t="str">
        <f t="shared" si="240"/>
        <v/>
      </c>
      <c r="CS90" s="31" t="str">
        <f t="shared" si="241"/>
        <v/>
      </c>
      <c r="CT90" s="31" t="str">
        <f t="shared" si="242"/>
        <v/>
      </c>
      <c r="CU90" s="31" t="str">
        <f t="shared" si="243"/>
        <v/>
      </c>
      <c r="CV90" s="31" t="str">
        <f t="shared" si="244"/>
        <v/>
      </c>
      <c r="CW90" s="31" t="str">
        <f t="shared" si="245"/>
        <v/>
      </c>
      <c r="CX90" s="31" t="str">
        <f t="shared" si="246"/>
        <v/>
      </c>
      <c r="CY90" s="31" t="str">
        <f t="shared" si="247"/>
        <v/>
      </c>
      <c r="CZ90" s="31" t="str">
        <f t="shared" si="248"/>
        <v/>
      </c>
      <c r="DA90" s="31" t="str">
        <f t="shared" si="249"/>
        <v/>
      </c>
      <c r="DB90" s="31" t="str">
        <f t="shared" si="250"/>
        <v/>
      </c>
      <c r="DC90" s="31" t="str">
        <f t="shared" si="251"/>
        <v/>
      </c>
      <c r="DD90" s="31" t="str">
        <f t="shared" si="252"/>
        <v/>
      </c>
      <c r="DE90" s="31" t="str">
        <f t="shared" si="253"/>
        <v/>
      </c>
      <c r="DF90" s="31" t="str">
        <f t="shared" si="254"/>
        <v/>
      </c>
      <c r="DG90" s="31" t="str">
        <f t="shared" si="255"/>
        <v/>
      </c>
      <c r="DH90" s="31" t="str">
        <f t="shared" si="256"/>
        <v/>
      </c>
      <c r="DI90" s="31" t="str">
        <f t="shared" si="257"/>
        <v/>
      </c>
      <c r="DJ90" s="31" t="str">
        <f t="shared" si="258"/>
        <v/>
      </c>
      <c r="DK90" s="31" t="str">
        <f t="shared" si="259"/>
        <v/>
      </c>
      <c r="DL90" s="31" t="str">
        <f t="shared" si="260"/>
        <v/>
      </c>
      <c r="DM90" s="31" t="str">
        <f t="shared" si="261"/>
        <v/>
      </c>
      <c r="DN90" s="31" t="str">
        <f t="shared" si="262"/>
        <v/>
      </c>
      <c r="DO90" s="31" t="str">
        <f t="shared" si="263"/>
        <v/>
      </c>
      <c r="DP90" s="31" t="str">
        <f t="shared" si="264"/>
        <v/>
      </c>
      <c r="DQ90" s="31" t="str">
        <f t="shared" si="265"/>
        <v/>
      </c>
      <c r="DR90" s="31" t="str">
        <f t="shared" si="266"/>
        <v/>
      </c>
      <c r="DS90" s="31" t="str">
        <f t="shared" si="267"/>
        <v/>
      </c>
      <c r="DT90" s="31" t="str">
        <f t="shared" si="268"/>
        <v/>
      </c>
      <c r="DU90" s="31" t="str">
        <f t="shared" si="269"/>
        <v/>
      </c>
      <c r="DV90" s="31" t="str">
        <f t="shared" si="270"/>
        <v/>
      </c>
      <c r="DW90" s="48" t="e">
        <f t="shared" si="271"/>
        <v>#VALUE!</v>
      </c>
      <c r="DX90" s="72" t="str">
        <f t="shared" si="272"/>
        <v/>
      </c>
      <c r="DY90" s="74">
        <v>34.75</v>
      </c>
      <c r="DZ90" s="74">
        <v>17.309999999999999</v>
      </c>
    </row>
    <row r="91" spans="1:130" ht="13.2" x14ac:dyDescent="0.25">
      <c r="A91" s="31" t="s">
        <v>318</v>
      </c>
      <c r="B91" s="72">
        <v>89</v>
      </c>
      <c r="C91" s="15"/>
      <c r="D91" s="14"/>
      <c r="E91" s="14"/>
      <c r="F91" s="14"/>
      <c r="G91" s="14"/>
      <c r="H91" s="14"/>
      <c r="I91" s="15"/>
      <c r="J91" s="47"/>
      <c r="K91" s="47"/>
      <c r="L91" s="47"/>
      <c r="M91" s="54"/>
      <c r="N91" s="54"/>
      <c r="O91" s="54"/>
      <c r="P91" s="54"/>
      <c r="Q91" s="54"/>
      <c r="R91" s="51"/>
      <c r="S91" s="51"/>
      <c r="T91" s="51"/>
      <c r="U91" s="51"/>
      <c r="V91" s="51"/>
      <c r="W91" s="51"/>
      <c r="X91" s="52" t="str">
        <f t="shared" si="182"/>
        <v xml:space="preserve"> </v>
      </c>
      <c r="Y91" s="52" t="str">
        <f t="shared" si="183"/>
        <v xml:space="preserve"> </v>
      </c>
      <c r="Z91" s="52" t="str">
        <f t="shared" si="184"/>
        <v xml:space="preserve"> </v>
      </c>
      <c r="AA91" s="52" t="str">
        <f t="shared" si="185"/>
        <v xml:space="preserve"> </v>
      </c>
      <c r="AB91" s="52" t="str">
        <f t="shared" si="186"/>
        <v xml:space="preserve"> </v>
      </c>
      <c r="AC91" s="54"/>
      <c r="AD91" s="54"/>
      <c r="AE91" s="54"/>
      <c r="AF91" s="54"/>
      <c r="AG91" s="54"/>
      <c r="AH91" s="52" t="str">
        <f t="shared" si="187"/>
        <v xml:space="preserve"> </v>
      </c>
      <c r="AI91" s="52" t="str">
        <f t="shared" si="188"/>
        <v xml:space="preserve"> </v>
      </c>
      <c r="AJ91" s="52" t="str">
        <f t="shared" si="189"/>
        <v xml:space="preserve"> </v>
      </c>
      <c r="AK91" s="52" t="str">
        <f t="shared" si="190"/>
        <v xml:space="preserve"> </v>
      </c>
      <c r="AL91" s="52" t="str">
        <f t="shared" si="191"/>
        <v xml:space="preserve"> </v>
      </c>
      <c r="AM91" s="53"/>
      <c r="AN91" s="53"/>
      <c r="AO91" s="53"/>
      <c r="AP91" s="53"/>
      <c r="AQ91" s="53"/>
      <c r="AR91" s="53"/>
      <c r="AS91" s="55" t="str">
        <f t="shared" si="192"/>
        <v/>
      </c>
      <c r="AT91" s="31" t="str">
        <f t="shared" si="193"/>
        <v/>
      </c>
      <c r="AU91" s="57" t="str">
        <f>IF(D91="","",IF(LOOKUP(AT91,'Master 2012 Pay Sheet'!$A$5:$A$35,'Master 2012 Pay Sheet'!$B$5:$B$35)&gt;0,LOOKUP(AT91,'Master 2012 Pay Sheet'!$A$5:$A$35,'Master 2012 Pay Sheet'!$B$5:$B$35),0))</f>
        <v/>
      </c>
      <c r="AV91" s="56" t="str">
        <f t="shared" si="194"/>
        <v/>
      </c>
      <c r="AW91" s="31" t="str">
        <f t="shared" si="195"/>
        <v/>
      </c>
      <c r="AX91" s="57" t="str">
        <f>IF(D91="","",IF(LOOKUP(AW91,'Master 2012 Pay Sheet'!$C$5:$C$35,'Master 2012 Pay Sheet'!$D$5:$D$35)&gt;0,LOOKUP(AW91,'Master 2012 Pay Sheet'!$C$5:$C$35,'Master 2012 Pay Sheet'!$D$5:$D$35),0))</f>
        <v/>
      </c>
      <c r="AY91" s="56" t="str">
        <f t="shared" si="196"/>
        <v/>
      </c>
      <c r="AZ91" s="31" t="str">
        <f t="shared" si="197"/>
        <v/>
      </c>
      <c r="BA91" s="57" t="str">
        <f>IF(D91="","",IF(LOOKUP(AZ91,'Master 2012 Pay Sheet'!$E$5:$E$35,'Master 2012 Pay Sheet'!$F$5:$F$35)&gt;0,LOOKUP(AZ91,'Master 2012 Pay Sheet'!$E$5:$E$35,'Master 2012 Pay Sheet'!$F$5:$F$35),0))</f>
        <v/>
      </c>
      <c r="BB91" s="57" t="str">
        <f t="shared" si="198"/>
        <v/>
      </c>
      <c r="BC91" s="31" t="str">
        <f t="shared" si="199"/>
        <v/>
      </c>
      <c r="BD91" s="31" t="str">
        <f t="shared" si="200"/>
        <v/>
      </c>
      <c r="BE91" s="31" t="str">
        <f t="shared" si="201"/>
        <v/>
      </c>
      <c r="BF91" s="56" t="str">
        <f t="shared" si="202"/>
        <v/>
      </c>
      <c r="BG91" s="31" t="str">
        <f t="shared" si="203"/>
        <v/>
      </c>
      <c r="BH91" s="31" t="str">
        <f t="shared" si="204"/>
        <v/>
      </c>
      <c r="BI91" s="56" t="str">
        <f t="shared" si="205"/>
        <v/>
      </c>
      <c r="BJ91" s="31" t="str">
        <f t="shared" si="206"/>
        <v/>
      </c>
      <c r="BK91" s="31" t="str">
        <f t="shared" si="207"/>
        <v/>
      </c>
      <c r="BL91" s="31" t="str">
        <f t="shared" si="208"/>
        <v/>
      </c>
      <c r="BM91" s="31" t="str">
        <f t="shared" si="209"/>
        <v/>
      </c>
      <c r="BN91" s="31" t="str">
        <f t="shared" si="210"/>
        <v/>
      </c>
      <c r="BO91" s="31" t="str">
        <f t="shared" si="211"/>
        <v/>
      </c>
      <c r="BP91" s="31" t="str">
        <f t="shared" si="212"/>
        <v/>
      </c>
      <c r="BQ91" s="31" t="str">
        <f t="shared" si="213"/>
        <v/>
      </c>
      <c r="BR91" s="31" t="str">
        <f t="shared" si="214"/>
        <v/>
      </c>
      <c r="BS91" s="31" t="str">
        <f t="shared" si="215"/>
        <v/>
      </c>
      <c r="BT91" s="31" t="str">
        <f t="shared" si="216"/>
        <v/>
      </c>
      <c r="BU91" s="31" t="str">
        <f t="shared" si="217"/>
        <v/>
      </c>
      <c r="BV91" s="31" t="str">
        <f t="shared" si="218"/>
        <v/>
      </c>
      <c r="BW91" s="31" t="str">
        <f t="shared" si="219"/>
        <v/>
      </c>
      <c r="BX91" s="31" t="str">
        <f t="shared" si="220"/>
        <v/>
      </c>
      <c r="BY91" s="31" t="str">
        <f t="shared" si="221"/>
        <v/>
      </c>
      <c r="BZ91" s="31" t="str">
        <f t="shared" si="222"/>
        <v/>
      </c>
      <c r="CA91" s="31" t="str">
        <f t="shared" si="223"/>
        <v/>
      </c>
      <c r="CB91" s="31" t="str">
        <f t="shared" si="224"/>
        <v/>
      </c>
      <c r="CC91" s="31" t="str">
        <f t="shared" si="225"/>
        <v/>
      </c>
      <c r="CD91" s="31" t="str">
        <f t="shared" si="226"/>
        <v/>
      </c>
      <c r="CE91" s="31" t="str">
        <f t="shared" si="227"/>
        <v/>
      </c>
      <c r="CF91" s="31" t="str">
        <f t="shared" si="228"/>
        <v/>
      </c>
      <c r="CG91" s="31" t="str">
        <f t="shared" si="229"/>
        <v/>
      </c>
      <c r="CH91" s="31" t="str">
        <f t="shared" si="230"/>
        <v/>
      </c>
      <c r="CI91" s="31" t="str">
        <f t="shared" si="231"/>
        <v/>
      </c>
      <c r="CJ91" s="31" t="str">
        <f t="shared" si="232"/>
        <v/>
      </c>
      <c r="CK91" s="31" t="str">
        <f t="shared" si="233"/>
        <v/>
      </c>
      <c r="CL91" s="31" t="str">
        <f t="shared" si="234"/>
        <v/>
      </c>
      <c r="CM91" s="31" t="str">
        <f t="shared" si="235"/>
        <v/>
      </c>
      <c r="CN91" s="31" t="str">
        <f t="shared" si="236"/>
        <v/>
      </c>
      <c r="CO91" s="31" t="str">
        <f t="shared" si="237"/>
        <v/>
      </c>
      <c r="CP91" s="31" t="str">
        <f t="shared" si="238"/>
        <v/>
      </c>
      <c r="CQ91" s="31" t="str">
        <f t="shared" si="239"/>
        <v/>
      </c>
      <c r="CR91" s="31" t="str">
        <f t="shared" si="240"/>
        <v/>
      </c>
      <c r="CS91" s="31" t="str">
        <f t="shared" si="241"/>
        <v/>
      </c>
      <c r="CT91" s="31" t="str">
        <f t="shared" si="242"/>
        <v/>
      </c>
      <c r="CU91" s="31" t="str">
        <f t="shared" si="243"/>
        <v/>
      </c>
      <c r="CV91" s="31" t="str">
        <f t="shared" si="244"/>
        <v/>
      </c>
      <c r="CW91" s="31" t="str">
        <f t="shared" si="245"/>
        <v/>
      </c>
      <c r="CX91" s="31" t="str">
        <f t="shared" si="246"/>
        <v/>
      </c>
      <c r="CY91" s="31" t="str">
        <f t="shared" si="247"/>
        <v/>
      </c>
      <c r="CZ91" s="31" t="str">
        <f t="shared" si="248"/>
        <v/>
      </c>
      <c r="DA91" s="31" t="str">
        <f t="shared" si="249"/>
        <v/>
      </c>
      <c r="DB91" s="31" t="str">
        <f t="shared" si="250"/>
        <v/>
      </c>
      <c r="DC91" s="31" t="str">
        <f t="shared" si="251"/>
        <v/>
      </c>
      <c r="DD91" s="31" t="str">
        <f t="shared" si="252"/>
        <v/>
      </c>
      <c r="DE91" s="31" t="str">
        <f t="shared" si="253"/>
        <v/>
      </c>
      <c r="DF91" s="31" t="str">
        <f t="shared" si="254"/>
        <v/>
      </c>
      <c r="DG91" s="31" t="str">
        <f t="shared" si="255"/>
        <v/>
      </c>
      <c r="DH91" s="31" t="str">
        <f t="shared" si="256"/>
        <v/>
      </c>
      <c r="DI91" s="31" t="str">
        <f t="shared" si="257"/>
        <v/>
      </c>
      <c r="DJ91" s="31" t="str">
        <f t="shared" si="258"/>
        <v/>
      </c>
      <c r="DK91" s="31" t="str">
        <f t="shared" si="259"/>
        <v/>
      </c>
      <c r="DL91" s="31" t="str">
        <f t="shared" si="260"/>
        <v/>
      </c>
      <c r="DM91" s="31" t="str">
        <f t="shared" si="261"/>
        <v/>
      </c>
      <c r="DN91" s="31" t="str">
        <f t="shared" si="262"/>
        <v/>
      </c>
      <c r="DO91" s="31" t="str">
        <f t="shared" si="263"/>
        <v/>
      </c>
      <c r="DP91" s="31" t="str">
        <f t="shared" si="264"/>
        <v/>
      </c>
      <c r="DQ91" s="31" t="str">
        <f t="shared" si="265"/>
        <v/>
      </c>
      <c r="DR91" s="31" t="str">
        <f t="shared" si="266"/>
        <v/>
      </c>
      <c r="DS91" s="31" t="str">
        <f t="shared" si="267"/>
        <v/>
      </c>
      <c r="DT91" s="31" t="str">
        <f t="shared" si="268"/>
        <v/>
      </c>
      <c r="DU91" s="31" t="str">
        <f t="shared" si="269"/>
        <v/>
      </c>
      <c r="DV91" s="31" t="str">
        <f t="shared" si="270"/>
        <v/>
      </c>
      <c r="DW91" s="48" t="e">
        <f t="shared" si="271"/>
        <v>#VALUE!</v>
      </c>
      <c r="DX91" s="72" t="str">
        <f t="shared" si="272"/>
        <v/>
      </c>
      <c r="DY91" s="74">
        <v>35</v>
      </c>
      <c r="DZ91" s="32">
        <v>17.709999999999997</v>
      </c>
    </row>
    <row r="92" spans="1:130" ht="13.2" x14ac:dyDescent="0.25">
      <c r="A92" s="31" t="s">
        <v>318</v>
      </c>
      <c r="B92" s="72">
        <v>90</v>
      </c>
      <c r="C92" s="15"/>
      <c r="D92" s="14"/>
      <c r="E92" s="14"/>
      <c r="F92" s="14"/>
      <c r="G92" s="14"/>
      <c r="H92" s="14"/>
      <c r="I92" s="15"/>
      <c r="J92" s="47"/>
      <c r="K92" s="47"/>
      <c r="L92" s="47"/>
      <c r="M92" s="54"/>
      <c r="N92" s="54"/>
      <c r="O92" s="54"/>
      <c r="P92" s="54"/>
      <c r="Q92" s="54"/>
      <c r="R92" s="51"/>
      <c r="S92" s="51"/>
      <c r="T92" s="51"/>
      <c r="U92" s="51"/>
      <c r="V92" s="51"/>
      <c r="W92" s="51"/>
      <c r="X92" s="52" t="str">
        <f t="shared" si="182"/>
        <v xml:space="preserve"> </v>
      </c>
      <c r="Y92" s="52" t="str">
        <f t="shared" si="183"/>
        <v xml:space="preserve"> </v>
      </c>
      <c r="Z92" s="52" t="str">
        <f t="shared" si="184"/>
        <v xml:space="preserve"> </v>
      </c>
      <c r="AA92" s="52" t="str">
        <f t="shared" si="185"/>
        <v xml:space="preserve"> </v>
      </c>
      <c r="AB92" s="52" t="str">
        <f t="shared" si="186"/>
        <v xml:space="preserve"> </v>
      </c>
      <c r="AC92" s="54"/>
      <c r="AD92" s="54"/>
      <c r="AE92" s="54"/>
      <c r="AF92" s="54"/>
      <c r="AG92" s="54"/>
      <c r="AH92" s="52" t="str">
        <f t="shared" si="187"/>
        <v xml:space="preserve"> </v>
      </c>
      <c r="AI92" s="52" t="str">
        <f t="shared" si="188"/>
        <v xml:space="preserve"> </v>
      </c>
      <c r="AJ92" s="52" t="str">
        <f t="shared" si="189"/>
        <v xml:space="preserve"> </v>
      </c>
      <c r="AK92" s="52" t="str">
        <f t="shared" si="190"/>
        <v xml:space="preserve"> </v>
      </c>
      <c r="AL92" s="52" t="str">
        <f t="shared" si="191"/>
        <v xml:space="preserve"> </v>
      </c>
      <c r="AM92" s="53"/>
      <c r="AN92" s="53"/>
      <c r="AO92" s="53"/>
      <c r="AP92" s="53"/>
      <c r="AQ92" s="53"/>
      <c r="AR92" s="53"/>
      <c r="AS92" s="55" t="str">
        <f t="shared" si="192"/>
        <v/>
      </c>
      <c r="AT92" s="31" t="str">
        <f t="shared" si="193"/>
        <v/>
      </c>
      <c r="AU92" s="57" t="str">
        <f>IF(D92="","",IF(LOOKUP(AT92,'Master 2012 Pay Sheet'!$A$5:$A$35,'Master 2012 Pay Sheet'!$B$5:$B$35)&gt;0,LOOKUP(AT92,'Master 2012 Pay Sheet'!$A$5:$A$35,'Master 2012 Pay Sheet'!$B$5:$B$35),0))</f>
        <v/>
      </c>
      <c r="AV92" s="56" t="str">
        <f t="shared" si="194"/>
        <v/>
      </c>
      <c r="AW92" s="31" t="str">
        <f t="shared" si="195"/>
        <v/>
      </c>
      <c r="AX92" s="57" t="str">
        <f>IF(D92="","",IF(LOOKUP(AW92,'Master 2012 Pay Sheet'!$C$5:$C$35,'Master 2012 Pay Sheet'!$D$5:$D$35)&gt;0,LOOKUP(AW92,'Master 2012 Pay Sheet'!$C$5:$C$35,'Master 2012 Pay Sheet'!$D$5:$D$35),0))</f>
        <v/>
      </c>
      <c r="AY92" s="56" t="str">
        <f t="shared" si="196"/>
        <v/>
      </c>
      <c r="AZ92" s="31" t="str">
        <f t="shared" si="197"/>
        <v/>
      </c>
      <c r="BA92" s="57" t="str">
        <f>IF(D92="","",IF(LOOKUP(AZ92,'Master 2012 Pay Sheet'!$E$5:$E$35,'Master 2012 Pay Sheet'!$F$5:$F$35)&gt;0,LOOKUP(AZ92,'Master 2012 Pay Sheet'!$E$5:$E$35,'Master 2012 Pay Sheet'!$F$5:$F$35),0))</f>
        <v/>
      </c>
      <c r="BB92" s="57" t="str">
        <f t="shared" si="198"/>
        <v/>
      </c>
      <c r="BC92" s="31" t="str">
        <f t="shared" si="199"/>
        <v/>
      </c>
      <c r="BD92" s="31" t="str">
        <f t="shared" si="200"/>
        <v/>
      </c>
      <c r="BE92" s="31" t="str">
        <f t="shared" si="201"/>
        <v/>
      </c>
      <c r="BF92" s="56" t="str">
        <f t="shared" si="202"/>
        <v/>
      </c>
      <c r="BG92" s="31" t="str">
        <f t="shared" si="203"/>
        <v/>
      </c>
      <c r="BH92" s="31" t="str">
        <f t="shared" si="204"/>
        <v/>
      </c>
      <c r="BI92" s="56" t="str">
        <f t="shared" si="205"/>
        <v/>
      </c>
      <c r="BJ92" s="31" t="str">
        <f t="shared" si="206"/>
        <v/>
      </c>
      <c r="BK92" s="31" t="str">
        <f t="shared" si="207"/>
        <v/>
      </c>
      <c r="BL92" s="31" t="str">
        <f t="shared" si="208"/>
        <v/>
      </c>
      <c r="BM92" s="31" t="str">
        <f t="shared" si="209"/>
        <v/>
      </c>
      <c r="BN92" s="31" t="str">
        <f t="shared" si="210"/>
        <v/>
      </c>
      <c r="BO92" s="31" t="str">
        <f t="shared" si="211"/>
        <v/>
      </c>
      <c r="BP92" s="31" t="str">
        <f t="shared" si="212"/>
        <v/>
      </c>
      <c r="BQ92" s="31" t="str">
        <f t="shared" si="213"/>
        <v/>
      </c>
      <c r="BR92" s="31" t="str">
        <f t="shared" si="214"/>
        <v/>
      </c>
      <c r="BS92" s="31" t="str">
        <f t="shared" si="215"/>
        <v/>
      </c>
      <c r="BT92" s="31" t="str">
        <f t="shared" si="216"/>
        <v/>
      </c>
      <c r="BU92" s="31" t="str">
        <f t="shared" si="217"/>
        <v/>
      </c>
      <c r="BV92" s="31" t="str">
        <f t="shared" si="218"/>
        <v/>
      </c>
      <c r="BW92" s="31" t="str">
        <f t="shared" si="219"/>
        <v/>
      </c>
      <c r="BX92" s="31" t="str">
        <f t="shared" si="220"/>
        <v/>
      </c>
      <c r="BY92" s="31" t="str">
        <f t="shared" si="221"/>
        <v/>
      </c>
      <c r="BZ92" s="31" t="str">
        <f t="shared" si="222"/>
        <v/>
      </c>
      <c r="CA92" s="31" t="str">
        <f t="shared" si="223"/>
        <v/>
      </c>
      <c r="CB92" s="31" t="str">
        <f t="shared" si="224"/>
        <v/>
      </c>
      <c r="CC92" s="31" t="str">
        <f t="shared" si="225"/>
        <v/>
      </c>
      <c r="CD92" s="31" t="str">
        <f t="shared" si="226"/>
        <v/>
      </c>
      <c r="CE92" s="31" t="str">
        <f t="shared" si="227"/>
        <v/>
      </c>
      <c r="CF92" s="31" t="str">
        <f t="shared" si="228"/>
        <v/>
      </c>
      <c r="CG92" s="31" t="str">
        <f t="shared" si="229"/>
        <v/>
      </c>
      <c r="CH92" s="31" t="str">
        <f t="shared" si="230"/>
        <v/>
      </c>
      <c r="CI92" s="31" t="str">
        <f t="shared" si="231"/>
        <v/>
      </c>
      <c r="CJ92" s="31" t="str">
        <f t="shared" si="232"/>
        <v/>
      </c>
      <c r="CK92" s="31" t="str">
        <f t="shared" si="233"/>
        <v/>
      </c>
      <c r="CL92" s="31" t="str">
        <f t="shared" si="234"/>
        <v/>
      </c>
      <c r="CM92" s="31" t="str">
        <f t="shared" si="235"/>
        <v/>
      </c>
      <c r="CN92" s="31" t="str">
        <f t="shared" si="236"/>
        <v/>
      </c>
      <c r="CO92" s="31" t="str">
        <f t="shared" si="237"/>
        <v/>
      </c>
      <c r="CP92" s="31" t="str">
        <f t="shared" si="238"/>
        <v/>
      </c>
      <c r="CQ92" s="31" t="str">
        <f t="shared" si="239"/>
        <v/>
      </c>
      <c r="CR92" s="31" t="str">
        <f t="shared" si="240"/>
        <v/>
      </c>
      <c r="CS92" s="31" t="str">
        <f t="shared" si="241"/>
        <v/>
      </c>
      <c r="CT92" s="31" t="str">
        <f t="shared" si="242"/>
        <v/>
      </c>
      <c r="CU92" s="31" t="str">
        <f t="shared" si="243"/>
        <v/>
      </c>
      <c r="CV92" s="31" t="str">
        <f t="shared" si="244"/>
        <v/>
      </c>
      <c r="CW92" s="31" t="str">
        <f t="shared" si="245"/>
        <v/>
      </c>
      <c r="CX92" s="31" t="str">
        <f t="shared" si="246"/>
        <v/>
      </c>
      <c r="CY92" s="31" t="str">
        <f t="shared" si="247"/>
        <v/>
      </c>
      <c r="CZ92" s="31" t="str">
        <f t="shared" si="248"/>
        <v/>
      </c>
      <c r="DA92" s="31" t="str">
        <f t="shared" si="249"/>
        <v/>
      </c>
      <c r="DB92" s="31" t="str">
        <f t="shared" si="250"/>
        <v/>
      </c>
      <c r="DC92" s="31" t="str">
        <f t="shared" si="251"/>
        <v/>
      </c>
      <c r="DD92" s="31" t="str">
        <f t="shared" si="252"/>
        <v/>
      </c>
      <c r="DE92" s="31" t="str">
        <f t="shared" si="253"/>
        <v/>
      </c>
      <c r="DF92" s="31" t="str">
        <f t="shared" si="254"/>
        <v/>
      </c>
      <c r="DG92" s="31" t="str">
        <f t="shared" si="255"/>
        <v/>
      </c>
      <c r="DH92" s="31" t="str">
        <f t="shared" si="256"/>
        <v/>
      </c>
      <c r="DI92" s="31" t="str">
        <f t="shared" si="257"/>
        <v/>
      </c>
      <c r="DJ92" s="31" t="str">
        <f t="shared" si="258"/>
        <v/>
      </c>
      <c r="DK92" s="31" t="str">
        <f t="shared" si="259"/>
        <v/>
      </c>
      <c r="DL92" s="31" t="str">
        <f t="shared" si="260"/>
        <v/>
      </c>
      <c r="DM92" s="31" t="str">
        <f t="shared" si="261"/>
        <v/>
      </c>
      <c r="DN92" s="31" t="str">
        <f t="shared" si="262"/>
        <v/>
      </c>
      <c r="DO92" s="31" t="str">
        <f t="shared" si="263"/>
        <v/>
      </c>
      <c r="DP92" s="31" t="str">
        <f t="shared" si="264"/>
        <v/>
      </c>
      <c r="DQ92" s="31" t="str">
        <f t="shared" si="265"/>
        <v/>
      </c>
      <c r="DR92" s="31" t="str">
        <f t="shared" si="266"/>
        <v/>
      </c>
      <c r="DS92" s="31" t="str">
        <f t="shared" si="267"/>
        <v/>
      </c>
      <c r="DT92" s="31" t="str">
        <f t="shared" si="268"/>
        <v/>
      </c>
      <c r="DU92" s="31" t="str">
        <f t="shared" si="269"/>
        <v/>
      </c>
      <c r="DV92" s="31" t="str">
        <f t="shared" si="270"/>
        <v/>
      </c>
      <c r="DW92" s="48" t="e">
        <f t="shared" si="271"/>
        <v>#VALUE!</v>
      </c>
      <c r="DX92" s="72" t="str">
        <f t="shared" si="272"/>
        <v/>
      </c>
      <c r="DY92" s="74">
        <v>35.25</v>
      </c>
      <c r="DZ92" s="32">
        <v>18.109999999999996</v>
      </c>
    </row>
    <row r="93" spans="1:130" ht="13.2" x14ac:dyDescent="0.25">
      <c r="A93" s="31" t="s">
        <v>318</v>
      </c>
      <c r="B93" s="72">
        <v>91</v>
      </c>
      <c r="C93" s="15"/>
      <c r="D93" s="14"/>
      <c r="E93" s="14"/>
      <c r="F93" s="14"/>
      <c r="G93" s="14"/>
      <c r="H93" s="14"/>
      <c r="I93" s="15"/>
      <c r="J93" s="47"/>
      <c r="K93" s="47"/>
      <c r="L93" s="47"/>
      <c r="M93" s="54"/>
      <c r="N93" s="54"/>
      <c r="O93" s="54"/>
      <c r="P93" s="54"/>
      <c r="Q93" s="54"/>
      <c r="R93" s="51"/>
      <c r="S93" s="51"/>
      <c r="T93" s="51"/>
      <c r="U93" s="51"/>
      <c r="V93" s="51"/>
      <c r="W93" s="51"/>
      <c r="X93" s="52" t="str">
        <f t="shared" si="182"/>
        <v xml:space="preserve"> </v>
      </c>
      <c r="Y93" s="52" t="str">
        <f t="shared" si="183"/>
        <v xml:space="preserve"> </v>
      </c>
      <c r="Z93" s="52" t="str">
        <f t="shared" si="184"/>
        <v xml:space="preserve"> </v>
      </c>
      <c r="AA93" s="52" t="str">
        <f t="shared" si="185"/>
        <v xml:space="preserve"> </v>
      </c>
      <c r="AB93" s="52" t="str">
        <f t="shared" si="186"/>
        <v xml:space="preserve"> </v>
      </c>
      <c r="AC93" s="54"/>
      <c r="AD93" s="54"/>
      <c r="AE93" s="54"/>
      <c r="AF93" s="54"/>
      <c r="AG93" s="54"/>
      <c r="AH93" s="52" t="str">
        <f t="shared" si="187"/>
        <v xml:space="preserve"> </v>
      </c>
      <c r="AI93" s="52" t="str">
        <f t="shared" si="188"/>
        <v xml:space="preserve"> </v>
      </c>
      <c r="AJ93" s="52" t="str">
        <f t="shared" si="189"/>
        <v xml:space="preserve"> </v>
      </c>
      <c r="AK93" s="52" t="str">
        <f t="shared" si="190"/>
        <v xml:space="preserve"> </v>
      </c>
      <c r="AL93" s="52" t="str">
        <f t="shared" si="191"/>
        <v xml:space="preserve"> </v>
      </c>
      <c r="AM93" s="53"/>
      <c r="AN93" s="53"/>
      <c r="AO93" s="53"/>
      <c r="AP93" s="53"/>
      <c r="AQ93" s="53"/>
      <c r="AR93" s="53"/>
      <c r="AS93" s="55" t="str">
        <f t="shared" si="192"/>
        <v/>
      </c>
      <c r="AT93" s="31" t="str">
        <f t="shared" si="193"/>
        <v/>
      </c>
      <c r="AU93" s="57" t="str">
        <f>IF(D93="","",IF(LOOKUP(AT93,'Master 2012 Pay Sheet'!$A$5:$A$35,'Master 2012 Pay Sheet'!$B$5:$B$35)&gt;0,LOOKUP(AT93,'Master 2012 Pay Sheet'!$A$5:$A$35,'Master 2012 Pay Sheet'!$B$5:$B$35),0))</f>
        <v/>
      </c>
      <c r="AV93" s="56" t="str">
        <f t="shared" si="194"/>
        <v/>
      </c>
      <c r="AW93" s="31" t="str">
        <f t="shared" si="195"/>
        <v/>
      </c>
      <c r="AX93" s="57" t="str">
        <f>IF(D93="","",IF(LOOKUP(AW93,'Master 2012 Pay Sheet'!$C$5:$C$35,'Master 2012 Pay Sheet'!$D$5:$D$35)&gt;0,LOOKUP(AW93,'Master 2012 Pay Sheet'!$C$5:$C$35,'Master 2012 Pay Sheet'!$D$5:$D$35),0))</f>
        <v/>
      </c>
      <c r="AY93" s="56" t="str">
        <f t="shared" si="196"/>
        <v/>
      </c>
      <c r="AZ93" s="31" t="str">
        <f t="shared" si="197"/>
        <v/>
      </c>
      <c r="BA93" s="57" t="str">
        <f>IF(D93="","",IF(LOOKUP(AZ93,'Master 2012 Pay Sheet'!$E$5:$E$35,'Master 2012 Pay Sheet'!$F$5:$F$35)&gt;0,LOOKUP(AZ93,'Master 2012 Pay Sheet'!$E$5:$E$35,'Master 2012 Pay Sheet'!$F$5:$F$35),0))</f>
        <v/>
      </c>
      <c r="BB93" s="57" t="str">
        <f t="shared" si="198"/>
        <v/>
      </c>
      <c r="BC93" s="31" t="str">
        <f t="shared" si="199"/>
        <v/>
      </c>
      <c r="BD93" s="31" t="str">
        <f t="shared" si="200"/>
        <v/>
      </c>
      <c r="BE93" s="31" t="str">
        <f t="shared" si="201"/>
        <v/>
      </c>
      <c r="BF93" s="56" t="str">
        <f t="shared" si="202"/>
        <v/>
      </c>
      <c r="BG93" s="31" t="str">
        <f t="shared" si="203"/>
        <v/>
      </c>
      <c r="BH93" s="31" t="str">
        <f t="shared" si="204"/>
        <v/>
      </c>
      <c r="BI93" s="56" t="str">
        <f t="shared" si="205"/>
        <v/>
      </c>
      <c r="BJ93" s="31" t="str">
        <f t="shared" si="206"/>
        <v/>
      </c>
      <c r="BK93" s="31" t="str">
        <f t="shared" si="207"/>
        <v/>
      </c>
      <c r="BL93" s="31" t="str">
        <f t="shared" si="208"/>
        <v/>
      </c>
      <c r="BM93" s="31" t="str">
        <f t="shared" si="209"/>
        <v/>
      </c>
      <c r="BN93" s="31" t="str">
        <f t="shared" si="210"/>
        <v/>
      </c>
      <c r="BO93" s="31" t="str">
        <f t="shared" si="211"/>
        <v/>
      </c>
      <c r="BP93" s="31" t="str">
        <f t="shared" si="212"/>
        <v/>
      </c>
      <c r="BQ93" s="31" t="str">
        <f t="shared" si="213"/>
        <v/>
      </c>
      <c r="BR93" s="31" t="str">
        <f t="shared" si="214"/>
        <v/>
      </c>
      <c r="BS93" s="31" t="str">
        <f t="shared" si="215"/>
        <v/>
      </c>
      <c r="BT93" s="31" t="str">
        <f t="shared" si="216"/>
        <v/>
      </c>
      <c r="BU93" s="31" t="str">
        <f t="shared" si="217"/>
        <v/>
      </c>
      <c r="BV93" s="31" t="str">
        <f t="shared" si="218"/>
        <v/>
      </c>
      <c r="BW93" s="31" t="str">
        <f t="shared" si="219"/>
        <v/>
      </c>
      <c r="BX93" s="31" t="str">
        <f t="shared" si="220"/>
        <v/>
      </c>
      <c r="BY93" s="31" t="str">
        <f t="shared" si="221"/>
        <v/>
      </c>
      <c r="BZ93" s="31" t="str">
        <f t="shared" si="222"/>
        <v/>
      </c>
      <c r="CA93" s="31" t="str">
        <f t="shared" si="223"/>
        <v/>
      </c>
      <c r="CB93" s="31" t="str">
        <f t="shared" si="224"/>
        <v/>
      </c>
      <c r="CC93" s="31" t="str">
        <f t="shared" si="225"/>
        <v/>
      </c>
      <c r="CD93" s="31" t="str">
        <f t="shared" si="226"/>
        <v/>
      </c>
      <c r="CE93" s="31" t="str">
        <f t="shared" si="227"/>
        <v/>
      </c>
      <c r="CF93" s="31" t="str">
        <f t="shared" si="228"/>
        <v/>
      </c>
      <c r="CG93" s="31" t="str">
        <f t="shared" si="229"/>
        <v/>
      </c>
      <c r="CH93" s="31" t="str">
        <f t="shared" si="230"/>
        <v/>
      </c>
      <c r="CI93" s="31" t="str">
        <f t="shared" si="231"/>
        <v/>
      </c>
      <c r="CJ93" s="31" t="str">
        <f t="shared" si="232"/>
        <v/>
      </c>
      <c r="CK93" s="31" t="str">
        <f t="shared" si="233"/>
        <v/>
      </c>
      <c r="CL93" s="31" t="str">
        <f t="shared" si="234"/>
        <v/>
      </c>
      <c r="CM93" s="31" t="str">
        <f t="shared" si="235"/>
        <v/>
      </c>
      <c r="CN93" s="31" t="str">
        <f t="shared" si="236"/>
        <v/>
      </c>
      <c r="CO93" s="31" t="str">
        <f t="shared" si="237"/>
        <v/>
      </c>
      <c r="CP93" s="31" t="str">
        <f t="shared" si="238"/>
        <v/>
      </c>
      <c r="CQ93" s="31" t="str">
        <f t="shared" si="239"/>
        <v/>
      </c>
      <c r="CR93" s="31" t="str">
        <f t="shared" si="240"/>
        <v/>
      </c>
      <c r="CS93" s="31" t="str">
        <f t="shared" si="241"/>
        <v/>
      </c>
      <c r="CT93" s="31" t="str">
        <f t="shared" si="242"/>
        <v/>
      </c>
      <c r="CU93" s="31" t="str">
        <f t="shared" si="243"/>
        <v/>
      </c>
      <c r="CV93" s="31" t="str">
        <f t="shared" si="244"/>
        <v/>
      </c>
      <c r="CW93" s="31" t="str">
        <f t="shared" si="245"/>
        <v/>
      </c>
      <c r="CX93" s="31" t="str">
        <f t="shared" si="246"/>
        <v/>
      </c>
      <c r="CY93" s="31" t="str">
        <f t="shared" si="247"/>
        <v/>
      </c>
      <c r="CZ93" s="31" t="str">
        <f t="shared" si="248"/>
        <v/>
      </c>
      <c r="DA93" s="31" t="str">
        <f t="shared" si="249"/>
        <v/>
      </c>
      <c r="DB93" s="31" t="str">
        <f t="shared" si="250"/>
        <v/>
      </c>
      <c r="DC93" s="31" t="str">
        <f t="shared" si="251"/>
        <v/>
      </c>
      <c r="DD93" s="31" t="str">
        <f t="shared" si="252"/>
        <v/>
      </c>
      <c r="DE93" s="31" t="str">
        <f t="shared" si="253"/>
        <v/>
      </c>
      <c r="DF93" s="31" t="str">
        <f t="shared" si="254"/>
        <v/>
      </c>
      <c r="DG93" s="31" t="str">
        <f t="shared" si="255"/>
        <v/>
      </c>
      <c r="DH93" s="31" t="str">
        <f t="shared" si="256"/>
        <v/>
      </c>
      <c r="DI93" s="31" t="str">
        <f t="shared" si="257"/>
        <v/>
      </c>
      <c r="DJ93" s="31" t="str">
        <f t="shared" si="258"/>
        <v/>
      </c>
      <c r="DK93" s="31" t="str">
        <f t="shared" si="259"/>
        <v/>
      </c>
      <c r="DL93" s="31" t="str">
        <f t="shared" si="260"/>
        <v/>
      </c>
      <c r="DM93" s="31" t="str">
        <f t="shared" si="261"/>
        <v/>
      </c>
      <c r="DN93" s="31" t="str">
        <f t="shared" si="262"/>
        <v/>
      </c>
      <c r="DO93" s="31" t="str">
        <f t="shared" si="263"/>
        <v/>
      </c>
      <c r="DP93" s="31" t="str">
        <f t="shared" si="264"/>
        <v/>
      </c>
      <c r="DQ93" s="31" t="str">
        <f t="shared" si="265"/>
        <v/>
      </c>
      <c r="DR93" s="31" t="str">
        <f t="shared" si="266"/>
        <v/>
      </c>
      <c r="DS93" s="31" t="str">
        <f t="shared" si="267"/>
        <v/>
      </c>
      <c r="DT93" s="31" t="str">
        <f t="shared" si="268"/>
        <v/>
      </c>
      <c r="DU93" s="31" t="str">
        <f t="shared" si="269"/>
        <v/>
      </c>
      <c r="DV93" s="31" t="str">
        <f t="shared" si="270"/>
        <v/>
      </c>
      <c r="DW93" s="48" t="e">
        <f t="shared" si="271"/>
        <v>#VALUE!</v>
      </c>
      <c r="DX93" s="72" t="str">
        <f t="shared" si="272"/>
        <v/>
      </c>
      <c r="DY93" s="74">
        <v>35.5</v>
      </c>
      <c r="DZ93" s="32">
        <v>18.529999999999998</v>
      </c>
    </row>
    <row r="94" spans="1:130" ht="13.2" x14ac:dyDescent="0.25">
      <c r="A94" s="31" t="s">
        <v>318</v>
      </c>
      <c r="B94" s="72">
        <v>92</v>
      </c>
      <c r="C94" s="15"/>
      <c r="D94" s="14"/>
      <c r="E94" s="14"/>
      <c r="F94" s="14"/>
      <c r="G94" s="14"/>
      <c r="H94" s="14"/>
      <c r="I94" s="15"/>
      <c r="J94" s="47"/>
      <c r="K94" s="47"/>
      <c r="L94" s="47"/>
      <c r="M94" s="54"/>
      <c r="N94" s="54"/>
      <c r="O94" s="54"/>
      <c r="P94" s="54"/>
      <c r="Q94" s="54"/>
      <c r="R94" s="51"/>
      <c r="S94" s="51"/>
      <c r="T94" s="51"/>
      <c r="U94" s="51"/>
      <c r="V94" s="51"/>
      <c r="W94" s="51"/>
      <c r="X94" s="52" t="str">
        <f t="shared" si="182"/>
        <v xml:space="preserve"> </v>
      </c>
      <c r="Y94" s="52" t="str">
        <f t="shared" si="183"/>
        <v xml:space="preserve"> </v>
      </c>
      <c r="Z94" s="52" t="str">
        <f t="shared" si="184"/>
        <v xml:space="preserve"> </v>
      </c>
      <c r="AA94" s="52" t="str">
        <f t="shared" si="185"/>
        <v xml:space="preserve"> </v>
      </c>
      <c r="AB94" s="52" t="str">
        <f t="shared" si="186"/>
        <v xml:space="preserve"> </v>
      </c>
      <c r="AC94" s="54"/>
      <c r="AD94" s="54"/>
      <c r="AE94" s="54"/>
      <c r="AF94" s="54"/>
      <c r="AG94" s="54"/>
      <c r="AH94" s="52" t="str">
        <f t="shared" si="187"/>
        <v xml:space="preserve"> </v>
      </c>
      <c r="AI94" s="52" t="str">
        <f t="shared" si="188"/>
        <v xml:space="preserve"> </v>
      </c>
      <c r="AJ94" s="52" t="str">
        <f t="shared" si="189"/>
        <v xml:space="preserve"> </v>
      </c>
      <c r="AK94" s="52" t="str">
        <f t="shared" si="190"/>
        <v xml:space="preserve"> </v>
      </c>
      <c r="AL94" s="52" t="str">
        <f t="shared" si="191"/>
        <v xml:space="preserve"> </v>
      </c>
      <c r="AM94" s="53"/>
      <c r="AN94" s="53"/>
      <c r="AO94" s="53"/>
      <c r="AP94" s="53"/>
      <c r="AQ94" s="53"/>
      <c r="AR94" s="53"/>
      <c r="AS94" s="55" t="str">
        <f t="shared" si="192"/>
        <v/>
      </c>
      <c r="AT94" s="31" t="str">
        <f t="shared" si="193"/>
        <v/>
      </c>
      <c r="AU94" s="57" t="str">
        <f>IF(D94="","",IF(LOOKUP(AT94,'Master 2012 Pay Sheet'!$A$5:$A$35,'Master 2012 Pay Sheet'!$B$5:$B$35)&gt;0,LOOKUP(AT94,'Master 2012 Pay Sheet'!$A$5:$A$35,'Master 2012 Pay Sheet'!$B$5:$B$35),0))</f>
        <v/>
      </c>
      <c r="AV94" s="56" t="str">
        <f t="shared" si="194"/>
        <v/>
      </c>
      <c r="AW94" s="31" t="str">
        <f t="shared" si="195"/>
        <v/>
      </c>
      <c r="AX94" s="57" t="str">
        <f>IF(D94="","",IF(LOOKUP(AW94,'Master 2012 Pay Sheet'!$C$5:$C$35,'Master 2012 Pay Sheet'!$D$5:$D$35)&gt;0,LOOKUP(AW94,'Master 2012 Pay Sheet'!$C$5:$C$35,'Master 2012 Pay Sheet'!$D$5:$D$35),0))</f>
        <v/>
      </c>
      <c r="AY94" s="56" t="str">
        <f t="shared" si="196"/>
        <v/>
      </c>
      <c r="AZ94" s="31" t="str">
        <f t="shared" si="197"/>
        <v/>
      </c>
      <c r="BA94" s="57" t="str">
        <f>IF(D94="","",IF(LOOKUP(AZ94,'Master 2012 Pay Sheet'!$E$5:$E$35,'Master 2012 Pay Sheet'!$F$5:$F$35)&gt;0,LOOKUP(AZ94,'Master 2012 Pay Sheet'!$E$5:$E$35,'Master 2012 Pay Sheet'!$F$5:$F$35),0))</f>
        <v/>
      </c>
      <c r="BB94" s="57" t="str">
        <f t="shared" si="198"/>
        <v/>
      </c>
      <c r="BC94" s="31" t="str">
        <f t="shared" si="199"/>
        <v/>
      </c>
      <c r="BD94" s="31" t="str">
        <f t="shared" si="200"/>
        <v/>
      </c>
      <c r="BE94" s="31" t="str">
        <f t="shared" si="201"/>
        <v/>
      </c>
      <c r="BF94" s="56" t="str">
        <f t="shared" si="202"/>
        <v/>
      </c>
      <c r="BG94" s="31" t="str">
        <f t="shared" si="203"/>
        <v/>
      </c>
      <c r="BH94" s="31" t="str">
        <f t="shared" si="204"/>
        <v/>
      </c>
      <c r="BI94" s="56" t="str">
        <f t="shared" si="205"/>
        <v/>
      </c>
      <c r="BJ94" s="31" t="str">
        <f t="shared" si="206"/>
        <v/>
      </c>
      <c r="BK94" s="31" t="str">
        <f t="shared" si="207"/>
        <v/>
      </c>
      <c r="BL94" s="31" t="str">
        <f t="shared" si="208"/>
        <v/>
      </c>
      <c r="BM94" s="31" t="str">
        <f t="shared" si="209"/>
        <v/>
      </c>
      <c r="BN94" s="31" t="str">
        <f t="shared" si="210"/>
        <v/>
      </c>
      <c r="BO94" s="31" t="str">
        <f t="shared" si="211"/>
        <v/>
      </c>
      <c r="BP94" s="31" t="str">
        <f t="shared" si="212"/>
        <v/>
      </c>
      <c r="BQ94" s="31" t="str">
        <f t="shared" si="213"/>
        <v/>
      </c>
      <c r="BR94" s="31" t="str">
        <f t="shared" si="214"/>
        <v/>
      </c>
      <c r="BS94" s="31" t="str">
        <f t="shared" si="215"/>
        <v/>
      </c>
      <c r="BT94" s="31" t="str">
        <f t="shared" si="216"/>
        <v/>
      </c>
      <c r="BU94" s="31" t="str">
        <f t="shared" si="217"/>
        <v/>
      </c>
      <c r="BV94" s="31" t="str">
        <f t="shared" si="218"/>
        <v/>
      </c>
      <c r="BW94" s="31" t="str">
        <f t="shared" si="219"/>
        <v/>
      </c>
      <c r="BX94" s="31" t="str">
        <f t="shared" si="220"/>
        <v/>
      </c>
      <c r="BY94" s="31" t="str">
        <f t="shared" si="221"/>
        <v/>
      </c>
      <c r="BZ94" s="31" t="str">
        <f t="shared" si="222"/>
        <v/>
      </c>
      <c r="CA94" s="31" t="str">
        <f t="shared" si="223"/>
        <v/>
      </c>
      <c r="CB94" s="31" t="str">
        <f t="shared" si="224"/>
        <v/>
      </c>
      <c r="CC94" s="31" t="str">
        <f t="shared" si="225"/>
        <v/>
      </c>
      <c r="CD94" s="31" t="str">
        <f t="shared" si="226"/>
        <v/>
      </c>
      <c r="CE94" s="31" t="str">
        <f t="shared" si="227"/>
        <v/>
      </c>
      <c r="CF94" s="31" t="str">
        <f t="shared" si="228"/>
        <v/>
      </c>
      <c r="CG94" s="31" t="str">
        <f t="shared" si="229"/>
        <v/>
      </c>
      <c r="CH94" s="31" t="str">
        <f t="shared" si="230"/>
        <v/>
      </c>
      <c r="CI94" s="31" t="str">
        <f t="shared" si="231"/>
        <v/>
      </c>
      <c r="CJ94" s="31" t="str">
        <f t="shared" si="232"/>
        <v/>
      </c>
      <c r="CK94" s="31" t="str">
        <f t="shared" si="233"/>
        <v/>
      </c>
      <c r="CL94" s="31" t="str">
        <f t="shared" si="234"/>
        <v/>
      </c>
      <c r="CM94" s="31" t="str">
        <f t="shared" si="235"/>
        <v/>
      </c>
      <c r="CN94" s="31" t="str">
        <f t="shared" si="236"/>
        <v/>
      </c>
      <c r="CO94" s="31" t="str">
        <f t="shared" si="237"/>
        <v/>
      </c>
      <c r="CP94" s="31" t="str">
        <f t="shared" si="238"/>
        <v/>
      </c>
      <c r="CQ94" s="31" t="str">
        <f t="shared" si="239"/>
        <v/>
      </c>
      <c r="CR94" s="31" t="str">
        <f t="shared" si="240"/>
        <v/>
      </c>
      <c r="CS94" s="31" t="str">
        <f t="shared" si="241"/>
        <v/>
      </c>
      <c r="CT94" s="31" t="str">
        <f t="shared" si="242"/>
        <v/>
      </c>
      <c r="CU94" s="31" t="str">
        <f t="shared" si="243"/>
        <v/>
      </c>
      <c r="CV94" s="31" t="str">
        <f t="shared" si="244"/>
        <v/>
      </c>
      <c r="CW94" s="31" t="str">
        <f t="shared" si="245"/>
        <v/>
      </c>
      <c r="CX94" s="31" t="str">
        <f t="shared" si="246"/>
        <v/>
      </c>
      <c r="CY94" s="31" t="str">
        <f t="shared" si="247"/>
        <v/>
      </c>
      <c r="CZ94" s="31" t="str">
        <f t="shared" si="248"/>
        <v/>
      </c>
      <c r="DA94" s="31" t="str">
        <f t="shared" si="249"/>
        <v/>
      </c>
      <c r="DB94" s="31" t="str">
        <f t="shared" si="250"/>
        <v/>
      </c>
      <c r="DC94" s="31" t="str">
        <f t="shared" si="251"/>
        <v/>
      </c>
      <c r="DD94" s="31" t="str">
        <f t="shared" si="252"/>
        <v/>
      </c>
      <c r="DE94" s="31" t="str">
        <f t="shared" si="253"/>
        <v/>
      </c>
      <c r="DF94" s="31" t="str">
        <f t="shared" si="254"/>
        <v/>
      </c>
      <c r="DG94" s="31" t="str">
        <f t="shared" si="255"/>
        <v/>
      </c>
      <c r="DH94" s="31" t="str">
        <f t="shared" si="256"/>
        <v/>
      </c>
      <c r="DI94" s="31" t="str">
        <f t="shared" si="257"/>
        <v/>
      </c>
      <c r="DJ94" s="31" t="str">
        <f t="shared" si="258"/>
        <v/>
      </c>
      <c r="DK94" s="31" t="str">
        <f t="shared" si="259"/>
        <v/>
      </c>
      <c r="DL94" s="31" t="str">
        <f t="shared" si="260"/>
        <v/>
      </c>
      <c r="DM94" s="31" t="str">
        <f t="shared" si="261"/>
        <v/>
      </c>
      <c r="DN94" s="31" t="str">
        <f t="shared" si="262"/>
        <v/>
      </c>
      <c r="DO94" s="31" t="str">
        <f t="shared" si="263"/>
        <v/>
      </c>
      <c r="DP94" s="31" t="str">
        <f t="shared" si="264"/>
        <v/>
      </c>
      <c r="DQ94" s="31" t="str">
        <f t="shared" si="265"/>
        <v/>
      </c>
      <c r="DR94" s="31" t="str">
        <f t="shared" si="266"/>
        <v/>
      </c>
      <c r="DS94" s="31" t="str">
        <f t="shared" si="267"/>
        <v/>
      </c>
      <c r="DT94" s="31" t="str">
        <f t="shared" si="268"/>
        <v/>
      </c>
      <c r="DU94" s="31" t="str">
        <f t="shared" si="269"/>
        <v/>
      </c>
      <c r="DV94" s="31" t="str">
        <f t="shared" si="270"/>
        <v/>
      </c>
      <c r="DW94" s="48" t="e">
        <f t="shared" si="271"/>
        <v>#VALUE!</v>
      </c>
      <c r="DX94" s="72" t="str">
        <f t="shared" si="272"/>
        <v/>
      </c>
      <c r="DY94" s="74">
        <v>35.75</v>
      </c>
      <c r="DZ94" s="32">
        <v>18.95</v>
      </c>
    </row>
    <row r="95" spans="1:130" ht="13.2" x14ac:dyDescent="0.25">
      <c r="A95" s="31" t="s">
        <v>318</v>
      </c>
      <c r="B95" s="72">
        <v>93</v>
      </c>
      <c r="C95" s="15"/>
      <c r="D95" s="14"/>
      <c r="E95" s="14"/>
      <c r="F95" s="14"/>
      <c r="G95" s="14"/>
      <c r="H95" s="14"/>
      <c r="I95" s="15"/>
      <c r="J95" s="47"/>
      <c r="K95" s="47"/>
      <c r="L95" s="47"/>
      <c r="M95" s="54"/>
      <c r="N95" s="54"/>
      <c r="O95" s="54"/>
      <c r="P95" s="54"/>
      <c r="Q95" s="54"/>
      <c r="R95" s="51"/>
      <c r="S95" s="51"/>
      <c r="T95" s="51"/>
      <c r="U95" s="51"/>
      <c r="V95" s="51"/>
      <c r="W95" s="51"/>
      <c r="X95" s="52" t="str">
        <f t="shared" si="182"/>
        <v xml:space="preserve"> </v>
      </c>
      <c r="Y95" s="52" t="str">
        <f t="shared" si="183"/>
        <v xml:space="preserve"> </v>
      </c>
      <c r="Z95" s="52" t="str">
        <f t="shared" si="184"/>
        <v xml:space="preserve"> </v>
      </c>
      <c r="AA95" s="52" t="str">
        <f t="shared" si="185"/>
        <v xml:space="preserve"> </v>
      </c>
      <c r="AB95" s="52" t="str">
        <f t="shared" si="186"/>
        <v xml:space="preserve"> </v>
      </c>
      <c r="AC95" s="54"/>
      <c r="AD95" s="54"/>
      <c r="AE95" s="54"/>
      <c r="AF95" s="54"/>
      <c r="AG95" s="54"/>
      <c r="AH95" s="52" t="str">
        <f t="shared" si="187"/>
        <v xml:space="preserve"> </v>
      </c>
      <c r="AI95" s="52" t="str">
        <f t="shared" si="188"/>
        <v xml:space="preserve"> </v>
      </c>
      <c r="AJ95" s="52" t="str">
        <f t="shared" si="189"/>
        <v xml:space="preserve"> </v>
      </c>
      <c r="AK95" s="52" t="str">
        <f t="shared" si="190"/>
        <v xml:space="preserve"> </v>
      </c>
      <c r="AL95" s="52" t="str">
        <f t="shared" si="191"/>
        <v xml:space="preserve"> </v>
      </c>
      <c r="AM95" s="53"/>
      <c r="AN95" s="53"/>
      <c r="AO95" s="53"/>
      <c r="AP95" s="53"/>
      <c r="AQ95" s="53"/>
      <c r="AR95" s="53"/>
      <c r="AS95" s="55" t="str">
        <f t="shared" si="192"/>
        <v/>
      </c>
      <c r="AT95" s="31" t="str">
        <f t="shared" si="193"/>
        <v/>
      </c>
      <c r="AU95" s="57" t="str">
        <f>IF(D95="","",IF(LOOKUP(AT95,'Master 2012 Pay Sheet'!$A$5:$A$35,'Master 2012 Pay Sheet'!$B$5:$B$35)&gt;0,LOOKUP(AT95,'Master 2012 Pay Sheet'!$A$5:$A$35,'Master 2012 Pay Sheet'!$B$5:$B$35),0))</f>
        <v/>
      </c>
      <c r="AV95" s="56" t="str">
        <f t="shared" si="194"/>
        <v/>
      </c>
      <c r="AW95" s="31" t="str">
        <f t="shared" si="195"/>
        <v/>
      </c>
      <c r="AX95" s="57" t="str">
        <f>IF(D95="","",IF(LOOKUP(AW95,'Master 2012 Pay Sheet'!$C$5:$C$35,'Master 2012 Pay Sheet'!$D$5:$D$35)&gt;0,LOOKUP(AW95,'Master 2012 Pay Sheet'!$C$5:$C$35,'Master 2012 Pay Sheet'!$D$5:$D$35),0))</f>
        <v/>
      </c>
      <c r="AY95" s="56" t="str">
        <f t="shared" si="196"/>
        <v/>
      </c>
      <c r="AZ95" s="31" t="str">
        <f t="shared" si="197"/>
        <v/>
      </c>
      <c r="BA95" s="57" t="str">
        <f>IF(D95="","",IF(LOOKUP(AZ95,'Master 2012 Pay Sheet'!$E$5:$E$35,'Master 2012 Pay Sheet'!$F$5:$F$35)&gt;0,LOOKUP(AZ95,'Master 2012 Pay Sheet'!$E$5:$E$35,'Master 2012 Pay Sheet'!$F$5:$F$35),0))</f>
        <v/>
      </c>
      <c r="BB95" s="57" t="str">
        <f t="shared" si="198"/>
        <v/>
      </c>
      <c r="BC95" s="31" t="str">
        <f t="shared" si="199"/>
        <v/>
      </c>
      <c r="BD95" s="31" t="str">
        <f t="shared" si="200"/>
        <v/>
      </c>
      <c r="BE95" s="31" t="str">
        <f t="shared" si="201"/>
        <v/>
      </c>
      <c r="BF95" s="56" t="str">
        <f t="shared" si="202"/>
        <v/>
      </c>
      <c r="BG95" s="31" t="str">
        <f t="shared" si="203"/>
        <v/>
      </c>
      <c r="BH95" s="31" t="str">
        <f t="shared" si="204"/>
        <v/>
      </c>
      <c r="BI95" s="56" t="str">
        <f t="shared" si="205"/>
        <v/>
      </c>
      <c r="BJ95" s="31" t="str">
        <f t="shared" si="206"/>
        <v/>
      </c>
      <c r="BK95" s="31" t="str">
        <f t="shared" si="207"/>
        <v/>
      </c>
      <c r="BL95" s="31" t="str">
        <f t="shared" si="208"/>
        <v/>
      </c>
      <c r="BM95" s="31" t="str">
        <f t="shared" si="209"/>
        <v/>
      </c>
      <c r="BN95" s="31" t="str">
        <f t="shared" si="210"/>
        <v/>
      </c>
      <c r="BO95" s="31" t="str">
        <f t="shared" si="211"/>
        <v/>
      </c>
      <c r="BP95" s="31" t="str">
        <f t="shared" si="212"/>
        <v/>
      </c>
      <c r="BQ95" s="31" t="str">
        <f t="shared" si="213"/>
        <v/>
      </c>
      <c r="BR95" s="31" t="str">
        <f t="shared" si="214"/>
        <v/>
      </c>
      <c r="BS95" s="31" t="str">
        <f t="shared" si="215"/>
        <v/>
      </c>
      <c r="BT95" s="31" t="str">
        <f t="shared" si="216"/>
        <v/>
      </c>
      <c r="BU95" s="31" t="str">
        <f t="shared" si="217"/>
        <v/>
      </c>
      <c r="BV95" s="31" t="str">
        <f t="shared" si="218"/>
        <v/>
      </c>
      <c r="BW95" s="31" t="str">
        <f t="shared" si="219"/>
        <v/>
      </c>
      <c r="BX95" s="31" t="str">
        <f t="shared" si="220"/>
        <v/>
      </c>
      <c r="BY95" s="31" t="str">
        <f t="shared" si="221"/>
        <v/>
      </c>
      <c r="BZ95" s="31" t="str">
        <f t="shared" si="222"/>
        <v/>
      </c>
      <c r="CA95" s="31" t="str">
        <f t="shared" si="223"/>
        <v/>
      </c>
      <c r="CB95" s="31" t="str">
        <f t="shared" si="224"/>
        <v/>
      </c>
      <c r="CC95" s="31" t="str">
        <f t="shared" si="225"/>
        <v/>
      </c>
      <c r="CD95" s="31" t="str">
        <f t="shared" si="226"/>
        <v/>
      </c>
      <c r="CE95" s="31" t="str">
        <f t="shared" si="227"/>
        <v/>
      </c>
      <c r="CF95" s="31" t="str">
        <f t="shared" si="228"/>
        <v/>
      </c>
      <c r="CG95" s="31" t="str">
        <f t="shared" si="229"/>
        <v/>
      </c>
      <c r="CH95" s="31" t="str">
        <f t="shared" si="230"/>
        <v/>
      </c>
      <c r="CI95" s="31" t="str">
        <f t="shared" si="231"/>
        <v/>
      </c>
      <c r="CJ95" s="31" t="str">
        <f t="shared" si="232"/>
        <v/>
      </c>
      <c r="CK95" s="31" t="str">
        <f t="shared" si="233"/>
        <v/>
      </c>
      <c r="CL95" s="31" t="str">
        <f t="shared" si="234"/>
        <v/>
      </c>
      <c r="CM95" s="31" t="str">
        <f t="shared" si="235"/>
        <v/>
      </c>
      <c r="CN95" s="31" t="str">
        <f t="shared" si="236"/>
        <v/>
      </c>
      <c r="CO95" s="31" t="str">
        <f t="shared" si="237"/>
        <v/>
      </c>
      <c r="CP95" s="31" t="str">
        <f t="shared" si="238"/>
        <v/>
      </c>
      <c r="CQ95" s="31" t="str">
        <f t="shared" si="239"/>
        <v/>
      </c>
      <c r="CR95" s="31" t="str">
        <f t="shared" si="240"/>
        <v/>
      </c>
      <c r="CS95" s="31" t="str">
        <f t="shared" si="241"/>
        <v/>
      </c>
      <c r="CT95" s="31" t="str">
        <f t="shared" si="242"/>
        <v/>
      </c>
      <c r="CU95" s="31" t="str">
        <f t="shared" si="243"/>
        <v/>
      </c>
      <c r="CV95" s="31" t="str">
        <f t="shared" si="244"/>
        <v/>
      </c>
      <c r="CW95" s="31" t="str">
        <f t="shared" si="245"/>
        <v/>
      </c>
      <c r="CX95" s="31" t="str">
        <f t="shared" si="246"/>
        <v/>
      </c>
      <c r="CY95" s="31" t="str">
        <f t="shared" si="247"/>
        <v/>
      </c>
      <c r="CZ95" s="31" t="str">
        <f t="shared" si="248"/>
        <v/>
      </c>
      <c r="DA95" s="31" t="str">
        <f t="shared" si="249"/>
        <v/>
      </c>
      <c r="DB95" s="31" t="str">
        <f t="shared" si="250"/>
        <v/>
      </c>
      <c r="DC95" s="31" t="str">
        <f t="shared" si="251"/>
        <v/>
      </c>
      <c r="DD95" s="31" t="str">
        <f t="shared" si="252"/>
        <v/>
      </c>
      <c r="DE95" s="31" t="str">
        <f t="shared" si="253"/>
        <v/>
      </c>
      <c r="DF95" s="31" t="str">
        <f t="shared" si="254"/>
        <v/>
      </c>
      <c r="DG95" s="31" t="str">
        <f t="shared" si="255"/>
        <v/>
      </c>
      <c r="DH95" s="31" t="str">
        <f t="shared" si="256"/>
        <v/>
      </c>
      <c r="DI95" s="31" t="str">
        <f t="shared" si="257"/>
        <v/>
      </c>
      <c r="DJ95" s="31" t="str">
        <f t="shared" si="258"/>
        <v/>
      </c>
      <c r="DK95" s="31" t="str">
        <f t="shared" si="259"/>
        <v/>
      </c>
      <c r="DL95" s="31" t="str">
        <f t="shared" si="260"/>
        <v/>
      </c>
      <c r="DM95" s="31" t="str">
        <f t="shared" si="261"/>
        <v/>
      </c>
      <c r="DN95" s="31" t="str">
        <f t="shared" si="262"/>
        <v/>
      </c>
      <c r="DO95" s="31" t="str">
        <f t="shared" si="263"/>
        <v/>
      </c>
      <c r="DP95" s="31" t="str">
        <f t="shared" si="264"/>
        <v/>
      </c>
      <c r="DQ95" s="31" t="str">
        <f t="shared" si="265"/>
        <v/>
      </c>
      <c r="DR95" s="31" t="str">
        <f t="shared" si="266"/>
        <v/>
      </c>
      <c r="DS95" s="31" t="str">
        <f t="shared" si="267"/>
        <v/>
      </c>
      <c r="DT95" s="31" t="str">
        <f t="shared" si="268"/>
        <v/>
      </c>
      <c r="DU95" s="31" t="str">
        <f t="shared" si="269"/>
        <v/>
      </c>
      <c r="DV95" s="31" t="str">
        <f t="shared" si="270"/>
        <v/>
      </c>
      <c r="DW95" s="48" t="e">
        <f t="shared" si="271"/>
        <v>#VALUE!</v>
      </c>
      <c r="DX95" s="72" t="str">
        <f t="shared" si="272"/>
        <v/>
      </c>
      <c r="DY95" s="74">
        <v>36</v>
      </c>
      <c r="DZ95" s="32">
        <v>19.399999999999999</v>
      </c>
    </row>
    <row r="96" spans="1:130" ht="13.2" x14ac:dyDescent="0.25">
      <c r="A96" s="31" t="s">
        <v>318</v>
      </c>
      <c r="B96" s="72">
        <v>94</v>
      </c>
      <c r="C96" s="15"/>
      <c r="D96" s="14"/>
      <c r="E96" s="14"/>
      <c r="F96" s="14"/>
      <c r="G96" s="14"/>
      <c r="H96" s="14"/>
      <c r="I96" s="15"/>
      <c r="J96" s="47"/>
      <c r="K96" s="47"/>
      <c r="L96" s="47"/>
      <c r="M96" s="54"/>
      <c r="N96" s="54"/>
      <c r="O96" s="54"/>
      <c r="P96" s="54"/>
      <c r="Q96" s="54"/>
      <c r="R96" s="51"/>
      <c r="S96" s="51"/>
      <c r="T96" s="51"/>
      <c r="U96" s="51"/>
      <c r="V96" s="51"/>
      <c r="W96" s="51"/>
      <c r="X96" s="52" t="str">
        <f t="shared" si="182"/>
        <v xml:space="preserve"> </v>
      </c>
      <c r="Y96" s="52" t="str">
        <f t="shared" si="183"/>
        <v xml:space="preserve"> </v>
      </c>
      <c r="Z96" s="52" t="str">
        <f t="shared" si="184"/>
        <v xml:space="preserve"> </v>
      </c>
      <c r="AA96" s="52" t="str">
        <f t="shared" si="185"/>
        <v xml:space="preserve"> </v>
      </c>
      <c r="AB96" s="52" t="str">
        <f t="shared" si="186"/>
        <v xml:space="preserve"> </v>
      </c>
      <c r="AC96" s="54"/>
      <c r="AD96" s="54"/>
      <c r="AE96" s="54"/>
      <c r="AF96" s="54"/>
      <c r="AG96" s="54"/>
      <c r="AH96" s="52" t="str">
        <f t="shared" si="187"/>
        <v xml:space="preserve"> </v>
      </c>
      <c r="AI96" s="52" t="str">
        <f t="shared" si="188"/>
        <v xml:space="preserve"> </v>
      </c>
      <c r="AJ96" s="52" t="str">
        <f t="shared" si="189"/>
        <v xml:space="preserve"> </v>
      </c>
      <c r="AK96" s="52" t="str">
        <f t="shared" si="190"/>
        <v xml:space="preserve"> </v>
      </c>
      <c r="AL96" s="52" t="str">
        <f t="shared" si="191"/>
        <v xml:space="preserve"> </v>
      </c>
      <c r="AM96" s="53"/>
      <c r="AN96" s="53"/>
      <c r="AO96" s="53"/>
      <c r="AP96" s="53"/>
      <c r="AQ96" s="53"/>
      <c r="AR96" s="53"/>
      <c r="AS96" s="55" t="str">
        <f t="shared" si="192"/>
        <v/>
      </c>
      <c r="AT96" s="31" t="str">
        <f t="shared" si="193"/>
        <v/>
      </c>
      <c r="AU96" s="57" t="str">
        <f>IF(D96="","",IF(LOOKUP(AT96,'Master 2012 Pay Sheet'!$A$5:$A$35,'Master 2012 Pay Sheet'!$B$5:$B$35)&gt;0,LOOKUP(AT96,'Master 2012 Pay Sheet'!$A$5:$A$35,'Master 2012 Pay Sheet'!$B$5:$B$35),0))</f>
        <v/>
      </c>
      <c r="AV96" s="56" t="str">
        <f t="shared" si="194"/>
        <v/>
      </c>
      <c r="AW96" s="31" t="str">
        <f t="shared" si="195"/>
        <v/>
      </c>
      <c r="AX96" s="57" t="str">
        <f>IF(D96="","",IF(LOOKUP(AW96,'Master 2012 Pay Sheet'!$C$5:$C$35,'Master 2012 Pay Sheet'!$D$5:$D$35)&gt;0,LOOKUP(AW96,'Master 2012 Pay Sheet'!$C$5:$C$35,'Master 2012 Pay Sheet'!$D$5:$D$35),0))</f>
        <v/>
      </c>
      <c r="AY96" s="56" t="str">
        <f t="shared" si="196"/>
        <v/>
      </c>
      <c r="AZ96" s="31" t="str">
        <f t="shared" si="197"/>
        <v/>
      </c>
      <c r="BA96" s="57" t="str">
        <f>IF(D96="","",IF(LOOKUP(AZ96,'Master 2012 Pay Sheet'!$E$5:$E$35,'Master 2012 Pay Sheet'!$F$5:$F$35)&gt;0,LOOKUP(AZ96,'Master 2012 Pay Sheet'!$E$5:$E$35,'Master 2012 Pay Sheet'!$F$5:$F$35),0))</f>
        <v/>
      </c>
      <c r="BB96" s="57" t="str">
        <f t="shared" si="198"/>
        <v/>
      </c>
      <c r="BC96" s="31" t="str">
        <f t="shared" si="199"/>
        <v/>
      </c>
      <c r="BD96" s="31" t="str">
        <f t="shared" si="200"/>
        <v/>
      </c>
      <c r="BE96" s="31" t="str">
        <f t="shared" si="201"/>
        <v/>
      </c>
      <c r="BF96" s="56" t="str">
        <f t="shared" si="202"/>
        <v/>
      </c>
      <c r="BG96" s="31" t="str">
        <f t="shared" si="203"/>
        <v/>
      </c>
      <c r="BH96" s="31" t="str">
        <f t="shared" si="204"/>
        <v/>
      </c>
      <c r="BI96" s="56" t="str">
        <f t="shared" si="205"/>
        <v/>
      </c>
      <c r="BJ96" s="31" t="str">
        <f t="shared" si="206"/>
        <v/>
      </c>
      <c r="BK96" s="31" t="str">
        <f t="shared" si="207"/>
        <v/>
      </c>
      <c r="BL96" s="31" t="str">
        <f t="shared" si="208"/>
        <v/>
      </c>
      <c r="BM96" s="31" t="str">
        <f t="shared" si="209"/>
        <v/>
      </c>
      <c r="BN96" s="31" t="str">
        <f t="shared" si="210"/>
        <v/>
      </c>
      <c r="BO96" s="31" t="str">
        <f t="shared" si="211"/>
        <v/>
      </c>
      <c r="BP96" s="31" t="str">
        <f t="shared" si="212"/>
        <v/>
      </c>
      <c r="BQ96" s="31" t="str">
        <f t="shared" si="213"/>
        <v/>
      </c>
      <c r="BR96" s="31" t="str">
        <f t="shared" si="214"/>
        <v/>
      </c>
      <c r="BS96" s="31" t="str">
        <f t="shared" si="215"/>
        <v/>
      </c>
      <c r="BT96" s="31" t="str">
        <f t="shared" si="216"/>
        <v/>
      </c>
      <c r="BU96" s="31" t="str">
        <f t="shared" si="217"/>
        <v/>
      </c>
      <c r="BV96" s="31" t="str">
        <f t="shared" si="218"/>
        <v/>
      </c>
      <c r="BW96" s="31" t="str">
        <f t="shared" si="219"/>
        <v/>
      </c>
      <c r="BX96" s="31" t="str">
        <f t="shared" si="220"/>
        <v/>
      </c>
      <c r="BY96" s="31" t="str">
        <f t="shared" si="221"/>
        <v/>
      </c>
      <c r="BZ96" s="31" t="str">
        <f t="shared" si="222"/>
        <v/>
      </c>
      <c r="CA96" s="31" t="str">
        <f t="shared" si="223"/>
        <v/>
      </c>
      <c r="CB96" s="31" t="str">
        <f t="shared" si="224"/>
        <v/>
      </c>
      <c r="CC96" s="31" t="str">
        <f t="shared" si="225"/>
        <v/>
      </c>
      <c r="CD96" s="31" t="str">
        <f t="shared" si="226"/>
        <v/>
      </c>
      <c r="CE96" s="31" t="str">
        <f t="shared" si="227"/>
        <v/>
      </c>
      <c r="CF96" s="31" t="str">
        <f t="shared" si="228"/>
        <v/>
      </c>
      <c r="CG96" s="31" t="str">
        <f t="shared" si="229"/>
        <v/>
      </c>
      <c r="CH96" s="31" t="str">
        <f t="shared" si="230"/>
        <v/>
      </c>
      <c r="CI96" s="31" t="str">
        <f t="shared" si="231"/>
        <v/>
      </c>
      <c r="CJ96" s="31" t="str">
        <f t="shared" si="232"/>
        <v/>
      </c>
      <c r="CK96" s="31" t="str">
        <f t="shared" si="233"/>
        <v/>
      </c>
      <c r="CL96" s="31" t="str">
        <f t="shared" si="234"/>
        <v/>
      </c>
      <c r="CM96" s="31" t="str">
        <f t="shared" si="235"/>
        <v/>
      </c>
      <c r="CN96" s="31" t="str">
        <f t="shared" si="236"/>
        <v/>
      </c>
      <c r="CO96" s="31" t="str">
        <f t="shared" si="237"/>
        <v/>
      </c>
      <c r="CP96" s="31" t="str">
        <f t="shared" si="238"/>
        <v/>
      </c>
      <c r="CQ96" s="31" t="str">
        <f t="shared" si="239"/>
        <v/>
      </c>
      <c r="CR96" s="31" t="str">
        <f t="shared" si="240"/>
        <v/>
      </c>
      <c r="CS96" s="31" t="str">
        <f t="shared" si="241"/>
        <v/>
      </c>
      <c r="CT96" s="31" t="str">
        <f t="shared" si="242"/>
        <v/>
      </c>
      <c r="CU96" s="31" t="str">
        <f t="shared" si="243"/>
        <v/>
      </c>
      <c r="CV96" s="31" t="str">
        <f t="shared" si="244"/>
        <v/>
      </c>
      <c r="CW96" s="31" t="str">
        <f t="shared" si="245"/>
        <v/>
      </c>
      <c r="CX96" s="31" t="str">
        <f t="shared" si="246"/>
        <v/>
      </c>
      <c r="CY96" s="31" t="str">
        <f t="shared" si="247"/>
        <v/>
      </c>
      <c r="CZ96" s="31" t="str">
        <f t="shared" si="248"/>
        <v/>
      </c>
      <c r="DA96" s="31" t="str">
        <f t="shared" si="249"/>
        <v/>
      </c>
      <c r="DB96" s="31" t="str">
        <f t="shared" si="250"/>
        <v/>
      </c>
      <c r="DC96" s="31" t="str">
        <f t="shared" si="251"/>
        <v/>
      </c>
      <c r="DD96" s="31" t="str">
        <f t="shared" si="252"/>
        <v/>
      </c>
      <c r="DE96" s="31" t="str">
        <f t="shared" si="253"/>
        <v/>
      </c>
      <c r="DF96" s="31" t="str">
        <f t="shared" si="254"/>
        <v/>
      </c>
      <c r="DG96" s="31" t="str">
        <f t="shared" si="255"/>
        <v/>
      </c>
      <c r="DH96" s="31" t="str">
        <f t="shared" si="256"/>
        <v/>
      </c>
      <c r="DI96" s="31" t="str">
        <f t="shared" si="257"/>
        <v/>
      </c>
      <c r="DJ96" s="31" t="str">
        <f t="shared" si="258"/>
        <v/>
      </c>
      <c r="DK96" s="31" t="str">
        <f t="shared" si="259"/>
        <v/>
      </c>
      <c r="DL96" s="31" t="str">
        <f t="shared" si="260"/>
        <v/>
      </c>
      <c r="DM96" s="31" t="str">
        <f t="shared" si="261"/>
        <v/>
      </c>
      <c r="DN96" s="31" t="str">
        <f t="shared" si="262"/>
        <v/>
      </c>
      <c r="DO96" s="31" t="str">
        <f t="shared" si="263"/>
        <v/>
      </c>
      <c r="DP96" s="31" t="str">
        <f t="shared" si="264"/>
        <v/>
      </c>
      <c r="DQ96" s="31" t="str">
        <f t="shared" si="265"/>
        <v/>
      </c>
      <c r="DR96" s="31" t="str">
        <f t="shared" si="266"/>
        <v/>
      </c>
      <c r="DS96" s="31" t="str">
        <f t="shared" si="267"/>
        <v/>
      </c>
      <c r="DT96" s="31" t="str">
        <f t="shared" si="268"/>
        <v/>
      </c>
      <c r="DU96" s="31" t="str">
        <f t="shared" si="269"/>
        <v/>
      </c>
      <c r="DV96" s="31" t="str">
        <f t="shared" si="270"/>
        <v/>
      </c>
      <c r="DW96" s="48" t="e">
        <f t="shared" si="271"/>
        <v>#VALUE!</v>
      </c>
      <c r="DX96" s="72" t="str">
        <f t="shared" si="272"/>
        <v/>
      </c>
    </row>
    <row r="97" spans="1:128" ht="13.2" x14ac:dyDescent="0.25">
      <c r="A97" s="31" t="s">
        <v>318</v>
      </c>
      <c r="B97" s="72">
        <v>95</v>
      </c>
      <c r="C97" s="15"/>
      <c r="D97" s="14"/>
      <c r="E97" s="14"/>
      <c r="F97" s="14"/>
      <c r="G97" s="14"/>
      <c r="H97" s="14"/>
      <c r="I97" s="15"/>
      <c r="J97" s="47"/>
      <c r="K97" s="47"/>
      <c r="L97" s="47"/>
      <c r="M97" s="54"/>
      <c r="N97" s="54"/>
      <c r="O97" s="54"/>
      <c r="P97" s="54"/>
      <c r="Q97" s="54"/>
      <c r="R97" s="51"/>
      <c r="S97" s="51"/>
      <c r="T97" s="51"/>
      <c r="U97" s="51"/>
      <c r="V97" s="51"/>
      <c r="W97" s="51"/>
      <c r="X97" s="52" t="str">
        <f t="shared" si="182"/>
        <v xml:space="preserve"> </v>
      </c>
      <c r="Y97" s="52" t="str">
        <f t="shared" si="183"/>
        <v xml:space="preserve"> </v>
      </c>
      <c r="Z97" s="52" t="str">
        <f t="shared" si="184"/>
        <v xml:space="preserve"> </v>
      </c>
      <c r="AA97" s="52" t="str">
        <f t="shared" si="185"/>
        <v xml:space="preserve"> </v>
      </c>
      <c r="AB97" s="52" t="str">
        <f t="shared" si="186"/>
        <v xml:space="preserve"> </v>
      </c>
      <c r="AC97" s="54"/>
      <c r="AD97" s="54"/>
      <c r="AE97" s="54"/>
      <c r="AF97" s="54"/>
      <c r="AG97" s="54"/>
      <c r="AH97" s="52" t="str">
        <f t="shared" si="187"/>
        <v xml:space="preserve"> </v>
      </c>
      <c r="AI97" s="52" t="str">
        <f t="shared" si="188"/>
        <v xml:space="preserve"> </v>
      </c>
      <c r="AJ97" s="52" t="str">
        <f t="shared" si="189"/>
        <v xml:space="preserve"> </v>
      </c>
      <c r="AK97" s="52" t="str">
        <f t="shared" si="190"/>
        <v xml:space="preserve"> </v>
      </c>
      <c r="AL97" s="52" t="str">
        <f t="shared" si="191"/>
        <v xml:space="preserve"> </v>
      </c>
      <c r="AM97" s="53"/>
      <c r="AN97" s="53"/>
      <c r="AO97" s="53"/>
      <c r="AP97" s="53"/>
      <c r="AQ97" s="53"/>
      <c r="AR97" s="53"/>
      <c r="AS97" s="55" t="str">
        <f t="shared" si="192"/>
        <v/>
      </c>
      <c r="AT97" s="31" t="str">
        <f t="shared" si="193"/>
        <v/>
      </c>
      <c r="AU97" s="57" t="str">
        <f>IF(D97="","",IF(LOOKUP(AT97,'Master 2012 Pay Sheet'!$A$5:$A$35,'Master 2012 Pay Sheet'!$B$5:$B$35)&gt;0,LOOKUP(AT97,'Master 2012 Pay Sheet'!$A$5:$A$35,'Master 2012 Pay Sheet'!$B$5:$B$35),0))</f>
        <v/>
      </c>
      <c r="AV97" s="56" t="str">
        <f t="shared" si="194"/>
        <v/>
      </c>
      <c r="AW97" s="31" t="str">
        <f t="shared" si="195"/>
        <v/>
      </c>
      <c r="AX97" s="57" t="str">
        <f>IF(D97="","",IF(LOOKUP(AW97,'Master 2012 Pay Sheet'!$C$5:$C$35,'Master 2012 Pay Sheet'!$D$5:$D$35)&gt;0,LOOKUP(AW97,'Master 2012 Pay Sheet'!$C$5:$C$35,'Master 2012 Pay Sheet'!$D$5:$D$35),0))</f>
        <v/>
      </c>
      <c r="AY97" s="56" t="str">
        <f t="shared" si="196"/>
        <v/>
      </c>
      <c r="AZ97" s="31" t="str">
        <f t="shared" si="197"/>
        <v/>
      </c>
      <c r="BA97" s="57" t="str">
        <f>IF(D97="","",IF(LOOKUP(AZ97,'Master 2012 Pay Sheet'!$E$5:$E$35,'Master 2012 Pay Sheet'!$F$5:$F$35)&gt;0,LOOKUP(AZ97,'Master 2012 Pay Sheet'!$E$5:$E$35,'Master 2012 Pay Sheet'!$F$5:$F$35),0))</f>
        <v/>
      </c>
      <c r="BB97" s="57" t="str">
        <f t="shared" si="198"/>
        <v/>
      </c>
      <c r="BC97" s="31" t="str">
        <f t="shared" si="199"/>
        <v/>
      </c>
      <c r="BD97" s="31" t="str">
        <f t="shared" si="200"/>
        <v/>
      </c>
      <c r="BE97" s="31" t="str">
        <f t="shared" si="201"/>
        <v/>
      </c>
      <c r="BF97" s="56" t="str">
        <f t="shared" si="202"/>
        <v/>
      </c>
      <c r="BG97" s="31" t="str">
        <f t="shared" si="203"/>
        <v/>
      </c>
      <c r="BH97" s="31" t="str">
        <f t="shared" si="204"/>
        <v/>
      </c>
      <c r="BI97" s="56" t="str">
        <f t="shared" si="205"/>
        <v/>
      </c>
      <c r="BJ97" s="31" t="str">
        <f t="shared" si="206"/>
        <v/>
      </c>
      <c r="BK97" s="31" t="str">
        <f t="shared" si="207"/>
        <v/>
      </c>
      <c r="BL97" s="31" t="str">
        <f t="shared" si="208"/>
        <v/>
      </c>
      <c r="BM97" s="31" t="str">
        <f t="shared" si="209"/>
        <v/>
      </c>
      <c r="BN97" s="31" t="str">
        <f t="shared" si="210"/>
        <v/>
      </c>
      <c r="BO97" s="31" t="str">
        <f t="shared" si="211"/>
        <v/>
      </c>
      <c r="BP97" s="31" t="str">
        <f t="shared" si="212"/>
        <v/>
      </c>
      <c r="BQ97" s="31" t="str">
        <f t="shared" si="213"/>
        <v/>
      </c>
      <c r="BR97" s="31" t="str">
        <f t="shared" si="214"/>
        <v/>
      </c>
      <c r="BS97" s="31" t="str">
        <f t="shared" si="215"/>
        <v/>
      </c>
      <c r="BT97" s="31" t="str">
        <f t="shared" si="216"/>
        <v/>
      </c>
      <c r="BU97" s="31" t="str">
        <f t="shared" si="217"/>
        <v/>
      </c>
      <c r="BV97" s="31" t="str">
        <f t="shared" si="218"/>
        <v/>
      </c>
      <c r="BW97" s="31" t="str">
        <f t="shared" si="219"/>
        <v/>
      </c>
      <c r="BX97" s="31" t="str">
        <f t="shared" si="220"/>
        <v/>
      </c>
      <c r="BY97" s="31" t="str">
        <f t="shared" si="221"/>
        <v/>
      </c>
      <c r="BZ97" s="31" t="str">
        <f t="shared" si="222"/>
        <v/>
      </c>
      <c r="CA97" s="31" t="str">
        <f t="shared" si="223"/>
        <v/>
      </c>
      <c r="CB97" s="31" t="str">
        <f t="shared" si="224"/>
        <v/>
      </c>
      <c r="CC97" s="31" t="str">
        <f t="shared" si="225"/>
        <v/>
      </c>
      <c r="CD97" s="31" t="str">
        <f t="shared" si="226"/>
        <v/>
      </c>
      <c r="CE97" s="31" t="str">
        <f t="shared" si="227"/>
        <v/>
      </c>
      <c r="CF97" s="31" t="str">
        <f t="shared" si="228"/>
        <v/>
      </c>
      <c r="CG97" s="31" t="str">
        <f t="shared" si="229"/>
        <v/>
      </c>
      <c r="CH97" s="31" t="str">
        <f t="shared" si="230"/>
        <v/>
      </c>
      <c r="CI97" s="31" t="str">
        <f t="shared" si="231"/>
        <v/>
      </c>
      <c r="CJ97" s="31" t="str">
        <f t="shared" si="232"/>
        <v/>
      </c>
      <c r="CK97" s="31" t="str">
        <f t="shared" si="233"/>
        <v/>
      </c>
      <c r="CL97" s="31" t="str">
        <f t="shared" si="234"/>
        <v/>
      </c>
      <c r="CM97" s="31" t="str">
        <f t="shared" si="235"/>
        <v/>
      </c>
      <c r="CN97" s="31" t="str">
        <f t="shared" si="236"/>
        <v/>
      </c>
      <c r="CO97" s="31" t="str">
        <f t="shared" si="237"/>
        <v/>
      </c>
      <c r="CP97" s="31" t="str">
        <f t="shared" si="238"/>
        <v/>
      </c>
      <c r="CQ97" s="31" t="str">
        <f t="shared" si="239"/>
        <v/>
      </c>
      <c r="CR97" s="31" t="str">
        <f t="shared" si="240"/>
        <v/>
      </c>
      <c r="CS97" s="31" t="str">
        <f t="shared" si="241"/>
        <v/>
      </c>
      <c r="CT97" s="31" t="str">
        <f t="shared" si="242"/>
        <v/>
      </c>
      <c r="CU97" s="31" t="str">
        <f t="shared" si="243"/>
        <v/>
      </c>
      <c r="CV97" s="31" t="str">
        <f t="shared" si="244"/>
        <v/>
      </c>
      <c r="CW97" s="31" t="str">
        <f t="shared" si="245"/>
        <v/>
      </c>
      <c r="CX97" s="31" t="str">
        <f t="shared" si="246"/>
        <v/>
      </c>
      <c r="CY97" s="31" t="str">
        <f t="shared" si="247"/>
        <v/>
      </c>
      <c r="CZ97" s="31" t="str">
        <f t="shared" si="248"/>
        <v/>
      </c>
      <c r="DA97" s="31" t="str">
        <f t="shared" si="249"/>
        <v/>
      </c>
      <c r="DB97" s="31" t="str">
        <f t="shared" si="250"/>
        <v/>
      </c>
      <c r="DC97" s="31" t="str">
        <f t="shared" si="251"/>
        <v/>
      </c>
      <c r="DD97" s="31" t="str">
        <f t="shared" si="252"/>
        <v/>
      </c>
      <c r="DE97" s="31" t="str">
        <f t="shared" si="253"/>
        <v/>
      </c>
      <c r="DF97" s="31" t="str">
        <f t="shared" si="254"/>
        <v/>
      </c>
      <c r="DG97" s="31" t="str">
        <f t="shared" si="255"/>
        <v/>
      </c>
      <c r="DH97" s="31" t="str">
        <f t="shared" si="256"/>
        <v/>
      </c>
      <c r="DI97" s="31" t="str">
        <f t="shared" si="257"/>
        <v/>
      </c>
      <c r="DJ97" s="31" t="str">
        <f t="shared" si="258"/>
        <v/>
      </c>
      <c r="DK97" s="31" t="str">
        <f t="shared" si="259"/>
        <v/>
      </c>
      <c r="DL97" s="31" t="str">
        <f t="shared" si="260"/>
        <v/>
      </c>
      <c r="DM97" s="31" t="str">
        <f t="shared" si="261"/>
        <v/>
      </c>
      <c r="DN97" s="31" t="str">
        <f t="shared" si="262"/>
        <v/>
      </c>
      <c r="DO97" s="31" t="str">
        <f t="shared" si="263"/>
        <v/>
      </c>
      <c r="DP97" s="31" t="str">
        <f t="shared" si="264"/>
        <v/>
      </c>
      <c r="DQ97" s="31" t="str">
        <f t="shared" si="265"/>
        <v/>
      </c>
      <c r="DR97" s="31" t="str">
        <f t="shared" si="266"/>
        <v/>
      </c>
      <c r="DS97" s="31" t="str">
        <f t="shared" si="267"/>
        <v/>
      </c>
      <c r="DT97" s="31" t="str">
        <f t="shared" si="268"/>
        <v/>
      </c>
      <c r="DU97" s="31" t="str">
        <f t="shared" si="269"/>
        <v/>
      </c>
      <c r="DV97" s="31" t="str">
        <f t="shared" si="270"/>
        <v/>
      </c>
      <c r="DW97" s="48" t="e">
        <f t="shared" si="271"/>
        <v>#VALUE!</v>
      </c>
      <c r="DX97" s="72" t="str">
        <f t="shared" si="272"/>
        <v/>
      </c>
    </row>
    <row r="98" spans="1:128" ht="13.2" x14ac:dyDescent="0.25">
      <c r="A98" s="31" t="s">
        <v>318</v>
      </c>
      <c r="B98" s="72">
        <v>96</v>
      </c>
      <c r="C98" s="15"/>
      <c r="D98" s="14"/>
      <c r="E98" s="14"/>
      <c r="F98" s="14"/>
      <c r="G98" s="14"/>
      <c r="H98" s="14"/>
      <c r="I98" s="15"/>
      <c r="J98" s="47"/>
      <c r="K98" s="47"/>
      <c r="L98" s="47"/>
      <c r="M98" s="54"/>
      <c r="N98" s="54"/>
      <c r="O98" s="54"/>
      <c r="P98" s="54"/>
      <c r="Q98" s="54"/>
      <c r="R98" s="51"/>
      <c r="S98" s="51"/>
      <c r="T98" s="51"/>
      <c r="U98" s="51"/>
      <c r="V98" s="51"/>
      <c r="W98" s="51"/>
      <c r="X98" s="52" t="str">
        <f t="shared" si="182"/>
        <v xml:space="preserve"> </v>
      </c>
      <c r="Y98" s="52" t="str">
        <f t="shared" si="183"/>
        <v xml:space="preserve"> </v>
      </c>
      <c r="Z98" s="52" t="str">
        <f t="shared" si="184"/>
        <v xml:space="preserve"> </v>
      </c>
      <c r="AA98" s="52" t="str">
        <f t="shared" si="185"/>
        <v xml:space="preserve"> </v>
      </c>
      <c r="AB98" s="52" t="str">
        <f t="shared" si="186"/>
        <v xml:space="preserve"> </v>
      </c>
      <c r="AC98" s="54"/>
      <c r="AD98" s="54"/>
      <c r="AE98" s="54"/>
      <c r="AF98" s="54"/>
      <c r="AG98" s="54"/>
      <c r="AH98" s="52" t="str">
        <f t="shared" si="187"/>
        <v xml:space="preserve"> </v>
      </c>
      <c r="AI98" s="52" t="str">
        <f t="shared" si="188"/>
        <v xml:space="preserve"> </v>
      </c>
      <c r="AJ98" s="52" t="str">
        <f t="shared" si="189"/>
        <v xml:space="preserve"> </v>
      </c>
      <c r="AK98" s="52" t="str">
        <f t="shared" si="190"/>
        <v xml:space="preserve"> </v>
      </c>
      <c r="AL98" s="52" t="str">
        <f t="shared" si="191"/>
        <v xml:space="preserve"> </v>
      </c>
      <c r="AM98" s="53"/>
      <c r="AN98" s="53"/>
      <c r="AO98" s="53"/>
      <c r="AP98" s="53"/>
      <c r="AQ98" s="53"/>
      <c r="AR98" s="53"/>
      <c r="AS98" s="55" t="str">
        <f t="shared" si="192"/>
        <v/>
      </c>
      <c r="AT98" s="31" t="str">
        <f t="shared" si="193"/>
        <v/>
      </c>
      <c r="AU98" s="57" t="str">
        <f>IF(D98="","",IF(LOOKUP(AT98,'Master 2012 Pay Sheet'!$A$5:$A$35,'Master 2012 Pay Sheet'!$B$5:$B$35)&gt;0,LOOKUP(AT98,'Master 2012 Pay Sheet'!$A$5:$A$35,'Master 2012 Pay Sheet'!$B$5:$B$35),0))</f>
        <v/>
      </c>
      <c r="AV98" s="56" t="str">
        <f t="shared" si="194"/>
        <v/>
      </c>
      <c r="AW98" s="31" t="str">
        <f t="shared" si="195"/>
        <v/>
      </c>
      <c r="AX98" s="57" t="str">
        <f>IF(D98="","",IF(LOOKUP(AW98,'Master 2012 Pay Sheet'!$C$5:$C$35,'Master 2012 Pay Sheet'!$D$5:$D$35)&gt;0,LOOKUP(AW98,'Master 2012 Pay Sheet'!$C$5:$C$35,'Master 2012 Pay Sheet'!$D$5:$D$35),0))</f>
        <v/>
      </c>
      <c r="AY98" s="56" t="str">
        <f t="shared" si="196"/>
        <v/>
      </c>
      <c r="AZ98" s="31" t="str">
        <f t="shared" si="197"/>
        <v/>
      </c>
      <c r="BA98" s="57" t="str">
        <f>IF(D98="","",IF(LOOKUP(AZ98,'Master 2012 Pay Sheet'!$E$5:$E$35,'Master 2012 Pay Sheet'!$F$5:$F$35)&gt;0,LOOKUP(AZ98,'Master 2012 Pay Sheet'!$E$5:$E$35,'Master 2012 Pay Sheet'!$F$5:$F$35),0))</f>
        <v/>
      </c>
      <c r="BB98" s="57" t="str">
        <f t="shared" si="198"/>
        <v/>
      </c>
      <c r="BC98" s="31" t="str">
        <f t="shared" si="199"/>
        <v/>
      </c>
      <c r="BD98" s="31" t="str">
        <f t="shared" si="200"/>
        <v/>
      </c>
      <c r="BE98" s="31" t="str">
        <f t="shared" si="201"/>
        <v/>
      </c>
      <c r="BF98" s="56" t="str">
        <f t="shared" si="202"/>
        <v/>
      </c>
      <c r="BG98" s="31" t="str">
        <f t="shared" si="203"/>
        <v/>
      </c>
      <c r="BH98" s="31" t="str">
        <f t="shared" si="204"/>
        <v/>
      </c>
      <c r="BI98" s="56" t="str">
        <f t="shared" si="205"/>
        <v/>
      </c>
      <c r="BJ98" s="31" t="str">
        <f t="shared" si="206"/>
        <v/>
      </c>
      <c r="BK98" s="31" t="str">
        <f t="shared" si="207"/>
        <v/>
      </c>
      <c r="BL98" s="31" t="str">
        <f t="shared" si="208"/>
        <v/>
      </c>
      <c r="BM98" s="31" t="str">
        <f t="shared" si="209"/>
        <v/>
      </c>
      <c r="BN98" s="31" t="str">
        <f t="shared" si="210"/>
        <v/>
      </c>
      <c r="BO98" s="31" t="str">
        <f t="shared" si="211"/>
        <v/>
      </c>
      <c r="BP98" s="31" t="str">
        <f t="shared" si="212"/>
        <v/>
      </c>
      <c r="BQ98" s="31" t="str">
        <f t="shared" si="213"/>
        <v/>
      </c>
      <c r="BR98" s="31" t="str">
        <f t="shared" si="214"/>
        <v/>
      </c>
      <c r="BS98" s="31" t="str">
        <f t="shared" si="215"/>
        <v/>
      </c>
      <c r="BT98" s="31" t="str">
        <f t="shared" si="216"/>
        <v/>
      </c>
      <c r="BU98" s="31" t="str">
        <f t="shared" si="217"/>
        <v/>
      </c>
      <c r="BV98" s="31" t="str">
        <f t="shared" si="218"/>
        <v/>
      </c>
      <c r="BW98" s="31" t="str">
        <f t="shared" si="219"/>
        <v/>
      </c>
      <c r="BX98" s="31" t="str">
        <f t="shared" si="220"/>
        <v/>
      </c>
      <c r="BY98" s="31" t="str">
        <f t="shared" si="221"/>
        <v/>
      </c>
      <c r="BZ98" s="31" t="str">
        <f t="shared" si="222"/>
        <v/>
      </c>
      <c r="CA98" s="31" t="str">
        <f t="shared" si="223"/>
        <v/>
      </c>
      <c r="CB98" s="31" t="str">
        <f t="shared" si="224"/>
        <v/>
      </c>
      <c r="CC98" s="31" t="str">
        <f t="shared" si="225"/>
        <v/>
      </c>
      <c r="CD98" s="31" t="str">
        <f t="shared" si="226"/>
        <v/>
      </c>
      <c r="CE98" s="31" t="str">
        <f t="shared" si="227"/>
        <v/>
      </c>
      <c r="CF98" s="31" t="str">
        <f t="shared" si="228"/>
        <v/>
      </c>
      <c r="CG98" s="31" t="str">
        <f t="shared" si="229"/>
        <v/>
      </c>
      <c r="CH98" s="31" t="str">
        <f t="shared" si="230"/>
        <v/>
      </c>
      <c r="CI98" s="31" t="str">
        <f t="shared" si="231"/>
        <v/>
      </c>
      <c r="CJ98" s="31" t="str">
        <f t="shared" si="232"/>
        <v/>
      </c>
      <c r="CK98" s="31" t="str">
        <f t="shared" si="233"/>
        <v/>
      </c>
      <c r="CL98" s="31" t="str">
        <f t="shared" si="234"/>
        <v/>
      </c>
      <c r="CM98" s="31" t="str">
        <f t="shared" si="235"/>
        <v/>
      </c>
      <c r="CN98" s="31" t="str">
        <f t="shared" si="236"/>
        <v/>
      </c>
      <c r="CO98" s="31" t="str">
        <f t="shared" si="237"/>
        <v/>
      </c>
      <c r="CP98" s="31" t="str">
        <f t="shared" si="238"/>
        <v/>
      </c>
      <c r="CQ98" s="31" t="str">
        <f t="shared" si="239"/>
        <v/>
      </c>
      <c r="CR98" s="31" t="str">
        <f t="shared" si="240"/>
        <v/>
      </c>
      <c r="CS98" s="31" t="str">
        <f t="shared" si="241"/>
        <v/>
      </c>
      <c r="CT98" s="31" t="str">
        <f t="shared" si="242"/>
        <v/>
      </c>
      <c r="CU98" s="31" t="str">
        <f t="shared" si="243"/>
        <v/>
      </c>
      <c r="CV98" s="31" t="str">
        <f t="shared" si="244"/>
        <v/>
      </c>
      <c r="CW98" s="31" t="str">
        <f t="shared" si="245"/>
        <v/>
      </c>
      <c r="CX98" s="31" t="str">
        <f t="shared" si="246"/>
        <v/>
      </c>
      <c r="CY98" s="31" t="str">
        <f t="shared" si="247"/>
        <v/>
      </c>
      <c r="CZ98" s="31" t="str">
        <f t="shared" si="248"/>
        <v/>
      </c>
      <c r="DA98" s="31" t="str">
        <f t="shared" si="249"/>
        <v/>
      </c>
      <c r="DB98" s="31" t="str">
        <f t="shared" si="250"/>
        <v/>
      </c>
      <c r="DC98" s="31" t="str">
        <f t="shared" si="251"/>
        <v/>
      </c>
      <c r="DD98" s="31" t="str">
        <f t="shared" si="252"/>
        <v/>
      </c>
      <c r="DE98" s="31" t="str">
        <f t="shared" si="253"/>
        <v/>
      </c>
      <c r="DF98" s="31" t="str">
        <f t="shared" si="254"/>
        <v/>
      </c>
      <c r="DG98" s="31" t="str">
        <f t="shared" si="255"/>
        <v/>
      </c>
      <c r="DH98" s="31" t="str">
        <f t="shared" si="256"/>
        <v/>
      </c>
      <c r="DI98" s="31" t="str">
        <f t="shared" si="257"/>
        <v/>
      </c>
      <c r="DJ98" s="31" t="str">
        <f t="shared" si="258"/>
        <v/>
      </c>
      <c r="DK98" s="31" t="str">
        <f t="shared" si="259"/>
        <v/>
      </c>
      <c r="DL98" s="31" t="str">
        <f t="shared" si="260"/>
        <v/>
      </c>
      <c r="DM98" s="31" t="str">
        <f t="shared" si="261"/>
        <v/>
      </c>
      <c r="DN98" s="31" t="str">
        <f t="shared" si="262"/>
        <v/>
      </c>
      <c r="DO98" s="31" t="str">
        <f t="shared" si="263"/>
        <v/>
      </c>
      <c r="DP98" s="31" t="str">
        <f t="shared" si="264"/>
        <v/>
      </c>
      <c r="DQ98" s="31" t="str">
        <f t="shared" si="265"/>
        <v/>
      </c>
      <c r="DR98" s="31" t="str">
        <f t="shared" si="266"/>
        <v/>
      </c>
      <c r="DS98" s="31" t="str">
        <f t="shared" si="267"/>
        <v/>
      </c>
      <c r="DT98" s="31" t="str">
        <f t="shared" si="268"/>
        <v/>
      </c>
      <c r="DU98" s="31" t="str">
        <f t="shared" si="269"/>
        <v/>
      </c>
      <c r="DV98" s="31" t="str">
        <f t="shared" si="270"/>
        <v/>
      </c>
      <c r="DW98" s="48" t="e">
        <f t="shared" si="271"/>
        <v>#VALUE!</v>
      </c>
      <c r="DX98" s="72" t="str">
        <f t="shared" si="272"/>
        <v/>
      </c>
    </row>
    <row r="99" spans="1:128" ht="13.2" x14ac:dyDescent="0.25">
      <c r="A99" s="31" t="s">
        <v>318</v>
      </c>
      <c r="B99" s="72">
        <v>97</v>
      </c>
      <c r="C99" s="15"/>
      <c r="D99" s="14"/>
      <c r="E99" s="14"/>
      <c r="F99" s="14"/>
      <c r="G99" s="14"/>
      <c r="H99" s="14"/>
      <c r="I99" s="15"/>
      <c r="J99" s="47"/>
      <c r="K99" s="47"/>
      <c r="L99" s="47"/>
      <c r="M99" s="54"/>
      <c r="N99" s="54"/>
      <c r="O99" s="54"/>
      <c r="P99" s="54"/>
      <c r="Q99" s="54"/>
      <c r="R99" s="51"/>
      <c r="S99" s="51"/>
      <c r="T99" s="51"/>
      <c r="U99" s="51"/>
      <c r="V99" s="51"/>
      <c r="W99" s="51"/>
      <c r="X99" s="52" t="str">
        <f t="shared" ref="X99:X130" si="273">IF(M99&gt;0,VLOOKUP(M99,$DY$8:$DZ$95,2)," ")</f>
        <v xml:space="preserve"> </v>
      </c>
      <c r="Y99" s="52" t="str">
        <f t="shared" ref="Y99:Y130" si="274">IF(N99&gt;0,VLOOKUP(N99,$DY$8:$DZ$95,2)," ")</f>
        <v xml:space="preserve"> </v>
      </c>
      <c r="Z99" s="52" t="str">
        <f t="shared" ref="Z99:Z130" si="275">IF(O99&gt;0,VLOOKUP(O99,$DY$8:$DZ$95,2)," ")</f>
        <v xml:space="preserve"> </v>
      </c>
      <c r="AA99" s="52" t="str">
        <f t="shared" ref="AA99:AA130" si="276">IF(P99&gt;0,VLOOKUP(P99,$DY$8:$DZ$95,2)," ")</f>
        <v xml:space="preserve"> </v>
      </c>
      <c r="AB99" s="52" t="str">
        <f t="shared" ref="AB99:AB130" si="277">IF(Q99&gt;0,VLOOKUP(Q99,$DY$8:$DZ$95,2)," ")</f>
        <v xml:space="preserve"> </v>
      </c>
      <c r="AC99" s="54"/>
      <c r="AD99" s="54"/>
      <c r="AE99" s="54"/>
      <c r="AF99" s="54"/>
      <c r="AG99" s="54"/>
      <c r="AH99" s="52" t="str">
        <f t="shared" ref="AH99:AH130" si="278">IF(AC99&gt;0,VLOOKUP(AC99,$DY$8:$DZ$95,2)," ")</f>
        <v xml:space="preserve"> </v>
      </c>
      <c r="AI99" s="52" t="str">
        <f t="shared" ref="AI99:AI130" si="279">IF(AD99&gt;0,VLOOKUP(AD99,$DY$8:$DZ$95,2)," ")</f>
        <v xml:space="preserve"> </v>
      </c>
      <c r="AJ99" s="52" t="str">
        <f t="shared" ref="AJ99:AJ130" si="280">IF(AE99&gt;0,VLOOKUP(AE99,$DY$8:$DZ$95,2)," ")</f>
        <v xml:space="preserve"> </v>
      </c>
      <c r="AK99" s="52" t="str">
        <f t="shared" ref="AK99:AK130" si="281">IF(AF99&gt;0,VLOOKUP(AF99,$DY$8:$DZ$95,2)," ")</f>
        <v xml:space="preserve"> </v>
      </c>
      <c r="AL99" s="52" t="str">
        <f t="shared" ref="AL99:AL130" si="282">IF(AG99&gt;0,VLOOKUP(AG99,$DY$8:$DZ$95,2)," ")</f>
        <v xml:space="preserve"> </v>
      </c>
      <c r="AM99" s="53"/>
      <c r="AN99" s="53"/>
      <c r="AO99" s="53"/>
      <c r="AP99" s="53"/>
      <c r="AQ99" s="53"/>
      <c r="AR99" s="53"/>
      <c r="AS99" s="55" t="str">
        <f t="shared" ref="AS99:AS130" si="283">IF(D99="","",SUM(X99:AB99))</f>
        <v/>
      </c>
      <c r="AT99" s="31" t="str">
        <f t="shared" ref="AT99:AT130" si="284">IF(D99="","",RANK(AS99,$AS$3:$AS$202,0))</f>
        <v/>
      </c>
      <c r="AU99" s="57" t="str">
        <f>IF(D99="","",IF(LOOKUP(AT99,'Master 2012 Pay Sheet'!$A$5:$A$35,'Master 2012 Pay Sheet'!$B$5:$B$35)&gt;0,LOOKUP(AT99,'Master 2012 Pay Sheet'!$A$5:$A$35,'Master 2012 Pay Sheet'!$B$5:$B$35),0))</f>
        <v/>
      </c>
      <c r="AV99" s="56" t="str">
        <f t="shared" ref="AV99:AV130" si="285">IF(D99="","",SUM(AH99:AL99))</f>
        <v/>
      </c>
      <c r="AW99" s="31" t="str">
        <f t="shared" ref="AW99:AW130" si="286">IF(D99="","",RANK(AV99,$AV$3:$AV$202,0))</f>
        <v/>
      </c>
      <c r="AX99" s="57" t="str">
        <f>IF(D99="","",IF(LOOKUP(AW99,'Master 2012 Pay Sheet'!$C$5:$C$35,'Master 2012 Pay Sheet'!$D$5:$D$35)&gt;0,LOOKUP(AW99,'Master 2012 Pay Sheet'!$C$5:$C$35,'Master 2012 Pay Sheet'!$D$5:$D$35),0))</f>
        <v/>
      </c>
      <c r="AY99" s="56" t="str">
        <f t="shared" ref="AY99:AY130" si="287">IF(D99="","",AS99+AV99)</f>
        <v/>
      </c>
      <c r="AZ99" s="31" t="str">
        <f t="shared" ref="AZ99:AZ130" si="288">IF(D99="","",RANK(AY99,$AY$3:$AY$202,0))</f>
        <v/>
      </c>
      <c r="BA99" s="57" t="str">
        <f>IF(D99="","",IF(LOOKUP(AZ99,'Master 2012 Pay Sheet'!$E$5:$E$35,'Master 2012 Pay Sheet'!$F$5:$F$35)&gt;0,LOOKUP(AZ99,'Master 2012 Pay Sheet'!$E$5:$E$35,'Master 2012 Pay Sheet'!$F$5:$F$35),0))</f>
        <v/>
      </c>
      <c r="BB99" s="57" t="str">
        <f t="shared" ref="BB99:BB130" si="289">IF(D99="","",SUM(AU99+AX99+BA99))</f>
        <v/>
      </c>
      <c r="BC99" s="31" t="str">
        <f t="shared" ref="BC99:BC130" si="290">IF(D99="","",AT99-AZ99)</f>
        <v/>
      </c>
      <c r="BD99" s="31" t="str">
        <f t="shared" ref="BD99:BD130" si="291">IF(D99="","",IF(BC99=MAX($BC$3:$BC$202),B99,""))</f>
        <v/>
      </c>
      <c r="BE99" s="31" t="str">
        <f t="shared" ref="BE99:BE130" si="292">IF(D99="","",COUNT(M99:Q99))</f>
        <v/>
      </c>
      <c r="BF99" s="56" t="str">
        <f t="shared" ref="BF99:BF130" si="293">IF(D99="","",MAX(X99:AB99))</f>
        <v/>
      </c>
      <c r="BG99" s="31" t="str">
        <f t="shared" ref="BG99:BG130" si="294">IF(BF99=MAX($BF$3:$BF$202),B99,"")</f>
        <v/>
      </c>
      <c r="BH99" s="31" t="str">
        <f t="shared" ref="BH99:BH130" si="295">IF(D99="","",COUNT(AC99:AG99))</f>
        <v/>
      </c>
      <c r="BI99" s="56" t="str">
        <f t="shared" ref="BI99:BI130" si="296">IF(D99="","",MAX(AH99:AL99))</f>
        <v/>
      </c>
      <c r="BJ99" s="31" t="str">
        <f t="shared" ref="BJ99:BJ130" si="297">IF(BI99=MAX($BI$3:$BI$202),B99,"")</f>
        <v/>
      </c>
      <c r="BK99" s="31" t="str">
        <f t="shared" ref="BK99:BK130" si="298">IF(BE99="","",BE99+BH99)</f>
        <v/>
      </c>
      <c r="BL99" s="31" t="str">
        <f t="shared" ref="BL99:BL130" si="299">IF(D99="","",IF(S99=MAX($S$3:$S$202),S99,""))</f>
        <v/>
      </c>
      <c r="BM99" s="31" t="str">
        <f t="shared" ref="BM99:BM130" si="300">IF(BL99=MAX($BL$3:$BL$202),B99,"")</f>
        <v/>
      </c>
      <c r="BN99" s="31" t="str">
        <f t="shared" ref="BN99:BN130" si="301">IF(D99="","",IF(AN99=MAX($AN$3:$AN$202),AN99,""))</f>
        <v/>
      </c>
      <c r="BO99" s="31" t="str">
        <f t="shared" ref="BO99:BO130" si="302">IF(BN99=MAX($BN$3:$BN$202),B99,"")</f>
        <v/>
      </c>
      <c r="BP99" s="31" t="str">
        <f t="shared" ref="BP99:BP130" si="303">IF(D99="","",IF(R99=MAX($R$3:$R$202),R99,""))</f>
        <v/>
      </c>
      <c r="BQ99" s="31" t="str">
        <f t="shared" ref="BQ99:BQ130" si="304">IF(BP99=MAX($BP$3:$BP$202),B99,"")</f>
        <v/>
      </c>
      <c r="BR99" s="31" t="str">
        <f t="shared" ref="BR99:BR130" si="305">IF(D99="","",IF(AM99=MAX($AM$3:$AM$202),AM99,""))</f>
        <v/>
      </c>
      <c r="BS99" s="31" t="str">
        <f t="shared" ref="BS99:BS130" si="306">IF(BR99=MAX($BR$3:$BR$202),B99,"")</f>
        <v/>
      </c>
      <c r="BT99" s="31" t="str">
        <f t="shared" ref="BT99:BT130" si="307">IF(D99="","",IF(V99=MAX($V$3:$V$202),V99,""))</f>
        <v/>
      </c>
      <c r="BU99" s="31" t="str">
        <f t="shared" ref="BU99:BU130" si="308">IF(BT99=MAX($BT$3:$BT$202),B99,"")</f>
        <v/>
      </c>
      <c r="BV99" s="31" t="str">
        <f t="shared" ref="BV99:BV130" si="309">IF(D99="","",IF(W99=MAX($W$3:$W$202), W99,""))</f>
        <v/>
      </c>
      <c r="BW99" s="31" t="str">
        <f t="shared" ref="BW99:BW130" si="310">IF(BV99=MAX($BV$3:$BV$202),B99,"")</f>
        <v/>
      </c>
      <c r="BX99" s="31" t="str">
        <f t="shared" ref="BX99:BX130" si="311">IF(D99="","",IF(AQ99=MAX($AQ$3:$AQ$202),AQ99,""))</f>
        <v/>
      </c>
      <c r="BY99" s="31" t="str">
        <f t="shared" ref="BY99:BY130" si="312">IF(BX99=MAX($BX$3:$BX$202),B99,"")</f>
        <v/>
      </c>
      <c r="BZ99" s="31" t="str">
        <f t="shared" ref="BZ99:BZ130" si="313">IF(D99="","",IF(AR99=MAX($AR$3:$AR$202), AR99,""))</f>
        <v/>
      </c>
      <c r="CA99" s="31" t="str">
        <f t="shared" ref="CA99:CA130" si="314">IF(BZ99=MAX($BZ$3:$BZ$202),B99,"")</f>
        <v/>
      </c>
      <c r="CB99" s="31" t="str">
        <f t="shared" ref="CB99:CB130" si="315">IF(D99="","",IF(U99=MAX($U$3:$U$202), U99,""))</f>
        <v/>
      </c>
      <c r="CC99" s="31" t="str">
        <f t="shared" ref="CC99:CC130" si="316">IF(CB99=MAX($CB$3:$CB$202),B99,"")</f>
        <v/>
      </c>
      <c r="CD99" s="31" t="str">
        <f t="shared" ref="CD99:CD130" si="317">IF(D99="","",IF(AP99=MAX($AP$3:$AP$202),AP99,""))</f>
        <v/>
      </c>
      <c r="CE99" s="31" t="str">
        <f t="shared" ref="CE99:CE130" si="318">IF(CD99=MAX($CD$3:$CD$202),B99,"")</f>
        <v/>
      </c>
      <c r="CF99" s="31" t="str">
        <f t="shared" ref="CF99:CF130" si="319">IF(D99="","",IF(T99=MAX($T$3:$T$202), T99,""))</f>
        <v/>
      </c>
      <c r="CG99" s="31" t="str">
        <f t="shared" ref="CG99:CG130" si="320">IF(CF99=MAX($CF$3:$CF$202),B99,"")</f>
        <v/>
      </c>
      <c r="CH99" s="31" t="str">
        <f t="shared" ref="CH99:CH130" si="321">IF(D99="","",IF(AO99=MAX($AO$3:$AO$202),AO99,""))</f>
        <v/>
      </c>
      <c r="CI99" s="31" t="str">
        <f t="shared" ref="CI99:CI130" si="322">IF(CH99=MAX($CH$3:$CH$202),B99,"")</f>
        <v/>
      </c>
      <c r="CJ99" s="31" t="str">
        <f t="shared" ref="CJ99:CJ130" si="323">IF(I99="AC",AZ99,"")</f>
        <v/>
      </c>
      <c r="CK99" s="31" t="str">
        <f t="shared" ref="CK99:CK130" si="324">IF(CJ99="","",RANK(CJ99,$CJ$3:$CJ$202,1))</f>
        <v/>
      </c>
      <c r="CL99" s="31" t="str">
        <f t="shared" ref="CL99:CL130" si="325">IF(CK99=1,B99,"")</f>
        <v/>
      </c>
      <c r="CM99" s="31" t="str">
        <f t="shared" ref="CM99:CM130" si="326">IF(CK99=2,B99,"")</f>
        <v/>
      </c>
      <c r="CN99" s="31" t="str">
        <f t="shared" ref="CN99:CN130" si="327">IF(CK99=3,B99,"")</f>
        <v/>
      </c>
      <c r="CO99" s="31" t="str">
        <f t="shared" ref="CO99:CO130" si="328">IF(I99="MC",AZ99,"")</f>
        <v/>
      </c>
      <c r="CP99" s="31" t="str">
        <f t="shared" ref="CP99:CP130" si="329">IF(CO99="","",RANK(CO99,$CO$3:$CO$202,1))</f>
        <v/>
      </c>
      <c r="CQ99" s="31" t="str">
        <f t="shared" ref="CQ99:CQ130" si="330">IF(CP99=1,B99,"")</f>
        <v/>
      </c>
      <c r="CR99" s="31" t="str">
        <f t="shared" ref="CR99:CR130" si="331">IF(CP99=2,B99,"")</f>
        <v/>
      </c>
      <c r="CS99" s="31" t="str">
        <f t="shared" ref="CS99:CS130" si="332">IF(CP99=3,B99,"")</f>
        <v/>
      </c>
      <c r="CT99" s="31" t="str">
        <f t="shared" ref="CT99:CT130" si="333">IF(BE99=0,BE99,"")</f>
        <v/>
      </c>
      <c r="CU99" s="31" t="str">
        <f t="shared" ref="CU99:CU130" si="334">IF(BE99=1,1,"")</f>
        <v/>
      </c>
      <c r="CV99" s="31" t="str">
        <f t="shared" ref="CV99:CV130" si="335">IF(BE99=2,2,"")</f>
        <v/>
      </c>
      <c r="CW99" s="31" t="str">
        <f t="shared" ref="CW99:CW130" si="336">IF(BE99=3,3,"")</f>
        <v/>
      </c>
      <c r="CX99" s="31" t="str">
        <f t="shared" ref="CX99:CX130" si="337">IF(BE99=4,4,"")</f>
        <v/>
      </c>
      <c r="CY99" s="31" t="str">
        <f t="shared" ref="CY99:CY130" si="338">IF(BE99=5,5,"")</f>
        <v/>
      </c>
      <c r="CZ99" s="31" t="str">
        <f t="shared" ref="CZ99:CZ130" si="339">IF(BH99=0,BH99,"")</f>
        <v/>
      </c>
      <c r="DA99" s="31" t="str">
        <f t="shared" ref="DA99:DA130" si="340">IF(BH99=1,1,"")</f>
        <v/>
      </c>
      <c r="DB99" s="31" t="str">
        <f t="shared" ref="DB99:DB130" si="341">IF(BH99=2,2,"")</f>
        <v/>
      </c>
      <c r="DC99" s="31" t="str">
        <f t="shared" ref="DC99:DC130" si="342">IF(BH99=3,3,"")</f>
        <v/>
      </c>
      <c r="DD99" s="31" t="str">
        <f t="shared" ref="DD99:DD130" si="343">IF(BH99=4,4,"")</f>
        <v/>
      </c>
      <c r="DE99" s="31" t="str">
        <f t="shared" ref="DE99:DE130" si="344">IF(BH99=5,5,"")</f>
        <v/>
      </c>
      <c r="DF99" s="31" t="str">
        <f t="shared" ref="DF99:DF130" si="345">IF(BK99=0,BK99,"")</f>
        <v/>
      </c>
      <c r="DG99" s="31" t="str">
        <f t="shared" ref="DG99:DG130" si="346">IF(BK99=1,1,"")</f>
        <v/>
      </c>
      <c r="DH99" s="31" t="str">
        <f t="shared" ref="DH99:DH130" si="347">IF(BK99=2,2,"")</f>
        <v/>
      </c>
      <c r="DI99" s="31" t="str">
        <f t="shared" ref="DI99:DI130" si="348">IF(BK99=3,3,"")</f>
        <v/>
      </c>
      <c r="DJ99" s="31" t="str">
        <f t="shared" ref="DJ99:DJ130" si="349">IF(BK99=4,4,"")</f>
        <v/>
      </c>
      <c r="DK99" s="31" t="str">
        <f t="shared" ref="DK99:DK130" si="350">IF(BK99=5,5,"")</f>
        <v/>
      </c>
      <c r="DL99" s="31" t="str">
        <f t="shared" ref="DL99:DL130" si="351">IF(BK99=6,6,"")</f>
        <v/>
      </c>
      <c r="DM99" s="31" t="str">
        <f t="shared" ref="DM99:DM130" si="352">IF(BK99=7,7,"")</f>
        <v/>
      </c>
      <c r="DN99" s="31" t="str">
        <f t="shared" ref="DN99:DN130" si="353">IF(BK99=8,8,"")</f>
        <v/>
      </c>
      <c r="DO99" s="31" t="str">
        <f t="shared" ref="DO99:DO130" si="354">IF(BK99=9,9,"")</f>
        <v/>
      </c>
      <c r="DP99" s="31" t="str">
        <f t="shared" ref="DP99:DP130" si="355">IF(BK99=10,10,"")</f>
        <v/>
      </c>
      <c r="DQ99" s="31" t="str">
        <f t="shared" ref="DQ99:DQ130" si="356">IF(J99="Lund",AZ99,"")</f>
        <v/>
      </c>
      <c r="DR99" s="31" t="str">
        <f t="shared" ref="DR99:DR130" si="357">IF(DQ99="","",RANK(DQ99,$DQ$3:$DQ$202,1))</f>
        <v/>
      </c>
      <c r="DS99" s="31" t="str">
        <f t="shared" ref="DS99:DS130" si="358">IF(DR99=1,B99,"")</f>
        <v/>
      </c>
      <c r="DT99" s="31" t="str">
        <f t="shared" ref="DT99:DT130" si="359">IF(I99="AT",B99,"")</f>
        <v/>
      </c>
      <c r="DU99" s="31" t="str">
        <f t="shared" ref="DU99:DU130" si="360">IF(I99="MC",B99,"")</f>
        <v/>
      </c>
      <c r="DV99" s="31" t="str">
        <f t="shared" ref="DV99:DV130" si="361">IF(I99="AC",B99,"")</f>
        <v/>
      </c>
      <c r="DW99" s="48" t="e">
        <f t="shared" ref="DW99:DW130" si="362">IF(BK99=0,0,IF(D99="","",$D$203-AZ99+1)/$D$203*100)</f>
        <v>#VALUE!</v>
      </c>
      <c r="DX99" s="72" t="str">
        <f t="shared" ref="DX99:DX130" si="363">IF(AS99 = 0,AV99 - AS99,"")</f>
        <v/>
      </c>
    </row>
    <row r="100" spans="1:128" ht="13.2" x14ac:dyDescent="0.25">
      <c r="A100" s="31" t="s">
        <v>318</v>
      </c>
      <c r="B100" s="72">
        <v>98</v>
      </c>
      <c r="C100" s="15"/>
      <c r="D100" s="14"/>
      <c r="E100" s="14"/>
      <c r="F100" s="14"/>
      <c r="G100" s="14"/>
      <c r="H100" s="14"/>
      <c r="I100" s="15"/>
      <c r="J100" s="47"/>
      <c r="K100" s="47"/>
      <c r="L100" s="47"/>
      <c r="M100" s="54"/>
      <c r="N100" s="54"/>
      <c r="O100" s="54"/>
      <c r="P100" s="54"/>
      <c r="Q100" s="54"/>
      <c r="R100" s="51"/>
      <c r="S100" s="51"/>
      <c r="T100" s="51"/>
      <c r="U100" s="51"/>
      <c r="V100" s="51"/>
      <c r="W100" s="51"/>
      <c r="X100" s="52" t="str">
        <f t="shared" si="273"/>
        <v xml:space="preserve"> </v>
      </c>
      <c r="Y100" s="52" t="str">
        <f t="shared" si="274"/>
        <v xml:space="preserve"> </v>
      </c>
      <c r="Z100" s="52" t="str">
        <f t="shared" si="275"/>
        <v xml:space="preserve"> </v>
      </c>
      <c r="AA100" s="52" t="str">
        <f t="shared" si="276"/>
        <v xml:space="preserve"> </v>
      </c>
      <c r="AB100" s="52" t="str">
        <f t="shared" si="277"/>
        <v xml:space="preserve"> </v>
      </c>
      <c r="AC100" s="54"/>
      <c r="AD100" s="54"/>
      <c r="AE100" s="54"/>
      <c r="AF100" s="54"/>
      <c r="AG100" s="54"/>
      <c r="AH100" s="52" t="str">
        <f t="shared" si="278"/>
        <v xml:space="preserve"> </v>
      </c>
      <c r="AI100" s="52" t="str">
        <f t="shared" si="279"/>
        <v xml:space="preserve"> </v>
      </c>
      <c r="AJ100" s="52" t="str">
        <f t="shared" si="280"/>
        <v xml:space="preserve"> </v>
      </c>
      <c r="AK100" s="52" t="str">
        <f t="shared" si="281"/>
        <v xml:space="preserve"> </v>
      </c>
      <c r="AL100" s="52" t="str">
        <f t="shared" si="282"/>
        <v xml:space="preserve"> </v>
      </c>
      <c r="AM100" s="53"/>
      <c r="AN100" s="53"/>
      <c r="AO100" s="53"/>
      <c r="AP100" s="53"/>
      <c r="AQ100" s="53"/>
      <c r="AR100" s="53"/>
      <c r="AS100" s="55" t="str">
        <f t="shared" si="283"/>
        <v/>
      </c>
      <c r="AT100" s="31" t="str">
        <f t="shared" si="284"/>
        <v/>
      </c>
      <c r="AU100" s="57" t="str">
        <f>IF(D100="","",IF(LOOKUP(AT100,'Master 2012 Pay Sheet'!$A$5:$A$35,'Master 2012 Pay Sheet'!$B$5:$B$35)&gt;0,LOOKUP(AT100,'Master 2012 Pay Sheet'!$A$5:$A$35,'Master 2012 Pay Sheet'!$B$5:$B$35),0))</f>
        <v/>
      </c>
      <c r="AV100" s="56" t="str">
        <f t="shared" si="285"/>
        <v/>
      </c>
      <c r="AW100" s="31" t="str">
        <f t="shared" si="286"/>
        <v/>
      </c>
      <c r="AX100" s="57" t="str">
        <f>IF(D100="","",IF(LOOKUP(AW100,'Master 2012 Pay Sheet'!$C$5:$C$35,'Master 2012 Pay Sheet'!$D$5:$D$35)&gt;0,LOOKUP(AW100,'Master 2012 Pay Sheet'!$C$5:$C$35,'Master 2012 Pay Sheet'!$D$5:$D$35),0))</f>
        <v/>
      </c>
      <c r="AY100" s="56" t="str">
        <f t="shared" si="287"/>
        <v/>
      </c>
      <c r="AZ100" s="31" t="str">
        <f t="shared" si="288"/>
        <v/>
      </c>
      <c r="BA100" s="57" t="str">
        <f>IF(D100="","",IF(LOOKUP(AZ100,'Master 2012 Pay Sheet'!$E$5:$E$35,'Master 2012 Pay Sheet'!$F$5:$F$35)&gt;0,LOOKUP(AZ100,'Master 2012 Pay Sheet'!$E$5:$E$35,'Master 2012 Pay Sheet'!$F$5:$F$35),0))</f>
        <v/>
      </c>
      <c r="BB100" s="57" t="str">
        <f t="shared" si="289"/>
        <v/>
      </c>
      <c r="BC100" s="31" t="str">
        <f t="shared" si="290"/>
        <v/>
      </c>
      <c r="BD100" s="31" t="str">
        <f t="shared" si="291"/>
        <v/>
      </c>
      <c r="BE100" s="31" t="str">
        <f t="shared" si="292"/>
        <v/>
      </c>
      <c r="BF100" s="56" t="str">
        <f t="shared" si="293"/>
        <v/>
      </c>
      <c r="BG100" s="31" t="str">
        <f t="shared" si="294"/>
        <v/>
      </c>
      <c r="BH100" s="31" t="str">
        <f t="shared" si="295"/>
        <v/>
      </c>
      <c r="BI100" s="56" t="str">
        <f t="shared" si="296"/>
        <v/>
      </c>
      <c r="BJ100" s="31" t="str">
        <f t="shared" si="297"/>
        <v/>
      </c>
      <c r="BK100" s="31" t="str">
        <f t="shared" si="298"/>
        <v/>
      </c>
      <c r="BL100" s="31" t="str">
        <f t="shared" si="299"/>
        <v/>
      </c>
      <c r="BM100" s="31" t="str">
        <f t="shared" si="300"/>
        <v/>
      </c>
      <c r="BN100" s="31" t="str">
        <f t="shared" si="301"/>
        <v/>
      </c>
      <c r="BO100" s="31" t="str">
        <f t="shared" si="302"/>
        <v/>
      </c>
      <c r="BP100" s="31" t="str">
        <f t="shared" si="303"/>
        <v/>
      </c>
      <c r="BQ100" s="31" t="str">
        <f t="shared" si="304"/>
        <v/>
      </c>
      <c r="BR100" s="31" t="str">
        <f t="shared" si="305"/>
        <v/>
      </c>
      <c r="BS100" s="31" t="str">
        <f t="shared" si="306"/>
        <v/>
      </c>
      <c r="BT100" s="31" t="str">
        <f t="shared" si="307"/>
        <v/>
      </c>
      <c r="BU100" s="31" t="str">
        <f t="shared" si="308"/>
        <v/>
      </c>
      <c r="BV100" s="31" t="str">
        <f t="shared" si="309"/>
        <v/>
      </c>
      <c r="BW100" s="31" t="str">
        <f t="shared" si="310"/>
        <v/>
      </c>
      <c r="BX100" s="31" t="str">
        <f t="shared" si="311"/>
        <v/>
      </c>
      <c r="BY100" s="31" t="str">
        <f t="shared" si="312"/>
        <v/>
      </c>
      <c r="BZ100" s="31" t="str">
        <f t="shared" si="313"/>
        <v/>
      </c>
      <c r="CA100" s="31" t="str">
        <f t="shared" si="314"/>
        <v/>
      </c>
      <c r="CB100" s="31" t="str">
        <f t="shared" si="315"/>
        <v/>
      </c>
      <c r="CC100" s="31" t="str">
        <f t="shared" si="316"/>
        <v/>
      </c>
      <c r="CD100" s="31" t="str">
        <f t="shared" si="317"/>
        <v/>
      </c>
      <c r="CE100" s="31" t="str">
        <f t="shared" si="318"/>
        <v/>
      </c>
      <c r="CF100" s="31" t="str">
        <f t="shared" si="319"/>
        <v/>
      </c>
      <c r="CG100" s="31" t="str">
        <f t="shared" si="320"/>
        <v/>
      </c>
      <c r="CH100" s="31" t="str">
        <f t="shared" si="321"/>
        <v/>
      </c>
      <c r="CI100" s="31" t="str">
        <f t="shared" si="322"/>
        <v/>
      </c>
      <c r="CJ100" s="31" t="str">
        <f t="shared" si="323"/>
        <v/>
      </c>
      <c r="CK100" s="31" t="str">
        <f t="shared" si="324"/>
        <v/>
      </c>
      <c r="CL100" s="31" t="str">
        <f t="shared" si="325"/>
        <v/>
      </c>
      <c r="CM100" s="31" t="str">
        <f t="shared" si="326"/>
        <v/>
      </c>
      <c r="CN100" s="31" t="str">
        <f t="shared" si="327"/>
        <v/>
      </c>
      <c r="CO100" s="31" t="str">
        <f t="shared" si="328"/>
        <v/>
      </c>
      <c r="CP100" s="31" t="str">
        <f t="shared" si="329"/>
        <v/>
      </c>
      <c r="CQ100" s="31" t="str">
        <f t="shared" si="330"/>
        <v/>
      </c>
      <c r="CR100" s="31" t="str">
        <f t="shared" si="331"/>
        <v/>
      </c>
      <c r="CS100" s="31" t="str">
        <f t="shared" si="332"/>
        <v/>
      </c>
      <c r="CT100" s="31" t="str">
        <f t="shared" si="333"/>
        <v/>
      </c>
      <c r="CU100" s="31" t="str">
        <f t="shared" si="334"/>
        <v/>
      </c>
      <c r="CV100" s="31" t="str">
        <f t="shared" si="335"/>
        <v/>
      </c>
      <c r="CW100" s="31" t="str">
        <f t="shared" si="336"/>
        <v/>
      </c>
      <c r="CX100" s="31" t="str">
        <f t="shared" si="337"/>
        <v/>
      </c>
      <c r="CY100" s="31" t="str">
        <f t="shared" si="338"/>
        <v/>
      </c>
      <c r="CZ100" s="31" t="str">
        <f t="shared" si="339"/>
        <v/>
      </c>
      <c r="DA100" s="31" t="str">
        <f t="shared" si="340"/>
        <v/>
      </c>
      <c r="DB100" s="31" t="str">
        <f t="shared" si="341"/>
        <v/>
      </c>
      <c r="DC100" s="31" t="str">
        <f t="shared" si="342"/>
        <v/>
      </c>
      <c r="DD100" s="31" t="str">
        <f t="shared" si="343"/>
        <v/>
      </c>
      <c r="DE100" s="31" t="str">
        <f t="shared" si="344"/>
        <v/>
      </c>
      <c r="DF100" s="31" t="str">
        <f t="shared" si="345"/>
        <v/>
      </c>
      <c r="DG100" s="31" t="str">
        <f t="shared" si="346"/>
        <v/>
      </c>
      <c r="DH100" s="31" t="str">
        <f t="shared" si="347"/>
        <v/>
      </c>
      <c r="DI100" s="31" t="str">
        <f t="shared" si="348"/>
        <v/>
      </c>
      <c r="DJ100" s="31" t="str">
        <f t="shared" si="349"/>
        <v/>
      </c>
      <c r="DK100" s="31" t="str">
        <f t="shared" si="350"/>
        <v/>
      </c>
      <c r="DL100" s="31" t="str">
        <f t="shared" si="351"/>
        <v/>
      </c>
      <c r="DM100" s="31" t="str">
        <f t="shared" si="352"/>
        <v/>
      </c>
      <c r="DN100" s="31" t="str">
        <f t="shared" si="353"/>
        <v/>
      </c>
      <c r="DO100" s="31" t="str">
        <f t="shared" si="354"/>
        <v/>
      </c>
      <c r="DP100" s="31" t="str">
        <f t="shared" si="355"/>
        <v/>
      </c>
      <c r="DQ100" s="31" t="str">
        <f t="shared" si="356"/>
        <v/>
      </c>
      <c r="DR100" s="31" t="str">
        <f t="shared" si="357"/>
        <v/>
      </c>
      <c r="DS100" s="31" t="str">
        <f t="shared" si="358"/>
        <v/>
      </c>
      <c r="DT100" s="31" t="str">
        <f t="shared" si="359"/>
        <v/>
      </c>
      <c r="DU100" s="31" t="str">
        <f t="shared" si="360"/>
        <v/>
      </c>
      <c r="DV100" s="31" t="str">
        <f t="shared" si="361"/>
        <v/>
      </c>
      <c r="DW100" s="48" t="e">
        <f t="shared" si="362"/>
        <v>#VALUE!</v>
      </c>
      <c r="DX100" s="72" t="str">
        <f t="shared" si="363"/>
        <v/>
      </c>
    </row>
    <row r="101" spans="1:128" ht="13.2" x14ac:dyDescent="0.25">
      <c r="A101" s="31" t="s">
        <v>318</v>
      </c>
      <c r="B101" s="72">
        <v>99</v>
      </c>
      <c r="C101" s="15"/>
      <c r="D101" s="14"/>
      <c r="E101" s="14"/>
      <c r="F101" s="14"/>
      <c r="G101" s="14"/>
      <c r="H101" s="14"/>
      <c r="I101" s="15"/>
      <c r="J101" s="47"/>
      <c r="K101" s="47"/>
      <c r="L101" s="47"/>
      <c r="M101" s="54"/>
      <c r="N101" s="54"/>
      <c r="O101" s="54"/>
      <c r="P101" s="54"/>
      <c r="Q101" s="54"/>
      <c r="R101" s="51"/>
      <c r="S101" s="51"/>
      <c r="T101" s="51"/>
      <c r="U101" s="51"/>
      <c r="V101" s="51"/>
      <c r="W101" s="51"/>
      <c r="X101" s="52" t="str">
        <f t="shared" si="273"/>
        <v xml:space="preserve"> </v>
      </c>
      <c r="Y101" s="52" t="str">
        <f t="shared" si="274"/>
        <v xml:space="preserve"> </v>
      </c>
      <c r="Z101" s="52" t="str">
        <f t="shared" si="275"/>
        <v xml:space="preserve"> </v>
      </c>
      <c r="AA101" s="52" t="str">
        <f t="shared" si="276"/>
        <v xml:space="preserve"> </v>
      </c>
      <c r="AB101" s="52" t="str">
        <f t="shared" si="277"/>
        <v xml:space="preserve"> </v>
      </c>
      <c r="AC101" s="54"/>
      <c r="AD101" s="54"/>
      <c r="AE101" s="54"/>
      <c r="AF101" s="54"/>
      <c r="AG101" s="54"/>
      <c r="AH101" s="52" t="str">
        <f t="shared" si="278"/>
        <v xml:space="preserve"> </v>
      </c>
      <c r="AI101" s="52" t="str">
        <f t="shared" si="279"/>
        <v xml:space="preserve"> </v>
      </c>
      <c r="AJ101" s="52" t="str">
        <f t="shared" si="280"/>
        <v xml:space="preserve"> </v>
      </c>
      <c r="AK101" s="52" t="str">
        <f t="shared" si="281"/>
        <v xml:space="preserve"> </v>
      </c>
      <c r="AL101" s="52" t="str">
        <f t="shared" si="282"/>
        <v xml:space="preserve"> </v>
      </c>
      <c r="AM101" s="53"/>
      <c r="AN101" s="53"/>
      <c r="AO101" s="53"/>
      <c r="AP101" s="53"/>
      <c r="AQ101" s="53"/>
      <c r="AR101" s="53"/>
      <c r="AS101" s="55" t="str">
        <f t="shared" si="283"/>
        <v/>
      </c>
      <c r="AT101" s="31" t="str">
        <f t="shared" si="284"/>
        <v/>
      </c>
      <c r="AU101" s="57" t="str">
        <f>IF(D101="","",IF(LOOKUP(AT101,'Master 2012 Pay Sheet'!$A$5:$A$35,'Master 2012 Pay Sheet'!$B$5:$B$35)&gt;0,LOOKUP(AT101,'Master 2012 Pay Sheet'!$A$5:$A$35,'Master 2012 Pay Sheet'!$B$5:$B$35),0))</f>
        <v/>
      </c>
      <c r="AV101" s="56" t="str">
        <f t="shared" si="285"/>
        <v/>
      </c>
      <c r="AW101" s="31" t="str">
        <f t="shared" si="286"/>
        <v/>
      </c>
      <c r="AX101" s="57" t="str">
        <f>IF(D101="","",IF(LOOKUP(AW101,'Master 2012 Pay Sheet'!$C$5:$C$35,'Master 2012 Pay Sheet'!$D$5:$D$35)&gt;0,LOOKUP(AW101,'Master 2012 Pay Sheet'!$C$5:$C$35,'Master 2012 Pay Sheet'!$D$5:$D$35),0))</f>
        <v/>
      </c>
      <c r="AY101" s="56" t="str">
        <f t="shared" si="287"/>
        <v/>
      </c>
      <c r="AZ101" s="31" t="str">
        <f t="shared" si="288"/>
        <v/>
      </c>
      <c r="BA101" s="57" t="str">
        <f>IF(D101="","",IF(LOOKUP(AZ101,'Master 2012 Pay Sheet'!$E$5:$E$35,'Master 2012 Pay Sheet'!$F$5:$F$35)&gt;0,LOOKUP(AZ101,'Master 2012 Pay Sheet'!$E$5:$E$35,'Master 2012 Pay Sheet'!$F$5:$F$35),0))</f>
        <v/>
      </c>
      <c r="BB101" s="57" t="str">
        <f t="shared" si="289"/>
        <v/>
      </c>
      <c r="BC101" s="31" t="str">
        <f t="shared" si="290"/>
        <v/>
      </c>
      <c r="BD101" s="31" t="str">
        <f t="shared" si="291"/>
        <v/>
      </c>
      <c r="BE101" s="31" t="str">
        <f t="shared" si="292"/>
        <v/>
      </c>
      <c r="BF101" s="56" t="str">
        <f t="shared" si="293"/>
        <v/>
      </c>
      <c r="BG101" s="31" t="str">
        <f t="shared" si="294"/>
        <v/>
      </c>
      <c r="BH101" s="31" t="str">
        <f t="shared" si="295"/>
        <v/>
      </c>
      <c r="BI101" s="56" t="str">
        <f t="shared" si="296"/>
        <v/>
      </c>
      <c r="BJ101" s="31" t="str">
        <f t="shared" si="297"/>
        <v/>
      </c>
      <c r="BK101" s="31" t="str">
        <f t="shared" si="298"/>
        <v/>
      </c>
      <c r="BL101" s="31" t="str">
        <f t="shared" si="299"/>
        <v/>
      </c>
      <c r="BM101" s="31" t="str">
        <f t="shared" si="300"/>
        <v/>
      </c>
      <c r="BN101" s="31" t="str">
        <f t="shared" si="301"/>
        <v/>
      </c>
      <c r="BO101" s="31" t="str">
        <f t="shared" si="302"/>
        <v/>
      </c>
      <c r="BP101" s="31" t="str">
        <f t="shared" si="303"/>
        <v/>
      </c>
      <c r="BQ101" s="31" t="str">
        <f t="shared" si="304"/>
        <v/>
      </c>
      <c r="BR101" s="31" t="str">
        <f t="shared" si="305"/>
        <v/>
      </c>
      <c r="BS101" s="31" t="str">
        <f t="shared" si="306"/>
        <v/>
      </c>
      <c r="BT101" s="31" t="str">
        <f t="shared" si="307"/>
        <v/>
      </c>
      <c r="BU101" s="31" t="str">
        <f t="shared" si="308"/>
        <v/>
      </c>
      <c r="BV101" s="31" t="str">
        <f t="shared" si="309"/>
        <v/>
      </c>
      <c r="BW101" s="31" t="str">
        <f t="shared" si="310"/>
        <v/>
      </c>
      <c r="BX101" s="31" t="str">
        <f t="shared" si="311"/>
        <v/>
      </c>
      <c r="BY101" s="31" t="str">
        <f t="shared" si="312"/>
        <v/>
      </c>
      <c r="BZ101" s="31" t="str">
        <f t="shared" si="313"/>
        <v/>
      </c>
      <c r="CA101" s="31" t="str">
        <f t="shared" si="314"/>
        <v/>
      </c>
      <c r="CB101" s="31" t="str">
        <f t="shared" si="315"/>
        <v/>
      </c>
      <c r="CC101" s="31" t="str">
        <f t="shared" si="316"/>
        <v/>
      </c>
      <c r="CD101" s="31" t="str">
        <f t="shared" si="317"/>
        <v/>
      </c>
      <c r="CE101" s="31" t="str">
        <f t="shared" si="318"/>
        <v/>
      </c>
      <c r="CF101" s="31" t="str">
        <f t="shared" si="319"/>
        <v/>
      </c>
      <c r="CG101" s="31" t="str">
        <f t="shared" si="320"/>
        <v/>
      </c>
      <c r="CH101" s="31" t="str">
        <f t="shared" si="321"/>
        <v/>
      </c>
      <c r="CI101" s="31" t="str">
        <f t="shared" si="322"/>
        <v/>
      </c>
      <c r="CJ101" s="31" t="str">
        <f t="shared" si="323"/>
        <v/>
      </c>
      <c r="CK101" s="31" t="str">
        <f t="shared" si="324"/>
        <v/>
      </c>
      <c r="CL101" s="31" t="str">
        <f t="shared" si="325"/>
        <v/>
      </c>
      <c r="CM101" s="31" t="str">
        <f t="shared" si="326"/>
        <v/>
      </c>
      <c r="CN101" s="31" t="str">
        <f t="shared" si="327"/>
        <v/>
      </c>
      <c r="CO101" s="31" t="str">
        <f t="shared" si="328"/>
        <v/>
      </c>
      <c r="CP101" s="31" t="str">
        <f t="shared" si="329"/>
        <v/>
      </c>
      <c r="CQ101" s="31" t="str">
        <f t="shared" si="330"/>
        <v/>
      </c>
      <c r="CR101" s="31" t="str">
        <f t="shared" si="331"/>
        <v/>
      </c>
      <c r="CS101" s="31" t="str">
        <f t="shared" si="332"/>
        <v/>
      </c>
      <c r="CT101" s="31" t="str">
        <f t="shared" si="333"/>
        <v/>
      </c>
      <c r="CU101" s="31" t="str">
        <f t="shared" si="334"/>
        <v/>
      </c>
      <c r="CV101" s="31" t="str">
        <f t="shared" si="335"/>
        <v/>
      </c>
      <c r="CW101" s="31" t="str">
        <f t="shared" si="336"/>
        <v/>
      </c>
      <c r="CX101" s="31" t="str">
        <f t="shared" si="337"/>
        <v/>
      </c>
      <c r="CY101" s="31" t="str">
        <f t="shared" si="338"/>
        <v/>
      </c>
      <c r="CZ101" s="31" t="str">
        <f t="shared" si="339"/>
        <v/>
      </c>
      <c r="DA101" s="31" t="str">
        <f t="shared" si="340"/>
        <v/>
      </c>
      <c r="DB101" s="31" t="str">
        <f t="shared" si="341"/>
        <v/>
      </c>
      <c r="DC101" s="31" t="str">
        <f t="shared" si="342"/>
        <v/>
      </c>
      <c r="DD101" s="31" t="str">
        <f t="shared" si="343"/>
        <v/>
      </c>
      <c r="DE101" s="31" t="str">
        <f t="shared" si="344"/>
        <v/>
      </c>
      <c r="DF101" s="31" t="str">
        <f t="shared" si="345"/>
        <v/>
      </c>
      <c r="DG101" s="31" t="str">
        <f t="shared" si="346"/>
        <v/>
      </c>
      <c r="DH101" s="31" t="str">
        <f t="shared" si="347"/>
        <v/>
      </c>
      <c r="DI101" s="31" t="str">
        <f t="shared" si="348"/>
        <v/>
      </c>
      <c r="DJ101" s="31" t="str">
        <f t="shared" si="349"/>
        <v/>
      </c>
      <c r="DK101" s="31" t="str">
        <f t="shared" si="350"/>
        <v/>
      </c>
      <c r="DL101" s="31" t="str">
        <f t="shared" si="351"/>
        <v/>
      </c>
      <c r="DM101" s="31" t="str">
        <f t="shared" si="352"/>
        <v/>
      </c>
      <c r="DN101" s="31" t="str">
        <f t="shared" si="353"/>
        <v/>
      </c>
      <c r="DO101" s="31" t="str">
        <f t="shared" si="354"/>
        <v/>
      </c>
      <c r="DP101" s="31" t="str">
        <f t="shared" si="355"/>
        <v/>
      </c>
      <c r="DQ101" s="31" t="str">
        <f t="shared" si="356"/>
        <v/>
      </c>
      <c r="DR101" s="31" t="str">
        <f t="shared" si="357"/>
        <v/>
      </c>
      <c r="DS101" s="31" t="str">
        <f t="shared" si="358"/>
        <v/>
      </c>
      <c r="DT101" s="31" t="str">
        <f t="shared" si="359"/>
        <v/>
      </c>
      <c r="DU101" s="31" t="str">
        <f t="shared" si="360"/>
        <v/>
      </c>
      <c r="DV101" s="31" t="str">
        <f t="shared" si="361"/>
        <v/>
      </c>
      <c r="DW101" s="48" t="e">
        <f t="shared" si="362"/>
        <v>#VALUE!</v>
      </c>
      <c r="DX101" s="72" t="str">
        <f t="shared" si="363"/>
        <v/>
      </c>
    </row>
    <row r="102" spans="1:128" ht="13.2" x14ac:dyDescent="0.25">
      <c r="A102" s="31" t="s">
        <v>318</v>
      </c>
      <c r="B102" s="72">
        <v>100</v>
      </c>
      <c r="C102" s="15"/>
      <c r="D102" s="14"/>
      <c r="E102" s="14"/>
      <c r="F102" s="14"/>
      <c r="G102" s="14"/>
      <c r="H102" s="14"/>
      <c r="I102" s="15"/>
      <c r="J102" s="47"/>
      <c r="K102" s="47"/>
      <c r="L102" s="47"/>
      <c r="M102" s="54"/>
      <c r="N102" s="54"/>
      <c r="O102" s="54"/>
      <c r="P102" s="54"/>
      <c r="Q102" s="54"/>
      <c r="R102" s="51"/>
      <c r="S102" s="51"/>
      <c r="T102" s="51"/>
      <c r="U102" s="51"/>
      <c r="V102" s="51"/>
      <c r="W102" s="51"/>
      <c r="X102" s="52" t="str">
        <f t="shared" si="273"/>
        <v xml:space="preserve"> </v>
      </c>
      <c r="Y102" s="52" t="str">
        <f t="shared" si="274"/>
        <v xml:space="preserve"> </v>
      </c>
      <c r="Z102" s="52" t="str">
        <f t="shared" si="275"/>
        <v xml:space="preserve"> </v>
      </c>
      <c r="AA102" s="52" t="str">
        <f t="shared" si="276"/>
        <v xml:space="preserve"> </v>
      </c>
      <c r="AB102" s="52" t="str">
        <f t="shared" si="277"/>
        <v xml:space="preserve"> </v>
      </c>
      <c r="AC102" s="54"/>
      <c r="AD102" s="54"/>
      <c r="AE102" s="54"/>
      <c r="AF102" s="54"/>
      <c r="AG102" s="54"/>
      <c r="AH102" s="52" t="str">
        <f t="shared" si="278"/>
        <v xml:space="preserve"> </v>
      </c>
      <c r="AI102" s="52" t="str">
        <f t="shared" si="279"/>
        <v xml:space="preserve"> </v>
      </c>
      <c r="AJ102" s="52" t="str">
        <f t="shared" si="280"/>
        <v xml:space="preserve"> </v>
      </c>
      <c r="AK102" s="52" t="str">
        <f t="shared" si="281"/>
        <v xml:space="preserve"> </v>
      </c>
      <c r="AL102" s="52" t="str">
        <f t="shared" si="282"/>
        <v xml:space="preserve"> </v>
      </c>
      <c r="AM102" s="53"/>
      <c r="AN102" s="53"/>
      <c r="AO102" s="53"/>
      <c r="AP102" s="53"/>
      <c r="AQ102" s="53"/>
      <c r="AR102" s="53"/>
      <c r="AS102" s="55" t="str">
        <f t="shared" si="283"/>
        <v/>
      </c>
      <c r="AT102" s="31" t="str">
        <f t="shared" si="284"/>
        <v/>
      </c>
      <c r="AU102" s="57" t="str">
        <f>IF(D102="","",IF(LOOKUP(AT102,'Master 2012 Pay Sheet'!$A$5:$A$35,'Master 2012 Pay Sheet'!$B$5:$B$35)&gt;0,LOOKUP(AT102,'Master 2012 Pay Sheet'!$A$5:$A$35,'Master 2012 Pay Sheet'!$B$5:$B$35),0))</f>
        <v/>
      </c>
      <c r="AV102" s="56" t="str">
        <f t="shared" si="285"/>
        <v/>
      </c>
      <c r="AW102" s="31" t="str">
        <f t="shared" si="286"/>
        <v/>
      </c>
      <c r="AX102" s="57" t="str">
        <f>IF(D102="","",IF(LOOKUP(AW102,'Master 2012 Pay Sheet'!$C$5:$C$35,'Master 2012 Pay Sheet'!$D$5:$D$35)&gt;0,LOOKUP(AW102,'Master 2012 Pay Sheet'!$C$5:$C$35,'Master 2012 Pay Sheet'!$D$5:$D$35),0))</f>
        <v/>
      </c>
      <c r="AY102" s="56" t="str">
        <f t="shared" si="287"/>
        <v/>
      </c>
      <c r="AZ102" s="31" t="str">
        <f t="shared" si="288"/>
        <v/>
      </c>
      <c r="BA102" s="57" t="str">
        <f>IF(D102="","",IF(LOOKUP(AZ102,'Master 2012 Pay Sheet'!$E$5:$E$35,'Master 2012 Pay Sheet'!$F$5:$F$35)&gt;0,LOOKUP(AZ102,'Master 2012 Pay Sheet'!$E$5:$E$35,'Master 2012 Pay Sheet'!$F$5:$F$35),0))</f>
        <v/>
      </c>
      <c r="BB102" s="57" t="str">
        <f t="shared" si="289"/>
        <v/>
      </c>
      <c r="BC102" s="31" t="str">
        <f t="shared" si="290"/>
        <v/>
      </c>
      <c r="BD102" s="31" t="str">
        <f t="shared" si="291"/>
        <v/>
      </c>
      <c r="BE102" s="31" t="str">
        <f t="shared" si="292"/>
        <v/>
      </c>
      <c r="BF102" s="56" t="str">
        <f t="shared" si="293"/>
        <v/>
      </c>
      <c r="BG102" s="31" t="str">
        <f t="shared" si="294"/>
        <v/>
      </c>
      <c r="BH102" s="31" t="str">
        <f t="shared" si="295"/>
        <v/>
      </c>
      <c r="BI102" s="56" t="str">
        <f t="shared" si="296"/>
        <v/>
      </c>
      <c r="BJ102" s="31" t="str">
        <f t="shared" si="297"/>
        <v/>
      </c>
      <c r="BK102" s="31" t="str">
        <f t="shared" si="298"/>
        <v/>
      </c>
      <c r="BL102" s="31" t="str">
        <f t="shared" si="299"/>
        <v/>
      </c>
      <c r="BM102" s="31" t="str">
        <f t="shared" si="300"/>
        <v/>
      </c>
      <c r="BN102" s="31" t="str">
        <f t="shared" si="301"/>
        <v/>
      </c>
      <c r="BO102" s="31" t="str">
        <f t="shared" si="302"/>
        <v/>
      </c>
      <c r="BP102" s="31" t="str">
        <f t="shared" si="303"/>
        <v/>
      </c>
      <c r="BQ102" s="31" t="str">
        <f t="shared" si="304"/>
        <v/>
      </c>
      <c r="BR102" s="31" t="str">
        <f t="shared" si="305"/>
        <v/>
      </c>
      <c r="BS102" s="31" t="str">
        <f t="shared" si="306"/>
        <v/>
      </c>
      <c r="BT102" s="31" t="str">
        <f t="shared" si="307"/>
        <v/>
      </c>
      <c r="BU102" s="31" t="str">
        <f t="shared" si="308"/>
        <v/>
      </c>
      <c r="BV102" s="31" t="str">
        <f t="shared" si="309"/>
        <v/>
      </c>
      <c r="BW102" s="31" t="str">
        <f t="shared" si="310"/>
        <v/>
      </c>
      <c r="BX102" s="31" t="str">
        <f t="shared" si="311"/>
        <v/>
      </c>
      <c r="BY102" s="31" t="str">
        <f t="shared" si="312"/>
        <v/>
      </c>
      <c r="BZ102" s="31" t="str">
        <f t="shared" si="313"/>
        <v/>
      </c>
      <c r="CA102" s="31" t="str">
        <f t="shared" si="314"/>
        <v/>
      </c>
      <c r="CB102" s="31" t="str">
        <f t="shared" si="315"/>
        <v/>
      </c>
      <c r="CC102" s="31" t="str">
        <f t="shared" si="316"/>
        <v/>
      </c>
      <c r="CD102" s="31" t="str">
        <f t="shared" si="317"/>
        <v/>
      </c>
      <c r="CE102" s="31" t="str">
        <f t="shared" si="318"/>
        <v/>
      </c>
      <c r="CF102" s="31" t="str">
        <f t="shared" si="319"/>
        <v/>
      </c>
      <c r="CG102" s="31" t="str">
        <f t="shared" si="320"/>
        <v/>
      </c>
      <c r="CH102" s="31" t="str">
        <f t="shared" si="321"/>
        <v/>
      </c>
      <c r="CI102" s="31" t="str">
        <f t="shared" si="322"/>
        <v/>
      </c>
      <c r="CJ102" s="31" t="str">
        <f t="shared" si="323"/>
        <v/>
      </c>
      <c r="CK102" s="31" t="str">
        <f t="shared" si="324"/>
        <v/>
      </c>
      <c r="CL102" s="31" t="str">
        <f t="shared" si="325"/>
        <v/>
      </c>
      <c r="CM102" s="31" t="str">
        <f t="shared" si="326"/>
        <v/>
      </c>
      <c r="CN102" s="31" t="str">
        <f t="shared" si="327"/>
        <v/>
      </c>
      <c r="CO102" s="31" t="str">
        <f t="shared" si="328"/>
        <v/>
      </c>
      <c r="CP102" s="31" t="str">
        <f t="shared" si="329"/>
        <v/>
      </c>
      <c r="CQ102" s="31" t="str">
        <f t="shared" si="330"/>
        <v/>
      </c>
      <c r="CR102" s="31" t="str">
        <f t="shared" si="331"/>
        <v/>
      </c>
      <c r="CS102" s="31" t="str">
        <f t="shared" si="332"/>
        <v/>
      </c>
      <c r="CT102" s="31" t="str">
        <f t="shared" si="333"/>
        <v/>
      </c>
      <c r="CU102" s="31" t="str">
        <f t="shared" si="334"/>
        <v/>
      </c>
      <c r="CV102" s="31" t="str">
        <f t="shared" si="335"/>
        <v/>
      </c>
      <c r="CW102" s="31" t="str">
        <f t="shared" si="336"/>
        <v/>
      </c>
      <c r="CX102" s="31" t="str">
        <f t="shared" si="337"/>
        <v/>
      </c>
      <c r="CY102" s="31" t="str">
        <f t="shared" si="338"/>
        <v/>
      </c>
      <c r="CZ102" s="31" t="str">
        <f t="shared" si="339"/>
        <v/>
      </c>
      <c r="DA102" s="31" t="str">
        <f t="shared" si="340"/>
        <v/>
      </c>
      <c r="DB102" s="31" t="str">
        <f t="shared" si="341"/>
        <v/>
      </c>
      <c r="DC102" s="31" t="str">
        <f t="shared" si="342"/>
        <v/>
      </c>
      <c r="DD102" s="31" t="str">
        <f t="shared" si="343"/>
        <v/>
      </c>
      <c r="DE102" s="31" t="str">
        <f t="shared" si="344"/>
        <v/>
      </c>
      <c r="DF102" s="31" t="str">
        <f t="shared" si="345"/>
        <v/>
      </c>
      <c r="DG102" s="31" t="str">
        <f t="shared" si="346"/>
        <v/>
      </c>
      <c r="DH102" s="31" t="str">
        <f t="shared" si="347"/>
        <v/>
      </c>
      <c r="DI102" s="31" t="str">
        <f t="shared" si="348"/>
        <v/>
      </c>
      <c r="DJ102" s="31" t="str">
        <f t="shared" si="349"/>
        <v/>
      </c>
      <c r="DK102" s="31" t="str">
        <f t="shared" si="350"/>
        <v/>
      </c>
      <c r="DL102" s="31" t="str">
        <f t="shared" si="351"/>
        <v/>
      </c>
      <c r="DM102" s="31" t="str">
        <f t="shared" si="352"/>
        <v/>
      </c>
      <c r="DN102" s="31" t="str">
        <f t="shared" si="353"/>
        <v/>
      </c>
      <c r="DO102" s="31" t="str">
        <f t="shared" si="354"/>
        <v/>
      </c>
      <c r="DP102" s="31" t="str">
        <f t="shared" si="355"/>
        <v/>
      </c>
      <c r="DQ102" s="31" t="str">
        <f t="shared" si="356"/>
        <v/>
      </c>
      <c r="DR102" s="31" t="str">
        <f t="shared" si="357"/>
        <v/>
      </c>
      <c r="DS102" s="31" t="str">
        <f t="shared" si="358"/>
        <v/>
      </c>
      <c r="DT102" s="31" t="str">
        <f t="shared" si="359"/>
        <v/>
      </c>
      <c r="DU102" s="31" t="str">
        <f t="shared" si="360"/>
        <v/>
      </c>
      <c r="DV102" s="31" t="str">
        <f t="shared" si="361"/>
        <v/>
      </c>
      <c r="DW102" s="48" t="e">
        <f t="shared" si="362"/>
        <v>#VALUE!</v>
      </c>
      <c r="DX102" s="72" t="str">
        <f t="shared" si="363"/>
        <v/>
      </c>
    </row>
    <row r="103" spans="1:128" ht="13.2" x14ac:dyDescent="0.25">
      <c r="A103" s="31" t="s">
        <v>318</v>
      </c>
      <c r="B103" s="72">
        <v>101</v>
      </c>
      <c r="C103" s="15"/>
      <c r="D103" s="14"/>
      <c r="E103" s="14"/>
      <c r="F103" s="14"/>
      <c r="G103" s="14"/>
      <c r="H103" s="14"/>
      <c r="I103" s="15"/>
      <c r="J103" s="47"/>
      <c r="K103" s="47"/>
      <c r="L103" s="47"/>
      <c r="M103" s="54"/>
      <c r="N103" s="54"/>
      <c r="O103" s="54"/>
      <c r="P103" s="54"/>
      <c r="Q103" s="54"/>
      <c r="R103" s="51"/>
      <c r="S103" s="51"/>
      <c r="T103" s="51"/>
      <c r="U103" s="51"/>
      <c r="V103" s="51"/>
      <c r="W103" s="51"/>
      <c r="X103" s="52" t="str">
        <f t="shared" si="273"/>
        <v xml:space="preserve"> </v>
      </c>
      <c r="Y103" s="52" t="str">
        <f t="shared" si="274"/>
        <v xml:space="preserve"> </v>
      </c>
      <c r="Z103" s="52" t="str">
        <f t="shared" si="275"/>
        <v xml:space="preserve"> </v>
      </c>
      <c r="AA103" s="52" t="str">
        <f t="shared" si="276"/>
        <v xml:space="preserve"> </v>
      </c>
      <c r="AB103" s="52" t="str">
        <f t="shared" si="277"/>
        <v xml:space="preserve"> </v>
      </c>
      <c r="AC103" s="54"/>
      <c r="AD103" s="54"/>
      <c r="AE103" s="54"/>
      <c r="AF103" s="54"/>
      <c r="AG103" s="54"/>
      <c r="AH103" s="52" t="str">
        <f t="shared" si="278"/>
        <v xml:space="preserve"> </v>
      </c>
      <c r="AI103" s="52" t="str">
        <f t="shared" si="279"/>
        <v xml:space="preserve"> </v>
      </c>
      <c r="AJ103" s="52" t="str">
        <f t="shared" si="280"/>
        <v xml:space="preserve"> </v>
      </c>
      <c r="AK103" s="52" t="str">
        <f t="shared" si="281"/>
        <v xml:space="preserve"> </v>
      </c>
      <c r="AL103" s="52" t="str">
        <f t="shared" si="282"/>
        <v xml:space="preserve"> </v>
      </c>
      <c r="AM103" s="53"/>
      <c r="AN103" s="53"/>
      <c r="AO103" s="53"/>
      <c r="AP103" s="53"/>
      <c r="AQ103" s="53"/>
      <c r="AR103" s="53"/>
      <c r="AS103" s="55" t="str">
        <f t="shared" si="283"/>
        <v/>
      </c>
      <c r="AT103" s="31" t="str">
        <f t="shared" si="284"/>
        <v/>
      </c>
      <c r="AU103" s="57" t="str">
        <f>IF(D103="","",IF(LOOKUP(AT103,'Master 2012 Pay Sheet'!$A$5:$A$35,'Master 2012 Pay Sheet'!$B$5:$B$35)&gt;0,LOOKUP(AT103,'Master 2012 Pay Sheet'!$A$5:$A$35,'Master 2012 Pay Sheet'!$B$5:$B$35),0))</f>
        <v/>
      </c>
      <c r="AV103" s="56" t="str">
        <f t="shared" si="285"/>
        <v/>
      </c>
      <c r="AW103" s="31" t="str">
        <f t="shared" si="286"/>
        <v/>
      </c>
      <c r="AX103" s="57" t="str">
        <f>IF(D103="","",IF(LOOKUP(AW103,'Master 2012 Pay Sheet'!$C$5:$C$35,'Master 2012 Pay Sheet'!$D$5:$D$35)&gt;0,LOOKUP(AW103,'Master 2012 Pay Sheet'!$C$5:$C$35,'Master 2012 Pay Sheet'!$D$5:$D$35),0))</f>
        <v/>
      </c>
      <c r="AY103" s="56" t="str">
        <f t="shared" si="287"/>
        <v/>
      </c>
      <c r="AZ103" s="31" t="str">
        <f t="shared" si="288"/>
        <v/>
      </c>
      <c r="BA103" s="57" t="str">
        <f>IF(D103="","",IF(LOOKUP(AZ103,'Master 2012 Pay Sheet'!$E$5:$E$35,'Master 2012 Pay Sheet'!$F$5:$F$35)&gt;0,LOOKUP(AZ103,'Master 2012 Pay Sheet'!$E$5:$E$35,'Master 2012 Pay Sheet'!$F$5:$F$35),0))</f>
        <v/>
      </c>
      <c r="BB103" s="57" t="str">
        <f t="shared" si="289"/>
        <v/>
      </c>
      <c r="BC103" s="31" t="str">
        <f t="shared" si="290"/>
        <v/>
      </c>
      <c r="BD103" s="31" t="str">
        <f t="shared" si="291"/>
        <v/>
      </c>
      <c r="BE103" s="31" t="str">
        <f t="shared" si="292"/>
        <v/>
      </c>
      <c r="BF103" s="56" t="str">
        <f t="shared" si="293"/>
        <v/>
      </c>
      <c r="BG103" s="31" t="str">
        <f t="shared" si="294"/>
        <v/>
      </c>
      <c r="BH103" s="31" t="str">
        <f t="shared" si="295"/>
        <v/>
      </c>
      <c r="BI103" s="56" t="str">
        <f t="shared" si="296"/>
        <v/>
      </c>
      <c r="BJ103" s="31" t="str">
        <f t="shared" si="297"/>
        <v/>
      </c>
      <c r="BK103" s="31" t="str">
        <f t="shared" si="298"/>
        <v/>
      </c>
      <c r="BL103" s="31" t="str">
        <f t="shared" si="299"/>
        <v/>
      </c>
      <c r="BM103" s="31" t="str">
        <f t="shared" si="300"/>
        <v/>
      </c>
      <c r="BN103" s="31" t="str">
        <f t="shared" si="301"/>
        <v/>
      </c>
      <c r="BO103" s="31" t="str">
        <f t="shared" si="302"/>
        <v/>
      </c>
      <c r="BP103" s="31" t="str">
        <f t="shared" si="303"/>
        <v/>
      </c>
      <c r="BQ103" s="31" t="str">
        <f t="shared" si="304"/>
        <v/>
      </c>
      <c r="BR103" s="31" t="str">
        <f t="shared" si="305"/>
        <v/>
      </c>
      <c r="BS103" s="31" t="str">
        <f t="shared" si="306"/>
        <v/>
      </c>
      <c r="BT103" s="31" t="str">
        <f t="shared" si="307"/>
        <v/>
      </c>
      <c r="BU103" s="31" t="str">
        <f t="shared" si="308"/>
        <v/>
      </c>
      <c r="BV103" s="31" t="str">
        <f t="shared" si="309"/>
        <v/>
      </c>
      <c r="BW103" s="31" t="str">
        <f t="shared" si="310"/>
        <v/>
      </c>
      <c r="BX103" s="31" t="str">
        <f t="shared" si="311"/>
        <v/>
      </c>
      <c r="BY103" s="31" t="str">
        <f t="shared" si="312"/>
        <v/>
      </c>
      <c r="BZ103" s="31" t="str">
        <f t="shared" si="313"/>
        <v/>
      </c>
      <c r="CA103" s="31" t="str">
        <f t="shared" si="314"/>
        <v/>
      </c>
      <c r="CB103" s="31" t="str">
        <f t="shared" si="315"/>
        <v/>
      </c>
      <c r="CC103" s="31" t="str">
        <f t="shared" si="316"/>
        <v/>
      </c>
      <c r="CD103" s="31" t="str">
        <f t="shared" si="317"/>
        <v/>
      </c>
      <c r="CE103" s="31" t="str">
        <f t="shared" si="318"/>
        <v/>
      </c>
      <c r="CF103" s="31" t="str">
        <f t="shared" si="319"/>
        <v/>
      </c>
      <c r="CG103" s="31" t="str">
        <f t="shared" si="320"/>
        <v/>
      </c>
      <c r="CH103" s="31" t="str">
        <f t="shared" si="321"/>
        <v/>
      </c>
      <c r="CI103" s="31" t="str">
        <f t="shared" si="322"/>
        <v/>
      </c>
      <c r="CJ103" s="31" t="str">
        <f t="shared" si="323"/>
        <v/>
      </c>
      <c r="CK103" s="31" t="str">
        <f t="shared" si="324"/>
        <v/>
      </c>
      <c r="CL103" s="31" t="str">
        <f t="shared" si="325"/>
        <v/>
      </c>
      <c r="CM103" s="31" t="str">
        <f t="shared" si="326"/>
        <v/>
      </c>
      <c r="CN103" s="31" t="str">
        <f t="shared" si="327"/>
        <v/>
      </c>
      <c r="CO103" s="31" t="str">
        <f t="shared" si="328"/>
        <v/>
      </c>
      <c r="CP103" s="31" t="str">
        <f t="shared" si="329"/>
        <v/>
      </c>
      <c r="CQ103" s="31" t="str">
        <f t="shared" si="330"/>
        <v/>
      </c>
      <c r="CR103" s="31" t="str">
        <f t="shared" si="331"/>
        <v/>
      </c>
      <c r="CS103" s="31" t="str">
        <f t="shared" si="332"/>
        <v/>
      </c>
      <c r="CT103" s="31" t="str">
        <f t="shared" si="333"/>
        <v/>
      </c>
      <c r="CU103" s="31" t="str">
        <f t="shared" si="334"/>
        <v/>
      </c>
      <c r="CV103" s="31" t="str">
        <f t="shared" si="335"/>
        <v/>
      </c>
      <c r="CW103" s="31" t="str">
        <f t="shared" si="336"/>
        <v/>
      </c>
      <c r="CX103" s="31" t="str">
        <f t="shared" si="337"/>
        <v/>
      </c>
      <c r="CY103" s="31" t="str">
        <f t="shared" si="338"/>
        <v/>
      </c>
      <c r="CZ103" s="31" t="str">
        <f t="shared" si="339"/>
        <v/>
      </c>
      <c r="DA103" s="31" t="str">
        <f t="shared" si="340"/>
        <v/>
      </c>
      <c r="DB103" s="31" t="str">
        <f t="shared" si="341"/>
        <v/>
      </c>
      <c r="DC103" s="31" t="str">
        <f t="shared" si="342"/>
        <v/>
      </c>
      <c r="DD103" s="31" t="str">
        <f t="shared" si="343"/>
        <v/>
      </c>
      <c r="DE103" s="31" t="str">
        <f t="shared" si="344"/>
        <v/>
      </c>
      <c r="DF103" s="31" t="str">
        <f t="shared" si="345"/>
        <v/>
      </c>
      <c r="DG103" s="31" t="str">
        <f t="shared" si="346"/>
        <v/>
      </c>
      <c r="DH103" s="31" t="str">
        <f t="shared" si="347"/>
        <v/>
      </c>
      <c r="DI103" s="31" t="str">
        <f t="shared" si="348"/>
        <v/>
      </c>
      <c r="DJ103" s="31" t="str">
        <f t="shared" si="349"/>
        <v/>
      </c>
      <c r="DK103" s="31" t="str">
        <f t="shared" si="350"/>
        <v/>
      </c>
      <c r="DL103" s="31" t="str">
        <f t="shared" si="351"/>
        <v/>
      </c>
      <c r="DM103" s="31" t="str">
        <f t="shared" si="352"/>
        <v/>
      </c>
      <c r="DN103" s="31" t="str">
        <f t="shared" si="353"/>
        <v/>
      </c>
      <c r="DO103" s="31" t="str">
        <f t="shared" si="354"/>
        <v/>
      </c>
      <c r="DP103" s="31" t="str">
        <f t="shared" si="355"/>
        <v/>
      </c>
      <c r="DQ103" s="31" t="str">
        <f t="shared" si="356"/>
        <v/>
      </c>
      <c r="DR103" s="31" t="str">
        <f t="shared" si="357"/>
        <v/>
      </c>
      <c r="DS103" s="31" t="str">
        <f t="shared" si="358"/>
        <v/>
      </c>
      <c r="DT103" s="31" t="str">
        <f t="shared" si="359"/>
        <v/>
      </c>
      <c r="DU103" s="31" t="str">
        <f t="shared" si="360"/>
        <v/>
      </c>
      <c r="DV103" s="31" t="str">
        <f t="shared" si="361"/>
        <v/>
      </c>
      <c r="DW103" s="48" t="e">
        <f t="shared" si="362"/>
        <v>#VALUE!</v>
      </c>
      <c r="DX103" s="72" t="str">
        <f t="shared" si="363"/>
        <v/>
      </c>
    </row>
    <row r="104" spans="1:128" ht="13.2" x14ac:dyDescent="0.25">
      <c r="A104" s="31" t="s">
        <v>318</v>
      </c>
      <c r="B104" s="72">
        <v>102</v>
      </c>
      <c r="C104" s="15"/>
      <c r="D104" s="14"/>
      <c r="E104" s="14"/>
      <c r="F104" s="14"/>
      <c r="G104" s="14"/>
      <c r="H104" s="14"/>
      <c r="I104" s="15"/>
      <c r="J104" s="47"/>
      <c r="K104" s="47"/>
      <c r="L104" s="47"/>
      <c r="M104" s="54"/>
      <c r="N104" s="54"/>
      <c r="O104" s="54"/>
      <c r="P104" s="54"/>
      <c r="Q104" s="54"/>
      <c r="R104" s="51"/>
      <c r="S104" s="51"/>
      <c r="T104" s="51"/>
      <c r="U104" s="51"/>
      <c r="V104" s="51"/>
      <c r="W104" s="51"/>
      <c r="X104" s="52" t="str">
        <f t="shared" si="273"/>
        <v xml:space="preserve"> </v>
      </c>
      <c r="Y104" s="52" t="str">
        <f t="shared" si="274"/>
        <v xml:space="preserve"> </v>
      </c>
      <c r="Z104" s="52" t="str">
        <f t="shared" si="275"/>
        <v xml:space="preserve"> </v>
      </c>
      <c r="AA104" s="52" t="str">
        <f t="shared" si="276"/>
        <v xml:space="preserve"> </v>
      </c>
      <c r="AB104" s="52" t="str">
        <f t="shared" si="277"/>
        <v xml:space="preserve"> </v>
      </c>
      <c r="AC104" s="54"/>
      <c r="AD104" s="54"/>
      <c r="AE104" s="54"/>
      <c r="AF104" s="54"/>
      <c r="AG104" s="54"/>
      <c r="AH104" s="52" t="str">
        <f t="shared" si="278"/>
        <v xml:space="preserve"> </v>
      </c>
      <c r="AI104" s="52" t="str">
        <f t="shared" si="279"/>
        <v xml:space="preserve"> </v>
      </c>
      <c r="AJ104" s="52" t="str">
        <f t="shared" si="280"/>
        <v xml:space="preserve"> </v>
      </c>
      <c r="AK104" s="52" t="str">
        <f t="shared" si="281"/>
        <v xml:space="preserve"> </v>
      </c>
      <c r="AL104" s="52" t="str">
        <f t="shared" si="282"/>
        <v xml:space="preserve"> </v>
      </c>
      <c r="AM104" s="53"/>
      <c r="AN104" s="53"/>
      <c r="AO104" s="53"/>
      <c r="AP104" s="53"/>
      <c r="AQ104" s="53"/>
      <c r="AR104" s="53"/>
      <c r="AS104" s="55" t="str">
        <f t="shared" si="283"/>
        <v/>
      </c>
      <c r="AT104" s="31" t="str">
        <f t="shared" si="284"/>
        <v/>
      </c>
      <c r="AU104" s="57" t="str">
        <f>IF(D104="","",IF(LOOKUP(AT104,'Master 2012 Pay Sheet'!$A$5:$A$35,'Master 2012 Pay Sheet'!$B$5:$B$35)&gt;0,LOOKUP(AT104,'Master 2012 Pay Sheet'!$A$5:$A$35,'Master 2012 Pay Sheet'!$B$5:$B$35),0))</f>
        <v/>
      </c>
      <c r="AV104" s="56" t="str">
        <f t="shared" si="285"/>
        <v/>
      </c>
      <c r="AW104" s="31" t="str">
        <f t="shared" si="286"/>
        <v/>
      </c>
      <c r="AX104" s="57" t="str">
        <f>IF(D104="","",IF(LOOKUP(AW104,'Master 2012 Pay Sheet'!$C$5:$C$35,'Master 2012 Pay Sheet'!$D$5:$D$35)&gt;0,LOOKUP(AW104,'Master 2012 Pay Sheet'!$C$5:$C$35,'Master 2012 Pay Sheet'!$D$5:$D$35),0))</f>
        <v/>
      </c>
      <c r="AY104" s="56" t="str">
        <f t="shared" si="287"/>
        <v/>
      </c>
      <c r="AZ104" s="31" t="str">
        <f t="shared" si="288"/>
        <v/>
      </c>
      <c r="BA104" s="57" t="str">
        <f>IF(D104="","",IF(LOOKUP(AZ104,'Master 2012 Pay Sheet'!$E$5:$E$35,'Master 2012 Pay Sheet'!$F$5:$F$35)&gt;0,LOOKUP(AZ104,'Master 2012 Pay Sheet'!$E$5:$E$35,'Master 2012 Pay Sheet'!$F$5:$F$35),0))</f>
        <v/>
      </c>
      <c r="BB104" s="57" t="str">
        <f t="shared" si="289"/>
        <v/>
      </c>
      <c r="BC104" s="31" t="str">
        <f t="shared" si="290"/>
        <v/>
      </c>
      <c r="BD104" s="31" t="str">
        <f t="shared" si="291"/>
        <v/>
      </c>
      <c r="BE104" s="31" t="str">
        <f t="shared" si="292"/>
        <v/>
      </c>
      <c r="BF104" s="56" t="str">
        <f t="shared" si="293"/>
        <v/>
      </c>
      <c r="BG104" s="31" t="str">
        <f t="shared" si="294"/>
        <v/>
      </c>
      <c r="BH104" s="31" t="str">
        <f t="shared" si="295"/>
        <v/>
      </c>
      <c r="BI104" s="56" t="str">
        <f t="shared" si="296"/>
        <v/>
      </c>
      <c r="BJ104" s="31" t="str">
        <f t="shared" si="297"/>
        <v/>
      </c>
      <c r="BK104" s="31" t="str">
        <f t="shared" si="298"/>
        <v/>
      </c>
      <c r="BL104" s="31" t="str">
        <f t="shared" si="299"/>
        <v/>
      </c>
      <c r="BM104" s="31" t="str">
        <f t="shared" si="300"/>
        <v/>
      </c>
      <c r="BN104" s="31" t="str">
        <f t="shared" si="301"/>
        <v/>
      </c>
      <c r="BO104" s="31" t="str">
        <f t="shared" si="302"/>
        <v/>
      </c>
      <c r="BP104" s="31" t="str">
        <f t="shared" si="303"/>
        <v/>
      </c>
      <c r="BQ104" s="31" t="str">
        <f t="shared" si="304"/>
        <v/>
      </c>
      <c r="BR104" s="31" t="str">
        <f t="shared" si="305"/>
        <v/>
      </c>
      <c r="BS104" s="31" t="str">
        <f t="shared" si="306"/>
        <v/>
      </c>
      <c r="BT104" s="31" t="str">
        <f t="shared" si="307"/>
        <v/>
      </c>
      <c r="BU104" s="31" t="str">
        <f t="shared" si="308"/>
        <v/>
      </c>
      <c r="BV104" s="31" t="str">
        <f t="shared" si="309"/>
        <v/>
      </c>
      <c r="BW104" s="31" t="str">
        <f t="shared" si="310"/>
        <v/>
      </c>
      <c r="BX104" s="31" t="str">
        <f t="shared" si="311"/>
        <v/>
      </c>
      <c r="BY104" s="31" t="str">
        <f t="shared" si="312"/>
        <v/>
      </c>
      <c r="BZ104" s="31" t="str">
        <f t="shared" si="313"/>
        <v/>
      </c>
      <c r="CA104" s="31" t="str">
        <f t="shared" si="314"/>
        <v/>
      </c>
      <c r="CB104" s="31" t="str">
        <f t="shared" si="315"/>
        <v/>
      </c>
      <c r="CC104" s="31" t="str">
        <f t="shared" si="316"/>
        <v/>
      </c>
      <c r="CD104" s="31" t="str">
        <f t="shared" si="317"/>
        <v/>
      </c>
      <c r="CE104" s="31" t="str">
        <f t="shared" si="318"/>
        <v/>
      </c>
      <c r="CF104" s="31" t="str">
        <f t="shared" si="319"/>
        <v/>
      </c>
      <c r="CG104" s="31" t="str">
        <f t="shared" si="320"/>
        <v/>
      </c>
      <c r="CH104" s="31" t="str">
        <f t="shared" si="321"/>
        <v/>
      </c>
      <c r="CI104" s="31" t="str">
        <f t="shared" si="322"/>
        <v/>
      </c>
      <c r="CJ104" s="31" t="str">
        <f t="shared" si="323"/>
        <v/>
      </c>
      <c r="CK104" s="31" t="str">
        <f t="shared" si="324"/>
        <v/>
      </c>
      <c r="CL104" s="31" t="str">
        <f t="shared" si="325"/>
        <v/>
      </c>
      <c r="CM104" s="31" t="str">
        <f t="shared" si="326"/>
        <v/>
      </c>
      <c r="CN104" s="31" t="str">
        <f t="shared" si="327"/>
        <v/>
      </c>
      <c r="CO104" s="31" t="str">
        <f t="shared" si="328"/>
        <v/>
      </c>
      <c r="CP104" s="31" t="str">
        <f t="shared" si="329"/>
        <v/>
      </c>
      <c r="CQ104" s="31" t="str">
        <f t="shared" si="330"/>
        <v/>
      </c>
      <c r="CR104" s="31" t="str">
        <f t="shared" si="331"/>
        <v/>
      </c>
      <c r="CS104" s="31" t="str">
        <f t="shared" si="332"/>
        <v/>
      </c>
      <c r="CT104" s="31" t="str">
        <f t="shared" si="333"/>
        <v/>
      </c>
      <c r="CU104" s="31" t="str">
        <f t="shared" si="334"/>
        <v/>
      </c>
      <c r="CV104" s="31" t="str">
        <f t="shared" si="335"/>
        <v/>
      </c>
      <c r="CW104" s="31" t="str">
        <f t="shared" si="336"/>
        <v/>
      </c>
      <c r="CX104" s="31" t="str">
        <f t="shared" si="337"/>
        <v/>
      </c>
      <c r="CY104" s="31" t="str">
        <f t="shared" si="338"/>
        <v/>
      </c>
      <c r="CZ104" s="31" t="str">
        <f t="shared" si="339"/>
        <v/>
      </c>
      <c r="DA104" s="31" t="str">
        <f t="shared" si="340"/>
        <v/>
      </c>
      <c r="DB104" s="31" t="str">
        <f t="shared" si="341"/>
        <v/>
      </c>
      <c r="DC104" s="31" t="str">
        <f t="shared" si="342"/>
        <v/>
      </c>
      <c r="DD104" s="31" t="str">
        <f t="shared" si="343"/>
        <v/>
      </c>
      <c r="DE104" s="31" t="str">
        <f t="shared" si="344"/>
        <v/>
      </c>
      <c r="DF104" s="31" t="str">
        <f t="shared" si="345"/>
        <v/>
      </c>
      <c r="DG104" s="31" t="str">
        <f t="shared" si="346"/>
        <v/>
      </c>
      <c r="DH104" s="31" t="str">
        <f t="shared" si="347"/>
        <v/>
      </c>
      <c r="DI104" s="31" t="str">
        <f t="shared" si="348"/>
        <v/>
      </c>
      <c r="DJ104" s="31" t="str">
        <f t="shared" si="349"/>
        <v/>
      </c>
      <c r="DK104" s="31" t="str">
        <f t="shared" si="350"/>
        <v/>
      </c>
      <c r="DL104" s="31" t="str">
        <f t="shared" si="351"/>
        <v/>
      </c>
      <c r="DM104" s="31" t="str">
        <f t="shared" si="352"/>
        <v/>
      </c>
      <c r="DN104" s="31" t="str">
        <f t="shared" si="353"/>
        <v/>
      </c>
      <c r="DO104" s="31" t="str">
        <f t="shared" si="354"/>
        <v/>
      </c>
      <c r="DP104" s="31" t="str">
        <f t="shared" si="355"/>
        <v/>
      </c>
      <c r="DQ104" s="31" t="str">
        <f t="shared" si="356"/>
        <v/>
      </c>
      <c r="DR104" s="31" t="str">
        <f t="shared" si="357"/>
        <v/>
      </c>
      <c r="DS104" s="31" t="str">
        <f t="shared" si="358"/>
        <v/>
      </c>
      <c r="DT104" s="31" t="str">
        <f t="shared" si="359"/>
        <v/>
      </c>
      <c r="DU104" s="31" t="str">
        <f t="shared" si="360"/>
        <v/>
      </c>
      <c r="DV104" s="31" t="str">
        <f t="shared" si="361"/>
        <v/>
      </c>
      <c r="DW104" s="48" t="e">
        <f t="shared" si="362"/>
        <v>#VALUE!</v>
      </c>
      <c r="DX104" s="72" t="str">
        <f t="shared" si="363"/>
        <v/>
      </c>
    </row>
    <row r="105" spans="1:128" ht="13.2" x14ac:dyDescent="0.25">
      <c r="A105" s="31" t="s">
        <v>318</v>
      </c>
      <c r="B105" s="72">
        <v>103</v>
      </c>
      <c r="C105" s="15"/>
      <c r="D105" s="14"/>
      <c r="E105" s="14"/>
      <c r="F105" s="14"/>
      <c r="G105" s="14"/>
      <c r="H105" s="14"/>
      <c r="I105" s="15"/>
      <c r="J105" s="47"/>
      <c r="K105" s="47"/>
      <c r="L105" s="47"/>
      <c r="M105" s="54"/>
      <c r="N105" s="54"/>
      <c r="O105" s="54"/>
      <c r="P105" s="54"/>
      <c r="Q105" s="54"/>
      <c r="R105" s="51"/>
      <c r="S105" s="51"/>
      <c r="T105" s="51"/>
      <c r="U105" s="51"/>
      <c r="V105" s="51"/>
      <c r="W105" s="51"/>
      <c r="X105" s="52" t="str">
        <f t="shared" si="273"/>
        <v xml:space="preserve"> </v>
      </c>
      <c r="Y105" s="52" t="str">
        <f t="shared" si="274"/>
        <v xml:space="preserve"> </v>
      </c>
      <c r="Z105" s="52" t="str">
        <f t="shared" si="275"/>
        <v xml:space="preserve"> </v>
      </c>
      <c r="AA105" s="52" t="str">
        <f t="shared" si="276"/>
        <v xml:space="preserve"> </v>
      </c>
      <c r="AB105" s="52" t="str">
        <f t="shared" si="277"/>
        <v xml:space="preserve"> </v>
      </c>
      <c r="AC105" s="54"/>
      <c r="AD105" s="54"/>
      <c r="AE105" s="54"/>
      <c r="AF105" s="54"/>
      <c r="AG105" s="54"/>
      <c r="AH105" s="52" t="str">
        <f t="shared" si="278"/>
        <v xml:space="preserve"> </v>
      </c>
      <c r="AI105" s="52" t="str">
        <f t="shared" si="279"/>
        <v xml:space="preserve"> </v>
      </c>
      <c r="AJ105" s="52" t="str">
        <f t="shared" si="280"/>
        <v xml:space="preserve"> </v>
      </c>
      <c r="AK105" s="52" t="str">
        <f t="shared" si="281"/>
        <v xml:space="preserve"> </v>
      </c>
      <c r="AL105" s="52" t="str">
        <f t="shared" si="282"/>
        <v xml:space="preserve"> </v>
      </c>
      <c r="AM105" s="53"/>
      <c r="AN105" s="53"/>
      <c r="AO105" s="53"/>
      <c r="AP105" s="53"/>
      <c r="AQ105" s="53"/>
      <c r="AR105" s="53"/>
      <c r="AS105" s="55" t="str">
        <f t="shared" si="283"/>
        <v/>
      </c>
      <c r="AT105" s="31" t="str">
        <f t="shared" si="284"/>
        <v/>
      </c>
      <c r="AU105" s="57" t="str">
        <f>IF(D105="","",IF(LOOKUP(AT105,'Master 2012 Pay Sheet'!$A$5:$A$35,'Master 2012 Pay Sheet'!$B$5:$B$35)&gt;0,LOOKUP(AT105,'Master 2012 Pay Sheet'!$A$5:$A$35,'Master 2012 Pay Sheet'!$B$5:$B$35),0))</f>
        <v/>
      </c>
      <c r="AV105" s="56" t="str">
        <f t="shared" si="285"/>
        <v/>
      </c>
      <c r="AW105" s="31" t="str">
        <f t="shared" si="286"/>
        <v/>
      </c>
      <c r="AX105" s="57" t="str">
        <f>IF(D105="","",IF(LOOKUP(AW105,'Master 2012 Pay Sheet'!$C$5:$C$35,'Master 2012 Pay Sheet'!$D$5:$D$35)&gt;0,LOOKUP(AW105,'Master 2012 Pay Sheet'!$C$5:$C$35,'Master 2012 Pay Sheet'!$D$5:$D$35),0))</f>
        <v/>
      </c>
      <c r="AY105" s="56" t="str">
        <f t="shared" si="287"/>
        <v/>
      </c>
      <c r="AZ105" s="31" t="str">
        <f t="shared" si="288"/>
        <v/>
      </c>
      <c r="BA105" s="57" t="str">
        <f>IF(D105="","",IF(LOOKUP(AZ105,'Master 2012 Pay Sheet'!$E$5:$E$35,'Master 2012 Pay Sheet'!$F$5:$F$35)&gt;0,LOOKUP(AZ105,'Master 2012 Pay Sheet'!$E$5:$E$35,'Master 2012 Pay Sheet'!$F$5:$F$35),0))</f>
        <v/>
      </c>
      <c r="BB105" s="57" t="str">
        <f t="shared" si="289"/>
        <v/>
      </c>
      <c r="BC105" s="31" t="str">
        <f t="shared" si="290"/>
        <v/>
      </c>
      <c r="BD105" s="31" t="str">
        <f t="shared" si="291"/>
        <v/>
      </c>
      <c r="BE105" s="31" t="str">
        <f t="shared" si="292"/>
        <v/>
      </c>
      <c r="BF105" s="56" t="str">
        <f t="shared" si="293"/>
        <v/>
      </c>
      <c r="BG105" s="31" t="str">
        <f t="shared" si="294"/>
        <v/>
      </c>
      <c r="BH105" s="31" t="str">
        <f t="shared" si="295"/>
        <v/>
      </c>
      <c r="BI105" s="56" t="str">
        <f t="shared" si="296"/>
        <v/>
      </c>
      <c r="BJ105" s="31" t="str">
        <f t="shared" si="297"/>
        <v/>
      </c>
      <c r="BK105" s="31" t="str">
        <f t="shared" si="298"/>
        <v/>
      </c>
      <c r="BL105" s="31" t="str">
        <f t="shared" si="299"/>
        <v/>
      </c>
      <c r="BM105" s="31" t="str">
        <f t="shared" si="300"/>
        <v/>
      </c>
      <c r="BN105" s="31" t="str">
        <f t="shared" si="301"/>
        <v/>
      </c>
      <c r="BO105" s="31" t="str">
        <f t="shared" si="302"/>
        <v/>
      </c>
      <c r="BP105" s="31" t="str">
        <f t="shared" si="303"/>
        <v/>
      </c>
      <c r="BQ105" s="31" t="str">
        <f t="shared" si="304"/>
        <v/>
      </c>
      <c r="BR105" s="31" t="str">
        <f t="shared" si="305"/>
        <v/>
      </c>
      <c r="BS105" s="31" t="str">
        <f t="shared" si="306"/>
        <v/>
      </c>
      <c r="BT105" s="31" t="str">
        <f t="shared" si="307"/>
        <v/>
      </c>
      <c r="BU105" s="31" t="str">
        <f t="shared" si="308"/>
        <v/>
      </c>
      <c r="BV105" s="31" t="str">
        <f t="shared" si="309"/>
        <v/>
      </c>
      <c r="BW105" s="31" t="str">
        <f t="shared" si="310"/>
        <v/>
      </c>
      <c r="BX105" s="31" t="str">
        <f t="shared" si="311"/>
        <v/>
      </c>
      <c r="BY105" s="31" t="str">
        <f t="shared" si="312"/>
        <v/>
      </c>
      <c r="BZ105" s="31" t="str">
        <f t="shared" si="313"/>
        <v/>
      </c>
      <c r="CA105" s="31" t="str">
        <f t="shared" si="314"/>
        <v/>
      </c>
      <c r="CB105" s="31" t="str">
        <f t="shared" si="315"/>
        <v/>
      </c>
      <c r="CC105" s="31" t="str">
        <f t="shared" si="316"/>
        <v/>
      </c>
      <c r="CD105" s="31" t="str">
        <f t="shared" si="317"/>
        <v/>
      </c>
      <c r="CE105" s="31" t="str">
        <f t="shared" si="318"/>
        <v/>
      </c>
      <c r="CF105" s="31" t="str">
        <f t="shared" si="319"/>
        <v/>
      </c>
      <c r="CG105" s="31" t="str">
        <f t="shared" si="320"/>
        <v/>
      </c>
      <c r="CH105" s="31" t="str">
        <f t="shared" si="321"/>
        <v/>
      </c>
      <c r="CI105" s="31" t="str">
        <f t="shared" si="322"/>
        <v/>
      </c>
      <c r="CJ105" s="31" t="str">
        <f t="shared" si="323"/>
        <v/>
      </c>
      <c r="CK105" s="31" t="str">
        <f t="shared" si="324"/>
        <v/>
      </c>
      <c r="CL105" s="31" t="str">
        <f t="shared" si="325"/>
        <v/>
      </c>
      <c r="CM105" s="31" t="str">
        <f t="shared" si="326"/>
        <v/>
      </c>
      <c r="CN105" s="31" t="str">
        <f t="shared" si="327"/>
        <v/>
      </c>
      <c r="CO105" s="31" t="str">
        <f t="shared" si="328"/>
        <v/>
      </c>
      <c r="CP105" s="31" t="str">
        <f t="shared" si="329"/>
        <v/>
      </c>
      <c r="CQ105" s="31" t="str">
        <f t="shared" si="330"/>
        <v/>
      </c>
      <c r="CR105" s="31" t="str">
        <f t="shared" si="331"/>
        <v/>
      </c>
      <c r="CS105" s="31" t="str">
        <f t="shared" si="332"/>
        <v/>
      </c>
      <c r="CT105" s="31" t="str">
        <f t="shared" si="333"/>
        <v/>
      </c>
      <c r="CU105" s="31" t="str">
        <f t="shared" si="334"/>
        <v/>
      </c>
      <c r="CV105" s="31" t="str">
        <f t="shared" si="335"/>
        <v/>
      </c>
      <c r="CW105" s="31" t="str">
        <f t="shared" si="336"/>
        <v/>
      </c>
      <c r="CX105" s="31" t="str">
        <f t="shared" si="337"/>
        <v/>
      </c>
      <c r="CY105" s="31" t="str">
        <f t="shared" si="338"/>
        <v/>
      </c>
      <c r="CZ105" s="31" t="str">
        <f t="shared" si="339"/>
        <v/>
      </c>
      <c r="DA105" s="31" t="str">
        <f t="shared" si="340"/>
        <v/>
      </c>
      <c r="DB105" s="31" t="str">
        <f t="shared" si="341"/>
        <v/>
      </c>
      <c r="DC105" s="31" t="str">
        <f t="shared" si="342"/>
        <v/>
      </c>
      <c r="DD105" s="31" t="str">
        <f t="shared" si="343"/>
        <v/>
      </c>
      <c r="DE105" s="31" t="str">
        <f t="shared" si="344"/>
        <v/>
      </c>
      <c r="DF105" s="31" t="str">
        <f t="shared" si="345"/>
        <v/>
      </c>
      <c r="DG105" s="31" t="str">
        <f t="shared" si="346"/>
        <v/>
      </c>
      <c r="DH105" s="31" t="str">
        <f t="shared" si="347"/>
        <v/>
      </c>
      <c r="DI105" s="31" t="str">
        <f t="shared" si="348"/>
        <v/>
      </c>
      <c r="DJ105" s="31" t="str">
        <f t="shared" si="349"/>
        <v/>
      </c>
      <c r="DK105" s="31" t="str">
        <f t="shared" si="350"/>
        <v/>
      </c>
      <c r="DL105" s="31" t="str">
        <f t="shared" si="351"/>
        <v/>
      </c>
      <c r="DM105" s="31" t="str">
        <f t="shared" si="352"/>
        <v/>
      </c>
      <c r="DN105" s="31" t="str">
        <f t="shared" si="353"/>
        <v/>
      </c>
      <c r="DO105" s="31" t="str">
        <f t="shared" si="354"/>
        <v/>
      </c>
      <c r="DP105" s="31" t="str">
        <f t="shared" si="355"/>
        <v/>
      </c>
      <c r="DQ105" s="31" t="str">
        <f t="shared" si="356"/>
        <v/>
      </c>
      <c r="DR105" s="31" t="str">
        <f t="shared" si="357"/>
        <v/>
      </c>
      <c r="DS105" s="31" t="str">
        <f t="shared" si="358"/>
        <v/>
      </c>
      <c r="DT105" s="31" t="str">
        <f t="shared" si="359"/>
        <v/>
      </c>
      <c r="DU105" s="31" t="str">
        <f t="shared" si="360"/>
        <v/>
      </c>
      <c r="DV105" s="31" t="str">
        <f t="shared" si="361"/>
        <v/>
      </c>
      <c r="DW105" s="48" t="e">
        <f t="shared" si="362"/>
        <v>#VALUE!</v>
      </c>
      <c r="DX105" s="72" t="str">
        <f t="shared" si="363"/>
        <v/>
      </c>
    </row>
    <row r="106" spans="1:128" ht="13.2" x14ac:dyDescent="0.25">
      <c r="A106" s="31" t="s">
        <v>318</v>
      </c>
      <c r="B106" s="72">
        <v>104</v>
      </c>
      <c r="C106" s="15"/>
      <c r="D106" s="14"/>
      <c r="E106" s="14"/>
      <c r="F106" s="14"/>
      <c r="G106" s="14"/>
      <c r="H106" s="14"/>
      <c r="I106" s="15"/>
      <c r="J106" s="47"/>
      <c r="K106" s="47"/>
      <c r="L106" s="47"/>
      <c r="M106" s="54"/>
      <c r="N106" s="54"/>
      <c r="O106" s="54"/>
      <c r="P106" s="54"/>
      <c r="Q106" s="54"/>
      <c r="R106" s="51"/>
      <c r="S106" s="51"/>
      <c r="T106" s="51"/>
      <c r="U106" s="51"/>
      <c r="V106" s="51"/>
      <c r="W106" s="51"/>
      <c r="X106" s="52" t="str">
        <f t="shared" si="273"/>
        <v xml:space="preserve"> </v>
      </c>
      <c r="Y106" s="52" t="str">
        <f t="shared" si="274"/>
        <v xml:space="preserve"> </v>
      </c>
      <c r="Z106" s="52" t="str">
        <f t="shared" si="275"/>
        <v xml:space="preserve"> </v>
      </c>
      <c r="AA106" s="52" t="str">
        <f t="shared" si="276"/>
        <v xml:space="preserve"> </v>
      </c>
      <c r="AB106" s="52" t="str">
        <f t="shared" si="277"/>
        <v xml:space="preserve"> </v>
      </c>
      <c r="AC106" s="54"/>
      <c r="AD106" s="54"/>
      <c r="AE106" s="54"/>
      <c r="AF106" s="54"/>
      <c r="AG106" s="54"/>
      <c r="AH106" s="52" t="str">
        <f t="shared" si="278"/>
        <v xml:space="preserve"> </v>
      </c>
      <c r="AI106" s="52" t="str">
        <f t="shared" si="279"/>
        <v xml:space="preserve"> </v>
      </c>
      <c r="AJ106" s="52" t="str">
        <f t="shared" si="280"/>
        <v xml:space="preserve"> </v>
      </c>
      <c r="AK106" s="52" t="str">
        <f t="shared" si="281"/>
        <v xml:space="preserve"> </v>
      </c>
      <c r="AL106" s="52" t="str">
        <f t="shared" si="282"/>
        <v xml:space="preserve"> </v>
      </c>
      <c r="AM106" s="53"/>
      <c r="AN106" s="53"/>
      <c r="AO106" s="53"/>
      <c r="AP106" s="53"/>
      <c r="AQ106" s="53"/>
      <c r="AR106" s="53"/>
      <c r="AS106" s="55" t="str">
        <f t="shared" si="283"/>
        <v/>
      </c>
      <c r="AT106" s="31" t="str">
        <f t="shared" si="284"/>
        <v/>
      </c>
      <c r="AU106" s="57" t="str">
        <f>IF(D106="","",IF(LOOKUP(AT106,'Master 2012 Pay Sheet'!$A$5:$A$35,'Master 2012 Pay Sheet'!$B$5:$B$35)&gt;0,LOOKUP(AT106,'Master 2012 Pay Sheet'!$A$5:$A$35,'Master 2012 Pay Sheet'!$B$5:$B$35),0))</f>
        <v/>
      </c>
      <c r="AV106" s="56" t="str">
        <f t="shared" si="285"/>
        <v/>
      </c>
      <c r="AW106" s="31" t="str">
        <f t="shared" si="286"/>
        <v/>
      </c>
      <c r="AX106" s="57" t="str">
        <f>IF(D106="","",IF(LOOKUP(AW106,'Master 2012 Pay Sheet'!$C$5:$C$35,'Master 2012 Pay Sheet'!$D$5:$D$35)&gt;0,LOOKUP(AW106,'Master 2012 Pay Sheet'!$C$5:$C$35,'Master 2012 Pay Sheet'!$D$5:$D$35),0))</f>
        <v/>
      </c>
      <c r="AY106" s="56" t="str">
        <f t="shared" si="287"/>
        <v/>
      </c>
      <c r="AZ106" s="31" t="str">
        <f t="shared" si="288"/>
        <v/>
      </c>
      <c r="BA106" s="57" t="str">
        <f>IF(D106="","",IF(LOOKUP(AZ106,'Master 2012 Pay Sheet'!$E$5:$E$35,'Master 2012 Pay Sheet'!$F$5:$F$35)&gt;0,LOOKUP(AZ106,'Master 2012 Pay Sheet'!$E$5:$E$35,'Master 2012 Pay Sheet'!$F$5:$F$35),0))</f>
        <v/>
      </c>
      <c r="BB106" s="57" t="str">
        <f t="shared" si="289"/>
        <v/>
      </c>
      <c r="BC106" s="31" t="str">
        <f t="shared" si="290"/>
        <v/>
      </c>
      <c r="BD106" s="31" t="str">
        <f t="shared" si="291"/>
        <v/>
      </c>
      <c r="BE106" s="31" t="str">
        <f t="shared" si="292"/>
        <v/>
      </c>
      <c r="BF106" s="56" t="str">
        <f t="shared" si="293"/>
        <v/>
      </c>
      <c r="BG106" s="31" t="str">
        <f t="shared" si="294"/>
        <v/>
      </c>
      <c r="BH106" s="31" t="str">
        <f t="shared" si="295"/>
        <v/>
      </c>
      <c r="BI106" s="56" t="str">
        <f t="shared" si="296"/>
        <v/>
      </c>
      <c r="BJ106" s="31" t="str">
        <f t="shared" si="297"/>
        <v/>
      </c>
      <c r="BK106" s="31" t="str">
        <f t="shared" si="298"/>
        <v/>
      </c>
      <c r="BL106" s="31" t="str">
        <f t="shared" si="299"/>
        <v/>
      </c>
      <c r="BM106" s="31" t="str">
        <f t="shared" si="300"/>
        <v/>
      </c>
      <c r="BN106" s="31" t="str">
        <f t="shared" si="301"/>
        <v/>
      </c>
      <c r="BO106" s="31" t="str">
        <f t="shared" si="302"/>
        <v/>
      </c>
      <c r="BP106" s="31" t="str">
        <f t="shared" si="303"/>
        <v/>
      </c>
      <c r="BQ106" s="31" t="str">
        <f t="shared" si="304"/>
        <v/>
      </c>
      <c r="BR106" s="31" t="str">
        <f t="shared" si="305"/>
        <v/>
      </c>
      <c r="BS106" s="31" t="str">
        <f t="shared" si="306"/>
        <v/>
      </c>
      <c r="BT106" s="31" t="str">
        <f t="shared" si="307"/>
        <v/>
      </c>
      <c r="BU106" s="31" t="str">
        <f t="shared" si="308"/>
        <v/>
      </c>
      <c r="BV106" s="31" t="str">
        <f t="shared" si="309"/>
        <v/>
      </c>
      <c r="BW106" s="31" t="str">
        <f t="shared" si="310"/>
        <v/>
      </c>
      <c r="BX106" s="31" t="str">
        <f t="shared" si="311"/>
        <v/>
      </c>
      <c r="BY106" s="31" t="str">
        <f t="shared" si="312"/>
        <v/>
      </c>
      <c r="BZ106" s="31" t="str">
        <f t="shared" si="313"/>
        <v/>
      </c>
      <c r="CA106" s="31" t="str">
        <f t="shared" si="314"/>
        <v/>
      </c>
      <c r="CB106" s="31" t="str">
        <f t="shared" si="315"/>
        <v/>
      </c>
      <c r="CC106" s="31" t="str">
        <f t="shared" si="316"/>
        <v/>
      </c>
      <c r="CD106" s="31" t="str">
        <f t="shared" si="317"/>
        <v/>
      </c>
      <c r="CE106" s="31" t="str">
        <f t="shared" si="318"/>
        <v/>
      </c>
      <c r="CF106" s="31" t="str">
        <f t="shared" si="319"/>
        <v/>
      </c>
      <c r="CG106" s="31" t="str">
        <f t="shared" si="320"/>
        <v/>
      </c>
      <c r="CH106" s="31" t="str">
        <f t="shared" si="321"/>
        <v/>
      </c>
      <c r="CI106" s="31" t="str">
        <f t="shared" si="322"/>
        <v/>
      </c>
      <c r="CJ106" s="31" t="str">
        <f t="shared" si="323"/>
        <v/>
      </c>
      <c r="CK106" s="31" t="str">
        <f t="shared" si="324"/>
        <v/>
      </c>
      <c r="CL106" s="31" t="str">
        <f t="shared" si="325"/>
        <v/>
      </c>
      <c r="CM106" s="31" t="str">
        <f t="shared" si="326"/>
        <v/>
      </c>
      <c r="CN106" s="31" t="str">
        <f t="shared" si="327"/>
        <v/>
      </c>
      <c r="CO106" s="31" t="str">
        <f t="shared" si="328"/>
        <v/>
      </c>
      <c r="CP106" s="31" t="str">
        <f t="shared" si="329"/>
        <v/>
      </c>
      <c r="CQ106" s="31" t="str">
        <f t="shared" si="330"/>
        <v/>
      </c>
      <c r="CR106" s="31" t="str">
        <f t="shared" si="331"/>
        <v/>
      </c>
      <c r="CS106" s="31" t="str">
        <f t="shared" si="332"/>
        <v/>
      </c>
      <c r="CT106" s="31" t="str">
        <f t="shared" si="333"/>
        <v/>
      </c>
      <c r="CU106" s="31" t="str">
        <f t="shared" si="334"/>
        <v/>
      </c>
      <c r="CV106" s="31" t="str">
        <f t="shared" si="335"/>
        <v/>
      </c>
      <c r="CW106" s="31" t="str">
        <f t="shared" si="336"/>
        <v/>
      </c>
      <c r="CX106" s="31" t="str">
        <f t="shared" si="337"/>
        <v/>
      </c>
      <c r="CY106" s="31" t="str">
        <f t="shared" si="338"/>
        <v/>
      </c>
      <c r="CZ106" s="31" t="str">
        <f t="shared" si="339"/>
        <v/>
      </c>
      <c r="DA106" s="31" t="str">
        <f t="shared" si="340"/>
        <v/>
      </c>
      <c r="DB106" s="31" t="str">
        <f t="shared" si="341"/>
        <v/>
      </c>
      <c r="DC106" s="31" t="str">
        <f t="shared" si="342"/>
        <v/>
      </c>
      <c r="DD106" s="31" t="str">
        <f t="shared" si="343"/>
        <v/>
      </c>
      <c r="DE106" s="31" t="str">
        <f t="shared" si="344"/>
        <v/>
      </c>
      <c r="DF106" s="31" t="str">
        <f t="shared" si="345"/>
        <v/>
      </c>
      <c r="DG106" s="31" t="str">
        <f t="shared" si="346"/>
        <v/>
      </c>
      <c r="DH106" s="31" t="str">
        <f t="shared" si="347"/>
        <v/>
      </c>
      <c r="DI106" s="31" t="str">
        <f t="shared" si="348"/>
        <v/>
      </c>
      <c r="DJ106" s="31" t="str">
        <f t="shared" si="349"/>
        <v/>
      </c>
      <c r="DK106" s="31" t="str">
        <f t="shared" si="350"/>
        <v/>
      </c>
      <c r="DL106" s="31" t="str">
        <f t="shared" si="351"/>
        <v/>
      </c>
      <c r="DM106" s="31" t="str">
        <f t="shared" si="352"/>
        <v/>
      </c>
      <c r="DN106" s="31" t="str">
        <f t="shared" si="353"/>
        <v/>
      </c>
      <c r="DO106" s="31" t="str">
        <f t="shared" si="354"/>
        <v/>
      </c>
      <c r="DP106" s="31" t="str">
        <f t="shared" si="355"/>
        <v/>
      </c>
      <c r="DQ106" s="31" t="str">
        <f t="shared" si="356"/>
        <v/>
      </c>
      <c r="DR106" s="31" t="str">
        <f t="shared" si="357"/>
        <v/>
      </c>
      <c r="DS106" s="31" t="str">
        <f t="shared" si="358"/>
        <v/>
      </c>
      <c r="DT106" s="31" t="str">
        <f t="shared" si="359"/>
        <v/>
      </c>
      <c r="DU106" s="31" t="str">
        <f t="shared" si="360"/>
        <v/>
      </c>
      <c r="DV106" s="31" t="str">
        <f t="shared" si="361"/>
        <v/>
      </c>
      <c r="DW106" s="48" t="e">
        <f t="shared" si="362"/>
        <v>#VALUE!</v>
      </c>
      <c r="DX106" s="72" t="str">
        <f t="shared" si="363"/>
        <v/>
      </c>
    </row>
    <row r="107" spans="1:128" ht="13.2" x14ac:dyDescent="0.25">
      <c r="A107" s="31" t="s">
        <v>318</v>
      </c>
      <c r="B107" s="72">
        <v>105</v>
      </c>
      <c r="C107" s="15"/>
      <c r="D107" s="14"/>
      <c r="E107" s="14"/>
      <c r="F107" s="14"/>
      <c r="G107" s="14"/>
      <c r="H107" s="14"/>
      <c r="I107" s="15"/>
      <c r="J107" s="47"/>
      <c r="K107" s="47"/>
      <c r="L107" s="47"/>
      <c r="M107" s="54"/>
      <c r="N107" s="54"/>
      <c r="O107" s="54"/>
      <c r="P107" s="54"/>
      <c r="Q107" s="54"/>
      <c r="R107" s="51"/>
      <c r="S107" s="51"/>
      <c r="T107" s="51"/>
      <c r="U107" s="51"/>
      <c r="V107" s="51"/>
      <c r="W107" s="51"/>
      <c r="X107" s="52" t="str">
        <f t="shared" si="273"/>
        <v xml:space="preserve"> </v>
      </c>
      <c r="Y107" s="52" t="str">
        <f t="shared" si="274"/>
        <v xml:space="preserve"> </v>
      </c>
      <c r="Z107" s="52" t="str">
        <f t="shared" si="275"/>
        <v xml:space="preserve"> </v>
      </c>
      <c r="AA107" s="52" t="str">
        <f t="shared" si="276"/>
        <v xml:space="preserve"> </v>
      </c>
      <c r="AB107" s="52" t="str">
        <f t="shared" si="277"/>
        <v xml:space="preserve"> </v>
      </c>
      <c r="AC107" s="54"/>
      <c r="AD107" s="54"/>
      <c r="AE107" s="54"/>
      <c r="AF107" s="54"/>
      <c r="AG107" s="54"/>
      <c r="AH107" s="52" t="str">
        <f t="shared" si="278"/>
        <v xml:space="preserve"> </v>
      </c>
      <c r="AI107" s="52" t="str">
        <f t="shared" si="279"/>
        <v xml:space="preserve"> </v>
      </c>
      <c r="AJ107" s="52" t="str">
        <f t="shared" si="280"/>
        <v xml:space="preserve"> </v>
      </c>
      <c r="AK107" s="52" t="str">
        <f t="shared" si="281"/>
        <v xml:space="preserve"> </v>
      </c>
      <c r="AL107" s="52" t="str">
        <f t="shared" si="282"/>
        <v xml:space="preserve"> </v>
      </c>
      <c r="AM107" s="53"/>
      <c r="AN107" s="53"/>
      <c r="AO107" s="53"/>
      <c r="AP107" s="53"/>
      <c r="AQ107" s="53"/>
      <c r="AR107" s="53"/>
      <c r="AS107" s="55" t="str">
        <f t="shared" si="283"/>
        <v/>
      </c>
      <c r="AT107" s="31" t="str">
        <f t="shared" si="284"/>
        <v/>
      </c>
      <c r="AU107" s="57" t="str">
        <f>IF(D107="","",IF(LOOKUP(AT107,'Master 2012 Pay Sheet'!$A$5:$A$35,'Master 2012 Pay Sheet'!$B$5:$B$35)&gt;0,LOOKUP(AT107,'Master 2012 Pay Sheet'!$A$5:$A$35,'Master 2012 Pay Sheet'!$B$5:$B$35),0))</f>
        <v/>
      </c>
      <c r="AV107" s="56" t="str">
        <f t="shared" si="285"/>
        <v/>
      </c>
      <c r="AW107" s="31" t="str">
        <f t="shared" si="286"/>
        <v/>
      </c>
      <c r="AX107" s="57" t="str">
        <f>IF(D107="","",IF(LOOKUP(AW107,'Master 2012 Pay Sheet'!$C$5:$C$35,'Master 2012 Pay Sheet'!$D$5:$D$35)&gt;0,LOOKUP(AW107,'Master 2012 Pay Sheet'!$C$5:$C$35,'Master 2012 Pay Sheet'!$D$5:$D$35),0))</f>
        <v/>
      </c>
      <c r="AY107" s="56" t="str">
        <f t="shared" si="287"/>
        <v/>
      </c>
      <c r="AZ107" s="31" t="str">
        <f t="shared" si="288"/>
        <v/>
      </c>
      <c r="BA107" s="57" t="str">
        <f>IF(D107="","",IF(LOOKUP(AZ107,'Master 2012 Pay Sheet'!$E$5:$E$35,'Master 2012 Pay Sheet'!$F$5:$F$35)&gt;0,LOOKUP(AZ107,'Master 2012 Pay Sheet'!$E$5:$E$35,'Master 2012 Pay Sheet'!$F$5:$F$35),0))</f>
        <v/>
      </c>
      <c r="BB107" s="57" t="str">
        <f t="shared" si="289"/>
        <v/>
      </c>
      <c r="BC107" s="31" t="str">
        <f t="shared" si="290"/>
        <v/>
      </c>
      <c r="BD107" s="31" t="str">
        <f t="shared" si="291"/>
        <v/>
      </c>
      <c r="BE107" s="31" t="str">
        <f t="shared" si="292"/>
        <v/>
      </c>
      <c r="BF107" s="56" t="str">
        <f t="shared" si="293"/>
        <v/>
      </c>
      <c r="BG107" s="31" t="str">
        <f t="shared" si="294"/>
        <v/>
      </c>
      <c r="BH107" s="31" t="str">
        <f t="shared" si="295"/>
        <v/>
      </c>
      <c r="BI107" s="56" t="str">
        <f t="shared" si="296"/>
        <v/>
      </c>
      <c r="BJ107" s="31" t="str">
        <f t="shared" si="297"/>
        <v/>
      </c>
      <c r="BK107" s="31" t="str">
        <f t="shared" si="298"/>
        <v/>
      </c>
      <c r="BL107" s="31" t="str">
        <f t="shared" si="299"/>
        <v/>
      </c>
      <c r="BM107" s="31" t="str">
        <f t="shared" si="300"/>
        <v/>
      </c>
      <c r="BN107" s="31" t="str">
        <f t="shared" si="301"/>
        <v/>
      </c>
      <c r="BO107" s="31" t="str">
        <f t="shared" si="302"/>
        <v/>
      </c>
      <c r="BP107" s="31" t="str">
        <f t="shared" si="303"/>
        <v/>
      </c>
      <c r="BQ107" s="31" t="str">
        <f t="shared" si="304"/>
        <v/>
      </c>
      <c r="BR107" s="31" t="str">
        <f t="shared" si="305"/>
        <v/>
      </c>
      <c r="BS107" s="31" t="str">
        <f t="shared" si="306"/>
        <v/>
      </c>
      <c r="BT107" s="31" t="str">
        <f t="shared" si="307"/>
        <v/>
      </c>
      <c r="BU107" s="31" t="str">
        <f t="shared" si="308"/>
        <v/>
      </c>
      <c r="BV107" s="31" t="str">
        <f t="shared" si="309"/>
        <v/>
      </c>
      <c r="BW107" s="31" t="str">
        <f t="shared" si="310"/>
        <v/>
      </c>
      <c r="BX107" s="31" t="str">
        <f t="shared" si="311"/>
        <v/>
      </c>
      <c r="BY107" s="31" t="str">
        <f t="shared" si="312"/>
        <v/>
      </c>
      <c r="BZ107" s="31" t="str">
        <f t="shared" si="313"/>
        <v/>
      </c>
      <c r="CA107" s="31" t="str">
        <f t="shared" si="314"/>
        <v/>
      </c>
      <c r="CB107" s="31" t="str">
        <f t="shared" si="315"/>
        <v/>
      </c>
      <c r="CC107" s="31" t="str">
        <f t="shared" si="316"/>
        <v/>
      </c>
      <c r="CD107" s="31" t="str">
        <f t="shared" si="317"/>
        <v/>
      </c>
      <c r="CE107" s="31" t="str">
        <f t="shared" si="318"/>
        <v/>
      </c>
      <c r="CF107" s="31" t="str">
        <f t="shared" si="319"/>
        <v/>
      </c>
      <c r="CG107" s="31" t="str">
        <f t="shared" si="320"/>
        <v/>
      </c>
      <c r="CH107" s="31" t="str">
        <f t="shared" si="321"/>
        <v/>
      </c>
      <c r="CI107" s="31" t="str">
        <f t="shared" si="322"/>
        <v/>
      </c>
      <c r="CJ107" s="31" t="str">
        <f t="shared" si="323"/>
        <v/>
      </c>
      <c r="CK107" s="31" t="str">
        <f t="shared" si="324"/>
        <v/>
      </c>
      <c r="CL107" s="31" t="str">
        <f t="shared" si="325"/>
        <v/>
      </c>
      <c r="CM107" s="31" t="str">
        <f t="shared" si="326"/>
        <v/>
      </c>
      <c r="CN107" s="31" t="str">
        <f t="shared" si="327"/>
        <v/>
      </c>
      <c r="CO107" s="31" t="str">
        <f t="shared" si="328"/>
        <v/>
      </c>
      <c r="CP107" s="31" t="str">
        <f t="shared" si="329"/>
        <v/>
      </c>
      <c r="CQ107" s="31" t="str">
        <f t="shared" si="330"/>
        <v/>
      </c>
      <c r="CR107" s="31" t="str">
        <f t="shared" si="331"/>
        <v/>
      </c>
      <c r="CS107" s="31" t="str">
        <f t="shared" si="332"/>
        <v/>
      </c>
      <c r="CT107" s="31" t="str">
        <f t="shared" si="333"/>
        <v/>
      </c>
      <c r="CU107" s="31" t="str">
        <f t="shared" si="334"/>
        <v/>
      </c>
      <c r="CV107" s="31" t="str">
        <f t="shared" si="335"/>
        <v/>
      </c>
      <c r="CW107" s="31" t="str">
        <f t="shared" si="336"/>
        <v/>
      </c>
      <c r="CX107" s="31" t="str">
        <f t="shared" si="337"/>
        <v/>
      </c>
      <c r="CY107" s="31" t="str">
        <f t="shared" si="338"/>
        <v/>
      </c>
      <c r="CZ107" s="31" t="str">
        <f t="shared" si="339"/>
        <v/>
      </c>
      <c r="DA107" s="31" t="str">
        <f t="shared" si="340"/>
        <v/>
      </c>
      <c r="DB107" s="31" t="str">
        <f t="shared" si="341"/>
        <v/>
      </c>
      <c r="DC107" s="31" t="str">
        <f t="shared" si="342"/>
        <v/>
      </c>
      <c r="DD107" s="31" t="str">
        <f t="shared" si="343"/>
        <v/>
      </c>
      <c r="DE107" s="31" t="str">
        <f t="shared" si="344"/>
        <v/>
      </c>
      <c r="DF107" s="31" t="str">
        <f t="shared" si="345"/>
        <v/>
      </c>
      <c r="DG107" s="31" t="str">
        <f t="shared" si="346"/>
        <v/>
      </c>
      <c r="DH107" s="31" t="str">
        <f t="shared" si="347"/>
        <v/>
      </c>
      <c r="DI107" s="31" t="str">
        <f t="shared" si="348"/>
        <v/>
      </c>
      <c r="DJ107" s="31" t="str">
        <f t="shared" si="349"/>
        <v/>
      </c>
      <c r="DK107" s="31" t="str">
        <f t="shared" si="350"/>
        <v/>
      </c>
      <c r="DL107" s="31" t="str">
        <f t="shared" si="351"/>
        <v/>
      </c>
      <c r="DM107" s="31" t="str">
        <f t="shared" si="352"/>
        <v/>
      </c>
      <c r="DN107" s="31" t="str">
        <f t="shared" si="353"/>
        <v/>
      </c>
      <c r="DO107" s="31" t="str">
        <f t="shared" si="354"/>
        <v/>
      </c>
      <c r="DP107" s="31" t="str">
        <f t="shared" si="355"/>
        <v/>
      </c>
      <c r="DQ107" s="31" t="str">
        <f t="shared" si="356"/>
        <v/>
      </c>
      <c r="DR107" s="31" t="str">
        <f t="shared" si="357"/>
        <v/>
      </c>
      <c r="DS107" s="31" t="str">
        <f t="shared" si="358"/>
        <v/>
      </c>
      <c r="DT107" s="31" t="str">
        <f t="shared" si="359"/>
        <v/>
      </c>
      <c r="DU107" s="31" t="str">
        <f t="shared" si="360"/>
        <v/>
      </c>
      <c r="DV107" s="31" t="str">
        <f t="shared" si="361"/>
        <v/>
      </c>
      <c r="DW107" s="48" t="e">
        <f t="shared" si="362"/>
        <v>#VALUE!</v>
      </c>
      <c r="DX107" s="72" t="str">
        <f t="shared" si="363"/>
        <v/>
      </c>
    </row>
    <row r="108" spans="1:128" ht="13.2" x14ac:dyDescent="0.25">
      <c r="A108" s="31" t="s">
        <v>318</v>
      </c>
      <c r="B108" s="72">
        <v>106</v>
      </c>
      <c r="C108" s="15"/>
      <c r="D108" s="14"/>
      <c r="E108" s="14"/>
      <c r="F108" s="14"/>
      <c r="G108" s="14"/>
      <c r="H108" s="14"/>
      <c r="I108" s="15"/>
      <c r="J108" s="47"/>
      <c r="K108" s="47"/>
      <c r="L108" s="47"/>
      <c r="M108" s="54"/>
      <c r="N108" s="54"/>
      <c r="O108" s="54"/>
      <c r="P108" s="54"/>
      <c r="Q108" s="54"/>
      <c r="R108" s="51"/>
      <c r="S108" s="51"/>
      <c r="T108" s="51"/>
      <c r="U108" s="51"/>
      <c r="V108" s="51"/>
      <c r="W108" s="51"/>
      <c r="X108" s="52" t="str">
        <f t="shared" si="273"/>
        <v xml:space="preserve"> </v>
      </c>
      <c r="Y108" s="52" t="str">
        <f t="shared" si="274"/>
        <v xml:space="preserve"> </v>
      </c>
      <c r="Z108" s="52" t="str">
        <f t="shared" si="275"/>
        <v xml:space="preserve"> </v>
      </c>
      <c r="AA108" s="52" t="str">
        <f t="shared" si="276"/>
        <v xml:space="preserve"> </v>
      </c>
      <c r="AB108" s="52" t="str">
        <f t="shared" si="277"/>
        <v xml:space="preserve"> </v>
      </c>
      <c r="AC108" s="54"/>
      <c r="AD108" s="54"/>
      <c r="AE108" s="54"/>
      <c r="AF108" s="54"/>
      <c r="AG108" s="54"/>
      <c r="AH108" s="52" t="str">
        <f t="shared" si="278"/>
        <v xml:space="preserve"> </v>
      </c>
      <c r="AI108" s="52" t="str">
        <f t="shared" si="279"/>
        <v xml:space="preserve"> </v>
      </c>
      <c r="AJ108" s="52" t="str">
        <f t="shared" si="280"/>
        <v xml:space="preserve"> </v>
      </c>
      <c r="AK108" s="52" t="str">
        <f t="shared" si="281"/>
        <v xml:space="preserve"> </v>
      </c>
      <c r="AL108" s="52" t="str">
        <f t="shared" si="282"/>
        <v xml:space="preserve"> </v>
      </c>
      <c r="AM108" s="53"/>
      <c r="AN108" s="53"/>
      <c r="AO108" s="53"/>
      <c r="AP108" s="53"/>
      <c r="AQ108" s="53"/>
      <c r="AR108" s="53"/>
      <c r="AS108" s="55" t="str">
        <f t="shared" si="283"/>
        <v/>
      </c>
      <c r="AT108" s="31" t="str">
        <f t="shared" si="284"/>
        <v/>
      </c>
      <c r="AU108" s="57" t="str">
        <f>IF(D108="","",IF(LOOKUP(AT108,'Master 2012 Pay Sheet'!$A$5:$A$35,'Master 2012 Pay Sheet'!$B$5:$B$35)&gt;0,LOOKUP(AT108,'Master 2012 Pay Sheet'!$A$5:$A$35,'Master 2012 Pay Sheet'!$B$5:$B$35),0))</f>
        <v/>
      </c>
      <c r="AV108" s="56" t="str">
        <f t="shared" si="285"/>
        <v/>
      </c>
      <c r="AW108" s="31" t="str">
        <f t="shared" si="286"/>
        <v/>
      </c>
      <c r="AX108" s="57" t="str">
        <f>IF(D108="","",IF(LOOKUP(AW108,'Master 2012 Pay Sheet'!$C$5:$C$35,'Master 2012 Pay Sheet'!$D$5:$D$35)&gt;0,LOOKUP(AW108,'Master 2012 Pay Sheet'!$C$5:$C$35,'Master 2012 Pay Sheet'!$D$5:$D$35),0))</f>
        <v/>
      </c>
      <c r="AY108" s="56" t="str">
        <f t="shared" si="287"/>
        <v/>
      </c>
      <c r="AZ108" s="31" t="str">
        <f t="shared" si="288"/>
        <v/>
      </c>
      <c r="BA108" s="57" t="str">
        <f>IF(D108="","",IF(LOOKUP(AZ108,'Master 2012 Pay Sheet'!$E$5:$E$35,'Master 2012 Pay Sheet'!$F$5:$F$35)&gt;0,LOOKUP(AZ108,'Master 2012 Pay Sheet'!$E$5:$E$35,'Master 2012 Pay Sheet'!$F$5:$F$35),0))</f>
        <v/>
      </c>
      <c r="BB108" s="57" t="str">
        <f t="shared" si="289"/>
        <v/>
      </c>
      <c r="BC108" s="31" t="str">
        <f t="shared" si="290"/>
        <v/>
      </c>
      <c r="BD108" s="31" t="str">
        <f t="shared" si="291"/>
        <v/>
      </c>
      <c r="BE108" s="31" t="str">
        <f t="shared" si="292"/>
        <v/>
      </c>
      <c r="BF108" s="56" t="str">
        <f t="shared" si="293"/>
        <v/>
      </c>
      <c r="BG108" s="31" t="str">
        <f t="shared" si="294"/>
        <v/>
      </c>
      <c r="BH108" s="31" t="str">
        <f t="shared" si="295"/>
        <v/>
      </c>
      <c r="BI108" s="56" t="str">
        <f t="shared" si="296"/>
        <v/>
      </c>
      <c r="BJ108" s="31" t="str">
        <f t="shared" si="297"/>
        <v/>
      </c>
      <c r="BK108" s="31" t="str">
        <f t="shared" si="298"/>
        <v/>
      </c>
      <c r="BL108" s="31" t="str">
        <f t="shared" si="299"/>
        <v/>
      </c>
      <c r="BM108" s="31" t="str">
        <f t="shared" si="300"/>
        <v/>
      </c>
      <c r="BN108" s="31" t="str">
        <f t="shared" si="301"/>
        <v/>
      </c>
      <c r="BO108" s="31" t="str">
        <f t="shared" si="302"/>
        <v/>
      </c>
      <c r="BP108" s="31" t="str">
        <f t="shared" si="303"/>
        <v/>
      </c>
      <c r="BQ108" s="31" t="str">
        <f t="shared" si="304"/>
        <v/>
      </c>
      <c r="BR108" s="31" t="str">
        <f t="shared" si="305"/>
        <v/>
      </c>
      <c r="BS108" s="31" t="str">
        <f t="shared" si="306"/>
        <v/>
      </c>
      <c r="BT108" s="31" t="str">
        <f t="shared" si="307"/>
        <v/>
      </c>
      <c r="BU108" s="31" t="str">
        <f t="shared" si="308"/>
        <v/>
      </c>
      <c r="BV108" s="31" t="str">
        <f t="shared" si="309"/>
        <v/>
      </c>
      <c r="BW108" s="31" t="str">
        <f t="shared" si="310"/>
        <v/>
      </c>
      <c r="BX108" s="31" t="str">
        <f t="shared" si="311"/>
        <v/>
      </c>
      <c r="BY108" s="31" t="str">
        <f t="shared" si="312"/>
        <v/>
      </c>
      <c r="BZ108" s="31" t="str">
        <f t="shared" si="313"/>
        <v/>
      </c>
      <c r="CA108" s="31" t="str">
        <f t="shared" si="314"/>
        <v/>
      </c>
      <c r="CB108" s="31" t="str">
        <f t="shared" si="315"/>
        <v/>
      </c>
      <c r="CC108" s="31" t="str">
        <f t="shared" si="316"/>
        <v/>
      </c>
      <c r="CD108" s="31" t="str">
        <f t="shared" si="317"/>
        <v/>
      </c>
      <c r="CE108" s="31" t="str">
        <f t="shared" si="318"/>
        <v/>
      </c>
      <c r="CF108" s="31" t="str">
        <f t="shared" si="319"/>
        <v/>
      </c>
      <c r="CG108" s="31" t="str">
        <f t="shared" si="320"/>
        <v/>
      </c>
      <c r="CH108" s="31" t="str">
        <f t="shared" si="321"/>
        <v/>
      </c>
      <c r="CI108" s="31" t="str">
        <f t="shared" si="322"/>
        <v/>
      </c>
      <c r="CJ108" s="31" t="str">
        <f t="shared" si="323"/>
        <v/>
      </c>
      <c r="CK108" s="31" t="str">
        <f t="shared" si="324"/>
        <v/>
      </c>
      <c r="CL108" s="31" t="str">
        <f t="shared" si="325"/>
        <v/>
      </c>
      <c r="CM108" s="31" t="str">
        <f t="shared" si="326"/>
        <v/>
      </c>
      <c r="CN108" s="31" t="str">
        <f t="shared" si="327"/>
        <v/>
      </c>
      <c r="CO108" s="31" t="str">
        <f t="shared" si="328"/>
        <v/>
      </c>
      <c r="CP108" s="31" t="str">
        <f t="shared" si="329"/>
        <v/>
      </c>
      <c r="CQ108" s="31" t="str">
        <f t="shared" si="330"/>
        <v/>
      </c>
      <c r="CR108" s="31" t="str">
        <f t="shared" si="331"/>
        <v/>
      </c>
      <c r="CS108" s="31" t="str">
        <f t="shared" si="332"/>
        <v/>
      </c>
      <c r="CT108" s="31" t="str">
        <f t="shared" si="333"/>
        <v/>
      </c>
      <c r="CU108" s="31" t="str">
        <f t="shared" si="334"/>
        <v/>
      </c>
      <c r="CV108" s="31" t="str">
        <f t="shared" si="335"/>
        <v/>
      </c>
      <c r="CW108" s="31" t="str">
        <f t="shared" si="336"/>
        <v/>
      </c>
      <c r="CX108" s="31" t="str">
        <f t="shared" si="337"/>
        <v/>
      </c>
      <c r="CY108" s="31" t="str">
        <f t="shared" si="338"/>
        <v/>
      </c>
      <c r="CZ108" s="31" t="str">
        <f t="shared" si="339"/>
        <v/>
      </c>
      <c r="DA108" s="31" t="str">
        <f t="shared" si="340"/>
        <v/>
      </c>
      <c r="DB108" s="31" t="str">
        <f t="shared" si="341"/>
        <v/>
      </c>
      <c r="DC108" s="31" t="str">
        <f t="shared" si="342"/>
        <v/>
      </c>
      <c r="DD108" s="31" t="str">
        <f t="shared" si="343"/>
        <v/>
      </c>
      <c r="DE108" s="31" t="str">
        <f t="shared" si="344"/>
        <v/>
      </c>
      <c r="DF108" s="31" t="str">
        <f t="shared" si="345"/>
        <v/>
      </c>
      <c r="DG108" s="31" t="str">
        <f t="shared" si="346"/>
        <v/>
      </c>
      <c r="DH108" s="31" t="str">
        <f t="shared" si="347"/>
        <v/>
      </c>
      <c r="DI108" s="31" t="str">
        <f t="shared" si="348"/>
        <v/>
      </c>
      <c r="DJ108" s="31" t="str">
        <f t="shared" si="349"/>
        <v/>
      </c>
      <c r="DK108" s="31" t="str">
        <f t="shared" si="350"/>
        <v/>
      </c>
      <c r="DL108" s="31" t="str">
        <f t="shared" si="351"/>
        <v/>
      </c>
      <c r="DM108" s="31" t="str">
        <f t="shared" si="352"/>
        <v/>
      </c>
      <c r="DN108" s="31" t="str">
        <f t="shared" si="353"/>
        <v/>
      </c>
      <c r="DO108" s="31" t="str">
        <f t="shared" si="354"/>
        <v/>
      </c>
      <c r="DP108" s="31" t="str">
        <f t="shared" si="355"/>
        <v/>
      </c>
      <c r="DQ108" s="31" t="str">
        <f t="shared" si="356"/>
        <v/>
      </c>
      <c r="DR108" s="31" t="str">
        <f t="shared" si="357"/>
        <v/>
      </c>
      <c r="DS108" s="31" t="str">
        <f t="shared" si="358"/>
        <v/>
      </c>
      <c r="DT108" s="31" t="str">
        <f t="shared" si="359"/>
        <v/>
      </c>
      <c r="DU108" s="31" t="str">
        <f t="shared" si="360"/>
        <v/>
      </c>
      <c r="DV108" s="31" t="str">
        <f t="shared" si="361"/>
        <v/>
      </c>
      <c r="DW108" s="48" t="e">
        <f t="shared" si="362"/>
        <v>#VALUE!</v>
      </c>
      <c r="DX108" s="72" t="str">
        <f t="shared" si="363"/>
        <v/>
      </c>
    </row>
    <row r="109" spans="1:128" ht="13.2" x14ac:dyDescent="0.25">
      <c r="A109" s="31" t="s">
        <v>318</v>
      </c>
      <c r="B109" s="72">
        <v>107</v>
      </c>
      <c r="C109" s="15"/>
      <c r="D109" s="14"/>
      <c r="E109" s="14"/>
      <c r="F109" s="14"/>
      <c r="G109" s="14"/>
      <c r="H109" s="14"/>
      <c r="I109" s="15"/>
      <c r="J109" s="47"/>
      <c r="K109" s="47"/>
      <c r="L109" s="47"/>
      <c r="M109" s="54"/>
      <c r="N109" s="54"/>
      <c r="O109" s="54"/>
      <c r="P109" s="54"/>
      <c r="Q109" s="54"/>
      <c r="R109" s="51"/>
      <c r="S109" s="51"/>
      <c r="T109" s="51"/>
      <c r="U109" s="51"/>
      <c r="V109" s="51"/>
      <c r="W109" s="51"/>
      <c r="X109" s="52" t="str">
        <f t="shared" si="273"/>
        <v xml:space="preserve"> </v>
      </c>
      <c r="Y109" s="52" t="str">
        <f t="shared" si="274"/>
        <v xml:space="preserve"> </v>
      </c>
      <c r="Z109" s="52" t="str">
        <f t="shared" si="275"/>
        <v xml:space="preserve"> </v>
      </c>
      <c r="AA109" s="52" t="str">
        <f t="shared" si="276"/>
        <v xml:space="preserve"> </v>
      </c>
      <c r="AB109" s="52" t="str">
        <f t="shared" si="277"/>
        <v xml:space="preserve"> </v>
      </c>
      <c r="AC109" s="54"/>
      <c r="AD109" s="54"/>
      <c r="AE109" s="54"/>
      <c r="AF109" s="54"/>
      <c r="AG109" s="54"/>
      <c r="AH109" s="52" t="str">
        <f t="shared" si="278"/>
        <v xml:space="preserve"> </v>
      </c>
      <c r="AI109" s="52" t="str">
        <f t="shared" si="279"/>
        <v xml:space="preserve"> </v>
      </c>
      <c r="AJ109" s="52" t="str">
        <f t="shared" si="280"/>
        <v xml:space="preserve"> </v>
      </c>
      <c r="AK109" s="52" t="str">
        <f t="shared" si="281"/>
        <v xml:space="preserve"> </v>
      </c>
      <c r="AL109" s="52" t="str">
        <f t="shared" si="282"/>
        <v xml:space="preserve"> </v>
      </c>
      <c r="AM109" s="53"/>
      <c r="AN109" s="53"/>
      <c r="AO109" s="53"/>
      <c r="AP109" s="53"/>
      <c r="AQ109" s="53"/>
      <c r="AR109" s="53"/>
      <c r="AS109" s="55" t="str">
        <f t="shared" si="283"/>
        <v/>
      </c>
      <c r="AT109" s="31" t="str">
        <f t="shared" si="284"/>
        <v/>
      </c>
      <c r="AU109" s="57" t="str">
        <f>IF(D109="","",IF(LOOKUP(AT109,'Master 2012 Pay Sheet'!$A$5:$A$35,'Master 2012 Pay Sheet'!$B$5:$B$35)&gt;0,LOOKUP(AT109,'Master 2012 Pay Sheet'!$A$5:$A$35,'Master 2012 Pay Sheet'!$B$5:$B$35),0))</f>
        <v/>
      </c>
      <c r="AV109" s="56" t="str">
        <f t="shared" si="285"/>
        <v/>
      </c>
      <c r="AW109" s="31" t="str">
        <f t="shared" si="286"/>
        <v/>
      </c>
      <c r="AX109" s="57" t="str">
        <f>IF(D109="","",IF(LOOKUP(AW109,'Master 2012 Pay Sheet'!$C$5:$C$35,'Master 2012 Pay Sheet'!$D$5:$D$35)&gt;0,LOOKUP(AW109,'Master 2012 Pay Sheet'!$C$5:$C$35,'Master 2012 Pay Sheet'!$D$5:$D$35),0))</f>
        <v/>
      </c>
      <c r="AY109" s="56" t="str">
        <f t="shared" si="287"/>
        <v/>
      </c>
      <c r="AZ109" s="31" t="str">
        <f t="shared" si="288"/>
        <v/>
      </c>
      <c r="BA109" s="57" t="str">
        <f>IF(D109="","",IF(LOOKUP(AZ109,'Master 2012 Pay Sheet'!$E$5:$E$35,'Master 2012 Pay Sheet'!$F$5:$F$35)&gt;0,LOOKUP(AZ109,'Master 2012 Pay Sheet'!$E$5:$E$35,'Master 2012 Pay Sheet'!$F$5:$F$35),0))</f>
        <v/>
      </c>
      <c r="BB109" s="57" t="str">
        <f t="shared" si="289"/>
        <v/>
      </c>
      <c r="BC109" s="31" t="str">
        <f t="shared" si="290"/>
        <v/>
      </c>
      <c r="BD109" s="31" t="str">
        <f t="shared" si="291"/>
        <v/>
      </c>
      <c r="BE109" s="31" t="str">
        <f t="shared" si="292"/>
        <v/>
      </c>
      <c r="BF109" s="56" t="str">
        <f t="shared" si="293"/>
        <v/>
      </c>
      <c r="BG109" s="31" t="str">
        <f t="shared" si="294"/>
        <v/>
      </c>
      <c r="BH109" s="31" t="str">
        <f t="shared" si="295"/>
        <v/>
      </c>
      <c r="BI109" s="56" t="str">
        <f t="shared" si="296"/>
        <v/>
      </c>
      <c r="BJ109" s="31" t="str">
        <f t="shared" si="297"/>
        <v/>
      </c>
      <c r="BK109" s="31" t="str">
        <f t="shared" si="298"/>
        <v/>
      </c>
      <c r="BL109" s="31" t="str">
        <f t="shared" si="299"/>
        <v/>
      </c>
      <c r="BM109" s="31" t="str">
        <f t="shared" si="300"/>
        <v/>
      </c>
      <c r="BN109" s="31" t="str">
        <f t="shared" si="301"/>
        <v/>
      </c>
      <c r="BO109" s="31" t="str">
        <f t="shared" si="302"/>
        <v/>
      </c>
      <c r="BP109" s="31" t="str">
        <f t="shared" si="303"/>
        <v/>
      </c>
      <c r="BQ109" s="31" t="str">
        <f t="shared" si="304"/>
        <v/>
      </c>
      <c r="BR109" s="31" t="str">
        <f t="shared" si="305"/>
        <v/>
      </c>
      <c r="BS109" s="31" t="str">
        <f t="shared" si="306"/>
        <v/>
      </c>
      <c r="BT109" s="31" t="str">
        <f t="shared" si="307"/>
        <v/>
      </c>
      <c r="BU109" s="31" t="str">
        <f t="shared" si="308"/>
        <v/>
      </c>
      <c r="BV109" s="31" t="str">
        <f t="shared" si="309"/>
        <v/>
      </c>
      <c r="BW109" s="31" t="str">
        <f t="shared" si="310"/>
        <v/>
      </c>
      <c r="BX109" s="31" t="str">
        <f t="shared" si="311"/>
        <v/>
      </c>
      <c r="BY109" s="31" t="str">
        <f t="shared" si="312"/>
        <v/>
      </c>
      <c r="BZ109" s="31" t="str">
        <f t="shared" si="313"/>
        <v/>
      </c>
      <c r="CA109" s="31" t="str">
        <f t="shared" si="314"/>
        <v/>
      </c>
      <c r="CB109" s="31" t="str">
        <f t="shared" si="315"/>
        <v/>
      </c>
      <c r="CC109" s="31" t="str">
        <f t="shared" si="316"/>
        <v/>
      </c>
      <c r="CD109" s="31" t="str">
        <f t="shared" si="317"/>
        <v/>
      </c>
      <c r="CE109" s="31" t="str">
        <f t="shared" si="318"/>
        <v/>
      </c>
      <c r="CF109" s="31" t="str">
        <f t="shared" si="319"/>
        <v/>
      </c>
      <c r="CG109" s="31" t="str">
        <f t="shared" si="320"/>
        <v/>
      </c>
      <c r="CH109" s="31" t="str">
        <f t="shared" si="321"/>
        <v/>
      </c>
      <c r="CI109" s="31" t="str">
        <f t="shared" si="322"/>
        <v/>
      </c>
      <c r="CJ109" s="31" t="str">
        <f t="shared" si="323"/>
        <v/>
      </c>
      <c r="CK109" s="31" t="str">
        <f t="shared" si="324"/>
        <v/>
      </c>
      <c r="CL109" s="31" t="str">
        <f t="shared" si="325"/>
        <v/>
      </c>
      <c r="CM109" s="31" t="str">
        <f t="shared" si="326"/>
        <v/>
      </c>
      <c r="CN109" s="31" t="str">
        <f t="shared" si="327"/>
        <v/>
      </c>
      <c r="CO109" s="31" t="str">
        <f t="shared" si="328"/>
        <v/>
      </c>
      <c r="CP109" s="31" t="str">
        <f t="shared" si="329"/>
        <v/>
      </c>
      <c r="CQ109" s="31" t="str">
        <f t="shared" si="330"/>
        <v/>
      </c>
      <c r="CR109" s="31" t="str">
        <f t="shared" si="331"/>
        <v/>
      </c>
      <c r="CS109" s="31" t="str">
        <f t="shared" si="332"/>
        <v/>
      </c>
      <c r="CT109" s="31" t="str">
        <f t="shared" si="333"/>
        <v/>
      </c>
      <c r="CU109" s="31" t="str">
        <f t="shared" si="334"/>
        <v/>
      </c>
      <c r="CV109" s="31" t="str">
        <f t="shared" si="335"/>
        <v/>
      </c>
      <c r="CW109" s="31" t="str">
        <f t="shared" si="336"/>
        <v/>
      </c>
      <c r="CX109" s="31" t="str">
        <f t="shared" si="337"/>
        <v/>
      </c>
      <c r="CY109" s="31" t="str">
        <f t="shared" si="338"/>
        <v/>
      </c>
      <c r="CZ109" s="31" t="str">
        <f t="shared" si="339"/>
        <v/>
      </c>
      <c r="DA109" s="31" t="str">
        <f t="shared" si="340"/>
        <v/>
      </c>
      <c r="DB109" s="31" t="str">
        <f t="shared" si="341"/>
        <v/>
      </c>
      <c r="DC109" s="31" t="str">
        <f t="shared" si="342"/>
        <v/>
      </c>
      <c r="DD109" s="31" t="str">
        <f t="shared" si="343"/>
        <v/>
      </c>
      <c r="DE109" s="31" t="str">
        <f t="shared" si="344"/>
        <v/>
      </c>
      <c r="DF109" s="31" t="str">
        <f t="shared" si="345"/>
        <v/>
      </c>
      <c r="DG109" s="31" t="str">
        <f t="shared" si="346"/>
        <v/>
      </c>
      <c r="DH109" s="31" t="str">
        <f t="shared" si="347"/>
        <v/>
      </c>
      <c r="DI109" s="31" t="str">
        <f t="shared" si="348"/>
        <v/>
      </c>
      <c r="DJ109" s="31" t="str">
        <f t="shared" si="349"/>
        <v/>
      </c>
      <c r="DK109" s="31" t="str">
        <f t="shared" si="350"/>
        <v/>
      </c>
      <c r="DL109" s="31" t="str">
        <f t="shared" si="351"/>
        <v/>
      </c>
      <c r="DM109" s="31" t="str">
        <f t="shared" si="352"/>
        <v/>
      </c>
      <c r="DN109" s="31" t="str">
        <f t="shared" si="353"/>
        <v/>
      </c>
      <c r="DO109" s="31" t="str">
        <f t="shared" si="354"/>
        <v/>
      </c>
      <c r="DP109" s="31" t="str">
        <f t="shared" si="355"/>
        <v/>
      </c>
      <c r="DQ109" s="31" t="str">
        <f t="shared" si="356"/>
        <v/>
      </c>
      <c r="DR109" s="31" t="str">
        <f t="shared" si="357"/>
        <v/>
      </c>
      <c r="DS109" s="31" t="str">
        <f t="shared" si="358"/>
        <v/>
      </c>
      <c r="DT109" s="31" t="str">
        <f t="shared" si="359"/>
        <v/>
      </c>
      <c r="DU109" s="31" t="str">
        <f t="shared" si="360"/>
        <v/>
      </c>
      <c r="DV109" s="31" t="str">
        <f t="shared" si="361"/>
        <v/>
      </c>
      <c r="DW109" s="48" t="e">
        <f t="shared" si="362"/>
        <v>#VALUE!</v>
      </c>
      <c r="DX109" s="72" t="str">
        <f t="shared" si="363"/>
        <v/>
      </c>
    </row>
    <row r="110" spans="1:128" ht="13.2" x14ac:dyDescent="0.25">
      <c r="A110" s="31" t="s">
        <v>318</v>
      </c>
      <c r="B110" s="72">
        <v>108</v>
      </c>
      <c r="C110" s="15"/>
      <c r="D110" s="14"/>
      <c r="E110" s="14"/>
      <c r="F110" s="14"/>
      <c r="G110" s="14"/>
      <c r="H110" s="14"/>
      <c r="I110" s="15"/>
      <c r="J110" s="47"/>
      <c r="K110" s="47"/>
      <c r="L110" s="47"/>
      <c r="M110" s="54"/>
      <c r="N110" s="54"/>
      <c r="O110" s="54"/>
      <c r="P110" s="54"/>
      <c r="Q110" s="54"/>
      <c r="R110" s="51"/>
      <c r="S110" s="51"/>
      <c r="T110" s="51"/>
      <c r="U110" s="51"/>
      <c r="V110" s="51"/>
      <c r="W110" s="51"/>
      <c r="X110" s="52" t="str">
        <f t="shared" si="273"/>
        <v xml:space="preserve"> </v>
      </c>
      <c r="Y110" s="52" t="str">
        <f t="shared" si="274"/>
        <v xml:space="preserve"> </v>
      </c>
      <c r="Z110" s="52" t="str">
        <f t="shared" si="275"/>
        <v xml:space="preserve"> </v>
      </c>
      <c r="AA110" s="52" t="str">
        <f t="shared" si="276"/>
        <v xml:space="preserve"> </v>
      </c>
      <c r="AB110" s="52" t="str">
        <f t="shared" si="277"/>
        <v xml:space="preserve"> </v>
      </c>
      <c r="AC110" s="54"/>
      <c r="AD110" s="54"/>
      <c r="AE110" s="54"/>
      <c r="AF110" s="54"/>
      <c r="AG110" s="54"/>
      <c r="AH110" s="52" t="str">
        <f t="shared" si="278"/>
        <v xml:space="preserve"> </v>
      </c>
      <c r="AI110" s="52" t="str">
        <f t="shared" si="279"/>
        <v xml:space="preserve"> </v>
      </c>
      <c r="AJ110" s="52" t="str">
        <f t="shared" si="280"/>
        <v xml:space="preserve"> </v>
      </c>
      <c r="AK110" s="52" t="str">
        <f t="shared" si="281"/>
        <v xml:space="preserve"> </v>
      </c>
      <c r="AL110" s="52" t="str">
        <f t="shared" si="282"/>
        <v xml:space="preserve"> </v>
      </c>
      <c r="AM110" s="53"/>
      <c r="AN110" s="53"/>
      <c r="AO110" s="53"/>
      <c r="AP110" s="53"/>
      <c r="AQ110" s="53"/>
      <c r="AR110" s="53"/>
      <c r="AS110" s="55" t="str">
        <f t="shared" si="283"/>
        <v/>
      </c>
      <c r="AT110" s="31" t="str">
        <f t="shared" si="284"/>
        <v/>
      </c>
      <c r="AU110" s="57" t="str">
        <f>IF(D110="","",IF(LOOKUP(AT110,'Master 2012 Pay Sheet'!$A$5:$A$35,'Master 2012 Pay Sheet'!$B$5:$B$35)&gt;0,LOOKUP(AT110,'Master 2012 Pay Sheet'!$A$5:$A$35,'Master 2012 Pay Sheet'!$B$5:$B$35),0))</f>
        <v/>
      </c>
      <c r="AV110" s="56" t="str">
        <f t="shared" si="285"/>
        <v/>
      </c>
      <c r="AW110" s="31" t="str">
        <f t="shared" si="286"/>
        <v/>
      </c>
      <c r="AX110" s="57" t="str">
        <f>IF(D110="","",IF(LOOKUP(AW110,'Master 2012 Pay Sheet'!$C$5:$C$35,'Master 2012 Pay Sheet'!$D$5:$D$35)&gt;0,LOOKUP(AW110,'Master 2012 Pay Sheet'!$C$5:$C$35,'Master 2012 Pay Sheet'!$D$5:$D$35),0))</f>
        <v/>
      </c>
      <c r="AY110" s="56" t="str">
        <f t="shared" si="287"/>
        <v/>
      </c>
      <c r="AZ110" s="31" t="str">
        <f t="shared" si="288"/>
        <v/>
      </c>
      <c r="BA110" s="57" t="str">
        <f>IF(D110="","",IF(LOOKUP(AZ110,'Master 2012 Pay Sheet'!$E$5:$E$35,'Master 2012 Pay Sheet'!$F$5:$F$35)&gt;0,LOOKUP(AZ110,'Master 2012 Pay Sheet'!$E$5:$E$35,'Master 2012 Pay Sheet'!$F$5:$F$35),0))</f>
        <v/>
      </c>
      <c r="BB110" s="57" t="str">
        <f t="shared" si="289"/>
        <v/>
      </c>
      <c r="BC110" s="31" t="str">
        <f t="shared" si="290"/>
        <v/>
      </c>
      <c r="BD110" s="31" t="str">
        <f t="shared" si="291"/>
        <v/>
      </c>
      <c r="BE110" s="31" t="str">
        <f t="shared" si="292"/>
        <v/>
      </c>
      <c r="BF110" s="56" t="str">
        <f t="shared" si="293"/>
        <v/>
      </c>
      <c r="BG110" s="31" t="str">
        <f t="shared" si="294"/>
        <v/>
      </c>
      <c r="BH110" s="31" t="str">
        <f t="shared" si="295"/>
        <v/>
      </c>
      <c r="BI110" s="56" t="str">
        <f t="shared" si="296"/>
        <v/>
      </c>
      <c r="BJ110" s="31" t="str">
        <f t="shared" si="297"/>
        <v/>
      </c>
      <c r="BK110" s="31" t="str">
        <f t="shared" si="298"/>
        <v/>
      </c>
      <c r="BL110" s="31" t="str">
        <f t="shared" si="299"/>
        <v/>
      </c>
      <c r="BM110" s="31" t="str">
        <f t="shared" si="300"/>
        <v/>
      </c>
      <c r="BN110" s="31" t="str">
        <f t="shared" si="301"/>
        <v/>
      </c>
      <c r="BO110" s="31" t="str">
        <f t="shared" si="302"/>
        <v/>
      </c>
      <c r="BP110" s="31" t="str">
        <f t="shared" si="303"/>
        <v/>
      </c>
      <c r="BQ110" s="31" t="str">
        <f t="shared" si="304"/>
        <v/>
      </c>
      <c r="BR110" s="31" t="str">
        <f t="shared" si="305"/>
        <v/>
      </c>
      <c r="BS110" s="31" t="str">
        <f t="shared" si="306"/>
        <v/>
      </c>
      <c r="BT110" s="31" t="str">
        <f t="shared" si="307"/>
        <v/>
      </c>
      <c r="BU110" s="31" t="str">
        <f t="shared" si="308"/>
        <v/>
      </c>
      <c r="BV110" s="31" t="str">
        <f t="shared" si="309"/>
        <v/>
      </c>
      <c r="BW110" s="31" t="str">
        <f t="shared" si="310"/>
        <v/>
      </c>
      <c r="BX110" s="31" t="str">
        <f t="shared" si="311"/>
        <v/>
      </c>
      <c r="BY110" s="31" t="str">
        <f t="shared" si="312"/>
        <v/>
      </c>
      <c r="BZ110" s="31" t="str">
        <f t="shared" si="313"/>
        <v/>
      </c>
      <c r="CA110" s="31" t="str">
        <f t="shared" si="314"/>
        <v/>
      </c>
      <c r="CB110" s="31" t="str">
        <f t="shared" si="315"/>
        <v/>
      </c>
      <c r="CC110" s="31" t="str">
        <f t="shared" si="316"/>
        <v/>
      </c>
      <c r="CD110" s="31" t="str">
        <f t="shared" si="317"/>
        <v/>
      </c>
      <c r="CE110" s="31" t="str">
        <f t="shared" si="318"/>
        <v/>
      </c>
      <c r="CF110" s="31" t="str">
        <f t="shared" si="319"/>
        <v/>
      </c>
      <c r="CG110" s="31" t="str">
        <f t="shared" si="320"/>
        <v/>
      </c>
      <c r="CH110" s="31" t="str">
        <f t="shared" si="321"/>
        <v/>
      </c>
      <c r="CI110" s="31" t="str">
        <f t="shared" si="322"/>
        <v/>
      </c>
      <c r="CJ110" s="31" t="str">
        <f t="shared" si="323"/>
        <v/>
      </c>
      <c r="CK110" s="31" t="str">
        <f t="shared" si="324"/>
        <v/>
      </c>
      <c r="CL110" s="31" t="str">
        <f t="shared" si="325"/>
        <v/>
      </c>
      <c r="CM110" s="31" t="str">
        <f t="shared" si="326"/>
        <v/>
      </c>
      <c r="CN110" s="31" t="str">
        <f t="shared" si="327"/>
        <v/>
      </c>
      <c r="CO110" s="31" t="str">
        <f t="shared" si="328"/>
        <v/>
      </c>
      <c r="CP110" s="31" t="str">
        <f t="shared" si="329"/>
        <v/>
      </c>
      <c r="CQ110" s="31" t="str">
        <f t="shared" si="330"/>
        <v/>
      </c>
      <c r="CR110" s="31" t="str">
        <f t="shared" si="331"/>
        <v/>
      </c>
      <c r="CS110" s="31" t="str">
        <f t="shared" si="332"/>
        <v/>
      </c>
      <c r="CT110" s="31" t="str">
        <f t="shared" si="333"/>
        <v/>
      </c>
      <c r="CU110" s="31" t="str">
        <f t="shared" si="334"/>
        <v/>
      </c>
      <c r="CV110" s="31" t="str">
        <f t="shared" si="335"/>
        <v/>
      </c>
      <c r="CW110" s="31" t="str">
        <f t="shared" si="336"/>
        <v/>
      </c>
      <c r="CX110" s="31" t="str">
        <f t="shared" si="337"/>
        <v/>
      </c>
      <c r="CY110" s="31" t="str">
        <f t="shared" si="338"/>
        <v/>
      </c>
      <c r="CZ110" s="31" t="str">
        <f t="shared" si="339"/>
        <v/>
      </c>
      <c r="DA110" s="31" t="str">
        <f t="shared" si="340"/>
        <v/>
      </c>
      <c r="DB110" s="31" t="str">
        <f t="shared" si="341"/>
        <v/>
      </c>
      <c r="DC110" s="31" t="str">
        <f t="shared" si="342"/>
        <v/>
      </c>
      <c r="DD110" s="31" t="str">
        <f t="shared" si="343"/>
        <v/>
      </c>
      <c r="DE110" s="31" t="str">
        <f t="shared" si="344"/>
        <v/>
      </c>
      <c r="DF110" s="31" t="str">
        <f t="shared" si="345"/>
        <v/>
      </c>
      <c r="DG110" s="31" t="str">
        <f t="shared" si="346"/>
        <v/>
      </c>
      <c r="DH110" s="31" t="str">
        <f t="shared" si="347"/>
        <v/>
      </c>
      <c r="DI110" s="31" t="str">
        <f t="shared" si="348"/>
        <v/>
      </c>
      <c r="DJ110" s="31" t="str">
        <f t="shared" si="349"/>
        <v/>
      </c>
      <c r="DK110" s="31" t="str">
        <f t="shared" si="350"/>
        <v/>
      </c>
      <c r="DL110" s="31" t="str">
        <f t="shared" si="351"/>
        <v/>
      </c>
      <c r="DM110" s="31" t="str">
        <f t="shared" si="352"/>
        <v/>
      </c>
      <c r="DN110" s="31" t="str">
        <f t="shared" si="353"/>
        <v/>
      </c>
      <c r="DO110" s="31" t="str">
        <f t="shared" si="354"/>
        <v/>
      </c>
      <c r="DP110" s="31" t="str">
        <f t="shared" si="355"/>
        <v/>
      </c>
      <c r="DQ110" s="31" t="str">
        <f t="shared" si="356"/>
        <v/>
      </c>
      <c r="DR110" s="31" t="str">
        <f t="shared" si="357"/>
        <v/>
      </c>
      <c r="DS110" s="31" t="str">
        <f t="shared" si="358"/>
        <v/>
      </c>
      <c r="DT110" s="31" t="str">
        <f t="shared" si="359"/>
        <v/>
      </c>
      <c r="DU110" s="31" t="str">
        <f t="shared" si="360"/>
        <v/>
      </c>
      <c r="DV110" s="31" t="str">
        <f t="shared" si="361"/>
        <v/>
      </c>
      <c r="DW110" s="48" t="e">
        <f t="shared" si="362"/>
        <v>#VALUE!</v>
      </c>
      <c r="DX110" s="72" t="str">
        <f t="shared" si="363"/>
        <v/>
      </c>
    </row>
    <row r="111" spans="1:128" ht="13.2" x14ac:dyDescent="0.25">
      <c r="A111" s="31" t="s">
        <v>318</v>
      </c>
      <c r="B111" s="72">
        <v>109</v>
      </c>
      <c r="C111" s="15"/>
      <c r="D111" s="14"/>
      <c r="E111" s="14"/>
      <c r="F111" s="14"/>
      <c r="G111" s="14"/>
      <c r="H111" s="14"/>
      <c r="I111" s="15"/>
      <c r="J111" s="47"/>
      <c r="K111" s="47"/>
      <c r="L111" s="47"/>
      <c r="M111" s="54"/>
      <c r="N111" s="54"/>
      <c r="O111" s="54"/>
      <c r="P111" s="54"/>
      <c r="Q111" s="54"/>
      <c r="R111" s="51"/>
      <c r="S111" s="51"/>
      <c r="T111" s="51"/>
      <c r="U111" s="51"/>
      <c r="V111" s="51"/>
      <c r="W111" s="51"/>
      <c r="X111" s="52" t="str">
        <f t="shared" si="273"/>
        <v xml:space="preserve"> </v>
      </c>
      <c r="Y111" s="52" t="str">
        <f t="shared" si="274"/>
        <v xml:space="preserve"> </v>
      </c>
      <c r="Z111" s="52" t="str">
        <f t="shared" si="275"/>
        <v xml:space="preserve"> </v>
      </c>
      <c r="AA111" s="52" t="str">
        <f t="shared" si="276"/>
        <v xml:space="preserve"> </v>
      </c>
      <c r="AB111" s="52" t="str">
        <f t="shared" si="277"/>
        <v xml:space="preserve"> </v>
      </c>
      <c r="AC111" s="54"/>
      <c r="AD111" s="54"/>
      <c r="AE111" s="54"/>
      <c r="AF111" s="54"/>
      <c r="AG111" s="54"/>
      <c r="AH111" s="52" t="str">
        <f t="shared" si="278"/>
        <v xml:space="preserve"> </v>
      </c>
      <c r="AI111" s="52" t="str">
        <f t="shared" si="279"/>
        <v xml:space="preserve"> </v>
      </c>
      <c r="AJ111" s="52" t="str">
        <f t="shared" si="280"/>
        <v xml:space="preserve"> </v>
      </c>
      <c r="AK111" s="52" t="str">
        <f t="shared" si="281"/>
        <v xml:space="preserve"> </v>
      </c>
      <c r="AL111" s="52" t="str">
        <f t="shared" si="282"/>
        <v xml:space="preserve"> </v>
      </c>
      <c r="AM111" s="53"/>
      <c r="AN111" s="53"/>
      <c r="AO111" s="53"/>
      <c r="AP111" s="53"/>
      <c r="AQ111" s="53"/>
      <c r="AR111" s="53"/>
      <c r="AS111" s="55" t="str">
        <f t="shared" si="283"/>
        <v/>
      </c>
      <c r="AT111" s="31" t="str">
        <f t="shared" si="284"/>
        <v/>
      </c>
      <c r="AU111" s="57" t="str">
        <f>IF(D111="","",IF(LOOKUP(AT111,'Master 2012 Pay Sheet'!$A$5:$A$35,'Master 2012 Pay Sheet'!$B$5:$B$35)&gt;0,LOOKUP(AT111,'Master 2012 Pay Sheet'!$A$5:$A$35,'Master 2012 Pay Sheet'!$B$5:$B$35),0))</f>
        <v/>
      </c>
      <c r="AV111" s="56" t="str">
        <f t="shared" si="285"/>
        <v/>
      </c>
      <c r="AW111" s="31" t="str">
        <f t="shared" si="286"/>
        <v/>
      </c>
      <c r="AX111" s="57" t="str">
        <f>IF(D111="","",IF(LOOKUP(AW111,'Master 2012 Pay Sheet'!$C$5:$C$35,'Master 2012 Pay Sheet'!$D$5:$D$35)&gt;0,LOOKUP(AW111,'Master 2012 Pay Sheet'!$C$5:$C$35,'Master 2012 Pay Sheet'!$D$5:$D$35),0))</f>
        <v/>
      </c>
      <c r="AY111" s="56" t="str">
        <f t="shared" si="287"/>
        <v/>
      </c>
      <c r="AZ111" s="31" t="str">
        <f t="shared" si="288"/>
        <v/>
      </c>
      <c r="BA111" s="57" t="str">
        <f>IF(D111="","",IF(LOOKUP(AZ111,'Master 2012 Pay Sheet'!$E$5:$E$35,'Master 2012 Pay Sheet'!$F$5:$F$35)&gt;0,LOOKUP(AZ111,'Master 2012 Pay Sheet'!$E$5:$E$35,'Master 2012 Pay Sheet'!$F$5:$F$35),0))</f>
        <v/>
      </c>
      <c r="BB111" s="57" t="str">
        <f t="shared" si="289"/>
        <v/>
      </c>
      <c r="BC111" s="31" t="str">
        <f t="shared" si="290"/>
        <v/>
      </c>
      <c r="BD111" s="31" t="str">
        <f t="shared" si="291"/>
        <v/>
      </c>
      <c r="BE111" s="31" t="str">
        <f t="shared" si="292"/>
        <v/>
      </c>
      <c r="BF111" s="56" t="str">
        <f t="shared" si="293"/>
        <v/>
      </c>
      <c r="BG111" s="31" t="str">
        <f t="shared" si="294"/>
        <v/>
      </c>
      <c r="BH111" s="31" t="str">
        <f t="shared" si="295"/>
        <v/>
      </c>
      <c r="BI111" s="56" t="str">
        <f t="shared" si="296"/>
        <v/>
      </c>
      <c r="BJ111" s="31" t="str">
        <f t="shared" si="297"/>
        <v/>
      </c>
      <c r="BK111" s="31" t="str">
        <f t="shared" si="298"/>
        <v/>
      </c>
      <c r="BL111" s="31" t="str">
        <f t="shared" si="299"/>
        <v/>
      </c>
      <c r="BM111" s="31" t="str">
        <f t="shared" si="300"/>
        <v/>
      </c>
      <c r="BN111" s="31" t="str">
        <f t="shared" si="301"/>
        <v/>
      </c>
      <c r="BO111" s="31" t="str">
        <f t="shared" si="302"/>
        <v/>
      </c>
      <c r="BP111" s="31" t="str">
        <f t="shared" si="303"/>
        <v/>
      </c>
      <c r="BQ111" s="31" t="str">
        <f t="shared" si="304"/>
        <v/>
      </c>
      <c r="BR111" s="31" t="str">
        <f t="shared" si="305"/>
        <v/>
      </c>
      <c r="BS111" s="31" t="str">
        <f t="shared" si="306"/>
        <v/>
      </c>
      <c r="BT111" s="31" t="str">
        <f t="shared" si="307"/>
        <v/>
      </c>
      <c r="BU111" s="31" t="str">
        <f t="shared" si="308"/>
        <v/>
      </c>
      <c r="BV111" s="31" t="str">
        <f t="shared" si="309"/>
        <v/>
      </c>
      <c r="BW111" s="31" t="str">
        <f t="shared" si="310"/>
        <v/>
      </c>
      <c r="BX111" s="31" t="str">
        <f t="shared" si="311"/>
        <v/>
      </c>
      <c r="BY111" s="31" t="str">
        <f t="shared" si="312"/>
        <v/>
      </c>
      <c r="BZ111" s="31" t="str">
        <f t="shared" si="313"/>
        <v/>
      </c>
      <c r="CA111" s="31" t="str">
        <f t="shared" si="314"/>
        <v/>
      </c>
      <c r="CB111" s="31" t="str">
        <f t="shared" si="315"/>
        <v/>
      </c>
      <c r="CC111" s="31" t="str">
        <f t="shared" si="316"/>
        <v/>
      </c>
      <c r="CD111" s="31" t="str">
        <f t="shared" si="317"/>
        <v/>
      </c>
      <c r="CE111" s="31" t="str">
        <f t="shared" si="318"/>
        <v/>
      </c>
      <c r="CF111" s="31" t="str">
        <f t="shared" si="319"/>
        <v/>
      </c>
      <c r="CG111" s="31" t="str">
        <f t="shared" si="320"/>
        <v/>
      </c>
      <c r="CH111" s="31" t="str">
        <f t="shared" si="321"/>
        <v/>
      </c>
      <c r="CI111" s="31" t="str">
        <f t="shared" si="322"/>
        <v/>
      </c>
      <c r="CJ111" s="31" t="str">
        <f t="shared" si="323"/>
        <v/>
      </c>
      <c r="CK111" s="31" t="str">
        <f t="shared" si="324"/>
        <v/>
      </c>
      <c r="CL111" s="31" t="str">
        <f t="shared" si="325"/>
        <v/>
      </c>
      <c r="CM111" s="31" t="str">
        <f t="shared" si="326"/>
        <v/>
      </c>
      <c r="CN111" s="31" t="str">
        <f t="shared" si="327"/>
        <v/>
      </c>
      <c r="CO111" s="31" t="str">
        <f t="shared" si="328"/>
        <v/>
      </c>
      <c r="CP111" s="31" t="str">
        <f t="shared" si="329"/>
        <v/>
      </c>
      <c r="CQ111" s="31" t="str">
        <f t="shared" si="330"/>
        <v/>
      </c>
      <c r="CR111" s="31" t="str">
        <f t="shared" si="331"/>
        <v/>
      </c>
      <c r="CS111" s="31" t="str">
        <f t="shared" si="332"/>
        <v/>
      </c>
      <c r="CT111" s="31" t="str">
        <f t="shared" si="333"/>
        <v/>
      </c>
      <c r="CU111" s="31" t="str">
        <f t="shared" si="334"/>
        <v/>
      </c>
      <c r="CV111" s="31" t="str">
        <f t="shared" si="335"/>
        <v/>
      </c>
      <c r="CW111" s="31" t="str">
        <f t="shared" si="336"/>
        <v/>
      </c>
      <c r="CX111" s="31" t="str">
        <f t="shared" si="337"/>
        <v/>
      </c>
      <c r="CY111" s="31" t="str">
        <f t="shared" si="338"/>
        <v/>
      </c>
      <c r="CZ111" s="31" t="str">
        <f t="shared" si="339"/>
        <v/>
      </c>
      <c r="DA111" s="31" t="str">
        <f t="shared" si="340"/>
        <v/>
      </c>
      <c r="DB111" s="31" t="str">
        <f t="shared" si="341"/>
        <v/>
      </c>
      <c r="DC111" s="31" t="str">
        <f t="shared" si="342"/>
        <v/>
      </c>
      <c r="DD111" s="31" t="str">
        <f t="shared" si="343"/>
        <v/>
      </c>
      <c r="DE111" s="31" t="str">
        <f t="shared" si="344"/>
        <v/>
      </c>
      <c r="DF111" s="31" t="str">
        <f t="shared" si="345"/>
        <v/>
      </c>
      <c r="DG111" s="31" t="str">
        <f t="shared" si="346"/>
        <v/>
      </c>
      <c r="DH111" s="31" t="str">
        <f t="shared" si="347"/>
        <v/>
      </c>
      <c r="DI111" s="31" t="str">
        <f t="shared" si="348"/>
        <v/>
      </c>
      <c r="DJ111" s="31" t="str">
        <f t="shared" si="349"/>
        <v/>
      </c>
      <c r="DK111" s="31" t="str">
        <f t="shared" si="350"/>
        <v/>
      </c>
      <c r="DL111" s="31" t="str">
        <f t="shared" si="351"/>
        <v/>
      </c>
      <c r="DM111" s="31" t="str">
        <f t="shared" si="352"/>
        <v/>
      </c>
      <c r="DN111" s="31" t="str">
        <f t="shared" si="353"/>
        <v/>
      </c>
      <c r="DO111" s="31" t="str">
        <f t="shared" si="354"/>
        <v/>
      </c>
      <c r="DP111" s="31" t="str">
        <f t="shared" si="355"/>
        <v/>
      </c>
      <c r="DQ111" s="31" t="str">
        <f t="shared" si="356"/>
        <v/>
      </c>
      <c r="DR111" s="31" t="str">
        <f t="shared" si="357"/>
        <v/>
      </c>
      <c r="DS111" s="31" t="str">
        <f t="shared" si="358"/>
        <v/>
      </c>
      <c r="DT111" s="31" t="str">
        <f t="shared" si="359"/>
        <v/>
      </c>
      <c r="DU111" s="31" t="str">
        <f t="shared" si="360"/>
        <v/>
      </c>
      <c r="DV111" s="31" t="str">
        <f t="shared" si="361"/>
        <v/>
      </c>
      <c r="DW111" s="48" t="e">
        <f t="shared" si="362"/>
        <v>#VALUE!</v>
      </c>
      <c r="DX111" s="72" t="str">
        <f t="shared" si="363"/>
        <v/>
      </c>
    </row>
    <row r="112" spans="1:128" ht="13.2" x14ac:dyDescent="0.25">
      <c r="A112" s="31" t="s">
        <v>318</v>
      </c>
      <c r="B112" s="72">
        <v>110</v>
      </c>
      <c r="C112" s="15"/>
      <c r="D112" s="14"/>
      <c r="E112" s="14"/>
      <c r="F112" s="14"/>
      <c r="G112" s="14"/>
      <c r="H112" s="14"/>
      <c r="I112" s="15"/>
      <c r="J112" s="47"/>
      <c r="K112" s="47"/>
      <c r="L112" s="47"/>
      <c r="M112" s="54"/>
      <c r="N112" s="54"/>
      <c r="O112" s="54"/>
      <c r="P112" s="54"/>
      <c r="Q112" s="54"/>
      <c r="R112" s="51"/>
      <c r="S112" s="51"/>
      <c r="T112" s="51"/>
      <c r="U112" s="51"/>
      <c r="V112" s="51"/>
      <c r="W112" s="51"/>
      <c r="X112" s="52" t="str">
        <f t="shared" si="273"/>
        <v xml:space="preserve"> </v>
      </c>
      <c r="Y112" s="52" t="str">
        <f t="shared" si="274"/>
        <v xml:space="preserve"> </v>
      </c>
      <c r="Z112" s="52" t="str">
        <f t="shared" si="275"/>
        <v xml:space="preserve"> </v>
      </c>
      <c r="AA112" s="52" t="str">
        <f t="shared" si="276"/>
        <v xml:space="preserve"> </v>
      </c>
      <c r="AB112" s="52" t="str">
        <f t="shared" si="277"/>
        <v xml:space="preserve"> </v>
      </c>
      <c r="AC112" s="54"/>
      <c r="AD112" s="54"/>
      <c r="AE112" s="54"/>
      <c r="AF112" s="54"/>
      <c r="AG112" s="54"/>
      <c r="AH112" s="52" t="str">
        <f t="shared" si="278"/>
        <v xml:space="preserve"> </v>
      </c>
      <c r="AI112" s="52" t="str">
        <f t="shared" si="279"/>
        <v xml:space="preserve"> </v>
      </c>
      <c r="AJ112" s="52" t="str">
        <f t="shared" si="280"/>
        <v xml:space="preserve"> </v>
      </c>
      <c r="AK112" s="52" t="str">
        <f t="shared" si="281"/>
        <v xml:space="preserve"> </v>
      </c>
      <c r="AL112" s="52" t="str">
        <f t="shared" si="282"/>
        <v xml:space="preserve"> </v>
      </c>
      <c r="AM112" s="53"/>
      <c r="AN112" s="53"/>
      <c r="AO112" s="53"/>
      <c r="AP112" s="53"/>
      <c r="AQ112" s="53"/>
      <c r="AR112" s="53"/>
      <c r="AS112" s="55" t="str">
        <f t="shared" si="283"/>
        <v/>
      </c>
      <c r="AT112" s="31" t="str">
        <f t="shared" si="284"/>
        <v/>
      </c>
      <c r="AU112" s="57" t="str">
        <f>IF(D112="","",IF(LOOKUP(AT112,'Master 2012 Pay Sheet'!$A$5:$A$35,'Master 2012 Pay Sheet'!$B$5:$B$35)&gt;0,LOOKUP(AT112,'Master 2012 Pay Sheet'!$A$5:$A$35,'Master 2012 Pay Sheet'!$B$5:$B$35),0))</f>
        <v/>
      </c>
      <c r="AV112" s="56" t="str">
        <f t="shared" si="285"/>
        <v/>
      </c>
      <c r="AW112" s="31" t="str">
        <f t="shared" si="286"/>
        <v/>
      </c>
      <c r="AX112" s="57" t="str">
        <f>IF(D112="","",IF(LOOKUP(AW112,'Master 2012 Pay Sheet'!$C$5:$C$35,'Master 2012 Pay Sheet'!$D$5:$D$35)&gt;0,LOOKUP(AW112,'Master 2012 Pay Sheet'!$C$5:$C$35,'Master 2012 Pay Sheet'!$D$5:$D$35),0))</f>
        <v/>
      </c>
      <c r="AY112" s="56" t="str">
        <f t="shared" si="287"/>
        <v/>
      </c>
      <c r="AZ112" s="31" t="str">
        <f t="shared" si="288"/>
        <v/>
      </c>
      <c r="BA112" s="57" t="str">
        <f>IF(D112="","",IF(LOOKUP(AZ112,'Master 2012 Pay Sheet'!$E$5:$E$35,'Master 2012 Pay Sheet'!$F$5:$F$35)&gt;0,LOOKUP(AZ112,'Master 2012 Pay Sheet'!$E$5:$E$35,'Master 2012 Pay Sheet'!$F$5:$F$35),0))</f>
        <v/>
      </c>
      <c r="BB112" s="57" t="str">
        <f t="shared" si="289"/>
        <v/>
      </c>
      <c r="BC112" s="31" t="str">
        <f t="shared" si="290"/>
        <v/>
      </c>
      <c r="BD112" s="31" t="str">
        <f t="shared" si="291"/>
        <v/>
      </c>
      <c r="BE112" s="31" t="str">
        <f t="shared" si="292"/>
        <v/>
      </c>
      <c r="BF112" s="56" t="str">
        <f t="shared" si="293"/>
        <v/>
      </c>
      <c r="BG112" s="31" t="str">
        <f t="shared" si="294"/>
        <v/>
      </c>
      <c r="BH112" s="31" t="str">
        <f t="shared" si="295"/>
        <v/>
      </c>
      <c r="BI112" s="56" t="str">
        <f t="shared" si="296"/>
        <v/>
      </c>
      <c r="BJ112" s="31" t="str">
        <f t="shared" si="297"/>
        <v/>
      </c>
      <c r="BK112" s="31" t="str">
        <f t="shared" si="298"/>
        <v/>
      </c>
      <c r="BL112" s="31" t="str">
        <f t="shared" si="299"/>
        <v/>
      </c>
      <c r="BM112" s="31" t="str">
        <f t="shared" si="300"/>
        <v/>
      </c>
      <c r="BN112" s="31" t="str">
        <f t="shared" si="301"/>
        <v/>
      </c>
      <c r="BO112" s="31" t="str">
        <f t="shared" si="302"/>
        <v/>
      </c>
      <c r="BP112" s="31" t="str">
        <f t="shared" si="303"/>
        <v/>
      </c>
      <c r="BQ112" s="31" t="str">
        <f t="shared" si="304"/>
        <v/>
      </c>
      <c r="BR112" s="31" t="str">
        <f t="shared" si="305"/>
        <v/>
      </c>
      <c r="BS112" s="31" t="str">
        <f t="shared" si="306"/>
        <v/>
      </c>
      <c r="BT112" s="31" t="str">
        <f t="shared" si="307"/>
        <v/>
      </c>
      <c r="BU112" s="31" t="str">
        <f t="shared" si="308"/>
        <v/>
      </c>
      <c r="BV112" s="31" t="str">
        <f t="shared" si="309"/>
        <v/>
      </c>
      <c r="BW112" s="31" t="str">
        <f t="shared" si="310"/>
        <v/>
      </c>
      <c r="BX112" s="31" t="str">
        <f t="shared" si="311"/>
        <v/>
      </c>
      <c r="BY112" s="31" t="str">
        <f t="shared" si="312"/>
        <v/>
      </c>
      <c r="BZ112" s="31" t="str">
        <f t="shared" si="313"/>
        <v/>
      </c>
      <c r="CA112" s="31" t="str">
        <f t="shared" si="314"/>
        <v/>
      </c>
      <c r="CB112" s="31" t="str">
        <f t="shared" si="315"/>
        <v/>
      </c>
      <c r="CC112" s="31" t="str">
        <f t="shared" si="316"/>
        <v/>
      </c>
      <c r="CD112" s="31" t="str">
        <f t="shared" si="317"/>
        <v/>
      </c>
      <c r="CE112" s="31" t="str">
        <f t="shared" si="318"/>
        <v/>
      </c>
      <c r="CF112" s="31" t="str">
        <f t="shared" si="319"/>
        <v/>
      </c>
      <c r="CG112" s="31" t="str">
        <f t="shared" si="320"/>
        <v/>
      </c>
      <c r="CH112" s="31" t="str">
        <f t="shared" si="321"/>
        <v/>
      </c>
      <c r="CI112" s="31" t="str">
        <f t="shared" si="322"/>
        <v/>
      </c>
      <c r="CJ112" s="31" t="str">
        <f t="shared" si="323"/>
        <v/>
      </c>
      <c r="CK112" s="31" t="str">
        <f t="shared" si="324"/>
        <v/>
      </c>
      <c r="CL112" s="31" t="str">
        <f t="shared" si="325"/>
        <v/>
      </c>
      <c r="CM112" s="31" t="str">
        <f t="shared" si="326"/>
        <v/>
      </c>
      <c r="CN112" s="31" t="str">
        <f t="shared" si="327"/>
        <v/>
      </c>
      <c r="CO112" s="31" t="str">
        <f t="shared" si="328"/>
        <v/>
      </c>
      <c r="CP112" s="31" t="str">
        <f t="shared" si="329"/>
        <v/>
      </c>
      <c r="CQ112" s="31" t="str">
        <f t="shared" si="330"/>
        <v/>
      </c>
      <c r="CR112" s="31" t="str">
        <f t="shared" si="331"/>
        <v/>
      </c>
      <c r="CS112" s="31" t="str">
        <f t="shared" si="332"/>
        <v/>
      </c>
      <c r="CT112" s="31" t="str">
        <f t="shared" si="333"/>
        <v/>
      </c>
      <c r="CU112" s="31" t="str">
        <f t="shared" si="334"/>
        <v/>
      </c>
      <c r="CV112" s="31" t="str">
        <f t="shared" si="335"/>
        <v/>
      </c>
      <c r="CW112" s="31" t="str">
        <f t="shared" si="336"/>
        <v/>
      </c>
      <c r="CX112" s="31" t="str">
        <f t="shared" si="337"/>
        <v/>
      </c>
      <c r="CY112" s="31" t="str">
        <f t="shared" si="338"/>
        <v/>
      </c>
      <c r="CZ112" s="31" t="str">
        <f t="shared" si="339"/>
        <v/>
      </c>
      <c r="DA112" s="31" t="str">
        <f t="shared" si="340"/>
        <v/>
      </c>
      <c r="DB112" s="31" t="str">
        <f t="shared" si="341"/>
        <v/>
      </c>
      <c r="DC112" s="31" t="str">
        <f t="shared" si="342"/>
        <v/>
      </c>
      <c r="DD112" s="31" t="str">
        <f t="shared" si="343"/>
        <v/>
      </c>
      <c r="DE112" s="31" t="str">
        <f t="shared" si="344"/>
        <v/>
      </c>
      <c r="DF112" s="31" t="str">
        <f t="shared" si="345"/>
        <v/>
      </c>
      <c r="DG112" s="31" t="str">
        <f t="shared" si="346"/>
        <v/>
      </c>
      <c r="DH112" s="31" t="str">
        <f t="shared" si="347"/>
        <v/>
      </c>
      <c r="DI112" s="31" t="str">
        <f t="shared" si="348"/>
        <v/>
      </c>
      <c r="DJ112" s="31" t="str">
        <f t="shared" si="349"/>
        <v/>
      </c>
      <c r="DK112" s="31" t="str">
        <f t="shared" si="350"/>
        <v/>
      </c>
      <c r="DL112" s="31" t="str">
        <f t="shared" si="351"/>
        <v/>
      </c>
      <c r="DM112" s="31" t="str">
        <f t="shared" si="352"/>
        <v/>
      </c>
      <c r="DN112" s="31" t="str">
        <f t="shared" si="353"/>
        <v/>
      </c>
      <c r="DO112" s="31" t="str">
        <f t="shared" si="354"/>
        <v/>
      </c>
      <c r="DP112" s="31" t="str">
        <f t="shared" si="355"/>
        <v/>
      </c>
      <c r="DQ112" s="31" t="str">
        <f t="shared" si="356"/>
        <v/>
      </c>
      <c r="DR112" s="31" t="str">
        <f t="shared" si="357"/>
        <v/>
      </c>
      <c r="DS112" s="31" t="str">
        <f t="shared" si="358"/>
        <v/>
      </c>
      <c r="DT112" s="31" t="str">
        <f t="shared" si="359"/>
        <v/>
      </c>
      <c r="DU112" s="31" t="str">
        <f t="shared" si="360"/>
        <v/>
      </c>
      <c r="DV112" s="31" t="str">
        <f t="shared" si="361"/>
        <v/>
      </c>
      <c r="DW112" s="48" t="e">
        <f t="shared" si="362"/>
        <v>#VALUE!</v>
      </c>
      <c r="DX112" s="72" t="str">
        <f t="shared" si="363"/>
        <v/>
      </c>
    </row>
    <row r="113" spans="1:128" ht="13.2" x14ac:dyDescent="0.25">
      <c r="A113" s="31" t="s">
        <v>318</v>
      </c>
      <c r="B113" s="72">
        <v>111</v>
      </c>
      <c r="C113" s="15"/>
      <c r="D113" s="14"/>
      <c r="E113" s="14"/>
      <c r="F113" s="14"/>
      <c r="G113" s="14"/>
      <c r="H113" s="14"/>
      <c r="I113" s="15"/>
      <c r="J113" s="47"/>
      <c r="K113" s="47"/>
      <c r="L113" s="47"/>
      <c r="M113" s="54"/>
      <c r="N113" s="54"/>
      <c r="O113" s="54"/>
      <c r="P113" s="54"/>
      <c r="Q113" s="54"/>
      <c r="R113" s="51"/>
      <c r="S113" s="51"/>
      <c r="T113" s="51"/>
      <c r="U113" s="51"/>
      <c r="V113" s="51"/>
      <c r="W113" s="51"/>
      <c r="X113" s="52" t="str">
        <f t="shared" si="273"/>
        <v xml:space="preserve"> </v>
      </c>
      <c r="Y113" s="52" t="str">
        <f t="shared" si="274"/>
        <v xml:space="preserve"> </v>
      </c>
      <c r="Z113" s="52" t="str">
        <f t="shared" si="275"/>
        <v xml:space="preserve"> </v>
      </c>
      <c r="AA113" s="52" t="str">
        <f t="shared" si="276"/>
        <v xml:space="preserve"> </v>
      </c>
      <c r="AB113" s="52" t="str">
        <f t="shared" si="277"/>
        <v xml:space="preserve"> </v>
      </c>
      <c r="AC113" s="54"/>
      <c r="AD113" s="54"/>
      <c r="AE113" s="54"/>
      <c r="AF113" s="54"/>
      <c r="AG113" s="54"/>
      <c r="AH113" s="52" t="str">
        <f t="shared" si="278"/>
        <v xml:space="preserve"> </v>
      </c>
      <c r="AI113" s="52" t="str">
        <f t="shared" si="279"/>
        <v xml:space="preserve"> </v>
      </c>
      <c r="AJ113" s="52" t="str">
        <f t="shared" si="280"/>
        <v xml:space="preserve"> </v>
      </c>
      <c r="AK113" s="52" t="str">
        <f t="shared" si="281"/>
        <v xml:space="preserve"> </v>
      </c>
      <c r="AL113" s="52" t="str">
        <f t="shared" si="282"/>
        <v xml:space="preserve"> </v>
      </c>
      <c r="AM113" s="53"/>
      <c r="AN113" s="53"/>
      <c r="AO113" s="53"/>
      <c r="AP113" s="53"/>
      <c r="AQ113" s="53"/>
      <c r="AR113" s="53"/>
      <c r="AS113" s="55" t="str">
        <f t="shared" si="283"/>
        <v/>
      </c>
      <c r="AT113" s="31" t="str">
        <f t="shared" si="284"/>
        <v/>
      </c>
      <c r="AU113" s="57" t="str">
        <f>IF(D113="","",IF(LOOKUP(AT113,'Master 2012 Pay Sheet'!$A$5:$A$35,'Master 2012 Pay Sheet'!$B$5:$B$35)&gt;0,LOOKUP(AT113,'Master 2012 Pay Sheet'!$A$5:$A$35,'Master 2012 Pay Sheet'!$B$5:$B$35),0))</f>
        <v/>
      </c>
      <c r="AV113" s="56" t="str">
        <f t="shared" si="285"/>
        <v/>
      </c>
      <c r="AW113" s="31" t="str">
        <f t="shared" si="286"/>
        <v/>
      </c>
      <c r="AX113" s="57" t="str">
        <f>IF(D113="","",IF(LOOKUP(AW113,'Master 2012 Pay Sheet'!$C$5:$C$35,'Master 2012 Pay Sheet'!$D$5:$D$35)&gt;0,LOOKUP(AW113,'Master 2012 Pay Sheet'!$C$5:$C$35,'Master 2012 Pay Sheet'!$D$5:$D$35),0))</f>
        <v/>
      </c>
      <c r="AY113" s="56" t="str">
        <f t="shared" si="287"/>
        <v/>
      </c>
      <c r="AZ113" s="31" t="str">
        <f t="shared" si="288"/>
        <v/>
      </c>
      <c r="BA113" s="57" t="str">
        <f>IF(D113="","",IF(LOOKUP(AZ113,'Master 2012 Pay Sheet'!$E$5:$E$35,'Master 2012 Pay Sheet'!$F$5:$F$35)&gt;0,LOOKUP(AZ113,'Master 2012 Pay Sheet'!$E$5:$E$35,'Master 2012 Pay Sheet'!$F$5:$F$35),0))</f>
        <v/>
      </c>
      <c r="BB113" s="57" t="str">
        <f t="shared" si="289"/>
        <v/>
      </c>
      <c r="BC113" s="31" t="str">
        <f t="shared" si="290"/>
        <v/>
      </c>
      <c r="BD113" s="31" t="str">
        <f t="shared" si="291"/>
        <v/>
      </c>
      <c r="BE113" s="31" t="str">
        <f t="shared" si="292"/>
        <v/>
      </c>
      <c r="BF113" s="56" t="str">
        <f t="shared" si="293"/>
        <v/>
      </c>
      <c r="BG113" s="31" t="str">
        <f t="shared" si="294"/>
        <v/>
      </c>
      <c r="BH113" s="31" t="str">
        <f t="shared" si="295"/>
        <v/>
      </c>
      <c r="BI113" s="56" t="str">
        <f t="shared" si="296"/>
        <v/>
      </c>
      <c r="BJ113" s="31" t="str">
        <f t="shared" si="297"/>
        <v/>
      </c>
      <c r="BK113" s="31" t="str">
        <f t="shared" si="298"/>
        <v/>
      </c>
      <c r="BL113" s="31" t="str">
        <f t="shared" si="299"/>
        <v/>
      </c>
      <c r="BM113" s="31" t="str">
        <f t="shared" si="300"/>
        <v/>
      </c>
      <c r="BN113" s="31" t="str">
        <f t="shared" si="301"/>
        <v/>
      </c>
      <c r="BO113" s="31" t="str">
        <f t="shared" si="302"/>
        <v/>
      </c>
      <c r="BP113" s="31" t="str">
        <f t="shared" si="303"/>
        <v/>
      </c>
      <c r="BQ113" s="31" t="str">
        <f t="shared" si="304"/>
        <v/>
      </c>
      <c r="BR113" s="31" t="str">
        <f t="shared" si="305"/>
        <v/>
      </c>
      <c r="BS113" s="31" t="str">
        <f t="shared" si="306"/>
        <v/>
      </c>
      <c r="BT113" s="31" t="str">
        <f t="shared" si="307"/>
        <v/>
      </c>
      <c r="BU113" s="31" t="str">
        <f t="shared" si="308"/>
        <v/>
      </c>
      <c r="BV113" s="31" t="str">
        <f t="shared" si="309"/>
        <v/>
      </c>
      <c r="BW113" s="31" t="str">
        <f t="shared" si="310"/>
        <v/>
      </c>
      <c r="BX113" s="31" t="str">
        <f t="shared" si="311"/>
        <v/>
      </c>
      <c r="BY113" s="31" t="str">
        <f t="shared" si="312"/>
        <v/>
      </c>
      <c r="BZ113" s="31" t="str">
        <f t="shared" si="313"/>
        <v/>
      </c>
      <c r="CA113" s="31" t="str">
        <f t="shared" si="314"/>
        <v/>
      </c>
      <c r="CB113" s="31" t="str">
        <f t="shared" si="315"/>
        <v/>
      </c>
      <c r="CC113" s="31" t="str">
        <f t="shared" si="316"/>
        <v/>
      </c>
      <c r="CD113" s="31" t="str">
        <f t="shared" si="317"/>
        <v/>
      </c>
      <c r="CE113" s="31" t="str">
        <f t="shared" si="318"/>
        <v/>
      </c>
      <c r="CF113" s="31" t="str">
        <f t="shared" si="319"/>
        <v/>
      </c>
      <c r="CG113" s="31" t="str">
        <f t="shared" si="320"/>
        <v/>
      </c>
      <c r="CH113" s="31" t="str">
        <f t="shared" si="321"/>
        <v/>
      </c>
      <c r="CI113" s="31" t="str">
        <f t="shared" si="322"/>
        <v/>
      </c>
      <c r="CJ113" s="31" t="str">
        <f t="shared" si="323"/>
        <v/>
      </c>
      <c r="CK113" s="31" t="str">
        <f t="shared" si="324"/>
        <v/>
      </c>
      <c r="CL113" s="31" t="str">
        <f t="shared" si="325"/>
        <v/>
      </c>
      <c r="CM113" s="31" t="str">
        <f t="shared" si="326"/>
        <v/>
      </c>
      <c r="CN113" s="31" t="str">
        <f t="shared" si="327"/>
        <v/>
      </c>
      <c r="CO113" s="31" t="str">
        <f t="shared" si="328"/>
        <v/>
      </c>
      <c r="CP113" s="31" t="str">
        <f t="shared" si="329"/>
        <v/>
      </c>
      <c r="CQ113" s="31" t="str">
        <f t="shared" si="330"/>
        <v/>
      </c>
      <c r="CR113" s="31" t="str">
        <f t="shared" si="331"/>
        <v/>
      </c>
      <c r="CS113" s="31" t="str">
        <f t="shared" si="332"/>
        <v/>
      </c>
      <c r="CT113" s="31" t="str">
        <f t="shared" si="333"/>
        <v/>
      </c>
      <c r="CU113" s="31" t="str">
        <f t="shared" si="334"/>
        <v/>
      </c>
      <c r="CV113" s="31" t="str">
        <f t="shared" si="335"/>
        <v/>
      </c>
      <c r="CW113" s="31" t="str">
        <f t="shared" si="336"/>
        <v/>
      </c>
      <c r="CX113" s="31" t="str">
        <f t="shared" si="337"/>
        <v/>
      </c>
      <c r="CY113" s="31" t="str">
        <f t="shared" si="338"/>
        <v/>
      </c>
      <c r="CZ113" s="31" t="str">
        <f t="shared" si="339"/>
        <v/>
      </c>
      <c r="DA113" s="31" t="str">
        <f t="shared" si="340"/>
        <v/>
      </c>
      <c r="DB113" s="31" t="str">
        <f t="shared" si="341"/>
        <v/>
      </c>
      <c r="DC113" s="31" t="str">
        <f t="shared" si="342"/>
        <v/>
      </c>
      <c r="DD113" s="31" t="str">
        <f t="shared" si="343"/>
        <v/>
      </c>
      <c r="DE113" s="31" t="str">
        <f t="shared" si="344"/>
        <v/>
      </c>
      <c r="DF113" s="31" t="str">
        <f t="shared" si="345"/>
        <v/>
      </c>
      <c r="DG113" s="31" t="str">
        <f t="shared" si="346"/>
        <v/>
      </c>
      <c r="DH113" s="31" t="str">
        <f t="shared" si="347"/>
        <v/>
      </c>
      <c r="DI113" s="31" t="str">
        <f t="shared" si="348"/>
        <v/>
      </c>
      <c r="DJ113" s="31" t="str">
        <f t="shared" si="349"/>
        <v/>
      </c>
      <c r="DK113" s="31" t="str">
        <f t="shared" si="350"/>
        <v/>
      </c>
      <c r="DL113" s="31" t="str">
        <f t="shared" si="351"/>
        <v/>
      </c>
      <c r="DM113" s="31" t="str">
        <f t="shared" si="352"/>
        <v/>
      </c>
      <c r="DN113" s="31" t="str">
        <f t="shared" si="353"/>
        <v/>
      </c>
      <c r="DO113" s="31" t="str">
        <f t="shared" si="354"/>
        <v/>
      </c>
      <c r="DP113" s="31" t="str">
        <f t="shared" si="355"/>
        <v/>
      </c>
      <c r="DQ113" s="31" t="str">
        <f t="shared" si="356"/>
        <v/>
      </c>
      <c r="DR113" s="31" t="str">
        <f t="shared" si="357"/>
        <v/>
      </c>
      <c r="DS113" s="31" t="str">
        <f t="shared" si="358"/>
        <v/>
      </c>
      <c r="DT113" s="31" t="str">
        <f t="shared" si="359"/>
        <v/>
      </c>
      <c r="DU113" s="31" t="str">
        <f t="shared" si="360"/>
        <v/>
      </c>
      <c r="DV113" s="31" t="str">
        <f t="shared" si="361"/>
        <v/>
      </c>
      <c r="DW113" s="48" t="e">
        <f t="shared" si="362"/>
        <v>#VALUE!</v>
      </c>
      <c r="DX113" s="72" t="str">
        <f t="shared" si="363"/>
        <v/>
      </c>
    </row>
    <row r="114" spans="1:128" ht="13.2" x14ac:dyDescent="0.25">
      <c r="A114" s="31" t="s">
        <v>318</v>
      </c>
      <c r="B114" s="72">
        <v>112</v>
      </c>
      <c r="C114" s="15"/>
      <c r="D114" s="14"/>
      <c r="E114" s="14"/>
      <c r="F114" s="14"/>
      <c r="G114" s="14"/>
      <c r="H114" s="14"/>
      <c r="I114" s="15"/>
      <c r="J114" s="47"/>
      <c r="K114" s="47"/>
      <c r="L114" s="47"/>
      <c r="M114" s="54"/>
      <c r="N114" s="54"/>
      <c r="O114" s="54"/>
      <c r="P114" s="54"/>
      <c r="Q114" s="54"/>
      <c r="R114" s="51"/>
      <c r="S114" s="51"/>
      <c r="T114" s="51"/>
      <c r="U114" s="51"/>
      <c r="V114" s="51"/>
      <c r="W114" s="51"/>
      <c r="X114" s="52" t="str">
        <f t="shared" si="273"/>
        <v xml:space="preserve"> </v>
      </c>
      <c r="Y114" s="52" t="str">
        <f t="shared" si="274"/>
        <v xml:space="preserve"> </v>
      </c>
      <c r="Z114" s="52" t="str">
        <f t="shared" si="275"/>
        <v xml:space="preserve"> </v>
      </c>
      <c r="AA114" s="52" t="str">
        <f t="shared" si="276"/>
        <v xml:space="preserve"> </v>
      </c>
      <c r="AB114" s="52" t="str">
        <f t="shared" si="277"/>
        <v xml:space="preserve"> </v>
      </c>
      <c r="AC114" s="54"/>
      <c r="AD114" s="54"/>
      <c r="AE114" s="54"/>
      <c r="AF114" s="54"/>
      <c r="AG114" s="54"/>
      <c r="AH114" s="52" t="str">
        <f t="shared" si="278"/>
        <v xml:space="preserve"> </v>
      </c>
      <c r="AI114" s="52" t="str">
        <f t="shared" si="279"/>
        <v xml:space="preserve"> </v>
      </c>
      <c r="AJ114" s="52" t="str">
        <f t="shared" si="280"/>
        <v xml:space="preserve"> </v>
      </c>
      <c r="AK114" s="52" t="str">
        <f t="shared" si="281"/>
        <v xml:space="preserve"> </v>
      </c>
      <c r="AL114" s="52" t="str">
        <f t="shared" si="282"/>
        <v xml:space="preserve"> </v>
      </c>
      <c r="AM114" s="53"/>
      <c r="AN114" s="53"/>
      <c r="AO114" s="53"/>
      <c r="AP114" s="53"/>
      <c r="AQ114" s="53"/>
      <c r="AR114" s="53"/>
      <c r="AS114" s="55" t="str">
        <f t="shared" si="283"/>
        <v/>
      </c>
      <c r="AT114" s="31" t="str">
        <f t="shared" si="284"/>
        <v/>
      </c>
      <c r="AU114" s="57" t="str">
        <f>IF(D114="","",IF(LOOKUP(AT114,'Master 2012 Pay Sheet'!$A$5:$A$35,'Master 2012 Pay Sheet'!$B$5:$B$35)&gt;0,LOOKUP(AT114,'Master 2012 Pay Sheet'!$A$5:$A$35,'Master 2012 Pay Sheet'!$B$5:$B$35),0))</f>
        <v/>
      </c>
      <c r="AV114" s="56" t="str">
        <f t="shared" si="285"/>
        <v/>
      </c>
      <c r="AW114" s="31" t="str">
        <f t="shared" si="286"/>
        <v/>
      </c>
      <c r="AX114" s="57" t="str">
        <f>IF(D114="","",IF(LOOKUP(AW114,'Master 2012 Pay Sheet'!$C$5:$C$35,'Master 2012 Pay Sheet'!$D$5:$D$35)&gt;0,LOOKUP(AW114,'Master 2012 Pay Sheet'!$C$5:$C$35,'Master 2012 Pay Sheet'!$D$5:$D$35),0))</f>
        <v/>
      </c>
      <c r="AY114" s="56" t="str">
        <f t="shared" si="287"/>
        <v/>
      </c>
      <c r="AZ114" s="31" t="str">
        <f t="shared" si="288"/>
        <v/>
      </c>
      <c r="BA114" s="57" t="str">
        <f>IF(D114="","",IF(LOOKUP(AZ114,'Master 2012 Pay Sheet'!$E$5:$E$35,'Master 2012 Pay Sheet'!$F$5:$F$35)&gt;0,LOOKUP(AZ114,'Master 2012 Pay Sheet'!$E$5:$E$35,'Master 2012 Pay Sheet'!$F$5:$F$35),0))</f>
        <v/>
      </c>
      <c r="BB114" s="57" t="str">
        <f t="shared" si="289"/>
        <v/>
      </c>
      <c r="BC114" s="31" t="str">
        <f t="shared" si="290"/>
        <v/>
      </c>
      <c r="BD114" s="31" t="str">
        <f t="shared" si="291"/>
        <v/>
      </c>
      <c r="BE114" s="31" t="str">
        <f t="shared" si="292"/>
        <v/>
      </c>
      <c r="BF114" s="56" t="str">
        <f t="shared" si="293"/>
        <v/>
      </c>
      <c r="BG114" s="31" t="str">
        <f t="shared" si="294"/>
        <v/>
      </c>
      <c r="BH114" s="31" t="str">
        <f t="shared" si="295"/>
        <v/>
      </c>
      <c r="BI114" s="56" t="str">
        <f t="shared" si="296"/>
        <v/>
      </c>
      <c r="BJ114" s="31" t="str">
        <f t="shared" si="297"/>
        <v/>
      </c>
      <c r="BK114" s="31" t="str">
        <f t="shared" si="298"/>
        <v/>
      </c>
      <c r="BL114" s="31" t="str">
        <f t="shared" si="299"/>
        <v/>
      </c>
      <c r="BM114" s="31" t="str">
        <f t="shared" si="300"/>
        <v/>
      </c>
      <c r="BN114" s="31" t="str">
        <f t="shared" si="301"/>
        <v/>
      </c>
      <c r="BO114" s="31" t="str">
        <f t="shared" si="302"/>
        <v/>
      </c>
      <c r="BP114" s="31" t="str">
        <f t="shared" si="303"/>
        <v/>
      </c>
      <c r="BQ114" s="31" t="str">
        <f t="shared" si="304"/>
        <v/>
      </c>
      <c r="BR114" s="31" t="str">
        <f t="shared" si="305"/>
        <v/>
      </c>
      <c r="BS114" s="31" t="str">
        <f t="shared" si="306"/>
        <v/>
      </c>
      <c r="BT114" s="31" t="str">
        <f t="shared" si="307"/>
        <v/>
      </c>
      <c r="BU114" s="31" t="str">
        <f t="shared" si="308"/>
        <v/>
      </c>
      <c r="BV114" s="31" t="str">
        <f t="shared" si="309"/>
        <v/>
      </c>
      <c r="BW114" s="31" t="str">
        <f t="shared" si="310"/>
        <v/>
      </c>
      <c r="BX114" s="31" t="str">
        <f t="shared" si="311"/>
        <v/>
      </c>
      <c r="BY114" s="31" t="str">
        <f t="shared" si="312"/>
        <v/>
      </c>
      <c r="BZ114" s="31" t="str">
        <f t="shared" si="313"/>
        <v/>
      </c>
      <c r="CA114" s="31" t="str">
        <f t="shared" si="314"/>
        <v/>
      </c>
      <c r="CB114" s="31" t="str">
        <f t="shared" si="315"/>
        <v/>
      </c>
      <c r="CC114" s="31" t="str">
        <f t="shared" si="316"/>
        <v/>
      </c>
      <c r="CD114" s="31" t="str">
        <f t="shared" si="317"/>
        <v/>
      </c>
      <c r="CE114" s="31" t="str">
        <f t="shared" si="318"/>
        <v/>
      </c>
      <c r="CF114" s="31" t="str">
        <f t="shared" si="319"/>
        <v/>
      </c>
      <c r="CG114" s="31" t="str">
        <f t="shared" si="320"/>
        <v/>
      </c>
      <c r="CH114" s="31" t="str">
        <f t="shared" si="321"/>
        <v/>
      </c>
      <c r="CI114" s="31" t="str">
        <f t="shared" si="322"/>
        <v/>
      </c>
      <c r="CJ114" s="31" t="str">
        <f t="shared" si="323"/>
        <v/>
      </c>
      <c r="CK114" s="31" t="str">
        <f t="shared" si="324"/>
        <v/>
      </c>
      <c r="CL114" s="31" t="str">
        <f t="shared" si="325"/>
        <v/>
      </c>
      <c r="CM114" s="31" t="str">
        <f t="shared" si="326"/>
        <v/>
      </c>
      <c r="CN114" s="31" t="str">
        <f t="shared" si="327"/>
        <v/>
      </c>
      <c r="CO114" s="31" t="str">
        <f t="shared" si="328"/>
        <v/>
      </c>
      <c r="CP114" s="31" t="str">
        <f t="shared" si="329"/>
        <v/>
      </c>
      <c r="CQ114" s="31" t="str">
        <f t="shared" si="330"/>
        <v/>
      </c>
      <c r="CR114" s="31" t="str">
        <f t="shared" si="331"/>
        <v/>
      </c>
      <c r="CS114" s="31" t="str">
        <f t="shared" si="332"/>
        <v/>
      </c>
      <c r="CT114" s="31" t="str">
        <f t="shared" si="333"/>
        <v/>
      </c>
      <c r="CU114" s="31" t="str">
        <f t="shared" si="334"/>
        <v/>
      </c>
      <c r="CV114" s="31" t="str">
        <f t="shared" si="335"/>
        <v/>
      </c>
      <c r="CW114" s="31" t="str">
        <f t="shared" si="336"/>
        <v/>
      </c>
      <c r="CX114" s="31" t="str">
        <f t="shared" si="337"/>
        <v/>
      </c>
      <c r="CY114" s="31" t="str">
        <f t="shared" si="338"/>
        <v/>
      </c>
      <c r="CZ114" s="31" t="str">
        <f t="shared" si="339"/>
        <v/>
      </c>
      <c r="DA114" s="31" t="str">
        <f t="shared" si="340"/>
        <v/>
      </c>
      <c r="DB114" s="31" t="str">
        <f t="shared" si="341"/>
        <v/>
      </c>
      <c r="DC114" s="31" t="str">
        <f t="shared" si="342"/>
        <v/>
      </c>
      <c r="DD114" s="31" t="str">
        <f t="shared" si="343"/>
        <v/>
      </c>
      <c r="DE114" s="31" t="str">
        <f t="shared" si="344"/>
        <v/>
      </c>
      <c r="DF114" s="31" t="str">
        <f t="shared" si="345"/>
        <v/>
      </c>
      <c r="DG114" s="31" t="str">
        <f t="shared" si="346"/>
        <v/>
      </c>
      <c r="DH114" s="31" t="str">
        <f t="shared" si="347"/>
        <v/>
      </c>
      <c r="DI114" s="31" t="str">
        <f t="shared" si="348"/>
        <v/>
      </c>
      <c r="DJ114" s="31" t="str">
        <f t="shared" si="349"/>
        <v/>
      </c>
      <c r="DK114" s="31" t="str">
        <f t="shared" si="350"/>
        <v/>
      </c>
      <c r="DL114" s="31" t="str">
        <f t="shared" si="351"/>
        <v/>
      </c>
      <c r="DM114" s="31" t="str">
        <f t="shared" si="352"/>
        <v/>
      </c>
      <c r="DN114" s="31" t="str">
        <f t="shared" si="353"/>
        <v/>
      </c>
      <c r="DO114" s="31" t="str">
        <f t="shared" si="354"/>
        <v/>
      </c>
      <c r="DP114" s="31" t="str">
        <f t="shared" si="355"/>
        <v/>
      </c>
      <c r="DQ114" s="31" t="str">
        <f t="shared" si="356"/>
        <v/>
      </c>
      <c r="DR114" s="31" t="str">
        <f t="shared" si="357"/>
        <v/>
      </c>
      <c r="DS114" s="31" t="str">
        <f t="shared" si="358"/>
        <v/>
      </c>
      <c r="DT114" s="31" t="str">
        <f t="shared" si="359"/>
        <v/>
      </c>
      <c r="DU114" s="31" t="str">
        <f t="shared" si="360"/>
        <v/>
      </c>
      <c r="DV114" s="31" t="str">
        <f t="shared" si="361"/>
        <v/>
      </c>
      <c r="DW114" s="48" t="e">
        <f t="shared" si="362"/>
        <v>#VALUE!</v>
      </c>
      <c r="DX114" s="72" t="str">
        <f t="shared" si="363"/>
        <v/>
      </c>
    </row>
    <row r="115" spans="1:128" ht="13.2" x14ac:dyDescent="0.25">
      <c r="A115" s="31" t="s">
        <v>318</v>
      </c>
      <c r="B115" s="72">
        <v>113</v>
      </c>
      <c r="C115" s="15"/>
      <c r="D115" s="14"/>
      <c r="E115" s="14"/>
      <c r="F115" s="14"/>
      <c r="G115" s="14"/>
      <c r="H115" s="14"/>
      <c r="I115" s="15"/>
      <c r="J115" s="47"/>
      <c r="K115" s="47"/>
      <c r="L115" s="47"/>
      <c r="M115" s="54"/>
      <c r="N115" s="54"/>
      <c r="O115" s="54"/>
      <c r="P115" s="54"/>
      <c r="Q115" s="54"/>
      <c r="R115" s="51"/>
      <c r="S115" s="51"/>
      <c r="T115" s="51"/>
      <c r="U115" s="51"/>
      <c r="V115" s="51"/>
      <c r="W115" s="51"/>
      <c r="X115" s="52" t="str">
        <f t="shared" si="273"/>
        <v xml:space="preserve"> </v>
      </c>
      <c r="Y115" s="52" t="str">
        <f t="shared" si="274"/>
        <v xml:space="preserve"> </v>
      </c>
      <c r="Z115" s="52" t="str">
        <f t="shared" si="275"/>
        <v xml:space="preserve"> </v>
      </c>
      <c r="AA115" s="52" t="str">
        <f t="shared" si="276"/>
        <v xml:space="preserve"> </v>
      </c>
      <c r="AB115" s="52" t="str">
        <f t="shared" si="277"/>
        <v xml:space="preserve"> </v>
      </c>
      <c r="AC115" s="54"/>
      <c r="AD115" s="54"/>
      <c r="AE115" s="54"/>
      <c r="AF115" s="54"/>
      <c r="AG115" s="54"/>
      <c r="AH115" s="52" t="str">
        <f t="shared" si="278"/>
        <v xml:space="preserve"> </v>
      </c>
      <c r="AI115" s="52" t="str">
        <f t="shared" si="279"/>
        <v xml:space="preserve"> </v>
      </c>
      <c r="AJ115" s="52" t="str">
        <f t="shared" si="280"/>
        <v xml:space="preserve"> </v>
      </c>
      <c r="AK115" s="52" t="str">
        <f t="shared" si="281"/>
        <v xml:space="preserve"> </v>
      </c>
      <c r="AL115" s="52" t="str">
        <f t="shared" si="282"/>
        <v xml:space="preserve"> </v>
      </c>
      <c r="AM115" s="53"/>
      <c r="AN115" s="53"/>
      <c r="AO115" s="53"/>
      <c r="AP115" s="53"/>
      <c r="AQ115" s="53"/>
      <c r="AR115" s="53"/>
      <c r="AS115" s="55" t="str">
        <f t="shared" si="283"/>
        <v/>
      </c>
      <c r="AT115" s="31" t="str">
        <f t="shared" si="284"/>
        <v/>
      </c>
      <c r="AU115" s="57" t="str">
        <f>IF(D115="","",IF(LOOKUP(AT115,'Master 2012 Pay Sheet'!$A$5:$A$35,'Master 2012 Pay Sheet'!$B$5:$B$35)&gt;0,LOOKUP(AT115,'Master 2012 Pay Sheet'!$A$5:$A$35,'Master 2012 Pay Sheet'!$B$5:$B$35),0))</f>
        <v/>
      </c>
      <c r="AV115" s="56" t="str">
        <f t="shared" si="285"/>
        <v/>
      </c>
      <c r="AW115" s="31" t="str">
        <f t="shared" si="286"/>
        <v/>
      </c>
      <c r="AX115" s="57" t="str">
        <f>IF(D115="","",IF(LOOKUP(AW115,'Master 2012 Pay Sheet'!$C$5:$C$35,'Master 2012 Pay Sheet'!$D$5:$D$35)&gt;0,LOOKUP(AW115,'Master 2012 Pay Sheet'!$C$5:$C$35,'Master 2012 Pay Sheet'!$D$5:$D$35),0))</f>
        <v/>
      </c>
      <c r="AY115" s="56" t="str">
        <f t="shared" si="287"/>
        <v/>
      </c>
      <c r="AZ115" s="31" t="str">
        <f t="shared" si="288"/>
        <v/>
      </c>
      <c r="BA115" s="57" t="str">
        <f>IF(D115="","",IF(LOOKUP(AZ115,'Master 2012 Pay Sheet'!$E$5:$E$35,'Master 2012 Pay Sheet'!$F$5:$F$35)&gt;0,LOOKUP(AZ115,'Master 2012 Pay Sheet'!$E$5:$E$35,'Master 2012 Pay Sheet'!$F$5:$F$35),0))</f>
        <v/>
      </c>
      <c r="BB115" s="57" t="str">
        <f t="shared" si="289"/>
        <v/>
      </c>
      <c r="BC115" s="31" t="str">
        <f t="shared" si="290"/>
        <v/>
      </c>
      <c r="BD115" s="31" t="str">
        <f t="shared" si="291"/>
        <v/>
      </c>
      <c r="BE115" s="31" t="str">
        <f t="shared" si="292"/>
        <v/>
      </c>
      <c r="BF115" s="56" t="str">
        <f t="shared" si="293"/>
        <v/>
      </c>
      <c r="BG115" s="31" t="str">
        <f t="shared" si="294"/>
        <v/>
      </c>
      <c r="BH115" s="31" t="str">
        <f t="shared" si="295"/>
        <v/>
      </c>
      <c r="BI115" s="56" t="str">
        <f t="shared" si="296"/>
        <v/>
      </c>
      <c r="BJ115" s="31" t="str">
        <f t="shared" si="297"/>
        <v/>
      </c>
      <c r="BK115" s="31" t="str">
        <f t="shared" si="298"/>
        <v/>
      </c>
      <c r="BL115" s="31" t="str">
        <f t="shared" si="299"/>
        <v/>
      </c>
      <c r="BM115" s="31" t="str">
        <f t="shared" si="300"/>
        <v/>
      </c>
      <c r="BN115" s="31" t="str">
        <f t="shared" si="301"/>
        <v/>
      </c>
      <c r="BO115" s="31" t="str">
        <f t="shared" si="302"/>
        <v/>
      </c>
      <c r="BP115" s="31" t="str">
        <f t="shared" si="303"/>
        <v/>
      </c>
      <c r="BQ115" s="31" t="str">
        <f t="shared" si="304"/>
        <v/>
      </c>
      <c r="BR115" s="31" t="str">
        <f t="shared" si="305"/>
        <v/>
      </c>
      <c r="BS115" s="31" t="str">
        <f t="shared" si="306"/>
        <v/>
      </c>
      <c r="BT115" s="31" t="str">
        <f t="shared" si="307"/>
        <v/>
      </c>
      <c r="BU115" s="31" t="str">
        <f t="shared" si="308"/>
        <v/>
      </c>
      <c r="BV115" s="31" t="str">
        <f t="shared" si="309"/>
        <v/>
      </c>
      <c r="BW115" s="31" t="str">
        <f t="shared" si="310"/>
        <v/>
      </c>
      <c r="BX115" s="31" t="str">
        <f t="shared" si="311"/>
        <v/>
      </c>
      <c r="BY115" s="31" t="str">
        <f t="shared" si="312"/>
        <v/>
      </c>
      <c r="BZ115" s="31" t="str">
        <f t="shared" si="313"/>
        <v/>
      </c>
      <c r="CA115" s="31" t="str">
        <f t="shared" si="314"/>
        <v/>
      </c>
      <c r="CB115" s="31" t="str">
        <f t="shared" si="315"/>
        <v/>
      </c>
      <c r="CC115" s="31" t="str">
        <f t="shared" si="316"/>
        <v/>
      </c>
      <c r="CD115" s="31" t="str">
        <f t="shared" si="317"/>
        <v/>
      </c>
      <c r="CE115" s="31" t="str">
        <f t="shared" si="318"/>
        <v/>
      </c>
      <c r="CF115" s="31" t="str">
        <f t="shared" si="319"/>
        <v/>
      </c>
      <c r="CG115" s="31" t="str">
        <f t="shared" si="320"/>
        <v/>
      </c>
      <c r="CH115" s="31" t="str">
        <f t="shared" si="321"/>
        <v/>
      </c>
      <c r="CI115" s="31" t="str">
        <f t="shared" si="322"/>
        <v/>
      </c>
      <c r="CJ115" s="31" t="str">
        <f t="shared" si="323"/>
        <v/>
      </c>
      <c r="CK115" s="31" t="str">
        <f t="shared" si="324"/>
        <v/>
      </c>
      <c r="CL115" s="31" t="str">
        <f t="shared" si="325"/>
        <v/>
      </c>
      <c r="CM115" s="31" t="str">
        <f t="shared" si="326"/>
        <v/>
      </c>
      <c r="CN115" s="31" t="str">
        <f t="shared" si="327"/>
        <v/>
      </c>
      <c r="CO115" s="31" t="str">
        <f t="shared" si="328"/>
        <v/>
      </c>
      <c r="CP115" s="31" t="str">
        <f t="shared" si="329"/>
        <v/>
      </c>
      <c r="CQ115" s="31" t="str">
        <f t="shared" si="330"/>
        <v/>
      </c>
      <c r="CR115" s="31" t="str">
        <f t="shared" si="331"/>
        <v/>
      </c>
      <c r="CS115" s="31" t="str">
        <f t="shared" si="332"/>
        <v/>
      </c>
      <c r="CT115" s="31" t="str">
        <f t="shared" si="333"/>
        <v/>
      </c>
      <c r="CU115" s="31" t="str">
        <f t="shared" si="334"/>
        <v/>
      </c>
      <c r="CV115" s="31" t="str">
        <f t="shared" si="335"/>
        <v/>
      </c>
      <c r="CW115" s="31" t="str">
        <f t="shared" si="336"/>
        <v/>
      </c>
      <c r="CX115" s="31" t="str">
        <f t="shared" si="337"/>
        <v/>
      </c>
      <c r="CY115" s="31" t="str">
        <f t="shared" si="338"/>
        <v/>
      </c>
      <c r="CZ115" s="31" t="str">
        <f t="shared" si="339"/>
        <v/>
      </c>
      <c r="DA115" s="31" t="str">
        <f t="shared" si="340"/>
        <v/>
      </c>
      <c r="DB115" s="31" t="str">
        <f t="shared" si="341"/>
        <v/>
      </c>
      <c r="DC115" s="31" t="str">
        <f t="shared" si="342"/>
        <v/>
      </c>
      <c r="DD115" s="31" t="str">
        <f t="shared" si="343"/>
        <v/>
      </c>
      <c r="DE115" s="31" t="str">
        <f t="shared" si="344"/>
        <v/>
      </c>
      <c r="DF115" s="31" t="str">
        <f t="shared" si="345"/>
        <v/>
      </c>
      <c r="DG115" s="31" t="str">
        <f t="shared" si="346"/>
        <v/>
      </c>
      <c r="DH115" s="31" t="str">
        <f t="shared" si="347"/>
        <v/>
      </c>
      <c r="DI115" s="31" t="str">
        <f t="shared" si="348"/>
        <v/>
      </c>
      <c r="DJ115" s="31" t="str">
        <f t="shared" si="349"/>
        <v/>
      </c>
      <c r="DK115" s="31" t="str">
        <f t="shared" si="350"/>
        <v/>
      </c>
      <c r="DL115" s="31" t="str">
        <f t="shared" si="351"/>
        <v/>
      </c>
      <c r="DM115" s="31" t="str">
        <f t="shared" si="352"/>
        <v/>
      </c>
      <c r="DN115" s="31" t="str">
        <f t="shared" si="353"/>
        <v/>
      </c>
      <c r="DO115" s="31" t="str">
        <f t="shared" si="354"/>
        <v/>
      </c>
      <c r="DP115" s="31" t="str">
        <f t="shared" si="355"/>
        <v/>
      </c>
      <c r="DQ115" s="31" t="str">
        <f t="shared" si="356"/>
        <v/>
      </c>
      <c r="DR115" s="31" t="str">
        <f t="shared" si="357"/>
        <v/>
      </c>
      <c r="DS115" s="31" t="str">
        <f t="shared" si="358"/>
        <v/>
      </c>
      <c r="DT115" s="31" t="str">
        <f t="shared" si="359"/>
        <v/>
      </c>
      <c r="DU115" s="31" t="str">
        <f t="shared" si="360"/>
        <v/>
      </c>
      <c r="DV115" s="31" t="str">
        <f t="shared" si="361"/>
        <v/>
      </c>
      <c r="DW115" s="48" t="e">
        <f t="shared" si="362"/>
        <v>#VALUE!</v>
      </c>
      <c r="DX115" s="72" t="str">
        <f t="shared" si="363"/>
        <v/>
      </c>
    </row>
    <row r="116" spans="1:128" ht="13.2" x14ac:dyDescent="0.25">
      <c r="A116" s="31" t="s">
        <v>318</v>
      </c>
      <c r="B116" s="72">
        <v>114</v>
      </c>
      <c r="C116" s="15"/>
      <c r="D116" s="14"/>
      <c r="E116" s="14"/>
      <c r="F116" s="14"/>
      <c r="G116" s="14"/>
      <c r="H116" s="14"/>
      <c r="I116" s="15"/>
      <c r="J116" s="47"/>
      <c r="K116" s="47"/>
      <c r="L116" s="47"/>
      <c r="M116" s="54"/>
      <c r="N116" s="54"/>
      <c r="O116" s="54"/>
      <c r="P116" s="54"/>
      <c r="Q116" s="54"/>
      <c r="R116" s="51"/>
      <c r="S116" s="51"/>
      <c r="T116" s="51"/>
      <c r="U116" s="51"/>
      <c r="V116" s="51"/>
      <c r="W116" s="51"/>
      <c r="X116" s="52" t="str">
        <f t="shared" si="273"/>
        <v xml:space="preserve"> </v>
      </c>
      <c r="Y116" s="52" t="str">
        <f t="shared" si="274"/>
        <v xml:space="preserve"> </v>
      </c>
      <c r="Z116" s="52" t="str">
        <f t="shared" si="275"/>
        <v xml:space="preserve"> </v>
      </c>
      <c r="AA116" s="52" t="str">
        <f t="shared" si="276"/>
        <v xml:space="preserve"> </v>
      </c>
      <c r="AB116" s="52" t="str">
        <f t="shared" si="277"/>
        <v xml:space="preserve"> </v>
      </c>
      <c r="AC116" s="54"/>
      <c r="AD116" s="54"/>
      <c r="AE116" s="54"/>
      <c r="AF116" s="54"/>
      <c r="AG116" s="54"/>
      <c r="AH116" s="52" t="str">
        <f t="shared" si="278"/>
        <v xml:space="preserve"> </v>
      </c>
      <c r="AI116" s="52" t="str">
        <f t="shared" si="279"/>
        <v xml:space="preserve"> </v>
      </c>
      <c r="AJ116" s="52" t="str">
        <f t="shared" si="280"/>
        <v xml:space="preserve"> </v>
      </c>
      <c r="AK116" s="52" t="str">
        <f t="shared" si="281"/>
        <v xml:space="preserve"> </v>
      </c>
      <c r="AL116" s="52" t="str">
        <f t="shared" si="282"/>
        <v xml:space="preserve"> </v>
      </c>
      <c r="AM116" s="53"/>
      <c r="AN116" s="53"/>
      <c r="AO116" s="53"/>
      <c r="AP116" s="53"/>
      <c r="AQ116" s="53"/>
      <c r="AR116" s="53"/>
      <c r="AS116" s="55" t="str">
        <f t="shared" si="283"/>
        <v/>
      </c>
      <c r="AT116" s="31" t="str">
        <f t="shared" si="284"/>
        <v/>
      </c>
      <c r="AU116" s="57" t="str">
        <f>IF(D116="","",IF(LOOKUP(AT116,'Master 2012 Pay Sheet'!$A$5:$A$35,'Master 2012 Pay Sheet'!$B$5:$B$35)&gt;0,LOOKUP(AT116,'Master 2012 Pay Sheet'!$A$5:$A$35,'Master 2012 Pay Sheet'!$B$5:$B$35),0))</f>
        <v/>
      </c>
      <c r="AV116" s="56" t="str">
        <f t="shared" si="285"/>
        <v/>
      </c>
      <c r="AW116" s="31" t="str">
        <f t="shared" si="286"/>
        <v/>
      </c>
      <c r="AX116" s="57" t="str">
        <f>IF(D116="","",IF(LOOKUP(AW116,'Master 2012 Pay Sheet'!$C$5:$C$35,'Master 2012 Pay Sheet'!$D$5:$D$35)&gt;0,LOOKUP(AW116,'Master 2012 Pay Sheet'!$C$5:$C$35,'Master 2012 Pay Sheet'!$D$5:$D$35),0))</f>
        <v/>
      </c>
      <c r="AY116" s="56" t="str">
        <f t="shared" si="287"/>
        <v/>
      </c>
      <c r="AZ116" s="31" t="str">
        <f t="shared" si="288"/>
        <v/>
      </c>
      <c r="BA116" s="57" t="str">
        <f>IF(D116="","",IF(LOOKUP(AZ116,'Master 2012 Pay Sheet'!$E$5:$E$35,'Master 2012 Pay Sheet'!$F$5:$F$35)&gt;0,LOOKUP(AZ116,'Master 2012 Pay Sheet'!$E$5:$E$35,'Master 2012 Pay Sheet'!$F$5:$F$35),0))</f>
        <v/>
      </c>
      <c r="BB116" s="57" t="str">
        <f t="shared" si="289"/>
        <v/>
      </c>
      <c r="BC116" s="31" t="str">
        <f t="shared" si="290"/>
        <v/>
      </c>
      <c r="BD116" s="31" t="str">
        <f t="shared" si="291"/>
        <v/>
      </c>
      <c r="BE116" s="31" t="str">
        <f t="shared" si="292"/>
        <v/>
      </c>
      <c r="BF116" s="56" t="str">
        <f t="shared" si="293"/>
        <v/>
      </c>
      <c r="BG116" s="31" t="str">
        <f t="shared" si="294"/>
        <v/>
      </c>
      <c r="BH116" s="31" t="str">
        <f t="shared" si="295"/>
        <v/>
      </c>
      <c r="BI116" s="56" t="str">
        <f t="shared" si="296"/>
        <v/>
      </c>
      <c r="BJ116" s="31" t="str">
        <f t="shared" si="297"/>
        <v/>
      </c>
      <c r="BK116" s="31" t="str">
        <f t="shared" si="298"/>
        <v/>
      </c>
      <c r="BL116" s="31" t="str">
        <f t="shared" si="299"/>
        <v/>
      </c>
      <c r="BM116" s="31" t="str">
        <f t="shared" si="300"/>
        <v/>
      </c>
      <c r="BN116" s="31" t="str">
        <f t="shared" si="301"/>
        <v/>
      </c>
      <c r="BO116" s="31" t="str">
        <f t="shared" si="302"/>
        <v/>
      </c>
      <c r="BP116" s="31" t="str">
        <f t="shared" si="303"/>
        <v/>
      </c>
      <c r="BQ116" s="31" t="str">
        <f t="shared" si="304"/>
        <v/>
      </c>
      <c r="BR116" s="31" t="str">
        <f t="shared" si="305"/>
        <v/>
      </c>
      <c r="BS116" s="31" t="str">
        <f t="shared" si="306"/>
        <v/>
      </c>
      <c r="BT116" s="31" t="str">
        <f t="shared" si="307"/>
        <v/>
      </c>
      <c r="BU116" s="31" t="str">
        <f t="shared" si="308"/>
        <v/>
      </c>
      <c r="BV116" s="31" t="str">
        <f t="shared" si="309"/>
        <v/>
      </c>
      <c r="BW116" s="31" t="str">
        <f t="shared" si="310"/>
        <v/>
      </c>
      <c r="BX116" s="31" t="str">
        <f t="shared" si="311"/>
        <v/>
      </c>
      <c r="BY116" s="31" t="str">
        <f t="shared" si="312"/>
        <v/>
      </c>
      <c r="BZ116" s="31" t="str">
        <f t="shared" si="313"/>
        <v/>
      </c>
      <c r="CA116" s="31" t="str">
        <f t="shared" si="314"/>
        <v/>
      </c>
      <c r="CB116" s="31" t="str">
        <f t="shared" si="315"/>
        <v/>
      </c>
      <c r="CC116" s="31" t="str">
        <f t="shared" si="316"/>
        <v/>
      </c>
      <c r="CD116" s="31" t="str">
        <f t="shared" si="317"/>
        <v/>
      </c>
      <c r="CE116" s="31" t="str">
        <f t="shared" si="318"/>
        <v/>
      </c>
      <c r="CF116" s="31" t="str">
        <f t="shared" si="319"/>
        <v/>
      </c>
      <c r="CG116" s="31" t="str">
        <f t="shared" si="320"/>
        <v/>
      </c>
      <c r="CH116" s="31" t="str">
        <f t="shared" si="321"/>
        <v/>
      </c>
      <c r="CI116" s="31" t="str">
        <f t="shared" si="322"/>
        <v/>
      </c>
      <c r="CJ116" s="31" t="str">
        <f t="shared" si="323"/>
        <v/>
      </c>
      <c r="CK116" s="31" t="str">
        <f t="shared" si="324"/>
        <v/>
      </c>
      <c r="CL116" s="31" t="str">
        <f t="shared" si="325"/>
        <v/>
      </c>
      <c r="CM116" s="31" t="str">
        <f t="shared" si="326"/>
        <v/>
      </c>
      <c r="CN116" s="31" t="str">
        <f t="shared" si="327"/>
        <v/>
      </c>
      <c r="CO116" s="31" t="str">
        <f t="shared" si="328"/>
        <v/>
      </c>
      <c r="CP116" s="31" t="str">
        <f t="shared" si="329"/>
        <v/>
      </c>
      <c r="CQ116" s="31" t="str">
        <f t="shared" si="330"/>
        <v/>
      </c>
      <c r="CR116" s="31" t="str">
        <f t="shared" si="331"/>
        <v/>
      </c>
      <c r="CS116" s="31" t="str">
        <f t="shared" si="332"/>
        <v/>
      </c>
      <c r="CT116" s="31" t="str">
        <f t="shared" si="333"/>
        <v/>
      </c>
      <c r="CU116" s="31" t="str">
        <f t="shared" si="334"/>
        <v/>
      </c>
      <c r="CV116" s="31" t="str">
        <f t="shared" si="335"/>
        <v/>
      </c>
      <c r="CW116" s="31" t="str">
        <f t="shared" si="336"/>
        <v/>
      </c>
      <c r="CX116" s="31" t="str">
        <f t="shared" si="337"/>
        <v/>
      </c>
      <c r="CY116" s="31" t="str">
        <f t="shared" si="338"/>
        <v/>
      </c>
      <c r="CZ116" s="31" t="str">
        <f t="shared" si="339"/>
        <v/>
      </c>
      <c r="DA116" s="31" t="str">
        <f t="shared" si="340"/>
        <v/>
      </c>
      <c r="DB116" s="31" t="str">
        <f t="shared" si="341"/>
        <v/>
      </c>
      <c r="DC116" s="31" t="str">
        <f t="shared" si="342"/>
        <v/>
      </c>
      <c r="DD116" s="31" t="str">
        <f t="shared" si="343"/>
        <v/>
      </c>
      <c r="DE116" s="31" t="str">
        <f t="shared" si="344"/>
        <v/>
      </c>
      <c r="DF116" s="31" t="str">
        <f t="shared" si="345"/>
        <v/>
      </c>
      <c r="DG116" s="31" t="str">
        <f t="shared" si="346"/>
        <v/>
      </c>
      <c r="DH116" s="31" t="str">
        <f t="shared" si="347"/>
        <v/>
      </c>
      <c r="DI116" s="31" t="str">
        <f t="shared" si="348"/>
        <v/>
      </c>
      <c r="DJ116" s="31" t="str">
        <f t="shared" si="349"/>
        <v/>
      </c>
      <c r="DK116" s="31" t="str">
        <f t="shared" si="350"/>
        <v/>
      </c>
      <c r="DL116" s="31" t="str">
        <f t="shared" si="351"/>
        <v/>
      </c>
      <c r="DM116" s="31" t="str">
        <f t="shared" si="352"/>
        <v/>
      </c>
      <c r="DN116" s="31" t="str">
        <f t="shared" si="353"/>
        <v/>
      </c>
      <c r="DO116" s="31" t="str">
        <f t="shared" si="354"/>
        <v/>
      </c>
      <c r="DP116" s="31" t="str">
        <f t="shared" si="355"/>
        <v/>
      </c>
      <c r="DQ116" s="31" t="str">
        <f t="shared" si="356"/>
        <v/>
      </c>
      <c r="DR116" s="31" t="str">
        <f t="shared" si="357"/>
        <v/>
      </c>
      <c r="DS116" s="31" t="str">
        <f t="shared" si="358"/>
        <v/>
      </c>
      <c r="DT116" s="31" t="str">
        <f t="shared" si="359"/>
        <v/>
      </c>
      <c r="DU116" s="31" t="str">
        <f t="shared" si="360"/>
        <v/>
      </c>
      <c r="DV116" s="31" t="str">
        <f t="shared" si="361"/>
        <v/>
      </c>
      <c r="DW116" s="48" t="e">
        <f t="shared" si="362"/>
        <v>#VALUE!</v>
      </c>
      <c r="DX116" s="72" t="str">
        <f t="shared" si="363"/>
        <v/>
      </c>
    </row>
    <row r="117" spans="1:128" ht="13.2" x14ac:dyDescent="0.25">
      <c r="A117" s="31" t="s">
        <v>318</v>
      </c>
      <c r="B117" s="72">
        <v>115</v>
      </c>
      <c r="C117" s="15"/>
      <c r="D117" s="14"/>
      <c r="E117" s="14"/>
      <c r="F117" s="14"/>
      <c r="G117" s="14"/>
      <c r="H117" s="14"/>
      <c r="I117" s="15"/>
      <c r="J117" s="47"/>
      <c r="K117" s="47"/>
      <c r="L117" s="47"/>
      <c r="M117" s="54"/>
      <c r="N117" s="54"/>
      <c r="O117" s="54"/>
      <c r="P117" s="54"/>
      <c r="Q117" s="54"/>
      <c r="R117" s="51"/>
      <c r="S117" s="51"/>
      <c r="T117" s="51"/>
      <c r="U117" s="51"/>
      <c r="V117" s="51"/>
      <c r="W117" s="51"/>
      <c r="X117" s="52" t="str">
        <f t="shared" si="273"/>
        <v xml:space="preserve"> </v>
      </c>
      <c r="Y117" s="52" t="str">
        <f t="shared" si="274"/>
        <v xml:space="preserve"> </v>
      </c>
      <c r="Z117" s="52" t="str">
        <f t="shared" si="275"/>
        <v xml:space="preserve"> </v>
      </c>
      <c r="AA117" s="52" t="str">
        <f t="shared" si="276"/>
        <v xml:space="preserve"> </v>
      </c>
      <c r="AB117" s="52" t="str">
        <f t="shared" si="277"/>
        <v xml:space="preserve"> </v>
      </c>
      <c r="AC117" s="54"/>
      <c r="AD117" s="54"/>
      <c r="AE117" s="54"/>
      <c r="AF117" s="54"/>
      <c r="AG117" s="54"/>
      <c r="AH117" s="52" t="str">
        <f t="shared" si="278"/>
        <v xml:space="preserve"> </v>
      </c>
      <c r="AI117" s="52" t="str">
        <f t="shared" si="279"/>
        <v xml:space="preserve"> </v>
      </c>
      <c r="AJ117" s="52" t="str">
        <f t="shared" si="280"/>
        <v xml:space="preserve"> </v>
      </c>
      <c r="AK117" s="52" t="str">
        <f t="shared" si="281"/>
        <v xml:space="preserve"> </v>
      </c>
      <c r="AL117" s="52" t="str">
        <f t="shared" si="282"/>
        <v xml:space="preserve"> </v>
      </c>
      <c r="AM117" s="53"/>
      <c r="AN117" s="53"/>
      <c r="AO117" s="53"/>
      <c r="AP117" s="53"/>
      <c r="AQ117" s="53"/>
      <c r="AR117" s="53"/>
      <c r="AS117" s="55" t="str">
        <f t="shared" si="283"/>
        <v/>
      </c>
      <c r="AT117" s="31" t="str">
        <f t="shared" si="284"/>
        <v/>
      </c>
      <c r="AU117" s="57" t="str">
        <f>IF(D117="","",IF(LOOKUP(AT117,'Master 2012 Pay Sheet'!$A$5:$A$35,'Master 2012 Pay Sheet'!$B$5:$B$35)&gt;0,LOOKUP(AT117,'Master 2012 Pay Sheet'!$A$5:$A$35,'Master 2012 Pay Sheet'!$B$5:$B$35),0))</f>
        <v/>
      </c>
      <c r="AV117" s="56" t="str">
        <f t="shared" si="285"/>
        <v/>
      </c>
      <c r="AW117" s="31" t="str">
        <f t="shared" si="286"/>
        <v/>
      </c>
      <c r="AX117" s="57" t="str">
        <f>IF(D117="","",IF(LOOKUP(AW117,'Master 2012 Pay Sheet'!$C$5:$C$35,'Master 2012 Pay Sheet'!$D$5:$D$35)&gt;0,LOOKUP(AW117,'Master 2012 Pay Sheet'!$C$5:$C$35,'Master 2012 Pay Sheet'!$D$5:$D$35),0))</f>
        <v/>
      </c>
      <c r="AY117" s="56" t="str">
        <f t="shared" si="287"/>
        <v/>
      </c>
      <c r="AZ117" s="31" t="str">
        <f t="shared" si="288"/>
        <v/>
      </c>
      <c r="BA117" s="57" t="str">
        <f>IF(D117="","",IF(LOOKUP(AZ117,'Master 2012 Pay Sheet'!$E$5:$E$35,'Master 2012 Pay Sheet'!$F$5:$F$35)&gt;0,LOOKUP(AZ117,'Master 2012 Pay Sheet'!$E$5:$E$35,'Master 2012 Pay Sheet'!$F$5:$F$35),0))</f>
        <v/>
      </c>
      <c r="BB117" s="57" t="str">
        <f t="shared" si="289"/>
        <v/>
      </c>
      <c r="BC117" s="31" t="str">
        <f t="shared" si="290"/>
        <v/>
      </c>
      <c r="BD117" s="31" t="str">
        <f t="shared" si="291"/>
        <v/>
      </c>
      <c r="BE117" s="31" t="str">
        <f t="shared" si="292"/>
        <v/>
      </c>
      <c r="BF117" s="56" t="str">
        <f t="shared" si="293"/>
        <v/>
      </c>
      <c r="BG117" s="31" t="str">
        <f t="shared" si="294"/>
        <v/>
      </c>
      <c r="BH117" s="31" t="str">
        <f t="shared" si="295"/>
        <v/>
      </c>
      <c r="BI117" s="56" t="str">
        <f t="shared" si="296"/>
        <v/>
      </c>
      <c r="BJ117" s="31" t="str">
        <f t="shared" si="297"/>
        <v/>
      </c>
      <c r="BK117" s="31" t="str">
        <f t="shared" si="298"/>
        <v/>
      </c>
      <c r="BL117" s="31" t="str">
        <f t="shared" si="299"/>
        <v/>
      </c>
      <c r="BM117" s="31" t="str">
        <f t="shared" si="300"/>
        <v/>
      </c>
      <c r="BN117" s="31" t="str">
        <f t="shared" si="301"/>
        <v/>
      </c>
      <c r="BO117" s="31" t="str">
        <f t="shared" si="302"/>
        <v/>
      </c>
      <c r="BP117" s="31" t="str">
        <f t="shared" si="303"/>
        <v/>
      </c>
      <c r="BQ117" s="31" t="str">
        <f t="shared" si="304"/>
        <v/>
      </c>
      <c r="BR117" s="31" t="str">
        <f t="shared" si="305"/>
        <v/>
      </c>
      <c r="BS117" s="31" t="str">
        <f t="shared" si="306"/>
        <v/>
      </c>
      <c r="BT117" s="31" t="str">
        <f t="shared" si="307"/>
        <v/>
      </c>
      <c r="BU117" s="31" t="str">
        <f t="shared" si="308"/>
        <v/>
      </c>
      <c r="BV117" s="31" t="str">
        <f t="shared" si="309"/>
        <v/>
      </c>
      <c r="BW117" s="31" t="str">
        <f t="shared" si="310"/>
        <v/>
      </c>
      <c r="BX117" s="31" t="str">
        <f t="shared" si="311"/>
        <v/>
      </c>
      <c r="BY117" s="31" t="str">
        <f t="shared" si="312"/>
        <v/>
      </c>
      <c r="BZ117" s="31" t="str">
        <f t="shared" si="313"/>
        <v/>
      </c>
      <c r="CA117" s="31" t="str">
        <f t="shared" si="314"/>
        <v/>
      </c>
      <c r="CB117" s="31" t="str">
        <f t="shared" si="315"/>
        <v/>
      </c>
      <c r="CC117" s="31" t="str">
        <f t="shared" si="316"/>
        <v/>
      </c>
      <c r="CD117" s="31" t="str">
        <f t="shared" si="317"/>
        <v/>
      </c>
      <c r="CE117" s="31" t="str">
        <f t="shared" si="318"/>
        <v/>
      </c>
      <c r="CF117" s="31" t="str">
        <f t="shared" si="319"/>
        <v/>
      </c>
      <c r="CG117" s="31" t="str">
        <f t="shared" si="320"/>
        <v/>
      </c>
      <c r="CH117" s="31" t="str">
        <f t="shared" si="321"/>
        <v/>
      </c>
      <c r="CI117" s="31" t="str">
        <f t="shared" si="322"/>
        <v/>
      </c>
      <c r="CJ117" s="31" t="str">
        <f t="shared" si="323"/>
        <v/>
      </c>
      <c r="CK117" s="31" t="str">
        <f t="shared" si="324"/>
        <v/>
      </c>
      <c r="CL117" s="31" t="str">
        <f t="shared" si="325"/>
        <v/>
      </c>
      <c r="CM117" s="31" t="str">
        <f t="shared" si="326"/>
        <v/>
      </c>
      <c r="CN117" s="31" t="str">
        <f t="shared" si="327"/>
        <v/>
      </c>
      <c r="CO117" s="31" t="str">
        <f t="shared" si="328"/>
        <v/>
      </c>
      <c r="CP117" s="31" t="str">
        <f t="shared" si="329"/>
        <v/>
      </c>
      <c r="CQ117" s="31" t="str">
        <f t="shared" si="330"/>
        <v/>
      </c>
      <c r="CR117" s="31" t="str">
        <f t="shared" si="331"/>
        <v/>
      </c>
      <c r="CS117" s="31" t="str">
        <f t="shared" si="332"/>
        <v/>
      </c>
      <c r="CT117" s="31" t="str">
        <f t="shared" si="333"/>
        <v/>
      </c>
      <c r="CU117" s="31" t="str">
        <f t="shared" si="334"/>
        <v/>
      </c>
      <c r="CV117" s="31" t="str">
        <f t="shared" si="335"/>
        <v/>
      </c>
      <c r="CW117" s="31" t="str">
        <f t="shared" si="336"/>
        <v/>
      </c>
      <c r="CX117" s="31" t="str">
        <f t="shared" si="337"/>
        <v/>
      </c>
      <c r="CY117" s="31" t="str">
        <f t="shared" si="338"/>
        <v/>
      </c>
      <c r="CZ117" s="31" t="str">
        <f t="shared" si="339"/>
        <v/>
      </c>
      <c r="DA117" s="31" t="str">
        <f t="shared" si="340"/>
        <v/>
      </c>
      <c r="DB117" s="31" t="str">
        <f t="shared" si="341"/>
        <v/>
      </c>
      <c r="DC117" s="31" t="str">
        <f t="shared" si="342"/>
        <v/>
      </c>
      <c r="DD117" s="31" t="str">
        <f t="shared" si="343"/>
        <v/>
      </c>
      <c r="DE117" s="31" t="str">
        <f t="shared" si="344"/>
        <v/>
      </c>
      <c r="DF117" s="31" t="str">
        <f t="shared" si="345"/>
        <v/>
      </c>
      <c r="DG117" s="31" t="str">
        <f t="shared" si="346"/>
        <v/>
      </c>
      <c r="DH117" s="31" t="str">
        <f t="shared" si="347"/>
        <v/>
      </c>
      <c r="DI117" s="31" t="str">
        <f t="shared" si="348"/>
        <v/>
      </c>
      <c r="DJ117" s="31" t="str">
        <f t="shared" si="349"/>
        <v/>
      </c>
      <c r="DK117" s="31" t="str">
        <f t="shared" si="350"/>
        <v/>
      </c>
      <c r="DL117" s="31" t="str">
        <f t="shared" si="351"/>
        <v/>
      </c>
      <c r="DM117" s="31" t="str">
        <f t="shared" si="352"/>
        <v/>
      </c>
      <c r="DN117" s="31" t="str">
        <f t="shared" si="353"/>
        <v/>
      </c>
      <c r="DO117" s="31" t="str">
        <f t="shared" si="354"/>
        <v/>
      </c>
      <c r="DP117" s="31" t="str">
        <f t="shared" si="355"/>
        <v/>
      </c>
      <c r="DQ117" s="31" t="str">
        <f t="shared" si="356"/>
        <v/>
      </c>
      <c r="DR117" s="31" t="str">
        <f t="shared" si="357"/>
        <v/>
      </c>
      <c r="DS117" s="31" t="str">
        <f t="shared" si="358"/>
        <v/>
      </c>
      <c r="DT117" s="31" t="str">
        <f t="shared" si="359"/>
        <v/>
      </c>
      <c r="DU117" s="31" t="str">
        <f t="shared" si="360"/>
        <v/>
      </c>
      <c r="DV117" s="31" t="str">
        <f t="shared" si="361"/>
        <v/>
      </c>
      <c r="DW117" s="48" t="e">
        <f t="shared" si="362"/>
        <v>#VALUE!</v>
      </c>
      <c r="DX117" s="72" t="str">
        <f t="shared" si="363"/>
        <v/>
      </c>
    </row>
    <row r="118" spans="1:128" ht="13.2" x14ac:dyDescent="0.25">
      <c r="A118" s="31" t="s">
        <v>318</v>
      </c>
      <c r="B118" s="72">
        <v>116</v>
      </c>
      <c r="C118" s="15"/>
      <c r="D118" s="14"/>
      <c r="E118" s="14"/>
      <c r="F118" s="14"/>
      <c r="G118" s="14"/>
      <c r="H118" s="14"/>
      <c r="I118" s="15"/>
      <c r="J118" s="47"/>
      <c r="K118" s="47"/>
      <c r="L118" s="47"/>
      <c r="M118" s="54"/>
      <c r="N118" s="54"/>
      <c r="O118" s="54"/>
      <c r="P118" s="54"/>
      <c r="Q118" s="54"/>
      <c r="R118" s="51"/>
      <c r="S118" s="51"/>
      <c r="T118" s="51"/>
      <c r="U118" s="51"/>
      <c r="V118" s="51"/>
      <c r="W118" s="51"/>
      <c r="X118" s="52" t="str">
        <f t="shared" si="273"/>
        <v xml:space="preserve"> </v>
      </c>
      <c r="Y118" s="52" t="str">
        <f t="shared" si="274"/>
        <v xml:space="preserve"> </v>
      </c>
      <c r="Z118" s="52" t="str">
        <f t="shared" si="275"/>
        <v xml:space="preserve"> </v>
      </c>
      <c r="AA118" s="52" t="str">
        <f t="shared" si="276"/>
        <v xml:space="preserve"> </v>
      </c>
      <c r="AB118" s="52" t="str">
        <f t="shared" si="277"/>
        <v xml:space="preserve"> </v>
      </c>
      <c r="AC118" s="54"/>
      <c r="AD118" s="54"/>
      <c r="AE118" s="54"/>
      <c r="AF118" s="54"/>
      <c r="AG118" s="54"/>
      <c r="AH118" s="52" t="str">
        <f t="shared" si="278"/>
        <v xml:space="preserve"> </v>
      </c>
      <c r="AI118" s="52" t="str">
        <f t="shared" si="279"/>
        <v xml:space="preserve"> </v>
      </c>
      <c r="AJ118" s="52" t="str">
        <f t="shared" si="280"/>
        <v xml:space="preserve"> </v>
      </c>
      <c r="AK118" s="52" t="str">
        <f t="shared" si="281"/>
        <v xml:space="preserve"> </v>
      </c>
      <c r="AL118" s="52" t="str">
        <f t="shared" si="282"/>
        <v xml:space="preserve"> </v>
      </c>
      <c r="AM118" s="53"/>
      <c r="AN118" s="53"/>
      <c r="AO118" s="53"/>
      <c r="AP118" s="53"/>
      <c r="AQ118" s="53"/>
      <c r="AR118" s="53"/>
      <c r="AS118" s="55" t="str">
        <f t="shared" si="283"/>
        <v/>
      </c>
      <c r="AT118" s="31" t="str">
        <f t="shared" si="284"/>
        <v/>
      </c>
      <c r="AU118" s="57" t="str">
        <f>IF(D118="","",IF(LOOKUP(AT118,'Master 2012 Pay Sheet'!$A$5:$A$35,'Master 2012 Pay Sheet'!$B$5:$B$35)&gt;0,LOOKUP(AT118,'Master 2012 Pay Sheet'!$A$5:$A$35,'Master 2012 Pay Sheet'!$B$5:$B$35),0))</f>
        <v/>
      </c>
      <c r="AV118" s="56" t="str">
        <f t="shared" si="285"/>
        <v/>
      </c>
      <c r="AW118" s="31" t="str">
        <f t="shared" si="286"/>
        <v/>
      </c>
      <c r="AX118" s="57" t="str">
        <f>IF(D118="","",IF(LOOKUP(AW118,'Master 2012 Pay Sheet'!$C$5:$C$35,'Master 2012 Pay Sheet'!$D$5:$D$35)&gt;0,LOOKUP(AW118,'Master 2012 Pay Sheet'!$C$5:$C$35,'Master 2012 Pay Sheet'!$D$5:$D$35),0))</f>
        <v/>
      </c>
      <c r="AY118" s="56" t="str">
        <f t="shared" si="287"/>
        <v/>
      </c>
      <c r="AZ118" s="31" t="str">
        <f t="shared" si="288"/>
        <v/>
      </c>
      <c r="BA118" s="57" t="str">
        <f>IF(D118="","",IF(LOOKUP(AZ118,'Master 2012 Pay Sheet'!$E$5:$E$35,'Master 2012 Pay Sheet'!$F$5:$F$35)&gt;0,LOOKUP(AZ118,'Master 2012 Pay Sheet'!$E$5:$E$35,'Master 2012 Pay Sheet'!$F$5:$F$35),0))</f>
        <v/>
      </c>
      <c r="BB118" s="57" t="str">
        <f t="shared" si="289"/>
        <v/>
      </c>
      <c r="BC118" s="31" t="str">
        <f t="shared" si="290"/>
        <v/>
      </c>
      <c r="BD118" s="31" t="str">
        <f t="shared" si="291"/>
        <v/>
      </c>
      <c r="BE118" s="31" t="str">
        <f t="shared" si="292"/>
        <v/>
      </c>
      <c r="BF118" s="56" t="str">
        <f t="shared" si="293"/>
        <v/>
      </c>
      <c r="BG118" s="31" t="str">
        <f t="shared" si="294"/>
        <v/>
      </c>
      <c r="BH118" s="31" t="str">
        <f t="shared" si="295"/>
        <v/>
      </c>
      <c r="BI118" s="56" t="str">
        <f t="shared" si="296"/>
        <v/>
      </c>
      <c r="BJ118" s="31" t="str">
        <f t="shared" si="297"/>
        <v/>
      </c>
      <c r="BK118" s="31" t="str">
        <f t="shared" si="298"/>
        <v/>
      </c>
      <c r="BL118" s="31" t="str">
        <f t="shared" si="299"/>
        <v/>
      </c>
      <c r="BM118" s="31" t="str">
        <f t="shared" si="300"/>
        <v/>
      </c>
      <c r="BN118" s="31" t="str">
        <f t="shared" si="301"/>
        <v/>
      </c>
      <c r="BO118" s="31" t="str">
        <f t="shared" si="302"/>
        <v/>
      </c>
      <c r="BP118" s="31" t="str">
        <f t="shared" si="303"/>
        <v/>
      </c>
      <c r="BQ118" s="31" t="str">
        <f t="shared" si="304"/>
        <v/>
      </c>
      <c r="BR118" s="31" t="str">
        <f t="shared" si="305"/>
        <v/>
      </c>
      <c r="BS118" s="31" t="str">
        <f t="shared" si="306"/>
        <v/>
      </c>
      <c r="BT118" s="31" t="str">
        <f t="shared" si="307"/>
        <v/>
      </c>
      <c r="BU118" s="31" t="str">
        <f t="shared" si="308"/>
        <v/>
      </c>
      <c r="BV118" s="31" t="str">
        <f t="shared" si="309"/>
        <v/>
      </c>
      <c r="BW118" s="31" t="str">
        <f t="shared" si="310"/>
        <v/>
      </c>
      <c r="BX118" s="31" t="str">
        <f t="shared" si="311"/>
        <v/>
      </c>
      <c r="BY118" s="31" t="str">
        <f t="shared" si="312"/>
        <v/>
      </c>
      <c r="BZ118" s="31" t="str">
        <f t="shared" si="313"/>
        <v/>
      </c>
      <c r="CA118" s="31" t="str">
        <f t="shared" si="314"/>
        <v/>
      </c>
      <c r="CB118" s="31" t="str">
        <f t="shared" si="315"/>
        <v/>
      </c>
      <c r="CC118" s="31" t="str">
        <f t="shared" si="316"/>
        <v/>
      </c>
      <c r="CD118" s="31" t="str">
        <f t="shared" si="317"/>
        <v/>
      </c>
      <c r="CE118" s="31" t="str">
        <f t="shared" si="318"/>
        <v/>
      </c>
      <c r="CF118" s="31" t="str">
        <f t="shared" si="319"/>
        <v/>
      </c>
      <c r="CG118" s="31" t="str">
        <f t="shared" si="320"/>
        <v/>
      </c>
      <c r="CH118" s="31" t="str">
        <f t="shared" si="321"/>
        <v/>
      </c>
      <c r="CI118" s="31" t="str">
        <f t="shared" si="322"/>
        <v/>
      </c>
      <c r="CJ118" s="31" t="str">
        <f t="shared" si="323"/>
        <v/>
      </c>
      <c r="CK118" s="31" t="str">
        <f t="shared" si="324"/>
        <v/>
      </c>
      <c r="CL118" s="31" t="str">
        <f t="shared" si="325"/>
        <v/>
      </c>
      <c r="CM118" s="31" t="str">
        <f t="shared" si="326"/>
        <v/>
      </c>
      <c r="CN118" s="31" t="str">
        <f t="shared" si="327"/>
        <v/>
      </c>
      <c r="CO118" s="31" t="str">
        <f t="shared" si="328"/>
        <v/>
      </c>
      <c r="CP118" s="31" t="str">
        <f t="shared" si="329"/>
        <v/>
      </c>
      <c r="CQ118" s="31" t="str">
        <f t="shared" si="330"/>
        <v/>
      </c>
      <c r="CR118" s="31" t="str">
        <f t="shared" si="331"/>
        <v/>
      </c>
      <c r="CS118" s="31" t="str">
        <f t="shared" si="332"/>
        <v/>
      </c>
      <c r="CT118" s="31" t="str">
        <f t="shared" si="333"/>
        <v/>
      </c>
      <c r="CU118" s="31" t="str">
        <f t="shared" si="334"/>
        <v/>
      </c>
      <c r="CV118" s="31" t="str">
        <f t="shared" si="335"/>
        <v/>
      </c>
      <c r="CW118" s="31" t="str">
        <f t="shared" si="336"/>
        <v/>
      </c>
      <c r="CX118" s="31" t="str">
        <f t="shared" si="337"/>
        <v/>
      </c>
      <c r="CY118" s="31" t="str">
        <f t="shared" si="338"/>
        <v/>
      </c>
      <c r="CZ118" s="31" t="str">
        <f t="shared" si="339"/>
        <v/>
      </c>
      <c r="DA118" s="31" t="str">
        <f t="shared" si="340"/>
        <v/>
      </c>
      <c r="DB118" s="31" t="str">
        <f t="shared" si="341"/>
        <v/>
      </c>
      <c r="DC118" s="31" t="str">
        <f t="shared" si="342"/>
        <v/>
      </c>
      <c r="DD118" s="31" t="str">
        <f t="shared" si="343"/>
        <v/>
      </c>
      <c r="DE118" s="31" t="str">
        <f t="shared" si="344"/>
        <v/>
      </c>
      <c r="DF118" s="31" t="str">
        <f t="shared" si="345"/>
        <v/>
      </c>
      <c r="DG118" s="31" t="str">
        <f t="shared" si="346"/>
        <v/>
      </c>
      <c r="DH118" s="31" t="str">
        <f t="shared" si="347"/>
        <v/>
      </c>
      <c r="DI118" s="31" t="str">
        <f t="shared" si="348"/>
        <v/>
      </c>
      <c r="DJ118" s="31" t="str">
        <f t="shared" si="349"/>
        <v/>
      </c>
      <c r="DK118" s="31" t="str">
        <f t="shared" si="350"/>
        <v/>
      </c>
      <c r="DL118" s="31" t="str">
        <f t="shared" si="351"/>
        <v/>
      </c>
      <c r="DM118" s="31" t="str">
        <f t="shared" si="352"/>
        <v/>
      </c>
      <c r="DN118" s="31" t="str">
        <f t="shared" si="353"/>
        <v/>
      </c>
      <c r="DO118" s="31" t="str">
        <f t="shared" si="354"/>
        <v/>
      </c>
      <c r="DP118" s="31" t="str">
        <f t="shared" si="355"/>
        <v/>
      </c>
      <c r="DQ118" s="31" t="str">
        <f t="shared" si="356"/>
        <v/>
      </c>
      <c r="DR118" s="31" t="str">
        <f t="shared" si="357"/>
        <v/>
      </c>
      <c r="DS118" s="31" t="str">
        <f t="shared" si="358"/>
        <v/>
      </c>
      <c r="DT118" s="31" t="str">
        <f t="shared" si="359"/>
        <v/>
      </c>
      <c r="DU118" s="31" t="str">
        <f t="shared" si="360"/>
        <v/>
      </c>
      <c r="DV118" s="31" t="str">
        <f t="shared" si="361"/>
        <v/>
      </c>
      <c r="DW118" s="48" t="e">
        <f t="shared" si="362"/>
        <v>#VALUE!</v>
      </c>
      <c r="DX118" s="72" t="str">
        <f t="shared" si="363"/>
        <v/>
      </c>
    </row>
    <row r="119" spans="1:128" ht="13.2" x14ac:dyDescent="0.25">
      <c r="A119" s="31" t="s">
        <v>318</v>
      </c>
      <c r="B119" s="72">
        <v>117</v>
      </c>
      <c r="C119" s="15"/>
      <c r="D119" s="14"/>
      <c r="E119" s="14"/>
      <c r="F119" s="14"/>
      <c r="G119" s="14"/>
      <c r="H119" s="14"/>
      <c r="I119" s="15"/>
      <c r="J119" s="47"/>
      <c r="K119" s="47"/>
      <c r="L119" s="47"/>
      <c r="M119" s="54"/>
      <c r="N119" s="54"/>
      <c r="O119" s="54"/>
      <c r="P119" s="54"/>
      <c r="Q119" s="54"/>
      <c r="R119" s="51"/>
      <c r="S119" s="51"/>
      <c r="T119" s="51"/>
      <c r="U119" s="51"/>
      <c r="V119" s="51"/>
      <c r="W119" s="51"/>
      <c r="X119" s="52" t="str">
        <f t="shared" si="273"/>
        <v xml:space="preserve"> </v>
      </c>
      <c r="Y119" s="52" t="str">
        <f t="shared" si="274"/>
        <v xml:space="preserve"> </v>
      </c>
      <c r="Z119" s="52" t="str">
        <f t="shared" si="275"/>
        <v xml:space="preserve"> </v>
      </c>
      <c r="AA119" s="52" t="str">
        <f t="shared" si="276"/>
        <v xml:space="preserve"> </v>
      </c>
      <c r="AB119" s="52" t="str">
        <f t="shared" si="277"/>
        <v xml:space="preserve"> </v>
      </c>
      <c r="AC119" s="54"/>
      <c r="AD119" s="54"/>
      <c r="AE119" s="54"/>
      <c r="AF119" s="54"/>
      <c r="AG119" s="54"/>
      <c r="AH119" s="52" t="str">
        <f t="shared" si="278"/>
        <v xml:space="preserve"> </v>
      </c>
      <c r="AI119" s="52" t="str">
        <f t="shared" si="279"/>
        <v xml:space="preserve"> </v>
      </c>
      <c r="AJ119" s="52" t="str">
        <f t="shared" si="280"/>
        <v xml:space="preserve"> </v>
      </c>
      <c r="AK119" s="52" t="str">
        <f t="shared" si="281"/>
        <v xml:space="preserve"> </v>
      </c>
      <c r="AL119" s="52" t="str">
        <f t="shared" si="282"/>
        <v xml:space="preserve"> </v>
      </c>
      <c r="AM119" s="53"/>
      <c r="AN119" s="53"/>
      <c r="AO119" s="53"/>
      <c r="AP119" s="53"/>
      <c r="AQ119" s="53"/>
      <c r="AR119" s="53"/>
      <c r="AS119" s="55" t="str">
        <f t="shared" si="283"/>
        <v/>
      </c>
      <c r="AT119" s="31" t="str">
        <f t="shared" si="284"/>
        <v/>
      </c>
      <c r="AU119" s="57" t="str">
        <f>IF(D119="","",IF(LOOKUP(AT119,'Master 2012 Pay Sheet'!$A$5:$A$35,'Master 2012 Pay Sheet'!$B$5:$B$35)&gt;0,LOOKUP(AT119,'Master 2012 Pay Sheet'!$A$5:$A$35,'Master 2012 Pay Sheet'!$B$5:$B$35),0))</f>
        <v/>
      </c>
      <c r="AV119" s="56" t="str">
        <f t="shared" si="285"/>
        <v/>
      </c>
      <c r="AW119" s="31" t="str">
        <f t="shared" si="286"/>
        <v/>
      </c>
      <c r="AX119" s="57" t="str">
        <f>IF(D119="","",IF(LOOKUP(AW119,'Master 2012 Pay Sheet'!$C$5:$C$35,'Master 2012 Pay Sheet'!$D$5:$D$35)&gt;0,LOOKUP(AW119,'Master 2012 Pay Sheet'!$C$5:$C$35,'Master 2012 Pay Sheet'!$D$5:$D$35),0))</f>
        <v/>
      </c>
      <c r="AY119" s="56" t="str">
        <f t="shared" si="287"/>
        <v/>
      </c>
      <c r="AZ119" s="31" t="str">
        <f t="shared" si="288"/>
        <v/>
      </c>
      <c r="BA119" s="57" t="str">
        <f>IF(D119="","",IF(LOOKUP(AZ119,'Master 2012 Pay Sheet'!$E$5:$E$35,'Master 2012 Pay Sheet'!$F$5:$F$35)&gt;0,LOOKUP(AZ119,'Master 2012 Pay Sheet'!$E$5:$E$35,'Master 2012 Pay Sheet'!$F$5:$F$35),0))</f>
        <v/>
      </c>
      <c r="BB119" s="57" t="str">
        <f t="shared" si="289"/>
        <v/>
      </c>
      <c r="BC119" s="31" t="str">
        <f t="shared" si="290"/>
        <v/>
      </c>
      <c r="BD119" s="31" t="str">
        <f t="shared" si="291"/>
        <v/>
      </c>
      <c r="BE119" s="31" t="str">
        <f t="shared" si="292"/>
        <v/>
      </c>
      <c r="BF119" s="56" t="str">
        <f t="shared" si="293"/>
        <v/>
      </c>
      <c r="BG119" s="31" t="str">
        <f t="shared" si="294"/>
        <v/>
      </c>
      <c r="BH119" s="31" t="str">
        <f t="shared" si="295"/>
        <v/>
      </c>
      <c r="BI119" s="56" t="str">
        <f t="shared" si="296"/>
        <v/>
      </c>
      <c r="BJ119" s="31" t="str">
        <f t="shared" si="297"/>
        <v/>
      </c>
      <c r="BK119" s="31" t="str">
        <f t="shared" si="298"/>
        <v/>
      </c>
      <c r="BL119" s="31" t="str">
        <f t="shared" si="299"/>
        <v/>
      </c>
      <c r="BM119" s="31" t="str">
        <f t="shared" si="300"/>
        <v/>
      </c>
      <c r="BN119" s="31" t="str">
        <f t="shared" si="301"/>
        <v/>
      </c>
      <c r="BO119" s="31" t="str">
        <f t="shared" si="302"/>
        <v/>
      </c>
      <c r="BP119" s="31" t="str">
        <f t="shared" si="303"/>
        <v/>
      </c>
      <c r="BQ119" s="31" t="str">
        <f t="shared" si="304"/>
        <v/>
      </c>
      <c r="BR119" s="31" t="str">
        <f t="shared" si="305"/>
        <v/>
      </c>
      <c r="BS119" s="31" t="str">
        <f t="shared" si="306"/>
        <v/>
      </c>
      <c r="BT119" s="31" t="str">
        <f t="shared" si="307"/>
        <v/>
      </c>
      <c r="BU119" s="31" t="str">
        <f t="shared" si="308"/>
        <v/>
      </c>
      <c r="BV119" s="31" t="str">
        <f t="shared" si="309"/>
        <v/>
      </c>
      <c r="BW119" s="31" t="str">
        <f t="shared" si="310"/>
        <v/>
      </c>
      <c r="BX119" s="31" t="str">
        <f t="shared" si="311"/>
        <v/>
      </c>
      <c r="BY119" s="31" t="str">
        <f t="shared" si="312"/>
        <v/>
      </c>
      <c r="BZ119" s="31" t="str">
        <f t="shared" si="313"/>
        <v/>
      </c>
      <c r="CA119" s="31" t="str">
        <f t="shared" si="314"/>
        <v/>
      </c>
      <c r="CB119" s="31" t="str">
        <f t="shared" si="315"/>
        <v/>
      </c>
      <c r="CC119" s="31" t="str">
        <f t="shared" si="316"/>
        <v/>
      </c>
      <c r="CD119" s="31" t="str">
        <f t="shared" si="317"/>
        <v/>
      </c>
      <c r="CE119" s="31" t="str">
        <f t="shared" si="318"/>
        <v/>
      </c>
      <c r="CF119" s="31" t="str">
        <f t="shared" si="319"/>
        <v/>
      </c>
      <c r="CG119" s="31" t="str">
        <f t="shared" si="320"/>
        <v/>
      </c>
      <c r="CH119" s="31" t="str">
        <f t="shared" si="321"/>
        <v/>
      </c>
      <c r="CI119" s="31" t="str">
        <f t="shared" si="322"/>
        <v/>
      </c>
      <c r="CJ119" s="31" t="str">
        <f t="shared" si="323"/>
        <v/>
      </c>
      <c r="CK119" s="31" t="str">
        <f t="shared" si="324"/>
        <v/>
      </c>
      <c r="CL119" s="31" t="str">
        <f t="shared" si="325"/>
        <v/>
      </c>
      <c r="CM119" s="31" t="str">
        <f t="shared" si="326"/>
        <v/>
      </c>
      <c r="CN119" s="31" t="str">
        <f t="shared" si="327"/>
        <v/>
      </c>
      <c r="CO119" s="31" t="str">
        <f t="shared" si="328"/>
        <v/>
      </c>
      <c r="CP119" s="31" t="str">
        <f t="shared" si="329"/>
        <v/>
      </c>
      <c r="CQ119" s="31" t="str">
        <f t="shared" si="330"/>
        <v/>
      </c>
      <c r="CR119" s="31" t="str">
        <f t="shared" si="331"/>
        <v/>
      </c>
      <c r="CS119" s="31" t="str">
        <f t="shared" si="332"/>
        <v/>
      </c>
      <c r="CT119" s="31" t="str">
        <f t="shared" si="333"/>
        <v/>
      </c>
      <c r="CU119" s="31" t="str">
        <f t="shared" si="334"/>
        <v/>
      </c>
      <c r="CV119" s="31" t="str">
        <f t="shared" si="335"/>
        <v/>
      </c>
      <c r="CW119" s="31" t="str">
        <f t="shared" si="336"/>
        <v/>
      </c>
      <c r="CX119" s="31" t="str">
        <f t="shared" si="337"/>
        <v/>
      </c>
      <c r="CY119" s="31" t="str">
        <f t="shared" si="338"/>
        <v/>
      </c>
      <c r="CZ119" s="31" t="str">
        <f t="shared" si="339"/>
        <v/>
      </c>
      <c r="DA119" s="31" t="str">
        <f t="shared" si="340"/>
        <v/>
      </c>
      <c r="DB119" s="31" t="str">
        <f t="shared" si="341"/>
        <v/>
      </c>
      <c r="DC119" s="31" t="str">
        <f t="shared" si="342"/>
        <v/>
      </c>
      <c r="DD119" s="31" t="str">
        <f t="shared" si="343"/>
        <v/>
      </c>
      <c r="DE119" s="31" t="str">
        <f t="shared" si="344"/>
        <v/>
      </c>
      <c r="DF119" s="31" t="str">
        <f t="shared" si="345"/>
        <v/>
      </c>
      <c r="DG119" s="31" t="str">
        <f t="shared" si="346"/>
        <v/>
      </c>
      <c r="DH119" s="31" t="str">
        <f t="shared" si="347"/>
        <v/>
      </c>
      <c r="DI119" s="31" t="str">
        <f t="shared" si="348"/>
        <v/>
      </c>
      <c r="DJ119" s="31" t="str">
        <f t="shared" si="349"/>
        <v/>
      </c>
      <c r="DK119" s="31" t="str">
        <f t="shared" si="350"/>
        <v/>
      </c>
      <c r="DL119" s="31" t="str">
        <f t="shared" si="351"/>
        <v/>
      </c>
      <c r="DM119" s="31" t="str">
        <f t="shared" si="352"/>
        <v/>
      </c>
      <c r="DN119" s="31" t="str">
        <f t="shared" si="353"/>
        <v/>
      </c>
      <c r="DO119" s="31" t="str">
        <f t="shared" si="354"/>
        <v/>
      </c>
      <c r="DP119" s="31" t="str">
        <f t="shared" si="355"/>
        <v/>
      </c>
      <c r="DQ119" s="31" t="str">
        <f t="shared" si="356"/>
        <v/>
      </c>
      <c r="DR119" s="31" t="str">
        <f t="shared" si="357"/>
        <v/>
      </c>
      <c r="DS119" s="31" t="str">
        <f t="shared" si="358"/>
        <v/>
      </c>
      <c r="DT119" s="31" t="str">
        <f t="shared" si="359"/>
        <v/>
      </c>
      <c r="DU119" s="31" t="str">
        <f t="shared" si="360"/>
        <v/>
      </c>
      <c r="DV119" s="31" t="str">
        <f t="shared" si="361"/>
        <v/>
      </c>
      <c r="DW119" s="48" t="e">
        <f t="shared" si="362"/>
        <v>#VALUE!</v>
      </c>
      <c r="DX119" s="72" t="str">
        <f t="shared" si="363"/>
        <v/>
      </c>
    </row>
    <row r="120" spans="1:128" ht="13.2" x14ac:dyDescent="0.25">
      <c r="A120" s="31" t="s">
        <v>318</v>
      </c>
      <c r="B120" s="72">
        <v>118</v>
      </c>
      <c r="C120" s="15"/>
      <c r="D120" s="14"/>
      <c r="E120" s="14"/>
      <c r="F120" s="14"/>
      <c r="G120" s="14"/>
      <c r="H120" s="14"/>
      <c r="I120" s="15"/>
      <c r="J120" s="47"/>
      <c r="K120" s="47"/>
      <c r="L120" s="47"/>
      <c r="M120" s="54"/>
      <c r="N120" s="54"/>
      <c r="O120" s="54"/>
      <c r="P120" s="54"/>
      <c r="Q120" s="54"/>
      <c r="R120" s="51"/>
      <c r="S120" s="51"/>
      <c r="T120" s="51"/>
      <c r="U120" s="51"/>
      <c r="V120" s="51"/>
      <c r="W120" s="51"/>
      <c r="X120" s="52" t="str">
        <f t="shared" si="273"/>
        <v xml:space="preserve"> </v>
      </c>
      <c r="Y120" s="52" t="str">
        <f t="shared" si="274"/>
        <v xml:space="preserve"> </v>
      </c>
      <c r="Z120" s="52" t="str">
        <f t="shared" si="275"/>
        <v xml:space="preserve"> </v>
      </c>
      <c r="AA120" s="52" t="str">
        <f t="shared" si="276"/>
        <v xml:space="preserve"> </v>
      </c>
      <c r="AB120" s="52" t="str">
        <f t="shared" si="277"/>
        <v xml:space="preserve"> </v>
      </c>
      <c r="AC120" s="54"/>
      <c r="AD120" s="54"/>
      <c r="AE120" s="54"/>
      <c r="AF120" s="54"/>
      <c r="AG120" s="54"/>
      <c r="AH120" s="52" t="str">
        <f t="shared" si="278"/>
        <v xml:space="preserve"> </v>
      </c>
      <c r="AI120" s="52" t="str">
        <f t="shared" si="279"/>
        <v xml:space="preserve"> </v>
      </c>
      <c r="AJ120" s="52" t="str">
        <f t="shared" si="280"/>
        <v xml:space="preserve"> </v>
      </c>
      <c r="AK120" s="52" t="str">
        <f t="shared" si="281"/>
        <v xml:space="preserve"> </v>
      </c>
      <c r="AL120" s="52" t="str">
        <f t="shared" si="282"/>
        <v xml:space="preserve"> </v>
      </c>
      <c r="AM120" s="53"/>
      <c r="AN120" s="53"/>
      <c r="AO120" s="53"/>
      <c r="AP120" s="53"/>
      <c r="AQ120" s="53"/>
      <c r="AR120" s="53"/>
      <c r="AS120" s="55" t="str">
        <f t="shared" si="283"/>
        <v/>
      </c>
      <c r="AT120" s="31" t="str">
        <f t="shared" si="284"/>
        <v/>
      </c>
      <c r="AU120" s="57" t="str">
        <f>IF(D120="","",IF(LOOKUP(AT120,'Master 2012 Pay Sheet'!$A$5:$A$35,'Master 2012 Pay Sheet'!$B$5:$B$35)&gt;0,LOOKUP(AT120,'Master 2012 Pay Sheet'!$A$5:$A$35,'Master 2012 Pay Sheet'!$B$5:$B$35),0))</f>
        <v/>
      </c>
      <c r="AV120" s="56" t="str">
        <f t="shared" si="285"/>
        <v/>
      </c>
      <c r="AW120" s="31" t="str">
        <f t="shared" si="286"/>
        <v/>
      </c>
      <c r="AX120" s="57" t="str">
        <f>IF(D120="","",IF(LOOKUP(AW120,'Master 2012 Pay Sheet'!$C$5:$C$35,'Master 2012 Pay Sheet'!$D$5:$D$35)&gt;0,LOOKUP(AW120,'Master 2012 Pay Sheet'!$C$5:$C$35,'Master 2012 Pay Sheet'!$D$5:$D$35),0))</f>
        <v/>
      </c>
      <c r="AY120" s="56" t="str">
        <f t="shared" si="287"/>
        <v/>
      </c>
      <c r="AZ120" s="31" t="str">
        <f t="shared" si="288"/>
        <v/>
      </c>
      <c r="BA120" s="57" t="str">
        <f>IF(D120="","",IF(LOOKUP(AZ120,'Master 2012 Pay Sheet'!$E$5:$E$35,'Master 2012 Pay Sheet'!$F$5:$F$35)&gt;0,LOOKUP(AZ120,'Master 2012 Pay Sheet'!$E$5:$E$35,'Master 2012 Pay Sheet'!$F$5:$F$35),0))</f>
        <v/>
      </c>
      <c r="BB120" s="57" t="str">
        <f t="shared" si="289"/>
        <v/>
      </c>
      <c r="BC120" s="31" t="str">
        <f t="shared" si="290"/>
        <v/>
      </c>
      <c r="BD120" s="31" t="str">
        <f t="shared" si="291"/>
        <v/>
      </c>
      <c r="BE120" s="31" t="str">
        <f t="shared" si="292"/>
        <v/>
      </c>
      <c r="BF120" s="56" t="str">
        <f t="shared" si="293"/>
        <v/>
      </c>
      <c r="BG120" s="31" t="str">
        <f t="shared" si="294"/>
        <v/>
      </c>
      <c r="BH120" s="31" t="str">
        <f t="shared" si="295"/>
        <v/>
      </c>
      <c r="BI120" s="56" t="str">
        <f t="shared" si="296"/>
        <v/>
      </c>
      <c r="BJ120" s="31" t="str">
        <f t="shared" si="297"/>
        <v/>
      </c>
      <c r="BK120" s="31" t="str">
        <f t="shared" si="298"/>
        <v/>
      </c>
      <c r="BL120" s="31" t="str">
        <f t="shared" si="299"/>
        <v/>
      </c>
      <c r="BM120" s="31" t="str">
        <f t="shared" si="300"/>
        <v/>
      </c>
      <c r="BN120" s="31" t="str">
        <f t="shared" si="301"/>
        <v/>
      </c>
      <c r="BO120" s="31" t="str">
        <f t="shared" si="302"/>
        <v/>
      </c>
      <c r="BP120" s="31" t="str">
        <f t="shared" si="303"/>
        <v/>
      </c>
      <c r="BQ120" s="31" t="str">
        <f t="shared" si="304"/>
        <v/>
      </c>
      <c r="BR120" s="31" t="str">
        <f t="shared" si="305"/>
        <v/>
      </c>
      <c r="BS120" s="31" t="str">
        <f t="shared" si="306"/>
        <v/>
      </c>
      <c r="BT120" s="31" t="str">
        <f t="shared" si="307"/>
        <v/>
      </c>
      <c r="BU120" s="31" t="str">
        <f t="shared" si="308"/>
        <v/>
      </c>
      <c r="BV120" s="31" t="str">
        <f t="shared" si="309"/>
        <v/>
      </c>
      <c r="BW120" s="31" t="str">
        <f t="shared" si="310"/>
        <v/>
      </c>
      <c r="BX120" s="31" t="str">
        <f t="shared" si="311"/>
        <v/>
      </c>
      <c r="BY120" s="31" t="str">
        <f t="shared" si="312"/>
        <v/>
      </c>
      <c r="BZ120" s="31" t="str">
        <f t="shared" si="313"/>
        <v/>
      </c>
      <c r="CA120" s="31" t="str">
        <f t="shared" si="314"/>
        <v/>
      </c>
      <c r="CB120" s="31" t="str">
        <f t="shared" si="315"/>
        <v/>
      </c>
      <c r="CC120" s="31" t="str">
        <f t="shared" si="316"/>
        <v/>
      </c>
      <c r="CD120" s="31" t="str">
        <f t="shared" si="317"/>
        <v/>
      </c>
      <c r="CE120" s="31" t="str">
        <f t="shared" si="318"/>
        <v/>
      </c>
      <c r="CF120" s="31" t="str">
        <f t="shared" si="319"/>
        <v/>
      </c>
      <c r="CG120" s="31" t="str">
        <f t="shared" si="320"/>
        <v/>
      </c>
      <c r="CH120" s="31" t="str">
        <f t="shared" si="321"/>
        <v/>
      </c>
      <c r="CI120" s="31" t="str">
        <f t="shared" si="322"/>
        <v/>
      </c>
      <c r="CJ120" s="31" t="str">
        <f t="shared" si="323"/>
        <v/>
      </c>
      <c r="CK120" s="31" t="str">
        <f t="shared" si="324"/>
        <v/>
      </c>
      <c r="CL120" s="31" t="str">
        <f t="shared" si="325"/>
        <v/>
      </c>
      <c r="CM120" s="31" t="str">
        <f t="shared" si="326"/>
        <v/>
      </c>
      <c r="CN120" s="31" t="str">
        <f t="shared" si="327"/>
        <v/>
      </c>
      <c r="CO120" s="31" t="str">
        <f t="shared" si="328"/>
        <v/>
      </c>
      <c r="CP120" s="31" t="str">
        <f t="shared" si="329"/>
        <v/>
      </c>
      <c r="CQ120" s="31" t="str">
        <f t="shared" si="330"/>
        <v/>
      </c>
      <c r="CR120" s="31" t="str">
        <f t="shared" si="331"/>
        <v/>
      </c>
      <c r="CS120" s="31" t="str">
        <f t="shared" si="332"/>
        <v/>
      </c>
      <c r="CT120" s="31" t="str">
        <f t="shared" si="333"/>
        <v/>
      </c>
      <c r="CU120" s="31" t="str">
        <f t="shared" si="334"/>
        <v/>
      </c>
      <c r="CV120" s="31" t="str">
        <f t="shared" si="335"/>
        <v/>
      </c>
      <c r="CW120" s="31" t="str">
        <f t="shared" si="336"/>
        <v/>
      </c>
      <c r="CX120" s="31" t="str">
        <f t="shared" si="337"/>
        <v/>
      </c>
      <c r="CY120" s="31" t="str">
        <f t="shared" si="338"/>
        <v/>
      </c>
      <c r="CZ120" s="31" t="str">
        <f t="shared" si="339"/>
        <v/>
      </c>
      <c r="DA120" s="31" t="str">
        <f t="shared" si="340"/>
        <v/>
      </c>
      <c r="DB120" s="31" t="str">
        <f t="shared" si="341"/>
        <v/>
      </c>
      <c r="DC120" s="31" t="str">
        <f t="shared" si="342"/>
        <v/>
      </c>
      <c r="DD120" s="31" t="str">
        <f t="shared" si="343"/>
        <v/>
      </c>
      <c r="DE120" s="31" t="str">
        <f t="shared" si="344"/>
        <v/>
      </c>
      <c r="DF120" s="31" t="str">
        <f t="shared" si="345"/>
        <v/>
      </c>
      <c r="DG120" s="31" t="str">
        <f t="shared" si="346"/>
        <v/>
      </c>
      <c r="DH120" s="31" t="str">
        <f t="shared" si="347"/>
        <v/>
      </c>
      <c r="DI120" s="31" t="str">
        <f t="shared" si="348"/>
        <v/>
      </c>
      <c r="DJ120" s="31" t="str">
        <f t="shared" si="349"/>
        <v/>
      </c>
      <c r="DK120" s="31" t="str">
        <f t="shared" si="350"/>
        <v/>
      </c>
      <c r="DL120" s="31" t="str">
        <f t="shared" si="351"/>
        <v/>
      </c>
      <c r="DM120" s="31" t="str">
        <f t="shared" si="352"/>
        <v/>
      </c>
      <c r="DN120" s="31" t="str">
        <f t="shared" si="353"/>
        <v/>
      </c>
      <c r="DO120" s="31" t="str">
        <f t="shared" si="354"/>
        <v/>
      </c>
      <c r="DP120" s="31" t="str">
        <f t="shared" si="355"/>
        <v/>
      </c>
      <c r="DQ120" s="31" t="str">
        <f t="shared" si="356"/>
        <v/>
      </c>
      <c r="DR120" s="31" t="str">
        <f t="shared" si="357"/>
        <v/>
      </c>
      <c r="DS120" s="31" t="str">
        <f t="shared" si="358"/>
        <v/>
      </c>
      <c r="DT120" s="31" t="str">
        <f t="shared" si="359"/>
        <v/>
      </c>
      <c r="DU120" s="31" t="str">
        <f t="shared" si="360"/>
        <v/>
      </c>
      <c r="DV120" s="31" t="str">
        <f t="shared" si="361"/>
        <v/>
      </c>
      <c r="DW120" s="48" t="e">
        <f t="shared" si="362"/>
        <v>#VALUE!</v>
      </c>
      <c r="DX120" s="72" t="str">
        <f t="shared" si="363"/>
        <v/>
      </c>
    </row>
    <row r="121" spans="1:128" ht="13.2" x14ac:dyDescent="0.25">
      <c r="A121" s="31" t="s">
        <v>318</v>
      </c>
      <c r="B121" s="72">
        <v>119</v>
      </c>
      <c r="C121" s="15"/>
      <c r="D121" s="14"/>
      <c r="E121" s="14"/>
      <c r="F121" s="14"/>
      <c r="G121" s="14"/>
      <c r="H121" s="14"/>
      <c r="I121" s="15"/>
      <c r="J121" s="47"/>
      <c r="K121" s="47"/>
      <c r="L121" s="47"/>
      <c r="M121" s="54"/>
      <c r="N121" s="54"/>
      <c r="O121" s="54"/>
      <c r="P121" s="54"/>
      <c r="Q121" s="54"/>
      <c r="R121" s="51"/>
      <c r="S121" s="51"/>
      <c r="T121" s="51"/>
      <c r="U121" s="51"/>
      <c r="V121" s="51"/>
      <c r="W121" s="51"/>
      <c r="X121" s="52" t="str">
        <f t="shared" si="273"/>
        <v xml:space="preserve"> </v>
      </c>
      <c r="Y121" s="52" t="str">
        <f t="shared" si="274"/>
        <v xml:space="preserve"> </v>
      </c>
      <c r="Z121" s="52" t="str">
        <f t="shared" si="275"/>
        <v xml:space="preserve"> </v>
      </c>
      <c r="AA121" s="52" t="str">
        <f t="shared" si="276"/>
        <v xml:space="preserve"> </v>
      </c>
      <c r="AB121" s="52" t="str">
        <f t="shared" si="277"/>
        <v xml:space="preserve"> </v>
      </c>
      <c r="AC121" s="54"/>
      <c r="AD121" s="54"/>
      <c r="AE121" s="54"/>
      <c r="AF121" s="54"/>
      <c r="AG121" s="54"/>
      <c r="AH121" s="52" t="str">
        <f t="shared" si="278"/>
        <v xml:space="preserve"> </v>
      </c>
      <c r="AI121" s="52" t="str">
        <f t="shared" si="279"/>
        <v xml:space="preserve"> </v>
      </c>
      <c r="AJ121" s="52" t="str">
        <f t="shared" si="280"/>
        <v xml:space="preserve"> </v>
      </c>
      <c r="AK121" s="52" t="str">
        <f t="shared" si="281"/>
        <v xml:space="preserve"> </v>
      </c>
      <c r="AL121" s="52" t="str">
        <f t="shared" si="282"/>
        <v xml:space="preserve"> </v>
      </c>
      <c r="AM121" s="53"/>
      <c r="AN121" s="53"/>
      <c r="AO121" s="53"/>
      <c r="AP121" s="53"/>
      <c r="AQ121" s="53"/>
      <c r="AR121" s="53"/>
      <c r="AS121" s="55" t="str">
        <f t="shared" si="283"/>
        <v/>
      </c>
      <c r="AT121" s="31" t="str">
        <f t="shared" si="284"/>
        <v/>
      </c>
      <c r="AU121" s="57" t="str">
        <f>IF(D121="","",IF(LOOKUP(AT121,'Master 2012 Pay Sheet'!$A$5:$A$35,'Master 2012 Pay Sheet'!$B$5:$B$35)&gt;0,LOOKUP(AT121,'Master 2012 Pay Sheet'!$A$5:$A$35,'Master 2012 Pay Sheet'!$B$5:$B$35),0))</f>
        <v/>
      </c>
      <c r="AV121" s="56" t="str">
        <f t="shared" si="285"/>
        <v/>
      </c>
      <c r="AW121" s="31" t="str">
        <f t="shared" si="286"/>
        <v/>
      </c>
      <c r="AX121" s="57" t="str">
        <f>IF(D121="","",IF(LOOKUP(AW121,'Master 2012 Pay Sheet'!$C$5:$C$35,'Master 2012 Pay Sheet'!$D$5:$D$35)&gt;0,LOOKUP(AW121,'Master 2012 Pay Sheet'!$C$5:$C$35,'Master 2012 Pay Sheet'!$D$5:$D$35),0))</f>
        <v/>
      </c>
      <c r="AY121" s="56" t="str">
        <f t="shared" si="287"/>
        <v/>
      </c>
      <c r="AZ121" s="31" t="str">
        <f t="shared" si="288"/>
        <v/>
      </c>
      <c r="BA121" s="57" t="str">
        <f>IF(D121="","",IF(LOOKUP(AZ121,'Master 2012 Pay Sheet'!$E$5:$E$35,'Master 2012 Pay Sheet'!$F$5:$F$35)&gt;0,LOOKUP(AZ121,'Master 2012 Pay Sheet'!$E$5:$E$35,'Master 2012 Pay Sheet'!$F$5:$F$35),0))</f>
        <v/>
      </c>
      <c r="BB121" s="57" t="str">
        <f t="shared" si="289"/>
        <v/>
      </c>
      <c r="BC121" s="31" t="str">
        <f t="shared" si="290"/>
        <v/>
      </c>
      <c r="BD121" s="31" t="str">
        <f t="shared" si="291"/>
        <v/>
      </c>
      <c r="BE121" s="31" t="str">
        <f t="shared" si="292"/>
        <v/>
      </c>
      <c r="BF121" s="56" t="str">
        <f t="shared" si="293"/>
        <v/>
      </c>
      <c r="BG121" s="31" t="str">
        <f t="shared" si="294"/>
        <v/>
      </c>
      <c r="BH121" s="31" t="str">
        <f t="shared" si="295"/>
        <v/>
      </c>
      <c r="BI121" s="56" t="str">
        <f t="shared" si="296"/>
        <v/>
      </c>
      <c r="BJ121" s="31" t="str">
        <f t="shared" si="297"/>
        <v/>
      </c>
      <c r="BK121" s="31" t="str">
        <f t="shared" si="298"/>
        <v/>
      </c>
      <c r="BL121" s="31" t="str">
        <f t="shared" si="299"/>
        <v/>
      </c>
      <c r="BM121" s="31" t="str">
        <f t="shared" si="300"/>
        <v/>
      </c>
      <c r="BN121" s="31" t="str">
        <f t="shared" si="301"/>
        <v/>
      </c>
      <c r="BO121" s="31" t="str">
        <f t="shared" si="302"/>
        <v/>
      </c>
      <c r="BP121" s="31" t="str">
        <f t="shared" si="303"/>
        <v/>
      </c>
      <c r="BQ121" s="31" t="str">
        <f t="shared" si="304"/>
        <v/>
      </c>
      <c r="BR121" s="31" t="str">
        <f t="shared" si="305"/>
        <v/>
      </c>
      <c r="BS121" s="31" t="str">
        <f t="shared" si="306"/>
        <v/>
      </c>
      <c r="BT121" s="31" t="str">
        <f t="shared" si="307"/>
        <v/>
      </c>
      <c r="BU121" s="31" t="str">
        <f t="shared" si="308"/>
        <v/>
      </c>
      <c r="BV121" s="31" t="str">
        <f t="shared" si="309"/>
        <v/>
      </c>
      <c r="BW121" s="31" t="str">
        <f t="shared" si="310"/>
        <v/>
      </c>
      <c r="BX121" s="31" t="str">
        <f t="shared" si="311"/>
        <v/>
      </c>
      <c r="BY121" s="31" t="str">
        <f t="shared" si="312"/>
        <v/>
      </c>
      <c r="BZ121" s="31" t="str">
        <f t="shared" si="313"/>
        <v/>
      </c>
      <c r="CA121" s="31" t="str">
        <f t="shared" si="314"/>
        <v/>
      </c>
      <c r="CB121" s="31" t="str">
        <f t="shared" si="315"/>
        <v/>
      </c>
      <c r="CC121" s="31" t="str">
        <f t="shared" si="316"/>
        <v/>
      </c>
      <c r="CD121" s="31" t="str">
        <f t="shared" si="317"/>
        <v/>
      </c>
      <c r="CE121" s="31" t="str">
        <f t="shared" si="318"/>
        <v/>
      </c>
      <c r="CF121" s="31" t="str">
        <f t="shared" si="319"/>
        <v/>
      </c>
      <c r="CG121" s="31" t="str">
        <f t="shared" si="320"/>
        <v/>
      </c>
      <c r="CH121" s="31" t="str">
        <f t="shared" si="321"/>
        <v/>
      </c>
      <c r="CI121" s="31" t="str">
        <f t="shared" si="322"/>
        <v/>
      </c>
      <c r="CJ121" s="31" t="str">
        <f t="shared" si="323"/>
        <v/>
      </c>
      <c r="CK121" s="31" t="str">
        <f t="shared" si="324"/>
        <v/>
      </c>
      <c r="CL121" s="31" t="str">
        <f t="shared" si="325"/>
        <v/>
      </c>
      <c r="CM121" s="31" t="str">
        <f t="shared" si="326"/>
        <v/>
      </c>
      <c r="CN121" s="31" t="str">
        <f t="shared" si="327"/>
        <v/>
      </c>
      <c r="CO121" s="31" t="str">
        <f t="shared" si="328"/>
        <v/>
      </c>
      <c r="CP121" s="31" t="str">
        <f t="shared" si="329"/>
        <v/>
      </c>
      <c r="CQ121" s="31" t="str">
        <f t="shared" si="330"/>
        <v/>
      </c>
      <c r="CR121" s="31" t="str">
        <f t="shared" si="331"/>
        <v/>
      </c>
      <c r="CS121" s="31" t="str">
        <f t="shared" si="332"/>
        <v/>
      </c>
      <c r="CT121" s="31" t="str">
        <f t="shared" si="333"/>
        <v/>
      </c>
      <c r="CU121" s="31" t="str">
        <f t="shared" si="334"/>
        <v/>
      </c>
      <c r="CV121" s="31" t="str">
        <f t="shared" si="335"/>
        <v/>
      </c>
      <c r="CW121" s="31" t="str">
        <f t="shared" si="336"/>
        <v/>
      </c>
      <c r="CX121" s="31" t="str">
        <f t="shared" si="337"/>
        <v/>
      </c>
      <c r="CY121" s="31" t="str">
        <f t="shared" si="338"/>
        <v/>
      </c>
      <c r="CZ121" s="31" t="str">
        <f t="shared" si="339"/>
        <v/>
      </c>
      <c r="DA121" s="31" t="str">
        <f t="shared" si="340"/>
        <v/>
      </c>
      <c r="DB121" s="31" t="str">
        <f t="shared" si="341"/>
        <v/>
      </c>
      <c r="DC121" s="31" t="str">
        <f t="shared" si="342"/>
        <v/>
      </c>
      <c r="DD121" s="31" t="str">
        <f t="shared" si="343"/>
        <v/>
      </c>
      <c r="DE121" s="31" t="str">
        <f t="shared" si="344"/>
        <v/>
      </c>
      <c r="DF121" s="31" t="str">
        <f t="shared" si="345"/>
        <v/>
      </c>
      <c r="DG121" s="31" t="str">
        <f t="shared" si="346"/>
        <v/>
      </c>
      <c r="DH121" s="31" t="str">
        <f t="shared" si="347"/>
        <v/>
      </c>
      <c r="DI121" s="31" t="str">
        <f t="shared" si="348"/>
        <v/>
      </c>
      <c r="DJ121" s="31" t="str">
        <f t="shared" si="349"/>
        <v/>
      </c>
      <c r="DK121" s="31" t="str">
        <f t="shared" si="350"/>
        <v/>
      </c>
      <c r="DL121" s="31" t="str">
        <f t="shared" si="351"/>
        <v/>
      </c>
      <c r="DM121" s="31" t="str">
        <f t="shared" si="352"/>
        <v/>
      </c>
      <c r="DN121" s="31" t="str">
        <f t="shared" si="353"/>
        <v/>
      </c>
      <c r="DO121" s="31" t="str">
        <f t="shared" si="354"/>
        <v/>
      </c>
      <c r="DP121" s="31" t="str">
        <f t="shared" si="355"/>
        <v/>
      </c>
      <c r="DQ121" s="31" t="str">
        <f t="shared" si="356"/>
        <v/>
      </c>
      <c r="DR121" s="31" t="str">
        <f t="shared" si="357"/>
        <v/>
      </c>
      <c r="DS121" s="31" t="str">
        <f t="shared" si="358"/>
        <v/>
      </c>
      <c r="DT121" s="31" t="str">
        <f t="shared" si="359"/>
        <v/>
      </c>
      <c r="DU121" s="31" t="str">
        <f t="shared" si="360"/>
        <v/>
      </c>
      <c r="DV121" s="31" t="str">
        <f t="shared" si="361"/>
        <v/>
      </c>
      <c r="DW121" s="48" t="e">
        <f t="shared" si="362"/>
        <v>#VALUE!</v>
      </c>
      <c r="DX121" s="72" t="str">
        <f t="shared" si="363"/>
        <v/>
      </c>
    </row>
    <row r="122" spans="1:128" ht="13.2" x14ac:dyDescent="0.25">
      <c r="A122" s="31" t="s">
        <v>318</v>
      </c>
      <c r="B122" s="72">
        <v>120</v>
      </c>
      <c r="C122" s="15"/>
      <c r="D122" s="14"/>
      <c r="E122" s="14"/>
      <c r="F122" s="14"/>
      <c r="G122" s="14"/>
      <c r="H122" s="14"/>
      <c r="I122" s="15"/>
      <c r="J122" s="47"/>
      <c r="K122" s="47"/>
      <c r="L122" s="47"/>
      <c r="M122" s="54"/>
      <c r="N122" s="54"/>
      <c r="O122" s="54"/>
      <c r="P122" s="54"/>
      <c r="Q122" s="54"/>
      <c r="R122" s="51"/>
      <c r="S122" s="51"/>
      <c r="T122" s="51"/>
      <c r="U122" s="51"/>
      <c r="V122" s="51"/>
      <c r="W122" s="51"/>
      <c r="X122" s="52" t="str">
        <f t="shared" si="273"/>
        <v xml:space="preserve"> </v>
      </c>
      <c r="Y122" s="52" t="str">
        <f t="shared" si="274"/>
        <v xml:space="preserve"> </v>
      </c>
      <c r="Z122" s="52" t="str">
        <f t="shared" si="275"/>
        <v xml:space="preserve"> </v>
      </c>
      <c r="AA122" s="52" t="str">
        <f t="shared" si="276"/>
        <v xml:space="preserve"> </v>
      </c>
      <c r="AB122" s="52" t="str">
        <f t="shared" si="277"/>
        <v xml:space="preserve"> </v>
      </c>
      <c r="AC122" s="54"/>
      <c r="AD122" s="54"/>
      <c r="AE122" s="54"/>
      <c r="AF122" s="54"/>
      <c r="AG122" s="54"/>
      <c r="AH122" s="52" t="str">
        <f t="shared" si="278"/>
        <v xml:space="preserve"> </v>
      </c>
      <c r="AI122" s="52" t="str">
        <f t="shared" si="279"/>
        <v xml:space="preserve"> </v>
      </c>
      <c r="AJ122" s="52" t="str">
        <f t="shared" si="280"/>
        <v xml:space="preserve"> </v>
      </c>
      <c r="AK122" s="52" t="str">
        <f t="shared" si="281"/>
        <v xml:space="preserve"> </v>
      </c>
      <c r="AL122" s="52" t="str">
        <f t="shared" si="282"/>
        <v xml:space="preserve"> </v>
      </c>
      <c r="AM122" s="53"/>
      <c r="AN122" s="53"/>
      <c r="AO122" s="53"/>
      <c r="AP122" s="53"/>
      <c r="AQ122" s="53"/>
      <c r="AR122" s="53"/>
      <c r="AS122" s="55" t="str">
        <f t="shared" si="283"/>
        <v/>
      </c>
      <c r="AT122" s="31" t="str">
        <f t="shared" si="284"/>
        <v/>
      </c>
      <c r="AU122" s="57" t="str">
        <f>IF(D122="","",IF(LOOKUP(AT122,'Master 2012 Pay Sheet'!$A$5:$A$35,'Master 2012 Pay Sheet'!$B$5:$B$35)&gt;0,LOOKUP(AT122,'Master 2012 Pay Sheet'!$A$5:$A$35,'Master 2012 Pay Sheet'!$B$5:$B$35),0))</f>
        <v/>
      </c>
      <c r="AV122" s="56" t="str">
        <f t="shared" si="285"/>
        <v/>
      </c>
      <c r="AW122" s="31" t="str">
        <f t="shared" si="286"/>
        <v/>
      </c>
      <c r="AX122" s="57" t="str">
        <f>IF(D122="","",IF(LOOKUP(AW122,'Master 2012 Pay Sheet'!$C$5:$C$35,'Master 2012 Pay Sheet'!$D$5:$D$35)&gt;0,LOOKUP(AW122,'Master 2012 Pay Sheet'!$C$5:$C$35,'Master 2012 Pay Sheet'!$D$5:$D$35),0))</f>
        <v/>
      </c>
      <c r="AY122" s="56" t="str">
        <f t="shared" si="287"/>
        <v/>
      </c>
      <c r="AZ122" s="31" t="str">
        <f t="shared" si="288"/>
        <v/>
      </c>
      <c r="BA122" s="57" t="str">
        <f>IF(D122="","",IF(LOOKUP(AZ122,'Master 2012 Pay Sheet'!$E$5:$E$35,'Master 2012 Pay Sheet'!$F$5:$F$35)&gt;0,LOOKUP(AZ122,'Master 2012 Pay Sheet'!$E$5:$E$35,'Master 2012 Pay Sheet'!$F$5:$F$35),0))</f>
        <v/>
      </c>
      <c r="BB122" s="57" t="str">
        <f t="shared" si="289"/>
        <v/>
      </c>
      <c r="BC122" s="31" t="str">
        <f t="shared" si="290"/>
        <v/>
      </c>
      <c r="BD122" s="31" t="str">
        <f t="shared" si="291"/>
        <v/>
      </c>
      <c r="BE122" s="31" t="str">
        <f t="shared" si="292"/>
        <v/>
      </c>
      <c r="BF122" s="56" t="str">
        <f t="shared" si="293"/>
        <v/>
      </c>
      <c r="BG122" s="31" t="str">
        <f t="shared" si="294"/>
        <v/>
      </c>
      <c r="BH122" s="31" t="str">
        <f t="shared" si="295"/>
        <v/>
      </c>
      <c r="BI122" s="56" t="str">
        <f t="shared" si="296"/>
        <v/>
      </c>
      <c r="BJ122" s="31" t="str">
        <f t="shared" si="297"/>
        <v/>
      </c>
      <c r="BK122" s="31" t="str">
        <f t="shared" si="298"/>
        <v/>
      </c>
      <c r="BL122" s="31" t="str">
        <f t="shared" si="299"/>
        <v/>
      </c>
      <c r="BM122" s="31" t="str">
        <f t="shared" si="300"/>
        <v/>
      </c>
      <c r="BN122" s="31" t="str">
        <f t="shared" si="301"/>
        <v/>
      </c>
      <c r="BO122" s="31" t="str">
        <f t="shared" si="302"/>
        <v/>
      </c>
      <c r="BP122" s="31" t="str">
        <f t="shared" si="303"/>
        <v/>
      </c>
      <c r="BQ122" s="31" t="str">
        <f t="shared" si="304"/>
        <v/>
      </c>
      <c r="BR122" s="31" t="str">
        <f t="shared" si="305"/>
        <v/>
      </c>
      <c r="BS122" s="31" t="str">
        <f t="shared" si="306"/>
        <v/>
      </c>
      <c r="BT122" s="31" t="str">
        <f t="shared" si="307"/>
        <v/>
      </c>
      <c r="BU122" s="31" t="str">
        <f t="shared" si="308"/>
        <v/>
      </c>
      <c r="BV122" s="31" t="str">
        <f t="shared" si="309"/>
        <v/>
      </c>
      <c r="BW122" s="31" t="str">
        <f t="shared" si="310"/>
        <v/>
      </c>
      <c r="BX122" s="31" t="str">
        <f t="shared" si="311"/>
        <v/>
      </c>
      <c r="BY122" s="31" t="str">
        <f t="shared" si="312"/>
        <v/>
      </c>
      <c r="BZ122" s="31" t="str">
        <f t="shared" si="313"/>
        <v/>
      </c>
      <c r="CA122" s="31" t="str">
        <f t="shared" si="314"/>
        <v/>
      </c>
      <c r="CB122" s="31" t="str">
        <f t="shared" si="315"/>
        <v/>
      </c>
      <c r="CC122" s="31" t="str">
        <f t="shared" si="316"/>
        <v/>
      </c>
      <c r="CD122" s="31" t="str">
        <f t="shared" si="317"/>
        <v/>
      </c>
      <c r="CE122" s="31" t="str">
        <f t="shared" si="318"/>
        <v/>
      </c>
      <c r="CF122" s="31" t="str">
        <f t="shared" si="319"/>
        <v/>
      </c>
      <c r="CG122" s="31" t="str">
        <f t="shared" si="320"/>
        <v/>
      </c>
      <c r="CH122" s="31" t="str">
        <f t="shared" si="321"/>
        <v/>
      </c>
      <c r="CI122" s="31" t="str">
        <f t="shared" si="322"/>
        <v/>
      </c>
      <c r="CJ122" s="31" t="str">
        <f t="shared" si="323"/>
        <v/>
      </c>
      <c r="CK122" s="31" t="str">
        <f t="shared" si="324"/>
        <v/>
      </c>
      <c r="CL122" s="31" t="str">
        <f t="shared" si="325"/>
        <v/>
      </c>
      <c r="CM122" s="31" t="str">
        <f t="shared" si="326"/>
        <v/>
      </c>
      <c r="CN122" s="31" t="str">
        <f t="shared" si="327"/>
        <v/>
      </c>
      <c r="CO122" s="31" t="str">
        <f t="shared" si="328"/>
        <v/>
      </c>
      <c r="CP122" s="31" t="str">
        <f t="shared" si="329"/>
        <v/>
      </c>
      <c r="CQ122" s="31" t="str">
        <f t="shared" si="330"/>
        <v/>
      </c>
      <c r="CR122" s="31" t="str">
        <f t="shared" si="331"/>
        <v/>
      </c>
      <c r="CS122" s="31" t="str">
        <f t="shared" si="332"/>
        <v/>
      </c>
      <c r="CT122" s="31" t="str">
        <f t="shared" si="333"/>
        <v/>
      </c>
      <c r="CU122" s="31" t="str">
        <f t="shared" si="334"/>
        <v/>
      </c>
      <c r="CV122" s="31" t="str">
        <f t="shared" si="335"/>
        <v/>
      </c>
      <c r="CW122" s="31" t="str">
        <f t="shared" si="336"/>
        <v/>
      </c>
      <c r="CX122" s="31" t="str">
        <f t="shared" si="337"/>
        <v/>
      </c>
      <c r="CY122" s="31" t="str">
        <f t="shared" si="338"/>
        <v/>
      </c>
      <c r="CZ122" s="31" t="str">
        <f t="shared" si="339"/>
        <v/>
      </c>
      <c r="DA122" s="31" t="str">
        <f t="shared" si="340"/>
        <v/>
      </c>
      <c r="DB122" s="31" t="str">
        <f t="shared" si="341"/>
        <v/>
      </c>
      <c r="DC122" s="31" t="str">
        <f t="shared" si="342"/>
        <v/>
      </c>
      <c r="DD122" s="31" t="str">
        <f t="shared" si="343"/>
        <v/>
      </c>
      <c r="DE122" s="31" t="str">
        <f t="shared" si="344"/>
        <v/>
      </c>
      <c r="DF122" s="31" t="str">
        <f t="shared" si="345"/>
        <v/>
      </c>
      <c r="DG122" s="31" t="str">
        <f t="shared" si="346"/>
        <v/>
      </c>
      <c r="DH122" s="31" t="str">
        <f t="shared" si="347"/>
        <v/>
      </c>
      <c r="DI122" s="31" t="str">
        <f t="shared" si="348"/>
        <v/>
      </c>
      <c r="DJ122" s="31" t="str">
        <f t="shared" si="349"/>
        <v/>
      </c>
      <c r="DK122" s="31" t="str">
        <f t="shared" si="350"/>
        <v/>
      </c>
      <c r="DL122" s="31" t="str">
        <f t="shared" si="351"/>
        <v/>
      </c>
      <c r="DM122" s="31" t="str">
        <f t="shared" si="352"/>
        <v/>
      </c>
      <c r="DN122" s="31" t="str">
        <f t="shared" si="353"/>
        <v/>
      </c>
      <c r="DO122" s="31" t="str">
        <f t="shared" si="354"/>
        <v/>
      </c>
      <c r="DP122" s="31" t="str">
        <f t="shared" si="355"/>
        <v/>
      </c>
      <c r="DQ122" s="31" t="str">
        <f t="shared" si="356"/>
        <v/>
      </c>
      <c r="DR122" s="31" t="str">
        <f t="shared" si="357"/>
        <v/>
      </c>
      <c r="DS122" s="31" t="str">
        <f t="shared" si="358"/>
        <v/>
      </c>
      <c r="DT122" s="31" t="str">
        <f t="shared" si="359"/>
        <v/>
      </c>
      <c r="DU122" s="31" t="str">
        <f t="shared" si="360"/>
        <v/>
      </c>
      <c r="DV122" s="31" t="str">
        <f t="shared" si="361"/>
        <v/>
      </c>
      <c r="DW122" s="48" t="e">
        <f t="shared" si="362"/>
        <v>#VALUE!</v>
      </c>
      <c r="DX122" s="72" t="str">
        <f t="shared" si="363"/>
        <v/>
      </c>
    </row>
    <row r="123" spans="1:128" ht="13.2" x14ac:dyDescent="0.25">
      <c r="A123" s="31" t="s">
        <v>318</v>
      </c>
      <c r="B123" s="72">
        <v>121</v>
      </c>
      <c r="C123" s="15"/>
      <c r="D123" s="14"/>
      <c r="E123" s="14"/>
      <c r="F123" s="14"/>
      <c r="G123" s="14"/>
      <c r="H123" s="14"/>
      <c r="I123" s="15"/>
      <c r="J123" s="47"/>
      <c r="K123" s="47"/>
      <c r="L123" s="47"/>
      <c r="M123" s="54"/>
      <c r="N123" s="54"/>
      <c r="O123" s="54"/>
      <c r="P123" s="54"/>
      <c r="Q123" s="54"/>
      <c r="R123" s="51"/>
      <c r="S123" s="51"/>
      <c r="T123" s="51"/>
      <c r="U123" s="51"/>
      <c r="V123" s="51"/>
      <c r="W123" s="51"/>
      <c r="X123" s="52" t="str">
        <f t="shared" si="273"/>
        <v xml:space="preserve"> </v>
      </c>
      <c r="Y123" s="52" t="str">
        <f t="shared" si="274"/>
        <v xml:space="preserve"> </v>
      </c>
      <c r="Z123" s="52" t="str">
        <f t="shared" si="275"/>
        <v xml:space="preserve"> </v>
      </c>
      <c r="AA123" s="52" t="str">
        <f t="shared" si="276"/>
        <v xml:space="preserve"> </v>
      </c>
      <c r="AB123" s="52" t="str">
        <f t="shared" si="277"/>
        <v xml:space="preserve"> </v>
      </c>
      <c r="AC123" s="54"/>
      <c r="AD123" s="54"/>
      <c r="AE123" s="54"/>
      <c r="AF123" s="54"/>
      <c r="AG123" s="54"/>
      <c r="AH123" s="52" t="str">
        <f t="shared" si="278"/>
        <v xml:space="preserve"> </v>
      </c>
      <c r="AI123" s="52" t="str">
        <f t="shared" si="279"/>
        <v xml:space="preserve"> </v>
      </c>
      <c r="AJ123" s="52" t="str">
        <f t="shared" si="280"/>
        <v xml:space="preserve"> </v>
      </c>
      <c r="AK123" s="52" t="str">
        <f t="shared" si="281"/>
        <v xml:space="preserve"> </v>
      </c>
      <c r="AL123" s="52" t="str">
        <f t="shared" si="282"/>
        <v xml:space="preserve"> </v>
      </c>
      <c r="AM123" s="53"/>
      <c r="AN123" s="53"/>
      <c r="AO123" s="53"/>
      <c r="AP123" s="53"/>
      <c r="AQ123" s="53"/>
      <c r="AR123" s="53"/>
      <c r="AS123" s="55" t="str">
        <f t="shared" si="283"/>
        <v/>
      </c>
      <c r="AT123" s="31" t="str">
        <f t="shared" si="284"/>
        <v/>
      </c>
      <c r="AU123" s="57" t="str">
        <f>IF(D123="","",IF(LOOKUP(AT123,'Master 2012 Pay Sheet'!$A$5:$A$35,'Master 2012 Pay Sheet'!$B$5:$B$35)&gt;0,LOOKUP(AT123,'Master 2012 Pay Sheet'!$A$5:$A$35,'Master 2012 Pay Sheet'!$B$5:$B$35),0))</f>
        <v/>
      </c>
      <c r="AV123" s="56" t="str">
        <f t="shared" si="285"/>
        <v/>
      </c>
      <c r="AW123" s="31" t="str">
        <f t="shared" si="286"/>
        <v/>
      </c>
      <c r="AX123" s="57" t="str">
        <f>IF(D123="","",IF(LOOKUP(AW123,'Master 2012 Pay Sheet'!$C$5:$C$35,'Master 2012 Pay Sheet'!$D$5:$D$35)&gt;0,LOOKUP(AW123,'Master 2012 Pay Sheet'!$C$5:$C$35,'Master 2012 Pay Sheet'!$D$5:$D$35),0))</f>
        <v/>
      </c>
      <c r="AY123" s="56" t="str">
        <f t="shared" si="287"/>
        <v/>
      </c>
      <c r="AZ123" s="31" t="str">
        <f t="shared" si="288"/>
        <v/>
      </c>
      <c r="BA123" s="57" t="str">
        <f>IF(D123="","",IF(LOOKUP(AZ123,'Master 2012 Pay Sheet'!$E$5:$E$35,'Master 2012 Pay Sheet'!$F$5:$F$35)&gt;0,LOOKUP(AZ123,'Master 2012 Pay Sheet'!$E$5:$E$35,'Master 2012 Pay Sheet'!$F$5:$F$35),0))</f>
        <v/>
      </c>
      <c r="BB123" s="57" t="str">
        <f t="shared" si="289"/>
        <v/>
      </c>
      <c r="BC123" s="31" t="str">
        <f t="shared" si="290"/>
        <v/>
      </c>
      <c r="BD123" s="31" t="str">
        <f t="shared" si="291"/>
        <v/>
      </c>
      <c r="BE123" s="31" t="str">
        <f t="shared" si="292"/>
        <v/>
      </c>
      <c r="BF123" s="56" t="str">
        <f t="shared" si="293"/>
        <v/>
      </c>
      <c r="BG123" s="31" t="str">
        <f t="shared" si="294"/>
        <v/>
      </c>
      <c r="BH123" s="31" t="str">
        <f t="shared" si="295"/>
        <v/>
      </c>
      <c r="BI123" s="56" t="str">
        <f t="shared" si="296"/>
        <v/>
      </c>
      <c r="BJ123" s="31" t="str">
        <f t="shared" si="297"/>
        <v/>
      </c>
      <c r="BK123" s="31" t="str">
        <f t="shared" si="298"/>
        <v/>
      </c>
      <c r="BL123" s="31" t="str">
        <f t="shared" si="299"/>
        <v/>
      </c>
      <c r="BM123" s="31" t="str">
        <f t="shared" si="300"/>
        <v/>
      </c>
      <c r="BN123" s="31" t="str">
        <f t="shared" si="301"/>
        <v/>
      </c>
      <c r="BO123" s="31" t="str">
        <f t="shared" si="302"/>
        <v/>
      </c>
      <c r="BP123" s="31" t="str">
        <f t="shared" si="303"/>
        <v/>
      </c>
      <c r="BQ123" s="31" t="str">
        <f t="shared" si="304"/>
        <v/>
      </c>
      <c r="BR123" s="31" t="str">
        <f t="shared" si="305"/>
        <v/>
      </c>
      <c r="BS123" s="31" t="str">
        <f t="shared" si="306"/>
        <v/>
      </c>
      <c r="BT123" s="31" t="str">
        <f t="shared" si="307"/>
        <v/>
      </c>
      <c r="BU123" s="31" t="str">
        <f t="shared" si="308"/>
        <v/>
      </c>
      <c r="BV123" s="31" t="str">
        <f t="shared" si="309"/>
        <v/>
      </c>
      <c r="BW123" s="31" t="str">
        <f t="shared" si="310"/>
        <v/>
      </c>
      <c r="BX123" s="31" t="str">
        <f t="shared" si="311"/>
        <v/>
      </c>
      <c r="BY123" s="31" t="str">
        <f t="shared" si="312"/>
        <v/>
      </c>
      <c r="BZ123" s="31" t="str">
        <f t="shared" si="313"/>
        <v/>
      </c>
      <c r="CA123" s="31" t="str">
        <f t="shared" si="314"/>
        <v/>
      </c>
      <c r="CB123" s="31" t="str">
        <f t="shared" si="315"/>
        <v/>
      </c>
      <c r="CC123" s="31" t="str">
        <f t="shared" si="316"/>
        <v/>
      </c>
      <c r="CD123" s="31" t="str">
        <f t="shared" si="317"/>
        <v/>
      </c>
      <c r="CE123" s="31" t="str">
        <f t="shared" si="318"/>
        <v/>
      </c>
      <c r="CF123" s="31" t="str">
        <f t="shared" si="319"/>
        <v/>
      </c>
      <c r="CG123" s="31" t="str">
        <f t="shared" si="320"/>
        <v/>
      </c>
      <c r="CH123" s="31" t="str">
        <f t="shared" si="321"/>
        <v/>
      </c>
      <c r="CI123" s="31" t="str">
        <f t="shared" si="322"/>
        <v/>
      </c>
      <c r="CJ123" s="31" t="str">
        <f t="shared" si="323"/>
        <v/>
      </c>
      <c r="CK123" s="31" t="str">
        <f t="shared" si="324"/>
        <v/>
      </c>
      <c r="CL123" s="31" t="str">
        <f t="shared" si="325"/>
        <v/>
      </c>
      <c r="CM123" s="31" t="str">
        <f t="shared" si="326"/>
        <v/>
      </c>
      <c r="CN123" s="31" t="str">
        <f t="shared" si="327"/>
        <v/>
      </c>
      <c r="CO123" s="31" t="str">
        <f t="shared" si="328"/>
        <v/>
      </c>
      <c r="CP123" s="31" t="str">
        <f t="shared" si="329"/>
        <v/>
      </c>
      <c r="CQ123" s="31" t="str">
        <f t="shared" si="330"/>
        <v/>
      </c>
      <c r="CR123" s="31" t="str">
        <f t="shared" si="331"/>
        <v/>
      </c>
      <c r="CS123" s="31" t="str">
        <f t="shared" si="332"/>
        <v/>
      </c>
      <c r="CT123" s="31" t="str">
        <f t="shared" si="333"/>
        <v/>
      </c>
      <c r="CU123" s="31" t="str">
        <f t="shared" si="334"/>
        <v/>
      </c>
      <c r="CV123" s="31" t="str">
        <f t="shared" si="335"/>
        <v/>
      </c>
      <c r="CW123" s="31" t="str">
        <f t="shared" si="336"/>
        <v/>
      </c>
      <c r="CX123" s="31" t="str">
        <f t="shared" si="337"/>
        <v/>
      </c>
      <c r="CY123" s="31" t="str">
        <f t="shared" si="338"/>
        <v/>
      </c>
      <c r="CZ123" s="31" t="str">
        <f t="shared" si="339"/>
        <v/>
      </c>
      <c r="DA123" s="31" t="str">
        <f t="shared" si="340"/>
        <v/>
      </c>
      <c r="DB123" s="31" t="str">
        <f t="shared" si="341"/>
        <v/>
      </c>
      <c r="DC123" s="31" t="str">
        <f t="shared" si="342"/>
        <v/>
      </c>
      <c r="DD123" s="31" t="str">
        <f t="shared" si="343"/>
        <v/>
      </c>
      <c r="DE123" s="31" t="str">
        <f t="shared" si="344"/>
        <v/>
      </c>
      <c r="DF123" s="31" t="str">
        <f t="shared" si="345"/>
        <v/>
      </c>
      <c r="DG123" s="31" t="str">
        <f t="shared" si="346"/>
        <v/>
      </c>
      <c r="DH123" s="31" t="str">
        <f t="shared" si="347"/>
        <v/>
      </c>
      <c r="DI123" s="31" t="str">
        <f t="shared" si="348"/>
        <v/>
      </c>
      <c r="DJ123" s="31" t="str">
        <f t="shared" si="349"/>
        <v/>
      </c>
      <c r="DK123" s="31" t="str">
        <f t="shared" si="350"/>
        <v/>
      </c>
      <c r="DL123" s="31" t="str">
        <f t="shared" si="351"/>
        <v/>
      </c>
      <c r="DM123" s="31" t="str">
        <f t="shared" si="352"/>
        <v/>
      </c>
      <c r="DN123" s="31" t="str">
        <f t="shared" si="353"/>
        <v/>
      </c>
      <c r="DO123" s="31" t="str">
        <f t="shared" si="354"/>
        <v/>
      </c>
      <c r="DP123" s="31" t="str">
        <f t="shared" si="355"/>
        <v/>
      </c>
      <c r="DQ123" s="31" t="str">
        <f t="shared" si="356"/>
        <v/>
      </c>
      <c r="DR123" s="31" t="str">
        <f t="shared" si="357"/>
        <v/>
      </c>
      <c r="DS123" s="31" t="str">
        <f t="shared" si="358"/>
        <v/>
      </c>
      <c r="DT123" s="31" t="str">
        <f t="shared" si="359"/>
        <v/>
      </c>
      <c r="DU123" s="31" t="str">
        <f t="shared" si="360"/>
        <v/>
      </c>
      <c r="DV123" s="31" t="str">
        <f t="shared" si="361"/>
        <v/>
      </c>
      <c r="DW123" s="48" t="e">
        <f t="shared" si="362"/>
        <v>#VALUE!</v>
      </c>
      <c r="DX123" s="72" t="str">
        <f t="shared" si="363"/>
        <v/>
      </c>
    </row>
    <row r="124" spans="1:128" ht="13.2" x14ac:dyDescent="0.25">
      <c r="A124" s="31" t="s">
        <v>318</v>
      </c>
      <c r="B124" s="72">
        <v>122</v>
      </c>
      <c r="C124" s="15"/>
      <c r="D124" s="14"/>
      <c r="E124" s="14"/>
      <c r="F124" s="14"/>
      <c r="G124" s="14"/>
      <c r="H124" s="14"/>
      <c r="I124" s="15"/>
      <c r="J124" s="47"/>
      <c r="K124" s="47"/>
      <c r="L124" s="47"/>
      <c r="M124" s="54"/>
      <c r="N124" s="54"/>
      <c r="O124" s="54"/>
      <c r="P124" s="54"/>
      <c r="Q124" s="54"/>
      <c r="R124" s="51"/>
      <c r="S124" s="51"/>
      <c r="T124" s="51"/>
      <c r="U124" s="51"/>
      <c r="V124" s="51"/>
      <c r="W124" s="51"/>
      <c r="X124" s="52" t="str">
        <f t="shared" si="273"/>
        <v xml:space="preserve"> </v>
      </c>
      <c r="Y124" s="52" t="str">
        <f t="shared" si="274"/>
        <v xml:space="preserve"> </v>
      </c>
      <c r="Z124" s="52" t="str">
        <f t="shared" si="275"/>
        <v xml:space="preserve"> </v>
      </c>
      <c r="AA124" s="52" t="str">
        <f t="shared" si="276"/>
        <v xml:space="preserve"> </v>
      </c>
      <c r="AB124" s="52" t="str">
        <f t="shared" si="277"/>
        <v xml:space="preserve"> </v>
      </c>
      <c r="AC124" s="54"/>
      <c r="AD124" s="54"/>
      <c r="AE124" s="54"/>
      <c r="AF124" s="54"/>
      <c r="AG124" s="54"/>
      <c r="AH124" s="52" t="str">
        <f t="shared" si="278"/>
        <v xml:space="preserve"> </v>
      </c>
      <c r="AI124" s="52" t="str">
        <f t="shared" si="279"/>
        <v xml:space="preserve"> </v>
      </c>
      <c r="AJ124" s="52" t="str">
        <f t="shared" si="280"/>
        <v xml:space="preserve"> </v>
      </c>
      <c r="AK124" s="52" t="str">
        <f t="shared" si="281"/>
        <v xml:space="preserve"> </v>
      </c>
      <c r="AL124" s="52" t="str">
        <f t="shared" si="282"/>
        <v xml:space="preserve"> </v>
      </c>
      <c r="AM124" s="53"/>
      <c r="AN124" s="53"/>
      <c r="AO124" s="53"/>
      <c r="AP124" s="53"/>
      <c r="AQ124" s="53"/>
      <c r="AR124" s="53"/>
      <c r="AS124" s="55" t="str">
        <f t="shared" si="283"/>
        <v/>
      </c>
      <c r="AT124" s="31" t="str">
        <f t="shared" si="284"/>
        <v/>
      </c>
      <c r="AU124" s="57" t="str">
        <f>IF(D124="","",IF(LOOKUP(AT124,'Master 2012 Pay Sheet'!$A$5:$A$35,'Master 2012 Pay Sheet'!$B$5:$B$35)&gt;0,LOOKUP(AT124,'Master 2012 Pay Sheet'!$A$5:$A$35,'Master 2012 Pay Sheet'!$B$5:$B$35),0))</f>
        <v/>
      </c>
      <c r="AV124" s="56" t="str">
        <f t="shared" si="285"/>
        <v/>
      </c>
      <c r="AW124" s="31" t="str">
        <f t="shared" si="286"/>
        <v/>
      </c>
      <c r="AX124" s="57" t="str">
        <f>IF(D124="","",IF(LOOKUP(AW124,'Master 2012 Pay Sheet'!$C$5:$C$35,'Master 2012 Pay Sheet'!$D$5:$D$35)&gt;0,LOOKUP(AW124,'Master 2012 Pay Sheet'!$C$5:$C$35,'Master 2012 Pay Sheet'!$D$5:$D$35),0))</f>
        <v/>
      </c>
      <c r="AY124" s="56" t="str">
        <f t="shared" si="287"/>
        <v/>
      </c>
      <c r="AZ124" s="31" t="str">
        <f t="shared" si="288"/>
        <v/>
      </c>
      <c r="BA124" s="57" t="str">
        <f>IF(D124="","",IF(LOOKUP(AZ124,'Master 2012 Pay Sheet'!$E$5:$E$35,'Master 2012 Pay Sheet'!$F$5:$F$35)&gt;0,LOOKUP(AZ124,'Master 2012 Pay Sheet'!$E$5:$E$35,'Master 2012 Pay Sheet'!$F$5:$F$35),0))</f>
        <v/>
      </c>
      <c r="BB124" s="57" t="str">
        <f t="shared" si="289"/>
        <v/>
      </c>
      <c r="BC124" s="31" t="str">
        <f t="shared" si="290"/>
        <v/>
      </c>
      <c r="BD124" s="31" t="str">
        <f t="shared" si="291"/>
        <v/>
      </c>
      <c r="BE124" s="31" t="str">
        <f t="shared" si="292"/>
        <v/>
      </c>
      <c r="BF124" s="56" t="str">
        <f t="shared" si="293"/>
        <v/>
      </c>
      <c r="BG124" s="31" t="str">
        <f t="shared" si="294"/>
        <v/>
      </c>
      <c r="BH124" s="31" t="str">
        <f t="shared" si="295"/>
        <v/>
      </c>
      <c r="BI124" s="56" t="str">
        <f t="shared" si="296"/>
        <v/>
      </c>
      <c r="BJ124" s="31" t="str">
        <f t="shared" si="297"/>
        <v/>
      </c>
      <c r="BK124" s="31" t="str">
        <f t="shared" si="298"/>
        <v/>
      </c>
      <c r="BL124" s="31" t="str">
        <f t="shared" si="299"/>
        <v/>
      </c>
      <c r="BM124" s="31" t="str">
        <f t="shared" si="300"/>
        <v/>
      </c>
      <c r="BN124" s="31" t="str">
        <f t="shared" si="301"/>
        <v/>
      </c>
      <c r="BO124" s="31" t="str">
        <f t="shared" si="302"/>
        <v/>
      </c>
      <c r="BP124" s="31" t="str">
        <f t="shared" si="303"/>
        <v/>
      </c>
      <c r="BQ124" s="31" t="str">
        <f t="shared" si="304"/>
        <v/>
      </c>
      <c r="BR124" s="31" t="str">
        <f t="shared" si="305"/>
        <v/>
      </c>
      <c r="BS124" s="31" t="str">
        <f t="shared" si="306"/>
        <v/>
      </c>
      <c r="BT124" s="31" t="str">
        <f t="shared" si="307"/>
        <v/>
      </c>
      <c r="BU124" s="31" t="str">
        <f t="shared" si="308"/>
        <v/>
      </c>
      <c r="BV124" s="31" t="str">
        <f t="shared" si="309"/>
        <v/>
      </c>
      <c r="BW124" s="31" t="str">
        <f t="shared" si="310"/>
        <v/>
      </c>
      <c r="BX124" s="31" t="str">
        <f t="shared" si="311"/>
        <v/>
      </c>
      <c r="BY124" s="31" t="str">
        <f t="shared" si="312"/>
        <v/>
      </c>
      <c r="BZ124" s="31" t="str">
        <f t="shared" si="313"/>
        <v/>
      </c>
      <c r="CA124" s="31" t="str">
        <f t="shared" si="314"/>
        <v/>
      </c>
      <c r="CB124" s="31" t="str">
        <f t="shared" si="315"/>
        <v/>
      </c>
      <c r="CC124" s="31" t="str">
        <f t="shared" si="316"/>
        <v/>
      </c>
      <c r="CD124" s="31" t="str">
        <f t="shared" si="317"/>
        <v/>
      </c>
      <c r="CE124" s="31" t="str">
        <f t="shared" si="318"/>
        <v/>
      </c>
      <c r="CF124" s="31" t="str">
        <f t="shared" si="319"/>
        <v/>
      </c>
      <c r="CG124" s="31" t="str">
        <f t="shared" si="320"/>
        <v/>
      </c>
      <c r="CH124" s="31" t="str">
        <f t="shared" si="321"/>
        <v/>
      </c>
      <c r="CI124" s="31" t="str">
        <f t="shared" si="322"/>
        <v/>
      </c>
      <c r="CJ124" s="31" t="str">
        <f t="shared" si="323"/>
        <v/>
      </c>
      <c r="CK124" s="31" t="str">
        <f t="shared" si="324"/>
        <v/>
      </c>
      <c r="CL124" s="31" t="str">
        <f t="shared" si="325"/>
        <v/>
      </c>
      <c r="CM124" s="31" t="str">
        <f t="shared" si="326"/>
        <v/>
      </c>
      <c r="CN124" s="31" t="str">
        <f t="shared" si="327"/>
        <v/>
      </c>
      <c r="CO124" s="31" t="str">
        <f t="shared" si="328"/>
        <v/>
      </c>
      <c r="CP124" s="31" t="str">
        <f t="shared" si="329"/>
        <v/>
      </c>
      <c r="CQ124" s="31" t="str">
        <f t="shared" si="330"/>
        <v/>
      </c>
      <c r="CR124" s="31" t="str">
        <f t="shared" si="331"/>
        <v/>
      </c>
      <c r="CS124" s="31" t="str">
        <f t="shared" si="332"/>
        <v/>
      </c>
      <c r="CT124" s="31" t="str">
        <f t="shared" si="333"/>
        <v/>
      </c>
      <c r="CU124" s="31" t="str">
        <f t="shared" si="334"/>
        <v/>
      </c>
      <c r="CV124" s="31" t="str">
        <f t="shared" si="335"/>
        <v/>
      </c>
      <c r="CW124" s="31" t="str">
        <f t="shared" si="336"/>
        <v/>
      </c>
      <c r="CX124" s="31" t="str">
        <f t="shared" si="337"/>
        <v/>
      </c>
      <c r="CY124" s="31" t="str">
        <f t="shared" si="338"/>
        <v/>
      </c>
      <c r="CZ124" s="31" t="str">
        <f t="shared" si="339"/>
        <v/>
      </c>
      <c r="DA124" s="31" t="str">
        <f t="shared" si="340"/>
        <v/>
      </c>
      <c r="DB124" s="31" t="str">
        <f t="shared" si="341"/>
        <v/>
      </c>
      <c r="DC124" s="31" t="str">
        <f t="shared" si="342"/>
        <v/>
      </c>
      <c r="DD124" s="31" t="str">
        <f t="shared" si="343"/>
        <v/>
      </c>
      <c r="DE124" s="31" t="str">
        <f t="shared" si="344"/>
        <v/>
      </c>
      <c r="DF124" s="31" t="str">
        <f t="shared" si="345"/>
        <v/>
      </c>
      <c r="DG124" s="31" t="str">
        <f t="shared" si="346"/>
        <v/>
      </c>
      <c r="DH124" s="31" t="str">
        <f t="shared" si="347"/>
        <v/>
      </c>
      <c r="DI124" s="31" t="str">
        <f t="shared" si="348"/>
        <v/>
      </c>
      <c r="DJ124" s="31" t="str">
        <f t="shared" si="349"/>
        <v/>
      </c>
      <c r="DK124" s="31" t="str">
        <f t="shared" si="350"/>
        <v/>
      </c>
      <c r="DL124" s="31" t="str">
        <f t="shared" si="351"/>
        <v/>
      </c>
      <c r="DM124" s="31" t="str">
        <f t="shared" si="352"/>
        <v/>
      </c>
      <c r="DN124" s="31" t="str">
        <f t="shared" si="353"/>
        <v/>
      </c>
      <c r="DO124" s="31" t="str">
        <f t="shared" si="354"/>
        <v/>
      </c>
      <c r="DP124" s="31" t="str">
        <f t="shared" si="355"/>
        <v/>
      </c>
      <c r="DQ124" s="31" t="str">
        <f t="shared" si="356"/>
        <v/>
      </c>
      <c r="DR124" s="31" t="str">
        <f t="shared" si="357"/>
        <v/>
      </c>
      <c r="DS124" s="31" t="str">
        <f t="shared" si="358"/>
        <v/>
      </c>
      <c r="DT124" s="31" t="str">
        <f t="shared" si="359"/>
        <v/>
      </c>
      <c r="DU124" s="31" t="str">
        <f t="shared" si="360"/>
        <v/>
      </c>
      <c r="DV124" s="31" t="str">
        <f t="shared" si="361"/>
        <v/>
      </c>
      <c r="DW124" s="48" t="e">
        <f t="shared" si="362"/>
        <v>#VALUE!</v>
      </c>
      <c r="DX124" s="72" t="str">
        <f t="shared" si="363"/>
        <v/>
      </c>
    </row>
    <row r="125" spans="1:128" ht="13.2" x14ac:dyDescent="0.25">
      <c r="A125" s="31" t="s">
        <v>318</v>
      </c>
      <c r="B125" s="72">
        <v>123</v>
      </c>
      <c r="C125" s="15"/>
      <c r="D125" s="14"/>
      <c r="E125" s="14"/>
      <c r="F125" s="14"/>
      <c r="G125" s="14"/>
      <c r="H125" s="14"/>
      <c r="I125" s="15"/>
      <c r="J125" s="47"/>
      <c r="K125" s="47"/>
      <c r="L125" s="47"/>
      <c r="M125" s="54"/>
      <c r="N125" s="54"/>
      <c r="O125" s="54"/>
      <c r="P125" s="54"/>
      <c r="Q125" s="54"/>
      <c r="R125" s="51"/>
      <c r="S125" s="51"/>
      <c r="T125" s="51"/>
      <c r="U125" s="51"/>
      <c r="V125" s="51"/>
      <c r="W125" s="51"/>
      <c r="X125" s="52" t="str">
        <f t="shared" si="273"/>
        <v xml:space="preserve"> </v>
      </c>
      <c r="Y125" s="52" t="str">
        <f t="shared" si="274"/>
        <v xml:space="preserve"> </v>
      </c>
      <c r="Z125" s="52" t="str">
        <f t="shared" si="275"/>
        <v xml:space="preserve"> </v>
      </c>
      <c r="AA125" s="52" t="str">
        <f t="shared" si="276"/>
        <v xml:space="preserve"> </v>
      </c>
      <c r="AB125" s="52" t="str">
        <f t="shared" si="277"/>
        <v xml:space="preserve"> </v>
      </c>
      <c r="AC125" s="54"/>
      <c r="AD125" s="54"/>
      <c r="AE125" s="54"/>
      <c r="AF125" s="54"/>
      <c r="AG125" s="54"/>
      <c r="AH125" s="52" t="str">
        <f t="shared" si="278"/>
        <v xml:space="preserve"> </v>
      </c>
      <c r="AI125" s="52" t="str">
        <f t="shared" si="279"/>
        <v xml:space="preserve"> </v>
      </c>
      <c r="AJ125" s="52" t="str">
        <f t="shared" si="280"/>
        <v xml:space="preserve"> </v>
      </c>
      <c r="AK125" s="52" t="str">
        <f t="shared" si="281"/>
        <v xml:space="preserve"> </v>
      </c>
      <c r="AL125" s="52" t="str">
        <f t="shared" si="282"/>
        <v xml:space="preserve"> </v>
      </c>
      <c r="AM125" s="53"/>
      <c r="AN125" s="53"/>
      <c r="AO125" s="53"/>
      <c r="AP125" s="53"/>
      <c r="AQ125" s="53"/>
      <c r="AR125" s="53"/>
      <c r="AS125" s="55" t="str">
        <f t="shared" si="283"/>
        <v/>
      </c>
      <c r="AT125" s="31" t="str">
        <f t="shared" si="284"/>
        <v/>
      </c>
      <c r="AU125" s="57" t="str">
        <f>IF(D125="","",IF(LOOKUP(AT125,'Master 2012 Pay Sheet'!$A$5:$A$35,'Master 2012 Pay Sheet'!$B$5:$B$35)&gt;0,LOOKUP(AT125,'Master 2012 Pay Sheet'!$A$5:$A$35,'Master 2012 Pay Sheet'!$B$5:$B$35),0))</f>
        <v/>
      </c>
      <c r="AV125" s="56" t="str">
        <f t="shared" si="285"/>
        <v/>
      </c>
      <c r="AW125" s="31" t="str">
        <f t="shared" si="286"/>
        <v/>
      </c>
      <c r="AX125" s="57" t="str">
        <f>IF(D125="","",IF(LOOKUP(AW125,'Master 2012 Pay Sheet'!$C$5:$C$35,'Master 2012 Pay Sheet'!$D$5:$D$35)&gt;0,LOOKUP(AW125,'Master 2012 Pay Sheet'!$C$5:$C$35,'Master 2012 Pay Sheet'!$D$5:$D$35),0))</f>
        <v/>
      </c>
      <c r="AY125" s="56" t="str">
        <f t="shared" si="287"/>
        <v/>
      </c>
      <c r="AZ125" s="31" t="str">
        <f t="shared" si="288"/>
        <v/>
      </c>
      <c r="BA125" s="57" t="str">
        <f>IF(D125="","",IF(LOOKUP(AZ125,'Master 2012 Pay Sheet'!$E$5:$E$35,'Master 2012 Pay Sheet'!$F$5:$F$35)&gt;0,LOOKUP(AZ125,'Master 2012 Pay Sheet'!$E$5:$E$35,'Master 2012 Pay Sheet'!$F$5:$F$35),0))</f>
        <v/>
      </c>
      <c r="BB125" s="57" t="str">
        <f t="shared" si="289"/>
        <v/>
      </c>
      <c r="BC125" s="31" t="str">
        <f t="shared" si="290"/>
        <v/>
      </c>
      <c r="BD125" s="31" t="str">
        <f t="shared" si="291"/>
        <v/>
      </c>
      <c r="BE125" s="31" t="str">
        <f t="shared" si="292"/>
        <v/>
      </c>
      <c r="BF125" s="56" t="str">
        <f t="shared" si="293"/>
        <v/>
      </c>
      <c r="BG125" s="31" t="str">
        <f t="shared" si="294"/>
        <v/>
      </c>
      <c r="BH125" s="31" t="str">
        <f t="shared" si="295"/>
        <v/>
      </c>
      <c r="BI125" s="56" t="str">
        <f t="shared" si="296"/>
        <v/>
      </c>
      <c r="BJ125" s="31" t="str">
        <f t="shared" si="297"/>
        <v/>
      </c>
      <c r="BK125" s="31" t="str">
        <f t="shared" si="298"/>
        <v/>
      </c>
      <c r="BL125" s="31" t="str">
        <f t="shared" si="299"/>
        <v/>
      </c>
      <c r="BM125" s="31" t="str">
        <f t="shared" si="300"/>
        <v/>
      </c>
      <c r="BN125" s="31" t="str">
        <f t="shared" si="301"/>
        <v/>
      </c>
      <c r="BO125" s="31" t="str">
        <f t="shared" si="302"/>
        <v/>
      </c>
      <c r="BP125" s="31" t="str">
        <f t="shared" si="303"/>
        <v/>
      </c>
      <c r="BQ125" s="31" t="str">
        <f t="shared" si="304"/>
        <v/>
      </c>
      <c r="BR125" s="31" t="str">
        <f t="shared" si="305"/>
        <v/>
      </c>
      <c r="BS125" s="31" t="str">
        <f t="shared" si="306"/>
        <v/>
      </c>
      <c r="BT125" s="31" t="str">
        <f t="shared" si="307"/>
        <v/>
      </c>
      <c r="BU125" s="31" t="str">
        <f t="shared" si="308"/>
        <v/>
      </c>
      <c r="BV125" s="31" t="str">
        <f t="shared" si="309"/>
        <v/>
      </c>
      <c r="BW125" s="31" t="str">
        <f t="shared" si="310"/>
        <v/>
      </c>
      <c r="BX125" s="31" t="str">
        <f t="shared" si="311"/>
        <v/>
      </c>
      <c r="BY125" s="31" t="str">
        <f t="shared" si="312"/>
        <v/>
      </c>
      <c r="BZ125" s="31" t="str">
        <f t="shared" si="313"/>
        <v/>
      </c>
      <c r="CA125" s="31" t="str">
        <f t="shared" si="314"/>
        <v/>
      </c>
      <c r="CB125" s="31" t="str">
        <f t="shared" si="315"/>
        <v/>
      </c>
      <c r="CC125" s="31" t="str">
        <f t="shared" si="316"/>
        <v/>
      </c>
      <c r="CD125" s="31" t="str">
        <f t="shared" si="317"/>
        <v/>
      </c>
      <c r="CE125" s="31" t="str">
        <f t="shared" si="318"/>
        <v/>
      </c>
      <c r="CF125" s="31" t="str">
        <f t="shared" si="319"/>
        <v/>
      </c>
      <c r="CG125" s="31" t="str">
        <f t="shared" si="320"/>
        <v/>
      </c>
      <c r="CH125" s="31" t="str">
        <f t="shared" si="321"/>
        <v/>
      </c>
      <c r="CI125" s="31" t="str">
        <f t="shared" si="322"/>
        <v/>
      </c>
      <c r="CJ125" s="31" t="str">
        <f t="shared" si="323"/>
        <v/>
      </c>
      <c r="CK125" s="31" t="str">
        <f t="shared" si="324"/>
        <v/>
      </c>
      <c r="CL125" s="31" t="str">
        <f t="shared" si="325"/>
        <v/>
      </c>
      <c r="CM125" s="31" t="str">
        <f t="shared" si="326"/>
        <v/>
      </c>
      <c r="CN125" s="31" t="str">
        <f t="shared" si="327"/>
        <v/>
      </c>
      <c r="CO125" s="31" t="str">
        <f t="shared" si="328"/>
        <v/>
      </c>
      <c r="CP125" s="31" t="str">
        <f t="shared" si="329"/>
        <v/>
      </c>
      <c r="CQ125" s="31" t="str">
        <f t="shared" si="330"/>
        <v/>
      </c>
      <c r="CR125" s="31" t="str">
        <f t="shared" si="331"/>
        <v/>
      </c>
      <c r="CS125" s="31" t="str">
        <f t="shared" si="332"/>
        <v/>
      </c>
      <c r="CT125" s="31" t="str">
        <f t="shared" si="333"/>
        <v/>
      </c>
      <c r="CU125" s="31" t="str">
        <f t="shared" si="334"/>
        <v/>
      </c>
      <c r="CV125" s="31" t="str">
        <f t="shared" si="335"/>
        <v/>
      </c>
      <c r="CW125" s="31" t="str">
        <f t="shared" si="336"/>
        <v/>
      </c>
      <c r="CX125" s="31" t="str">
        <f t="shared" si="337"/>
        <v/>
      </c>
      <c r="CY125" s="31" t="str">
        <f t="shared" si="338"/>
        <v/>
      </c>
      <c r="CZ125" s="31" t="str">
        <f t="shared" si="339"/>
        <v/>
      </c>
      <c r="DA125" s="31" t="str">
        <f t="shared" si="340"/>
        <v/>
      </c>
      <c r="DB125" s="31" t="str">
        <f t="shared" si="341"/>
        <v/>
      </c>
      <c r="DC125" s="31" t="str">
        <f t="shared" si="342"/>
        <v/>
      </c>
      <c r="DD125" s="31" t="str">
        <f t="shared" si="343"/>
        <v/>
      </c>
      <c r="DE125" s="31" t="str">
        <f t="shared" si="344"/>
        <v/>
      </c>
      <c r="DF125" s="31" t="str">
        <f t="shared" si="345"/>
        <v/>
      </c>
      <c r="DG125" s="31" t="str">
        <f t="shared" si="346"/>
        <v/>
      </c>
      <c r="DH125" s="31" t="str">
        <f t="shared" si="347"/>
        <v/>
      </c>
      <c r="DI125" s="31" t="str">
        <f t="shared" si="348"/>
        <v/>
      </c>
      <c r="DJ125" s="31" t="str">
        <f t="shared" si="349"/>
        <v/>
      </c>
      <c r="DK125" s="31" t="str">
        <f t="shared" si="350"/>
        <v/>
      </c>
      <c r="DL125" s="31" t="str">
        <f t="shared" si="351"/>
        <v/>
      </c>
      <c r="DM125" s="31" t="str">
        <f t="shared" si="352"/>
        <v/>
      </c>
      <c r="DN125" s="31" t="str">
        <f t="shared" si="353"/>
        <v/>
      </c>
      <c r="DO125" s="31" t="str">
        <f t="shared" si="354"/>
        <v/>
      </c>
      <c r="DP125" s="31" t="str">
        <f t="shared" si="355"/>
        <v/>
      </c>
      <c r="DQ125" s="31" t="str">
        <f t="shared" si="356"/>
        <v/>
      </c>
      <c r="DR125" s="31" t="str">
        <f t="shared" si="357"/>
        <v/>
      </c>
      <c r="DS125" s="31" t="str">
        <f t="shared" si="358"/>
        <v/>
      </c>
      <c r="DT125" s="31" t="str">
        <f t="shared" si="359"/>
        <v/>
      </c>
      <c r="DU125" s="31" t="str">
        <f t="shared" si="360"/>
        <v/>
      </c>
      <c r="DV125" s="31" t="str">
        <f t="shared" si="361"/>
        <v/>
      </c>
      <c r="DW125" s="48" t="e">
        <f t="shared" si="362"/>
        <v>#VALUE!</v>
      </c>
      <c r="DX125" s="72" t="str">
        <f t="shared" si="363"/>
        <v/>
      </c>
    </row>
    <row r="126" spans="1:128" ht="13.2" x14ac:dyDescent="0.25">
      <c r="A126" s="31" t="s">
        <v>318</v>
      </c>
      <c r="B126" s="72">
        <v>124</v>
      </c>
      <c r="C126" s="15"/>
      <c r="D126" s="15"/>
      <c r="E126" s="15"/>
      <c r="F126" s="15"/>
      <c r="G126" s="15"/>
      <c r="H126" s="47"/>
      <c r="I126" s="15"/>
      <c r="J126" s="47"/>
      <c r="K126" s="47"/>
      <c r="L126" s="47"/>
      <c r="M126" s="54"/>
      <c r="N126" s="54"/>
      <c r="O126" s="54"/>
      <c r="P126" s="54"/>
      <c r="Q126" s="54"/>
      <c r="R126" s="51"/>
      <c r="S126" s="51"/>
      <c r="T126" s="51"/>
      <c r="U126" s="51"/>
      <c r="V126" s="51"/>
      <c r="W126" s="51"/>
      <c r="X126" s="52" t="str">
        <f t="shared" si="273"/>
        <v xml:space="preserve"> </v>
      </c>
      <c r="Y126" s="52" t="str">
        <f t="shared" si="274"/>
        <v xml:space="preserve"> </v>
      </c>
      <c r="Z126" s="52" t="str">
        <f t="shared" si="275"/>
        <v xml:space="preserve"> </v>
      </c>
      <c r="AA126" s="52" t="str">
        <f t="shared" si="276"/>
        <v xml:space="preserve"> </v>
      </c>
      <c r="AB126" s="52" t="str">
        <f t="shared" si="277"/>
        <v xml:space="preserve"> </v>
      </c>
      <c r="AC126" s="54"/>
      <c r="AD126" s="54"/>
      <c r="AE126" s="54"/>
      <c r="AF126" s="54"/>
      <c r="AG126" s="54"/>
      <c r="AH126" s="52" t="str">
        <f t="shared" si="278"/>
        <v xml:space="preserve"> </v>
      </c>
      <c r="AI126" s="52" t="str">
        <f t="shared" si="279"/>
        <v xml:space="preserve"> </v>
      </c>
      <c r="AJ126" s="52" t="str">
        <f t="shared" si="280"/>
        <v xml:space="preserve"> </v>
      </c>
      <c r="AK126" s="52" t="str">
        <f t="shared" si="281"/>
        <v xml:space="preserve"> </v>
      </c>
      <c r="AL126" s="52" t="str">
        <f t="shared" si="282"/>
        <v xml:space="preserve"> </v>
      </c>
      <c r="AM126" s="53"/>
      <c r="AN126" s="53"/>
      <c r="AO126" s="53"/>
      <c r="AP126" s="53"/>
      <c r="AQ126" s="53"/>
      <c r="AR126" s="53"/>
      <c r="AS126" s="55" t="str">
        <f t="shared" si="283"/>
        <v/>
      </c>
      <c r="AT126" s="31" t="str">
        <f t="shared" si="284"/>
        <v/>
      </c>
      <c r="AU126" s="57" t="str">
        <f>IF(D126="","",IF(LOOKUP(AT126,'Master 2012 Pay Sheet'!$A$5:$A$35,'Master 2012 Pay Sheet'!$B$5:$B$35)&gt;0,LOOKUP(AT126,'Master 2012 Pay Sheet'!$A$5:$A$35,'Master 2012 Pay Sheet'!$B$5:$B$35),0))</f>
        <v/>
      </c>
      <c r="AV126" s="56" t="str">
        <f t="shared" si="285"/>
        <v/>
      </c>
      <c r="AW126" s="31" t="str">
        <f t="shared" si="286"/>
        <v/>
      </c>
      <c r="AX126" s="57" t="str">
        <f>IF(D126="","",IF(LOOKUP(AW126,'Master 2012 Pay Sheet'!$C$5:$C$35,'Master 2012 Pay Sheet'!$D$5:$D$35)&gt;0,LOOKUP(AW126,'Master 2012 Pay Sheet'!$C$5:$C$35,'Master 2012 Pay Sheet'!$D$5:$D$35),0))</f>
        <v/>
      </c>
      <c r="AY126" s="56" t="str">
        <f t="shared" si="287"/>
        <v/>
      </c>
      <c r="AZ126" s="31" t="str">
        <f t="shared" si="288"/>
        <v/>
      </c>
      <c r="BA126" s="57" t="str">
        <f>IF(D126="","",IF(LOOKUP(AZ126,'Master 2012 Pay Sheet'!$E$5:$E$35,'Master 2012 Pay Sheet'!$F$5:$F$35)&gt;0,LOOKUP(AZ126,'Master 2012 Pay Sheet'!$E$5:$E$35,'Master 2012 Pay Sheet'!$F$5:$F$35),0))</f>
        <v/>
      </c>
      <c r="BB126" s="57" t="str">
        <f t="shared" si="289"/>
        <v/>
      </c>
      <c r="BC126" s="31" t="str">
        <f t="shared" si="290"/>
        <v/>
      </c>
      <c r="BD126" s="31" t="str">
        <f t="shared" si="291"/>
        <v/>
      </c>
      <c r="BE126" s="31" t="str">
        <f t="shared" si="292"/>
        <v/>
      </c>
      <c r="BF126" s="56" t="str">
        <f t="shared" si="293"/>
        <v/>
      </c>
      <c r="BG126" s="31" t="str">
        <f t="shared" si="294"/>
        <v/>
      </c>
      <c r="BH126" s="31" t="str">
        <f t="shared" si="295"/>
        <v/>
      </c>
      <c r="BI126" s="56" t="str">
        <f t="shared" si="296"/>
        <v/>
      </c>
      <c r="BJ126" s="31" t="str">
        <f t="shared" si="297"/>
        <v/>
      </c>
      <c r="BK126" s="31" t="str">
        <f t="shared" si="298"/>
        <v/>
      </c>
      <c r="BL126" s="31" t="str">
        <f t="shared" si="299"/>
        <v/>
      </c>
      <c r="BM126" s="31" t="str">
        <f t="shared" si="300"/>
        <v/>
      </c>
      <c r="BN126" s="31" t="str">
        <f t="shared" si="301"/>
        <v/>
      </c>
      <c r="BO126" s="31" t="str">
        <f t="shared" si="302"/>
        <v/>
      </c>
      <c r="BP126" s="31" t="str">
        <f t="shared" si="303"/>
        <v/>
      </c>
      <c r="BQ126" s="31" t="str">
        <f t="shared" si="304"/>
        <v/>
      </c>
      <c r="BR126" s="31" t="str">
        <f t="shared" si="305"/>
        <v/>
      </c>
      <c r="BS126" s="31" t="str">
        <f t="shared" si="306"/>
        <v/>
      </c>
      <c r="BT126" s="31" t="str">
        <f t="shared" si="307"/>
        <v/>
      </c>
      <c r="BU126" s="31" t="str">
        <f t="shared" si="308"/>
        <v/>
      </c>
      <c r="BV126" s="31" t="str">
        <f t="shared" si="309"/>
        <v/>
      </c>
      <c r="BW126" s="31" t="str">
        <f t="shared" si="310"/>
        <v/>
      </c>
      <c r="BX126" s="31" t="str">
        <f t="shared" si="311"/>
        <v/>
      </c>
      <c r="BY126" s="31" t="str">
        <f t="shared" si="312"/>
        <v/>
      </c>
      <c r="BZ126" s="31" t="str">
        <f t="shared" si="313"/>
        <v/>
      </c>
      <c r="CA126" s="31" t="str">
        <f t="shared" si="314"/>
        <v/>
      </c>
      <c r="CB126" s="31" t="str">
        <f t="shared" si="315"/>
        <v/>
      </c>
      <c r="CC126" s="31" t="str">
        <f t="shared" si="316"/>
        <v/>
      </c>
      <c r="CD126" s="31" t="str">
        <f t="shared" si="317"/>
        <v/>
      </c>
      <c r="CE126" s="31" t="str">
        <f t="shared" si="318"/>
        <v/>
      </c>
      <c r="CF126" s="31" t="str">
        <f t="shared" si="319"/>
        <v/>
      </c>
      <c r="CG126" s="31" t="str">
        <f t="shared" si="320"/>
        <v/>
      </c>
      <c r="CH126" s="31" t="str">
        <f t="shared" si="321"/>
        <v/>
      </c>
      <c r="CI126" s="31" t="str">
        <f t="shared" si="322"/>
        <v/>
      </c>
      <c r="CJ126" s="31" t="str">
        <f t="shared" si="323"/>
        <v/>
      </c>
      <c r="CK126" s="31" t="str">
        <f t="shared" si="324"/>
        <v/>
      </c>
      <c r="CL126" s="31" t="str">
        <f t="shared" si="325"/>
        <v/>
      </c>
      <c r="CM126" s="31" t="str">
        <f t="shared" si="326"/>
        <v/>
      </c>
      <c r="CN126" s="31" t="str">
        <f t="shared" si="327"/>
        <v/>
      </c>
      <c r="CO126" s="31" t="str">
        <f t="shared" si="328"/>
        <v/>
      </c>
      <c r="CP126" s="31" t="str">
        <f t="shared" si="329"/>
        <v/>
      </c>
      <c r="CQ126" s="31" t="str">
        <f t="shared" si="330"/>
        <v/>
      </c>
      <c r="CR126" s="31" t="str">
        <f t="shared" si="331"/>
        <v/>
      </c>
      <c r="CS126" s="31" t="str">
        <f t="shared" si="332"/>
        <v/>
      </c>
      <c r="CT126" s="31" t="str">
        <f t="shared" si="333"/>
        <v/>
      </c>
      <c r="CU126" s="31" t="str">
        <f t="shared" si="334"/>
        <v/>
      </c>
      <c r="CV126" s="31" t="str">
        <f t="shared" si="335"/>
        <v/>
      </c>
      <c r="CW126" s="31" t="str">
        <f t="shared" si="336"/>
        <v/>
      </c>
      <c r="CX126" s="31" t="str">
        <f t="shared" si="337"/>
        <v/>
      </c>
      <c r="CY126" s="31" t="str">
        <f t="shared" si="338"/>
        <v/>
      </c>
      <c r="CZ126" s="31" t="str">
        <f t="shared" si="339"/>
        <v/>
      </c>
      <c r="DA126" s="31" t="str">
        <f t="shared" si="340"/>
        <v/>
      </c>
      <c r="DB126" s="31" t="str">
        <f t="shared" si="341"/>
        <v/>
      </c>
      <c r="DC126" s="31" t="str">
        <f t="shared" si="342"/>
        <v/>
      </c>
      <c r="DD126" s="31" t="str">
        <f t="shared" si="343"/>
        <v/>
      </c>
      <c r="DE126" s="31" t="str">
        <f t="shared" si="344"/>
        <v/>
      </c>
      <c r="DF126" s="31" t="str">
        <f t="shared" si="345"/>
        <v/>
      </c>
      <c r="DG126" s="31" t="str">
        <f t="shared" si="346"/>
        <v/>
      </c>
      <c r="DH126" s="31" t="str">
        <f t="shared" si="347"/>
        <v/>
      </c>
      <c r="DI126" s="31" t="str">
        <f t="shared" si="348"/>
        <v/>
      </c>
      <c r="DJ126" s="31" t="str">
        <f t="shared" si="349"/>
        <v/>
      </c>
      <c r="DK126" s="31" t="str">
        <f t="shared" si="350"/>
        <v/>
      </c>
      <c r="DL126" s="31" t="str">
        <f t="shared" si="351"/>
        <v/>
      </c>
      <c r="DM126" s="31" t="str">
        <f t="shared" si="352"/>
        <v/>
      </c>
      <c r="DN126" s="31" t="str">
        <f t="shared" si="353"/>
        <v/>
      </c>
      <c r="DO126" s="31" t="str">
        <f t="shared" si="354"/>
        <v/>
      </c>
      <c r="DP126" s="31" t="str">
        <f t="shared" si="355"/>
        <v/>
      </c>
      <c r="DQ126" s="31" t="str">
        <f t="shared" si="356"/>
        <v/>
      </c>
      <c r="DR126" s="31" t="str">
        <f t="shared" si="357"/>
        <v/>
      </c>
      <c r="DS126" s="31" t="str">
        <f t="shared" si="358"/>
        <v/>
      </c>
      <c r="DT126" s="31" t="str">
        <f t="shared" si="359"/>
        <v/>
      </c>
      <c r="DU126" s="31" t="str">
        <f t="shared" si="360"/>
        <v/>
      </c>
      <c r="DV126" s="31" t="str">
        <f t="shared" si="361"/>
        <v/>
      </c>
      <c r="DW126" s="48" t="e">
        <f t="shared" si="362"/>
        <v>#VALUE!</v>
      </c>
      <c r="DX126" s="72" t="str">
        <f t="shared" si="363"/>
        <v/>
      </c>
    </row>
    <row r="127" spans="1:128" ht="13.2" x14ac:dyDescent="0.25">
      <c r="A127" s="31" t="s">
        <v>318</v>
      </c>
      <c r="B127" s="72">
        <v>125</v>
      </c>
      <c r="C127" s="15"/>
      <c r="D127" s="15"/>
      <c r="E127" s="15"/>
      <c r="F127" s="15"/>
      <c r="G127" s="15"/>
      <c r="H127" s="47"/>
      <c r="I127" s="15"/>
      <c r="J127" s="47"/>
      <c r="K127" s="47"/>
      <c r="L127" s="47"/>
      <c r="M127" s="54"/>
      <c r="N127" s="54"/>
      <c r="O127" s="54"/>
      <c r="P127" s="54"/>
      <c r="Q127" s="54"/>
      <c r="R127" s="51"/>
      <c r="S127" s="51"/>
      <c r="T127" s="51"/>
      <c r="U127" s="51"/>
      <c r="V127" s="51"/>
      <c r="W127" s="51"/>
      <c r="X127" s="52" t="str">
        <f t="shared" si="273"/>
        <v xml:space="preserve"> </v>
      </c>
      <c r="Y127" s="52" t="str">
        <f t="shared" si="274"/>
        <v xml:space="preserve"> </v>
      </c>
      <c r="Z127" s="52" t="str">
        <f t="shared" si="275"/>
        <v xml:space="preserve"> </v>
      </c>
      <c r="AA127" s="52" t="str">
        <f t="shared" si="276"/>
        <v xml:space="preserve"> </v>
      </c>
      <c r="AB127" s="52" t="str">
        <f t="shared" si="277"/>
        <v xml:space="preserve"> </v>
      </c>
      <c r="AC127" s="54"/>
      <c r="AD127" s="54"/>
      <c r="AE127" s="54"/>
      <c r="AF127" s="54"/>
      <c r="AG127" s="54"/>
      <c r="AH127" s="52" t="str">
        <f t="shared" si="278"/>
        <v xml:space="preserve"> </v>
      </c>
      <c r="AI127" s="52" t="str">
        <f t="shared" si="279"/>
        <v xml:space="preserve"> </v>
      </c>
      <c r="AJ127" s="52" t="str">
        <f t="shared" si="280"/>
        <v xml:space="preserve"> </v>
      </c>
      <c r="AK127" s="52" t="str">
        <f t="shared" si="281"/>
        <v xml:space="preserve"> </v>
      </c>
      <c r="AL127" s="52" t="str">
        <f t="shared" si="282"/>
        <v xml:space="preserve"> </v>
      </c>
      <c r="AM127" s="53"/>
      <c r="AN127" s="53"/>
      <c r="AO127" s="53"/>
      <c r="AP127" s="53"/>
      <c r="AQ127" s="53"/>
      <c r="AR127" s="53"/>
      <c r="AS127" s="55" t="str">
        <f t="shared" si="283"/>
        <v/>
      </c>
      <c r="AT127" s="31" t="str">
        <f t="shared" si="284"/>
        <v/>
      </c>
      <c r="AU127" s="57" t="str">
        <f>IF(D127="","",IF(LOOKUP(AT127,'Master 2012 Pay Sheet'!$A$5:$A$35,'Master 2012 Pay Sheet'!$B$5:$B$35)&gt;0,LOOKUP(AT127,'Master 2012 Pay Sheet'!$A$5:$A$35,'Master 2012 Pay Sheet'!$B$5:$B$35),0))</f>
        <v/>
      </c>
      <c r="AV127" s="56" t="str">
        <f t="shared" si="285"/>
        <v/>
      </c>
      <c r="AW127" s="31" t="str">
        <f t="shared" si="286"/>
        <v/>
      </c>
      <c r="AX127" s="57" t="str">
        <f>IF(D127="","",IF(LOOKUP(AW127,'Master 2012 Pay Sheet'!$C$5:$C$35,'Master 2012 Pay Sheet'!$D$5:$D$35)&gt;0,LOOKUP(AW127,'Master 2012 Pay Sheet'!$C$5:$C$35,'Master 2012 Pay Sheet'!$D$5:$D$35),0))</f>
        <v/>
      </c>
      <c r="AY127" s="56" t="str">
        <f t="shared" si="287"/>
        <v/>
      </c>
      <c r="AZ127" s="31" t="str">
        <f t="shared" si="288"/>
        <v/>
      </c>
      <c r="BA127" s="57" t="str">
        <f>IF(D127="","",IF(LOOKUP(AZ127,'Master 2012 Pay Sheet'!$E$5:$E$35,'Master 2012 Pay Sheet'!$F$5:$F$35)&gt;0,LOOKUP(AZ127,'Master 2012 Pay Sheet'!$E$5:$E$35,'Master 2012 Pay Sheet'!$F$5:$F$35),0))</f>
        <v/>
      </c>
      <c r="BB127" s="57" t="str">
        <f t="shared" si="289"/>
        <v/>
      </c>
      <c r="BC127" s="31" t="str">
        <f t="shared" si="290"/>
        <v/>
      </c>
      <c r="BD127" s="31" t="str">
        <f t="shared" si="291"/>
        <v/>
      </c>
      <c r="BE127" s="31" t="str">
        <f t="shared" si="292"/>
        <v/>
      </c>
      <c r="BF127" s="56" t="str">
        <f t="shared" si="293"/>
        <v/>
      </c>
      <c r="BG127" s="31" t="str">
        <f t="shared" si="294"/>
        <v/>
      </c>
      <c r="BH127" s="31" t="str">
        <f t="shared" si="295"/>
        <v/>
      </c>
      <c r="BI127" s="56" t="str">
        <f t="shared" si="296"/>
        <v/>
      </c>
      <c r="BJ127" s="31" t="str">
        <f t="shared" si="297"/>
        <v/>
      </c>
      <c r="BK127" s="31" t="str">
        <f t="shared" si="298"/>
        <v/>
      </c>
      <c r="BL127" s="31" t="str">
        <f t="shared" si="299"/>
        <v/>
      </c>
      <c r="BM127" s="31" t="str">
        <f t="shared" si="300"/>
        <v/>
      </c>
      <c r="BN127" s="31" t="str">
        <f t="shared" si="301"/>
        <v/>
      </c>
      <c r="BO127" s="31" t="str">
        <f t="shared" si="302"/>
        <v/>
      </c>
      <c r="BP127" s="31" t="str">
        <f t="shared" si="303"/>
        <v/>
      </c>
      <c r="BQ127" s="31" t="str">
        <f t="shared" si="304"/>
        <v/>
      </c>
      <c r="BR127" s="31" t="str">
        <f t="shared" si="305"/>
        <v/>
      </c>
      <c r="BS127" s="31" t="str">
        <f t="shared" si="306"/>
        <v/>
      </c>
      <c r="BT127" s="31" t="str">
        <f t="shared" si="307"/>
        <v/>
      </c>
      <c r="BU127" s="31" t="str">
        <f t="shared" si="308"/>
        <v/>
      </c>
      <c r="BV127" s="31" t="str">
        <f t="shared" si="309"/>
        <v/>
      </c>
      <c r="BW127" s="31" t="str">
        <f t="shared" si="310"/>
        <v/>
      </c>
      <c r="BX127" s="31" t="str">
        <f t="shared" si="311"/>
        <v/>
      </c>
      <c r="BY127" s="31" t="str">
        <f t="shared" si="312"/>
        <v/>
      </c>
      <c r="BZ127" s="31" t="str">
        <f t="shared" si="313"/>
        <v/>
      </c>
      <c r="CA127" s="31" t="str">
        <f t="shared" si="314"/>
        <v/>
      </c>
      <c r="CB127" s="31" t="str">
        <f t="shared" si="315"/>
        <v/>
      </c>
      <c r="CC127" s="31" t="str">
        <f t="shared" si="316"/>
        <v/>
      </c>
      <c r="CD127" s="31" t="str">
        <f t="shared" si="317"/>
        <v/>
      </c>
      <c r="CE127" s="31" t="str">
        <f t="shared" si="318"/>
        <v/>
      </c>
      <c r="CF127" s="31" t="str">
        <f t="shared" si="319"/>
        <v/>
      </c>
      <c r="CG127" s="31" t="str">
        <f t="shared" si="320"/>
        <v/>
      </c>
      <c r="CH127" s="31" t="str">
        <f t="shared" si="321"/>
        <v/>
      </c>
      <c r="CI127" s="31" t="str">
        <f t="shared" si="322"/>
        <v/>
      </c>
      <c r="CJ127" s="31" t="str">
        <f t="shared" si="323"/>
        <v/>
      </c>
      <c r="CK127" s="31" t="str">
        <f t="shared" si="324"/>
        <v/>
      </c>
      <c r="CL127" s="31" t="str">
        <f t="shared" si="325"/>
        <v/>
      </c>
      <c r="CM127" s="31" t="str">
        <f t="shared" si="326"/>
        <v/>
      </c>
      <c r="CN127" s="31" t="str">
        <f t="shared" si="327"/>
        <v/>
      </c>
      <c r="CO127" s="31" t="str">
        <f t="shared" si="328"/>
        <v/>
      </c>
      <c r="CP127" s="31" t="str">
        <f t="shared" si="329"/>
        <v/>
      </c>
      <c r="CQ127" s="31" t="str">
        <f t="shared" si="330"/>
        <v/>
      </c>
      <c r="CR127" s="31" t="str">
        <f t="shared" si="331"/>
        <v/>
      </c>
      <c r="CS127" s="31" t="str">
        <f t="shared" si="332"/>
        <v/>
      </c>
      <c r="CT127" s="31" t="str">
        <f t="shared" si="333"/>
        <v/>
      </c>
      <c r="CU127" s="31" t="str">
        <f t="shared" si="334"/>
        <v/>
      </c>
      <c r="CV127" s="31" t="str">
        <f t="shared" si="335"/>
        <v/>
      </c>
      <c r="CW127" s="31" t="str">
        <f t="shared" si="336"/>
        <v/>
      </c>
      <c r="CX127" s="31" t="str">
        <f t="shared" si="337"/>
        <v/>
      </c>
      <c r="CY127" s="31" t="str">
        <f t="shared" si="338"/>
        <v/>
      </c>
      <c r="CZ127" s="31" t="str">
        <f t="shared" si="339"/>
        <v/>
      </c>
      <c r="DA127" s="31" t="str">
        <f t="shared" si="340"/>
        <v/>
      </c>
      <c r="DB127" s="31" t="str">
        <f t="shared" si="341"/>
        <v/>
      </c>
      <c r="DC127" s="31" t="str">
        <f t="shared" si="342"/>
        <v/>
      </c>
      <c r="DD127" s="31" t="str">
        <f t="shared" si="343"/>
        <v/>
      </c>
      <c r="DE127" s="31" t="str">
        <f t="shared" si="344"/>
        <v/>
      </c>
      <c r="DF127" s="31" t="str">
        <f t="shared" si="345"/>
        <v/>
      </c>
      <c r="DG127" s="31" t="str">
        <f t="shared" si="346"/>
        <v/>
      </c>
      <c r="DH127" s="31" t="str">
        <f t="shared" si="347"/>
        <v/>
      </c>
      <c r="DI127" s="31" t="str">
        <f t="shared" si="348"/>
        <v/>
      </c>
      <c r="DJ127" s="31" t="str">
        <f t="shared" si="349"/>
        <v/>
      </c>
      <c r="DK127" s="31" t="str">
        <f t="shared" si="350"/>
        <v/>
      </c>
      <c r="DL127" s="31" t="str">
        <f t="shared" si="351"/>
        <v/>
      </c>
      <c r="DM127" s="31" t="str">
        <f t="shared" si="352"/>
        <v/>
      </c>
      <c r="DN127" s="31" t="str">
        <f t="shared" si="353"/>
        <v/>
      </c>
      <c r="DO127" s="31" t="str">
        <f t="shared" si="354"/>
        <v/>
      </c>
      <c r="DP127" s="31" t="str">
        <f t="shared" si="355"/>
        <v/>
      </c>
      <c r="DQ127" s="31" t="str">
        <f t="shared" si="356"/>
        <v/>
      </c>
      <c r="DR127" s="31" t="str">
        <f t="shared" si="357"/>
        <v/>
      </c>
      <c r="DS127" s="31" t="str">
        <f t="shared" si="358"/>
        <v/>
      </c>
      <c r="DT127" s="31" t="str">
        <f t="shared" si="359"/>
        <v/>
      </c>
      <c r="DU127" s="31" t="str">
        <f t="shared" si="360"/>
        <v/>
      </c>
      <c r="DV127" s="31" t="str">
        <f t="shared" si="361"/>
        <v/>
      </c>
      <c r="DW127" s="48" t="e">
        <f t="shared" si="362"/>
        <v>#VALUE!</v>
      </c>
      <c r="DX127" s="72" t="str">
        <f t="shared" si="363"/>
        <v/>
      </c>
    </row>
    <row r="128" spans="1:128" ht="13.2" x14ac:dyDescent="0.25">
      <c r="A128" s="31" t="s">
        <v>318</v>
      </c>
      <c r="B128" s="72">
        <v>126</v>
      </c>
      <c r="C128" s="15"/>
      <c r="D128" s="15"/>
      <c r="E128" s="15"/>
      <c r="F128" s="15"/>
      <c r="G128" s="15"/>
      <c r="H128" s="47"/>
      <c r="I128" s="15"/>
      <c r="J128" s="47"/>
      <c r="K128" s="47"/>
      <c r="L128" s="47"/>
      <c r="M128" s="54"/>
      <c r="N128" s="54"/>
      <c r="O128" s="54"/>
      <c r="P128" s="54"/>
      <c r="Q128" s="54"/>
      <c r="R128" s="51"/>
      <c r="S128" s="51"/>
      <c r="T128" s="51"/>
      <c r="U128" s="51"/>
      <c r="V128" s="51"/>
      <c r="W128" s="51"/>
      <c r="X128" s="52" t="str">
        <f t="shared" si="273"/>
        <v xml:space="preserve"> </v>
      </c>
      <c r="Y128" s="52" t="str">
        <f t="shared" si="274"/>
        <v xml:space="preserve"> </v>
      </c>
      <c r="Z128" s="52" t="str">
        <f t="shared" si="275"/>
        <v xml:space="preserve"> </v>
      </c>
      <c r="AA128" s="52" t="str">
        <f t="shared" si="276"/>
        <v xml:space="preserve"> </v>
      </c>
      <c r="AB128" s="52" t="str">
        <f t="shared" si="277"/>
        <v xml:space="preserve"> </v>
      </c>
      <c r="AC128" s="54"/>
      <c r="AD128" s="54"/>
      <c r="AE128" s="54"/>
      <c r="AF128" s="54"/>
      <c r="AG128" s="54"/>
      <c r="AH128" s="52" t="str">
        <f t="shared" si="278"/>
        <v xml:space="preserve"> </v>
      </c>
      <c r="AI128" s="52" t="str">
        <f t="shared" si="279"/>
        <v xml:space="preserve"> </v>
      </c>
      <c r="AJ128" s="52" t="str">
        <f t="shared" si="280"/>
        <v xml:space="preserve"> </v>
      </c>
      <c r="AK128" s="52" t="str">
        <f t="shared" si="281"/>
        <v xml:space="preserve"> </v>
      </c>
      <c r="AL128" s="52" t="str">
        <f t="shared" si="282"/>
        <v xml:space="preserve"> </v>
      </c>
      <c r="AM128" s="53"/>
      <c r="AN128" s="53"/>
      <c r="AO128" s="53"/>
      <c r="AP128" s="53"/>
      <c r="AQ128" s="53"/>
      <c r="AR128" s="53"/>
      <c r="AS128" s="55" t="str">
        <f t="shared" si="283"/>
        <v/>
      </c>
      <c r="AT128" s="31" t="str">
        <f t="shared" si="284"/>
        <v/>
      </c>
      <c r="AU128" s="57" t="str">
        <f>IF(D128="","",IF(LOOKUP(AT128,'Master 2012 Pay Sheet'!$A$5:$A$35,'Master 2012 Pay Sheet'!$B$5:$B$35)&gt;0,LOOKUP(AT128,'Master 2012 Pay Sheet'!$A$5:$A$35,'Master 2012 Pay Sheet'!$B$5:$B$35),0))</f>
        <v/>
      </c>
      <c r="AV128" s="56" t="str">
        <f t="shared" si="285"/>
        <v/>
      </c>
      <c r="AW128" s="31" t="str">
        <f t="shared" si="286"/>
        <v/>
      </c>
      <c r="AX128" s="57" t="str">
        <f>IF(D128="","",IF(LOOKUP(AW128,'Master 2012 Pay Sheet'!$C$5:$C$35,'Master 2012 Pay Sheet'!$D$5:$D$35)&gt;0,LOOKUP(AW128,'Master 2012 Pay Sheet'!$C$5:$C$35,'Master 2012 Pay Sheet'!$D$5:$D$35),0))</f>
        <v/>
      </c>
      <c r="AY128" s="56" t="str">
        <f t="shared" si="287"/>
        <v/>
      </c>
      <c r="AZ128" s="31" t="str">
        <f t="shared" si="288"/>
        <v/>
      </c>
      <c r="BA128" s="57" t="str">
        <f>IF(D128="","",IF(LOOKUP(AZ128,'Master 2012 Pay Sheet'!$E$5:$E$35,'Master 2012 Pay Sheet'!$F$5:$F$35)&gt;0,LOOKUP(AZ128,'Master 2012 Pay Sheet'!$E$5:$E$35,'Master 2012 Pay Sheet'!$F$5:$F$35),0))</f>
        <v/>
      </c>
      <c r="BB128" s="57" t="str">
        <f t="shared" si="289"/>
        <v/>
      </c>
      <c r="BC128" s="31" t="str">
        <f t="shared" si="290"/>
        <v/>
      </c>
      <c r="BD128" s="31" t="str">
        <f t="shared" si="291"/>
        <v/>
      </c>
      <c r="BE128" s="31" t="str">
        <f t="shared" si="292"/>
        <v/>
      </c>
      <c r="BF128" s="56" t="str">
        <f t="shared" si="293"/>
        <v/>
      </c>
      <c r="BG128" s="31" t="str">
        <f t="shared" si="294"/>
        <v/>
      </c>
      <c r="BH128" s="31" t="str">
        <f t="shared" si="295"/>
        <v/>
      </c>
      <c r="BI128" s="56" t="str">
        <f t="shared" si="296"/>
        <v/>
      </c>
      <c r="BJ128" s="31" t="str">
        <f t="shared" si="297"/>
        <v/>
      </c>
      <c r="BK128" s="31" t="str">
        <f t="shared" si="298"/>
        <v/>
      </c>
      <c r="BL128" s="31" t="str">
        <f t="shared" si="299"/>
        <v/>
      </c>
      <c r="BM128" s="31" t="str">
        <f t="shared" si="300"/>
        <v/>
      </c>
      <c r="BN128" s="31" t="str">
        <f t="shared" si="301"/>
        <v/>
      </c>
      <c r="BO128" s="31" t="str">
        <f t="shared" si="302"/>
        <v/>
      </c>
      <c r="BP128" s="31" t="str">
        <f t="shared" si="303"/>
        <v/>
      </c>
      <c r="BQ128" s="31" t="str">
        <f t="shared" si="304"/>
        <v/>
      </c>
      <c r="BR128" s="31" t="str">
        <f t="shared" si="305"/>
        <v/>
      </c>
      <c r="BS128" s="31" t="str">
        <f t="shared" si="306"/>
        <v/>
      </c>
      <c r="BT128" s="31" t="str">
        <f t="shared" si="307"/>
        <v/>
      </c>
      <c r="BU128" s="31" t="str">
        <f t="shared" si="308"/>
        <v/>
      </c>
      <c r="BV128" s="31" t="str">
        <f t="shared" si="309"/>
        <v/>
      </c>
      <c r="BW128" s="31" t="str">
        <f t="shared" si="310"/>
        <v/>
      </c>
      <c r="BX128" s="31" t="str">
        <f t="shared" si="311"/>
        <v/>
      </c>
      <c r="BY128" s="31" t="str">
        <f t="shared" si="312"/>
        <v/>
      </c>
      <c r="BZ128" s="31" t="str">
        <f t="shared" si="313"/>
        <v/>
      </c>
      <c r="CA128" s="31" t="str">
        <f t="shared" si="314"/>
        <v/>
      </c>
      <c r="CB128" s="31" t="str">
        <f t="shared" si="315"/>
        <v/>
      </c>
      <c r="CC128" s="31" t="str">
        <f t="shared" si="316"/>
        <v/>
      </c>
      <c r="CD128" s="31" t="str">
        <f t="shared" si="317"/>
        <v/>
      </c>
      <c r="CE128" s="31" t="str">
        <f t="shared" si="318"/>
        <v/>
      </c>
      <c r="CF128" s="31" t="str">
        <f t="shared" si="319"/>
        <v/>
      </c>
      <c r="CG128" s="31" t="str">
        <f t="shared" si="320"/>
        <v/>
      </c>
      <c r="CH128" s="31" t="str">
        <f t="shared" si="321"/>
        <v/>
      </c>
      <c r="CI128" s="31" t="str">
        <f t="shared" si="322"/>
        <v/>
      </c>
      <c r="CJ128" s="31" t="str">
        <f t="shared" si="323"/>
        <v/>
      </c>
      <c r="CK128" s="31" t="str">
        <f t="shared" si="324"/>
        <v/>
      </c>
      <c r="CL128" s="31" t="str">
        <f t="shared" si="325"/>
        <v/>
      </c>
      <c r="CM128" s="31" t="str">
        <f t="shared" si="326"/>
        <v/>
      </c>
      <c r="CN128" s="31" t="str">
        <f t="shared" si="327"/>
        <v/>
      </c>
      <c r="CO128" s="31" t="str">
        <f t="shared" si="328"/>
        <v/>
      </c>
      <c r="CP128" s="31" t="str">
        <f t="shared" si="329"/>
        <v/>
      </c>
      <c r="CQ128" s="31" t="str">
        <f t="shared" si="330"/>
        <v/>
      </c>
      <c r="CR128" s="31" t="str">
        <f t="shared" si="331"/>
        <v/>
      </c>
      <c r="CS128" s="31" t="str">
        <f t="shared" si="332"/>
        <v/>
      </c>
      <c r="CT128" s="31" t="str">
        <f t="shared" si="333"/>
        <v/>
      </c>
      <c r="CU128" s="31" t="str">
        <f t="shared" si="334"/>
        <v/>
      </c>
      <c r="CV128" s="31" t="str">
        <f t="shared" si="335"/>
        <v/>
      </c>
      <c r="CW128" s="31" t="str">
        <f t="shared" si="336"/>
        <v/>
      </c>
      <c r="CX128" s="31" t="str">
        <f t="shared" si="337"/>
        <v/>
      </c>
      <c r="CY128" s="31" t="str">
        <f t="shared" si="338"/>
        <v/>
      </c>
      <c r="CZ128" s="31" t="str">
        <f t="shared" si="339"/>
        <v/>
      </c>
      <c r="DA128" s="31" t="str">
        <f t="shared" si="340"/>
        <v/>
      </c>
      <c r="DB128" s="31" t="str">
        <f t="shared" si="341"/>
        <v/>
      </c>
      <c r="DC128" s="31" t="str">
        <f t="shared" si="342"/>
        <v/>
      </c>
      <c r="DD128" s="31" t="str">
        <f t="shared" si="343"/>
        <v/>
      </c>
      <c r="DE128" s="31" t="str">
        <f t="shared" si="344"/>
        <v/>
      </c>
      <c r="DF128" s="31" t="str">
        <f t="shared" si="345"/>
        <v/>
      </c>
      <c r="DG128" s="31" t="str">
        <f t="shared" si="346"/>
        <v/>
      </c>
      <c r="DH128" s="31" t="str">
        <f t="shared" si="347"/>
        <v/>
      </c>
      <c r="DI128" s="31" t="str">
        <f t="shared" si="348"/>
        <v/>
      </c>
      <c r="DJ128" s="31" t="str">
        <f t="shared" si="349"/>
        <v/>
      </c>
      <c r="DK128" s="31" t="str">
        <f t="shared" si="350"/>
        <v/>
      </c>
      <c r="DL128" s="31" t="str">
        <f t="shared" si="351"/>
        <v/>
      </c>
      <c r="DM128" s="31" t="str">
        <f t="shared" si="352"/>
        <v/>
      </c>
      <c r="DN128" s="31" t="str">
        <f t="shared" si="353"/>
        <v/>
      </c>
      <c r="DO128" s="31" t="str">
        <f t="shared" si="354"/>
        <v/>
      </c>
      <c r="DP128" s="31" t="str">
        <f t="shared" si="355"/>
        <v/>
      </c>
      <c r="DQ128" s="31" t="str">
        <f t="shared" si="356"/>
        <v/>
      </c>
      <c r="DR128" s="31" t="str">
        <f t="shared" si="357"/>
        <v/>
      </c>
      <c r="DS128" s="31" t="str">
        <f t="shared" si="358"/>
        <v/>
      </c>
      <c r="DT128" s="31" t="str">
        <f t="shared" si="359"/>
        <v/>
      </c>
      <c r="DU128" s="31" t="str">
        <f t="shared" si="360"/>
        <v/>
      </c>
      <c r="DV128" s="31" t="str">
        <f t="shared" si="361"/>
        <v/>
      </c>
      <c r="DW128" s="48" t="e">
        <f t="shared" si="362"/>
        <v>#VALUE!</v>
      </c>
      <c r="DX128" s="72" t="str">
        <f t="shared" si="363"/>
        <v/>
      </c>
    </row>
    <row r="129" spans="1:128" ht="13.2" x14ac:dyDescent="0.25">
      <c r="A129" s="31" t="s">
        <v>318</v>
      </c>
      <c r="B129" s="72">
        <v>127</v>
      </c>
      <c r="C129" s="15"/>
      <c r="D129" s="15"/>
      <c r="E129" s="15"/>
      <c r="F129" s="15"/>
      <c r="G129" s="15"/>
      <c r="H129" s="47"/>
      <c r="I129" s="15"/>
      <c r="J129" s="47"/>
      <c r="K129" s="47"/>
      <c r="L129" s="47"/>
      <c r="M129" s="54"/>
      <c r="N129" s="54"/>
      <c r="O129" s="54"/>
      <c r="P129" s="54"/>
      <c r="Q129" s="54"/>
      <c r="R129" s="51"/>
      <c r="S129" s="51"/>
      <c r="T129" s="51"/>
      <c r="U129" s="51"/>
      <c r="V129" s="51"/>
      <c r="W129" s="51"/>
      <c r="X129" s="52" t="str">
        <f t="shared" si="273"/>
        <v xml:space="preserve"> </v>
      </c>
      <c r="Y129" s="52" t="str">
        <f t="shared" si="274"/>
        <v xml:space="preserve"> </v>
      </c>
      <c r="Z129" s="52" t="str">
        <f t="shared" si="275"/>
        <v xml:space="preserve"> </v>
      </c>
      <c r="AA129" s="52" t="str">
        <f t="shared" si="276"/>
        <v xml:space="preserve"> </v>
      </c>
      <c r="AB129" s="52" t="str">
        <f t="shared" si="277"/>
        <v xml:space="preserve"> </v>
      </c>
      <c r="AC129" s="54"/>
      <c r="AD129" s="54"/>
      <c r="AE129" s="54"/>
      <c r="AF129" s="54"/>
      <c r="AG129" s="54"/>
      <c r="AH129" s="52" t="str">
        <f t="shared" si="278"/>
        <v xml:space="preserve"> </v>
      </c>
      <c r="AI129" s="52" t="str">
        <f t="shared" si="279"/>
        <v xml:space="preserve"> </v>
      </c>
      <c r="AJ129" s="52" t="str">
        <f t="shared" si="280"/>
        <v xml:space="preserve"> </v>
      </c>
      <c r="AK129" s="52" t="str">
        <f t="shared" si="281"/>
        <v xml:space="preserve"> </v>
      </c>
      <c r="AL129" s="52" t="str">
        <f t="shared" si="282"/>
        <v xml:space="preserve"> </v>
      </c>
      <c r="AM129" s="53"/>
      <c r="AN129" s="53"/>
      <c r="AO129" s="53"/>
      <c r="AP129" s="53"/>
      <c r="AQ129" s="53"/>
      <c r="AR129" s="53"/>
      <c r="AS129" s="55" t="str">
        <f t="shared" si="283"/>
        <v/>
      </c>
      <c r="AT129" s="31" t="str">
        <f t="shared" si="284"/>
        <v/>
      </c>
      <c r="AU129" s="57" t="str">
        <f>IF(D129="","",IF(LOOKUP(AT129,'Master 2012 Pay Sheet'!$A$5:$A$35,'Master 2012 Pay Sheet'!$B$5:$B$35)&gt;0,LOOKUP(AT129,'Master 2012 Pay Sheet'!$A$5:$A$35,'Master 2012 Pay Sheet'!$B$5:$B$35),0))</f>
        <v/>
      </c>
      <c r="AV129" s="56" t="str">
        <f t="shared" si="285"/>
        <v/>
      </c>
      <c r="AW129" s="31" t="str">
        <f t="shared" si="286"/>
        <v/>
      </c>
      <c r="AX129" s="57" t="str">
        <f>IF(D129="","",IF(LOOKUP(AW129,'Master 2012 Pay Sheet'!$C$5:$C$35,'Master 2012 Pay Sheet'!$D$5:$D$35)&gt;0,LOOKUP(AW129,'Master 2012 Pay Sheet'!$C$5:$C$35,'Master 2012 Pay Sheet'!$D$5:$D$35),0))</f>
        <v/>
      </c>
      <c r="AY129" s="56" t="str">
        <f t="shared" si="287"/>
        <v/>
      </c>
      <c r="AZ129" s="31" t="str">
        <f t="shared" si="288"/>
        <v/>
      </c>
      <c r="BA129" s="57" t="str">
        <f>IF(D129="","",IF(LOOKUP(AZ129,'Master 2012 Pay Sheet'!$E$5:$E$35,'Master 2012 Pay Sheet'!$F$5:$F$35)&gt;0,LOOKUP(AZ129,'Master 2012 Pay Sheet'!$E$5:$E$35,'Master 2012 Pay Sheet'!$F$5:$F$35),0))</f>
        <v/>
      </c>
      <c r="BB129" s="57" t="str">
        <f t="shared" si="289"/>
        <v/>
      </c>
      <c r="BC129" s="31" t="str">
        <f t="shared" si="290"/>
        <v/>
      </c>
      <c r="BD129" s="31" t="str">
        <f t="shared" si="291"/>
        <v/>
      </c>
      <c r="BE129" s="31" t="str">
        <f t="shared" si="292"/>
        <v/>
      </c>
      <c r="BF129" s="56" t="str">
        <f t="shared" si="293"/>
        <v/>
      </c>
      <c r="BG129" s="31" t="str">
        <f t="shared" si="294"/>
        <v/>
      </c>
      <c r="BH129" s="31" t="str">
        <f t="shared" si="295"/>
        <v/>
      </c>
      <c r="BI129" s="56" t="str">
        <f t="shared" si="296"/>
        <v/>
      </c>
      <c r="BJ129" s="31" t="str">
        <f t="shared" si="297"/>
        <v/>
      </c>
      <c r="BK129" s="31" t="str">
        <f t="shared" si="298"/>
        <v/>
      </c>
      <c r="BL129" s="31" t="str">
        <f t="shared" si="299"/>
        <v/>
      </c>
      <c r="BM129" s="31" t="str">
        <f t="shared" si="300"/>
        <v/>
      </c>
      <c r="BN129" s="31" t="str">
        <f t="shared" si="301"/>
        <v/>
      </c>
      <c r="BO129" s="31" t="str">
        <f t="shared" si="302"/>
        <v/>
      </c>
      <c r="BP129" s="31" t="str">
        <f t="shared" si="303"/>
        <v/>
      </c>
      <c r="BQ129" s="31" t="str">
        <f t="shared" si="304"/>
        <v/>
      </c>
      <c r="BR129" s="31" t="str">
        <f t="shared" si="305"/>
        <v/>
      </c>
      <c r="BS129" s="31" t="str">
        <f t="shared" si="306"/>
        <v/>
      </c>
      <c r="BT129" s="31" t="str">
        <f t="shared" si="307"/>
        <v/>
      </c>
      <c r="BU129" s="31" t="str">
        <f t="shared" si="308"/>
        <v/>
      </c>
      <c r="BV129" s="31" t="str">
        <f t="shared" si="309"/>
        <v/>
      </c>
      <c r="BW129" s="31" t="str">
        <f t="shared" si="310"/>
        <v/>
      </c>
      <c r="BX129" s="31" t="str">
        <f t="shared" si="311"/>
        <v/>
      </c>
      <c r="BY129" s="31" t="str">
        <f t="shared" si="312"/>
        <v/>
      </c>
      <c r="BZ129" s="31" t="str">
        <f t="shared" si="313"/>
        <v/>
      </c>
      <c r="CA129" s="31" t="str">
        <f t="shared" si="314"/>
        <v/>
      </c>
      <c r="CB129" s="31" t="str">
        <f t="shared" si="315"/>
        <v/>
      </c>
      <c r="CC129" s="31" t="str">
        <f t="shared" si="316"/>
        <v/>
      </c>
      <c r="CD129" s="31" t="str">
        <f t="shared" si="317"/>
        <v/>
      </c>
      <c r="CE129" s="31" t="str">
        <f t="shared" si="318"/>
        <v/>
      </c>
      <c r="CF129" s="31" t="str">
        <f t="shared" si="319"/>
        <v/>
      </c>
      <c r="CG129" s="31" t="str">
        <f t="shared" si="320"/>
        <v/>
      </c>
      <c r="CH129" s="31" t="str">
        <f t="shared" si="321"/>
        <v/>
      </c>
      <c r="CI129" s="31" t="str">
        <f t="shared" si="322"/>
        <v/>
      </c>
      <c r="CJ129" s="31" t="str">
        <f t="shared" si="323"/>
        <v/>
      </c>
      <c r="CK129" s="31" t="str">
        <f t="shared" si="324"/>
        <v/>
      </c>
      <c r="CL129" s="31" t="str">
        <f t="shared" si="325"/>
        <v/>
      </c>
      <c r="CM129" s="31" t="str">
        <f t="shared" si="326"/>
        <v/>
      </c>
      <c r="CN129" s="31" t="str">
        <f t="shared" si="327"/>
        <v/>
      </c>
      <c r="CO129" s="31" t="str">
        <f t="shared" si="328"/>
        <v/>
      </c>
      <c r="CP129" s="31" t="str">
        <f t="shared" si="329"/>
        <v/>
      </c>
      <c r="CQ129" s="31" t="str">
        <f t="shared" si="330"/>
        <v/>
      </c>
      <c r="CR129" s="31" t="str">
        <f t="shared" si="331"/>
        <v/>
      </c>
      <c r="CS129" s="31" t="str">
        <f t="shared" si="332"/>
        <v/>
      </c>
      <c r="CT129" s="31" t="str">
        <f t="shared" si="333"/>
        <v/>
      </c>
      <c r="CU129" s="31" t="str">
        <f t="shared" si="334"/>
        <v/>
      </c>
      <c r="CV129" s="31" t="str">
        <f t="shared" si="335"/>
        <v/>
      </c>
      <c r="CW129" s="31" t="str">
        <f t="shared" si="336"/>
        <v/>
      </c>
      <c r="CX129" s="31" t="str">
        <f t="shared" si="337"/>
        <v/>
      </c>
      <c r="CY129" s="31" t="str">
        <f t="shared" si="338"/>
        <v/>
      </c>
      <c r="CZ129" s="31" t="str">
        <f t="shared" si="339"/>
        <v/>
      </c>
      <c r="DA129" s="31" t="str">
        <f t="shared" si="340"/>
        <v/>
      </c>
      <c r="DB129" s="31" t="str">
        <f t="shared" si="341"/>
        <v/>
      </c>
      <c r="DC129" s="31" t="str">
        <f t="shared" si="342"/>
        <v/>
      </c>
      <c r="DD129" s="31" t="str">
        <f t="shared" si="343"/>
        <v/>
      </c>
      <c r="DE129" s="31" t="str">
        <f t="shared" si="344"/>
        <v/>
      </c>
      <c r="DF129" s="31" t="str">
        <f t="shared" si="345"/>
        <v/>
      </c>
      <c r="DG129" s="31" t="str">
        <f t="shared" si="346"/>
        <v/>
      </c>
      <c r="DH129" s="31" t="str">
        <f t="shared" si="347"/>
        <v/>
      </c>
      <c r="DI129" s="31" t="str">
        <f t="shared" si="348"/>
        <v/>
      </c>
      <c r="DJ129" s="31" t="str">
        <f t="shared" si="349"/>
        <v/>
      </c>
      <c r="DK129" s="31" t="str">
        <f t="shared" si="350"/>
        <v/>
      </c>
      <c r="DL129" s="31" t="str">
        <f t="shared" si="351"/>
        <v/>
      </c>
      <c r="DM129" s="31" t="str">
        <f t="shared" si="352"/>
        <v/>
      </c>
      <c r="DN129" s="31" t="str">
        <f t="shared" si="353"/>
        <v/>
      </c>
      <c r="DO129" s="31" t="str">
        <f t="shared" si="354"/>
        <v/>
      </c>
      <c r="DP129" s="31" t="str">
        <f t="shared" si="355"/>
        <v/>
      </c>
      <c r="DQ129" s="31" t="str">
        <f t="shared" si="356"/>
        <v/>
      </c>
      <c r="DR129" s="31" t="str">
        <f t="shared" si="357"/>
        <v/>
      </c>
      <c r="DS129" s="31" t="str">
        <f t="shared" si="358"/>
        <v/>
      </c>
      <c r="DT129" s="31" t="str">
        <f t="shared" si="359"/>
        <v/>
      </c>
      <c r="DU129" s="31" t="str">
        <f t="shared" si="360"/>
        <v/>
      </c>
      <c r="DV129" s="31" t="str">
        <f t="shared" si="361"/>
        <v/>
      </c>
      <c r="DW129" s="48" t="e">
        <f t="shared" si="362"/>
        <v>#VALUE!</v>
      </c>
      <c r="DX129" s="72" t="str">
        <f t="shared" si="363"/>
        <v/>
      </c>
    </row>
    <row r="130" spans="1:128" ht="13.2" x14ac:dyDescent="0.25">
      <c r="A130" s="31" t="s">
        <v>318</v>
      </c>
      <c r="B130" s="72">
        <v>128</v>
      </c>
      <c r="C130" s="15"/>
      <c r="D130" s="15"/>
      <c r="E130" s="15"/>
      <c r="F130" s="15"/>
      <c r="G130" s="15"/>
      <c r="H130" s="47"/>
      <c r="I130" s="15"/>
      <c r="J130" s="47"/>
      <c r="K130" s="47"/>
      <c r="L130" s="47"/>
      <c r="M130" s="54"/>
      <c r="N130" s="54"/>
      <c r="O130" s="54"/>
      <c r="P130" s="54"/>
      <c r="Q130" s="54"/>
      <c r="R130" s="51"/>
      <c r="S130" s="51"/>
      <c r="T130" s="51"/>
      <c r="U130" s="51"/>
      <c r="V130" s="51"/>
      <c r="W130" s="51"/>
      <c r="X130" s="52" t="str">
        <f t="shared" si="273"/>
        <v xml:space="preserve"> </v>
      </c>
      <c r="Y130" s="52" t="str">
        <f t="shared" si="274"/>
        <v xml:space="preserve"> </v>
      </c>
      <c r="Z130" s="52" t="str">
        <f t="shared" si="275"/>
        <v xml:space="preserve"> </v>
      </c>
      <c r="AA130" s="52" t="str">
        <f t="shared" si="276"/>
        <v xml:space="preserve"> </v>
      </c>
      <c r="AB130" s="52" t="str">
        <f t="shared" si="277"/>
        <v xml:space="preserve"> </v>
      </c>
      <c r="AC130" s="54"/>
      <c r="AD130" s="54"/>
      <c r="AE130" s="54"/>
      <c r="AF130" s="54"/>
      <c r="AG130" s="54"/>
      <c r="AH130" s="52" t="str">
        <f t="shared" si="278"/>
        <v xml:space="preserve"> </v>
      </c>
      <c r="AI130" s="52" t="str">
        <f t="shared" si="279"/>
        <v xml:space="preserve"> </v>
      </c>
      <c r="AJ130" s="52" t="str">
        <f t="shared" si="280"/>
        <v xml:space="preserve"> </v>
      </c>
      <c r="AK130" s="52" t="str">
        <f t="shared" si="281"/>
        <v xml:space="preserve"> </v>
      </c>
      <c r="AL130" s="52" t="str">
        <f t="shared" si="282"/>
        <v xml:space="preserve"> </v>
      </c>
      <c r="AM130" s="53"/>
      <c r="AN130" s="53"/>
      <c r="AO130" s="53"/>
      <c r="AP130" s="53"/>
      <c r="AQ130" s="53"/>
      <c r="AR130" s="53"/>
      <c r="AS130" s="55" t="str">
        <f t="shared" si="283"/>
        <v/>
      </c>
      <c r="AT130" s="31" t="str">
        <f t="shared" si="284"/>
        <v/>
      </c>
      <c r="AU130" s="57" t="str">
        <f>IF(D130="","",IF(LOOKUP(AT130,'Master 2012 Pay Sheet'!$A$5:$A$35,'Master 2012 Pay Sheet'!$B$5:$B$35)&gt;0,LOOKUP(AT130,'Master 2012 Pay Sheet'!$A$5:$A$35,'Master 2012 Pay Sheet'!$B$5:$B$35),0))</f>
        <v/>
      </c>
      <c r="AV130" s="56" t="str">
        <f t="shared" si="285"/>
        <v/>
      </c>
      <c r="AW130" s="31" t="str">
        <f t="shared" si="286"/>
        <v/>
      </c>
      <c r="AX130" s="57" t="str">
        <f>IF(D130="","",IF(LOOKUP(AW130,'Master 2012 Pay Sheet'!$C$5:$C$35,'Master 2012 Pay Sheet'!$D$5:$D$35)&gt;0,LOOKUP(AW130,'Master 2012 Pay Sheet'!$C$5:$C$35,'Master 2012 Pay Sheet'!$D$5:$D$35),0))</f>
        <v/>
      </c>
      <c r="AY130" s="56" t="str">
        <f t="shared" si="287"/>
        <v/>
      </c>
      <c r="AZ130" s="31" t="str">
        <f t="shared" si="288"/>
        <v/>
      </c>
      <c r="BA130" s="57" t="str">
        <f>IF(D130="","",IF(LOOKUP(AZ130,'Master 2012 Pay Sheet'!$E$5:$E$35,'Master 2012 Pay Sheet'!$F$5:$F$35)&gt;0,LOOKUP(AZ130,'Master 2012 Pay Sheet'!$E$5:$E$35,'Master 2012 Pay Sheet'!$F$5:$F$35),0))</f>
        <v/>
      </c>
      <c r="BB130" s="57" t="str">
        <f t="shared" si="289"/>
        <v/>
      </c>
      <c r="BC130" s="31" t="str">
        <f t="shared" si="290"/>
        <v/>
      </c>
      <c r="BD130" s="31" t="str">
        <f t="shared" si="291"/>
        <v/>
      </c>
      <c r="BE130" s="31" t="str">
        <f t="shared" si="292"/>
        <v/>
      </c>
      <c r="BF130" s="56" t="str">
        <f t="shared" si="293"/>
        <v/>
      </c>
      <c r="BG130" s="31" t="str">
        <f t="shared" si="294"/>
        <v/>
      </c>
      <c r="BH130" s="31" t="str">
        <f t="shared" si="295"/>
        <v/>
      </c>
      <c r="BI130" s="56" t="str">
        <f t="shared" si="296"/>
        <v/>
      </c>
      <c r="BJ130" s="31" t="str">
        <f t="shared" si="297"/>
        <v/>
      </c>
      <c r="BK130" s="31" t="str">
        <f t="shared" si="298"/>
        <v/>
      </c>
      <c r="BL130" s="31" t="str">
        <f t="shared" si="299"/>
        <v/>
      </c>
      <c r="BM130" s="31" t="str">
        <f t="shared" si="300"/>
        <v/>
      </c>
      <c r="BN130" s="31" t="str">
        <f t="shared" si="301"/>
        <v/>
      </c>
      <c r="BO130" s="31" t="str">
        <f t="shared" si="302"/>
        <v/>
      </c>
      <c r="BP130" s="31" t="str">
        <f t="shared" si="303"/>
        <v/>
      </c>
      <c r="BQ130" s="31" t="str">
        <f t="shared" si="304"/>
        <v/>
      </c>
      <c r="BR130" s="31" t="str">
        <f t="shared" si="305"/>
        <v/>
      </c>
      <c r="BS130" s="31" t="str">
        <f t="shared" si="306"/>
        <v/>
      </c>
      <c r="BT130" s="31" t="str">
        <f t="shared" si="307"/>
        <v/>
      </c>
      <c r="BU130" s="31" t="str">
        <f t="shared" si="308"/>
        <v/>
      </c>
      <c r="BV130" s="31" t="str">
        <f t="shared" si="309"/>
        <v/>
      </c>
      <c r="BW130" s="31" t="str">
        <f t="shared" si="310"/>
        <v/>
      </c>
      <c r="BX130" s="31" t="str">
        <f t="shared" si="311"/>
        <v/>
      </c>
      <c r="BY130" s="31" t="str">
        <f t="shared" si="312"/>
        <v/>
      </c>
      <c r="BZ130" s="31" t="str">
        <f t="shared" si="313"/>
        <v/>
      </c>
      <c r="CA130" s="31" t="str">
        <f t="shared" si="314"/>
        <v/>
      </c>
      <c r="CB130" s="31" t="str">
        <f t="shared" si="315"/>
        <v/>
      </c>
      <c r="CC130" s="31" t="str">
        <f t="shared" si="316"/>
        <v/>
      </c>
      <c r="CD130" s="31" t="str">
        <f t="shared" si="317"/>
        <v/>
      </c>
      <c r="CE130" s="31" t="str">
        <f t="shared" si="318"/>
        <v/>
      </c>
      <c r="CF130" s="31" t="str">
        <f t="shared" si="319"/>
        <v/>
      </c>
      <c r="CG130" s="31" t="str">
        <f t="shared" si="320"/>
        <v/>
      </c>
      <c r="CH130" s="31" t="str">
        <f t="shared" si="321"/>
        <v/>
      </c>
      <c r="CI130" s="31" t="str">
        <f t="shared" si="322"/>
        <v/>
      </c>
      <c r="CJ130" s="31" t="str">
        <f t="shared" si="323"/>
        <v/>
      </c>
      <c r="CK130" s="31" t="str">
        <f t="shared" si="324"/>
        <v/>
      </c>
      <c r="CL130" s="31" t="str">
        <f t="shared" si="325"/>
        <v/>
      </c>
      <c r="CM130" s="31" t="str">
        <f t="shared" si="326"/>
        <v/>
      </c>
      <c r="CN130" s="31" t="str">
        <f t="shared" si="327"/>
        <v/>
      </c>
      <c r="CO130" s="31" t="str">
        <f t="shared" si="328"/>
        <v/>
      </c>
      <c r="CP130" s="31" t="str">
        <f t="shared" si="329"/>
        <v/>
      </c>
      <c r="CQ130" s="31" t="str">
        <f t="shared" si="330"/>
        <v/>
      </c>
      <c r="CR130" s="31" t="str">
        <f t="shared" si="331"/>
        <v/>
      </c>
      <c r="CS130" s="31" t="str">
        <f t="shared" si="332"/>
        <v/>
      </c>
      <c r="CT130" s="31" t="str">
        <f t="shared" si="333"/>
        <v/>
      </c>
      <c r="CU130" s="31" t="str">
        <f t="shared" si="334"/>
        <v/>
      </c>
      <c r="CV130" s="31" t="str">
        <f t="shared" si="335"/>
        <v/>
      </c>
      <c r="CW130" s="31" t="str">
        <f t="shared" si="336"/>
        <v/>
      </c>
      <c r="CX130" s="31" t="str">
        <f t="shared" si="337"/>
        <v/>
      </c>
      <c r="CY130" s="31" t="str">
        <f t="shared" si="338"/>
        <v/>
      </c>
      <c r="CZ130" s="31" t="str">
        <f t="shared" si="339"/>
        <v/>
      </c>
      <c r="DA130" s="31" t="str">
        <f t="shared" si="340"/>
        <v/>
      </c>
      <c r="DB130" s="31" t="str">
        <f t="shared" si="341"/>
        <v/>
      </c>
      <c r="DC130" s="31" t="str">
        <f t="shared" si="342"/>
        <v/>
      </c>
      <c r="DD130" s="31" t="str">
        <f t="shared" si="343"/>
        <v/>
      </c>
      <c r="DE130" s="31" t="str">
        <f t="shared" si="344"/>
        <v/>
      </c>
      <c r="DF130" s="31" t="str">
        <f t="shared" si="345"/>
        <v/>
      </c>
      <c r="DG130" s="31" t="str">
        <f t="shared" si="346"/>
        <v/>
      </c>
      <c r="DH130" s="31" t="str">
        <f t="shared" si="347"/>
        <v/>
      </c>
      <c r="DI130" s="31" t="str">
        <f t="shared" si="348"/>
        <v/>
      </c>
      <c r="DJ130" s="31" t="str">
        <f t="shared" si="349"/>
        <v/>
      </c>
      <c r="DK130" s="31" t="str">
        <f t="shared" si="350"/>
        <v/>
      </c>
      <c r="DL130" s="31" t="str">
        <f t="shared" si="351"/>
        <v/>
      </c>
      <c r="DM130" s="31" t="str">
        <f t="shared" si="352"/>
        <v/>
      </c>
      <c r="DN130" s="31" t="str">
        <f t="shared" si="353"/>
        <v/>
      </c>
      <c r="DO130" s="31" t="str">
        <f t="shared" si="354"/>
        <v/>
      </c>
      <c r="DP130" s="31" t="str">
        <f t="shared" si="355"/>
        <v/>
      </c>
      <c r="DQ130" s="31" t="str">
        <f t="shared" si="356"/>
        <v/>
      </c>
      <c r="DR130" s="31" t="str">
        <f t="shared" si="357"/>
        <v/>
      </c>
      <c r="DS130" s="31" t="str">
        <f t="shared" si="358"/>
        <v/>
      </c>
      <c r="DT130" s="31" t="str">
        <f t="shared" si="359"/>
        <v/>
      </c>
      <c r="DU130" s="31" t="str">
        <f t="shared" si="360"/>
        <v/>
      </c>
      <c r="DV130" s="31" t="str">
        <f t="shared" si="361"/>
        <v/>
      </c>
      <c r="DW130" s="48" t="e">
        <f t="shared" si="362"/>
        <v>#VALUE!</v>
      </c>
      <c r="DX130" s="72" t="str">
        <f t="shared" si="363"/>
        <v/>
      </c>
    </row>
    <row r="131" spans="1:128" ht="13.2" x14ac:dyDescent="0.25">
      <c r="A131" s="31" t="s">
        <v>318</v>
      </c>
      <c r="B131" s="72">
        <v>129</v>
      </c>
      <c r="C131" s="15"/>
      <c r="D131" s="15"/>
      <c r="E131" s="15"/>
      <c r="F131" s="15"/>
      <c r="G131" s="15"/>
      <c r="H131" s="47"/>
      <c r="I131" s="15"/>
      <c r="J131" s="47"/>
      <c r="K131" s="47"/>
      <c r="L131" s="47"/>
      <c r="M131" s="54"/>
      <c r="N131" s="54"/>
      <c r="O131" s="54"/>
      <c r="P131" s="54"/>
      <c r="Q131" s="54"/>
      <c r="R131" s="51"/>
      <c r="S131" s="51"/>
      <c r="T131" s="51"/>
      <c r="U131" s="51"/>
      <c r="V131" s="51"/>
      <c r="W131" s="51"/>
      <c r="X131" s="52" t="str">
        <f t="shared" ref="X131:X162" si="364">IF(M131&gt;0,VLOOKUP(M131,$DY$8:$DZ$95,2)," ")</f>
        <v xml:space="preserve"> </v>
      </c>
      <c r="Y131" s="52" t="str">
        <f t="shared" ref="Y131:Y162" si="365">IF(N131&gt;0,VLOOKUP(N131,$DY$8:$DZ$95,2)," ")</f>
        <v xml:space="preserve"> </v>
      </c>
      <c r="Z131" s="52" t="str">
        <f t="shared" ref="Z131:Z162" si="366">IF(O131&gt;0,VLOOKUP(O131,$DY$8:$DZ$95,2)," ")</f>
        <v xml:space="preserve"> </v>
      </c>
      <c r="AA131" s="52" t="str">
        <f t="shared" ref="AA131:AA162" si="367">IF(P131&gt;0,VLOOKUP(P131,$DY$8:$DZ$95,2)," ")</f>
        <v xml:space="preserve"> </v>
      </c>
      <c r="AB131" s="52" t="str">
        <f t="shared" ref="AB131:AB162" si="368">IF(Q131&gt;0,VLOOKUP(Q131,$DY$8:$DZ$95,2)," ")</f>
        <v xml:space="preserve"> </v>
      </c>
      <c r="AC131" s="54"/>
      <c r="AD131" s="54"/>
      <c r="AE131" s="54"/>
      <c r="AF131" s="54"/>
      <c r="AG131" s="54"/>
      <c r="AH131" s="52" t="str">
        <f t="shared" ref="AH131:AH162" si="369">IF(AC131&gt;0,VLOOKUP(AC131,$DY$8:$DZ$95,2)," ")</f>
        <v xml:space="preserve"> </v>
      </c>
      <c r="AI131" s="52" t="str">
        <f t="shared" ref="AI131:AI162" si="370">IF(AD131&gt;0,VLOOKUP(AD131,$DY$8:$DZ$95,2)," ")</f>
        <v xml:space="preserve"> </v>
      </c>
      <c r="AJ131" s="52" t="str">
        <f t="shared" ref="AJ131:AJ162" si="371">IF(AE131&gt;0,VLOOKUP(AE131,$DY$8:$DZ$95,2)," ")</f>
        <v xml:space="preserve"> </v>
      </c>
      <c r="AK131" s="52" t="str">
        <f t="shared" ref="AK131:AK162" si="372">IF(AF131&gt;0,VLOOKUP(AF131,$DY$8:$DZ$95,2)," ")</f>
        <v xml:space="preserve"> </v>
      </c>
      <c r="AL131" s="52" t="str">
        <f t="shared" ref="AL131:AL162" si="373">IF(AG131&gt;0,VLOOKUP(AG131,$DY$8:$DZ$95,2)," ")</f>
        <v xml:space="preserve"> </v>
      </c>
      <c r="AM131" s="53"/>
      <c r="AN131" s="53"/>
      <c r="AO131" s="53"/>
      <c r="AP131" s="53"/>
      <c r="AQ131" s="53"/>
      <c r="AR131" s="53"/>
      <c r="AS131" s="55" t="str">
        <f t="shared" ref="AS131:AS162" si="374">IF(D131="","",SUM(X131:AB131))</f>
        <v/>
      </c>
      <c r="AT131" s="31" t="str">
        <f t="shared" ref="AT131:AT162" si="375">IF(D131="","",RANK(AS131,$AS$3:$AS$202,0))</f>
        <v/>
      </c>
      <c r="AU131" s="57" t="str">
        <f>IF(D131="","",IF(LOOKUP(AT131,'Master 2012 Pay Sheet'!$A$5:$A$35,'Master 2012 Pay Sheet'!$B$5:$B$35)&gt;0,LOOKUP(AT131,'Master 2012 Pay Sheet'!$A$5:$A$35,'Master 2012 Pay Sheet'!$B$5:$B$35),0))</f>
        <v/>
      </c>
      <c r="AV131" s="56" t="str">
        <f t="shared" ref="AV131:AV162" si="376">IF(D131="","",SUM(AH131:AL131))</f>
        <v/>
      </c>
      <c r="AW131" s="31" t="str">
        <f t="shared" ref="AW131:AW162" si="377">IF(D131="","",RANK(AV131,$AV$3:$AV$202,0))</f>
        <v/>
      </c>
      <c r="AX131" s="57" t="str">
        <f>IF(D131="","",IF(LOOKUP(AW131,'Master 2012 Pay Sheet'!$C$5:$C$35,'Master 2012 Pay Sheet'!$D$5:$D$35)&gt;0,LOOKUP(AW131,'Master 2012 Pay Sheet'!$C$5:$C$35,'Master 2012 Pay Sheet'!$D$5:$D$35),0))</f>
        <v/>
      </c>
      <c r="AY131" s="56" t="str">
        <f t="shared" ref="AY131:AY162" si="378">IF(D131="","",AS131+AV131)</f>
        <v/>
      </c>
      <c r="AZ131" s="31" t="str">
        <f t="shared" ref="AZ131:AZ162" si="379">IF(D131="","",RANK(AY131,$AY$3:$AY$202,0))</f>
        <v/>
      </c>
      <c r="BA131" s="57" t="str">
        <f>IF(D131="","",IF(LOOKUP(AZ131,'Master 2012 Pay Sheet'!$E$5:$E$35,'Master 2012 Pay Sheet'!$F$5:$F$35)&gt;0,LOOKUP(AZ131,'Master 2012 Pay Sheet'!$E$5:$E$35,'Master 2012 Pay Sheet'!$F$5:$F$35),0))</f>
        <v/>
      </c>
      <c r="BB131" s="57" t="str">
        <f t="shared" ref="BB131:BB162" si="380">IF(D131="","",SUM(AU131+AX131+BA131))</f>
        <v/>
      </c>
      <c r="BC131" s="31" t="str">
        <f t="shared" ref="BC131:BC162" si="381">IF(D131="","",AT131-AZ131)</f>
        <v/>
      </c>
      <c r="BD131" s="31" t="str">
        <f t="shared" ref="BD131:BD162" si="382">IF(D131="","",IF(BC131=MAX($BC$3:$BC$202),B131,""))</f>
        <v/>
      </c>
      <c r="BE131" s="31" t="str">
        <f t="shared" ref="BE131:BE162" si="383">IF(D131="","",COUNT(M131:Q131))</f>
        <v/>
      </c>
      <c r="BF131" s="56" t="str">
        <f t="shared" ref="BF131:BF162" si="384">IF(D131="","",MAX(X131:AB131))</f>
        <v/>
      </c>
      <c r="BG131" s="31" t="str">
        <f t="shared" ref="BG131:BG162" si="385">IF(BF131=MAX($BF$3:$BF$202),B131,"")</f>
        <v/>
      </c>
      <c r="BH131" s="31" t="str">
        <f t="shared" ref="BH131:BH162" si="386">IF(D131="","",COUNT(AC131:AG131))</f>
        <v/>
      </c>
      <c r="BI131" s="56" t="str">
        <f t="shared" ref="BI131:BI162" si="387">IF(D131="","",MAX(AH131:AL131))</f>
        <v/>
      </c>
      <c r="BJ131" s="31" t="str">
        <f t="shared" ref="BJ131:BJ162" si="388">IF(BI131=MAX($BI$3:$BI$202),B131,"")</f>
        <v/>
      </c>
      <c r="BK131" s="31" t="str">
        <f t="shared" ref="BK131:BK162" si="389">IF(BE131="","",BE131+BH131)</f>
        <v/>
      </c>
      <c r="BL131" s="31" t="str">
        <f t="shared" ref="BL131:BL162" si="390">IF(D131="","",IF(S131=MAX($S$3:$S$202),S131,""))</f>
        <v/>
      </c>
      <c r="BM131" s="31" t="str">
        <f t="shared" ref="BM131:BM162" si="391">IF(BL131=MAX($BL$3:$BL$202),B131,"")</f>
        <v/>
      </c>
      <c r="BN131" s="31" t="str">
        <f t="shared" ref="BN131:BN162" si="392">IF(D131="","",IF(AN131=MAX($AN$3:$AN$202),AN131,""))</f>
        <v/>
      </c>
      <c r="BO131" s="31" t="str">
        <f t="shared" ref="BO131:BO162" si="393">IF(BN131=MAX($BN$3:$BN$202),B131,"")</f>
        <v/>
      </c>
      <c r="BP131" s="31" t="str">
        <f t="shared" ref="BP131:BP162" si="394">IF(D131="","",IF(R131=MAX($R$3:$R$202),R131,""))</f>
        <v/>
      </c>
      <c r="BQ131" s="31" t="str">
        <f t="shared" ref="BQ131:BQ162" si="395">IF(BP131=MAX($BP$3:$BP$202),B131,"")</f>
        <v/>
      </c>
      <c r="BR131" s="31" t="str">
        <f t="shared" ref="BR131:BR162" si="396">IF(D131="","",IF(AM131=MAX($AM$3:$AM$202),AM131,""))</f>
        <v/>
      </c>
      <c r="BS131" s="31" t="str">
        <f t="shared" ref="BS131:BS162" si="397">IF(BR131=MAX($BR$3:$BR$202),B131,"")</f>
        <v/>
      </c>
      <c r="BT131" s="31" t="str">
        <f t="shared" ref="BT131:BT162" si="398">IF(D131="","",IF(V131=MAX($V$3:$V$202),V131,""))</f>
        <v/>
      </c>
      <c r="BU131" s="31" t="str">
        <f t="shared" ref="BU131:BU162" si="399">IF(BT131=MAX($BT$3:$BT$202),B131,"")</f>
        <v/>
      </c>
      <c r="BV131" s="31" t="str">
        <f t="shared" ref="BV131:BV162" si="400">IF(D131="","",IF(W131=MAX($W$3:$W$202), W131,""))</f>
        <v/>
      </c>
      <c r="BW131" s="31" t="str">
        <f t="shared" ref="BW131:BW162" si="401">IF(BV131=MAX($BV$3:$BV$202),B131,"")</f>
        <v/>
      </c>
      <c r="BX131" s="31" t="str">
        <f t="shared" ref="BX131:BX162" si="402">IF(D131="","",IF(AQ131=MAX($AQ$3:$AQ$202),AQ131,""))</f>
        <v/>
      </c>
      <c r="BY131" s="31" t="str">
        <f t="shared" ref="BY131:BY162" si="403">IF(BX131=MAX($BX$3:$BX$202),B131,"")</f>
        <v/>
      </c>
      <c r="BZ131" s="31" t="str">
        <f t="shared" ref="BZ131:BZ162" si="404">IF(D131="","",IF(AR131=MAX($AR$3:$AR$202), AR131,""))</f>
        <v/>
      </c>
      <c r="CA131" s="31" t="str">
        <f t="shared" ref="CA131:CA162" si="405">IF(BZ131=MAX($BZ$3:$BZ$202),B131,"")</f>
        <v/>
      </c>
      <c r="CB131" s="31" t="str">
        <f t="shared" ref="CB131:CB162" si="406">IF(D131="","",IF(U131=MAX($U$3:$U$202), U131,""))</f>
        <v/>
      </c>
      <c r="CC131" s="31" t="str">
        <f t="shared" ref="CC131:CC162" si="407">IF(CB131=MAX($CB$3:$CB$202),B131,"")</f>
        <v/>
      </c>
      <c r="CD131" s="31" t="str">
        <f t="shared" ref="CD131:CD162" si="408">IF(D131="","",IF(AP131=MAX($AP$3:$AP$202),AP131,""))</f>
        <v/>
      </c>
      <c r="CE131" s="31" t="str">
        <f t="shared" ref="CE131:CE162" si="409">IF(CD131=MAX($CD$3:$CD$202),B131,"")</f>
        <v/>
      </c>
      <c r="CF131" s="31" t="str">
        <f t="shared" ref="CF131:CF162" si="410">IF(D131="","",IF(T131=MAX($T$3:$T$202), T131,""))</f>
        <v/>
      </c>
      <c r="CG131" s="31" t="str">
        <f t="shared" ref="CG131:CG162" si="411">IF(CF131=MAX($CF$3:$CF$202),B131,"")</f>
        <v/>
      </c>
      <c r="CH131" s="31" t="str">
        <f t="shared" ref="CH131:CH162" si="412">IF(D131="","",IF(AO131=MAX($AO$3:$AO$202),AO131,""))</f>
        <v/>
      </c>
      <c r="CI131" s="31" t="str">
        <f t="shared" ref="CI131:CI162" si="413">IF(CH131=MAX($CH$3:$CH$202),B131,"")</f>
        <v/>
      </c>
      <c r="CJ131" s="31" t="str">
        <f t="shared" ref="CJ131:CJ162" si="414">IF(I131="AC",AZ131,"")</f>
        <v/>
      </c>
      <c r="CK131" s="31" t="str">
        <f t="shared" ref="CK131:CK162" si="415">IF(CJ131="","",RANK(CJ131,$CJ$3:$CJ$202,1))</f>
        <v/>
      </c>
      <c r="CL131" s="31" t="str">
        <f t="shared" ref="CL131:CL162" si="416">IF(CK131=1,B131,"")</f>
        <v/>
      </c>
      <c r="CM131" s="31" t="str">
        <f t="shared" ref="CM131:CM162" si="417">IF(CK131=2,B131,"")</f>
        <v/>
      </c>
      <c r="CN131" s="31" t="str">
        <f t="shared" ref="CN131:CN162" si="418">IF(CK131=3,B131,"")</f>
        <v/>
      </c>
      <c r="CO131" s="31" t="str">
        <f t="shared" ref="CO131:CO162" si="419">IF(I131="MC",AZ131,"")</f>
        <v/>
      </c>
      <c r="CP131" s="31" t="str">
        <f t="shared" ref="CP131:CP162" si="420">IF(CO131="","",RANK(CO131,$CO$3:$CO$202,1))</f>
        <v/>
      </c>
      <c r="CQ131" s="31" t="str">
        <f t="shared" ref="CQ131:CQ162" si="421">IF(CP131=1,B131,"")</f>
        <v/>
      </c>
      <c r="CR131" s="31" t="str">
        <f t="shared" ref="CR131:CR162" si="422">IF(CP131=2,B131,"")</f>
        <v/>
      </c>
      <c r="CS131" s="31" t="str">
        <f t="shared" ref="CS131:CS162" si="423">IF(CP131=3,B131,"")</f>
        <v/>
      </c>
      <c r="CT131" s="31" t="str">
        <f t="shared" ref="CT131:CT162" si="424">IF(BE131=0,BE131,"")</f>
        <v/>
      </c>
      <c r="CU131" s="31" t="str">
        <f t="shared" ref="CU131:CU162" si="425">IF(BE131=1,1,"")</f>
        <v/>
      </c>
      <c r="CV131" s="31" t="str">
        <f t="shared" ref="CV131:CV162" si="426">IF(BE131=2,2,"")</f>
        <v/>
      </c>
      <c r="CW131" s="31" t="str">
        <f t="shared" ref="CW131:CW162" si="427">IF(BE131=3,3,"")</f>
        <v/>
      </c>
      <c r="CX131" s="31" t="str">
        <f t="shared" ref="CX131:CX162" si="428">IF(BE131=4,4,"")</f>
        <v/>
      </c>
      <c r="CY131" s="31" t="str">
        <f t="shared" ref="CY131:CY162" si="429">IF(BE131=5,5,"")</f>
        <v/>
      </c>
      <c r="CZ131" s="31" t="str">
        <f t="shared" ref="CZ131:CZ162" si="430">IF(BH131=0,BH131,"")</f>
        <v/>
      </c>
      <c r="DA131" s="31" t="str">
        <f t="shared" ref="DA131:DA162" si="431">IF(BH131=1,1,"")</f>
        <v/>
      </c>
      <c r="DB131" s="31" t="str">
        <f t="shared" ref="DB131:DB162" si="432">IF(BH131=2,2,"")</f>
        <v/>
      </c>
      <c r="DC131" s="31" t="str">
        <f t="shared" ref="DC131:DC162" si="433">IF(BH131=3,3,"")</f>
        <v/>
      </c>
      <c r="DD131" s="31" t="str">
        <f t="shared" ref="DD131:DD162" si="434">IF(BH131=4,4,"")</f>
        <v/>
      </c>
      <c r="DE131" s="31" t="str">
        <f t="shared" ref="DE131:DE162" si="435">IF(BH131=5,5,"")</f>
        <v/>
      </c>
      <c r="DF131" s="31" t="str">
        <f t="shared" ref="DF131:DF162" si="436">IF(BK131=0,BK131,"")</f>
        <v/>
      </c>
      <c r="DG131" s="31" t="str">
        <f t="shared" ref="DG131:DG162" si="437">IF(BK131=1,1,"")</f>
        <v/>
      </c>
      <c r="DH131" s="31" t="str">
        <f t="shared" ref="DH131:DH162" si="438">IF(BK131=2,2,"")</f>
        <v/>
      </c>
      <c r="DI131" s="31" t="str">
        <f t="shared" ref="DI131:DI162" si="439">IF(BK131=3,3,"")</f>
        <v/>
      </c>
      <c r="DJ131" s="31" t="str">
        <f t="shared" ref="DJ131:DJ162" si="440">IF(BK131=4,4,"")</f>
        <v/>
      </c>
      <c r="DK131" s="31" t="str">
        <f t="shared" ref="DK131:DK162" si="441">IF(BK131=5,5,"")</f>
        <v/>
      </c>
      <c r="DL131" s="31" t="str">
        <f t="shared" ref="DL131:DL162" si="442">IF(BK131=6,6,"")</f>
        <v/>
      </c>
      <c r="DM131" s="31" t="str">
        <f t="shared" ref="DM131:DM162" si="443">IF(BK131=7,7,"")</f>
        <v/>
      </c>
      <c r="DN131" s="31" t="str">
        <f t="shared" ref="DN131:DN162" si="444">IF(BK131=8,8,"")</f>
        <v/>
      </c>
      <c r="DO131" s="31" t="str">
        <f t="shared" ref="DO131:DO162" si="445">IF(BK131=9,9,"")</f>
        <v/>
      </c>
      <c r="DP131" s="31" t="str">
        <f t="shared" ref="DP131:DP162" si="446">IF(BK131=10,10,"")</f>
        <v/>
      </c>
      <c r="DQ131" s="31" t="str">
        <f t="shared" ref="DQ131:DQ162" si="447">IF(J131="Lund",AZ131,"")</f>
        <v/>
      </c>
      <c r="DR131" s="31" t="str">
        <f t="shared" ref="DR131:DR162" si="448">IF(DQ131="","",RANK(DQ131,$DQ$3:$DQ$202,1))</f>
        <v/>
      </c>
      <c r="DS131" s="31" t="str">
        <f t="shared" ref="DS131:DS162" si="449">IF(DR131=1,B131,"")</f>
        <v/>
      </c>
      <c r="DT131" s="31" t="str">
        <f t="shared" ref="DT131:DT162" si="450">IF(I131="AT",B131,"")</f>
        <v/>
      </c>
      <c r="DU131" s="31" t="str">
        <f t="shared" ref="DU131:DU162" si="451">IF(I131="MC",B131,"")</f>
        <v/>
      </c>
      <c r="DV131" s="31" t="str">
        <f t="shared" ref="DV131:DV162" si="452">IF(I131="AC",B131,"")</f>
        <v/>
      </c>
      <c r="DW131" s="48" t="e">
        <f t="shared" ref="DW131:DW162" si="453">IF(BK131=0,0,IF(D131="","",$D$203-AZ131+1)/$D$203*100)</f>
        <v>#VALUE!</v>
      </c>
      <c r="DX131" s="72" t="str">
        <f t="shared" ref="DX131:DX162" si="454">IF(AS131 = 0,AV131 - AS131,"")</f>
        <v/>
      </c>
    </row>
    <row r="132" spans="1:128" ht="13.2" x14ac:dyDescent="0.25">
      <c r="A132" s="31" t="s">
        <v>318</v>
      </c>
      <c r="B132" s="72">
        <v>130</v>
      </c>
      <c r="C132" s="15"/>
      <c r="D132" s="15"/>
      <c r="E132" s="15"/>
      <c r="F132" s="15"/>
      <c r="G132" s="15"/>
      <c r="H132" s="47"/>
      <c r="I132" s="15"/>
      <c r="J132" s="47"/>
      <c r="K132" s="47"/>
      <c r="L132" s="47"/>
      <c r="M132" s="54"/>
      <c r="N132" s="54"/>
      <c r="O132" s="54"/>
      <c r="P132" s="54"/>
      <c r="Q132" s="54"/>
      <c r="R132" s="51"/>
      <c r="S132" s="51"/>
      <c r="T132" s="51"/>
      <c r="U132" s="51"/>
      <c r="V132" s="51"/>
      <c r="W132" s="51"/>
      <c r="X132" s="52" t="str">
        <f t="shared" si="364"/>
        <v xml:space="preserve"> </v>
      </c>
      <c r="Y132" s="52" t="str">
        <f t="shared" si="365"/>
        <v xml:space="preserve"> </v>
      </c>
      <c r="Z132" s="52" t="str">
        <f t="shared" si="366"/>
        <v xml:space="preserve"> </v>
      </c>
      <c r="AA132" s="52" t="str">
        <f t="shared" si="367"/>
        <v xml:space="preserve"> </v>
      </c>
      <c r="AB132" s="52" t="str">
        <f t="shared" si="368"/>
        <v xml:space="preserve"> </v>
      </c>
      <c r="AC132" s="54"/>
      <c r="AD132" s="54"/>
      <c r="AE132" s="54"/>
      <c r="AF132" s="54"/>
      <c r="AG132" s="54"/>
      <c r="AH132" s="52" t="str">
        <f t="shared" si="369"/>
        <v xml:space="preserve"> </v>
      </c>
      <c r="AI132" s="52" t="str">
        <f t="shared" si="370"/>
        <v xml:space="preserve"> </v>
      </c>
      <c r="AJ132" s="52" t="str">
        <f t="shared" si="371"/>
        <v xml:space="preserve"> </v>
      </c>
      <c r="AK132" s="52" t="str">
        <f t="shared" si="372"/>
        <v xml:space="preserve"> </v>
      </c>
      <c r="AL132" s="52" t="str">
        <f t="shared" si="373"/>
        <v xml:space="preserve"> </v>
      </c>
      <c r="AM132" s="53"/>
      <c r="AN132" s="53"/>
      <c r="AO132" s="53"/>
      <c r="AP132" s="53"/>
      <c r="AQ132" s="53"/>
      <c r="AR132" s="53"/>
      <c r="AS132" s="55" t="str">
        <f t="shared" si="374"/>
        <v/>
      </c>
      <c r="AT132" s="31" t="str">
        <f t="shared" si="375"/>
        <v/>
      </c>
      <c r="AU132" s="57" t="str">
        <f>IF(D132="","",IF(LOOKUP(AT132,'Master 2012 Pay Sheet'!$A$5:$A$35,'Master 2012 Pay Sheet'!$B$5:$B$35)&gt;0,LOOKUP(AT132,'Master 2012 Pay Sheet'!$A$5:$A$35,'Master 2012 Pay Sheet'!$B$5:$B$35),0))</f>
        <v/>
      </c>
      <c r="AV132" s="56" t="str">
        <f t="shared" si="376"/>
        <v/>
      </c>
      <c r="AW132" s="31" t="str">
        <f t="shared" si="377"/>
        <v/>
      </c>
      <c r="AX132" s="57" t="str">
        <f>IF(D132="","",IF(LOOKUP(AW132,'Master 2012 Pay Sheet'!$C$5:$C$35,'Master 2012 Pay Sheet'!$D$5:$D$35)&gt;0,LOOKUP(AW132,'Master 2012 Pay Sheet'!$C$5:$C$35,'Master 2012 Pay Sheet'!$D$5:$D$35),0))</f>
        <v/>
      </c>
      <c r="AY132" s="56" t="str">
        <f t="shared" si="378"/>
        <v/>
      </c>
      <c r="AZ132" s="31" t="str">
        <f t="shared" si="379"/>
        <v/>
      </c>
      <c r="BA132" s="57" t="str">
        <f>IF(D132="","",IF(LOOKUP(AZ132,'Master 2012 Pay Sheet'!$E$5:$E$35,'Master 2012 Pay Sheet'!$F$5:$F$35)&gt;0,LOOKUP(AZ132,'Master 2012 Pay Sheet'!$E$5:$E$35,'Master 2012 Pay Sheet'!$F$5:$F$35),0))</f>
        <v/>
      </c>
      <c r="BB132" s="57" t="str">
        <f t="shared" si="380"/>
        <v/>
      </c>
      <c r="BC132" s="31" t="str">
        <f t="shared" si="381"/>
        <v/>
      </c>
      <c r="BD132" s="31" t="str">
        <f t="shared" si="382"/>
        <v/>
      </c>
      <c r="BE132" s="31" t="str">
        <f t="shared" si="383"/>
        <v/>
      </c>
      <c r="BF132" s="56" t="str">
        <f t="shared" si="384"/>
        <v/>
      </c>
      <c r="BG132" s="31" t="str">
        <f t="shared" si="385"/>
        <v/>
      </c>
      <c r="BH132" s="31" t="str">
        <f t="shared" si="386"/>
        <v/>
      </c>
      <c r="BI132" s="56" t="str">
        <f t="shared" si="387"/>
        <v/>
      </c>
      <c r="BJ132" s="31" t="str">
        <f t="shared" si="388"/>
        <v/>
      </c>
      <c r="BK132" s="31" t="str">
        <f t="shared" si="389"/>
        <v/>
      </c>
      <c r="BL132" s="31" t="str">
        <f t="shared" si="390"/>
        <v/>
      </c>
      <c r="BM132" s="31" t="str">
        <f t="shared" si="391"/>
        <v/>
      </c>
      <c r="BN132" s="31" t="str">
        <f t="shared" si="392"/>
        <v/>
      </c>
      <c r="BO132" s="31" t="str">
        <f t="shared" si="393"/>
        <v/>
      </c>
      <c r="BP132" s="31" t="str">
        <f t="shared" si="394"/>
        <v/>
      </c>
      <c r="BQ132" s="31" t="str">
        <f t="shared" si="395"/>
        <v/>
      </c>
      <c r="BR132" s="31" t="str">
        <f t="shared" si="396"/>
        <v/>
      </c>
      <c r="BS132" s="31" t="str">
        <f t="shared" si="397"/>
        <v/>
      </c>
      <c r="BT132" s="31" t="str">
        <f t="shared" si="398"/>
        <v/>
      </c>
      <c r="BU132" s="31" t="str">
        <f t="shared" si="399"/>
        <v/>
      </c>
      <c r="BV132" s="31" t="str">
        <f t="shared" si="400"/>
        <v/>
      </c>
      <c r="BW132" s="31" t="str">
        <f t="shared" si="401"/>
        <v/>
      </c>
      <c r="BX132" s="31" t="str">
        <f t="shared" si="402"/>
        <v/>
      </c>
      <c r="BY132" s="31" t="str">
        <f t="shared" si="403"/>
        <v/>
      </c>
      <c r="BZ132" s="31" t="str">
        <f t="shared" si="404"/>
        <v/>
      </c>
      <c r="CA132" s="31" t="str">
        <f t="shared" si="405"/>
        <v/>
      </c>
      <c r="CB132" s="31" t="str">
        <f t="shared" si="406"/>
        <v/>
      </c>
      <c r="CC132" s="31" t="str">
        <f t="shared" si="407"/>
        <v/>
      </c>
      <c r="CD132" s="31" t="str">
        <f t="shared" si="408"/>
        <v/>
      </c>
      <c r="CE132" s="31" t="str">
        <f t="shared" si="409"/>
        <v/>
      </c>
      <c r="CF132" s="31" t="str">
        <f t="shared" si="410"/>
        <v/>
      </c>
      <c r="CG132" s="31" t="str">
        <f t="shared" si="411"/>
        <v/>
      </c>
      <c r="CH132" s="31" t="str">
        <f t="shared" si="412"/>
        <v/>
      </c>
      <c r="CI132" s="31" t="str">
        <f t="shared" si="413"/>
        <v/>
      </c>
      <c r="CJ132" s="31" t="str">
        <f t="shared" si="414"/>
        <v/>
      </c>
      <c r="CK132" s="31" t="str">
        <f t="shared" si="415"/>
        <v/>
      </c>
      <c r="CL132" s="31" t="str">
        <f t="shared" si="416"/>
        <v/>
      </c>
      <c r="CM132" s="31" t="str">
        <f t="shared" si="417"/>
        <v/>
      </c>
      <c r="CN132" s="31" t="str">
        <f t="shared" si="418"/>
        <v/>
      </c>
      <c r="CO132" s="31" t="str">
        <f t="shared" si="419"/>
        <v/>
      </c>
      <c r="CP132" s="31" t="str">
        <f t="shared" si="420"/>
        <v/>
      </c>
      <c r="CQ132" s="31" t="str">
        <f t="shared" si="421"/>
        <v/>
      </c>
      <c r="CR132" s="31" t="str">
        <f t="shared" si="422"/>
        <v/>
      </c>
      <c r="CS132" s="31" t="str">
        <f t="shared" si="423"/>
        <v/>
      </c>
      <c r="CT132" s="31" t="str">
        <f t="shared" si="424"/>
        <v/>
      </c>
      <c r="CU132" s="31" t="str">
        <f t="shared" si="425"/>
        <v/>
      </c>
      <c r="CV132" s="31" t="str">
        <f t="shared" si="426"/>
        <v/>
      </c>
      <c r="CW132" s="31" t="str">
        <f t="shared" si="427"/>
        <v/>
      </c>
      <c r="CX132" s="31" t="str">
        <f t="shared" si="428"/>
        <v/>
      </c>
      <c r="CY132" s="31" t="str">
        <f t="shared" si="429"/>
        <v/>
      </c>
      <c r="CZ132" s="31" t="str">
        <f t="shared" si="430"/>
        <v/>
      </c>
      <c r="DA132" s="31" t="str">
        <f t="shared" si="431"/>
        <v/>
      </c>
      <c r="DB132" s="31" t="str">
        <f t="shared" si="432"/>
        <v/>
      </c>
      <c r="DC132" s="31" t="str">
        <f t="shared" si="433"/>
        <v/>
      </c>
      <c r="DD132" s="31" t="str">
        <f t="shared" si="434"/>
        <v/>
      </c>
      <c r="DE132" s="31" t="str">
        <f t="shared" si="435"/>
        <v/>
      </c>
      <c r="DF132" s="31" t="str">
        <f t="shared" si="436"/>
        <v/>
      </c>
      <c r="DG132" s="31" t="str">
        <f t="shared" si="437"/>
        <v/>
      </c>
      <c r="DH132" s="31" t="str">
        <f t="shared" si="438"/>
        <v/>
      </c>
      <c r="DI132" s="31" t="str">
        <f t="shared" si="439"/>
        <v/>
      </c>
      <c r="DJ132" s="31" t="str">
        <f t="shared" si="440"/>
        <v/>
      </c>
      <c r="DK132" s="31" t="str">
        <f t="shared" si="441"/>
        <v/>
      </c>
      <c r="DL132" s="31" t="str">
        <f t="shared" si="442"/>
        <v/>
      </c>
      <c r="DM132" s="31" t="str">
        <f t="shared" si="443"/>
        <v/>
      </c>
      <c r="DN132" s="31" t="str">
        <f t="shared" si="444"/>
        <v/>
      </c>
      <c r="DO132" s="31" t="str">
        <f t="shared" si="445"/>
        <v/>
      </c>
      <c r="DP132" s="31" t="str">
        <f t="shared" si="446"/>
        <v/>
      </c>
      <c r="DQ132" s="31" t="str">
        <f t="shared" si="447"/>
        <v/>
      </c>
      <c r="DR132" s="31" t="str">
        <f t="shared" si="448"/>
        <v/>
      </c>
      <c r="DS132" s="31" t="str">
        <f t="shared" si="449"/>
        <v/>
      </c>
      <c r="DT132" s="31" t="str">
        <f t="shared" si="450"/>
        <v/>
      </c>
      <c r="DU132" s="31" t="str">
        <f t="shared" si="451"/>
        <v/>
      </c>
      <c r="DV132" s="31" t="str">
        <f t="shared" si="452"/>
        <v/>
      </c>
      <c r="DW132" s="48" t="e">
        <f t="shared" si="453"/>
        <v>#VALUE!</v>
      </c>
      <c r="DX132" s="72" t="str">
        <f t="shared" si="454"/>
        <v/>
      </c>
    </row>
    <row r="133" spans="1:128" ht="13.2" x14ac:dyDescent="0.25">
      <c r="A133" s="31" t="s">
        <v>318</v>
      </c>
      <c r="B133" s="72">
        <v>131</v>
      </c>
      <c r="C133" s="15"/>
      <c r="D133" s="15"/>
      <c r="E133" s="15"/>
      <c r="F133" s="15"/>
      <c r="G133" s="15"/>
      <c r="H133" s="47"/>
      <c r="I133" s="15"/>
      <c r="J133" s="47"/>
      <c r="K133" s="47"/>
      <c r="L133" s="47"/>
      <c r="M133" s="54"/>
      <c r="N133" s="54"/>
      <c r="O133" s="54"/>
      <c r="P133" s="54"/>
      <c r="Q133" s="54"/>
      <c r="R133" s="51"/>
      <c r="S133" s="51"/>
      <c r="T133" s="51"/>
      <c r="U133" s="51"/>
      <c r="V133" s="51"/>
      <c r="W133" s="51"/>
      <c r="X133" s="52" t="str">
        <f t="shared" si="364"/>
        <v xml:space="preserve"> </v>
      </c>
      <c r="Y133" s="52" t="str">
        <f t="shared" si="365"/>
        <v xml:space="preserve"> </v>
      </c>
      <c r="Z133" s="52" t="str">
        <f t="shared" si="366"/>
        <v xml:space="preserve"> </v>
      </c>
      <c r="AA133" s="52" t="str">
        <f t="shared" si="367"/>
        <v xml:space="preserve"> </v>
      </c>
      <c r="AB133" s="52" t="str">
        <f t="shared" si="368"/>
        <v xml:space="preserve"> </v>
      </c>
      <c r="AC133" s="54"/>
      <c r="AD133" s="54"/>
      <c r="AE133" s="54"/>
      <c r="AF133" s="54"/>
      <c r="AG133" s="54"/>
      <c r="AH133" s="52" t="str">
        <f t="shared" si="369"/>
        <v xml:space="preserve"> </v>
      </c>
      <c r="AI133" s="52" t="str">
        <f t="shared" si="370"/>
        <v xml:space="preserve"> </v>
      </c>
      <c r="AJ133" s="52" t="str">
        <f t="shared" si="371"/>
        <v xml:space="preserve"> </v>
      </c>
      <c r="AK133" s="52" t="str">
        <f t="shared" si="372"/>
        <v xml:space="preserve"> </v>
      </c>
      <c r="AL133" s="52" t="str">
        <f t="shared" si="373"/>
        <v xml:space="preserve"> </v>
      </c>
      <c r="AM133" s="53"/>
      <c r="AN133" s="53"/>
      <c r="AO133" s="53"/>
      <c r="AP133" s="53"/>
      <c r="AQ133" s="53"/>
      <c r="AR133" s="53"/>
      <c r="AS133" s="55" t="str">
        <f t="shared" si="374"/>
        <v/>
      </c>
      <c r="AT133" s="31" t="str">
        <f t="shared" si="375"/>
        <v/>
      </c>
      <c r="AU133" s="57" t="str">
        <f>IF(D133="","",IF(LOOKUP(AT133,'Master 2012 Pay Sheet'!$A$5:$A$35,'Master 2012 Pay Sheet'!$B$5:$B$35)&gt;0,LOOKUP(AT133,'Master 2012 Pay Sheet'!$A$5:$A$35,'Master 2012 Pay Sheet'!$B$5:$B$35),0))</f>
        <v/>
      </c>
      <c r="AV133" s="56" t="str">
        <f t="shared" si="376"/>
        <v/>
      </c>
      <c r="AW133" s="31" t="str">
        <f t="shared" si="377"/>
        <v/>
      </c>
      <c r="AX133" s="57" t="str">
        <f>IF(D133="","",IF(LOOKUP(AW133,'Master 2012 Pay Sheet'!$C$5:$C$35,'Master 2012 Pay Sheet'!$D$5:$D$35)&gt;0,LOOKUP(AW133,'Master 2012 Pay Sheet'!$C$5:$C$35,'Master 2012 Pay Sheet'!$D$5:$D$35),0))</f>
        <v/>
      </c>
      <c r="AY133" s="56" t="str">
        <f t="shared" si="378"/>
        <v/>
      </c>
      <c r="AZ133" s="31" t="str">
        <f t="shared" si="379"/>
        <v/>
      </c>
      <c r="BA133" s="57" t="str">
        <f>IF(D133="","",IF(LOOKUP(AZ133,'Master 2012 Pay Sheet'!$E$5:$E$35,'Master 2012 Pay Sheet'!$F$5:$F$35)&gt;0,LOOKUP(AZ133,'Master 2012 Pay Sheet'!$E$5:$E$35,'Master 2012 Pay Sheet'!$F$5:$F$35),0))</f>
        <v/>
      </c>
      <c r="BB133" s="57" t="str">
        <f t="shared" si="380"/>
        <v/>
      </c>
      <c r="BC133" s="31" t="str">
        <f t="shared" si="381"/>
        <v/>
      </c>
      <c r="BD133" s="31" t="str">
        <f t="shared" si="382"/>
        <v/>
      </c>
      <c r="BE133" s="31" t="str">
        <f t="shared" si="383"/>
        <v/>
      </c>
      <c r="BF133" s="56" t="str">
        <f t="shared" si="384"/>
        <v/>
      </c>
      <c r="BG133" s="31" t="str">
        <f t="shared" si="385"/>
        <v/>
      </c>
      <c r="BH133" s="31" t="str">
        <f t="shared" si="386"/>
        <v/>
      </c>
      <c r="BI133" s="56" t="str">
        <f t="shared" si="387"/>
        <v/>
      </c>
      <c r="BJ133" s="31" t="str">
        <f t="shared" si="388"/>
        <v/>
      </c>
      <c r="BK133" s="31" t="str">
        <f t="shared" si="389"/>
        <v/>
      </c>
      <c r="BL133" s="31" t="str">
        <f t="shared" si="390"/>
        <v/>
      </c>
      <c r="BM133" s="31" t="str">
        <f t="shared" si="391"/>
        <v/>
      </c>
      <c r="BN133" s="31" t="str">
        <f t="shared" si="392"/>
        <v/>
      </c>
      <c r="BO133" s="31" t="str">
        <f t="shared" si="393"/>
        <v/>
      </c>
      <c r="BP133" s="31" t="str">
        <f t="shared" si="394"/>
        <v/>
      </c>
      <c r="BQ133" s="31" t="str">
        <f t="shared" si="395"/>
        <v/>
      </c>
      <c r="BR133" s="31" t="str">
        <f t="shared" si="396"/>
        <v/>
      </c>
      <c r="BS133" s="31" t="str">
        <f t="shared" si="397"/>
        <v/>
      </c>
      <c r="BT133" s="31" t="str">
        <f t="shared" si="398"/>
        <v/>
      </c>
      <c r="BU133" s="31" t="str">
        <f t="shared" si="399"/>
        <v/>
      </c>
      <c r="BV133" s="31" t="str">
        <f t="shared" si="400"/>
        <v/>
      </c>
      <c r="BW133" s="31" t="str">
        <f t="shared" si="401"/>
        <v/>
      </c>
      <c r="BX133" s="31" t="str">
        <f t="shared" si="402"/>
        <v/>
      </c>
      <c r="BY133" s="31" t="str">
        <f t="shared" si="403"/>
        <v/>
      </c>
      <c r="BZ133" s="31" t="str">
        <f t="shared" si="404"/>
        <v/>
      </c>
      <c r="CA133" s="31" t="str">
        <f t="shared" si="405"/>
        <v/>
      </c>
      <c r="CB133" s="31" t="str">
        <f t="shared" si="406"/>
        <v/>
      </c>
      <c r="CC133" s="31" t="str">
        <f t="shared" si="407"/>
        <v/>
      </c>
      <c r="CD133" s="31" t="str">
        <f t="shared" si="408"/>
        <v/>
      </c>
      <c r="CE133" s="31" t="str">
        <f t="shared" si="409"/>
        <v/>
      </c>
      <c r="CF133" s="31" t="str">
        <f t="shared" si="410"/>
        <v/>
      </c>
      <c r="CG133" s="31" t="str">
        <f t="shared" si="411"/>
        <v/>
      </c>
      <c r="CH133" s="31" t="str">
        <f t="shared" si="412"/>
        <v/>
      </c>
      <c r="CI133" s="31" t="str">
        <f t="shared" si="413"/>
        <v/>
      </c>
      <c r="CJ133" s="31" t="str">
        <f t="shared" si="414"/>
        <v/>
      </c>
      <c r="CK133" s="31" t="str">
        <f t="shared" si="415"/>
        <v/>
      </c>
      <c r="CL133" s="31" t="str">
        <f t="shared" si="416"/>
        <v/>
      </c>
      <c r="CM133" s="31" t="str">
        <f t="shared" si="417"/>
        <v/>
      </c>
      <c r="CN133" s="31" t="str">
        <f t="shared" si="418"/>
        <v/>
      </c>
      <c r="CO133" s="31" t="str">
        <f t="shared" si="419"/>
        <v/>
      </c>
      <c r="CP133" s="31" t="str">
        <f t="shared" si="420"/>
        <v/>
      </c>
      <c r="CQ133" s="31" t="str">
        <f t="shared" si="421"/>
        <v/>
      </c>
      <c r="CR133" s="31" t="str">
        <f t="shared" si="422"/>
        <v/>
      </c>
      <c r="CS133" s="31" t="str">
        <f t="shared" si="423"/>
        <v/>
      </c>
      <c r="CT133" s="31" t="str">
        <f t="shared" si="424"/>
        <v/>
      </c>
      <c r="CU133" s="31" t="str">
        <f t="shared" si="425"/>
        <v/>
      </c>
      <c r="CV133" s="31" t="str">
        <f t="shared" si="426"/>
        <v/>
      </c>
      <c r="CW133" s="31" t="str">
        <f t="shared" si="427"/>
        <v/>
      </c>
      <c r="CX133" s="31" t="str">
        <f t="shared" si="428"/>
        <v/>
      </c>
      <c r="CY133" s="31" t="str">
        <f t="shared" si="429"/>
        <v/>
      </c>
      <c r="CZ133" s="31" t="str">
        <f t="shared" si="430"/>
        <v/>
      </c>
      <c r="DA133" s="31" t="str">
        <f t="shared" si="431"/>
        <v/>
      </c>
      <c r="DB133" s="31" t="str">
        <f t="shared" si="432"/>
        <v/>
      </c>
      <c r="DC133" s="31" t="str">
        <f t="shared" si="433"/>
        <v/>
      </c>
      <c r="DD133" s="31" t="str">
        <f t="shared" si="434"/>
        <v/>
      </c>
      <c r="DE133" s="31" t="str">
        <f t="shared" si="435"/>
        <v/>
      </c>
      <c r="DF133" s="31" t="str">
        <f t="shared" si="436"/>
        <v/>
      </c>
      <c r="DG133" s="31" t="str">
        <f t="shared" si="437"/>
        <v/>
      </c>
      <c r="DH133" s="31" t="str">
        <f t="shared" si="438"/>
        <v/>
      </c>
      <c r="DI133" s="31" t="str">
        <f t="shared" si="439"/>
        <v/>
      </c>
      <c r="DJ133" s="31" t="str">
        <f t="shared" si="440"/>
        <v/>
      </c>
      <c r="DK133" s="31" t="str">
        <f t="shared" si="441"/>
        <v/>
      </c>
      <c r="DL133" s="31" t="str">
        <f t="shared" si="442"/>
        <v/>
      </c>
      <c r="DM133" s="31" t="str">
        <f t="shared" si="443"/>
        <v/>
      </c>
      <c r="DN133" s="31" t="str">
        <f t="shared" si="444"/>
        <v/>
      </c>
      <c r="DO133" s="31" t="str">
        <f t="shared" si="445"/>
        <v/>
      </c>
      <c r="DP133" s="31" t="str">
        <f t="shared" si="446"/>
        <v/>
      </c>
      <c r="DQ133" s="31" t="str">
        <f t="shared" si="447"/>
        <v/>
      </c>
      <c r="DR133" s="31" t="str">
        <f t="shared" si="448"/>
        <v/>
      </c>
      <c r="DS133" s="31" t="str">
        <f t="shared" si="449"/>
        <v/>
      </c>
      <c r="DT133" s="31" t="str">
        <f t="shared" si="450"/>
        <v/>
      </c>
      <c r="DU133" s="31" t="str">
        <f t="shared" si="451"/>
        <v/>
      </c>
      <c r="DV133" s="31" t="str">
        <f t="shared" si="452"/>
        <v/>
      </c>
      <c r="DW133" s="48" t="e">
        <f t="shared" si="453"/>
        <v>#VALUE!</v>
      </c>
      <c r="DX133" s="72" t="str">
        <f t="shared" si="454"/>
        <v/>
      </c>
    </row>
    <row r="134" spans="1:128" ht="13.2" x14ac:dyDescent="0.25">
      <c r="A134" s="31" t="s">
        <v>318</v>
      </c>
      <c r="B134" s="72">
        <v>132</v>
      </c>
      <c r="C134" s="15"/>
      <c r="D134" s="15"/>
      <c r="E134" s="15"/>
      <c r="F134" s="15"/>
      <c r="G134" s="15"/>
      <c r="H134" s="47"/>
      <c r="I134" s="15"/>
      <c r="J134" s="47"/>
      <c r="K134" s="47"/>
      <c r="L134" s="47"/>
      <c r="M134" s="54"/>
      <c r="N134" s="54"/>
      <c r="O134" s="54"/>
      <c r="P134" s="54"/>
      <c r="Q134" s="54"/>
      <c r="R134" s="51"/>
      <c r="S134" s="51"/>
      <c r="T134" s="51"/>
      <c r="U134" s="51"/>
      <c r="V134" s="51"/>
      <c r="W134" s="51"/>
      <c r="X134" s="52" t="str">
        <f t="shared" si="364"/>
        <v xml:space="preserve"> </v>
      </c>
      <c r="Y134" s="52" t="str">
        <f t="shared" si="365"/>
        <v xml:space="preserve"> </v>
      </c>
      <c r="Z134" s="52" t="str">
        <f t="shared" si="366"/>
        <v xml:space="preserve"> </v>
      </c>
      <c r="AA134" s="52" t="str">
        <f t="shared" si="367"/>
        <v xml:space="preserve"> </v>
      </c>
      <c r="AB134" s="52" t="str">
        <f t="shared" si="368"/>
        <v xml:space="preserve"> </v>
      </c>
      <c r="AC134" s="54"/>
      <c r="AD134" s="54"/>
      <c r="AE134" s="54"/>
      <c r="AF134" s="54"/>
      <c r="AG134" s="54"/>
      <c r="AH134" s="52" t="str">
        <f t="shared" si="369"/>
        <v xml:space="preserve"> </v>
      </c>
      <c r="AI134" s="52" t="str">
        <f t="shared" si="370"/>
        <v xml:space="preserve"> </v>
      </c>
      <c r="AJ134" s="52" t="str">
        <f t="shared" si="371"/>
        <v xml:space="preserve"> </v>
      </c>
      <c r="AK134" s="52" t="str">
        <f t="shared" si="372"/>
        <v xml:space="preserve"> </v>
      </c>
      <c r="AL134" s="52" t="str">
        <f t="shared" si="373"/>
        <v xml:space="preserve"> </v>
      </c>
      <c r="AM134" s="53"/>
      <c r="AN134" s="53"/>
      <c r="AO134" s="53"/>
      <c r="AP134" s="53"/>
      <c r="AQ134" s="53"/>
      <c r="AR134" s="53"/>
      <c r="AS134" s="55" t="str">
        <f t="shared" si="374"/>
        <v/>
      </c>
      <c r="AT134" s="31" t="str">
        <f t="shared" si="375"/>
        <v/>
      </c>
      <c r="AU134" s="57" t="str">
        <f>IF(D134="","",IF(LOOKUP(AT134,'Master 2012 Pay Sheet'!$A$5:$A$35,'Master 2012 Pay Sheet'!$B$5:$B$35)&gt;0,LOOKUP(AT134,'Master 2012 Pay Sheet'!$A$5:$A$35,'Master 2012 Pay Sheet'!$B$5:$B$35),0))</f>
        <v/>
      </c>
      <c r="AV134" s="56" t="str">
        <f t="shared" si="376"/>
        <v/>
      </c>
      <c r="AW134" s="31" t="str">
        <f t="shared" si="377"/>
        <v/>
      </c>
      <c r="AX134" s="57" t="str">
        <f>IF(D134="","",IF(LOOKUP(AW134,'Master 2012 Pay Sheet'!$C$5:$C$35,'Master 2012 Pay Sheet'!$D$5:$D$35)&gt;0,LOOKUP(AW134,'Master 2012 Pay Sheet'!$C$5:$C$35,'Master 2012 Pay Sheet'!$D$5:$D$35),0))</f>
        <v/>
      </c>
      <c r="AY134" s="56" t="str">
        <f t="shared" si="378"/>
        <v/>
      </c>
      <c r="AZ134" s="31" t="str">
        <f t="shared" si="379"/>
        <v/>
      </c>
      <c r="BA134" s="57" t="str">
        <f>IF(D134="","",IF(LOOKUP(AZ134,'Master 2012 Pay Sheet'!$E$5:$E$35,'Master 2012 Pay Sheet'!$F$5:$F$35)&gt;0,LOOKUP(AZ134,'Master 2012 Pay Sheet'!$E$5:$E$35,'Master 2012 Pay Sheet'!$F$5:$F$35),0))</f>
        <v/>
      </c>
      <c r="BB134" s="57" t="str">
        <f t="shared" si="380"/>
        <v/>
      </c>
      <c r="BC134" s="31" t="str">
        <f t="shared" si="381"/>
        <v/>
      </c>
      <c r="BD134" s="31" t="str">
        <f t="shared" si="382"/>
        <v/>
      </c>
      <c r="BE134" s="31" t="str">
        <f t="shared" si="383"/>
        <v/>
      </c>
      <c r="BF134" s="56" t="str">
        <f t="shared" si="384"/>
        <v/>
      </c>
      <c r="BG134" s="31" t="str">
        <f t="shared" si="385"/>
        <v/>
      </c>
      <c r="BH134" s="31" t="str">
        <f t="shared" si="386"/>
        <v/>
      </c>
      <c r="BI134" s="56" t="str">
        <f t="shared" si="387"/>
        <v/>
      </c>
      <c r="BJ134" s="31" t="str">
        <f t="shared" si="388"/>
        <v/>
      </c>
      <c r="BK134" s="31" t="str">
        <f t="shared" si="389"/>
        <v/>
      </c>
      <c r="BL134" s="31" t="str">
        <f t="shared" si="390"/>
        <v/>
      </c>
      <c r="BM134" s="31" t="str">
        <f t="shared" si="391"/>
        <v/>
      </c>
      <c r="BN134" s="31" t="str">
        <f t="shared" si="392"/>
        <v/>
      </c>
      <c r="BO134" s="31" t="str">
        <f t="shared" si="393"/>
        <v/>
      </c>
      <c r="BP134" s="31" t="str">
        <f t="shared" si="394"/>
        <v/>
      </c>
      <c r="BQ134" s="31" t="str">
        <f t="shared" si="395"/>
        <v/>
      </c>
      <c r="BR134" s="31" t="str">
        <f t="shared" si="396"/>
        <v/>
      </c>
      <c r="BS134" s="31" t="str">
        <f t="shared" si="397"/>
        <v/>
      </c>
      <c r="BT134" s="31" t="str">
        <f t="shared" si="398"/>
        <v/>
      </c>
      <c r="BU134" s="31" t="str">
        <f t="shared" si="399"/>
        <v/>
      </c>
      <c r="BV134" s="31" t="str">
        <f t="shared" si="400"/>
        <v/>
      </c>
      <c r="BW134" s="31" t="str">
        <f t="shared" si="401"/>
        <v/>
      </c>
      <c r="BX134" s="31" t="str">
        <f t="shared" si="402"/>
        <v/>
      </c>
      <c r="BY134" s="31" t="str">
        <f t="shared" si="403"/>
        <v/>
      </c>
      <c r="BZ134" s="31" t="str">
        <f t="shared" si="404"/>
        <v/>
      </c>
      <c r="CA134" s="31" t="str">
        <f t="shared" si="405"/>
        <v/>
      </c>
      <c r="CB134" s="31" t="str">
        <f t="shared" si="406"/>
        <v/>
      </c>
      <c r="CC134" s="31" t="str">
        <f t="shared" si="407"/>
        <v/>
      </c>
      <c r="CD134" s="31" t="str">
        <f t="shared" si="408"/>
        <v/>
      </c>
      <c r="CE134" s="31" t="str">
        <f t="shared" si="409"/>
        <v/>
      </c>
      <c r="CF134" s="31" t="str">
        <f t="shared" si="410"/>
        <v/>
      </c>
      <c r="CG134" s="31" t="str">
        <f t="shared" si="411"/>
        <v/>
      </c>
      <c r="CH134" s="31" t="str">
        <f t="shared" si="412"/>
        <v/>
      </c>
      <c r="CI134" s="31" t="str">
        <f t="shared" si="413"/>
        <v/>
      </c>
      <c r="CJ134" s="31" t="str">
        <f t="shared" si="414"/>
        <v/>
      </c>
      <c r="CK134" s="31" t="str">
        <f t="shared" si="415"/>
        <v/>
      </c>
      <c r="CL134" s="31" t="str">
        <f t="shared" si="416"/>
        <v/>
      </c>
      <c r="CM134" s="31" t="str">
        <f t="shared" si="417"/>
        <v/>
      </c>
      <c r="CN134" s="31" t="str">
        <f t="shared" si="418"/>
        <v/>
      </c>
      <c r="CO134" s="31" t="str">
        <f t="shared" si="419"/>
        <v/>
      </c>
      <c r="CP134" s="31" t="str">
        <f t="shared" si="420"/>
        <v/>
      </c>
      <c r="CQ134" s="31" t="str">
        <f t="shared" si="421"/>
        <v/>
      </c>
      <c r="CR134" s="31" t="str">
        <f t="shared" si="422"/>
        <v/>
      </c>
      <c r="CS134" s="31" t="str">
        <f t="shared" si="423"/>
        <v/>
      </c>
      <c r="CT134" s="31" t="str">
        <f t="shared" si="424"/>
        <v/>
      </c>
      <c r="CU134" s="31" t="str">
        <f t="shared" si="425"/>
        <v/>
      </c>
      <c r="CV134" s="31" t="str">
        <f t="shared" si="426"/>
        <v/>
      </c>
      <c r="CW134" s="31" t="str">
        <f t="shared" si="427"/>
        <v/>
      </c>
      <c r="CX134" s="31" t="str">
        <f t="shared" si="428"/>
        <v/>
      </c>
      <c r="CY134" s="31" t="str">
        <f t="shared" si="429"/>
        <v/>
      </c>
      <c r="CZ134" s="31" t="str">
        <f t="shared" si="430"/>
        <v/>
      </c>
      <c r="DA134" s="31" t="str">
        <f t="shared" si="431"/>
        <v/>
      </c>
      <c r="DB134" s="31" t="str">
        <f t="shared" si="432"/>
        <v/>
      </c>
      <c r="DC134" s="31" t="str">
        <f t="shared" si="433"/>
        <v/>
      </c>
      <c r="DD134" s="31" t="str">
        <f t="shared" si="434"/>
        <v/>
      </c>
      <c r="DE134" s="31" t="str">
        <f t="shared" si="435"/>
        <v/>
      </c>
      <c r="DF134" s="31" t="str">
        <f t="shared" si="436"/>
        <v/>
      </c>
      <c r="DG134" s="31" t="str">
        <f t="shared" si="437"/>
        <v/>
      </c>
      <c r="DH134" s="31" t="str">
        <f t="shared" si="438"/>
        <v/>
      </c>
      <c r="DI134" s="31" t="str">
        <f t="shared" si="439"/>
        <v/>
      </c>
      <c r="DJ134" s="31" t="str">
        <f t="shared" si="440"/>
        <v/>
      </c>
      <c r="DK134" s="31" t="str">
        <f t="shared" si="441"/>
        <v/>
      </c>
      <c r="DL134" s="31" t="str">
        <f t="shared" si="442"/>
        <v/>
      </c>
      <c r="DM134" s="31" t="str">
        <f t="shared" si="443"/>
        <v/>
      </c>
      <c r="DN134" s="31" t="str">
        <f t="shared" si="444"/>
        <v/>
      </c>
      <c r="DO134" s="31" t="str">
        <f t="shared" si="445"/>
        <v/>
      </c>
      <c r="DP134" s="31" t="str">
        <f t="shared" si="446"/>
        <v/>
      </c>
      <c r="DQ134" s="31" t="str">
        <f t="shared" si="447"/>
        <v/>
      </c>
      <c r="DR134" s="31" t="str">
        <f t="shared" si="448"/>
        <v/>
      </c>
      <c r="DS134" s="31" t="str">
        <f t="shared" si="449"/>
        <v/>
      </c>
      <c r="DT134" s="31" t="str">
        <f t="shared" si="450"/>
        <v/>
      </c>
      <c r="DU134" s="31" t="str">
        <f t="shared" si="451"/>
        <v/>
      </c>
      <c r="DV134" s="31" t="str">
        <f t="shared" si="452"/>
        <v/>
      </c>
      <c r="DW134" s="48" t="e">
        <f t="shared" si="453"/>
        <v>#VALUE!</v>
      </c>
      <c r="DX134" s="72" t="str">
        <f t="shared" si="454"/>
        <v/>
      </c>
    </row>
    <row r="135" spans="1:128" ht="13.2" x14ac:dyDescent="0.25">
      <c r="A135" s="31" t="s">
        <v>318</v>
      </c>
      <c r="B135" s="72">
        <v>133</v>
      </c>
      <c r="C135" s="15"/>
      <c r="D135" s="15"/>
      <c r="E135" s="15"/>
      <c r="F135" s="15"/>
      <c r="G135" s="15"/>
      <c r="H135" s="47"/>
      <c r="I135" s="15"/>
      <c r="J135" s="47"/>
      <c r="K135" s="47"/>
      <c r="L135" s="47"/>
      <c r="M135" s="54"/>
      <c r="N135" s="54"/>
      <c r="O135" s="54"/>
      <c r="P135" s="54"/>
      <c r="Q135" s="54"/>
      <c r="R135" s="51"/>
      <c r="S135" s="51"/>
      <c r="T135" s="51"/>
      <c r="U135" s="51"/>
      <c r="V135" s="51"/>
      <c r="W135" s="51"/>
      <c r="X135" s="52" t="str">
        <f t="shared" si="364"/>
        <v xml:space="preserve"> </v>
      </c>
      <c r="Y135" s="52" t="str">
        <f t="shared" si="365"/>
        <v xml:space="preserve"> </v>
      </c>
      <c r="Z135" s="52" t="str">
        <f t="shared" si="366"/>
        <v xml:space="preserve"> </v>
      </c>
      <c r="AA135" s="52" t="str">
        <f t="shared" si="367"/>
        <v xml:space="preserve"> </v>
      </c>
      <c r="AB135" s="52" t="str">
        <f t="shared" si="368"/>
        <v xml:space="preserve"> </v>
      </c>
      <c r="AC135" s="54"/>
      <c r="AD135" s="54"/>
      <c r="AE135" s="54"/>
      <c r="AF135" s="54"/>
      <c r="AG135" s="54"/>
      <c r="AH135" s="52" t="str">
        <f t="shared" si="369"/>
        <v xml:space="preserve"> </v>
      </c>
      <c r="AI135" s="52" t="str">
        <f t="shared" si="370"/>
        <v xml:space="preserve"> </v>
      </c>
      <c r="AJ135" s="52" t="str">
        <f t="shared" si="371"/>
        <v xml:space="preserve"> </v>
      </c>
      <c r="AK135" s="52" t="str">
        <f t="shared" si="372"/>
        <v xml:space="preserve"> </v>
      </c>
      <c r="AL135" s="52" t="str">
        <f t="shared" si="373"/>
        <v xml:space="preserve"> </v>
      </c>
      <c r="AM135" s="53"/>
      <c r="AN135" s="53"/>
      <c r="AO135" s="53"/>
      <c r="AP135" s="53"/>
      <c r="AQ135" s="53"/>
      <c r="AR135" s="53"/>
      <c r="AS135" s="55" t="str">
        <f t="shared" si="374"/>
        <v/>
      </c>
      <c r="AT135" s="31" t="str">
        <f t="shared" si="375"/>
        <v/>
      </c>
      <c r="AU135" s="57" t="str">
        <f>IF(D135="","",IF(LOOKUP(AT135,'Master 2012 Pay Sheet'!$A$5:$A$35,'Master 2012 Pay Sheet'!$B$5:$B$35)&gt;0,LOOKUP(AT135,'Master 2012 Pay Sheet'!$A$5:$A$35,'Master 2012 Pay Sheet'!$B$5:$B$35),0))</f>
        <v/>
      </c>
      <c r="AV135" s="56" t="str">
        <f t="shared" si="376"/>
        <v/>
      </c>
      <c r="AW135" s="31" t="str">
        <f t="shared" si="377"/>
        <v/>
      </c>
      <c r="AX135" s="57" t="str">
        <f>IF(D135="","",IF(LOOKUP(AW135,'Master 2012 Pay Sheet'!$C$5:$C$35,'Master 2012 Pay Sheet'!$D$5:$D$35)&gt;0,LOOKUP(AW135,'Master 2012 Pay Sheet'!$C$5:$C$35,'Master 2012 Pay Sheet'!$D$5:$D$35),0))</f>
        <v/>
      </c>
      <c r="AY135" s="56" t="str">
        <f t="shared" si="378"/>
        <v/>
      </c>
      <c r="AZ135" s="31" t="str">
        <f t="shared" si="379"/>
        <v/>
      </c>
      <c r="BA135" s="57" t="str">
        <f>IF(D135="","",IF(LOOKUP(AZ135,'Master 2012 Pay Sheet'!$E$5:$E$35,'Master 2012 Pay Sheet'!$F$5:$F$35)&gt;0,LOOKUP(AZ135,'Master 2012 Pay Sheet'!$E$5:$E$35,'Master 2012 Pay Sheet'!$F$5:$F$35),0))</f>
        <v/>
      </c>
      <c r="BB135" s="57" t="str">
        <f t="shared" si="380"/>
        <v/>
      </c>
      <c r="BC135" s="31" t="str">
        <f t="shared" si="381"/>
        <v/>
      </c>
      <c r="BD135" s="31" t="str">
        <f t="shared" si="382"/>
        <v/>
      </c>
      <c r="BE135" s="31" t="str">
        <f t="shared" si="383"/>
        <v/>
      </c>
      <c r="BF135" s="56" t="str">
        <f t="shared" si="384"/>
        <v/>
      </c>
      <c r="BG135" s="31" t="str">
        <f t="shared" si="385"/>
        <v/>
      </c>
      <c r="BH135" s="31" t="str">
        <f t="shared" si="386"/>
        <v/>
      </c>
      <c r="BI135" s="56" t="str">
        <f t="shared" si="387"/>
        <v/>
      </c>
      <c r="BJ135" s="31" t="str">
        <f t="shared" si="388"/>
        <v/>
      </c>
      <c r="BK135" s="31" t="str">
        <f t="shared" si="389"/>
        <v/>
      </c>
      <c r="BL135" s="31" t="str">
        <f t="shared" si="390"/>
        <v/>
      </c>
      <c r="BM135" s="31" t="str">
        <f t="shared" si="391"/>
        <v/>
      </c>
      <c r="BN135" s="31" t="str">
        <f t="shared" si="392"/>
        <v/>
      </c>
      <c r="BO135" s="31" t="str">
        <f t="shared" si="393"/>
        <v/>
      </c>
      <c r="BP135" s="31" t="str">
        <f t="shared" si="394"/>
        <v/>
      </c>
      <c r="BQ135" s="31" t="str">
        <f t="shared" si="395"/>
        <v/>
      </c>
      <c r="BR135" s="31" t="str">
        <f t="shared" si="396"/>
        <v/>
      </c>
      <c r="BS135" s="31" t="str">
        <f t="shared" si="397"/>
        <v/>
      </c>
      <c r="BT135" s="31" t="str">
        <f t="shared" si="398"/>
        <v/>
      </c>
      <c r="BU135" s="31" t="str">
        <f t="shared" si="399"/>
        <v/>
      </c>
      <c r="BV135" s="31" t="str">
        <f t="shared" si="400"/>
        <v/>
      </c>
      <c r="BW135" s="31" t="str">
        <f t="shared" si="401"/>
        <v/>
      </c>
      <c r="BX135" s="31" t="str">
        <f t="shared" si="402"/>
        <v/>
      </c>
      <c r="BY135" s="31" t="str">
        <f t="shared" si="403"/>
        <v/>
      </c>
      <c r="BZ135" s="31" t="str">
        <f t="shared" si="404"/>
        <v/>
      </c>
      <c r="CA135" s="31" t="str">
        <f t="shared" si="405"/>
        <v/>
      </c>
      <c r="CB135" s="31" t="str">
        <f t="shared" si="406"/>
        <v/>
      </c>
      <c r="CC135" s="31" t="str">
        <f t="shared" si="407"/>
        <v/>
      </c>
      <c r="CD135" s="31" t="str">
        <f t="shared" si="408"/>
        <v/>
      </c>
      <c r="CE135" s="31" t="str">
        <f t="shared" si="409"/>
        <v/>
      </c>
      <c r="CF135" s="31" t="str">
        <f t="shared" si="410"/>
        <v/>
      </c>
      <c r="CG135" s="31" t="str">
        <f t="shared" si="411"/>
        <v/>
      </c>
      <c r="CH135" s="31" t="str">
        <f t="shared" si="412"/>
        <v/>
      </c>
      <c r="CI135" s="31" t="str">
        <f t="shared" si="413"/>
        <v/>
      </c>
      <c r="CJ135" s="31" t="str">
        <f t="shared" si="414"/>
        <v/>
      </c>
      <c r="CK135" s="31" t="str">
        <f t="shared" si="415"/>
        <v/>
      </c>
      <c r="CL135" s="31" t="str">
        <f t="shared" si="416"/>
        <v/>
      </c>
      <c r="CM135" s="31" t="str">
        <f t="shared" si="417"/>
        <v/>
      </c>
      <c r="CN135" s="31" t="str">
        <f t="shared" si="418"/>
        <v/>
      </c>
      <c r="CO135" s="31" t="str">
        <f t="shared" si="419"/>
        <v/>
      </c>
      <c r="CP135" s="31" t="str">
        <f t="shared" si="420"/>
        <v/>
      </c>
      <c r="CQ135" s="31" t="str">
        <f t="shared" si="421"/>
        <v/>
      </c>
      <c r="CR135" s="31" t="str">
        <f t="shared" si="422"/>
        <v/>
      </c>
      <c r="CS135" s="31" t="str">
        <f t="shared" si="423"/>
        <v/>
      </c>
      <c r="CT135" s="31" t="str">
        <f t="shared" si="424"/>
        <v/>
      </c>
      <c r="CU135" s="31" t="str">
        <f t="shared" si="425"/>
        <v/>
      </c>
      <c r="CV135" s="31" t="str">
        <f t="shared" si="426"/>
        <v/>
      </c>
      <c r="CW135" s="31" t="str">
        <f t="shared" si="427"/>
        <v/>
      </c>
      <c r="CX135" s="31" t="str">
        <f t="shared" si="428"/>
        <v/>
      </c>
      <c r="CY135" s="31" t="str">
        <f t="shared" si="429"/>
        <v/>
      </c>
      <c r="CZ135" s="31" t="str">
        <f t="shared" si="430"/>
        <v/>
      </c>
      <c r="DA135" s="31" t="str">
        <f t="shared" si="431"/>
        <v/>
      </c>
      <c r="DB135" s="31" t="str">
        <f t="shared" si="432"/>
        <v/>
      </c>
      <c r="DC135" s="31" t="str">
        <f t="shared" si="433"/>
        <v/>
      </c>
      <c r="DD135" s="31" t="str">
        <f t="shared" si="434"/>
        <v/>
      </c>
      <c r="DE135" s="31" t="str">
        <f t="shared" si="435"/>
        <v/>
      </c>
      <c r="DF135" s="31" t="str">
        <f t="shared" si="436"/>
        <v/>
      </c>
      <c r="DG135" s="31" t="str">
        <f t="shared" si="437"/>
        <v/>
      </c>
      <c r="DH135" s="31" t="str">
        <f t="shared" si="438"/>
        <v/>
      </c>
      <c r="DI135" s="31" t="str">
        <f t="shared" si="439"/>
        <v/>
      </c>
      <c r="DJ135" s="31" t="str">
        <f t="shared" si="440"/>
        <v/>
      </c>
      <c r="DK135" s="31" t="str">
        <f t="shared" si="441"/>
        <v/>
      </c>
      <c r="DL135" s="31" t="str">
        <f t="shared" si="442"/>
        <v/>
      </c>
      <c r="DM135" s="31" t="str">
        <f t="shared" si="443"/>
        <v/>
      </c>
      <c r="DN135" s="31" t="str">
        <f t="shared" si="444"/>
        <v/>
      </c>
      <c r="DO135" s="31" t="str">
        <f t="shared" si="445"/>
        <v/>
      </c>
      <c r="DP135" s="31" t="str">
        <f t="shared" si="446"/>
        <v/>
      </c>
      <c r="DQ135" s="31" t="str">
        <f t="shared" si="447"/>
        <v/>
      </c>
      <c r="DR135" s="31" t="str">
        <f t="shared" si="448"/>
        <v/>
      </c>
      <c r="DS135" s="31" t="str">
        <f t="shared" si="449"/>
        <v/>
      </c>
      <c r="DT135" s="31" t="str">
        <f t="shared" si="450"/>
        <v/>
      </c>
      <c r="DU135" s="31" t="str">
        <f t="shared" si="451"/>
        <v/>
      </c>
      <c r="DV135" s="31" t="str">
        <f t="shared" si="452"/>
        <v/>
      </c>
      <c r="DW135" s="48" t="e">
        <f t="shared" si="453"/>
        <v>#VALUE!</v>
      </c>
      <c r="DX135" s="72" t="str">
        <f t="shared" si="454"/>
        <v/>
      </c>
    </row>
    <row r="136" spans="1:128" ht="13.2" x14ac:dyDescent="0.25">
      <c r="A136" s="31" t="s">
        <v>318</v>
      </c>
      <c r="B136" s="72">
        <v>134</v>
      </c>
      <c r="C136" s="15"/>
      <c r="D136" s="15"/>
      <c r="E136" s="15"/>
      <c r="F136" s="15"/>
      <c r="G136" s="15"/>
      <c r="H136" s="47"/>
      <c r="I136" s="15"/>
      <c r="J136" s="47"/>
      <c r="K136" s="47"/>
      <c r="L136" s="47"/>
      <c r="M136" s="54"/>
      <c r="N136" s="54"/>
      <c r="O136" s="54"/>
      <c r="P136" s="54"/>
      <c r="Q136" s="54"/>
      <c r="R136" s="51"/>
      <c r="S136" s="51"/>
      <c r="T136" s="51"/>
      <c r="U136" s="51"/>
      <c r="V136" s="51"/>
      <c r="W136" s="51"/>
      <c r="X136" s="52" t="str">
        <f t="shared" si="364"/>
        <v xml:space="preserve"> </v>
      </c>
      <c r="Y136" s="52" t="str">
        <f t="shared" si="365"/>
        <v xml:space="preserve"> </v>
      </c>
      <c r="Z136" s="52" t="str">
        <f t="shared" si="366"/>
        <v xml:space="preserve"> </v>
      </c>
      <c r="AA136" s="52" t="str">
        <f t="shared" si="367"/>
        <v xml:space="preserve"> </v>
      </c>
      <c r="AB136" s="52" t="str">
        <f t="shared" si="368"/>
        <v xml:space="preserve"> </v>
      </c>
      <c r="AC136" s="54"/>
      <c r="AD136" s="54"/>
      <c r="AE136" s="54"/>
      <c r="AF136" s="54"/>
      <c r="AG136" s="54"/>
      <c r="AH136" s="52" t="str">
        <f t="shared" si="369"/>
        <v xml:space="preserve"> </v>
      </c>
      <c r="AI136" s="52" t="str">
        <f t="shared" si="370"/>
        <v xml:space="preserve"> </v>
      </c>
      <c r="AJ136" s="52" t="str">
        <f t="shared" si="371"/>
        <v xml:space="preserve"> </v>
      </c>
      <c r="AK136" s="52" t="str">
        <f t="shared" si="372"/>
        <v xml:space="preserve"> </v>
      </c>
      <c r="AL136" s="52" t="str">
        <f t="shared" si="373"/>
        <v xml:space="preserve"> </v>
      </c>
      <c r="AM136" s="53"/>
      <c r="AN136" s="53"/>
      <c r="AO136" s="53"/>
      <c r="AP136" s="53"/>
      <c r="AQ136" s="53"/>
      <c r="AR136" s="53"/>
      <c r="AS136" s="55" t="str">
        <f t="shared" si="374"/>
        <v/>
      </c>
      <c r="AT136" s="31" t="str">
        <f t="shared" si="375"/>
        <v/>
      </c>
      <c r="AU136" s="57" t="str">
        <f>IF(D136="","",IF(LOOKUP(AT136,'Master 2012 Pay Sheet'!$A$5:$A$35,'Master 2012 Pay Sheet'!$B$5:$B$35)&gt;0,LOOKUP(AT136,'Master 2012 Pay Sheet'!$A$5:$A$35,'Master 2012 Pay Sheet'!$B$5:$B$35),0))</f>
        <v/>
      </c>
      <c r="AV136" s="56" t="str">
        <f t="shared" si="376"/>
        <v/>
      </c>
      <c r="AW136" s="31" t="str">
        <f t="shared" si="377"/>
        <v/>
      </c>
      <c r="AX136" s="57" t="str">
        <f>IF(D136="","",IF(LOOKUP(AW136,'Master 2012 Pay Sheet'!$C$5:$C$35,'Master 2012 Pay Sheet'!$D$5:$D$35)&gt;0,LOOKUP(AW136,'Master 2012 Pay Sheet'!$C$5:$C$35,'Master 2012 Pay Sheet'!$D$5:$D$35),0))</f>
        <v/>
      </c>
      <c r="AY136" s="56" t="str">
        <f t="shared" si="378"/>
        <v/>
      </c>
      <c r="AZ136" s="31" t="str">
        <f t="shared" si="379"/>
        <v/>
      </c>
      <c r="BA136" s="57" t="str">
        <f>IF(D136="","",IF(LOOKUP(AZ136,'Master 2012 Pay Sheet'!$E$5:$E$35,'Master 2012 Pay Sheet'!$F$5:$F$35)&gt;0,LOOKUP(AZ136,'Master 2012 Pay Sheet'!$E$5:$E$35,'Master 2012 Pay Sheet'!$F$5:$F$35),0))</f>
        <v/>
      </c>
      <c r="BB136" s="57" t="str">
        <f t="shared" si="380"/>
        <v/>
      </c>
      <c r="BC136" s="31" t="str">
        <f t="shared" si="381"/>
        <v/>
      </c>
      <c r="BD136" s="31" t="str">
        <f t="shared" si="382"/>
        <v/>
      </c>
      <c r="BE136" s="31" t="str">
        <f t="shared" si="383"/>
        <v/>
      </c>
      <c r="BF136" s="56" t="str">
        <f t="shared" si="384"/>
        <v/>
      </c>
      <c r="BG136" s="31" t="str">
        <f t="shared" si="385"/>
        <v/>
      </c>
      <c r="BH136" s="31" t="str">
        <f t="shared" si="386"/>
        <v/>
      </c>
      <c r="BI136" s="56" t="str">
        <f t="shared" si="387"/>
        <v/>
      </c>
      <c r="BJ136" s="31" t="str">
        <f t="shared" si="388"/>
        <v/>
      </c>
      <c r="BK136" s="31" t="str">
        <f t="shared" si="389"/>
        <v/>
      </c>
      <c r="BL136" s="31" t="str">
        <f t="shared" si="390"/>
        <v/>
      </c>
      <c r="BM136" s="31" t="str">
        <f t="shared" si="391"/>
        <v/>
      </c>
      <c r="BN136" s="31" t="str">
        <f t="shared" si="392"/>
        <v/>
      </c>
      <c r="BO136" s="31" t="str">
        <f t="shared" si="393"/>
        <v/>
      </c>
      <c r="BP136" s="31" t="str">
        <f t="shared" si="394"/>
        <v/>
      </c>
      <c r="BQ136" s="31" t="str">
        <f t="shared" si="395"/>
        <v/>
      </c>
      <c r="BR136" s="31" t="str">
        <f t="shared" si="396"/>
        <v/>
      </c>
      <c r="BS136" s="31" t="str">
        <f t="shared" si="397"/>
        <v/>
      </c>
      <c r="BT136" s="31" t="str">
        <f t="shared" si="398"/>
        <v/>
      </c>
      <c r="BU136" s="31" t="str">
        <f t="shared" si="399"/>
        <v/>
      </c>
      <c r="BV136" s="31" t="str">
        <f t="shared" si="400"/>
        <v/>
      </c>
      <c r="BW136" s="31" t="str">
        <f t="shared" si="401"/>
        <v/>
      </c>
      <c r="BX136" s="31" t="str">
        <f t="shared" si="402"/>
        <v/>
      </c>
      <c r="BY136" s="31" t="str">
        <f t="shared" si="403"/>
        <v/>
      </c>
      <c r="BZ136" s="31" t="str">
        <f t="shared" si="404"/>
        <v/>
      </c>
      <c r="CA136" s="31" t="str">
        <f t="shared" si="405"/>
        <v/>
      </c>
      <c r="CB136" s="31" t="str">
        <f t="shared" si="406"/>
        <v/>
      </c>
      <c r="CC136" s="31" t="str">
        <f t="shared" si="407"/>
        <v/>
      </c>
      <c r="CD136" s="31" t="str">
        <f t="shared" si="408"/>
        <v/>
      </c>
      <c r="CE136" s="31" t="str">
        <f t="shared" si="409"/>
        <v/>
      </c>
      <c r="CF136" s="31" t="str">
        <f t="shared" si="410"/>
        <v/>
      </c>
      <c r="CG136" s="31" t="str">
        <f t="shared" si="411"/>
        <v/>
      </c>
      <c r="CH136" s="31" t="str">
        <f t="shared" si="412"/>
        <v/>
      </c>
      <c r="CI136" s="31" t="str">
        <f t="shared" si="413"/>
        <v/>
      </c>
      <c r="CJ136" s="31" t="str">
        <f t="shared" si="414"/>
        <v/>
      </c>
      <c r="CK136" s="31" t="str">
        <f t="shared" si="415"/>
        <v/>
      </c>
      <c r="CL136" s="31" t="str">
        <f t="shared" si="416"/>
        <v/>
      </c>
      <c r="CM136" s="31" t="str">
        <f t="shared" si="417"/>
        <v/>
      </c>
      <c r="CN136" s="31" t="str">
        <f t="shared" si="418"/>
        <v/>
      </c>
      <c r="CO136" s="31" t="str">
        <f t="shared" si="419"/>
        <v/>
      </c>
      <c r="CP136" s="31" t="str">
        <f t="shared" si="420"/>
        <v/>
      </c>
      <c r="CQ136" s="31" t="str">
        <f t="shared" si="421"/>
        <v/>
      </c>
      <c r="CR136" s="31" t="str">
        <f t="shared" si="422"/>
        <v/>
      </c>
      <c r="CS136" s="31" t="str">
        <f t="shared" si="423"/>
        <v/>
      </c>
      <c r="CT136" s="31" t="str">
        <f t="shared" si="424"/>
        <v/>
      </c>
      <c r="CU136" s="31" t="str">
        <f t="shared" si="425"/>
        <v/>
      </c>
      <c r="CV136" s="31" t="str">
        <f t="shared" si="426"/>
        <v/>
      </c>
      <c r="CW136" s="31" t="str">
        <f t="shared" si="427"/>
        <v/>
      </c>
      <c r="CX136" s="31" t="str">
        <f t="shared" si="428"/>
        <v/>
      </c>
      <c r="CY136" s="31" t="str">
        <f t="shared" si="429"/>
        <v/>
      </c>
      <c r="CZ136" s="31" t="str">
        <f t="shared" si="430"/>
        <v/>
      </c>
      <c r="DA136" s="31" t="str">
        <f t="shared" si="431"/>
        <v/>
      </c>
      <c r="DB136" s="31" t="str">
        <f t="shared" si="432"/>
        <v/>
      </c>
      <c r="DC136" s="31" t="str">
        <f t="shared" si="433"/>
        <v/>
      </c>
      <c r="DD136" s="31" t="str">
        <f t="shared" si="434"/>
        <v/>
      </c>
      <c r="DE136" s="31" t="str">
        <f t="shared" si="435"/>
        <v/>
      </c>
      <c r="DF136" s="31" t="str">
        <f t="shared" si="436"/>
        <v/>
      </c>
      <c r="DG136" s="31" t="str">
        <f t="shared" si="437"/>
        <v/>
      </c>
      <c r="DH136" s="31" t="str">
        <f t="shared" si="438"/>
        <v/>
      </c>
      <c r="DI136" s="31" t="str">
        <f t="shared" si="439"/>
        <v/>
      </c>
      <c r="DJ136" s="31" t="str">
        <f t="shared" si="440"/>
        <v/>
      </c>
      <c r="DK136" s="31" t="str">
        <f t="shared" si="441"/>
        <v/>
      </c>
      <c r="DL136" s="31" t="str">
        <f t="shared" si="442"/>
        <v/>
      </c>
      <c r="DM136" s="31" t="str">
        <f t="shared" si="443"/>
        <v/>
      </c>
      <c r="DN136" s="31" t="str">
        <f t="shared" si="444"/>
        <v/>
      </c>
      <c r="DO136" s="31" t="str">
        <f t="shared" si="445"/>
        <v/>
      </c>
      <c r="DP136" s="31" t="str">
        <f t="shared" si="446"/>
        <v/>
      </c>
      <c r="DQ136" s="31" t="str">
        <f t="shared" si="447"/>
        <v/>
      </c>
      <c r="DR136" s="31" t="str">
        <f t="shared" si="448"/>
        <v/>
      </c>
      <c r="DS136" s="31" t="str">
        <f t="shared" si="449"/>
        <v/>
      </c>
      <c r="DT136" s="31" t="str">
        <f t="shared" si="450"/>
        <v/>
      </c>
      <c r="DU136" s="31" t="str">
        <f t="shared" si="451"/>
        <v/>
      </c>
      <c r="DV136" s="31" t="str">
        <f t="shared" si="452"/>
        <v/>
      </c>
      <c r="DW136" s="48" t="e">
        <f t="shared" si="453"/>
        <v>#VALUE!</v>
      </c>
      <c r="DX136" s="72" t="str">
        <f t="shared" si="454"/>
        <v/>
      </c>
    </row>
    <row r="137" spans="1:128" ht="13.2" x14ac:dyDescent="0.25">
      <c r="A137" s="31" t="s">
        <v>318</v>
      </c>
      <c r="B137" s="72">
        <v>135</v>
      </c>
      <c r="C137" s="15"/>
      <c r="D137" s="15"/>
      <c r="E137" s="15"/>
      <c r="F137" s="15"/>
      <c r="G137" s="15"/>
      <c r="H137" s="47"/>
      <c r="I137" s="15"/>
      <c r="J137" s="47"/>
      <c r="K137" s="47"/>
      <c r="L137" s="47"/>
      <c r="M137" s="54"/>
      <c r="N137" s="54"/>
      <c r="O137" s="54"/>
      <c r="P137" s="54"/>
      <c r="Q137" s="54"/>
      <c r="R137" s="51"/>
      <c r="S137" s="51"/>
      <c r="T137" s="51"/>
      <c r="U137" s="51"/>
      <c r="V137" s="51"/>
      <c r="W137" s="51"/>
      <c r="X137" s="52" t="str">
        <f t="shared" si="364"/>
        <v xml:space="preserve"> </v>
      </c>
      <c r="Y137" s="52" t="str">
        <f t="shared" si="365"/>
        <v xml:space="preserve"> </v>
      </c>
      <c r="Z137" s="52" t="str">
        <f t="shared" si="366"/>
        <v xml:space="preserve"> </v>
      </c>
      <c r="AA137" s="52" t="str">
        <f t="shared" si="367"/>
        <v xml:space="preserve"> </v>
      </c>
      <c r="AB137" s="52" t="str">
        <f t="shared" si="368"/>
        <v xml:space="preserve"> </v>
      </c>
      <c r="AC137" s="54"/>
      <c r="AD137" s="54"/>
      <c r="AE137" s="54"/>
      <c r="AF137" s="54"/>
      <c r="AG137" s="54"/>
      <c r="AH137" s="52" t="str">
        <f t="shared" si="369"/>
        <v xml:space="preserve"> </v>
      </c>
      <c r="AI137" s="52" t="str">
        <f t="shared" si="370"/>
        <v xml:space="preserve"> </v>
      </c>
      <c r="AJ137" s="52" t="str">
        <f t="shared" si="371"/>
        <v xml:space="preserve"> </v>
      </c>
      <c r="AK137" s="52" t="str">
        <f t="shared" si="372"/>
        <v xml:space="preserve"> </v>
      </c>
      <c r="AL137" s="52" t="str">
        <f t="shared" si="373"/>
        <v xml:space="preserve"> </v>
      </c>
      <c r="AM137" s="53"/>
      <c r="AN137" s="53"/>
      <c r="AO137" s="53"/>
      <c r="AP137" s="53"/>
      <c r="AQ137" s="53"/>
      <c r="AR137" s="53"/>
      <c r="AS137" s="55" t="str">
        <f t="shared" si="374"/>
        <v/>
      </c>
      <c r="AT137" s="31" t="str">
        <f t="shared" si="375"/>
        <v/>
      </c>
      <c r="AU137" s="57" t="str">
        <f>IF(D137="","",IF(LOOKUP(AT137,'Master 2012 Pay Sheet'!$A$5:$A$35,'Master 2012 Pay Sheet'!$B$5:$B$35)&gt;0,LOOKUP(AT137,'Master 2012 Pay Sheet'!$A$5:$A$35,'Master 2012 Pay Sheet'!$B$5:$B$35),0))</f>
        <v/>
      </c>
      <c r="AV137" s="56" t="str">
        <f t="shared" si="376"/>
        <v/>
      </c>
      <c r="AW137" s="31" t="str">
        <f t="shared" si="377"/>
        <v/>
      </c>
      <c r="AX137" s="57" t="str">
        <f>IF(D137="","",IF(LOOKUP(AW137,'Master 2012 Pay Sheet'!$C$5:$C$35,'Master 2012 Pay Sheet'!$D$5:$D$35)&gt;0,LOOKUP(AW137,'Master 2012 Pay Sheet'!$C$5:$C$35,'Master 2012 Pay Sheet'!$D$5:$D$35),0))</f>
        <v/>
      </c>
      <c r="AY137" s="56" t="str">
        <f t="shared" si="378"/>
        <v/>
      </c>
      <c r="AZ137" s="31" t="str">
        <f t="shared" si="379"/>
        <v/>
      </c>
      <c r="BA137" s="57" t="str">
        <f>IF(D137="","",IF(LOOKUP(AZ137,'Master 2012 Pay Sheet'!$E$5:$E$35,'Master 2012 Pay Sheet'!$F$5:$F$35)&gt;0,LOOKUP(AZ137,'Master 2012 Pay Sheet'!$E$5:$E$35,'Master 2012 Pay Sheet'!$F$5:$F$35),0))</f>
        <v/>
      </c>
      <c r="BB137" s="57" t="str">
        <f t="shared" si="380"/>
        <v/>
      </c>
      <c r="BC137" s="31" t="str">
        <f t="shared" si="381"/>
        <v/>
      </c>
      <c r="BD137" s="31" t="str">
        <f t="shared" si="382"/>
        <v/>
      </c>
      <c r="BE137" s="31" t="str">
        <f t="shared" si="383"/>
        <v/>
      </c>
      <c r="BF137" s="56" t="str">
        <f t="shared" si="384"/>
        <v/>
      </c>
      <c r="BG137" s="31" t="str">
        <f t="shared" si="385"/>
        <v/>
      </c>
      <c r="BH137" s="31" t="str">
        <f t="shared" si="386"/>
        <v/>
      </c>
      <c r="BI137" s="56" t="str">
        <f t="shared" si="387"/>
        <v/>
      </c>
      <c r="BJ137" s="31" t="str">
        <f t="shared" si="388"/>
        <v/>
      </c>
      <c r="BK137" s="31" t="str">
        <f t="shared" si="389"/>
        <v/>
      </c>
      <c r="BL137" s="31" t="str">
        <f t="shared" si="390"/>
        <v/>
      </c>
      <c r="BM137" s="31" t="str">
        <f t="shared" si="391"/>
        <v/>
      </c>
      <c r="BN137" s="31" t="str">
        <f t="shared" si="392"/>
        <v/>
      </c>
      <c r="BO137" s="31" t="str">
        <f t="shared" si="393"/>
        <v/>
      </c>
      <c r="BP137" s="31" t="str">
        <f t="shared" si="394"/>
        <v/>
      </c>
      <c r="BQ137" s="31" t="str">
        <f t="shared" si="395"/>
        <v/>
      </c>
      <c r="BR137" s="31" t="str">
        <f t="shared" si="396"/>
        <v/>
      </c>
      <c r="BS137" s="31" t="str">
        <f t="shared" si="397"/>
        <v/>
      </c>
      <c r="BT137" s="31" t="str">
        <f t="shared" si="398"/>
        <v/>
      </c>
      <c r="BU137" s="31" t="str">
        <f t="shared" si="399"/>
        <v/>
      </c>
      <c r="BV137" s="31" t="str">
        <f t="shared" si="400"/>
        <v/>
      </c>
      <c r="BW137" s="31" t="str">
        <f t="shared" si="401"/>
        <v/>
      </c>
      <c r="BX137" s="31" t="str">
        <f t="shared" si="402"/>
        <v/>
      </c>
      <c r="BY137" s="31" t="str">
        <f t="shared" si="403"/>
        <v/>
      </c>
      <c r="BZ137" s="31" t="str">
        <f t="shared" si="404"/>
        <v/>
      </c>
      <c r="CA137" s="31" t="str">
        <f t="shared" si="405"/>
        <v/>
      </c>
      <c r="CB137" s="31" t="str">
        <f t="shared" si="406"/>
        <v/>
      </c>
      <c r="CC137" s="31" t="str">
        <f t="shared" si="407"/>
        <v/>
      </c>
      <c r="CD137" s="31" t="str">
        <f t="shared" si="408"/>
        <v/>
      </c>
      <c r="CE137" s="31" t="str">
        <f t="shared" si="409"/>
        <v/>
      </c>
      <c r="CF137" s="31" t="str">
        <f t="shared" si="410"/>
        <v/>
      </c>
      <c r="CG137" s="31" t="str">
        <f t="shared" si="411"/>
        <v/>
      </c>
      <c r="CH137" s="31" t="str">
        <f t="shared" si="412"/>
        <v/>
      </c>
      <c r="CI137" s="31" t="str">
        <f t="shared" si="413"/>
        <v/>
      </c>
      <c r="CJ137" s="31" t="str">
        <f t="shared" si="414"/>
        <v/>
      </c>
      <c r="CK137" s="31" t="str">
        <f t="shared" si="415"/>
        <v/>
      </c>
      <c r="CL137" s="31" t="str">
        <f t="shared" si="416"/>
        <v/>
      </c>
      <c r="CM137" s="31" t="str">
        <f t="shared" si="417"/>
        <v/>
      </c>
      <c r="CN137" s="31" t="str">
        <f t="shared" si="418"/>
        <v/>
      </c>
      <c r="CO137" s="31" t="str">
        <f t="shared" si="419"/>
        <v/>
      </c>
      <c r="CP137" s="31" t="str">
        <f t="shared" si="420"/>
        <v/>
      </c>
      <c r="CQ137" s="31" t="str">
        <f t="shared" si="421"/>
        <v/>
      </c>
      <c r="CR137" s="31" t="str">
        <f t="shared" si="422"/>
        <v/>
      </c>
      <c r="CS137" s="31" t="str">
        <f t="shared" si="423"/>
        <v/>
      </c>
      <c r="CT137" s="31" t="str">
        <f t="shared" si="424"/>
        <v/>
      </c>
      <c r="CU137" s="31" t="str">
        <f t="shared" si="425"/>
        <v/>
      </c>
      <c r="CV137" s="31" t="str">
        <f t="shared" si="426"/>
        <v/>
      </c>
      <c r="CW137" s="31" t="str">
        <f t="shared" si="427"/>
        <v/>
      </c>
      <c r="CX137" s="31" t="str">
        <f t="shared" si="428"/>
        <v/>
      </c>
      <c r="CY137" s="31" t="str">
        <f t="shared" si="429"/>
        <v/>
      </c>
      <c r="CZ137" s="31" t="str">
        <f t="shared" si="430"/>
        <v/>
      </c>
      <c r="DA137" s="31" t="str">
        <f t="shared" si="431"/>
        <v/>
      </c>
      <c r="DB137" s="31" t="str">
        <f t="shared" si="432"/>
        <v/>
      </c>
      <c r="DC137" s="31" t="str">
        <f t="shared" si="433"/>
        <v/>
      </c>
      <c r="DD137" s="31" t="str">
        <f t="shared" si="434"/>
        <v/>
      </c>
      <c r="DE137" s="31" t="str">
        <f t="shared" si="435"/>
        <v/>
      </c>
      <c r="DF137" s="31" t="str">
        <f t="shared" si="436"/>
        <v/>
      </c>
      <c r="DG137" s="31" t="str">
        <f t="shared" si="437"/>
        <v/>
      </c>
      <c r="DH137" s="31" t="str">
        <f t="shared" si="438"/>
        <v/>
      </c>
      <c r="DI137" s="31" t="str">
        <f t="shared" si="439"/>
        <v/>
      </c>
      <c r="DJ137" s="31" t="str">
        <f t="shared" si="440"/>
        <v/>
      </c>
      <c r="DK137" s="31" t="str">
        <f t="shared" si="441"/>
        <v/>
      </c>
      <c r="DL137" s="31" t="str">
        <f t="shared" si="442"/>
        <v/>
      </c>
      <c r="DM137" s="31" t="str">
        <f t="shared" si="443"/>
        <v/>
      </c>
      <c r="DN137" s="31" t="str">
        <f t="shared" si="444"/>
        <v/>
      </c>
      <c r="DO137" s="31" t="str">
        <f t="shared" si="445"/>
        <v/>
      </c>
      <c r="DP137" s="31" t="str">
        <f t="shared" si="446"/>
        <v/>
      </c>
      <c r="DQ137" s="31" t="str">
        <f t="shared" si="447"/>
        <v/>
      </c>
      <c r="DR137" s="31" t="str">
        <f t="shared" si="448"/>
        <v/>
      </c>
      <c r="DS137" s="31" t="str">
        <f t="shared" si="449"/>
        <v/>
      </c>
      <c r="DT137" s="31" t="str">
        <f t="shared" si="450"/>
        <v/>
      </c>
      <c r="DU137" s="31" t="str">
        <f t="shared" si="451"/>
        <v/>
      </c>
      <c r="DV137" s="31" t="str">
        <f t="shared" si="452"/>
        <v/>
      </c>
      <c r="DW137" s="48" t="e">
        <f t="shared" si="453"/>
        <v>#VALUE!</v>
      </c>
      <c r="DX137" s="72" t="str">
        <f t="shared" si="454"/>
        <v/>
      </c>
    </row>
    <row r="138" spans="1:128" ht="13.2" x14ac:dyDescent="0.25">
      <c r="A138" s="31" t="s">
        <v>318</v>
      </c>
      <c r="B138" s="72">
        <v>136</v>
      </c>
      <c r="C138" s="15"/>
      <c r="D138" s="15"/>
      <c r="E138" s="15"/>
      <c r="F138" s="15"/>
      <c r="G138" s="15"/>
      <c r="H138" s="47"/>
      <c r="I138" s="15"/>
      <c r="J138" s="47"/>
      <c r="K138" s="47"/>
      <c r="L138" s="47"/>
      <c r="M138" s="54"/>
      <c r="N138" s="54"/>
      <c r="O138" s="54"/>
      <c r="P138" s="54"/>
      <c r="Q138" s="54"/>
      <c r="R138" s="51"/>
      <c r="S138" s="51"/>
      <c r="T138" s="51"/>
      <c r="U138" s="51"/>
      <c r="V138" s="51"/>
      <c r="W138" s="51"/>
      <c r="X138" s="52" t="str">
        <f t="shared" si="364"/>
        <v xml:space="preserve"> </v>
      </c>
      <c r="Y138" s="52" t="str">
        <f t="shared" si="365"/>
        <v xml:space="preserve"> </v>
      </c>
      <c r="Z138" s="52" t="str">
        <f t="shared" si="366"/>
        <v xml:space="preserve"> </v>
      </c>
      <c r="AA138" s="52" t="str">
        <f t="shared" si="367"/>
        <v xml:space="preserve"> </v>
      </c>
      <c r="AB138" s="52" t="str">
        <f t="shared" si="368"/>
        <v xml:space="preserve"> </v>
      </c>
      <c r="AC138" s="54"/>
      <c r="AD138" s="54"/>
      <c r="AE138" s="54"/>
      <c r="AF138" s="54"/>
      <c r="AG138" s="54"/>
      <c r="AH138" s="52" t="str">
        <f t="shared" si="369"/>
        <v xml:space="preserve"> </v>
      </c>
      <c r="AI138" s="52" t="str">
        <f t="shared" si="370"/>
        <v xml:space="preserve"> </v>
      </c>
      <c r="AJ138" s="52" t="str">
        <f t="shared" si="371"/>
        <v xml:space="preserve"> </v>
      </c>
      <c r="AK138" s="52" t="str">
        <f t="shared" si="372"/>
        <v xml:space="preserve"> </v>
      </c>
      <c r="AL138" s="52" t="str">
        <f t="shared" si="373"/>
        <v xml:space="preserve"> </v>
      </c>
      <c r="AM138" s="53"/>
      <c r="AN138" s="53"/>
      <c r="AO138" s="53"/>
      <c r="AP138" s="53"/>
      <c r="AQ138" s="53"/>
      <c r="AR138" s="53"/>
      <c r="AS138" s="55" t="str">
        <f t="shared" si="374"/>
        <v/>
      </c>
      <c r="AT138" s="31" t="str">
        <f t="shared" si="375"/>
        <v/>
      </c>
      <c r="AU138" s="57" t="str">
        <f>IF(D138="","",IF(LOOKUP(AT138,'Master 2012 Pay Sheet'!$A$5:$A$35,'Master 2012 Pay Sheet'!$B$5:$B$35)&gt;0,LOOKUP(AT138,'Master 2012 Pay Sheet'!$A$5:$A$35,'Master 2012 Pay Sheet'!$B$5:$B$35),0))</f>
        <v/>
      </c>
      <c r="AV138" s="56" t="str">
        <f t="shared" si="376"/>
        <v/>
      </c>
      <c r="AW138" s="31" t="str">
        <f t="shared" si="377"/>
        <v/>
      </c>
      <c r="AX138" s="57" t="str">
        <f>IF(D138="","",IF(LOOKUP(AW138,'Master 2012 Pay Sheet'!$C$5:$C$35,'Master 2012 Pay Sheet'!$D$5:$D$35)&gt;0,LOOKUP(AW138,'Master 2012 Pay Sheet'!$C$5:$C$35,'Master 2012 Pay Sheet'!$D$5:$D$35),0))</f>
        <v/>
      </c>
      <c r="AY138" s="56" t="str">
        <f t="shared" si="378"/>
        <v/>
      </c>
      <c r="AZ138" s="31" t="str">
        <f t="shared" si="379"/>
        <v/>
      </c>
      <c r="BA138" s="57" t="str">
        <f>IF(D138="","",IF(LOOKUP(AZ138,'Master 2012 Pay Sheet'!$E$5:$E$35,'Master 2012 Pay Sheet'!$F$5:$F$35)&gt;0,LOOKUP(AZ138,'Master 2012 Pay Sheet'!$E$5:$E$35,'Master 2012 Pay Sheet'!$F$5:$F$35),0))</f>
        <v/>
      </c>
      <c r="BB138" s="57" t="str">
        <f t="shared" si="380"/>
        <v/>
      </c>
      <c r="BC138" s="31" t="str">
        <f t="shared" si="381"/>
        <v/>
      </c>
      <c r="BD138" s="31" t="str">
        <f t="shared" si="382"/>
        <v/>
      </c>
      <c r="BE138" s="31" t="str">
        <f t="shared" si="383"/>
        <v/>
      </c>
      <c r="BF138" s="56" t="str">
        <f t="shared" si="384"/>
        <v/>
      </c>
      <c r="BG138" s="31" t="str">
        <f t="shared" si="385"/>
        <v/>
      </c>
      <c r="BH138" s="31" t="str">
        <f t="shared" si="386"/>
        <v/>
      </c>
      <c r="BI138" s="56" t="str">
        <f t="shared" si="387"/>
        <v/>
      </c>
      <c r="BJ138" s="31" t="str">
        <f t="shared" si="388"/>
        <v/>
      </c>
      <c r="BK138" s="31" t="str">
        <f t="shared" si="389"/>
        <v/>
      </c>
      <c r="BL138" s="31" t="str">
        <f t="shared" si="390"/>
        <v/>
      </c>
      <c r="BM138" s="31" t="str">
        <f t="shared" si="391"/>
        <v/>
      </c>
      <c r="BN138" s="31" t="str">
        <f t="shared" si="392"/>
        <v/>
      </c>
      <c r="BO138" s="31" t="str">
        <f t="shared" si="393"/>
        <v/>
      </c>
      <c r="BP138" s="31" t="str">
        <f t="shared" si="394"/>
        <v/>
      </c>
      <c r="BQ138" s="31" t="str">
        <f t="shared" si="395"/>
        <v/>
      </c>
      <c r="BR138" s="31" t="str">
        <f t="shared" si="396"/>
        <v/>
      </c>
      <c r="BS138" s="31" t="str">
        <f t="shared" si="397"/>
        <v/>
      </c>
      <c r="BT138" s="31" t="str">
        <f t="shared" si="398"/>
        <v/>
      </c>
      <c r="BU138" s="31" t="str">
        <f t="shared" si="399"/>
        <v/>
      </c>
      <c r="BV138" s="31" t="str">
        <f t="shared" si="400"/>
        <v/>
      </c>
      <c r="BW138" s="31" t="str">
        <f t="shared" si="401"/>
        <v/>
      </c>
      <c r="BX138" s="31" t="str">
        <f t="shared" si="402"/>
        <v/>
      </c>
      <c r="BY138" s="31" t="str">
        <f t="shared" si="403"/>
        <v/>
      </c>
      <c r="BZ138" s="31" t="str">
        <f t="shared" si="404"/>
        <v/>
      </c>
      <c r="CA138" s="31" t="str">
        <f t="shared" si="405"/>
        <v/>
      </c>
      <c r="CB138" s="31" t="str">
        <f t="shared" si="406"/>
        <v/>
      </c>
      <c r="CC138" s="31" t="str">
        <f t="shared" si="407"/>
        <v/>
      </c>
      <c r="CD138" s="31" t="str">
        <f t="shared" si="408"/>
        <v/>
      </c>
      <c r="CE138" s="31" t="str">
        <f t="shared" si="409"/>
        <v/>
      </c>
      <c r="CF138" s="31" t="str">
        <f t="shared" si="410"/>
        <v/>
      </c>
      <c r="CG138" s="31" t="str">
        <f t="shared" si="411"/>
        <v/>
      </c>
      <c r="CH138" s="31" t="str">
        <f t="shared" si="412"/>
        <v/>
      </c>
      <c r="CI138" s="31" t="str">
        <f t="shared" si="413"/>
        <v/>
      </c>
      <c r="CJ138" s="31" t="str">
        <f t="shared" si="414"/>
        <v/>
      </c>
      <c r="CK138" s="31" t="str">
        <f t="shared" si="415"/>
        <v/>
      </c>
      <c r="CL138" s="31" t="str">
        <f t="shared" si="416"/>
        <v/>
      </c>
      <c r="CM138" s="31" t="str">
        <f t="shared" si="417"/>
        <v/>
      </c>
      <c r="CN138" s="31" t="str">
        <f t="shared" si="418"/>
        <v/>
      </c>
      <c r="CO138" s="31" t="str">
        <f t="shared" si="419"/>
        <v/>
      </c>
      <c r="CP138" s="31" t="str">
        <f t="shared" si="420"/>
        <v/>
      </c>
      <c r="CQ138" s="31" t="str">
        <f t="shared" si="421"/>
        <v/>
      </c>
      <c r="CR138" s="31" t="str">
        <f t="shared" si="422"/>
        <v/>
      </c>
      <c r="CS138" s="31" t="str">
        <f t="shared" si="423"/>
        <v/>
      </c>
      <c r="CT138" s="31" t="str">
        <f t="shared" si="424"/>
        <v/>
      </c>
      <c r="CU138" s="31" t="str">
        <f t="shared" si="425"/>
        <v/>
      </c>
      <c r="CV138" s="31" t="str">
        <f t="shared" si="426"/>
        <v/>
      </c>
      <c r="CW138" s="31" t="str">
        <f t="shared" si="427"/>
        <v/>
      </c>
      <c r="CX138" s="31" t="str">
        <f t="shared" si="428"/>
        <v/>
      </c>
      <c r="CY138" s="31" t="str">
        <f t="shared" si="429"/>
        <v/>
      </c>
      <c r="CZ138" s="31" t="str">
        <f t="shared" si="430"/>
        <v/>
      </c>
      <c r="DA138" s="31" t="str">
        <f t="shared" si="431"/>
        <v/>
      </c>
      <c r="DB138" s="31" t="str">
        <f t="shared" si="432"/>
        <v/>
      </c>
      <c r="DC138" s="31" t="str">
        <f t="shared" si="433"/>
        <v/>
      </c>
      <c r="DD138" s="31" t="str">
        <f t="shared" si="434"/>
        <v/>
      </c>
      <c r="DE138" s="31" t="str">
        <f t="shared" si="435"/>
        <v/>
      </c>
      <c r="DF138" s="31" t="str">
        <f t="shared" si="436"/>
        <v/>
      </c>
      <c r="DG138" s="31" t="str">
        <f t="shared" si="437"/>
        <v/>
      </c>
      <c r="DH138" s="31" t="str">
        <f t="shared" si="438"/>
        <v/>
      </c>
      <c r="DI138" s="31" t="str">
        <f t="shared" si="439"/>
        <v/>
      </c>
      <c r="DJ138" s="31" t="str">
        <f t="shared" si="440"/>
        <v/>
      </c>
      <c r="DK138" s="31" t="str">
        <f t="shared" si="441"/>
        <v/>
      </c>
      <c r="DL138" s="31" t="str">
        <f t="shared" si="442"/>
        <v/>
      </c>
      <c r="DM138" s="31" t="str">
        <f t="shared" si="443"/>
        <v/>
      </c>
      <c r="DN138" s="31" t="str">
        <f t="shared" si="444"/>
        <v/>
      </c>
      <c r="DO138" s="31" t="str">
        <f t="shared" si="445"/>
        <v/>
      </c>
      <c r="DP138" s="31" t="str">
        <f t="shared" si="446"/>
        <v/>
      </c>
      <c r="DQ138" s="31" t="str">
        <f t="shared" si="447"/>
        <v/>
      </c>
      <c r="DR138" s="31" t="str">
        <f t="shared" si="448"/>
        <v/>
      </c>
      <c r="DS138" s="31" t="str">
        <f t="shared" si="449"/>
        <v/>
      </c>
      <c r="DT138" s="31" t="str">
        <f t="shared" si="450"/>
        <v/>
      </c>
      <c r="DU138" s="31" t="str">
        <f t="shared" si="451"/>
        <v/>
      </c>
      <c r="DV138" s="31" t="str">
        <f t="shared" si="452"/>
        <v/>
      </c>
      <c r="DW138" s="48" t="e">
        <f t="shared" si="453"/>
        <v>#VALUE!</v>
      </c>
      <c r="DX138" s="72" t="str">
        <f t="shared" si="454"/>
        <v/>
      </c>
    </row>
    <row r="139" spans="1:128" ht="13.2" x14ac:dyDescent="0.25">
      <c r="A139" s="31" t="s">
        <v>318</v>
      </c>
      <c r="B139" s="72">
        <v>137</v>
      </c>
      <c r="C139" s="15"/>
      <c r="D139" s="15"/>
      <c r="E139" s="15"/>
      <c r="F139" s="15"/>
      <c r="G139" s="15"/>
      <c r="H139" s="47"/>
      <c r="I139" s="15"/>
      <c r="J139" s="47"/>
      <c r="K139" s="47"/>
      <c r="L139" s="47"/>
      <c r="M139" s="54"/>
      <c r="N139" s="54"/>
      <c r="O139" s="54"/>
      <c r="P139" s="54"/>
      <c r="Q139" s="54"/>
      <c r="R139" s="51"/>
      <c r="S139" s="51"/>
      <c r="T139" s="51"/>
      <c r="U139" s="51"/>
      <c r="V139" s="51"/>
      <c r="W139" s="51"/>
      <c r="X139" s="52" t="str">
        <f t="shared" si="364"/>
        <v xml:space="preserve"> </v>
      </c>
      <c r="Y139" s="52" t="str">
        <f t="shared" si="365"/>
        <v xml:space="preserve"> </v>
      </c>
      <c r="Z139" s="52" t="str">
        <f t="shared" si="366"/>
        <v xml:space="preserve"> </v>
      </c>
      <c r="AA139" s="52" t="str">
        <f t="shared" si="367"/>
        <v xml:space="preserve"> </v>
      </c>
      <c r="AB139" s="52" t="str">
        <f t="shared" si="368"/>
        <v xml:space="preserve"> </v>
      </c>
      <c r="AC139" s="54"/>
      <c r="AD139" s="54"/>
      <c r="AE139" s="54"/>
      <c r="AF139" s="54"/>
      <c r="AG139" s="54"/>
      <c r="AH139" s="52" t="str">
        <f t="shared" si="369"/>
        <v xml:space="preserve"> </v>
      </c>
      <c r="AI139" s="52" t="str">
        <f t="shared" si="370"/>
        <v xml:space="preserve"> </v>
      </c>
      <c r="AJ139" s="52" t="str">
        <f t="shared" si="371"/>
        <v xml:space="preserve"> </v>
      </c>
      <c r="AK139" s="52" t="str">
        <f t="shared" si="372"/>
        <v xml:space="preserve"> </v>
      </c>
      <c r="AL139" s="52" t="str">
        <f t="shared" si="373"/>
        <v xml:space="preserve"> </v>
      </c>
      <c r="AM139" s="53"/>
      <c r="AN139" s="53"/>
      <c r="AO139" s="53"/>
      <c r="AP139" s="53"/>
      <c r="AQ139" s="53"/>
      <c r="AR139" s="53"/>
      <c r="AS139" s="55" t="str">
        <f t="shared" si="374"/>
        <v/>
      </c>
      <c r="AT139" s="31" t="str">
        <f t="shared" si="375"/>
        <v/>
      </c>
      <c r="AU139" s="57" t="str">
        <f>IF(D139="","",IF(LOOKUP(AT139,'Master 2012 Pay Sheet'!$A$5:$A$35,'Master 2012 Pay Sheet'!$B$5:$B$35)&gt;0,LOOKUP(AT139,'Master 2012 Pay Sheet'!$A$5:$A$35,'Master 2012 Pay Sheet'!$B$5:$B$35),0))</f>
        <v/>
      </c>
      <c r="AV139" s="56" t="str">
        <f t="shared" si="376"/>
        <v/>
      </c>
      <c r="AW139" s="31" t="str">
        <f t="shared" si="377"/>
        <v/>
      </c>
      <c r="AX139" s="57" t="str">
        <f>IF(D139="","",IF(LOOKUP(AW139,'Master 2012 Pay Sheet'!$C$5:$C$35,'Master 2012 Pay Sheet'!$D$5:$D$35)&gt;0,LOOKUP(AW139,'Master 2012 Pay Sheet'!$C$5:$C$35,'Master 2012 Pay Sheet'!$D$5:$D$35),0))</f>
        <v/>
      </c>
      <c r="AY139" s="56" t="str">
        <f t="shared" si="378"/>
        <v/>
      </c>
      <c r="AZ139" s="31" t="str">
        <f t="shared" si="379"/>
        <v/>
      </c>
      <c r="BA139" s="57" t="str">
        <f>IF(D139="","",IF(LOOKUP(AZ139,'Master 2012 Pay Sheet'!$E$5:$E$35,'Master 2012 Pay Sheet'!$F$5:$F$35)&gt;0,LOOKUP(AZ139,'Master 2012 Pay Sheet'!$E$5:$E$35,'Master 2012 Pay Sheet'!$F$5:$F$35),0))</f>
        <v/>
      </c>
      <c r="BB139" s="57" t="str">
        <f t="shared" si="380"/>
        <v/>
      </c>
      <c r="BC139" s="31" t="str">
        <f t="shared" si="381"/>
        <v/>
      </c>
      <c r="BD139" s="31" t="str">
        <f t="shared" si="382"/>
        <v/>
      </c>
      <c r="BE139" s="31" t="str">
        <f t="shared" si="383"/>
        <v/>
      </c>
      <c r="BF139" s="56" t="str">
        <f t="shared" si="384"/>
        <v/>
      </c>
      <c r="BG139" s="31" t="str">
        <f t="shared" si="385"/>
        <v/>
      </c>
      <c r="BH139" s="31" t="str">
        <f t="shared" si="386"/>
        <v/>
      </c>
      <c r="BI139" s="56" t="str">
        <f t="shared" si="387"/>
        <v/>
      </c>
      <c r="BJ139" s="31" t="str">
        <f t="shared" si="388"/>
        <v/>
      </c>
      <c r="BK139" s="31" t="str">
        <f t="shared" si="389"/>
        <v/>
      </c>
      <c r="BL139" s="31" t="str">
        <f t="shared" si="390"/>
        <v/>
      </c>
      <c r="BM139" s="31" t="str">
        <f t="shared" si="391"/>
        <v/>
      </c>
      <c r="BN139" s="31" t="str">
        <f t="shared" si="392"/>
        <v/>
      </c>
      <c r="BO139" s="31" t="str">
        <f t="shared" si="393"/>
        <v/>
      </c>
      <c r="BP139" s="31" t="str">
        <f t="shared" si="394"/>
        <v/>
      </c>
      <c r="BQ139" s="31" t="str">
        <f t="shared" si="395"/>
        <v/>
      </c>
      <c r="BR139" s="31" t="str">
        <f t="shared" si="396"/>
        <v/>
      </c>
      <c r="BS139" s="31" t="str">
        <f t="shared" si="397"/>
        <v/>
      </c>
      <c r="BT139" s="31" t="str">
        <f t="shared" si="398"/>
        <v/>
      </c>
      <c r="BU139" s="31" t="str">
        <f t="shared" si="399"/>
        <v/>
      </c>
      <c r="BV139" s="31" t="str">
        <f t="shared" si="400"/>
        <v/>
      </c>
      <c r="BW139" s="31" t="str">
        <f t="shared" si="401"/>
        <v/>
      </c>
      <c r="BX139" s="31" t="str">
        <f t="shared" si="402"/>
        <v/>
      </c>
      <c r="BY139" s="31" t="str">
        <f t="shared" si="403"/>
        <v/>
      </c>
      <c r="BZ139" s="31" t="str">
        <f t="shared" si="404"/>
        <v/>
      </c>
      <c r="CA139" s="31" t="str">
        <f t="shared" si="405"/>
        <v/>
      </c>
      <c r="CB139" s="31" t="str">
        <f t="shared" si="406"/>
        <v/>
      </c>
      <c r="CC139" s="31" t="str">
        <f t="shared" si="407"/>
        <v/>
      </c>
      <c r="CD139" s="31" t="str">
        <f t="shared" si="408"/>
        <v/>
      </c>
      <c r="CE139" s="31" t="str">
        <f t="shared" si="409"/>
        <v/>
      </c>
      <c r="CF139" s="31" t="str">
        <f t="shared" si="410"/>
        <v/>
      </c>
      <c r="CG139" s="31" t="str">
        <f t="shared" si="411"/>
        <v/>
      </c>
      <c r="CH139" s="31" t="str">
        <f t="shared" si="412"/>
        <v/>
      </c>
      <c r="CI139" s="31" t="str">
        <f t="shared" si="413"/>
        <v/>
      </c>
      <c r="CJ139" s="31" t="str">
        <f t="shared" si="414"/>
        <v/>
      </c>
      <c r="CK139" s="31" t="str">
        <f t="shared" si="415"/>
        <v/>
      </c>
      <c r="CL139" s="31" t="str">
        <f t="shared" si="416"/>
        <v/>
      </c>
      <c r="CM139" s="31" t="str">
        <f t="shared" si="417"/>
        <v/>
      </c>
      <c r="CN139" s="31" t="str">
        <f t="shared" si="418"/>
        <v/>
      </c>
      <c r="CO139" s="31" t="str">
        <f t="shared" si="419"/>
        <v/>
      </c>
      <c r="CP139" s="31" t="str">
        <f t="shared" si="420"/>
        <v/>
      </c>
      <c r="CQ139" s="31" t="str">
        <f t="shared" si="421"/>
        <v/>
      </c>
      <c r="CR139" s="31" t="str">
        <f t="shared" si="422"/>
        <v/>
      </c>
      <c r="CS139" s="31" t="str">
        <f t="shared" si="423"/>
        <v/>
      </c>
      <c r="CT139" s="31" t="str">
        <f t="shared" si="424"/>
        <v/>
      </c>
      <c r="CU139" s="31" t="str">
        <f t="shared" si="425"/>
        <v/>
      </c>
      <c r="CV139" s="31" t="str">
        <f t="shared" si="426"/>
        <v/>
      </c>
      <c r="CW139" s="31" t="str">
        <f t="shared" si="427"/>
        <v/>
      </c>
      <c r="CX139" s="31" t="str">
        <f t="shared" si="428"/>
        <v/>
      </c>
      <c r="CY139" s="31" t="str">
        <f t="shared" si="429"/>
        <v/>
      </c>
      <c r="CZ139" s="31" t="str">
        <f t="shared" si="430"/>
        <v/>
      </c>
      <c r="DA139" s="31" t="str">
        <f t="shared" si="431"/>
        <v/>
      </c>
      <c r="DB139" s="31" t="str">
        <f t="shared" si="432"/>
        <v/>
      </c>
      <c r="DC139" s="31" t="str">
        <f t="shared" si="433"/>
        <v/>
      </c>
      <c r="DD139" s="31" t="str">
        <f t="shared" si="434"/>
        <v/>
      </c>
      <c r="DE139" s="31" t="str">
        <f t="shared" si="435"/>
        <v/>
      </c>
      <c r="DF139" s="31" t="str">
        <f t="shared" si="436"/>
        <v/>
      </c>
      <c r="DG139" s="31" t="str">
        <f t="shared" si="437"/>
        <v/>
      </c>
      <c r="DH139" s="31" t="str">
        <f t="shared" si="438"/>
        <v/>
      </c>
      <c r="DI139" s="31" t="str">
        <f t="shared" si="439"/>
        <v/>
      </c>
      <c r="DJ139" s="31" t="str">
        <f t="shared" si="440"/>
        <v/>
      </c>
      <c r="DK139" s="31" t="str">
        <f t="shared" si="441"/>
        <v/>
      </c>
      <c r="DL139" s="31" t="str">
        <f t="shared" si="442"/>
        <v/>
      </c>
      <c r="DM139" s="31" t="str">
        <f t="shared" si="443"/>
        <v/>
      </c>
      <c r="DN139" s="31" t="str">
        <f t="shared" si="444"/>
        <v/>
      </c>
      <c r="DO139" s="31" t="str">
        <f t="shared" si="445"/>
        <v/>
      </c>
      <c r="DP139" s="31" t="str">
        <f t="shared" si="446"/>
        <v/>
      </c>
      <c r="DQ139" s="31" t="str">
        <f t="shared" si="447"/>
        <v/>
      </c>
      <c r="DR139" s="31" t="str">
        <f t="shared" si="448"/>
        <v/>
      </c>
      <c r="DS139" s="31" t="str">
        <f t="shared" si="449"/>
        <v/>
      </c>
      <c r="DT139" s="31" t="str">
        <f t="shared" si="450"/>
        <v/>
      </c>
      <c r="DU139" s="31" t="str">
        <f t="shared" si="451"/>
        <v/>
      </c>
      <c r="DV139" s="31" t="str">
        <f t="shared" si="452"/>
        <v/>
      </c>
      <c r="DW139" s="48" t="e">
        <f t="shared" si="453"/>
        <v>#VALUE!</v>
      </c>
      <c r="DX139" s="72" t="str">
        <f t="shared" si="454"/>
        <v/>
      </c>
    </row>
    <row r="140" spans="1:128" ht="13.2" x14ac:dyDescent="0.25">
      <c r="A140" s="31" t="s">
        <v>318</v>
      </c>
      <c r="B140" s="72">
        <v>138</v>
      </c>
      <c r="C140" s="15"/>
      <c r="D140" s="15"/>
      <c r="E140" s="15"/>
      <c r="F140" s="15"/>
      <c r="G140" s="15"/>
      <c r="H140" s="47"/>
      <c r="I140" s="15"/>
      <c r="J140" s="47"/>
      <c r="K140" s="47"/>
      <c r="L140" s="47"/>
      <c r="M140" s="54"/>
      <c r="N140" s="54"/>
      <c r="O140" s="54"/>
      <c r="P140" s="54"/>
      <c r="Q140" s="54"/>
      <c r="R140" s="51"/>
      <c r="S140" s="51"/>
      <c r="T140" s="51"/>
      <c r="U140" s="51"/>
      <c r="V140" s="51"/>
      <c r="W140" s="51"/>
      <c r="X140" s="52" t="str">
        <f t="shared" si="364"/>
        <v xml:space="preserve"> </v>
      </c>
      <c r="Y140" s="52" t="str">
        <f t="shared" si="365"/>
        <v xml:space="preserve"> </v>
      </c>
      <c r="Z140" s="52" t="str">
        <f t="shared" si="366"/>
        <v xml:space="preserve"> </v>
      </c>
      <c r="AA140" s="52" t="str">
        <f t="shared" si="367"/>
        <v xml:space="preserve"> </v>
      </c>
      <c r="AB140" s="52" t="str">
        <f t="shared" si="368"/>
        <v xml:space="preserve"> </v>
      </c>
      <c r="AC140" s="54"/>
      <c r="AD140" s="54"/>
      <c r="AE140" s="54"/>
      <c r="AF140" s="54"/>
      <c r="AG140" s="54"/>
      <c r="AH140" s="52" t="str">
        <f t="shared" si="369"/>
        <v xml:space="preserve"> </v>
      </c>
      <c r="AI140" s="52" t="str">
        <f t="shared" si="370"/>
        <v xml:space="preserve"> </v>
      </c>
      <c r="AJ140" s="52" t="str">
        <f t="shared" si="371"/>
        <v xml:space="preserve"> </v>
      </c>
      <c r="AK140" s="52" t="str">
        <f t="shared" si="372"/>
        <v xml:space="preserve"> </v>
      </c>
      <c r="AL140" s="52" t="str">
        <f t="shared" si="373"/>
        <v xml:space="preserve"> </v>
      </c>
      <c r="AM140" s="53"/>
      <c r="AN140" s="53"/>
      <c r="AO140" s="53"/>
      <c r="AP140" s="53"/>
      <c r="AQ140" s="53"/>
      <c r="AR140" s="53"/>
      <c r="AS140" s="55" t="str">
        <f t="shared" si="374"/>
        <v/>
      </c>
      <c r="AT140" s="31" t="str">
        <f t="shared" si="375"/>
        <v/>
      </c>
      <c r="AU140" s="57" t="str">
        <f>IF(D140="","",IF(LOOKUP(AT140,'Master 2012 Pay Sheet'!$A$5:$A$35,'Master 2012 Pay Sheet'!$B$5:$B$35)&gt;0,LOOKUP(AT140,'Master 2012 Pay Sheet'!$A$5:$A$35,'Master 2012 Pay Sheet'!$B$5:$B$35),0))</f>
        <v/>
      </c>
      <c r="AV140" s="56" t="str">
        <f t="shared" si="376"/>
        <v/>
      </c>
      <c r="AW140" s="31" t="str">
        <f t="shared" si="377"/>
        <v/>
      </c>
      <c r="AX140" s="57" t="str">
        <f>IF(D140="","",IF(LOOKUP(AW140,'Master 2012 Pay Sheet'!$C$5:$C$35,'Master 2012 Pay Sheet'!$D$5:$D$35)&gt;0,LOOKUP(AW140,'Master 2012 Pay Sheet'!$C$5:$C$35,'Master 2012 Pay Sheet'!$D$5:$D$35),0))</f>
        <v/>
      </c>
      <c r="AY140" s="56" t="str">
        <f t="shared" si="378"/>
        <v/>
      </c>
      <c r="AZ140" s="31" t="str">
        <f t="shared" si="379"/>
        <v/>
      </c>
      <c r="BA140" s="57" t="str">
        <f>IF(D140="","",IF(LOOKUP(AZ140,'Master 2012 Pay Sheet'!$E$5:$E$35,'Master 2012 Pay Sheet'!$F$5:$F$35)&gt;0,LOOKUP(AZ140,'Master 2012 Pay Sheet'!$E$5:$E$35,'Master 2012 Pay Sheet'!$F$5:$F$35),0))</f>
        <v/>
      </c>
      <c r="BB140" s="57" t="str">
        <f t="shared" si="380"/>
        <v/>
      </c>
      <c r="BC140" s="31" t="str">
        <f t="shared" si="381"/>
        <v/>
      </c>
      <c r="BD140" s="31" t="str">
        <f t="shared" si="382"/>
        <v/>
      </c>
      <c r="BE140" s="31" t="str">
        <f t="shared" si="383"/>
        <v/>
      </c>
      <c r="BF140" s="56" t="str">
        <f t="shared" si="384"/>
        <v/>
      </c>
      <c r="BG140" s="31" t="str">
        <f t="shared" si="385"/>
        <v/>
      </c>
      <c r="BH140" s="31" t="str">
        <f t="shared" si="386"/>
        <v/>
      </c>
      <c r="BI140" s="56" t="str">
        <f t="shared" si="387"/>
        <v/>
      </c>
      <c r="BJ140" s="31" t="str">
        <f t="shared" si="388"/>
        <v/>
      </c>
      <c r="BK140" s="31" t="str">
        <f t="shared" si="389"/>
        <v/>
      </c>
      <c r="BL140" s="31" t="str">
        <f t="shared" si="390"/>
        <v/>
      </c>
      <c r="BM140" s="31" t="str">
        <f t="shared" si="391"/>
        <v/>
      </c>
      <c r="BN140" s="31" t="str">
        <f t="shared" si="392"/>
        <v/>
      </c>
      <c r="BO140" s="31" t="str">
        <f t="shared" si="393"/>
        <v/>
      </c>
      <c r="BP140" s="31" t="str">
        <f t="shared" si="394"/>
        <v/>
      </c>
      <c r="BQ140" s="31" t="str">
        <f t="shared" si="395"/>
        <v/>
      </c>
      <c r="BR140" s="31" t="str">
        <f t="shared" si="396"/>
        <v/>
      </c>
      <c r="BS140" s="31" t="str">
        <f t="shared" si="397"/>
        <v/>
      </c>
      <c r="BT140" s="31" t="str">
        <f t="shared" si="398"/>
        <v/>
      </c>
      <c r="BU140" s="31" t="str">
        <f t="shared" si="399"/>
        <v/>
      </c>
      <c r="BV140" s="31" t="str">
        <f t="shared" si="400"/>
        <v/>
      </c>
      <c r="BW140" s="31" t="str">
        <f t="shared" si="401"/>
        <v/>
      </c>
      <c r="BX140" s="31" t="str">
        <f t="shared" si="402"/>
        <v/>
      </c>
      <c r="BY140" s="31" t="str">
        <f t="shared" si="403"/>
        <v/>
      </c>
      <c r="BZ140" s="31" t="str">
        <f t="shared" si="404"/>
        <v/>
      </c>
      <c r="CA140" s="31" t="str">
        <f t="shared" si="405"/>
        <v/>
      </c>
      <c r="CB140" s="31" t="str">
        <f t="shared" si="406"/>
        <v/>
      </c>
      <c r="CC140" s="31" t="str">
        <f t="shared" si="407"/>
        <v/>
      </c>
      <c r="CD140" s="31" t="str">
        <f t="shared" si="408"/>
        <v/>
      </c>
      <c r="CE140" s="31" t="str">
        <f t="shared" si="409"/>
        <v/>
      </c>
      <c r="CF140" s="31" t="str">
        <f t="shared" si="410"/>
        <v/>
      </c>
      <c r="CG140" s="31" t="str">
        <f t="shared" si="411"/>
        <v/>
      </c>
      <c r="CH140" s="31" t="str">
        <f t="shared" si="412"/>
        <v/>
      </c>
      <c r="CI140" s="31" t="str">
        <f t="shared" si="413"/>
        <v/>
      </c>
      <c r="CJ140" s="31" t="str">
        <f t="shared" si="414"/>
        <v/>
      </c>
      <c r="CK140" s="31" t="str">
        <f t="shared" si="415"/>
        <v/>
      </c>
      <c r="CL140" s="31" t="str">
        <f t="shared" si="416"/>
        <v/>
      </c>
      <c r="CM140" s="31" t="str">
        <f t="shared" si="417"/>
        <v/>
      </c>
      <c r="CN140" s="31" t="str">
        <f t="shared" si="418"/>
        <v/>
      </c>
      <c r="CO140" s="31" t="str">
        <f t="shared" si="419"/>
        <v/>
      </c>
      <c r="CP140" s="31" t="str">
        <f t="shared" si="420"/>
        <v/>
      </c>
      <c r="CQ140" s="31" t="str">
        <f t="shared" si="421"/>
        <v/>
      </c>
      <c r="CR140" s="31" t="str">
        <f t="shared" si="422"/>
        <v/>
      </c>
      <c r="CS140" s="31" t="str">
        <f t="shared" si="423"/>
        <v/>
      </c>
      <c r="CT140" s="31" t="str">
        <f t="shared" si="424"/>
        <v/>
      </c>
      <c r="CU140" s="31" t="str">
        <f t="shared" si="425"/>
        <v/>
      </c>
      <c r="CV140" s="31" t="str">
        <f t="shared" si="426"/>
        <v/>
      </c>
      <c r="CW140" s="31" t="str">
        <f t="shared" si="427"/>
        <v/>
      </c>
      <c r="CX140" s="31" t="str">
        <f t="shared" si="428"/>
        <v/>
      </c>
      <c r="CY140" s="31" t="str">
        <f t="shared" si="429"/>
        <v/>
      </c>
      <c r="CZ140" s="31" t="str">
        <f t="shared" si="430"/>
        <v/>
      </c>
      <c r="DA140" s="31" t="str">
        <f t="shared" si="431"/>
        <v/>
      </c>
      <c r="DB140" s="31" t="str">
        <f t="shared" si="432"/>
        <v/>
      </c>
      <c r="DC140" s="31" t="str">
        <f t="shared" si="433"/>
        <v/>
      </c>
      <c r="DD140" s="31" t="str">
        <f t="shared" si="434"/>
        <v/>
      </c>
      <c r="DE140" s="31" t="str">
        <f t="shared" si="435"/>
        <v/>
      </c>
      <c r="DF140" s="31" t="str">
        <f t="shared" si="436"/>
        <v/>
      </c>
      <c r="DG140" s="31" t="str">
        <f t="shared" si="437"/>
        <v/>
      </c>
      <c r="DH140" s="31" t="str">
        <f t="shared" si="438"/>
        <v/>
      </c>
      <c r="DI140" s="31" t="str">
        <f t="shared" si="439"/>
        <v/>
      </c>
      <c r="DJ140" s="31" t="str">
        <f t="shared" si="440"/>
        <v/>
      </c>
      <c r="DK140" s="31" t="str">
        <f t="shared" si="441"/>
        <v/>
      </c>
      <c r="DL140" s="31" t="str">
        <f t="shared" si="442"/>
        <v/>
      </c>
      <c r="DM140" s="31" t="str">
        <f t="shared" si="443"/>
        <v/>
      </c>
      <c r="DN140" s="31" t="str">
        <f t="shared" si="444"/>
        <v/>
      </c>
      <c r="DO140" s="31" t="str">
        <f t="shared" si="445"/>
        <v/>
      </c>
      <c r="DP140" s="31" t="str">
        <f t="shared" si="446"/>
        <v/>
      </c>
      <c r="DQ140" s="31" t="str">
        <f t="shared" si="447"/>
        <v/>
      </c>
      <c r="DR140" s="31" t="str">
        <f t="shared" si="448"/>
        <v/>
      </c>
      <c r="DS140" s="31" t="str">
        <f t="shared" si="449"/>
        <v/>
      </c>
      <c r="DT140" s="31" t="str">
        <f t="shared" si="450"/>
        <v/>
      </c>
      <c r="DU140" s="31" t="str">
        <f t="shared" si="451"/>
        <v/>
      </c>
      <c r="DV140" s="31" t="str">
        <f t="shared" si="452"/>
        <v/>
      </c>
      <c r="DW140" s="48" t="e">
        <f t="shared" si="453"/>
        <v>#VALUE!</v>
      </c>
      <c r="DX140" s="72" t="str">
        <f t="shared" si="454"/>
        <v/>
      </c>
    </row>
    <row r="141" spans="1:128" ht="13.2" x14ac:dyDescent="0.25">
      <c r="A141" s="31" t="s">
        <v>318</v>
      </c>
      <c r="B141" s="72">
        <v>139</v>
      </c>
      <c r="C141" s="15"/>
      <c r="D141" s="15"/>
      <c r="E141" s="15"/>
      <c r="F141" s="15"/>
      <c r="G141" s="15"/>
      <c r="H141" s="47"/>
      <c r="I141" s="15"/>
      <c r="J141" s="47"/>
      <c r="K141" s="47"/>
      <c r="L141" s="47"/>
      <c r="M141" s="54"/>
      <c r="N141" s="54"/>
      <c r="O141" s="54"/>
      <c r="P141" s="54"/>
      <c r="Q141" s="54"/>
      <c r="R141" s="51"/>
      <c r="S141" s="51"/>
      <c r="T141" s="51"/>
      <c r="U141" s="51"/>
      <c r="V141" s="51"/>
      <c r="W141" s="51"/>
      <c r="X141" s="52" t="str">
        <f t="shared" si="364"/>
        <v xml:space="preserve"> </v>
      </c>
      <c r="Y141" s="52" t="str">
        <f t="shared" si="365"/>
        <v xml:space="preserve"> </v>
      </c>
      <c r="Z141" s="52" t="str">
        <f t="shared" si="366"/>
        <v xml:space="preserve"> </v>
      </c>
      <c r="AA141" s="52" t="str">
        <f t="shared" si="367"/>
        <v xml:space="preserve"> </v>
      </c>
      <c r="AB141" s="52" t="str">
        <f t="shared" si="368"/>
        <v xml:space="preserve"> </v>
      </c>
      <c r="AC141" s="54"/>
      <c r="AD141" s="54"/>
      <c r="AE141" s="54"/>
      <c r="AF141" s="54"/>
      <c r="AG141" s="54"/>
      <c r="AH141" s="52" t="str">
        <f t="shared" si="369"/>
        <v xml:space="preserve"> </v>
      </c>
      <c r="AI141" s="52" t="str">
        <f t="shared" si="370"/>
        <v xml:space="preserve"> </v>
      </c>
      <c r="AJ141" s="52" t="str">
        <f t="shared" si="371"/>
        <v xml:space="preserve"> </v>
      </c>
      <c r="AK141" s="52" t="str">
        <f t="shared" si="372"/>
        <v xml:space="preserve"> </v>
      </c>
      <c r="AL141" s="52" t="str">
        <f t="shared" si="373"/>
        <v xml:space="preserve"> </v>
      </c>
      <c r="AM141" s="53"/>
      <c r="AN141" s="53"/>
      <c r="AO141" s="53"/>
      <c r="AP141" s="53"/>
      <c r="AQ141" s="53"/>
      <c r="AR141" s="53"/>
      <c r="AS141" s="55" t="str">
        <f t="shared" si="374"/>
        <v/>
      </c>
      <c r="AT141" s="31" t="str">
        <f t="shared" si="375"/>
        <v/>
      </c>
      <c r="AU141" s="57" t="str">
        <f>IF(D141="","",IF(LOOKUP(AT141,'Master 2012 Pay Sheet'!$A$5:$A$35,'Master 2012 Pay Sheet'!$B$5:$B$35)&gt;0,LOOKUP(AT141,'Master 2012 Pay Sheet'!$A$5:$A$35,'Master 2012 Pay Sheet'!$B$5:$B$35),0))</f>
        <v/>
      </c>
      <c r="AV141" s="56" t="str">
        <f t="shared" si="376"/>
        <v/>
      </c>
      <c r="AW141" s="31" t="str">
        <f t="shared" si="377"/>
        <v/>
      </c>
      <c r="AX141" s="57" t="str">
        <f>IF(D141="","",IF(LOOKUP(AW141,'Master 2012 Pay Sheet'!$C$5:$C$35,'Master 2012 Pay Sheet'!$D$5:$D$35)&gt;0,LOOKUP(AW141,'Master 2012 Pay Sheet'!$C$5:$C$35,'Master 2012 Pay Sheet'!$D$5:$D$35),0))</f>
        <v/>
      </c>
      <c r="AY141" s="56" t="str">
        <f t="shared" si="378"/>
        <v/>
      </c>
      <c r="AZ141" s="31" t="str">
        <f t="shared" si="379"/>
        <v/>
      </c>
      <c r="BA141" s="57" t="str">
        <f>IF(D141="","",IF(LOOKUP(AZ141,'Master 2012 Pay Sheet'!$E$5:$E$35,'Master 2012 Pay Sheet'!$F$5:$F$35)&gt;0,LOOKUP(AZ141,'Master 2012 Pay Sheet'!$E$5:$E$35,'Master 2012 Pay Sheet'!$F$5:$F$35),0))</f>
        <v/>
      </c>
      <c r="BB141" s="57" t="str">
        <f t="shared" si="380"/>
        <v/>
      </c>
      <c r="BC141" s="31" t="str">
        <f t="shared" si="381"/>
        <v/>
      </c>
      <c r="BD141" s="31" t="str">
        <f t="shared" si="382"/>
        <v/>
      </c>
      <c r="BE141" s="31" t="str">
        <f t="shared" si="383"/>
        <v/>
      </c>
      <c r="BF141" s="56" t="str">
        <f t="shared" si="384"/>
        <v/>
      </c>
      <c r="BG141" s="31" t="str">
        <f t="shared" si="385"/>
        <v/>
      </c>
      <c r="BH141" s="31" t="str">
        <f t="shared" si="386"/>
        <v/>
      </c>
      <c r="BI141" s="56" t="str">
        <f t="shared" si="387"/>
        <v/>
      </c>
      <c r="BJ141" s="31" t="str">
        <f t="shared" si="388"/>
        <v/>
      </c>
      <c r="BK141" s="31" t="str">
        <f t="shared" si="389"/>
        <v/>
      </c>
      <c r="BL141" s="31" t="str">
        <f t="shared" si="390"/>
        <v/>
      </c>
      <c r="BM141" s="31" t="str">
        <f t="shared" si="391"/>
        <v/>
      </c>
      <c r="BN141" s="31" t="str">
        <f t="shared" si="392"/>
        <v/>
      </c>
      <c r="BO141" s="31" t="str">
        <f t="shared" si="393"/>
        <v/>
      </c>
      <c r="BP141" s="31" t="str">
        <f t="shared" si="394"/>
        <v/>
      </c>
      <c r="BQ141" s="31" t="str">
        <f t="shared" si="395"/>
        <v/>
      </c>
      <c r="BR141" s="31" t="str">
        <f t="shared" si="396"/>
        <v/>
      </c>
      <c r="BS141" s="31" t="str">
        <f t="shared" si="397"/>
        <v/>
      </c>
      <c r="BT141" s="31" t="str">
        <f t="shared" si="398"/>
        <v/>
      </c>
      <c r="BU141" s="31" t="str">
        <f t="shared" si="399"/>
        <v/>
      </c>
      <c r="BV141" s="31" t="str">
        <f t="shared" si="400"/>
        <v/>
      </c>
      <c r="BW141" s="31" t="str">
        <f t="shared" si="401"/>
        <v/>
      </c>
      <c r="BX141" s="31" t="str">
        <f t="shared" si="402"/>
        <v/>
      </c>
      <c r="BY141" s="31" t="str">
        <f t="shared" si="403"/>
        <v/>
      </c>
      <c r="BZ141" s="31" t="str">
        <f t="shared" si="404"/>
        <v/>
      </c>
      <c r="CA141" s="31" t="str">
        <f t="shared" si="405"/>
        <v/>
      </c>
      <c r="CB141" s="31" t="str">
        <f t="shared" si="406"/>
        <v/>
      </c>
      <c r="CC141" s="31" t="str">
        <f t="shared" si="407"/>
        <v/>
      </c>
      <c r="CD141" s="31" t="str">
        <f t="shared" si="408"/>
        <v/>
      </c>
      <c r="CE141" s="31" t="str">
        <f t="shared" si="409"/>
        <v/>
      </c>
      <c r="CF141" s="31" t="str">
        <f t="shared" si="410"/>
        <v/>
      </c>
      <c r="CG141" s="31" t="str">
        <f t="shared" si="411"/>
        <v/>
      </c>
      <c r="CH141" s="31" t="str">
        <f t="shared" si="412"/>
        <v/>
      </c>
      <c r="CI141" s="31" t="str">
        <f t="shared" si="413"/>
        <v/>
      </c>
      <c r="CJ141" s="31" t="str">
        <f t="shared" si="414"/>
        <v/>
      </c>
      <c r="CK141" s="31" t="str">
        <f t="shared" si="415"/>
        <v/>
      </c>
      <c r="CL141" s="31" t="str">
        <f t="shared" si="416"/>
        <v/>
      </c>
      <c r="CM141" s="31" t="str">
        <f t="shared" si="417"/>
        <v/>
      </c>
      <c r="CN141" s="31" t="str">
        <f t="shared" si="418"/>
        <v/>
      </c>
      <c r="CO141" s="31" t="str">
        <f t="shared" si="419"/>
        <v/>
      </c>
      <c r="CP141" s="31" t="str">
        <f t="shared" si="420"/>
        <v/>
      </c>
      <c r="CQ141" s="31" t="str">
        <f t="shared" si="421"/>
        <v/>
      </c>
      <c r="CR141" s="31" t="str">
        <f t="shared" si="422"/>
        <v/>
      </c>
      <c r="CS141" s="31" t="str">
        <f t="shared" si="423"/>
        <v/>
      </c>
      <c r="CT141" s="31" t="str">
        <f t="shared" si="424"/>
        <v/>
      </c>
      <c r="CU141" s="31" t="str">
        <f t="shared" si="425"/>
        <v/>
      </c>
      <c r="CV141" s="31" t="str">
        <f t="shared" si="426"/>
        <v/>
      </c>
      <c r="CW141" s="31" t="str">
        <f t="shared" si="427"/>
        <v/>
      </c>
      <c r="CX141" s="31" t="str">
        <f t="shared" si="428"/>
        <v/>
      </c>
      <c r="CY141" s="31" t="str">
        <f t="shared" si="429"/>
        <v/>
      </c>
      <c r="CZ141" s="31" t="str">
        <f t="shared" si="430"/>
        <v/>
      </c>
      <c r="DA141" s="31" t="str">
        <f t="shared" si="431"/>
        <v/>
      </c>
      <c r="DB141" s="31" t="str">
        <f t="shared" si="432"/>
        <v/>
      </c>
      <c r="DC141" s="31" t="str">
        <f t="shared" si="433"/>
        <v/>
      </c>
      <c r="DD141" s="31" t="str">
        <f t="shared" si="434"/>
        <v/>
      </c>
      <c r="DE141" s="31" t="str">
        <f t="shared" si="435"/>
        <v/>
      </c>
      <c r="DF141" s="31" t="str">
        <f t="shared" si="436"/>
        <v/>
      </c>
      <c r="DG141" s="31" t="str">
        <f t="shared" si="437"/>
        <v/>
      </c>
      <c r="DH141" s="31" t="str">
        <f t="shared" si="438"/>
        <v/>
      </c>
      <c r="DI141" s="31" t="str">
        <f t="shared" si="439"/>
        <v/>
      </c>
      <c r="DJ141" s="31" t="str">
        <f t="shared" si="440"/>
        <v/>
      </c>
      <c r="DK141" s="31" t="str">
        <f t="shared" si="441"/>
        <v/>
      </c>
      <c r="DL141" s="31" t="str">
        <f t="shared" si="442"/>
        <v/>
      </c>
      <c r="DM141" s="31" t="str">
        <f t="shared" si="443"/>
        <v/>
      </c>
      <c r="DN141" s="31" t="str">
        <f t="shared" si="444"/>
        <v/>
      </c>
      <c r="DO141" s="31" t="str">
        <f t="shared" si="445"/>
        <v/>
      </c>
      <c r="DP141" s="31" t="str">
        <f t="shared" si="446"/>
        <v/>
      </c>
      <c r="DQ141" s="31" t="str">
        <f t="shared" si="447"/>
        <v/>
      </c>
      <c r="DR141" s="31" t="str">
        <f t="shared" si="448"/>
        <v/>
      </c>
      <c r="DS141" s="31" t="str">
        <f t="shared" si="449"/>
        <v/>
      </c>
      <c r="DT141" s="31" t="str">
        <f t="shared" si="450"/>
        <v/>
      </c>
      <c r="DU141" s="31" t="str">
        <f t="shared" si="451"/>
        <v/>
      </c>
      <c r="DV141" s="31" t="str">
        <f t="shared" si="452"/>
        <v/>
      </c>
      <c r="DW141" s="48" t="e">
        <f t="shared" si="453"/>
        <v>#VALUE!</v>
      </c>
      <c r="DX141" s="72" t="str">
        <f t="shared" si="454"/>
        <v/>
      </c>
    </row>
    <row r="142" spans="1:128" ht="13.2" x14ac:dyDescent="0.25">
      <c r="A142" s="31" t="s">
        <v>318</v>
      </c>
      <c r="B142" s="72">
        <v>140</v>
      </c>
      <c r="C142" s="15"/>
      <c r="D142" s="15"/>
      <c r="E142" s="15"/>
      <c r="F142" s="15"/>
      <c r="G142" s="15"/>
      <c r="H142" s="47"/>
      <c r="I142" s="15"/>
      <c r="J142" s="47"/>
      <c r="K142" s="47"/>
      <c r="L142" s="47"/>
      <c r="M142" s="54"/>
      <c r="N142" s="54"/>
      <c r="O142" s="54"/>
      <c r="P142" s="54"/>
      <c r="Q142" s="54"/>
      <c r="R142" s="51"/>
      <c r="S142" s="51"/>
      <c r="T142" s="51"/>
      <c r="U142" s="51"/>
      <c r="V142" s="51"/>
      <c r="W142" s="51"/>
      <c r="X142" s="52" t="str">
        <f t="shared" si="364"/>
        <v xml:space="preserve"> </v>
      </c>
      <c r="Y142" s="52" t="str">
        <f t="shared" si="365"/>
        <v xml:space="preserve"> </v>
      </c>
      <c r="Z142" s="52" t="str">
        <f t="shared" si="366"/>
        <v xml:space="preserve"> </v>
      </c>
      <c r="AA142" s="52" t="str">
        <f t="shared" si="367"/>
        <v xml:space="preserve"> </v>
      </c>
      <c r="AB142" s="52" t="str">
        <f t="shared" si="368"/>
        <v xml:space="preserve"> </v>
      </c>
      <c r="AC142" s="54"/>
      <c r="AD142" s="54"/>
      <c r="AE142" s="54"/>
      <c r="AF142" s="54"/>
      <c r="AG142" s="54"/>
      <c r="AH142" s="52" t="str">
        <f t="shared" si="369"/>
        <v xml:space="preserve"> </v>
      </c>
      <c r="AI142" s="52" t="str">
        <f t="shared" si="370"/>
        <v xml:space="preserve"> </v>
      </c>
      <c r="AJ142" s="52" t="str">
        <f t="shared" si="371"/>
        <v xml:space="preserve"> </v>
      </c>
      <c r="AK142" s="52" t="str">
        <f t="shared" si="372"/>
        <v xml:space="preserve"> </v>
      </c>
      <c r="AL142" s="52" t="str">
        <f t="shared" si="373"/>
        <v xml:space="preserve"> </v>
      </c>
      <c r="AM142" s="53"/>
      <c r="AN142" s="53"/>
      <c r="AO142" s="53"/>
      <c r="AP142" s="53"/>
      <c r="AQ142" s="53"/>
      <c r="AR142" s="53"/>
      <c r="AS142" s="55" t="str">
        <f t="shared" si="374"/>
        <v/>
      </c>
      <c r="AT142" s="31" t="str">
        <f t="shared" si="375"/>
        <v/>
      </c>
      <c r="AU142" s="57" t="str">
        <f>IF(D142="","",IF(LOOKUP(AT142,'Master 2012 Pay Sheet'!$A$5:$A$35,'Master 2012 Pay Sheet'!$B$5:$B$35)&gt;0,LOOKUP(AT142,'Master 2012 Pay Sheet'!$A$5:$A$35,'Master 2012 Pay Sheet'!$B$5:$B$35),0))</f>
        <v/>
      </c>
      <c r="AV142" s="56" t="str">
        <f t="shared" si="376"/>
        <v/>
      </c>
      <c r="AW142" s="31" t="str">
        <f t="shared" si="377"/>
        <v/>
      </c>
      <c r="AX142" s="57" t="str">
        <f>IF(D142="","",IF(LOOKUP(AW142,'Master 2012 Pay Sheet'!$C$5:$C$35,'Master 2012 Pay Sheet'!$D$5:$D$35)&gt;0,LOOKUP(AW142,'Master 2012 Pay Sheet'!$C$5:$C$35,'Master 2012 Pay Sheet'!$D$5:$D$35),0))</f>
        <v/>
      </c>
      <c r="AY142" s="56" t="str">
        <f t="shared" si="378"/>
        <v/>
      </c>
      <c r="AZ142" s="31" t="str">
        <f t="shared" si="379"/>
        <v/>
      </c>
      <c r="BA142" s="57" t="str">
        <f>IF(D142="","",IF(LOOKUP(AZ142,'Master 2012 Pay Sheet'!$E$5:$E$35,'Master 2012 Pay Sheet'!$F$5:$F$35)&gt;0,LOOKUP(AZ142,'Master 2012 Pay Sheet'!$E$5:$E$35,'Master 2012 Pay Sheet'!$F$5:$F$35),0))</f>
        <v/>
      </c>
      <c r="BB142" s="57" t="str">
        <f t="shared" si="380"/>
        <v/>
      </c>
      <c r="BC142" s="31" t="str">
        <f t="shared" si="381"/>
        <v/>
      </c>
      <c r="BD142" s="31" t="str">
        <f t="shared" si="382"/>
        <v/>
      </c>
      <c r="BE142" s="31" t="str">
        <f t="shared" si="383"/>
        <v/>
      </c>
      <c r="BF142" s="56" t="str">
        <f t="shared" si="384"/>
        <v/>
      </c>
      <c r="BG142" s="31" t="str">
        <f t="shared" si="385"/>
        <v/>
      </c>
      <c r="BH142" s="31" t="str">
        <f t="shared" si="386"/>
        <v/>
      </c>
      <c r="BI142" s="56" t="str">
        <f t="shared" si="387"/>
        <v/>
      </c>
      <c r="BJ142" s="31" t="str">
        <f t="shared" si="388"/>
        <v/>
      </c>
      <c r="BK142" s="31" t="str">
        <f t="shared" si="389"/>
        <v/>
      </c>
      <c r="BL142" s="31" t="str">
        <f t="shared" si="390"/>
        <v/>
      </c>
      <c r="BM142" s="31" t="str">
        <f t="shared" si="391"/>
        <v/>
      </c>
      <c r="BN142" s="31" t="str">
        <f t="shared" si="392"/>
        <v/>
      </c>
      <c r="BO142" s="31" t="str">
        <f t="shared" si="393"/>
        <v/>
      </c>
      <c r="BP142" s="31" t="str">
        <f t="shared" si="394"/>
        <v/>
      </c>
      <c r="BQ142" s="31" t="str">
        <f t="shared" si="395"/>
        <v/>
      </c>
      <c r="BR142" s="31" t="str">
        <f t="shared" si="396"/>
        <v/>
      </c>
      <c r="BS142" s="31" t="str">
        <f t="shared" si="397"/>
        <v/>
      </c>
      <c r="BT142" s="31" t="str">
        <f t="shared" si="398"/>
        <v/>
      </c>
      <c r="BU142" s="31" t="str">
        <f t="shared" si="399"/>
        <v/>
      </c>
      <c r="BV142" s="31" t="str">
        <f t="shared" si="400"/>
        <v/>
      </c>
      <c r="BW142" s="31" t="str">
        <f t="shared" si="401"/>
        <v/>
      </c>
      <c r="BX142" s="31" t="str">
        <f t="shared" si="402"/>
        <v/>
      </c>
      <c r="BY142" s="31" t="str">
        <f t="shared" si="403"/>
        <v/>
      </c>
      <c r="BZ142" s="31" t="str">
        <f t="shared" si="404"/>
        <v/>
      </c>
      <c r="CA142" s="31" t="str">
        <f t="shared" si="405"/>
        <v/>
      </c>
      <c r="CB142" s="31" t="str">
        <f t="shared" si="406"/>
        <v/>
      </c>
      <c r="CC142" s="31" t="str">
        <f t="shared" si="407"/>
        <v/>
      </c>
      <c r="CD142" s="31" t="str">
        <f t="shared" si="408"/>
        <v/>
      </c>
      <c r="CE142" s="31" t="str">
        <f t="shared" si="409"/>
        <v/>
      </c>
      <c r="CF142" s="31" t="str">
        <f t="shared" si="410"/>
        <v/>
      </c>
      <c r="CG142" s="31" t="str">
        <f t="shared" si="411"/>
        <v/>
      </c>
      <c r="CH142" s="31" t="str">
        <f t="shared" si="412"/>
        <v/>
      </c>
      <c r="CI142" s="31" t="str">
        <f t="shared" si="413"/>
        <v/>
      </c>
      <c r="CJ142" s="31" t="str">
        <f t="shared" si="414"/>
        <v/>
      </c>
      <c r="CK142" s="31" t="str">
        <f t="shared" si="415"/>
        <v/>
      </c>
      <c r="CL142" s="31" t="str">
        <f t="shared" si="416"/>
        <v/>
      </c>
      <c r="CM142" s="31" t="str">
        <f t="shared" si="417"/>
        <v/>
      </c>
      <c r="CN142" s="31" t="str">
        <f t="shared" si="418"/>
        <v/>
      </c>
      <c r="CO142" s="31" t="str">
        <f t="shared" si="419"/>
        <v/>
      </c>
      <c r="CP142" s="31" t="str">
        <f t="shared" si="420"/>
        <v/>
      </c>
      <c r="CQ142" s="31" t="str">
        <f t="shared" si="421"/>
        <v/>
      </c>
      <c r="CR142" s="31" t="str">
        <f t="shared" si="422"/>
        <v/>
      </c>
      <c r="CS142" s="31" t="str">
        <f t="shared" si="423"/>
        <v/>
      </c>
      <c r="CT142" s="31" t="str">
        <f t="shared" si="424"/>
        <v/>
      </c>
      <c r="CU142" s="31" t="str">
        <f t="shared" si="425"/>
        <v/>
      </c>
      <c r="CV142" s="31" t="str">
        <f t="shared" si="426"/>
        <v/>
      </c>
      <c r="CW142" s="31" t="str">
        <f t="shared" si="427"/>
        <v/>
      </c>
      <c r="CX142" s="31" t="str">
        <f t="shared" si="428"/>
        <v/>
      </c>
      <c r="CY142" s="31" t="str">
        <f t="shared" si="429"/>
        <v/>
      </c>
      <c r="CZ142" s="31" t="str">
        <f t="shared" si="430"/>
        <v/>
      </c>
      <c r="DA142" s="31" t="str">
        <f t="shared" si="431"/>
        <v/>
      </c>
      <c r="DB142" s="31" t="str">
        <f t="shared" si="432"/>
        <v/>
      </c>
      <c r="DC142" s="31" t="str">
        <f t="shared" si="433"/>
        <v/>
      </c>
      <c r="DD142" s="31" t="str">
        <f t="shared" si="434"/>
        <v/>
      </c>
      <c r="DE142" s="31" t="str">
        <f t="shared" si="435"/>
        <v/>
      </c>
      <c r="DF142" s="31" t="str">
        <f t="shared" si="436"/>
        <v/>
      </c>
      <c r="DG142" s="31" t="str">
        <f t="shared" si="437"/>
        <v/>
      </c>
      <c r="DH142" s="31" t="str">
        <f t="shared" si="438"/>
        <v/>
      </c>
      <c r="DI142" s="31" t="str">
        <f t="shared" si="439"/>
        <v/>
      </c>
      <c r="DJ142" s="31" t="str">
        <f t="shared" si="440"/>
        <v/>
      </c>
      <c r="DK142" s="31" t="str">
        <f t="shared" si="441"/>
        <v/>
      </c>
      <c r="DL142" s="31" t="str">
        <f t="shared" si="442"/>
        <v/>
      </c>
      <c r="DM142" s="31" t="str">
        <f t="shared" si="443"/>
        <v/>
      </c>
      <c r="DN142" s="31" t="str">
        <f t="shared" si="444"/>
        <v/>
      </c>
      <c r="DO142" s="31" t="str">
        <f t="shared" si="445"/>
        <v/>
      </c>
      <c r="DP142" s="31" t="str">
        <f t="shared" si="446"/>
        <v/>
      </c>
      <c r="DQ142" s="31" t="str">
        <f t="shared" si="447"/>
        <v/>
      </c>
      <c r="DR142" s="31" t="str">
        <f t="shared" si="448"/>
        <v/>
      </c>
      <c r="DS142" s="31" t="str">
        <f t="shared" si="449"/>
        <v/>
      </c>
      <c r="DT142" s="31" t="str">
        <f t="shared" si="450"/>
        <v/>
      </c>
      <c r="DU142" s="31" t="str">
        <f t="shared" si="451"/>
        <v/>
      </c>
      <c r="DV142" s="31" t="str">
        <f t="shared" si="452"/>
        <v/>
      </c>
      <c r="DW142" s="48" t="e">
        <f t="shared" si="453"/>
        <v>#VALUE!</v>
      </c>
      <c r="DX142" s="72" t="str">
        <f t="shared" si="454"/>
        <v/>
      </c>
    </row>
    <row r="143" spans="1:128" ht="13.2" x14ac:dyDescent="0.25">
      <c r="A143" s="31" t="s">
        <v>318</v>
      </c>
      <c r="B143" s="72">
        <v>141</v>
      </c>
      <c r="C143" s="15"/>
      <c r="D143" s="15"/>
      <c r="E143" s="15"/>
      <c r="F143" s="15"/>
      <c r="G143" s="15"/>
      <c r="H143" s="47"/>
      <c r="I143" s="15"/>
      <c r="J143" s="47"/>
      <c r="K143" s="47"/>
      <c r="L143" s="47"/>
      <c r="M143" s="54"/>
      <c r="N143" s="54"/>
      <c r="O143" s="54"/>
      <c r="P143" s="54"/>
      <c r="Q143" s="54"/>
      <c r="R143" s="51"/>
      <c r="S143" s="51"/>
      <c r="T143" s="51"/>
      <c r="U143" s="51"/>
      <c r="V143" s="51"/>
      <c r="W143" s="51"/>
      <c r="X143" s="52" t="str">
        <f t="shared" si="364"/>
        <v xml:space="preserve"> </v>
      </c>
      <c r="Y143" s="52" t="str">
        <f t="shared" si="365"/>
        <v xml:space="preserve"> </v>
      </c>
      <c r="Z143" s="52" t="str">
        <f t="shared" si="366"/>
        <v xml:space="preserve"> </v>
      </c>
      <c r="AA143" s="52" t="str">
        <f t="shared" si="367"/>
        <v xml:space="preserve"> </v>
      </c>
      <c r="AB143" s="52" t="str">
        <f t="shared" si="368"/>
        <v xml:space="preserve"> </v>
      </c>
      <c r="AC143" s="54"/>
      <c r="AD143" s="54"/>
      <c r="AE143" s="54"/>
      <c r="AF143" s="54"/>
      <c r="AG143" s="54"/>
      <c r="AH143" s="52" t="str">
        <f t="shared" si="369"/>
        <v xml:space="preserve"> </v>
      </c>
      <c r="AI143" s="52" t="str">
        <f t="shared" si="370"/>
        <v xml:space="preserve"> </v>
      </c>
      <c r="AJ143" s="52" t="str">
        <f t="shared" si="371"/>
        <v xml:space="preserve"> </v>
      </c>
      <c r="AK143" s="52" t="str">
        <f t="shared" si="372"/>
        <v xml:space="preserve"> </v>
      </c>
      <c r="AL143" s="52" t="str">
        <f t="shared" si="373"/>
        <v xml:space="preserve"> </v>
      </c>
      <c r="AM143" s="53"/>
      <c r="AN143" s="53"/>
      <c r="AO143" s="53"/>
      <c r="AP143" s="53"/>
      <c r="AQ143" s="53"/>
      <c r="AR143" s="53"/>
      <c r="AS143" s="55" t="str">
        <f t="shared" si="374"/>
        <v/>
      </c>
      <c r="AT143" s="31" t="str">
        <f t="shared" si="375"/>
        <v/>
      </c>
      <c r="AU143" s="57" t="str">
        <f>IF(D143="","",IF(LOOKUP(AT143,'Master 2012 Pay Sheet'!$A$5:$A$35,'Master 2012 Pay Sheet'!$B$5:$B$35)&gt;0,LOOKUP(AT143,'Master 2012 Pay Sheet'!$A$5:$A$35,'Master 2012 Pay Sheet'!$B$5:$B$35),0))</f>
        <v/>
      </c>
      <c r="AV143" s="56" t="str">
        <f t="shared" si="376"/>
        <v/>
      </c>
      <c r="AW143" s="31" t="str">
        <f t="shared" si="377"/>
        <v/>
      </c>
      <c r="AX143" s="57" t="str">
        <f>IF(D143="","",IF(LOOKUP(AW143,'Master 2012 Pay Sheet'!$C$5:$C$35,'Master 2012 Pay Sheet'!$D$5:$D$35)&gt;0,LOOKUP(AW143,'Master 2012 Pay Sheet'!$C$5:$C$35,'Master 2012 Pay Sheet'!$D$5:$D$35),0))</f>
        <v/>
      </c>
      <c r="AY143" s="56" t="str">
        <f t="shared" si="378"/>
        <v/>
      </c>
      <c r="AZ143" s="31" t="str">
        <f t="shared" si="379"/>
        <v/>
      </c>
      <c r="BA143" s="57" t="str">
        <f>IF(D143="","",IF(LOOKUP(AZ143,'Master 2012 Pay Sheet'!$E$5:$E$35,'Master 2012 Pay Sheet'!$F$5:$F$35)&gt;0,LOOKUP(AZ143,'Master 2012 Pay Sheet'!$E$5:$E$35,'Master 2012 Pay Sheet'!$F$5:$F$35),0))</f>
        <v/>
      </c>
      <c r="BB143" s="57" t="str">
        <f t="shared" si="380"/>
        <v/>
      </c>
      <c r="BC143" s="31" t="str">
        <f t="shared" si="381"/>
        <v/>
      </c>
      <c r="BD143" s="31" t="str">
        <f t="shared" si="382"/>
        <v/>
      </c>
      <c r="BE143" s="31" t="str">
        <f t="shared" si="383"/>
        <v/>
      </c>
      <c r="BF143" s="56" t="str">
        <f t="shared" si="384"/>
        <v/>
      </c>
      <c r="BG143" s="31" t="str">
        <f t="shared" si="385"/>
        <v/>
      </c>
      <c r="BH143" s="31" t="str">
        <f t="shared" si="386"/>
        <v/>
      </c>
      <c r="BI143" s="56" t="str">
        <f t="shared" si="387"/>
        <v/>
      </c>
      <c r="BJ143" s="31" t="str">
        <f t="shared" si="388"/>
        <v/>
      </c>
      <c r="BK143" s="31" t="str">
        <f t="shared" si="389"/>
        <v/>
      </c>
      <c r="BL143" s="31" t="str">
        <f t="shared" si="390"/>
        <v/>
      </c>
      <c r="BM143" s="31" t="str">
        <f t="shared" si="391"/>
        <v/>
      </c>
      <c r="BN143" s="31" t="str">
        <f t="shared" si="392"/>
        <v/>
      </c>
      <c r="BO143" s="31" t="str">
        <f t="shared" si="393"/>
        <v/>
      </c>
      <c r="BP143" s="31" t="str">
        <f t="shared" si="394"/>
        <v/>
      </c>
      <c r="BQ143" s="31" t="str">
        <f t="shared" si="395"/>
        <v/>
      </c>
      <c r="BR143" s="31" t="str">
        <f t="shared" si="396"/>
        <v/>
      </c>
      <c r="BS143" s="31" t="str">
        <f t="shared" si="397"/>
        <v/>
      </c>
      <c r="BT143" s="31" t="str">
        <f t="shared" si="398"/>
        <v/>
      </c>
      <c r="BU143" s="31" t="str">
        <f t="shared" si="399"/>
        <v/>
      </c>
      <c r="BV143" s="31" t="str">
        <f t="shared" si="400"/>
        <v/>
      </c>
      <c r="BW143" s="31" t="str">
        <f t="shared" si="401"/>
        <v/>
      </c>
      <c r="BX143" s="31" t="str">
        <f t="shared" si="402"/>
        <v/>
      </c>
      <c r="BY143" s="31" t="str">
        <f t="shared" si="403"/>
        <v/>
      </c>
      <c r="BZ143" s="31" t="str">
        <f t="shared" si="404"/>
        <v/>
      </c>
      <c r="CA143" s="31" t="str">
        <f t="shared" si="405"/>
        <v/>
      </c>
      <c r="CB143" s="31" t="str">
        <f t="shared" si="406"/>
        <v/>
      </c>
      <c r="CC143" s="31" t="str">
        <f t="shared" si="407"/>
        <v/>
      </c>
      <c r="CD143" s="31" t="str">
        <f t="shared" si="408"/>
        <v/>
      </c>
      <c r="CE143" s="31" t="str">
        <f t="shared" si="409"/>
        <v/>
      </c>
      <c r="CF143" s="31" t="str">
        <f t="shared" si="410"/>
        <v/>
      </c>
      <c r="CG143" s="31" t="str">
        <f t="shared" si="411"/>
        <v/>
      </c>
      <c r="CH143" s="31" t="str">
        <f t="shared" si="412"/>
        <v/>
      </c>
      <c r="CI143" s="31" t="str">
        <f t="shared" si="413"/>
        <v/>
      </c>
      <c r="CJ143" s="31" t="str">
        <f t="shared" si="414"/>
        <v/>
      </c>
      <c r="CK143" s="31" t="str">
        <f t="shared" si="415"/>
        <v/>
      </c>
      <c r="CL143" s="31" t="str">
        <f t="shared" si="416"/>
        <v/>
      </c>
      <c r="CM143" s="31" t="str">
        <f t="shared" si="417"/>
        <v/>
      </c>
      <c r="CN143" s="31" t="str">
        <f t="shared" si="418"/>
        <v/>
      </c>
      <c r="CO143" s="31" t="str">
        <f t="shared" si="419"/>
        <v/>
      </c>
      <c r="CP143" s="31" t="str">
        <f t="shared" si="420"/>
        <v/>
      </c>
      <c r="CQ143" s="31" t="str">
        <f t="shared" si="421"/>
        <v/>
      </c>
      <c r="CR143" s="31" t="str">
        <f t="shared" si="422"/>
        <v/>
      </c>
      <c r="CS143" s="31" t="str">
        <f t="shared" si="423"/>
        <v/>
      </c>
      <c r="CT143" s="31" t="str">
        <f t="shared" si="424"/>
        <v/>
      </c>
      <c r="CU143" s="31" t="str">
        <f t="shared" si="425"/>
        <v/>
      </c>
      <c r="CV143" s="31" t="str">
        <f t="shared" si="426"/>
        <v/>
      </c>
      <c r="CW143" s="31" t="str">
        <f t="shared" si="427"/>
        <v/>
      </c>
      <c r="CX143" s="31" t="str">
        <f t="shared" si="428"/>
        <v/>
      </c>
      <c r="CY143" s="31" t="str">
        <f t="shared" si="429"/>
        <v/>
      </c>
      <c r="CZ143" s="31" t="str">
        <f t="shared" si="430"/>
        <v/>
      </c>
      <c r="DA143" s="31" t="str">
        <f t="shared" si="431"/>
        <v/>
      </c>
      <c r="DB143" s="31" t="str">
        <f t="shared" si="432"/>
        <v/>
      </c>
      <c r="DC143" s="31" t="str">
        <f t="shared" si="433"/>
        <v/>
      </c>
      <c r="DD143" s="31" t="str">
        <f t="shared" si="434"/>
        <v/>
      </c>
      <c r="DE143" s="31" t="str">
        <f t="shared" si="435"/>
        <v/>
      </c>
      <c r="DF143" s="31" t="str">
        <f t="shared" si="436"/>
        <v/>
      </c>
      <c r="DG143" s="31" t="str">
        <f t="shared" si="437"/>
        <v/>
      </c>
      <c r="DH143" s="31" t="str">
        <f t="shared" si="438"/>
        <v/>
      </c>
      <c r="DI143" s="31" t="str">
        <f t="shared" si="439"/>
        <v/>
      </c>
      <c r="DJ143" s="31" t="str">
        <f t="shared" si="440"/>
        <v/>
      </c>
      <c r="DK143" s="31" t="str">
        <f t="shared" si="441"/>
        <v/>
      </c>
      <c r="DL143" s="31" t="str">
        <f t="shared" si="442"/>
        <v/>
      </c>
      <c r="DM143" s="31" t="str">
        <f t="shared" si="443"/>
        <v/>
      </c>
      <c r="DN143" s="31" t="str">
        <f t="shared" si="444"/>
        <v/>
      </c>
      <c r="DO143" s="31" t="str">
        <f t="shared" si="445"/>
        <v/>
      </c>
      <c r="DP143" s="31" t="str">
        <f t="shared" si="446"/>
        <v/>
      </c>
      <c r="DQ143" s="31" t="str">
        <f t="shared" si="447"/>
        <v/>
      </c>
      <c r="DR143" s="31" t="str">
        <f t="shared" si="448"/>
        <v/>
      </c>
      <c r="DS143" s="31" t="str">
        <f t="shared" si="449"/>
        <v/>
      </c>
      <c r="DT143" s="31" t="str">
        <f t="shared" si="450"/>
        <v/>
      </c>
      <c r="DU143" s="31" t="str">
        <f t="shared" si="451"/>
        <v/>
      </c>
      <c r="DV143" s="31" t="str">
        <f t="shared" si="452"/>
        <v/>
      </c>
      <c r="DW143" s="48" t="e">
        <f t="shared" si="453"/>
        <v>#VALUE!</v>
      </c>
      <c r="DX143" s="72" t="str">
        <f t="shared" si="454"/>
        <v/>
      </c>
    </row>
    <row r="144" spans="1:128" ht="13.2" x14ac:dyDescent="0.25">
      <c r="A144" s="31" t="s">
        <v>318</v>
      </c>
      <c r="B144" s="72">
        <v>142</v>
      </c>
      <c r="C144" s="15"/>
      <c r="D144" s="15"/>
      <c r="E144" s="15"/>
      <c r="F144" s="15"/>
      <c r="G144" s="15"/>
      <c r="H144" s="47"/>
      <c r="I144" s="15"/>
      <c r="J144" s="47"/>
      <c r="K144" s="47"/>
      <c r="L144" s="47"/>
      <c r="M144" s="54"/>
      <c r="N144" s="54"/>
      <c r="O144" s="54"/>
      <c r="P144" s="54"/>
      <c r="Q144" s="54"/>
      <c r="R144" s="51"/>
      <c r="S144" s="51"/>
      <c r="T144" s="51"/>
      <c r="U144" s="51"/>
      <c r="V144" s="51"/>
      <c r="W144" s="51"/>
      <c r="X144" s="52" t="str">
        <f t="shared" si="364"/>
        <v xml:space="preserve"> </v>
      </c>
      <c r="Y144" s="52" t="str">
        <f t="shared" si="365"/>
        <v xml:space="preserve"> </v>
      </c>
      <c r="Z144" s="52" t="str">
        <f t="shared" si="366"/>
        <v xml:space="preserve"> </v>
      </c>
      <c r="AA144" s="52" t="str">
        <f t="shared" si="367"/>
        <v xml:space="preserve"> </v>
      </c>
      <c r="AB144" s="52" t="str">
        <f t="shared" si="368"/>
        <v xml:space="preserve"> </v>
      </c>
      <c r="AC144" s="54"/>
      <c r="AD144" s="54"/>
      <c r="AE144" s="54"/>
      <c r="AF144" s="54"/>
      <c r="AG144" s="54"/>
      <c r="AH144" s="52" t="str">
        <f t="shared" si="369"/>
        <v xml:space="preserve"> </v>
      </c>
      <c r="AI144" s="52" t="str">
        <f t="shared" si="370"/>
        <v xml:space="preserve"> </v>
      </c>
      <c r="AJ144" s="52" t="str">
        <f t="shared" si="371"/>
        <v xml:space="preserve"> </v>
      </c>
      <c r="AK144" s="52" t="str">
        <f t="shared" si="372"/>
        <v xml:space="preserve"> </v>
      </c>
      <c r="AL144" s="52" t="str">
        <f t="shared" si="373"/>
        <v xml:space="preserve"> </v>
      </c>
      <c r="AM144" s="53"/>
      <c r="AN144" s="53"/>
      <c r="AO144" s="53"/>
      <c r="AP144" s="53"/>
      <c r="AQ144" s="53"/>
      <c r="AR144" s="53"/>
      <c r="AS144" s="55" t="str">
        <f t="shared" si="374"/>
        <v/>
      </c>
      <c r="AT144" s="31" t="str">
        <f t="shared" si="375"/>
        <v/>
      </c>
      <c r="AU144" s="57" t="str">
        <f>IF(D144="","",IF(LOOKUP(AT144,'Master 2012 Pay Sheet'!$A$5:$A$35,'Master 2012 Pay Sheet'!$B$5:$B$35)&gt;0,LOOKUP(AT144,'Master 2012 Pay Sheet'!$A$5:$A$35,'Master 2012 Pay Sheet'!$B$5:$B$35),0))</f>
        <v/>
      </c>
      <c r="AV144" s="56" t="str">
        <f t="shared" si="376"/>
        <v/>
      </c>
      <c r="AW144" s="31" t="str">
        <f t="shared" si="377"/>
        <v/>
      </c>
      <c r="AX144" s="57" t="str">
        <f>IF(D144="","",IF(LOOKUP(AW144,'Master 2012 Pay Sheet'!$C$5:$C$35,'Master 2012 Pay Sheet'!$D$5:$D$35)&gt;0,LOOKUP(AW144,'Master 2012 Pay Sheet'!$C$5:$C$35,'Master 2012 Pay Sheet'!$D$5:$D$35),0))</f>
        <v/>
      </c>
      <c r="AY144" s="56" t="str">
        <f t="shared" si="378"/>
        <v/>
      </c>
      <c r="AZ144" s="31" t="str">
        <f t="shared" si="379"/>
        <v/>
      </c>
      <c r="BA144" s="57" t="str">
        <f>IF(D144="","",IF(LOOKUP(AZ144,'Master 2012 Pay Sheet'!$E$5:$E$35,'Master 2012 Pay Sheet'!$F$5:$F$35)&gt;0,LOOKUP(AZ144,'Master 2012 Pay Sheet'!$E$5:$E$35,'Master 2012 Pay Sheet'!$F$5:$F$35),0))</f>
        <v/>
      </c>
      <c r="BB144" s="57" t="str">
        <f t="shared" si="380"/>
        <v/>
      </c>
      <c r="BC144" s="31" t="str">
        <f t="shared" si="381"/>
        <v/>
      </c>
      <c r="BD144" s="31" t="str">
        <f t="shared" si="382"/>
        <v/>
      </c>
      <c r="BE144" s="31" t="str">
        <f t="shared" si="383"/>
        <v/>
      </c>
      <c r="BF144" s="56" t="str">
        <f t="shared" si="384"/>
        <v/>
      </c>
      <c r="BG144" s="31" t="str">
        <f t="shared" si="385"/>
        <v/>
      </c>
      <c r="BH144" s="31" t="str">
        <f t="shared" si="386"/>
        <v/>
      </c>
      <c r="BI144" s="56" t="str">
        <f t="shared" si="387"/>
        <v/>
      </c>
      <c r="BJ144" s="31" t="str">
        <f t="shared" si="388"/>
        <v/>
      </c>
      <c r="BK144" s="31" t="str">
        <f t="shared" si="389"/>
        <v/>
      </c>
      <c r="BL144" s="31" t="str">
        <f t="shared" si="390"/>
        <v/>
      </c>
      <c r="BM144" s="31" t="str">
        <f t="shared" si="391"/>
        <v/>
      </c>
      <c r="BN144" s="31" t="str">
        <f t="shared" si="392"/>
        <v/>
      </c>
      <c r="BO144" s="31" t="str">
        <f t="shared" si="393"/>
        <v/>
      </c>
      <c r="BP144" s="31" t="str">
        <f t="shared" si="394"/>
        <v/>
      </c>
      <c r="BQ144" s="31" t="str">
        <f t="shared" si="395"/>
        <v/>
      </c>
      <c r="BR144" s="31" t="str">
        <f t="shared" si="396"/>
        <v/>
      </c>
      <c r="BS144" s="31" t="str">
        <f t="shared" si="397"/>
        <v/>
      </c>
      <c r="BT144" s="31" t="str">
        <f t="shared" si="398"/>
        <v/>
      </c>
      <c r="BU144" s="31" t="str">
        <f t="shared" si="399"/>
        <v/>
      </c>
      <c r="BV144" s="31" t="str">
        <f t="shared" si="400"/>
        <v/>
      </c>
      <c r="BW144" s="31" t="str">
        <f t="shared" si="401"/>
        <v/>
      </c>
      <c r="BX144" s="31" t="str">
        <f t="shared" si="402"/>
        <v/>
      </c>
      <c r="BY144" s="31" t="str">
        <f t="shared" si="403"/>
        <v/>
      </c>
      <c r="BZ144" s="31" t="str">
        <f t="shared" si="404"/>
        <v/>
      </c>
      <c r="CA144" s="31" t="str">
        <f t="shared" si="405"/>
        <v/>
      </c>
      <c r="CB144" s="31" t="str">
        <f t="shared" si="406"/>
        <v/>
      </c>
      <c r="CC144" s="31" t="str">
        <f t="shared" si="407"/>
        <v/>
      </c>
      <c r="CD144" s="31" t="str">
        <f t="shared" si="408"/>
        <v/>
      </c>
      <c r="CE144" s="31" t="str">
        <f t="shared" si="409"/>
        <v/>
      </c>
      <c r="CF144" s="31" t="str">
        <f t="shared" si="410"/>
        <v/>
      </c>
      <c r="CG144" s="31" t="str">
        <f t="shared" si="411"/>
        <v/>
      </c>
      <c r="CH144" s="31" t="str">
        <f t="shared" si="412"/>
        <v/>
      </c>
      <c r="CI144" s="31" t="str">
        <f t="shared" si="413"/>
        <v/>
      </c>
      <c r="CJ144" s="31" t="str">
        <f t="shared" si="414"/>
        <v/>
      </c>
      <c r="CK144" s="31" t="str">
        <f t="shared" si="415"/>
        <v/>
      </c>
      <c r="CL144" s="31" t="str">
        <f t="shared" si="416"/>
        <v/>
      </c>
      <c r="CM144" s="31" t="str">
        <f t="shared" si="417"/>
        <v/>
      </c>
      <c r="CN144" s="31" t="str">
        <f t="shared" si="418"/>
        <v/>
      </c>
      <c r="CO144" s="31" t="str">
        <f t="shared" si="419"/>
        <v/>
      </c>
      <c r="CP144" s="31" t="str">
        <f t="shared" si="420"/>
        <v/>
      </c>
      <c r="CQ144" s="31" t="str">
        <f t="shared" si="421"/>
        <v/>
      </c>
      <c r="CR144" s="31" t="str">
        <f t="shared" si="422"/>
        <v/>
      </c>
      <c r="CS144" s="31" t="str">
        <f t="shared" si="423"/>
        <v/>
      </c>
      <c r="CT144" s="31" t="str">
        <f t="shared" si="424"/>
        <v/>
      </c>
      <c r="CU144" s="31" t="str">
        <f t="shared" si="425"/>
        <v/>
      </c>
      <c r="CV144" s="31" t="str">
        <f t="shared" si="426"/>
        <v/>
      </c>
      <c r="CW144" s="31" t="str">
        <f t="shared" si="427"/>
        <v/>
      </c>
      <c r="CX144" s="31" t="str">
        <f t="shared" si="428"/>
        <v/>
      </c>
      <c r="CY144" s="31" t="str">
        <f t="shared" si="429"/>
        <v/>
      </c>
      <c r="CZ144" s="31" t="str">
        <f t="shared" si="430"/>
        <v/>
      </c>
      <c r="DA144" s="31" t="str">
        <f t="shared" si="431"/>
        <v/>
      </c>
      <c r="DB144" s="31" t="str">
        <f t="shared" si="432"/>
        <v/>
      </c>
      <c r="DC144" s="31" t="str">
        <f t="shared" si="433"/>
        <v/>
      </c>
      <c r="DD144" s="31" t="str">
        <f t="shared" si="434"/>
        <v/>
      </c>
      <c r="DE144" s="31" t="str">
        <f t="shared" si="435"/>
        <v/>
      </c>
      <c r="DF144" s="31" t="str">
        <f t="shared" si="436"/>
        <v/>
      </c>
      <c r="DG144" s="31" t="str">
        <f t="shared" si="437"/>
        <v/>
      </c>
      <c r="DH144" s="31" t="str">
        <f t="shared" si="438"/>
        <v/>
      </c>
      <c r="DI144" s="31" t="str">
        <f t="shared" si="439"/>
        <v/>
      </c>
      <c r="DJ144" s="31" t="str">
        <f t="shared" si="440"/>
        <v/>
      </c>
      <c r="DK144" s="31" t="str">
        <f t="shared" si="441"/>
        <v/>
      </c>
      <c r="DL144" s="31" t="str">
        <f t="shared" si="442"/>
        <v/>
      </c>
      <c r="DM144" s="31" t="str">
        <f t="shared" si="443"/>
        <v/>
      </c>
      <c r="DN144" s="31" t="str">
        <f t="shared" si="444"/>
        <v/>
      </c>
      <c r="DO144" s="31" t="str">
        <f t="shared" si="445"/>
        <v/>
      </c>
      <c r="DP144" s="31" t="str">
        <f t="shared" si="446"/>
        <v/>
      </c>
      <c r="DQ144" s="31" t="str">
        <f t="shared" si="447"/>
        <v/>
      </c>
      <c r="DR144" s="31" t="str">
        <f t="shared" si="448"/>
        <v/>
      </c>
      <c r="DS144" s="31" t="str">
        <f t="shared" si="449"/>
        <v/>
      </c>
      <c r="DT144" s="31" t="str">
        <f t="shared" si="450"/>
        <v/>
      </c>
      <c r="DU144" s="31" t="str">
        <f t="shared" si="451"/>
        <v/>
      </c>
      <c r="DV144" s="31" t="str">
        <f t="shared" si="452"/>
        <v/>
      </c>
      <c r="DW144" s="48" t="e">
        <f t="shared" si="453"/>
        <v>#VALUE!</v>
      </c>
      <c r="DX144" s="72" t="str">
        <f t="shared" si="454"/>
        <v/>
      </c>
    </row>
    <row r="145" spans="1:128" ht="13.2" x14ac:dyDescent="0.25">
      <c r="A145" s="31" t="s">
        <v>318</v>
      </c>
      <c r="B145" s="72">
        <v>143</v>
      </c>
      <c r="C145" s="15"/>
      <c r="D145" s="15"/>
      <c r="E145" s="15"/>
      <c r="F145" s="15"/>
      <c r="G145" s="15"/>
      <c r="H145" s="47"/>
      <c r="I145" s="15"/>
      <c r="J145" s="47"/>
      <c r="K145" s="47"/>
      <c r="L145" s="47"/>
      <c r="M145" s="54"/>
      <c r="N145" s="54"/>
      <c r="O145" s="54"/>
      <c r="P145" s="54"/>
      <c r="Q145" s="54"/>
      <c r="R145" s="51"/>
      <c r="S145" s="51"/>
      <c r="T145" s="51"/>
      <c r="U145" s="51"/>
      <c r="V145" s="51"/>
      <c r="W145" s="51"/>
      <c r="X145" s="52" t="str">
        <f t="shared" si="364"/>
        <v xml:space="preserve"> </v>
      </c>
      <c r="Y145" s="52" t="str">
        <f t="shared" si="365"/>
        <v xml:space="preserve"> </v>
      </c>
      <c r="Z145" s="52" t="str">
        <f t="shared" si="366"/>
        <v xml:space="preserve"> </v>
      </c>
      <c r="AA145" s="52" t="str">
        <f t="shared" si="367"/>
        <v xml:space="preserve"> </v>
      </c>
      <c r="AB145" s="52" t="str">
        <f t="shared" si="368"/>
        <v xml:space="preserve"> </v>
      </c>
      <c r="AC145" s="54"/>
      <c r="AD145" s="54"/>
      <c r="AE145" s="54"/>
      <c r="AF145" s="54"/>
      <c r="AG145" s="54"/>
      <c r="AH145" s="52" t="str">
        <f t="shared" si="369"/>
        <v xml:space="preserve"> </v>
      </c>
      <c r="AI145" s="52" t="str">
        <f t="shared" si="370"/>
        <v xml:space="preserve"> </v>
      </c>
      <c r="AJ145" s="52" t="str">
        <f t="shared" si="371"/>
        <v xml:space="preserve"> </v>
      </c>
      <c r="AK145" s="52" t="str">
        <f t="shared" si="372"/>
        <v xml:space="preserve"> </v>
      </c>
      <c r="AL145" s="52" t="str">
        <f t="shared" si="373"/>
        <v xml:space="preserve"> </v>
      </c>
      <c r="AM145" s="53"/>
      <c r="AN145" s="53"/>
      <c r="AO145" s="53"/>
      <c r="AP145" s="53"/>
      <c r="AQ145" s="53"/>
      <c r="AR145" s="53"/>
      <c r="AS145" s="55" t="str">
        <f t="shared" si="374"/>
        <v/>
      </c>
      <c r="AT145" s="31" t="str">
        <f t="shared" si="375"/>
        <v/>
      </c>
      <c r="AU145" s="57" t="str">
        <f>IF(D145="","",IF(LOOKUP(AT145,'Master 2012 Pay Sheet'!$A$5:$A$35,'Master 2012 Pay Sheet'!$B$5:$B$35)&gt;0,LOOKUP(AT145,'Master 2012 Pay Sheet'!$A$5:$A$35,'Master 2012 Pay Sheet'!$B$5:$B$35),0))</f>
        <v/>
      </c>
      <c r="AV145" s="56" t="str">
        <f t="shared" si="376"/>
        <v/>
      </c>
      <c r="AW145" s="31" t="str">
        <f t="shared" si="377"/>
        <v/>
      </c>
      <c r="AX145" s="57" t="str">
        <f>IF(D145="","",IF(LOOKUP(AW145,'Master 2012 Pay Sheet'!$C$5:$C$35,'Master 2012 Pay Sheet'!$D$5:$D$35)&gt;0,LOOKUP(AW145,'Master 2012 Pay Sheet'!$C$5:$C$35,'Master 2012 Pay Sheet'!$D$5:$D$35),0))</f>
        <v/>
      </c>
      <c r="AY145" s="56" t="str">
        <f t="shared" si="378"/>
        <v/>
      </c>
      <c r="AZ145" s="31" t="str">
        <f t="shared" si="379"/>
        <v/>
      </c>
      <c r="BA145" s="57" t="str">
        <f>IF(D145="","",IF(LOOKUP(AZ145,'Master 2012 Pay Sheet'!$E$5:$E$35,'Master 2012 Pay Sheet'!$F$5:$F$35)&gt;0,LOOKUP(AZ145,'Master 2012 Pay Sheet'!$E$5:$E$35,'Master 2012 Pay Sheet'!$F$5:$F$35),0))</f>
        <v/>
      </c>
      <c r="BB145" s="57" t="str">
        <f t="shared" si="380"/>
        <v/>
      </c>
      <c r="BC145" s="31" t="str">
        <f t="shared" si="381"/>
        <v/>
      </c>
      <c r="BD145" s="31" t="str">
        <f t="shared" si="382"/>
        <v/>
      </c>
      <c r="BE145" s="31" t="str">
        <f t="shared" si="383"/>
        <v/>
      </c>
      <c r="BF145" s="56" t="str">
        <f t="shared" si="384"/>
        <v/>
      </c>
      <c r="BG145" s="31" t="str">
        <f t="shared" si="385"/>
        <v/>
      </c>
      <c r="BH145" s="31" t="str">
        <f t="shared" si="386"/>
        <v/>
      </c>
      <c r="BI145" s="56" t="str">
        <f t="shared" si="387"/>
        <v/>
      </c>
      <c r="BJ145" s="31" t="str">
        <f t="shared" si="388"/>
        <v/>
      </c>
      <c r="BK145" s="31" t="str">
        <f t="shared" si="389"/>
        <v/>
      </c>
      <c r="BL145" s="31" t="str">
        <f t="shared" si="390"/>
        <v/>
      </c>
      <c r="BM145" s="31" t="str">
        <f t="shared" si="391"/>
        <v/>
      </c>
      <c r="BN145" s="31" t="str">
        <f t="shared" si="392"/>
        <v/>
      </c>
      <c r="BO145" s="31" t="str">
        <f t="shared" si="393"/>
        <v/>
      </c>
      <c r="BP145" s="31" t="str">
        <f t="shared" si="394"/>
        <v/>
      </c>
      <c r="BQ145" s="31" t="str">
        <f t="shared" si="395"/>
        <v/>
      </c>
      <c r="BR145" s="31" t="str">
        <f t="shared" si="396"/>
        <v/>
      </c>
      <c r="BS145" s="31" t="str">
        <f t="shared" si="397"/>
        <v/>
      </c>
      <c r="BT145" s="31" t="str">
        <f t="shared" si="398"/>
        <v/>
      </c>
      <c r="BU145" s="31" t="str">
        <f t="shared" si="399"/>
        <v/>
      </c>
      <c r="BV145" s="31" t="str">
        <f t="shared" si="400"/>
        <v/>
      </c>
      <c r="BW145" s="31" t="str">
        <f t="shared" si="401"/>
        <v/>
      </c>
      <c r="BX145" s="31" t="str">
        <f t="shared" si="402"/>
        <v/>
      </c>
      <c r="BY145" s="31" t="str">
        <f t="shared" si="403"/>
        <v/>
      </c>
      <c r="BZ145" s="31" t="str">
        <f t="shared" si="404"/>
        <v/>
      </c>
      <c r="CA145" s="31" t="str">
        <f t="shared" si="405"/>
        <v/>
      </c>
      <c r="CB145" s="31" t="str">
        <f t="shared" si="406"/>
        <v/>
      </c>
      <c r="CC145" s="31" t="str">
        <f t="shared" si="407"/>
        <v/>
      </c>
      <c r="CD145" s="31" t="str">
        <f t="shared" si="408"/>
        <v/>
      </c>
      <c r="CE145" s="31" t="str">
        <f t="shared" si="409"/>
        <v/>
      </c>
      <c r="CF145" s="31" t="str">
        <f t="shared" si="410"/>
        <v/>
      </c>
      <c r="CG145" s="31" t="str">
        <f t="shared" si="411"/>
        <v/>
      </c>
      <c r="CH145" s="31" t="str">
        <f t="shared" si="412"/>
        <v/>
      </c>
      <c r="CI145" s="31" t="str">
        <f t="shared" si="413"/>
        <v/>
      </c>
      <c r="CJ145" s="31" t="str">
        <f t="shared" si="414"/>
        <v/>
      </c>
      <c r="CK145" s="31" t="str">
        <f t="shared" si="415"/>
        <v/>
      </c>
      <c r="CL145" s="31" t="str">
        <f t="shared" si="416"/>
        <v/>
      </c>
      <c r="CM145" s="31" t="str">
        <f t="shared" si="417"/>
        <v/>
      </c>
      <c r="CN145" s="31" t="str">
        <f t="shared" si="418"/>
        <v/>
      </c>
      <c r="CO145" s="31" t="str">
        <f t="shared" si="419"/>
        <v/>
      </c>
      <c r="CP145" s="31" t="str">
        <f t="shared" si="420"/>
        <v/>
      </c>
      <c r="CQ145" s="31" t="str">
        <f t="shared" si="421"/>
        <v/>
      </c>
      <c r="CR145" s="31" t="str">
        <f t="shared" si="422"/>
        <v/>
      </c>
      <c r="CS145" s="31" t="str">
        <f t="shared" si="423"/>
        <v/>
      </c>
      <c r="CT145" s="31" t="str">
        <f t="shared" si="424"/>
        <v/>
      </c>
      <c r="CU145" s="31" t="str">
        <f t="shared" si="425"/>
        <v/>
      </c>
      <c r="CV145" s="31" t="str">
        <f t="shared" si="426"/>
        <v/>
      </c>
      <c r="CW145" s="31" t="str">
        <f t="shared" si="427"/>
        <v/>
      </c>
      <c r="CX145" s="31" t="str">
        <f t="shared" si="428"/>
        <v/>
      </c>
      <c r="CY145" s="31" t="str">
        <f t="shared" si="429"/>
        <v/>
      </c>
      <c r="CZ145" s="31" t="str">
        <f t="shared" si="430"/>
        <v/>
      </c>
      <c r="DA145" s="31" t="str">
        <f t="shared" si="431"/>
        <v/>
      </c>
      <c r="DB145" s="31" t="str">
        <f t="shared" si="432"/>
        <v/>
      </c>
      <c r="DC145" s="31" t="str">
        <f t="shared" si="433"/>
        <v/>
      </c>
      <c r="DD145" s="31" t="str">
        <f t="shared" si="434"/>
        <v/>
      </c>
      <c r="DE145" s="31" t="str">
        <f t="shared" si="435"/>
        <v/>
      </c>
      <c r="DF145" s="31" t="str">
        <f t="shared" si="436"/>
        <v/>
      </c>
      <c r="DG145" s="31" t="str">
        <f t="shared" si="437"/>
        <v/>
      </c>
      <c r="DH145" s="31" t="str">
        <f t="shared" si="438"/>
        <v/>
      </c>
      <c r="DI145" s="31" t="str">
        <f t="shared" si="439"/>
        <v/>
      </c>
      <c r="DJ145" s="31" t="str">
        <f t="shared" si="440"/>
        <v/>
      </c>
      <c r="DK145" s="31" t="str">
        <f t="shared" si="441"/>
        <v/>
      </c>
      <c r="DL145" s="31" t="str">
        <f t="shared" si="442"/>
        <v/>
      </c>
      <c r="DM145" s="31" t="str">
        <f t="shared" si="443"/>
        <v/>
      </c>
      <c r="DN145" s="31" t="str">
        <f t="shared" si="444"/>
        <v/>
      </c>
      <c r="DO145" s="31" t="str">
        <f t="shared" si="445"/>
        <v/>
      </c>
      <c r="DP145" s="31" t="str">
        <f t="shared" si="446"/>
        <v/>
      </c>
      <c r="DQ145" s="31" t="str">
        <f t="shared" si="447"/>
        <v/>
      </c>
      <c r="DR145" s="31" t="str">
        <f t="shared" si="448"/>
        <v/>
      </c>
      <c r="DS145" s="31" t="str">
        <f t="shared" si="449"/>
        <v/>
      </c>
      <c r="DT145" s="31" t="str">
        <f t="shared" si="450"/>
        <v/>
      </c>
      <c r="DU145" s="31" t="str">
        <f t="shared" si="451"/>
        <v/>
      </c>
      <c r="DV145" s="31" t="str">
        <f t="shared" si="452"/>
        <v/>
      </c>
      <c r="DW145" s="48" t="e">
        <f t="shared" si="453"/>
        <v>#VALUE!</v>
      </c>
      <c r="DX145" s="72" t="str">
        <f t="shared" si="454"/>
        <v/>
      </c>
    </row>
    <row r="146" spans="1:128" ht="13.2" x14ac:dyDescent="0.25">
      <c r="A146" s="31" t="s">
        <v>318</v>
      </c>
      <c r="B146" s="72">
        <v>144</v>
      </c>
      <c r="C146" s="15"/>
      <c r="D146" s="15"/>
      <c r="E146" s="15"/>
      <c r="F146" s="15"/>
      <c r="G146" s="15"/>
      <c r="H146" s="47"/>
      <c r="I146" s="15"/>
      <c r="J146" s="47"/>
      <c r="K146" s="47"/>
      <c r="L146" s="47"/>
      <c r="M146" s="54"/>
      <c r="N146" s="54"/>
      <c r="O146" s="54"/>
      <c r="P146" s="54"/>
      <c r="Q146" s="54"/>
      <c r="R146" s="51"/>
      <c r="S146" s="51"/>
      <c r="T146" s="51"/>
      <c r="U146" s="51"/>
      <c r="V146" s="51"/>
      <c r="W146" s="51"/>
      <c r="X146" s="52" t="str">
        <f t="shared" si="364"/>
        <v xml:space="preserve"> </v>
      </c>
      <c r="Y146" s="52" t="str">
        <f t="shared" si="365"/>
        <v xml:space="preserve"> </v>
      </c>
      <c r="Z146" s="52" t="str">
        <f t="shared" si="366"/>
        <v xml:space="preserve"> </v>
      </c>
      <c r="AA146" s="52" t="str">
        <f t="shared" si="367"/>
        <v xml:space="preserve"> </v>
      </c>
      <c r="AB146" s="52" t="str">
        <f t="shared" si="368"/>
        <v xml:space="preserve"> </v>
      </c>
      <c r="AC146" s="54"/>
      <c r="AD146" s="54"/>
      <c r="AE146" s="54"/>
      <c r="AF146" s="54"/>
      <c r="AG146" s="54"/>
      <c r="AH146" s="52" t="str">
        <f t="shared" si="369"/>
        <v xml:space="preserve"> </v>
      </c>
      <c r="AI146" s="52" t="str">
        <f t="shared" si="370"/>
        <v xml:space="preserve"> </v>
      </c>
      <c r="AJ146" s="52" t="str">
        <f t="shared" si="371"/>
        <v xml:space="preserve"> </v>
      </c>
      <c r="AK146" s="52" t="str">
        <f t="shared" si="372"/>
        <v xml:space="preserve"> </v>
      </c>
      <c r="AL146" s="52" t="str">
        <f t="shared" si="373"/>
        <v xml:space="preserve"> </v>
      </c>
      <c r="AM146" s="53"/>
      <c r="AN146" s="53"/>
      <c r="AO146" s="53"/>
      <c r="AP146" s="53"/>
      <c r="AQ146" s="53"/>
      <c r="AR146" s="53"/>
      <c r="AS146" s="55" t="str">
        <f t="shared" si="374"/>
        <v/>
      </c>
      <c r="AT146" s="31" t="str">
        <f t="shared" si="375"/>
        <v/>
      </c>
      <c r="AU146" s="57" t="str">
        <f>IF(D146="","",IF(LOOKUP(AT146,'Master 2012 Pay Sheet'!$A$5:$A$35,'Master 2012 Pay Sheet'!$B$5:$B$35)&gt;0,LOOKUP(AT146,'Master 2012 Pay Sheet'!$A$5:$A$35,'Master 2012 Pay Sheet'!$B$5:$B$35),0))</f>
        <v/>
      </c>
      <c r="AV146" s="56" t="str">
        <f t="shared" si="376"/>
        <v/>
      </c>
      <c r="AW146" s="31" t="str">
        <f t="shared" si="377"/>
        <v/>
      </c>
      <c r="AX146" s="57" t="str">
        <f>IF(D146="","",IF(LOOKUP(AW146,'Master 2012 Pay Sheet'!$C$5:$C$35,'Master 2012 Pay Sheet'!$D$5:$D$35)&gt;0,LOOKUP(AW146,'Master 2012 Pay Sheet'!$C$5:$C$35,'Master 2012 Pay Sheet'!$D$5:$D$35),0))</f>
        <v/>
      </c>
      <c r="AY146" s="56" t="str">
        <f t="shared" si="378"/>
        <v/>
      </c>
      <c r="AZ146" s="31" t="str">
        <f t="shared" si="379"/>
        <v/>
      </c>
      <c r="BA146" s="57" t="str">
        <f>IF(D146="","",IF(LOOKUP(AZ146,'Master 2012 Pay Sheet'!$E$5:$E$35,'Master 2012 Pay Sheet'!$F$5:$F$35)&gt;0,LOOKUP(AZ146,'Master 2012 Pay Sheet'!$E$5:$E$35,'Master 2012 Pay Sheet'!$F$5:$F$35),0))</f>
        <v/>
      </c>
      <c r="BB146" s="57" t="str">
        <f t="shared" si="380"/>
        <v/>
      </c>
      <c r="BC146" s="31" t="str">
        <f t="shared" si="381"/>
        <v/>
      </c>
      <c r="BD146" s="31" t="str">
        <f t="shared" si="382"/>
        <v/>
      </c>
      <c r="BE146" s="31" t="str">
        <f t="shared" si="383"/>
        <v/>
      </c>
      <c r="BF146" s="56" t="str">
        <f t="shared" si="384"/>
        <v/>
      </c>
      <c r="BG146" s="31" t="str">
        <f t="shared" si="385"/>
        <v/>
      </c>
      <c r="BH146" s="31" t="str">
        <f t="shared" si="386"/>
        <v/>
      </c>
      <c r="BI146" s="56" t="str">
        <f t="shared" si="387"/>
        <v/>
      </c>
      <c r="BJ146" s="31" t="str">
        <f t="shared" si="388"/>
        <v/>
      </c>
      <c r="BK146" s="31" t="str">
        <f t="shared" si="389"/>
        <v/>
      </c>
      <c r="BL146" s="31" t="str">
        <f t="shared" si="390"/>
        <v/>
      </c>
      <c r="BM146" s="31" t="str">
        <f t="shared" si="391"/>
        <v/>
      </c>
      <c r="BN146" s="31" t="str">
        <f t="shared" si="392"/>
        <v/>
      </c>
      <c r="BO146" s="31" t="str">
        <f t="shared" si="393"/>
        <v/>
      </c>
      <c r="BP146" s="31" t="str">
        <f t="shared" si="394"/>
        <v/>
      </c>
      <c r="BQ146" s="31" t="str">
        <f t="shared" si="395"/>
        <v/>
      </c>
      <c r="BR146" s="31" t="str">
        <f t="shared" si="396"/>
        <v/>
      </c>
      <c r="BS146" s="31" t="str">
        <f t="shared" si="397"/>
        <v/>
      </c>
      <c r="BT146" s="31" t="str">
        <f t="shared" si="398"/>
        <v/>
      </c>
      <c r="BU146" s="31" t="str">
        <f t="shared" si="399"/>
        <v/>
      </c>
      <c r="BV146" s="31" t="str">
        <f t="shared" si="400"/>
        <v/>
      </c>
      <c r="BW146" s="31" t="str">
        <f t="shared" si="401"/>
        <v/>
      </c>
      <c r="BX146" s="31" t="str">
        <f t="shared" si="402"/>
        <v/>
      </c>
      <c r="BY146" s="31" t="str">
        <f t="shared" si="403"/>
        <v/>
      </c>
      <c r="BZ146" s="31" t="str">
        <f t="shared" si="404"/>
        <v/>
      </c>
      <c r="CA146" s="31" t="str">
        <f t="shared" si="405"/>
        <v/>
      </c>
      <c r="CB146" s="31" t="str">
        <f t="shared" si="406"/>
        <v/>
      </c>
      <c r="CC146" s="31" t="str">
        <f t="shared" si="407"/>
        <v/>
      </c>
      <c r="CD146" s="31" t="str">
        <f t="shared" si="408"/>
        <v/>
      </c>
      <c r="CE146" s="31" t="str">
        <f t="shared" si="409"/>
        <v/>
      </c>
      <c r="CF146" s="31" t="str">
        <f t="shared" si="410"/>
        <v/>
      </c>
      <c r="CG146" s="31" t="str">
        <f t="shared" si="411"/>
        <v/>
      </c>
      <c r="CH146" s="31" t="str">
        <f t="shared" si="412"/>
        <v/>
      </c>
      <c r="CI146" s="31" t="str">
        <f t="shared" si="413"/>
        <v/>
      </c>
      <c r="CJ146" s="31" t="str">
        <f t="shared" si="414"/>
        <v/>
      </c>
      <c r="CK146" s="31" t="str">
        <f t="shared" si="415"/>
        <v/>
      </c>
      <c r="CL146" s="31" t="str">
        <f t="shared" si="416"/>
        <v/>
      </c>
      <c r="CM146" s="31" t="str">
        <f t="shared" si="417"/>
        <v/>
      </c>
      <c r="CN146" s="31" t="str">
        <f t="shared" si="418"/>
        <v/>
      </c>
      <c r="CO146" s="31" t="str">
        <f t="shared" si="419"/>
        <v/>
      </c>
      <c r="CP146" s="31" t="str">
        <f t="shared" si="420"/>
        <v/>
      </c>
      <c r="CQ146" s="31" t="str">
        <f t="shared" si="421"/>
        <v/>
      </c>
      <c r="CR146" s="31" t="str">
        <f t="shared" si="422"/>
        <v/>
      </c>
      <c r="CS146" s="31" t="str">
        <f t="shared" si="423"/>
        <v/>
      </c>
      <c r="CT146" s="31" t="str">
        <f t="shared" si="424"/>
        <v/>
      </c>
      <c r="CU146" s="31" t="str">
        <f t="shared" si="425"/>
        <v/>
      </c>
      <c r="CV146" s="31" t="str">
        <f t="shared" si="426"/>
        <v/>
      </c>
      <c r="CW146" s="31" t="str">
        <f t="shared" si="427"/>
        <v/>
      </c>
      <c r="CX146" s="31" t="str">
        <f t="shared" si="428"/>
        <v/>
      </c>
      <c r="CY146" s="31" t="str">
        <f t="shared" si="429"/>
        <v/>
      </c>
      <c r="CZ146" s="31" t="str">
        <f t="shared" si="430"/>
        <v/>
      </c>
      <c r="DA146" s="31" t="str">
        <f t="shared" si="431"/>
        <v/>
      </c>
      <c r="DB146" s="31" t="str">
        <f t="shared" si="432"/>
        <v/>
      </c>
      <c r="DC146" s="31" t="str">
        <f t="shared" si="433"/>
        <v/>
      </c>
      <c r="DD146" s="31" t="str">
        <f t="shared" si="434"/>
        <v/>
      </c>
      <c r="DE146" s="31" t="str">
        <f t="shared" si="435"/>
        <v/>
      </c>
      <c r="DF146" s="31" t="str">
        <f t="shared" si="436"/>
        <v/>
      </c>
      <c r="DG146" s="31" t="str">
        <f t="shared" si="437"/>
        <v/>
      </c>
      <c r="DH146" s="31" t="str">
        <f t="shared" si="438"/>
        <v/>
      </c>
      <c r="DI146" s="31" t="str">
        <f t="shared" si="439"/>
        <v/>
      </c>
      <c r="DJ146" s="31" t="str">
        <f t="shared" si="440"/>
        <v/>
      </c>
      <c r="DK146" s="31" t="str">
        <f t="shared" si="441"/>
        <v/>
      </c>
      <c r="DL146" s="31" t="str">
        <f t="shared" si="442"/>
        <v/>
      </c>
      <c r="DM146" s="31" t="str">
        <f t="shared" si="443"/>
        <v/>
      </c>
      <c r="DN146" s="31" t="str">
        <f t="shared" si="444"/>
        <v/>
      </c>
      <c r="DO146" s="31" t="str">
        <f t="shared" si="445"/>
        <v/>
      </c>
      <c r="DP146" s="31" t="str">
        <f t="shared" si="446"/>
        <v/>
      </c>
      <c r="DQ146" s="31" t="str">
        <f t="shared" si="447"/>
        <v/>
      </c>
      <c r="DR146" s="31" t="str">
        <f t="shared" si="448"/>
        <v/>
      </c>
      <c r="DS146" s="31" t="str">
        <f t="shared" si="449"/>
        <v/>
      </c>
      <c r="DT146" s="31" t="str">
        <f t="shared" si="450"/>
        <v/>
      </c>
      <c r="DU146" s="31" t="str">
        <f t="shared" si="451"/>
        <v/>
      </c>
      <c r="DV146" s="31" t="str">
        <f t="shared" si="452"/>
        <v/>
      </c>
      <c r="DW146" s="48" t="e">
        <f t="shared" si="453"/>
        <v>#VALUE!</v>
      </c>
      <c r="DX146" s="72" t="str">
        <f t="shared" si="454"/>
        <v/>
      </c>
    </row>
    <row r="147" spans="1:128" ht="13.2" x14ac:dyDescent="0.25">
      <c r="A147" s="31" t="s">
        <v>318</v>
      </c>
      <c r="B147" s="72">
        <v>145</v>
      </c>
      <c r="C147" s="15"/>
      <c r="D147" s="15"/>
      <c r="E147" s="15"/>
      <c r="F147" s="15"/>
      <c r="G147" s="15"/>
      <c r="H147" s="47"/>
      <c r="I147" s="15"/>
      <c r="J147" s="47"/>
      <c r="K147" s="47"/>
      <c r="L147" s="47"/>
      <c r="M147" s="54"/>
      <c r="N147" s="54"/>
      <c r="O147" s="54"/>
      <c r="P147" s="54"/>
      <c r="Q147" s="54"/>
      <c r="R147" s="51"/>
      <c r="S147" s="51"/>
      <c r="T147" s="51"/>
      <c r="U147" s="51"/>
      <c r="V147" s="51"/>
      <c r="W147" s="51"/>
      <c r="X147" s="52" t="str">
        <f t="shared" si="364"/>
        <v xml:space="preserve"> </v>
      </c>
      <c r="Y147" s="52" t="str">
        <f t="shared" si="365"/>
        <v xml:space="preserve"> </v>
      </c>
      <c r="Z147" s="52" t="str">
        <f t="shared" si="366"/>
        <v xml:space="preserve"> </v>
      </c>
      <c r="AA147" s="52" t="str">
        <f t="shared" si="367"/>
        <v xml:space="preserve"> </v>
      </c>
      <c r="AB147" s="52" t="str">
        <f t="shared" si="368"/>
        <v xml:space="preserve"> </v>
      </c>
      <c r="AC147" s="54"/>
      <c r="AD147" s="54"/>
      <c r="AE147" s="54"/>
      <c r="AF147" s="54"/>
      <c r="AG147" s="54"/>
      <c r="AH147" s="52" t="str">
        <f t="shared" si="369"/>
        <v xml:space="preserve"> </v>
      </c>
      <c r="AI147" s="52" t="str">
        <f t="shared" si="370"/>
        <v xml:space="preserve"> </v>
      </c>
      <c r="AJ147" s="52" t="str">
        <f t="shared" si="371"/>
        <v xml:space="preserve"> </v>
      </c>
      <c r="AK147" s="52" t="str">
        <f t="shared" si="372"/>
        <v xml:space="preserve"> </v>
      </c>
      <c r="AL147" s="52" t="str">
        <f t="shared" si="373"/>
        <v xml:space="preserve"> </v>
      </c>
      <c r="AM147" s="53"/>
      <c r="AN147" s="53"/>
      <c r="AO147" s="53"/>
      <c r="AP147" s="53"/>
      <c r="AQ147" s="53"/>
      <c r="AR147" s="53"/>
      <c r="AS147" s="55" t="str">
        <f t="shared" si="374"/>
        <v/>
      </c>
      <c r="AT147" s="31" t="str">
        <f t="shared" si="375"/>
        <v/>
      </c>
      <c r="AU147" s="57" t="str">
        <f>IF(D147="","",IF(LOOKUP(AT147,'Master 2012 Pay Sheet'!$A$5:$A$35,'Master 2012 Pay Sheet'!$B$5:$B$35)&gt;0,LOOKUP(AT147,'Master 2012 Pay Sheet'!$A$5:$A$35,'Master 2012 Pay Sheet'!$B$5:$B$35),0))</f>
        <v/>
      </c>
      <c r="AV147" s="56" t="str">
        <f t="shared" si="376"/>
        <v/>
      </c>
      <c r="AW147" s="31" t="str">
        <f t="shared" si="377"/>
        <v/>
      </c>
      <c r="AX147" s="57" t="str">
        <f>IF(D147="","",IF(LOOKUP(AW147,'Master 2012 Pay Sheet'!$C$5:$C$35,'Master 2012 Pay Sheet'!$D$5:$D$35)&gt;0,LOOKUP(AW147,'Master 2012 Pay Sheet'!$C$5:$C$35,'Master 2012 Pay Sheet'!$D$5:$D$35),0))</f>
        <v/>
      </c>
      <c r="AY147" s="56" t="str">
        <f t="shared" si="378"/>
        <v/>
      </c>
      <c r="AZ147" s="31" t="str">
        <f t="shared" si="379"/>
        <v/>
      </c>
      <c r="BA147" s="57" t="str">
        <f>IF(D147="","",IF(LOOKUP(AZ147,'Master 2012 Pay Sheet'!$E$5:$E$35,'Master 2012 Pay Sheet'!$F$5:$F$35)&gt;0,LOOKUP(AZ147,'Master 2012 Pay Sheet'!$E$5:$E$35,'Master 2012 Pay Sheet'!$F$5:$F$35),0))</f>
        <v/>
      </c>
      <c r="BB147" s="57" t="str">
        <f t="shared" si="380"/>
        <v/>
      </c>
      <c r="BC147" s="31" t="str">
        <f t="shared" si="381"/>
        <v/>
      </c>
      <c r="BD147" s="31" t="str">
        <f t="shared" si="382"/>
        <v/>
      </c>
      <c r="BE147" s="31" t="str">
        <f t="shared" si="383"/>
        <v/>
      </c>
      <c r="BF147" s="56" t="str">
        <f t="shared" si="384"/>
        <v/>
      </c>
      <c r="BG147" s="31" t="str">
        <f t="shared" si="385"/>
        <v/>
      </c>
      <c r="BH147" s="31" t="str">
        <f t="shared" si="386"/>
        <v/>
      </c>
      <c r="BI147" s="56" t="str">
        <f t="shared" si="387"/>
        <v/>
      </c>
      <c r="BJ147" s="31" t="str">
        <f t="shared" si="388"/>
        <v/>
      </c>
      <c r="BK147" s="31" t="str">
        <f t="shared" si="389"/>
        <v/>
      </c>
      <c r="BL147" s="31" t="str">
        <f t="shared" si="390"/>
        <v/>
      </c>
      <c r="BM147" s="31" t="str">
        <f t="shared" si="391"/>
        <v/>
      </c>
      <c r="BN147" s="31" t="str">
        <f t="shared" si="392"/>
        <v/>
      </c>
      <c r="BO147" s="31" t="str">
        <f t="shared" si="393"/>
        <v/>
      </c>
      <c r="BP147" s="31" t="str">
        <f t="shared" si="394"/>
        <v/>
      </c>
      <c r="BQ147" s="31" t="str">
        <f t="shared" si="395"/>
        <v/>
      </c>
      <c r="BR147" s="31" t="str">
        <f t="shared" si="396"/>
        <v/>
      </c>
      <c r="BS147" s="31" t="str">
        <f t="shared" si="397"/>
        <v/>
      </c>
      <c r="BT147" s="31" t="str">
        <f t="shared" si="398"/>
        <v/>
      </c>
      <c r="BU147" s="31" t="str">
        <f t="shared" si="399"/>
        <v/>
      </c>
      <c r="BV147" s="31" t="str">
        <f t="shared" si="400"/>
        <v/>
      </c>
      <c r="BW147" s="31" t="str">
        <f t="shared" si="401"/>
        <v/>
      </c>
      <c r="BX147" s="31" t="str">
        <f t="shared" si="402"/>
        <v/>
      </c>
      <c r="BY147" s="31" t="str">
        <f t="shared" si="403"/>
        <v/>
      </c>
      <c r="BZ147" s="31" t="str">
        <f t="shared" si="404"/>
        <v/>
      </c>
      <c r="CA147" s="31" t="str">
        <f t="shared" si="405"/>
        <v/>
      </c>
      <c r="CB147" s="31" t="str">
        <f t="shared" si="406"/>
        <v/>
      </c>
      <c r="CC147" s="31" t="str">
        <f t="shared" si="407"/>
        <v/>
      </c>
      <c r="CD147" s="31" t="str">
        <f t="shared" si="408"/>
        <v/>
      </c>
      <c r="CE147" s="31" t="str">
        <f t="shared" si="409"/>
        <v/>
      </c>
      <c r="CF147" s="31" t="str">
        <f t="shared" si="410"/>
        <v/>
      </c>
      <c r="CG147" s="31" t="str">
        <f t="shared" si="411"/>
        <v/>
      </c>
      <c r="CH147" s="31" t="str">
        <f t="shared" si="412"/>
        <v/>
      </c>
      <c r="CI147" s="31" t="str">
        <f t="shared" si="413"/>
        <v/>
      </c>
      <c r="CJ147" s="31" t="str">
        <f t="shared" si="414"/>
        <v/>
      </c>
      <c r="CK147" s="31" t="str">
        <f t="shared" si="415"/>
        <v/>
      </c>
      <c r="CL147" s="31" t="str">
        <f t="shared" si="416"/>
        <v/>
      </c>
      <c r="CM147" s="31" t="str">
        <f t="shared" si="417"/>
        <v/>
      </c>
      <c r="CN147" s="31" t="str">
        <f t="shared" si="418"/>
        <v/>
      </c>
      <c r="CO147" s="31" t="str">
        <f t="shared" si="419"/>
        <v/>
      </c>
      <c r="CP147" s="31" t="str">
        <f t="shared" si="420"/>
        <v/>
      </c>
      <c r="CQ147" s="31" t="str">
        <f t="shared" si="421"/>
        <v/>
      </c>
      <c r="CR147" s="31" t="str">
        <f t="shared" si="422"/>
        <v/>
      </c>
      <c r="CS147" s="31" t="str">
        <f t="shared" si="423"/>
        <v/>
      </c>
      <c r="CT147" s="31" t="str">
        <f t="shared" si="424"/>
        <v/>
      </c>
      <c r="CU147" s="31" t="str">
        <f t="shared" si="425"/>
        <v/>
      </c>
      <c r="CV147" s="31" t="str">
        <f t="shared" si="426"/>
        <v/>
      </c>
      <c r="CW147" s="31" t="str">
        <f t="shared" si="427"/>
        <v/>
      </c>
      <c r="CX147" s="31" t="str">
        <f t="shared" si="428"/>
        <v/>
      </c>
      <c r="CY147" s="31" t="str">
        <f t="shared" si="429"/>
        <v/>
      </c>
      <c r="CZ147" s="31" t="str">
        <f t="shared" si="430"/>
        <v/>
      </c>
      <c r="DA147" s="31" t="str">
        <f t="shared" si="431"/>
        <v/>
      </c>
      <c r="DB147" s="31" t="str">
        <f t="shared" si="432"/>
        <v/>
      </c>
      <c r="DC147" s="31" t="str">
        <f t="shared" si="433"/>
        <v/>
      </c>
      <c r="DD147" s="31" t="str">
        <f t="shared" si="434"/>
        <v/>
      </c>
      <c r="DE147" s="31" t="str">
        <f t="shared" si="435"/>
        <v/>
      </c>
      <c r="DF147" s="31" t="str">
        <f t="shared" si="436"/>
        <v/>
      </c>
      <c r="DG147" s="31" t="str">
        <f t="shared" si="437"/>
        <v/>
      </c>
      <c r="DH147" s="31" t="str">
        <f t="shared" si="438"/>
        <v/>
      </c>
      <c r="DI147" s="31" t="str">
        <f t="shared" si="439"/>
        <v/>
      </c>
      <c r="DJ147" s="31" t="str">
        <f t="shared" si="440"/>
        <v/>
      </c>
      <c r="DK147" s="31" t="str">
        <f t="shared" si="441"/>
        <v/>
      </c>
      <c r="DL147" s="31" t="str">
        <f t="shared" si="442"/>
        <v/>
      </c>
      <c r="DM147" s="31" t="str">
        <f t="shared" si="443"/>
        <v/>
      </c>
      <c r="DN147" s="31" t="str">
        <f t="shared" si="444"/>
        <v/>
      </c>
      <c r="DO147" s="31" t="str">
        <f t="shared" si="445"/>
        <v/>
      </c>
      <c r="DP147" s="31" t="str">
        <f t="shared" si="446"/>
        <v/>
      </c>
      <c r="DQ147" s="31" t="str">
        <f t="shared" si="447"/>
        <v/>
      </c>
      <c r="DR147" s="31" t="str">
        <f t="shared" si="448"/>
        <v/>
      </c>
      <c r="DS147" s="31" t="str">
        <f t="shared" si="449"/>
        <v/>
      </c>
      <c r="DT147" s="31" t="str">
        <f t="shared" si="450"/>
        <v/>
      </c>
      <c r="DU147" s="31" t="str">
        <f t="shared" si="451"/>
        <v/>
      </c>
      <c r="DV147" s="31" t="str">
        <f t="shared" si="452"/>
        <v/>
      </c>
      <c r="DW147" s="48" t="e">
        <f t="shared" si="453"/>
        <v>#VALUE!</v>
      </c>
      <c r="DX147" s="72" t="str">
        <f t="shared" si="454"/>
        <v/>
      </c>
    </row>
    <row r="148" spans="1:128" ht="13.2" x14ac:dyDescent="0.25">
      <c r="A148" s="31" t="s">
        <v>318</v>
      </c>
      <c r="B148" s="72">
        <v>146</v>
      </c>
      <c r="C148" s="15"/>
      <c r="D148" s="15"/>
      <c r="E148" s="15"/>
      <c r="F148" s="15"/>
      <c r="G148" s="15"/>
      <c r="H148" s="47"/>
      <c r="I148" s="15"/>
      <c r="J148" s="47"/>
      <c r="K148" s="47"/>
      <c r="L148" s="47"/>
      <c r="M148" s="54"/>
      <c r="N148" s="54"/>
      <c r="O148" s="54"/>
      <c r="P148" s="54"/>
      <c r="Q148" s="54"/>
      <c r="R148" s="51"/>
      <c r="S148" s="51"/>
      <c r="T148" s="51"/>
      <c r="U148" s="51"/>
      <c r="V148" s="51"/>
      <c r="W148" s="51"/>
      <c r="X148" s="52" t="str">
        <f t="shared" si="364"/>
        <v xml:space="preserve"> </v>
      </c>
      <c r="Y148" s="52" t="str">
        <f t="shared" si="365"/>
        <v xml:space="preserve"> </v>
      </c>
      <c r="Z148" s="52" t="str">
        <f t="shared" si="366"/>
        <v xml:space="preserve"> </v>
      </c>
      <c r="AA148" s="52" t="str">
        <f t="shared" si="367"/>
        <v xml:space="preserve"> </v>
      </c>
      <c r="AB148" s="52" t="str">
        <f t="shared" si="368"/>
        <v xml:space="preserve"> </v>
      </c>
      <c r="AC148" s="54"/>
      <c r="AD148" s="54"/>
      <c r="AE148" s="54"/>
      <c r="AF148" s="54"/>
      <c r="AG148" s="54"/>
      <c r="AH148" s="52" t="str">
        <f t="shared" si="369"/>
        <v xml:space="preserve"> </v>
      </c>
      <c r="AI148" s="52" t="str">
        <f t="shared" si="370"/>
        <v xml:space="preserve"> </v>
      </c>
      <c r="AJ148" s="52" t="str">
        <f t="shared" si="371"/>
        <v xml:space="preserve"> </v>
      </c>
      <c r="AK148" s="52" t="str">
        <f t="shared" si="372"/>
        <v xml:space="preserve"> </v>
      </c>
      <c r="AL148" s="52" t="str">
        <f t="shared" si="373"/>
        <v xml:space="preserve"> </v>
      </c>
      <c r="AM148" s="53"/>
      <c r="AN148" s="53"/>
      <c r="AO148" s="53"/>
      <c r="AP148" s="53"/>
      <c r="AQ148" s="53"/>
      <c r="AR148" s="53"/>
      <c r="AS148" s="55" t="str">
        <f t="shared" si="374"/>
        <v/>
      </c>
      <c r="AT148" s="31" t="str">
        <f t="shared" si="375"/>
        <v/>
      </c>
      <c r="AU148" s="57" t="str">
        <f>IF(D148="","",IF(LOOKUP(AT148,'Master 2012 Pay Sheet'!$A$5:$A$35,'Master 2012 Pay Sheet'!$B$5:$B$35)&gt;0,LOOKUP(AT148,'Master 2012 Pay Sheet'!$A$5:$A$35,'Master 2012 Pay Sheet'!$B$5:$B$35),0))</f>
        <v/>
      </c>
      <c r="AV148" s="56" t="str">
        <f t="shared" si="376"/>
        <v/>
      </c>
      <c r="AW148" s="31" t="str">
        <f t="shared" si="377"/>
        <v/>
      </c>
      <c r="AX148" s="57" t="str">
        <f>IF(D148="","",IF(LOOKUP(AW148,'Master 2012 Pay Sheet'!$C$5:$C$35,'Master 2012 Pay Sheet'!$D$5:$D$35)&gt;0,LOOKUP(AW148,'Master 2012 Pay Sheet'!$C$5:$C$35,'Master 2012 Pay Sheet'!$D$5:$D$35),0))</f>
        <v/>
      </c>
      <c r="AY148" s="56" t="str">
        <f t="shared" si="378"/>
        <v/>
      </c>
      <c r="AZ148" s="31" t="str">
        <f t="shared" si="379"/>
        <v/>
      </c>
      <c r="BA148" s="57" t="str">
        <f>IF(D148="","",IF(LOOKUP(AZ148,'Master 2012 Pay Sheet'!$E$5:$E$35,'Master 2012 Pay Sheet'!$F$5:$F$35)&gt;0,LOOKUP(AZ148,'Master 2012 Pay Sheet'!$E$5:$E$35,'Master 2012 Pay Sheet'!$F$5:$F$35),0))</f>
        <v/>
      </c>
      <c r="BB148" s="57" t="str">
        <f t="shared" si="380"/>
        <v/>
      </c>
      <c r="BC148" s="31" t="str">
        <f t="shared" si="381"/>
        <v/>
      </c>
      <c r="BD148" s="31" t="str">
        <f t="shared" si="382"/>
        <v/>
      </c>
      <c r="BE148" s="31" t="str">
        <f t="shared" si="383"/>
        <v/>
      </c>
      <c r="BF148" s="56" t="str">
        <f t="shared" si="384"/>
        <v/>
      </c>
      <c r="BG148" s="31" t="str">
        <f t="shared" si="385"/>
        <v/>
      </c>
      <c r="BH148" s="31" t="str">
        <f t="shared" si="386"/>
        <v/>
      </c>
      <c r="BI148" s="56" t="str">
        <f t="shared" si="387"/>
        <v/>
      </c>
      <c r="BJ148" s="31" t="str">
        <f t="shared" si="388"/>
        <v/>
      </c>
      <c r="BK148" s="31" t="str">
        <f t="shared" si="389"/>
        <v/>
      </c>
      <c r="BL148" s="31" t="str">
        <f t="shared" si="390"/>
        <v/>
      </c>
      <c r="BM148" s="31" t="str">
        <f t="shared" si="391"/>
        <v/>
      </c>
      <c r="BN148" s="31" t="str">
        <f t="shared" si="392"/>
        <v/>
      </c>
      <c r="BO148" s="31" t="str">
        <f t="shared" si="393"/>
        <v/>
      </c>
      <c r="BP148" s="31" t="str">
        <f t="shared" si="394"/>
        <v/>
      </c>
      <c r="BQ148" s="31" t="str">
        <f t="shared" si="395"/>
        <v/>
      </c>
      <c r="BR148" s="31" t="str">
        <f t="shared" si="396"/>
        <v/>
      </c>
      <c r="BS148" s="31" t="str">
        <f t="shared" si="397"/>
        <v/>
      </c>
      <c r="BT148" s="31" t="str">
        <f t="shared" si="398"/>
        <v/>
      </c>
      <c r="BU148" s="31" t="str">
        <f t="shared" si="399"/>
        <v/>
      </c>
      <c r="BV148" s="31" t="str">
        <f t="shared" si="400"/>
        <v/>
      </c>
      <c r="BW148" s="31" t="str">
        <f t="shared" si="401"/>
        <v/>
      </c>
      <c r="BX148" s="31" t="str">
        <f t="shared" si="402"/>
        <v/>
      </c>
      <c r="BY148" s="31" t="str">
        <f t="shared" si="403"/>
        <v/>
      </c>
      <c r="BZ148" s="31" t="str">
        <f t="shared" si="404"/>
        <v/>
      </c>
      <c r="CA148" s="31" t="str">
        <f t="shared" si="405"/>
        <v/>
      </c>
      <c r="CB148" s="31" t="str">
        <f t="shared" si="406"/>
        <v/>
      </c>
      <c r="CC148" s="31" t="str">
        <f t="shared" si="407"/>
        <v/>
      </c>
      <c r="CD148" s="31" t="str">
        <f t="shared" si="408"/>
        <v/>
      </c>
      <c r="CE148" s="31" t="str">
        <f t="shared" si="409"/>
        <v/>
      </c>
      <c r="CF148" s="31" t="str">
        <f t="shared" si="410"/>
        <v/>
      </c>
      <c r="CG148" s="31" t="str">
        <f t="shared" si="411"/>
        <v/>
      </c>
      <c r="CH148" s="31" t="str">
        <f t="shared" si="412"/>
        <v/>
      </c>
      <c r="CI148" s="31" t="str">
        <f t="shared" si="413"/>
        <v/>
      </c>
      <c r="CJ148" s="31" t="str">
        <f t="shared" si="414"/>
        <v/>
      </c>
      <c r="CK148" s="31" t="str">
        <f t="shared" si="415"/>
        <v/>
      </c>
      <c r="CL148" s="31" t="str">
        <f t="shared" si="416"/>
        <v/>
      </c>
      <c r="CM148" s="31" t="str">
        <f t="shared" si="417"/>
        <v/>
      </c>
      <c r="CN148" s="31" t="str">
        <f t="shared" si="418"/>
        <v/>
      </c>
      <c r="CO148" s="31" t="str">
        <f t="shared" si="419"/>
        <v/>
      </c>
      <c r="CP148" s="31" t="str">
        <f t="shared" si="420"/>
        <v/>
      </c>
      <c r="CQ148" s="31" t="str">
        <f t="shared" si="421"/>
        <v/>
      </c>
      <c r="CR148" s="31" t="str">
        <f t="shared" si="422"/>
        <v/>
      </c>
      <c r="CS148" s="31" t="str">
        <f t="shared" si="423"/>
        <v/>
      </c>
      <c r="CT148" s="31" t="str">
        <f t="shared" si="424"/>
        <v/>
      </c>
      <c r="CU148" s="31" t="str">
        <f t="shared" si="425"/>
        <v/>
      </c>
      <c r="CV148" s="31" t="str">
        <f t="shared" si="426"/>
        <v/>
      </c>
      <c r="CW148" s="31" t="str">
        <f t="shared" si="427"/>
        <v/>
      </c>
      <c r="CX148" s="31" t="str">
        <f t="shared" si="428"/>
        <v/>
      </c>
      <c r="CY148" s="31" t="str">
        <f t="shared" si="429"/>
        <v/>
      </c>
      <c r="CZ148" s="31" t="str">
        <f t="shared" si="430"/>
        <v/>
      </c>
      <c r="DA148" s="31" t="str">
        <f t="shared" si="431"/>
        <v/>
      </c>
      <c r="DB148" s="31" t="str">
        <f t="shared" si="432"/>
        <v/>
      </c>
      <c r="DC148" s="31" t="str">
        <f t="shared" si="433"/>
        <v/>
      </c>
      <c r="DD148" s="31" t="str">
        <f t="shared" si="434"/>
        <v/>
      </c>
      <c r="DE148" s="31" t="str">
        <f t="shared" si="435"/>
        <v/>
      </c>
      <c r="DF148" s="31" t="str">
        <f t="shared" si="436"/>
        <v/>
      </c>
      <c r="DG148" s="31" t="str">
        <f t="shared" si="437"/>
        <v/>
      </c>
      <c r="DH148" s="31" t="str">
        <f t="shared" si="438"/>
        <v/>
      </c>
      <c r="DI148" s="31" t="str">
        <f t="shared" si="439"/>
        <v/>
      </c>
      <c r="DJ148" s="31" t="str">
        <f t="shared" si="440"/>
        <v/>
      </c>
      <c r="DK148" s="31" t="str">
        <f t="shared" si="441"/>
        <v/>
      </c>
      <c r="DL148" s="31" t="str">
        <f t="shared" si="442"/>
        <v/>
      </c>
      <c r="DM148" s="31" t="str">
        <f t="shared" si="443"/>
        <v/>
      </c>
      <c r="DN148" s="31" t="str">
        <f t="shared" si="444"/>
        <v/>
      </c>
      <c r="DO148" s="31" t="str">
        <f t="shared" si="445"/>
        <v/>
      </c>
      <c r="DP148" s="31" t="str">
        <f t="shared" si="446"/>
        <v/>
      </c>
      <c r="DQ148" s="31" t="str">
        <f t="shared" si="447"/>
        <v/>
      </c>
      <c r="DR148" s="31" t="str">
        <f t="shared" si="448"/>
        <v/>
      </c>
      <c r="DS148" s="31" t="str">
        <f t="shared" si="449"/>
        <v/>
      </c>
      <c r="DT148" s="31" t="str">
        <f t="shared" si="450"/>
        <v/>
      </c>
      <c r="DU148" s="31" t="str">
        <f t="shared" si="451"/>
        <v/>
      </c>
      <c r="DV148" s="31" t="str">
        <f t="shared" si="452"/>
        <v/>
      </c>
      <c r="DW148" s="48" t="e">
        <f t="shared" si="453"/>
        <v>#VALUE!</v>
      </c>
      <c r="DX148" s="72" t="str">
        <f t="shared" si="454"/>
        <v/>
      </c>
    </row>
    <row r="149" spans="1:128" ht="13.2" x14ac:dyDescent="0.25">
      <c r="A149" s="31" t="s">
        <v>318</v>
      </c>
      <c r="B149" s="72">
        <v>147</v>
      </c>
      <c r="C149" s="15"/>
      <c r="D149" s="15"/>
      <c r="E149" s="15"/>
      <c r="F149" s="15"/>
      <c r="G149" s="15"/>
      <c r="H149" s="47"/>
      <c r="I149" s="15"/>
      <c r="J149" s="47"/>
      <c r="K149" s="47"/>
      <c r="L149" s="47"/>
      <c r="M149" s="54"/>
      <c r="N149" s="54"/>
      <c r="O149" s="54"/>
      <c r="P149" s="54"/>
      <c r="Q149" s="54"/>
      <c r="R149" s="51"/>
      <c r="S149" s="51"/>
      <c r="T149" s="51"/>
      <c r="U149" s="51"/>
      <c r="V149" s="51"/>
      <c r="W149" s="51"/>
      <c r="X149" s="52" t="str">
        <f t="shared" si="364"/>
        <v xml:space="preserve"> </v>
      </c>
      <c r="Y149" s="52" t="str">
        <f t="shared" si="365"/>
        <v xml:space="preserve"> </v>
      </c>
      <c r="Z149" s="52" t="str">
        <f t="shared" si="366"/>
        <v xml:space="preserve"> </v>
      </c>
      <c r="AA149" s="52" t="str">
        <f t="shared" si="367"/>
        <v xml:space="preserve"> </v>
      </c>
      <c r="AB149" s="52" t="str">
        <f t="shared" si="368"/>
        <v xml:space="preserve"> </v>
      </c>
      <c r="AC149" s="54"/>
      <c r="AD149" s="54"/>
      <c r="AE149" s="54"/>
      <c r="AF149" s="54"/>
      <c r="AG149" s="54"/>
      <c r="AH149" s="52" t="str">
        <f t="shared" si="369"/>
        <v xml:space="preserve"> </v>
      </c>
      <c r="AI149" s="52" t="str">
        <f t="shared" si="370"/>
        <v xml:space="preserve"> </v>
      </c>
      <c r="AJ149" s="52" t="str">
        <f t="shared" si="371"/>
        <v xml:space="preserve"> </v>
      </c>
      <c r="AK149" s="52" t="str">
        <f t="shared" si="372"/>
        <v xml:space="preserve"> </v>
      </c>
      <c r="AL149" s="52" t="str">
        <f t="shared" si="373"/>
        <v xml:space="preserve"> </v>
      </c>
      <c r="AM149" s="53"/>
      <c r="AN149" s="53"/>
      <c r="AO149" s="53"/>
      <c r="AP149" s="53"/>
      <c r="AQ149" s="53"/>
      <c r="AR149" s="53"/>
      <c r="AS149" s="55" t="str">
        <f t="shared" si="374"/>
        <v/>
      </c>
      <c r="AT149" s="31" t="str">
        <f t="shared" si="375"/>
        <v/>
      </c>
      <c r="AU149" s="57" t="str">
        <f>IF(D149="","",IF(LOOKUP(AT149,'Master 2012 Pay Sheet'!$A$5:$A$35,'Master 2012 Pay Sheet'!$B$5:$B$35)&gt;0,LOOKUP(AT149,'Master 2012 Pay Sheet'!$A$5:$A$35,'Master 2012 Pay Sheet'!$B$5:$B$35),0))</f>
        <v/>
      </c>
      <c r="AV149" s="56" t="str">
        <f t="shared" si="376"/>
        <v/>
      </c>
      <c r="AW149" s="31" t="str">
        <f t="shared" si="377"/>
        <v/>
      </c>
      <c r="AX149" s="57" t="str">
        <f>IF(D149="","",IF(LOOKUP(AW149,'Master 2012 Pay Sheet'!$C$5:$C$35,'Master 2012 Pay Sheet'!$D$5:$D$35)&gt;0,LOOKUP(AW149,'Master 2012 Pay Sheet'!$C$5:$C$35,'Master 2012 Pay Sheet'!$D$5:$D$35),0))</f>
        <v/>
      </c>
      <c r="AY149" s="56" t="str">
        <f t="shared" si="378"/>
        <v/>
      </c>
      <c r="AZ149" s="31" t="str">
        <f t="shared" si="379"/>
        <v/>
      </c>
      <c r="BA149" s="57" t="str">
        <f>IF(D149="","",IF(LOOKUP(AZ149,'Master 2012 Pay Sheet'!$E$5:$E$35,'Master 2012 Pay Sheet'!$F$5:$F$35)&gt;0,LOOKUP(AZ149,'Master 2012 Pay Sheet'!$E$5:$E$35,'Master 2012 Pay Sheet'!$F$5:$F$35),0))</f>
        <v/>
      </c>
      <c r="BB149" s="57" t="str">
        <f t="shared" si="380"/>
        <v/>
      </c>
      <c r="BC149" s="31" t="str">
        <f t="shared" si="381"/>
        <v/>
      </c>
      <c r="BD149" s="31" t="str">
        <f t="shared" si="382"/>
        <v/>
      </c>
      <c r="BE149" s="31" t="str">
        <f t="shared" si="383"/>
        <v/>
      </c>
      <c r="BF149" s="56" t="str">
        <f t="shared" si="384"/>
        <v/>
      </c>
      <c r="BG149" s="31" t="str">
        <f t="shared" si="385"/>
        <v/>
      </c>
      <c r="BH149" s="31" t="str">
        <f t="shared" si="386"/>
        <v/>
      </c>
      <c r="BI149" s="56" t="str">
        <f t="shared" si="387"/>
        <v/>
      </c>
      <c r="BJ149" s="31" t="str">
        <f t="shared" si="388"/>
        <v/>
      </c>
      <c r="BK149" s="31" t="str">
        <f t="shared" si="389"/>
        <v/>
      </c>
      <c r="BL149" s="31" t="str">
        <f t="shared" si="390"/>
        <v/>
      </c>
      <c r="BM149" s="31" t="str">
        <f t="shared" si="391"/>
        <v/>
      </c>
      <c r="BN149" s="31" t="str">
        <f t="shared" si="392"/>
        <v/>
      </c>
      <c r="BO149" s="31" t="str">
        <f t="shared" si="393"/>
        <v/>
      </c>
      <c r="BP149" s="31" t="str">
        <f t="shared" si="394"/>
        <v/>
      </c>
      <c r="BQ149" s="31" t="str">
        <f t="shared" si="395"/>
        <v/>
      </c>
      <c r="BR149" s="31" t="str">
        <f t="shared" si="396"/>
        <v/>
      </c>
      <c r="BS149" s="31" t="str">
        <f t="shared" si="397"/>
        <v/>
      </c>
      <c r="BT149" s="31" t="str">
        <f t="shared" si="398"/>
        <v/>
      </c>
      <c r="BU149" s="31" t="str">
        <f t="shared" si="399"/>
        <v/>
      </c>
      <c r="BV149" s="31" t="str">
        <f t="shared" si="400"/>
        <v/>
      </c>
      <c r="BW149" s="31" t="str">
        <f t="shared" si="401"/>
        <v/>
      </c>
      <c r="BX149" s="31" t="str">
        <f t="shared" si="402"/>
        <v/>
      </c>
      <c r="BY149" s="31" t="str">
        <f t="shared" si="403"/>
        <v/>
      </c>
      <c r="BZ149" s="31" t="str">
        <f t="shared" si="404"/>
        <v/>
      </c>
      <c r="CA149" s="31" t="str">
        <f t="shared" si="405"/>
        <v/>
      </c>
      <c r="CB149" s="31" t="str">
        <f t="shared" si="406"/>
        <v/>
      </c>
      <c r="CC149" s="31" t="str">
        <f t="shared" si="407"/>
        <v/>
      </c>
      <c r="CD149" s="31" t="str">
        <f t="shared" si="408"/>
        <v/>
      </c>
      <c r="CE149" s="31" t="str">
        <f t="shared" si="409"/>
        <v/>
      </c>
      <c r="CF149" s="31" t="str">
        <f t="shared" si="410"/>
        <v/>
      </c>
      <c r="CG149" s="31" t="str">
        <f t="shared" si="411"/>
        <v/>
      </c>
      <c r="CH149" s="31" t="str">
        <f t="shared" si="412"/>
        <v/>
      </c>
      <c r="CI149" s="31" t="str">
        <f t="shared" si="413"/>
        <v/>
      </c>
      <c r="CJ149" s="31" t="str">
        <f t="shared" si="414"/>
        <v/>
      </c>
      <c r="CK149" s="31" t="str">
        <f t="shared" si="415"/>
        <v/>
      </c>
      <c r="CL149" s="31" t="str">
        <f t="shared" si="416"/>
        <v/>
      </c>
      <c r="CM149" s="31" t="str">
        <f t="shared" si="417"/>
        <v/>
      </c>
      <c r="CN149" s="31" t="str">
        <f t="shared" si="418"/>
        <v/>
      </c>
      <c r="CO149" s="31" t="str">
        <f t="shared" si="419"/>
        <v/>
      </c>
      <c r="CP149" s="31" t="str">
        <f t="shared" si="420"/>
        <v/>
      </c>
      <c r="CQ149" s="31" t="str">
        <f t="shared" si="421"/>
        <v/>
      </c>
      <c r="CR149" s="31" t="str">
        <f t="shared" si="422"/>
        <v/>
      </c>
      <c r="CS149" s="31" t="str">
        <f t="shared" si="423"/>
        <v/>
      </c>
      <c r="CT149" s="31" t="str">
        <f t="shared" si="424"/>
        <v/>
      </c>
      <c r="CU149" s="31" t="str">
        <f t="shared" si="425"/>
        <v/>
      </c>
      <c r="CV149" s="31" t="str">
        <f t="shared" si="426"/>
        <v/>
      </c>
      <c r="CW149" s="31" t="str">
        <f t="shared" si="427"/>
        <v/>
      </c>
      <c r="CX149" s="31" t="str">
        <f t="shared" si="428"/>
        <v/>
      </c>
      <c r="CY149" s="31" t="str">
        <f t="shared" si="429"/>
        <v/>
      </c>
      <c r="CZ149" s="31" t="str">
        <f t="shared" si="430"/>
        <v/>
      </c>
      <c r="DA149" s="31" t="str">
        <f t="shared" si="431"/>
        <v/>
      </c>
      <c r="DB149" s="31" t="str">
        <f t="shared" si="432"/>
        <v/>
      </c>
      <c r="DC149" s="31" t="str">
        <f t="shared" si="433"/>
        <v/>
      </c>
      <c r="DD149" s="31" t="str">
        <f t="shared" si="434"/>
        <v/>
      </c>
      <c r="DE149" s="31" t="str">
        <f t="shared" si="435"/>
        <v/>
      </c>
      <c r="DF149" s="31" t="str">
        <f t="shared" si="436"/>
        <v/>
      </c>
      <c r="DG149" s="31" t="str">
        <f t="shared" si="437"/>
        <v/>
      </c>
      <c r="DH149" s="31" t="str">
        <f t="shared" si="438"/>
        <v/>
      </c>
      <c r="DI149" s="31" t="str">
        <f t="shared" si="439"/>
        <v/>
      </c>
      <c r="DJ149" s="31" t="str">
        <f t="shared" si="440"/>
        <v/>
      </c>
      <c r="DK149" s="31" t="str">
        <f t="shared" si="441"/>
        <v/>
      </c>
      <c r="DL149" s="31" t="str">
        <f t="shared" si="442"/>
        <v/>
      </c>
      <c r="DM149" s="31" t="str">
        <f t="shared" si="443"/>
        <v/>
      </c>
      <c r="DN149" s="31" t="str">
        <f t="shared" si="444"/>
        <v/>
      </c>
      <c r="DO149" s="31" t="str">
        <f t="shared" si="445"/>
        <v/>
      </c>
      <c r="DP149" s="31" t="str">
        <f t="shared" si="446"/>
        <v/>
      </c>
      <c r="DQ149" s="31" t="str">
        <f t="shared" si="447"/>
        <v/>
      </c>
      <c r="DR149" s="31" t="str">
        <f t="shared" si="448"/>
        <v/>
      </c>
      <c r="DS149" s="31" t="str">
        <f t="shared" si="449"/>
        <v/>
      </c>
      <c r="DT149" s="31" t="str">
        <f t="shared" si="450"/>
        <v/>
      </c>
      <c r="DU149" s="31" t="str">
        <f t="shared" si="451"/>
        <v/>
      </c>
      <c r="DV149" s="31" t="str">
        <f t="shared" si="452"/>
        <v/>
      </c>
      <c r="DW149" s="48" t="e">
        <f t="shared" si="453"/>
        <v>#VALUE!</v>
      </c>
      <c r="DX149" s="72" t="str">
        <f t="shared" si="454"/>
        <v/>
      </c>
    </row>
    <row r="150" spans="1:128" ht="13.2" x14ac:dyDescent="0.25">
      <c r="A150" s="31" t="s">
        <v>318</v>
      </c>
      <c r="B150" s="72">
        <v>148</v>
      </c>
      <c r="C150" s="15"/>
      <c r="D150" s="15"/>
      <c r="E150" s="15"/>
      <c r="F150" s="15"/>
      <c r="G150" s="15"/>
      <c r="H150" s="47"/>
      <c r="I150" s="15"/>
      <c r="J150" s="47"/>
      <c r="K150" s="47"/>
      <c r="L150" s="47"/>
      <c r="M150" s="54"/>
      <c r="N150" s="54"/>
      <c r="O150" s="54"/>
      <c r="P150" s="54"/>
      <c r="Q150" s="54"/>
      <c r="R150" s="51"/>
      <c r="S150" s="51"/>
      <c r="T150" s="51"/>
      <c r="U150" s="51"/>
      <c r="V150" s="51"/>
      <c r="W150" s="51"/>
      <c r="X150" s="52" t="str">
        <f t="shared" si="364"/>
        <v xml:space="preserve"> </v>
      </c>
      <c r="Y150" s="52" t="str">
        <f t="shared" si="365"/>
        <v xml:space="preserve"> </v>
      </c>
      <c r="Z150" s="52" t="str">
        <f t="shared" si="366"/>
        <v xml:space="preserve"> </v>
      </c>
      <c r="AA150" s="52" t="str">
        <f t="shared" si="367"/>
        <v xml:space="preserve"> </v>
      </c>
      <c r="AB150" s="52" t="str">
        <f t="shared" si="368"/>
        <v xml:space="preserve"> </v>
      </c>
      <c r="AC150" s="54"/>
      <c r="AD150" s="54"/>
      <c r="AE150" s="54"/>
      <c r="AF150" s="54"/>
      <c r="AG150" s="54"/>
      <c r="AH150" s="52" t="str">
        <f t="shared" si="369"/>
        <v xml:space="preserve"> </v>
      </c>
      <c r="AI150" s="52" t="str">
        <f t="shared" si="370"/>
        <v xml:space="preserve"> </v>
      </c>
      <c r="AJ150" s="52" t="str">
        <f t="shared" si="371"/>
        <v xml:space="preserve"> </v>
      </c>
      <c r="AK150" s="52" t="str">
        <f t="shared" si="372"/>
        <v xml:space="preserve"> </v>
      </c>
      <c r="AL150" s="52" t="str">
        <f t="shared" si="373"/>
        <v xml:space="preserve"> </v>
      </c>
      <c r="AM150" s="53"/>
      <c r="AN150" s="53"/>
      <c r="AO150" s="53"/>
      <c r="AP150" s="53"/>
      <c r="AQ150" s="53"/>
      <c r="AR150" s="53"/>
      <c r="AS150" s="55" t="str">
        <f t="shared" si="374"/>
        <v/>
      </c>
      <c r="AT150" s="31" t="str">
        <f t="shared" si="375"/>
        <v/>
      </c>
      <c r="AU150" s="57" t="str">
        <f>IF(D150="","",IF(LOOKUP(AT150,'Master 2012 Pay Sheet'!$A$5:$A$35,'Master 2012 Pay Sheet'!$B$5:$B$35)&gt;0,LOOKUP(AT150,'Master 2012 Pay Sheet'!$A$5:$A$35,'Master 2012 Pay Sheet'!$B$5:$B$35),0))</f>
        <v/>
      </c>
      <c r="AV150" s="56" t="str">
        <f t="shared" si="376"/>
        <v/>
      </c>
      <c r="AW150" s="31" t="str">
        <f t="shared" si="377"/>
        <v/>
      </c>
      <c r="AX150" s="57" t="str">
        <f>IF(D150="","",IF(LOOKUP(AW150,'Master 2012 Pay Sheet'!$C$5:$C$35,'Master 2012 Pay Sheet'!$D$5:$D$35)&gt;0,LOOKUP(AW150,'Master 2012 Pay Sheet'!$C$5:$C$35,'Master 2012 Pay Sheet'!$D$5:$D$35),0))</f>
        <v/>
      </c>
      <c r="AY150" s="56" t="str">
        <f t="shared" si="378"/>
        <v/>
      </c>
      <c r="AZ150" s="31" t="str">
        <f t="shared" si="379"/>
        <v/>
      </c>
      <c r="BA150" s="57" t="str">
        <f>IF(D150="","",IF(LOOKUP(AZ150,'Master 2012 Pay Sheet'!$E$5:$E$35,'Master 2012 Pay Sheet'!$F$5:$F$35)&gt;0,LOOKUP(AZ150,'Master 2012 Pay Sheet'!$E$5:$E$35,'Master 2012 Pay Sheet'!$F$5:$F$35),0))</f>
        <v/>
      </c>
      <c r="BB150" s="57" t="str">
        <f t="shared" si="380"/>
        <v/>
      </c>
      <c r="BC150" s="31" t="str">
        <f t="shared" si="381"/>
        <v/>
      </c>
      <c r="BD150" s="31" t="str">
        <f t="shared" si="382"/>
        <v/>
      </c>
      <c r="BE150" s="31" t="str">
        <f t="shared" si="383"/>
        <v/>
      </c>
      <c r="BF150" s="56" t="str">
        <f t="shared" si="384"/>
        <v/>
      </c>
      <c r="BG150" s="31" t="str">
        <f t="shared" si="385"/>
        <v/>
      </c>
      <c r="BH150" s="31" t="str">
        <f t="shared" si="386"/>
        <v/>
      </c>
      <c r="BI150" s="56" t="str">
        <f t="shared" si="387"/>
        <v/>
      </c>
      <c r="BJ150" s="31" t="str">
        <f t="shared" si="388"/>
        <v/>
      </c>
      <c r="BK150" s="31" t="str">
        <f t="shared" si="389"/>
        <v/>
      </c>
      <c r="BL150" s="31" t="str">
        <f t="shared" si="390"/>
        <v/>
      </c>
      <c r="BM150" s="31" t="str">
        <f t="shared" si="391"/>
        <v/>
      </c>
      <c r="BN150" s="31" t="str">
        <f t="shared" si="392"/>
        <v/>
      </c>
      <c r="BO150" s="31" t="str">
        <f t="shared" si="393"/>
        <v/>
      </c>
      <c r="BP150" s="31" t="str">
        <f t="shared" si="394"/>
        <v/>
      </c>
      <c r="BQ150" s="31" t="str">
        <f t="shared" si="395"/>
        <v/>
      </c>
      <c r="BR150" s="31" t="str">
        <f t="shared" si="396"/>
        <v/>
      </c>
      <c r="BS150" s="31" t="str">
        <f t="shared" si="397"/>
        <v/>
      </c>
      <c r="BT150" s="31" t="str">
        <f t="shared" si="398"/>
        <v/>
      </c>
      <c r="BU150" s="31" t="str">
        <f t="shared" si="399"/>
        <v/>
      </c>
      <c r="BV150" s="31" t="str">
        <f t="shared" si="400"/>
        <v/>
      </c>
      <c r="BW150" s="31" t="str">
        <f t="shared" si="401"/>
        <v/>
      </c>
      <c r="BX150" s="31" t="str">
        <f t="shared" si="402"/>
        <v/>
      </c>
      <c r="BY150" s="31" t="str">
        <f t="shared" si="403"/>
        <v/>
      </c>
      <c r="BZ150" s="31" t="str">
        <f t="shared" si="404"/>
        <v/>
      </c>
      <c r="CA150" s="31" t="str">
        <f t="shared" si="405"/>
        <v/>
      </c>
      <c r="CB150" s="31" t="str">
        <f t="shared" si="406"/>
        <v/>
      </c>
      <c r="CC150" s="31" t="str">
        <f t="shared" si="407"/>
        <v/>
      </c>
      <c r="CD150" s="31" t="str">
        <f t="shared" si="408"/>
        <v/>
      </c>
      <c r="CE150" s="31" t="str">
        <f t="shared" si="409"/>
        <v/>
      </c>
      <c r="CF150" s="31" t="str">
        <f t="shared" si="410"/>
        <v/>
      </c>
      <c r="CG150" s="31" t="str">
        <f t="shared" si="411"/>
        <v/>
      </c>
      <c r="CH150" s="31" t="str">
        <f t="shared" si="412"/>
        <v/>
      </c>
      <c r="CI150" s="31" t="str">
        <f t="shared" si="413"/>
        <v/>
      </c>
      <c r="CJ150" s="31" t="str">
        <f t="shared" si="414"/>
        <v/>
      </c>
      <c r="CK150" s="31" t="str">
        <f t="shared" si="415"/>
        <v/>
      </c>
      <c r="CL150" s="31" t="str">
        <f t="shared" si="416"/>
        <v/>
      </c>
      <c r="CM150" s="31" t="str">
        <f t="shared" si="417"/>
        <v/>
      </c>
      <c r="CN150" s="31" t="str">
        <f t="shared" si="418"/>
        <v/>
      </c>
      <c r="CO150" s="31" t="str">
        <f t="shared" si="419"/>
        <v/>
      </c>
      <c r="CP150" s="31" t="str">
        <f t="shared" si="420"/>
        <v/>
      </c>
      <c r="CQ150" s="31" t="str">
        <f t="shared" si="421"/>
        <v/>
      </c>
      <c r="CR150" s="31" t="str">
        <f t="shared" si="422"/>
        <v/>
      </c>
      <c r="CS150" s="31" t="str">
        <f t="shared" si="423"/>
        <v/>
      </c>
      <c r="CT150" s="31" t="str">
        <f t="shared" si="424"/>
        <v/>
      </c>
      <c r="CU150" s="31" t="str">
        <f t="shared" si="425"/>
        <v/>
      </c>
      <c r="CV150" s="31" t="str">
        <f t="shared" si="426"/>
        <v/>
      </c>
      <c r="CW150" s="31" t="str">
        <f t="shared" si="427"/>
        <v/>
      </c>
      <c r="CX150" s="31" t="str">
        <f t="shared" si="428"/>
        <v/>
      </c>
      <c r="CY150" s="31" t="str">
        <f t="shared" si="429"/>
        <v/>
      </c>
      <c r="CZ150" s="31" t="str">
        <f t="shared" si="430"/>
        <v/>
      </c>
      <c r="DA150" s="31" t="str">
        <f t="shared" si="431"/>
        <v/>
      </c>
      <c r="DB150" s="31" t="str">
        <f t="shared" si="432"/>
        <v/>
      </c>
      <c r="DC150" s="31" t="str">
        <f t="shared" si="433"/>
        <v/>
      </c>
      <c r="DD150" s="31" t="str">
        <f t="shared" si="434"/>
        <v/>
      </c>
      <c r="DE150" s="31" t="str">
        <f t="shared" si="435"/>
        <v/>
      </c>
      <c r="DF150" s="31" t="str">
        <f t="shared" si="436"/>
        <v/>
      </c>
      <c r="DG150" s="31" t="str">
        <f t="shared" si="437"/>
        <v/>
      </c>
      <c r="DH150" s="31" t="str">
        <f t="shared" si="438"/>
        <v/>
      </c>
      <c r="DI150" s="31" t="str">
        <f t="shared" si="439"/>
        <v/>
      </c>
      <c r="DJ150" s="31" t="str">
        <f t="shared" si="440"/>
        <v/>
      </c>
      <c r="DK150" s="31" t="str">
        <f t="shared" si="441"/>
        <v/>
      </c>
      <c r="DL150" s="31" t="str">
        <f t="shared" si="442"/>
        <v/>
      </c>
      <c r="DM150" s="31" t="str">
        <f t="shared" si="443"/>
        <v/>
      </c>
      <c r="DN150" s="31" t="str">
        <f t="shared" si="444"/>
        <v/>
      </c>
      <c r="DO150" s="31" t="str">
        <f t="shared" si="445"/>
        <v/>
      </c>
      <c r="DP150" s="31" t="str">
        <f t="shared" si="446"/>
        <v/>
      </c>
      <c r="DQ150" s="31" t="str">
        <f t="shared" si="447"/>
        <v/>
      </c>
      <c r="DR150" s="31" t="str">
        <f t="shared" si="448"/>
        <v/>
      </c>
      <c r="DS150" s="31" t="str">
        <f t="shared" si="449"/>
        <v/>
      </c>
      <c r="DT150" s="31" t="str">
        <f t="shared" si="450"/>
        <v/>
      </c>
      <c r="DU150" s="31" t="str">
        <f t="shared" si="451"/>
        <v/>
      </c>
      <c r="DV150" s="31" t="str">
        <f t="shared" si="452"/>
        <v/>
      </c>
      <c r="DW150" s="48" t="e">
        <f t="shared" si="453"/>
        <v>#VALUE!</v>
      </c>
      <c r="DX150" s="72" t="str">
        <f t="shared" si="454"/>
        <v/>
      </c>
    </row>
    <row r="151" spans="1:128" ht="13.2" x14ac:dyDescent="0.25">
      <c r="A151" s="31" t="s">
        <v>318</v>
      </c>
      <c r="B151" s="72">
        <v>149</v>
      </c>
      <c r="C151" s="15"/>
      <c r="D151" s="15"/>
      <c r="E151" s="15"/>
      <c r="F151" s="15"/>
      <c r="G151" s="15"/>
      <c r="H151" s="47"/>
      <c r="I151" s="15"/>
      <c r="J151" s="47"/>
      <c r="K151" s="47"/>
      <c r="L151" s="47"/>
      <c r="M151" s="54"/>
      <c r="N151" s="54"/>
      <c r="O151" s="54"/>
      <c r="P151" s="54"/>
      <c r="Q151" s="54"/>
      <c r="R151" s="51"/>
      <c r="S151" s="51"/>
      <c r="T151" s="51"/>
      <c r="U151" s="51"/>
      <c r="V151" s="51"/>
      <c r="W151" s="51"/>
      <c r="X151" s="52" t="str">
        <f t="shared" si="364"/>
        <v xml:space="preserve"> </v>
      </c>
      <c r="Y151" s="52" t="str">
        <f t="shared" si="365"/>
        <v xml:space="preserve"> </v>
      </c>
      <c r="Z151" s="52" t="str">
        <f t="shared" si="366"/>
        <v xml:space="preserve"> </v>
      </c>
      <c r="AA151" s="52" t="str">
        <f t="shared" si="367"/>
        <v xml:space="preserve"> </v>
      </c>
      <c r="AB151" s="52" t="str">
        <f t="shared" si="368"/>
        <v xml:space="preserve"> </v>
      </c>
      <c r="AC151" s="54"/>
      <c r="AD151" s="54"/>
      <c r="AE151" s="54"/>
      <c r="AF151" s="54"/>
      <c r="AG151" s="54"/>
      <c r="AH151" s="52" t="str">
        <f t="shared" si="369"/>
        <v xml:space="preserve"> </v>
      </c>
      <c r="AI151" s="52" t="str">
        <f t="shared" si="370"/>
        <v xml:space="preserve"> </v>
      </c>
      <c r="AJ151" s="52" t="str">
        <f t="shared" si="371"/>
        <v xml:space="preserve"> </v>
      </c>
      <c r="AK151" s="52" t="str">
        <f t="shared" si="372"/>
        <v xml:space="preserve"> </v>
      </c>
      <c r="AL151" s="52" t="str">
        <f t="shared" si="373"/>
        <v xml:space="preserve"> </v>
      </c>
      <c r="AM151" s="53"/>
      <c r="AN151" s="53"/>
      <c r="AO151" s="53"/>
      <c r="AP151" s="53"/>
      <c r="AQ151" s="53"/>
      <c r="AR151" s="53"/>
      <c r="AS151" s="55" t="str">
        <f t="shared" si="374"/>
        <v/>
      </c>
      <c r="AT151" s="31" t="str">
        <f t="shared" si="375"/>
        <v/>
      </c>
      <c r="AU151" s="57" t="str">
        <f>IF(D151="","",IF(LOOKUP(AT151,'Master 2012 Pay Sheet'!$A$5:$A$35,'Master 2012 Pay Sheet'!$B$5:$B$35)&gt;0,LOOKUP(AT151,'Master 2012 Pay Sheet'!$A$5:$A$35,'Master 2012 Pay Sheet'!$B$5:$B$35),0))</f>
        <v/>
      </c>
      <c r="AV151" s="56" t="str">
        <f t="shared" si="376"/>
        <v/>
      </c>
      <c r="AW151" s="31" t="str">
        <f t="shared" si="377"/>
        <v/>
      </c>
      <c r="AX151" s="57" t="str">
        <f>IF(D151="","",IF(LOOKUP(AW151,'Master 2012 Pay Sheet'!$C$5:$C$35,'Master 2012 Pay Sheet'!$D$5:$D$35)&gt;0,LOOKUP(AW151,'Master 2012 Pay Sheet'!$C$5:$C$35,'Master 2012 Pay Sheet'!$D$5:$D$35),0))</f>
        <v/>
      </c>
      <c r="AY151" s="56" t="str">
        <f t="shared" si="378"/>
        <v/>
      </c>
      <c r="AZ151" s="31" t="str">
        <f t="shared" si="379"/>
        <v/>
      </c>
      <c r="BA151" s="57" t="str">
        <f>IF(D151="","",IF(LOOKUP(AZ151,'Master 2012 Pay Sheet'!$E$5:$E$35,'Master 2012 Pay Sheet'!$F$5:$F$35)&gt;0,LOOKUP(AZ151,'Master 2012 Pay Sheet'!$E$5:$E$35,'Master 2012 Pay Sheet'!$F$5:$F$35),0))</f>
        <v/>
      </c>
      <c r="BB151" s="57" t="str">
        <f t="shared" si="380"/>
        <v/>
      </c>
      <c r="BC151" s="31" t="str">
        <f t="shared" si="381"/>
        <v/>
      </c>
      <c r="BD151" s="31" t="str">
        <f t="shared" si="382"/>
        <v/>
      </c>
      <c r="BE151" s="31" t="str">
        <f t="shared" si="383"/>
        <v/>
      </c>
      <c r="BF151" s="56" t="str">
        <f t="shared" si="384"/>
        <v/>
      </c>
      <c r="BG151" s="31" t="str">
        <f t="shared" si="385"/>
        <v/>
      </c>
      <c r="BH151" s="31" t="str">
        <f t="shared" si="386"/>
        <v/>
      </c>
      <c r="BI151" s="56" t="str">
        <f t="shared" si="387"/>
        <v/>
      </c>
      <c r="BJ151" s="31" t="str">
        <f t="shared" si="388"/>
        <v/>
      </c>
      <c r="BK151" s="31" t="str">
        <f t="shared" si="389"/>
        <v/>
      </c>
      <c r="BL151" s="31" t="str">
        <f t="shared" si="390"/>
        <v/>
      </c>
      <c r="BM151" s="31" t="str">
        <f t="shared" si="391"/>
        <v/>
      </c>
      <c r="BN151" s="31" t="str">
        <f t="shared" si="392"/>
        <v/>
      </c>
      <c r="BO151" s="31" t="str">
        <f t="shared" si="393"/>
        <v/>
      </c>
      <c r="BP151" s="31" t="str">
        <f t="shared" si="394"/>
        <v/>
      </c>
      <c r="BQ151" s="31" t="str">
        <f t="shared" si="395"/>
        <v/>
      </c>
      <c r="BR151" s="31" t="str">
        <f t="shared" si="396"/>
        <v/>
      </c>
      <c r="BS151" s="31" t="str">
        <f t="shared" si="397"/>
        <v/>
      </c>
      <c r="BT151" s="31" t="str">
        <f t="shared" si="398"/>
        <v/>
      </c>
      <c r="BU151" s="31" t="str">
        <f t="shared" si="399"/>
        <v/>
      </c>
      <c r="BV151" s="31" t="str">
        <f t="shared" si="400"/>
        <v/>
      </c>
      <c r="BW151" s="31" t="str">
        <f t="shared" si="401"/>
        <v/>
      </c>
      <c r="BX151" s="31" t="str">
        <f t="shared" si="402"/>
        <v/>
      </c>
      <c r="BY151" s="31" t="str">
        <f t="shared" si="403"/>
        <v/>
      </c>
      <c r="BZ151" s="31" t="str">
        <f t="shared" si="404"/>
        <v/>
      </c>
      <c r="CA151" s="31" t="str">
        <f t="shared" si="405"/>
        <v/>
      </c>
      <c r="CB151" s="31" t="str">
        <f t="shared" si="406"/>
        <v/>
      </c>
      <c r="CC151" s="31" t="str">
        <f t="shared" si="407"/>
        <v/>
      </c>
      <c r="CD151" s="31" t="str">
        <f t="shared" si="408"/>
        <v/>
      </c>
      <c r="CE151" s="31" t="str">
        <f t="shared" si="409"/>
        <v/>
      </c>
      <c r="CF151" s="31" t="str">
        <f t="shared" si="410"/>
        <v/>
      </c>
      <c r="CG151" s="31" t="str">
        <f t="shared" si="411"/>
        <v/>
      </c>
      <c r="CH151" s="31" t="str">
        <f t="shared" si="412"/>
        <v/>
      </c>
      <c r="CI151" s="31" t="str">
        <f t="shared" si="413"/>
        <v/>
      </c>
      <c r="CJ151" s="31" t="str">
        <f t="shared" si="414"/>
        <v/>
      </c>
      <c r="CK151" s="31" t="str">
        <f t="shared" si="415"/>
        <v/>
      </c>
      <c r="CL151" s="31" t="str">
        <f t="shared" si="416"/>
        <v/>
      </c>
      <c r="CM151" s="31" t="str">
        <f t="shared" si="417"/>
        <v/>
      </c>
      <c r="CN151" s="31" t="str">
        <f t="shared" si="418"/>
        <v/>
      </c>
      <c r="CO151" s="31" t="str">
        <f t="shared" si="419"/>
        <v/>
      </c>
      <c r="CP151" s="31" t="str">
        <f t="shared" si="420"/>
        <v/>
      </c>
      <c r="CQ151" s="31" t="str">
        <f t="shared" si="421"/>
        <v/>
      </c>
      <c r="CR151" s="31" t="str">
        <f t="shared" si="422"/>
        <v/>
      </c>
      <c r="CS151" s="31" t="str">
        <f t="shared" si="423"/>
        <v/>
      </c>
      <c r="CT151" s="31" t="str">
        <f t="shared" si="424"/>
        <v/>
      </c>
      <c r="CU151" s="31" t="str">
        <f t="shared" si="425"/>
        <v/>
      </c>
      <c r="CV151" s="31" t="str">
        <f t="shared" si="426"/>
        <v/>
      </c>
      <c r="CW151" s="31" t="str">
        <f t="shared" si="427"/>
        <v/>
      </c>
      <c r="CX151" s="31" t="str">
        <f t="shared" si="428"/>
        <v/>
      </c>
      <c r="CY151" s="31" t="str">
        <f t="shared" si="429"/>
        <v/>
      </c>
      <c r="CZ151" s="31" t="str">
        <f t="shared" si="430"/>
        <v/>
      </c>
      <c r="DA151" s="31" t="str">
        <f t="shared" si="431"/>
        <v/>
      </c>
      <c r="DB151" s="31" t="str">
        <f t="shared" si="432"/>
        <v/>
      </c>
      <c r="DC151" s="31" t="str">
        <f t="shared" si="433"/>
        <v/>
      </c>
      <c r="DD151" s="31" t="str">
        <f t="shared" si="434"/>
        <v/>
      </c>
      <c r="DE151" s="31" t="str">
        <f t="shared" si="435"/>
        <v/>
      </c>
      <c r="DF151" s="31" t="str">
        <f t="shared" si="436"/>
        <v/>
      </c>
      <c r="DG151" s="31" t="str">
        <f t="shared" si="437"/>
        <v/>
      </c>
      <c r="DH151" s="31" t="str">
        <f t="shared" si="438"/>
        <v/>
      </c>
      <c r="DI151" s="31" t="str">
        <f t="shared" si="439"/>
        <v/>
      </c>
      <c r="DJ151" s="31" t="str">
        <f t="shared" si="440"/>
        <v/>
      </c>
      <c r="DK151" s="31" t="str">
        <f t="shared" si="441"/>
        <v/>
      </c>
      <c r="DL151" s="31" t="str">
        <f t="shared" si="442"/>
        <v/>
      </c>
      <c r="DM151" s="31" t="str">
        <f t="shared" si="443"/>
        <v/>
      </c>
      <c r="DN151" s="31" t="str">
        <f t="shared" si="444"/>
        <v/>
      </c>
      <c r="DO151" s="31" t="str">
        <f t="shared" si="445"/>
        <v/>
      </c>
      <c r="DP151" s="31" t="str">
        <f t="shared" si="446"/>
        <v/>
      </c>
      <c r="DQ151" s="31" t="str">
        <f t="shared" si="447"/>
        <v/>
      </c>
      <c r="DR151" s="31" t="str">
        <f t="shared" si="448"/>
        <v/>
      </c>
      <c r="DS151" s="31" t="str">
        <f t="shared" si="449"/>
        <v/>
      </c>
      <c r="DT151" s="31" t="str">
        <f t="shared" si="450"/>
        <v/>
      </c>
      <c r="DU151" s="31" t="str">
        <f t="shared" si="451"/>
        <v/>
      </c>
      <c r="DV151" s="31" t="str">
        <f t="shared" si="452"/>
        <v/>
      </c>
      <c r="DW151" s="48" t="e">
        <f t="shared" si="453"/>
        <v>#VALUE!</v>
      </c>
      <c r="DX151" s="72" t="str">
        <f t="shared" si="454"/>
        <v/>
      </c>
    </row>
    <row r="152" spans="1:128" ht="13.2" x14ac:dyDescent="0.25">
      <c r="A152" s="31" t="s">
        <v>318</v>
      </c>
      <c r="B152" s="72">
        <v>150</v>
      </c>
      <c r="C152" s="15"/>
      <c r="D152" s="15"/>
      <c r="E152" s="15"/>
      <c r="F152" s="15"/>
      <c r="G152" s="15"/>
      <c r="H152" s="47"/>
      <c r="I152" s="15"/>
      <c r="J152" s="47"/>
      <c r="K152" s="47"/>
      <c r="L152" s="47"/>
      <c r="M152" s="54"/>
      <c r="N152" s="54"/>
      <c r="O152" s="54"/>
      <c r="P152" s="54"/>
      <c r="Q152" s="54"/>
      <c r="R152" s="51"/>
      <c r="S152" s="51"/>
      <c r="T152" s="51"/>
      <c r="U152" s="51"/>
      <c r="V152" s="51"/>
      <c r="W152" s="51"/>
      <c r="X152" s="52" t="str">
        <f t="shared" si="364"/>
        <v xml:space="preserve"> </v>
      </c>
      <c r="Y152" s="52" t="str">
        <f t="shared" si="365"/>
        <v xml:space="preserve"> </v>
      </c>
      <c r="Z152" s="52" t="str">
        <f t="shared" si="366"/>
        <v xml:space="preserve"> </v>
      </c>
      <c r="AA152" s="52" t="str">
        <f t="shared" si="367"/>
        <v xml:space="preserve"> </v>
      </c>
      <c r="AB152" s="52" t="str">
        <f t="shared" si="368"/>
        <v xml:space="preserve"> </v>
      </c>
      <c r="AC152" s="54"/>
      <c r="AD152" s="54"/>
      <c r="AE152" s="54"/>
      <c r="AF152" s="54"/>
      <c r="AG152" s="54"/>
      <c r="AH152" s="52" t="str">
        <f t="shared" si="369"/>
        <v xml:space="preserve"> </v>
      </c>
      <c r="AI152" s="52" t="str">
        <f t="shared" si="370"/>
        <v xml:space="preserve"> </v>
      </c>
      <c r="AJ152" s="52" t="str">
        <f t="shared" si="371"/>
        <v xml:space="preserve"> </v>
      </c>
      <c r="AK152" s="52" t="str">
        <f t="shared" si="372"/>
        <v xml:space="preserve"> </v>
      </c>
      <c r="AL152" s="52" t="str">
        <f t="shared" si="373"/>
        <v xml:space="preserve"> </v>
      </c>
      <c r="AM152" s="53"/>
      <c r="AN152" s="53"/>
      <c r="AO152" s="53"/>
      <c r="AP152" s="53"/>
      <c r="AQ152" s="53"/>
      <c r="AR152" s="53"/>
      <c r="AS152" s="55" t="str">
        <f t="shared" si="374"/>
        <v/>
      </c>
      <c r="AT152" s="31" t="str">
        <f t="shared" si="375"/>
        <v/>
      </c>
      <c r="AU152" s="57" t="str">
        <f>IF(D152="","",IF(LOOKUP(AT152,'Master 2012 Pay Sheet'!$A$5:$A$35,'Master 2012 Pay Sheet'!$B$5:$B$35)&gt;0,LOOKUP(AT152,'Master 2012 Pay Sheet'!$A$5:$A$35,'Master 2012 Pay Sheet'!$B$5:$B$35),0))</f>
        <v/>
      </c>
      <c r="AV152" s="56" t="str">
        <f t="shared" si="376"/>
        <v/>
      </c>
      <c r="AW152" s="31" t="str">
        <f t="shared" si="377"/>
        <v/>
      </c>
      <c r="AX152" s="57" t="str">
        <f>IF(D152="","",IF(LOOKUP(AW152,'Master 2012 Pay Sheet'!$C$5:$C$35,'Master 2012 Pay Sheet'!$D$5:$D$35)&gt;0,LOOKUP(AW152,'Master 2012 Pay Sheet'!$C$5:$C$35,'Master 2012 Pay Sheet'!$D$5:$D$35),0))</f>
        <v/>
      </c>
      <c r="AY152" s="56" t="str">
        <f t="shared" si="378"/>
        <v/>
      </c>
      <c r="AZ152" s="31" t="str">
        <f t="shared" si="379"/>
        <v/>
      </c>
      <c r="BA152" s="57" t="str">
        <f>IF(D152="","",IF(LOOKUP(AZ152,'Master 2012 Pay Sheet'!$E$5:$E$35,'Master 2012 Pay Sheet'!$F$5:$F$35)&gt;0,LOOKUP(AZ152,'Master 2012 Pay Sheet'!$E$5:$E$35,'Master 2012 Pay Sheet'!$F$5:$F$35),0))</f>
        <v/>
      </c>
      <c r="BB152" s="57" t="str">
        <f t="shared" si="380"/>
        <v/>
      </c>
      <c r="BC152" s="31" t="str">
        <f t="shared" si="381"/>
        <v/>
      </c>
      <c r="BD152" s="31" t="str">
        <f t="shared" si="382"/>
        <v/>
      </c>
      <c r="BE152" s="31" t="str">
        <f t="shared" si="383"/>
        <v/>
      </c>
      <c r="BF152" s="56" t="str">
        <f t="shared" si="384"/>
        <v/>
      </c>
      <c r="BG152" s="31" t="str">
        <f t="shared" si="385"/>
        <v/>
      </c>
      <c r="BH152" s="31" t="str">
        <f t="shared" si="386"/>
        <v/>
      </c>
      <c r="BI152" s="56" t="str">
        <f t="shared" si="387"/>
        <v/>
      </c>
      <c r="BJ152" s="31" t="str">
        <f t="shared" si="388"/>
        <v/>
      </c>
      <c r="BK152" s="31" t="str">
        <f t="shared" si="389"/>
        <v/>
      </c>
      <c r="BL152" s="31" t="str">
        <f t="shared" si="390"/>
        <v/>
      </c>
      <c r="BM152" s="31" t="str">
        <f t="shared" si="391"/>
        <v/>
      </c>
      <c r="BN152" s="31" t="str">
        <f t="shared" si="392"/>
        <v/>
      </c>
      <c r="BO152" s="31" t="str">
        <f t="shared" si="393"/>
        <v/>
      </c>
      <c r="BP152" s="31" t="str">
        <f t="shared" si="394"/>
        <v/>
      </c>
      <c r="BQ152" s="31" t="str">
        <f t="shared" si="395"/>
        <v/>
      </c>
      <c r="BR152" s="31" t="str">
        <f t="shared" si="396"/>
        <v/>
      </c>
      <c r="BS152" s="31" t="str">
        <f t="shared" si="397"/>
        <v/>
      </c>
      <c r="BT152" s="31" t="str">
        <f t="shared" si="398"/>
        <v/>
      </c>
      <c r="BU152" s="31" t="str">
        <f t="shared" si="399"/>
        <v/>
      </c>
      <c r="BV152" s="31" t="str">
        <f t="shared" si="400"/>
        <v/>
      </c>
      <c r="BW152" s="31" t="str">
        <f t="shared" si="401"/>
        <v/>
      </c>
      <c r="BX152" s="31" t="str">
        <f t="shared" si="402"/>
        <v/>
      </c>
      <c r="BY152" s="31" t="str">
        <f t="shared" si="403"/>
        <v/>
      </c>
      <c r="BZ152" s="31" t="str">
        <f t="shared" si="404"/>
        <v/>
      </c>
      <c r="CA152" s="31" t="str">
        <f t="shared" si="405"/>
        <v/>
      </c>
      <c r="CB152" s="31" t="str">
        <f t="shared" si="406"/>
        <v/>
      </c>
      <c r="CC152" s="31" t="str">
        <f t="shared" si="407"/>
        <v/>
      </c>
      <c r="CD152" s="31" t="str">
        <f t="shared" si="408"/>
        <v/>
      </c>
      <c r="CE152" s="31" t="str">
        <f t="shared" si="409"/>
        <v/>
      </c>
      <c r="CF152" s="31" t="str">
        <f t="shared" si="410"/>
        <v/>
      </c>
      <c r="CG152" s="31" t="str">
        <f t="shared" si="411"/>
        <v/>
      </c>
      <c r="CH152" s="31" t="str">
        <f t="shared" si="412"/>
        <v/>
      </c>
      <c r="CI152" s="31" t="str">
        <f t="shared" si="413"/>
        <v/>
      </c>
      <c r="CJ152" s="31" t="str">
        <f t="shared" si="414"/>
        <v/>
      </c>
      <c r="CK152" s="31" t="str">
        <f t="shared" si="415"/>
        <v/>
      </c>
      <c r="CL152" s="31" t="str">
        <f t="shared" si="416"/>
        <v/>
      </c>
      <c r="CM152" s="31" t="str">
        <f t="shared" si="417"/>
        <v/>
      </c>
      <c r="CN152" s="31" t="str">
        <f t="shared" si="418"/>
        <v/>
      </c>
      <c r="CO152" s="31" t="str">
        <f t="shared" si="419"/>
        <v/>
      </c>
      <c r="CP152" s="31" t="str">
        <f t="shared" si="420"/>
        <v/>
      </c>
      <c r="CQ152" s="31" t="str">
        <f t="shared" si="421"/>
        <v/>
      </c>
      <c r="CR152" s="31" t="str">
        <f t="shared" si="422"/>
        <v/>
      </c>
      <c r="CS152" s="31" t="str">
        <f t="shared" si="423"/>
        <v/>
      </c>
      <c r="CT152" s="31" t="str">
        <f t="shared" si="424"/>
        <v/>
      </c>
      <c r="CU152" s="31" t="str">
        <f t="shared" si="425"/>
        <v/>
      </c>
      <c r="CV152" s="31" t="str">
        <f t="shared" si="426"/>
        <v/>
      </c>
      <c r="CW152" s="31" t="str">
        <f t="shared" si="427"/>
        <v/>
      </c>
      <c r="CX152" s="31" t="str">
        <f t="shared" si="428"/>
        <v/>
      </c>
      <c r="CY152" s="31" t="str">
        <f t="shared" si="429"/>
        <v/>
      </c>
      <c r="CZ152" s="31" t="str">
        <f t="shared" si="430"/>
        <v/>
      </c>
      <c r="DA152" s="31" t="str">
        <f t="shared" si="431"/>
        <v/>
      </c>
      <c r="DB152" s="31" t="str">
        <f t="shared" si="432"/>
        <v/>
      </c>
      <c r="DC152" s="31" t="str">
        <f t="shared" si="433"/>
        <v/>
      </c>
      <c r="DD152" s="31" t="str">
        <f t="shared" si="434"/>
        <v/>
      </c>
      <c r="DE152" s="31" t="str">
        <f t="shared" si="435"/>
        <v/>
      </c>
      <c r="DF152" s="31" t="str">
        <f t="shared" si="436"/>
        <v/>
      </c>
      <c r="DG152" s="31" t="str">
        <f t="shared" si="437"/>
        <v/>
      </c>
      <c r="DH152" s="31" t="str">
        <f t="shared" si="438"/>
        <v/>
      </c>
      <c r="DI152" s="31" t="str">
        <f t="shared" si="439"/>
        <v/>
      </c>
      <c r="DJ152" s="31" t="str">
        <f t="shared" si="440"/>
        <v/>
      </c>
      <c r="DK152" s="31" t="str">
        <f t="shared" si="441"/>
        <v/>
      </c>
      <c r="DL152" s="31" t="str">
        <f t="shared" si="442"/>
        <v/>
      </c>
      <c r="DM152" s="31" t="str">
        <f t="shared" si="443"/>
        <v/>
      </c>
      <c r="DN152" s="31" t="str">
        <f t="shared" si="444"/>
        <v/>
      </c>
      <c r="DO152" s="31" t="str">
        <f t="shared" si="445"/>
        <v/>
      </c>
      <c r="DP152" s="31" t="str">
        <f t="shared" si="446"/>
        <v/>
      </c>
      <c r="DQ152" s="31" t="str">
        <f t="shared" si="447"/>
        <v/>
      </c>
      <c r="DR152" s="31" t="str">
        <f t="shared" si="448"/>
        <v/>
      </c>
      <c r="DS152" s="31" t="str">
        <f t="shared" si="449"/>
        <v/>
      </c>
      <c r="DT152" s="31" t="str">
        <f t="shared" si="450"/>
        <v/>
      </c>
      <c r="DU152" s="31" t="str">
        <f t="shared" si="451"/>
        <v/>
      </c>
      <c r="DV152" s="31" t="str">
        <f t="shared" si="452"/>
        <v/>
      </c>
      <c r="DW152" s="48" t="e">
        <f t="shared" si="453"/>
        <v>#VALUE!</v>
      </c>
      <c r="DX152" s="72" t="str">
        <f t="shared" si="454"/>
        <v/>
      </c>
    </row>
    <row r="153" spans="1:128" ht="13.2" x14ac:dyDescent="0.25">
      <c r="A153" s="31" t="s">
        <v>318</v>
      </c>
      <c r="B153" s="72">
        <v>151</v>
      </c>
      <c r="C153" s="15"/>
      <c r="D153" s="15"/>
      <c r="E153" s="15"/>
      <c r="F153" s="15"/>
      <c r="G153" s="15"/>
      <c r="H153" s="47"/>
      <c r="I153" s="15"/>
      <c r="J153" s="47"/>
      <c r="K153" s="47"/>
      <c r="L153" s="47"/>
      <c r="M153" s="54"/>
      <c r="N153" s="54"/>
      <c r="O153" s="54"/>
      <c r="P153" s="54"/>
      <c r="Q153" s="54"/>
      <c r="R153" s="51"/>
      <c r="S153" s="51"/>
      <c r="T153" s="51"/>
      <c r="U153" s="51"/>
      <c r="V153" s="51"/>
      <c r="W153" s="51"/>
      <c r="X153" s="52" t="str">
        <f t="shared" si="364"/>
        <v xml:space="preserve"> </v>
      </c>
      <c r="Y153" s="52" t="str">
        <f t="shared" si="365"/>
        <v xml:space="preserve"> </v>
      </c>
      <c r="Z153" s="52" t="str">
        <f t="shared" si="366"/>
        <v xml:space="preserve"> </v>
      </c>
      <c r="AA153" s="52" t="str">
        <f t="shared" si="367"/>
        <v xml:space="preserve"> </v>
      </c>
      <c r="AB153" s="52" t="str">
        <f t="shared" si="368"/>
        <v xml:space="preserve"> </v>
      </c>
      <c r="AC153" s="54"/>
      <c r="AD153" s="54"/>
      <c r="AE153" s="54"/>
      <c r="AF153" s="54"/>
      <c r="AG153" s="54"/>
      <c r="AH153" s="52" t="str">
        <f t="shared" si="369"/>
        <v xml:space="preserve"> </v>
      </c>
      <c r="AI153" s="52" t="str">
        <f t="shared" si="370"/>
        <v xml:space="preserve"> </v>
      </c>
      <c r="AJ153" s="52" t="str">
        <f t="shared" si="371"/>
        <v xml:space="preserve"> </v>
      </c>
      <c r="AK153" s="52" t="str">
        <f t="shared" si="372"/>
        <v xml:space="preserve"> </v>
      </c>
      <c r="AL153" s="52" t="str">
        <f t="shared" si="373"/>
        <v xml:space="preserve"> </v>
      </c>
      <c r="AM153" s="53"/>
      <c r="AN153" s="53"/>
      <c r="AO153" s="53"/>
      <c r="AP153" s="53"/>
      <c r="AQ153" s="53"/>
      <c r="AR153" s="53"/>
      <c r="AS153" s="55" t="str">
        <f t="shared" si="374"/>
        <v/>
      </c>
      <c r="AT153" s="31" t="str">
        <f t="shared" si="375"/>
        <v/>
      </c>
      <c r="AU153" s="57" t="str">
        <f>IF(D153="","",IF(LOOKUP(AT153,'Master 2012 Pay Sheet'!$A$5:$A$35,'Master 2012 Pay Sheet'!$B$5:$B$35)&gt;0,LOOKUP(AT153,'Master 2012 Pay Sheet'!$A$5:$A$35,'Master 2012 Pay Sheet'!$B$5:$B$35),0))</f>
        <v/>
      </c>
      <c r="AV153" s="56" t="str">
        <f t="shared" si="376"/>
        <v/>
      </c>
      <c r="AW153" s="31" t="str">
        <f t="shared" si="377"/>
        <v/>
      </c>
      <c r="AX153" s="57" t="str">
        <f>IF(D153="","",IF(LOOKUP(AW153,'Master 2012 Pay Sheet'!$C$5:$C$35,'Master 2012 Pay Sheet'!$D$5:$D$35)&gt;0,LOOKUP(AW153,'Master 2012 Pay Sheet'!$C$5:$C$35,'Master 2012 Pay Sheet'!$D$5:$D$35),0))</f>
        <v/>
      </c>
      <c r="AY153" s="56" t="str">
        <f t="shared" si="378"/>
        <v/>
      </c>
      <c r="AZ153" s="31" t="str">
        <f t="shared" si="379"/>
        <v/>
      </c>
      <c r="BA153" s="57" t="str">
        <f>IF(D153="","",IF(LOOKUP(AZ153,'Master 2012 Pay Sheet'!$E$5:$E$35,'Master 2012 Pay Sheet'!$F$5:$F$35)&gt;0,LOOKUP(AZ153,'Master 2012 Pay Sheet'!$E$5:$E$35,'Master 2012 Pay Sheet'!$F$5:$F$35),0))</f>
        <v/>
      </c>
      <c r="BB153" s="57" t="str">
        <f t="shared" si="380"/>
        <v/>
      </c>
      <c r="BC153" s="31" t="str">
        <f t="shared" si="381"/>
        <v/>
      </c>
      <c r="BD153" s="31" t="str">
        <f t="shared" si="382"/>
        <v/>
      </c>
      <c r="BE153" s="31" t="str">
        <f t="shared" si="383"/>
        <v/>
      </c>
      <c r="BF153" s="56" t="str">
        <f t="shared" si="384"/>
        <v/>
      </c>
      <c r="BG153" s="31" t="str">
        <f t="shared" si="385"/>
        <v/>
      </c>
      <c r="BH153" s="31" t="str">
        <f t="shared" si="386"/>
        <v/>
      </c>
      <c r="BI153" s="56" t="str">
        <f t="shared" si="387"/>
        <v/>
      </c>
      <c r="BJ153" s="31" t="str">
        <f t="shared" si="388"/>
        <v/>
      </c>
      <c r="BK153" s="31" t="str">
        <f t="shared" si="389"/>
        <v/>
      </c>
      <c r="BL153" s="31" t="str">
        <f t="shared" si="390"/>
        <v/>
      </c>
      <c r="BM153" s="31" t="str">
        <f t="shared" si="391"/>
        <v/>
      </c>
      <c r="BN153" s="31" t="str">
        <f t="shared" si="392"/>
        <v/>
      </c>
      <c r="BO153" s="31" t="str">
        <f t="shared" si="393"/>
        <v/>
      </c>
      <c r="BP153" s="31" t="str">
        <f t="shared" si="394"/>
        <v/>
      </c>
      <c r="BQ153" s="31" t="str">
        <f t="shared" si="395"/>
        <v/>
      </c>
      <c r="BR153" s="31" t="str">
        <f t="shared" si="396"/>
        <v/>
      </c>
      <c r="BS153" s="31" t="str">
        <f t="shared" si="397"/>
        <v/>
      </c>
      <c r="BT153" s="31" t="str">
        <f t="shared" si="398"/>
        <v/>
      </c>
      <c r="BU153" s="31" t="str">
        <f t="shared" si="399"/>
        <v/>
      </c>
      <c r="BV153" s="31" t="str">
        <f t="shared" si="400"/>
        <v/>
      </c>
      <c r="BW153" s="31" t="str">
        <f t="shared" si="401"/>
        <v/>
      </c>
      <c r="BX153" s="31" t="str">
        <f t="shared" si="402"/>
        <v/>
      </c>
      <c r="BY153" s="31" t="str">
        <f t="shared" si="403"/>
        <v/>
      </c>
      <c r="BZ153" s="31" t="str">
        <f t="shared" si="404"/>
        <v/>
      </c>
      <c r="CA153" s="31" t="str">
        <f t="shared" si="405"/>
        <v/>
      </c>
      <c r="CB153" s="31" t="str">
        <f t="shared" si="406"/>
        <v/>
      </c>
      <c r="CC153" s="31" t="str">
        <f t="shared" si="407"/>
        <v/>
      </c>
      <c r="CD153" s="31" t="str">
        <f t="shared" si="408"/>
        <v/>
      </c>
      <c r="CE153" s="31" t="str">
        <f t="shared" si="409"/>
        <v/>
      </c>
      <c r="CF153" s="31" t="str">
        <f t="shared" si="410"/>
        <v/>
      </c>
      <c r="CG153" s="31" t="str">
        <f t="shared" si="411"/>
        <v/>
      </c>
      <c r="CH153" s="31" t="str">
        <f t="shared" si="412"/>
        <v/>
      </c>
      <c r="CI153" s="31" t="str">
        <f t="shared" si="413"/>
        <v/>
      </c>
      <c r="CJ153" s="31" t="str">
        <f t="shared" si="414"/>
        <v/>
      </c>
      <c r="CK153" s="31" t="str">
        <f t="shared" si="415"/>
        <v/>
      </c>
      <c r="CL153" s="31" t="str">
        <f t="shared" si="416"/>
        <v/>
      </c>
      <c r="CM153" s="31" t="str">
        <f t="shared" si="417"/>
        <v/>
      </c>
      <c r="CN153" s="31" t="str">
        <f t="shared" si="418"/>
        <v/>
      </c>
      <c r="CO153" s="31" t="str">
        <f t="shared" si="419"/>
        <v/>
      </c>
      <c r="CP153" s="31" t="str">
        <f t="shared" si="420"/>
        <v/>
      </c>
      <c r="CQ153" s="31" t="str">
        <f t="shared" si="421"/>
        <v/>
      </c>
      <c r="CR153" s="31" t="str">
        <f t="shared" si="422"/>
        <v/>
      </c>
      <c r="CS153" s="31" t="str">
        <f t="shared" si="423"/>
        <v/>
      </c>
      <c r="CT153" s="31" t="str">
        <f t="shared" si="424"/>
        <v/>
      </c>
      <c r="CU153" s="31" t="str">
        <f t="shared" si="425"/>
        <v/>
      </c>
      <c r="CV153" s="31" t="str">
        <f t="shared" si="426"/>
        <v/>
      </c>
      <c r="CW153" s="31" t="str">
        <f t="shared" si="427"/>
        <v/>
      </c>
      <c r="CX153" s="31" t="str">
        <f t="shared" si="428"/>
        <v/>
      </c>
      <c r="CY153" s="31" t="str">
        <f t="shared" si="429"/>
        <v/>
      </c>
      <c r="CZ153" s="31" t="str">
        <f t="shared" si="430"/>
        <v/>
      </c>
      <c r="DA153" s="31" t="str">
        <f t="shared" si="431"/>
        <v/>
      </c>
      <c r="DB153" s="31" t="str">
        <f t="shared" si="432"/>
        <v/>
      </c>
      <c r="DC153" s="31" t="str">
        <f t="shared" si="433"/>
        <v/>
      </c>
      <c r="DD153" s="31" t="str">
        <f t="shared" si="434"/>
        <v/>
      </c>
      <c r="DE153" s="31" t="str">
        <f t="shared" si="435"/>
        <v/>
      </c>
      <c r="DF153" s="31" t="str">
        <f t="shared" si="436"/>
        <v/>
      </c>
      <c r="DG153" s="31" t="str">
        <f t="shared" si="437"/>
        <v/>
      </c>
      <c r="DH153" s="31" t="str">
        <f t="shared" si="438"/>
        <v/>
      </c>
      <c r="DI153" s="31" t="str">
        <f t="shared" si="439"/>
        <v/>
      </c>
      <c r="DJ153" s="31" t="str">
        <f t="shared" si="440"/>
        <v/>
      </c>
      <c r="DK153" s="31" t="str">
        <f t="shared" si="441"/>
        <v/>
      </c>
      <c r="DL153" s="31" t="str">
        <f t="shared" si="442"/>
        <v/>
      </c>
      <c r="DM153" s="31" t="str">
        <f t="shared" si="443"/>
        <v/>
      </c>
      <c r="DN153" s="31" t="str">
        <f t="shared" si="444"/>
        <v/>
      </c>
      <c r="DO153" s="31" t="str">
        <f t="shared" si="445"/>
        <v/>
      </c>
      <c r="DP153" s="31" t="str">
        <f t="shared" si="446"/>
        <v/>
      </c>
      <c r="DQ153" s="31" t="str">
        <f t="shared" si="447"/>
        <v/>
      </c>
      <c r="DR153" s="31" t="str">
        <f t="shared" si="448"/>
        <v/>
      </c>
      <c r="DS153" s="31" t="str">
        <f t="shared" si="449"/>
        <v/>
      </c>
      <c r="DT153" s="31" t="str">
        <f t="shared" si="450"/>
        <v/>
      </c>
      <c r="DU153" s="31" t="str">
        <f t="shared" si="451"/>
        <v/>
      </c>
      <c r="DV153" s="31" t="str">
        <f t="shared" si="452"/>
        <v/>
      </c>
      <c r="DW153" s="48" t="e">
        <f t="shared" si="453"/>
        <v>#VALUE!</v>
      </c>
      <c r="DX153" s="72" t="str">
        <f t="shared" si="454"/>
        <v/>
      </c>
    </row>
    <row r="154" spans="1:128" ht="13.2" x14ac:dyDescent="0.25">
      <c r="A154" s="31" t="s">
        <v>318</v>
      </c>
      <c r="B154" s="72">
        <v>152</v>
      </c>
      <c r="C154" s="15"/>
      <c r="D154" s="15"/>
      <c r="E154" s="15"/>
      <c r="F154" s="15"/>
      <c r="G154" s="15"/>
      <c r="H154" s="47"/>
      <c r="I154" s="15"/>
      <c r="J154" s="47"/>
      <c r="K154" s="47"/>
      <c r="L154" s="47"/>
      <c r="M154" s="54"/>
      <c r="N154" s="54"/>
      <c r="O154" s="54"/>
      <c r="P154" s="54"/>
      <c r="Q154" s="54"/>
      <c r="R154" s="51"/>
      <c r="S154" s="51"/>
      <c r="T154" s="51"/>
      <c r="U154" s="51"/>
      <c r="V154" s="51"/>
      <c r="W154" s="51"/>
      <c r="X154" s="52" t="str">
        <f t="shared" si="364"/>
        <v xml:space="preserve"> </v>
      </c>
      <c r="Y154" s="52" t="str">
        <f t="shared" si="365"/>
        <v xml:space="preserve"> </v>
      </c>
      <c r="Z154" s="52" t="str">
        <f t="shared" si="366"/>
        <v xml:space="preserve"> </v>
      </c>
      <c r="AA154" s="52" t="str">
        <f t="shared" si="367"/>
        <v xml:space="preserve"> </v>
      </c>
      <c r="AB154" s="52" t="str">
        <f t="shared" si="368"/>
        <v xml:space="preserve"> </v>
      </c>
      <c r="AC154" s="54"/>
      <c r="AD154" s="54"/>
      <c r="AE154" s="54"/>
      <c r="AF154" s="54"/>
      <c r="AG154" s="54"/>
      <c r="AH154" s="52" t="str">
        <f t="shared" si="369"/>
        <v xml:space="preserve"> </v>
      </c>
      <c r="AI154" s="52" t="str">
        <f t="shared" si="370"/>
        <v xml:space="preserve"> </v>
      </c>
      <c r="AJ154" s="52" t="str">
        <f t="shared" si="371"/>
        <v xml:space="preserve"> </v>
      </c>
      <c r="AK154" s="52" t="str">
        <f t="shared" si="372"/>
        <v xml:space="preserve"> </v>
      </c>
      <c r="AL154" s="52" t="str">
        <f t="shared" si="373"/>
        <v xml:space="preserve"> </v>
      </c>
      <c r="AM154" s="53"/>
      <c r="AN154" s="53"/>
      <c r="AO154" s="53"/>
      <c r="AP154" s="53"/>
      <c r="AQ154" s="53"/>
      <c r="AR154" s="53"/>
      <c r="AS154" s="55" t="str">
        <f t="shared" si="374"/>
        <v/>
      </c>
      <c r="AT154" s="31" t="str">
        <f t="shared" si="375"/>
        <v/>
      </c>
      <c r="AU154" s="57" t="str">
        <f>IF(D154="","",IF(LOOKUP(AT154,'Master 2012 Pay Sheet'!$A$5:$A$35,'Master 2012 Pay Sheet'!$B$5:$B$35)&gt;0,LOOKUP(AT154,'Master 2012 Pay Sheet'!$A$5:$A$35,'Master 2012 Pay Sheet'!$B$5:$B$35),0))</f>
        <v/>
      </c>
      <c r="AV154" s="56" t="str">
        <f t="shared" si="376"/>
        <v/>
      </c>
      <c r="AW154" s="31" t="str">
        <f t="shared" si="377"/>
        <v/>
      </c>
      <c r="AX154" s="57" t="str">
        <f>IF(D154="","",IF(LOOKUP(AW154,'Master 2012 Pay Sheet'!$C$5:$C$35,'Master 2012 Pay Sheet'!$D$5:$D$35)&gt;0,LOOKUP(AW154,'Master 2012 Pay Sheet'!$C$5:$C$35,'Master 2012 Pay Sheet'!$D$5:$D$35),0))</f>
        <v/>
      </c>
      <c r="AY154" s="56" t="str">
        <f t="shared" si="378"/>
        <v/>
      </c>
      <c r="AZ154" s="31" t="str">
        <f t="shared" si="379"/>
        <v/>
      </c>
      <c r="BA154" s="57" t="str">
        <f>IF(D154="","",IF(LOOKUP(AZ154,'Master 2012 Pay Sheet'!$E$5:$E$35,'Master 2012 Pay Sheet'!$F$5:$F$35)&gt;0,LOOKUP(AZ154,'Master 2012 Pay Sheet'!$E$5:$E$35,'Master 2012 Pay Sheet'!$F$5:$F$35),0))</f>
        <v/>
      </c>
      <c r="BB154" s="57" t="str">
        <f t="shared" si="380"/>
        <v/>
      </c>
      <c r="BC154" s="31" t="str">
        <f t="shared" si="381"/>
        <v/>
      </c>
      <c r="BD154" s="31" t="str">
        <f t="shared" si="382"/>
        <v/>
      </c>
      <c r="BE154" s="31" t="str">
        <f t="shared" si="383"/>
        <v/>
      </c>
      <c r="BF154" s="56" t="str">
        <f t="shared" si="384"/>
        <v/>
      </c>
      <c r="BG154" s="31" t="str">
        <f t="shared" si="385"/>
        <v/>
      </c>
      <c r="BH154" s="31" t="str">
        <f t="shared" si="386"/>
        <v/>
      </c>
      <c r="BI154" s="56" t="str">
        <f t="shared" si="387"/>
        <v/>
      </c>
      <c r="BJ154" s="31" t="str">
        <f t="shared" si="388"/>
        <v/>
      </c>
      <c r="BK154" s="31" t="str">
        <f t="shared" si="389"/>
        <v/>
      </c>
      <c r="BL154" s="31" t="str">
        <f t="shared" si="390"/>
        <v/>
      </c>
      <c r="BM154" s="31" t="str">
        <f t="shared" si="391"/>
        <v/>
      </c>
      <c r="BN154" s="31" t="str">
        <f t="shared" si="392"/>
        <v/>
      </c>
      <c r="BO154" s="31" t="str">
        <f t="shared" si="393"/>
        <v/>
      </c>
      <c r="BP154" s="31" t="str">
        <f t="shared" si="394"/>
        <v/>
      </c>
      <c r="BQ154" s="31" t="str">
        <f t="shared" si="395"/>
        <v/>
      </c>
      <c r="BR154" s="31" t="str">
        <f t="shared" si="396"/>
        <v/>
      </c>
      <c r="BS154" s="31" t="str">
        <f t="shared" si="397"/>
        <v/>
      </c>
      <c r="BT154" s="31" t="str">
        <f t="shared" si="398"/>
        <v/>
      </c>
      <c r="BU154" s="31" t="str">
        <f t="shared" si="399"/>
        <v/>
      </c>
      <c r="BV154" s="31" t="str">
        <f t="shared" si="400"/>
        <v/>
      </c>
      <c r="BW154" s="31" t="str">
        <f t="shared" si="401"/>
        <v/>
      </c>
      <c r="BX154" s="31" t="str">
        <f t="shared" si="402"/>
        <v/>
      </c>
      <c r="BY154" s="31" t="str">
        <f t="shared" si="403"/>
        <v/>
      </c>
      <c r="BZ154" s="31" t="str">
        <f t="shared" si="404"/>
        <v/>
      </c>
      <c r="CA154" s="31" t="str">
        <f t="shared" si="405"/>
        <v/>
      </c>
      <c r="CB154" s="31" t="str">
        <f t="shared" si="406"/>
        <v/>
      </c>
      <c r="CC154" s="31" t="str">
        <f t="shared" si="407"/>
        <v/>
      </c>
      <c r="CD154" s="31" t="str">
        <f t="shared" si="408"/>
        <v/>
      </c>
      <c r="CE154" s="31" t="str">
        <f t="shared" si="409"/>
        <v/>
      </c>
      <c r="CF154" s="31" t="str">
        <f t="shared" si="410"/>
        <v/>
      </c>
      <c r="CG154" s="31" t="str">
        <f t="shared" si="411"/>
        <v/>
      </c>
      <c r="CH154" s="31" t="str">
        <f t="shared" si="412"/>
        <v/>
      </c>
      <c r="CI154" s="31" t="str">
        <f t="shared" si="413"/>
        <v/>
      </c>
      <c r="CJ154" s="31" t="str">
        <f t="shared" si="414"/>
        <v/>
      </c>
      <c r="CK154" s="31" t="str">
        <f t="shared" si="415"/>
        <v/>
      </c>
      <c r="CL154" s="31" t="str">
        <f t="shared" si="416"/>
        <v/>
      </c>
      <c r="CM154" s="31" t="str">
        <f t="shared" si="417"/>
        <v/>
      </c>
      <c r="CN154" s="31" t="str">
        <f t="shared" si="418"/>
        <v/>
      </c>
      <c r="CO154" s="31" t="str">
        <f t="shared" si="419"/>
        <v/>
      </c>
      <c r="CP154" s="31" t="str">
        <f t="shared" si="420"/>
        <v/>
      </c>
      <c r="CQ154" s="31" t="str">
        <f t="shared" si="421"/>
        <v/>
      </c>
      <c r="CR154" s="31" t="str">
        <f t="shared" si="422"/>
        <v/>
      </c>
      <c r="CS154" s="31" t="str">
        <f t="shared" si="423"/>
        <v/>
      </c>
      <c r="CT154" s="31" t="str">
        <f t="shared" si="424"/>
        <v/>
      </c>
      <c r="CU154" s="31" t="str">
        <f t="shared" si="425"/>
        <v/>
      </c>
      <c r="CV154" s="31" t="str">
        <f t="shared" si="426"/>
        <v/>
      </c>
      <c r="CW154" s="31" t="str">
        <f t="shared" si="427"/>
        <v/>
      </c>
      <c r="CX154" s="31" t="str">
        <f t="shared" si="428"/>
        <v/>
      </c>
      <c r="CY154" s="31" t="str">
        <f t="shared" si="429"/>
        <v/>
      </c>
      <c r="CZ154" s="31" t="str">
        <f t="shared" si="430"/>
        <v/>
      </c>
      <c r="DA154" s="31" t="str">
        <f t="shared" si="431"/>
        <v/>
      </c>
      <c r="DB154" s="31" t="str">
        <f t="shared" si="432"/>
        <v/>
      </c>
      <c r="DC154" s="31" t="str">
        <f t="shared" si="433"/>
        <v/>
      </c>
      <c r="DD154" s="31" t="str">
        <f t="shared" si="434"/>
        <v/>
      </c>
      <c r="DE154" s="31" t="str">
        <f t="shared" si="435"/>
        <v/>
      </c>
      <c r="DF154" s="31" t="str">
        <f t="shared" si="436"/>
        <v/>
      </c>
      <c r="DG154" s="31" t="str">
        <f t="shared" si="437"/>
        <v/>
      </c>
      <c r="DH154" s="31" t="str">
        <f t="shared" si="438"/>
        <v/>
      </c>
      <c r="DI154" s="31" t="str">
        <f t="shared" si="439"/>
        <v/>
      </c>
      <c r="DJ154" s="31" t="str">
        <f t="shared" si="440"/>
        <v/>
      </c>
      <c r="DK154" s="31" t="str">
        <f t="shared" si="441"/>
        <v/>
      </c>
      <c r="DL154" s="31" t="str">
        <f t="shared" si="442"/>
        <v/>
      </c>
      <c r="DM154" s="31" t="str">
        <f t="shared" si="443"/>
        <v/>
      </c>
      <c r="DN154" s="31" t="str">
        <f t="shared" si="444"/>
        <v/>
      </c>
      <c r="DO154" s="31" t="str">
        <f t="shared" si="445"/>
        <v/>
      </c>
      <c r="DP154" s="31" t="str">
        <f t="shared" si="446"/>
        <v/>
      </c>
      <c r="DQ154" s="31" t="str">
        <f t="shared" si="447"/>
        <v/>
      </c>
      <c r="DR154" s="31" t="str">
        <f t="shared" si="448"/>
        <v/>
      </c>
      <c r="DS154" s="31" t="str">
        <f t="shared" si="449"/>
        <v/>
      </c>
      <c r="DT154" s="31" t="str">
        <f t="shared" si="450"/>
        <v/>
      </c>
      <c r="DU154" s="31" t="str">
        <f t="shared" si="451"/>
        <v/>
      </c>
      <c r="DV154" s="31" t="str">
        <f t="shared" si="452"/>
        <v/>
      </c>
      <c r="DW154" s="48" t="e">
        <f t="shared" si="453"/>
        <v>#VALUE!</v>
      </c>
      <c r="DX154" s="72" t="str">
        <f t="shared" si="454"/>
        <v/>
      </c>
    </row>
    <row r="155" spans="1:128" ht="13.2" x14ac:dyDescent="0.25">
      <c r="A155" s="31" t="s">
        <v>318</v>
      </c>
      <c r="B155" s="72">
        <v>153</v>
      </c>
      <c r="C155" s="15"/>
      <c r="D155" s="15"/>
      <c r="E155" s="15"/>
      <c r="F155" s="15"/>
      <c r="G155" s="15"/>
      <c r="H155" s="47"/>
      <c r="I155" s="15"/>
      <c r="J155" s="47"/>
      <c r="K155" s="47"/>
      <c r="L155" s="47"/>
      <c r="M155" s="54"/>
      <c r="N155" s="54"/>
      <c r="O155" s="54"/>
      <c r="P155" s="54"/>
      <c r="Q155" s="54"/>
      <c r="R155" s="51"/>
      <c r="S155" s="51"/>
      <c r="T155" s="51"/>
      <c r="U155" s="51"/>
      <c r="V155" s="51"/>
      <c r="W155" s="51"/>
      <c r="X155" s="52" t="str">
        <f t="shared" si="364"/>
        <v xml:space="preserve"> </v>
      </c>
      <c r="Y155" s="52" t="str">
        <f t="shared" si="365"/>
        <v xml:space="preserve"> </v>
      </c>
      <c r="Z155" s="52" t="str">
        <f t="shared" si="366"/>
        <v xml:space="preserve"> </v>
      </c>
      <c r="AA155" s="52" t="str">
        <f t="shared" si="367"/>
        <v xml:space="preserve"> </v>
      </c>
      <c r="AB155" s="52" t="str">
        <f t="shared" si="368"/>
        <v xml:space="preserve"> </v>
      </c>
      <c r="AC155" s="54"/>
      <c r="AD155" s="54"/>
      <c r="AE155" s="54"/>
      <c r="AF155" s="54"/>
      <c r="AG155" s="54"/>
      <c r="AH155" s="52" t="str">
        <f t="shared" si="369"/>
        <v xml:space="preserve"> </v>
      </c>
      <c r="AI155" s="52" t="str">
        <f t="shared" si="370"/>
        <v xml:space="preserve"> </v>
      </c>
      <c r="AJ155" s="52" t="str">
        <f t="shared" si="371"/>
        <v xml:space="preserve"> </v>
      </c>
      <c r="AK155" s="52" t="str">
        <f t="shared" si="372"/>
        <v xml:space="preserve"> </v>
      </c>
      <c r="AL155" s="52" t="str">
        <f t="shared" si="373"/>
        <v xml:space="preserve"> </v>
      </c>
      <c r="AM155" s="53"/>
      <c r="AN155" s="53"/>
      <c r="AO155" s="53"/>
      <c r="AP155" s="53"/>
      <c r="AQ155" s="53"/>
      <c r="AR155" s="53"/>
      <c r="AS155" s="55" t="str">
        <f t="shared" si="374"/>
        <v/>
      </c>
      <c r="AT155" s="31" t="str">
        <f t="shared" si="375"/>
        <v/>
      </c>
      <c r="AU155" s="57" t="str">
        <f>IF(D155="","",IF(LOOKUP(AT155,'Master 2012 Pay Sheet'!$A$5:$A$35,'Master 2012 Pay Sheet'!$B$5:$B$35)&gt;0,LOOKUP(AT155,'Master 2012 Pay Sheet'!$A$5:$A$35,'Master 2012 Pay Sheet'!$B$5:$B$35),0))</f>
        <v/>
      </c>
      <c r="AV155" s="56" t="str">
        <f t="shared" si="376"/>
        <v/>
      </c>
      <c r="AW155" s="31" t="str">
        <f t="shared" si="377"/>
        <v/>
      </c>
      <c r="AX155" s="57" t="str">
        <f>IF(D155="","",IF(LOOKUP(AW155,'Master 2012 Pay Sheet'!$C$5:$C$35,'Master 2012 Pay Sheet'!$D$5:$D$35)&gt;0,LOOKUP(AW155,'Master 2012 Pay Sheet'!$C$5:$C$35,'Master 2012 Pay Sheet'!$D$5:$D$35),0))</f>
        <v/>
      </c>
      <c r="AY155" s="56" t="str">
        <f t="shared" si="378"/>
        <v/>
      </c>
      <c r="AZ155" s="31" t="str">
        <f t="shared" si="379"/>
        <v/>
      </c>
      <c r="BA155" s="57" t="str">
        <f>IF(D155="","",IF(LOOKUP(AZ155,'Master 2012 Pay Sheet'!$E$5:$E$35,'Master 2012 Pay Sheet'!$F$5:$F$35)&gt;0,LOOKUP(AZ155,'Master 2012 Pay Sheet'!$E$5:$E$35,'Master 2012 Pay Sheet'!$F$5:$F$35),0))</f>
        <v/>
      </c>
      <c r="BB155" s="57" t="str">
        <f t="shared" si="380"/>
        <v/>
      </c>
      <c r="BC155" s="31" t="str">
        <f t="shared" si="381"/>
        <v/>
      </c>
      <c r="BD155" s="31" t="str">
        <f t="shared" si="382"/>
        <v/>
      </c>
      <c r="BE155" s="31" t="str">
        <f t="shared" si="383"/>
        <v/>
      </c>
      <c r="BF155" s="56" t="str">
        <f t="shared" si="384"/>
        <v/>
      </c>
      <c r="BG155" s="31" t="str">
        <f t="shared" si="385"/>
        <v/>
      </c>
      <c r="BH155" s="31" t="str">
        <f t="shared" si="386"/>
        <v/>
      </c>
      <c r="BI155" s="56" t="str">
        <f t="shared" si="387"/>
        <v/>
      </c>
      <c r="BJ155" s="31" t="str">
        <f t="shared" si="388"/>
        <v/>
      </c>
      <c r="BK155" s="31" t="str">
        <f t="shared" si="389"/>
        <v/>
      </c>
      <c r="BL155" s="31" t="str">
        <f t="shared" si="390"/>
        <v/>
      </c>
      <c r="BM155" s="31" t="str">
        <f t="shared" si="391"/>
        <v/>
      </c>
      <c r="BN155" s="31" t="str">
        <f t="shared" si="392"/>
        <v/>
      </c>
      <c r="BO155" s="31" t="str">
        <f t="shared" si="393"/>
        <v/>
      </c>
      <c r="BP155" s="31" t="str">
        <f t="shared" si="394"/>
        <v/>
      </c>
      <c r="BQ155" s="31" t="str">
        <f t="shared" si="395"/>
        <v/>
      </c>
      <c r="BR155" s="31" t="str">
        <f t="shared" si="396"/>
        <v/>
      </c>
      <c r="BS155" s="31" t="str">
        <f t="shared" si="397"/>
        <v/>
      </c>
      <c r="BT155" s="31" t="str">
        <f t="shared" si="398"/>
        <v/>
      </c>
      <c r="BU155" s="31" t="str">
        <f t="shared" si="399"/>
        <v/>
      </c>
      <c r="BV155" s="31" t="str">
        <f t="shared" si="400"/>
        <v/>
      </c>
      <c r="BW155" s="31" t="str">
        <f t="shared" si="401"/>
        <v/>
      </c>
      <c r="BX155" s="31" t="str">
        <f t="shared" si="402"/>
        <v/>
      </c>
      <c r="BY155" s="31" t="str">
        <f t="shared" si="403"/>
        <v/>
      </c>
      <c r="BZ155" s="31" t="str">
        <f t="shared" si="404"/>
        <v/>
      </c>
      <c r="CA155" s="31" t="str">
        <f t="shared" si="405"/>
        <v/>
      </c>
      <c r="CB155" s="31" t="str">
        <f t="shared" si="406"/>
        <v/>
      </c>
      <c r="CC155" s="31" t="str">
        <f t="shared" si="407"/>
        <v/>
      </c>
      <c r="CD155" s="31" t="str">
        <f t="shared" si="408"/>
        <v/>
      </c>
      <c r="CE155" s="31" t="str">
        <f t="shared" si="409"/>
        <v/>
      </c>
      <c r="CF155" s="31" t="str">
        <f t="shared" si="410"/>
        <v/>
      </c>
      <c r="CG155" s="31" t="str">
        <f t="shared" si="411"/>
        <v/>
      </c>
      <c r="CH155" s="31" t="str">
        <f t="shared" si="412"/>
        <v/>
      </c>
      <c r="CI155" s="31" t="str">
        <f t="shared" si="413"/>
        <v/>
      </c>
      <c r="CJ155" s="31" t="str">
        <f t="shared" si="414"/>
        <v/>
      </c>
      <c r="CK155" s="31" t="str">
        <f t="shared" si="415"/>
        <v/>
      </c>
      <c r="CL155" s="31" t="str">
        <f t="shared" si="416"/>
        <v/>
      </c>
      <c r="CM155" s="31" t="str">
        <f t="shared" si="417"/>
        <v/>
      </c>
      <c r="CN155" s="31" t="str">
        <f t="shared" si="418"/>
        <v/>
      </c>
      <c r="CO155" s="31" t="str">
        <f t="shared" si="419"/>
        <v/>
      </c>
      <c r="CP155" s="31" t="str">
        <f t="shared" si="420"/>
        <v/>
      </c>
      <c r="CQ155" s="31" t="str">
        <f t="shared" si="421"/>
        <v/>
      </c>
      <c r="CR155" s="31" t="str">
        <f t="shared" si="422"/>
        <v/>
      </c>
      <c r="CS155" s="31" t="str">
        <f t="shared" si="423"/>
        <v/>
      </c>
      <c r="CT155" s="31" t="str">
        <f t="shared" si="424"/>
        <v/>
      </c>
      <c r="CU155" s="31" t="str">
        <f t="shared" si="425"/>
        <v/>
      </c>
      <c r="CV155" s="31" t="str">
        <f t="shared" si="426"/>
        <v/>
      </c>
      <c r="CW155" s="31" t="str">
        <f t="shared" si="427"/>
        <v/>
      </c>
      <c r="CX155" s="31" t="str">
        <f t="shared" si="428"/>
        <v/>
      </c>
      <c r="CY155" s="31" t="str">
        <f t="shared" si="429"/>
        <v/>
      </c>
      <c r="CZ155" s="31" t="str">
        <f t="shared" si="430"/>
        <v/>
      </c>
      <c r="DA155" s="31" t="str">
        <f t="shared" si="431"/>
        <v/>
      </c>
      <c r="DB155" s="31" t="str">
        <f t="shared" si="432"/>
        <v/>
      </c>
      <c r="DC155" s="31" t="str">
        <f t="shared" si="433"/>
        <v/>
      </c>
      <c r="DD155" s="31" t="str">
        <f t="shared" si="434"/>
        <v/>
      </c>
      <c r="DE155" s="31" t="str">
        <f t="shared" si="435"/>
        <v/>
      </c>
      <c r="DF155" s="31" t="str">
        <f t="shared" si="436"/>
        <v/>
      </c>
      <c r="DG155" s="31" t="str">
        <f t="shared" si="437"/>
        <v/>
      </c>
      <c r="DH155" s="31" t="str">
        <f t="shared" si="438"/>
        <v/>
      </c>
      <c r="DI155" s="31" t="str">
        <f t="shared" si="439"/>
        <v/>
      </c>
      <c r="DJ155" s="31" t="str">
        <f t="shared" si="440"/>
        <v/>
      </c>
      <c r="DK155" s="31" t="str">
        <f t="shared" si="441"/>
        <v/>
      </c>
      <c r="DL155" s="31" t="str">
        <f t="shared" si="442"/>
        <v/>
      </c>
      <c r="DM155" s="31" t="str">
        <f t="shared" si="443"/>
        <v/>
      </c>
      <c r="DN155" s="31" t="str">
        <f t="shared" si="444"/>
        <v/>
      </c>
      <c r="DO155" s="31" t="str">
        <f t="shared" si="445"/>
        <v/>
      </c>
      <c r="DP155" s="31" t="str">
        <f t="shared" si="446"/>
        <v/>
      </c>
      <c r="DQ155" s="31" t="str">
        <f t="shared" si="447"/>
        <v/>
      </c>
      <c r="DR155" s="31" t="str">
        <f t="shared" si="448"/>
        <v/>
      </c>
      <c r="DS155" s="31" t="str">
        <f t="shared" si="449"/>
        <v/>
      </c>
      <c r="DT155" s="31" t="str">
        <f t="shared" si="450"/>
        <v/>
      </c>
      <c r="DU155" s="31" t="str">
        <f t="shared" si="451"/>
        <v/>
      </c>
      <c r="DV155" s="31" t="str">
        <f t="shared" si="452"/>
        <v/>
      </c>
      <c r="DW155" s="48" t="e">
        <f t="shared" si="453"/>
        <v>#VALUE!</v>
      </c>
      <c r="DX155" s="72" t="str">
        <f t="shared" si="454"/>
        <v/>
      </c>
    </row>
    <row r="156" spans="1:128" ht="13.2" x14ac:dyDescent="0.25">
      <c r="A156" s="31" t="s">
        <v>318</v>
      </c>
      <c r="B156" s="72">
        <v>154</v>
      </c>
      <c r="C156" s="15"/>
      <c r="D156" s="15"/>
      <c r="E156" s="15"/>
      <c r="F156" s="15"/>
      <c r="G156" s="15"/>
      <c r="H156" s="47"/>
      <c r="I156" s="15"/>
      <c r="J156" s="47"/>
      <c r="K156" s="47"/>
      <c r="L156" s="47"/>
      <c r="M156" s="54"/>
      <c r="N156" s="54"/>
      <c r="O156" s="54"/>
      <c r="P156" s="54"/>
      <c r="Q156" s="54"/>
      <c r="R156" s="51"/>
      <c r="S156" s="51"/>
      <c r="T156" s="51"/>
      <c r="U156" s="51"/>
      <c r="V156" s="51"/>
      <c r="W156" s="51"/>
      <c r="X156" s="52" t="str">
        <f t="shared" si="364"/>
        <v xml:space="preserve"> </v>
      </c>
      <c r="Y156" s="52" t="str">
        <f t="shared" si="365"/>
        <v xml:space="preserve"> </v>
      </c>
      <c r="Z156" s="52" t="str">
        <f t="shared" si="366"/>
        <v xml:space="preserve"> </v>
      </c>
      <c r="AA156" s="52" t="str">
        <f t="shared" si="367"/>
        <v xml:space="preserve"> </v>
      </c>
      <c r="AB156" s="52" t="str">
        <f t="shared" si="368"/>
        <v xml:space="preserve"> </v>
      </c>
      <c r="AC156" s="54"/>
      <c r="AD156" s="54"/>
      <c r="AE156" s="54"/>
      <c r="AF156" s="54"/>
      <c r="AG156" s="54"/>
      <c r="AH156" s="52" t="str">
        <f t="shared" si="369"/>
        <v xml:space="preserve"> </v>
      </c>
      <c r="AI156" s="52" t="str">
        <f t="shared" si="370"/>
        <v xml:space="preserve"> </v>
      </c>
      <c r="AJ156" s="52" t="str">
        <f t="shared" si="371"/>
        <v xml:space="preserve"> </v>
      </c>
      <c r="AK156" s="52" t="str">
        <f t="shared" si="372"/>
        <v xml:space="preserve"> </v>
      </c>
      <c r="AL156" s="52" t="str">
        <f t="shared" si="373"/>
        <v xml:space="preserve"> </v>
      </c>
      <c r="AM156" s="53"/>
      <c r="AN156" s="53"/>
      <c r="AO156" s="53"/>
      <c r="AP156" s="53"/>
      <c r="AQ156" s="53"/>
      <c r="AR156" s="53"/>
      <c r="AS156" s="55" t="str">
        <f t="shared" si="374"/>
        <v/>
      </c>
      <c r="AT156" s="31" t="str">
        <f t="shared" si="375"/>
        <v/>
      </c>
      <c r="AU156" s="57" t="str">
        <f>IF(D156="","",IF(LOOKUP(AT156,'Master 2012 Pay Sheet'!$A$5:$A$35,'Master 2012 Pay Sheet'!$B$5:$B$35)&gt;0,LOOKUP(AT156,'Master 2012 Pay Sheet'!$A$5:$A$35,'Master 2012 Pay Sheet'!$B$5:$B$35),0))</f>
        <v/>
      </c>
      <c r="AV156" s="56" t="str">
        <f t="shared" si="376"/>
        <v/>
      </c>
      <c r="AW156" s="31" t="str">
        <f t="shared" si="377"/>
        <v/>
      </c>
      <c r="AX156" s="57" t="str">
        <f>IF(D156="","",IF(LOOKUP(AW156,'Master 2012 Pay Sheet'!$C$5:$C$35,'Master 2012 Pay Sheet'!$D$5:$D$35)&gt;0,LOOKUP(AW156,'Master 2012 Pay Sheet'!$C$5:$C$35,'Master 2012 Pay Sheet'!$D$5:$D$35),0))</f>
        <v/>
      </c>
      <c r="AY156" s="56" t="str">
        <f t="shared" si="378"/>
        <v/>
      </c>
      <c r="AZ156" s="31" t="str">
        <f t="shared" si="379"/>
        <v/>
      </c>
      <c r="BA156" s="57" t="str">
        <f>IF(D156="","",IF(LOOKUP(AZ156,'Master 2012 Pay Sheet'!$E$5:$E$35,'Master 2012 Pay Sheet'!$F$5:$F$35)&gt;0,LOOKUP(AZ156,'Master 2012 Pay Sheet'!$E$5:$E$35,'Master 2012 Pay Sheet'!$F$5:$F$35),0))</f>
        <v/>
      </c>
      <c r="BB156" s="57" t="str">
        <f t="shared" si="380"/>
        <v/>
      </c>
      <c r="BC156" s="31" t="str">
        <f t="shared" si="381"/>
        <v/>
      </c>
      <c r="BD156" s="31" t="str">
        <f t="shared" si="382"/>
        <v/>
      </c>
      <c r="BE156" s="31" t="str">
        <f t="shared" si="383"/>
        <v/>
      </c>
      <c r="BF156" s="56" t="str">
        <f t="shared" si="384"/>
        <v/>
      </c>
      <c r="BG156" s="31" t="str">
        <f t="shared" si="385"/>
        <v/>
      </c>
      <c r="BH156" s="31" t="str">
        <f t="shared" si="386"/>
        <v/>
      </c>
      <c r="BI156" s="56" t="str">
        <f t="shared" si="387"/>
        <v/>
      </c>
      <c r="BJ156" s="31" t="str">
        <f t="shared" si="388"/>
        <v/>
      </c>
      <c r="BK156" s="31" t="str">
        <f t="shared" si="389"/>
        <v/>
      </c>
      <c r="BL156" s="31" t="str">
        <f t="shared" si="390"/>
        <v/>
      </c>
      <c r="BM156" s="31" t="str">
        <f t="shared" si="391"/>
        <v/>
      </c>
      <c r="BN156" s="31" t="str">
        <f t="shared" si="392"/>
        <v/>
      </c>
      <c r="BO156" s="31" t="str">
        <f t="shared" si="393"/>
        <v/>
      </c>
      <c r="BP156" s="31" t="str">
        <f t="shared" si="394"/>
        <v/>
      </c>
      <c r="BQ156" s="31" t="str">
        <f t="shared" si="395"/>
        <v/>
      </c>
      <c r="BR156" s="31" t="str">
        <f t="shared" si="396"/>
        <v/>
      </c>
      <c r="BS156" s="31" t="str">
        <f t="shared" si="397"/>
        <v/>
      </c>
      <c r="BT156" s="31" t="str">
        <f t="shared" si="398"/>
        <v/>
      </c>
      <c r="BU156" s="31" t="str">
        <f t="shared" si="399"/>
        <v/>
      </c>
      <c r="BV156" s="31" t="str">
        <f t="shared" si="400"/>
        <v/>
      </c>
      <c r="BW156" s="31" t="str">
        <f t="shared" si="401"/>
        <v/>
      </c>
      <c r="BX156" s="31" t="str">
        <f t="shared" si="402"/>
        <v/>
      </c>
      <c r="BY156" s="31" t="str">
        <f t="shared" si="403"/>
        <v/>
      </c>
      <c r="BZ156" s="31" t="str">
        <f t="shared" si="404"/>
        <v/>
      </c>
      <c r="CA156" s="31" t="str">
        <f t="shared" si="405"/>
        <v/>
      </c>
      <c r="CB156" s="31" t="str">
        <f t="shared" si="406"/>
        <v/>
      </c>
      <c r="CC156" s="31" t="str">
        <f t="shared" si="407"/>
        <v/>
      </c>
      <c r="CD156" s="31" t="str">
        <f t="shared" si="408"/>
        <v/>
      </c>
      <c r="CE156" s="31" t="str">
        <f t="shared" si="409"/>
        <v/>
      </c>
      <c r="CF156" s="31" t="str">
        <f t="shared" si="410"/>
        <v/>
      </c>
      <c r="CG156" s="31" t="str">
        <f t="shared" si="411"/>
        <v/>
      </c>
      <c r="CH156" s="31" t="str">
        <f t="shared" si="412"/>
        <v/>
      </c>
      <c r="CI156" s="31" t="str">
        <f t="shared" si="413"/>
        <v/>
      </c>
      <c r="CJ156" s="31" t="str">
        <f t="shared" si="414"/>
        <v/>
      </c>
      <c r="CK156" s="31" t="str">
        <f t="shared" si="415"/>
        <v/>
      </c>
      <c r="CL156" s="31" t="str">
        <f t="shared" si="416"/>
        <v/>
      </c>
      <c r="CM156" s="31" t="str">
        <f t="shared" si="417"/>
        <v/>
      </c>
      <c r="CN156" s="31" t="str">
        <f t="shared" si="418"/>
        <v/>
      </c>
      <c r="CO156" s="31" t="str">
        <f t="shared" si="419"/>
        <v/>
      </c>
      <c r="CP156" s="31" t="str">
        <f t="shared" si="420"/>
        <v/>
      </c>
      <c r="CQ156" s="31" t="str">
        <f t="shared" si="421"/>
        <v/>
      </c>
      <c r="CR156" s="31" t="str">
        <f t="shared" si="422"/>
        <v/>
      </c>
      <c r="CS156" s="31" t="str">
        <f t="shared" si="423"/>
        <v/>
      </c>
      <c r="CT156" s="31" t="str">
        <f t="shared" si="424"/>
        <v/>
      </c>
      <c r="CU156" s="31" t="str">
        <f t="shared" si="425"/>
        <v/>
      </c>
      <c r="CV156" s="31" t="str">
        <f t="shared" si="426"/>
        <v/>
      </c>
      <c r="CW156" s="31" t="str">
        <f t="shared" si="427"/>
        <v/>
      </c>
      <c r="CX156" s="31" t="str">
        <f t="shared" si="428"/>
        <v/>
      </c>
      <c r="CY156" s="31" t="str">
        <f t="shared" si="429"/>
        <v/>
      </c>
      <c r="CZ156" s="31" t="str">
        <f t="shared" si="430"/>
        <v/>
      </c>
      <c r="DA156" s="31" t="str">
        <f t="shared" si="431"/>
        <v/>
      </c>
      <c r="DB156" s="31" t="str">
        <f t="shared" si="432"/>
        <v/>
      </c>
      <c r="DC156" s="31" t="str">
        <f t="shared" si="433"/>
        <v/>
      </c>
      <c r="DD156" s="31" t="str">
        <f t="shared" si="434"/>
        <v/>
      </c>
      <c r="DE156" s="31" t="str">
        <f t="shared" si="435"/>
        <v/>
      </c>
      <c r="DF156" s="31" t="str">
        <f t="shared" si="436"/>
        <v/>
      </c>
      <c r="DG156" s="31" t="str">
        <f t="shared" si="437"/>
        <v/>
      </c>
      <c r="DH156" s="31" t="str">
        <f t="shared" si="438"/>
        <v/>
      </c>
      <c r="DI156" s="31" t="str">
        <f t="shared" si="439"/>
        <v/>
      </c>
      <c r="DJ156" s="31" t="str">
        <f t="shared" si="440"/>
        <v/>
      </c>
      <c r="DK156" s="31" t="str">
        <f t="shared" si="441"/>
        <v/>
      </c>
      <c r="DL156" s="31" t="str">
        <f t="shared" si="442"/>
        <v/>
      </c>
      <c r="DM156" s="31" t="str">
        <f t="shared" si="443"/>
        <v/>
      </c>
      <c r="DN156" s="31" t="str">
        <f t="shared" si="444"/>
        <v/>
      </c>
      <c r="DO156" s="31" t="str">
        <f t="shared" si="445"/>
        <v/>
      </c>
      <c r="DP156" s="31" t="str">
        <f t="shared" si="446"/>
        <v/>
      </c>
      <c r="DQ156" s="31" t="str">
        <f t="shared" si="447"/>
        <v/>
      </c>
      <c r="DR156" s="31" t="str">
        <f t="shared" si="448"/>
        <v/>
      </c>
      <c r="DS156" s="31" t="str">
        <f t="shared" si="449"/>
        <v/>
      </c>
      <c r="DT156" s="31" t="str">
        <f t="shared" si="450"/>
        <v/>
      </c>
      <c r="DU156" s="31" t="str">
        <f t="shared" si="451"/>
        <v/>
      </c>
      <c r="DV156" s="31" t="str">
        <f t="shared" si="452"/>
        <v/>
      </c>
      <c r="DW156" s="48" t="e">
        <f t="shared" si="453"/>
        <v>#VALUE!</v>
      </c>
      <c r="DX156" s="72" t="str">
        <f t="shared" si="454"/>
        <v/>
      </c>
    </row>
    <row r="157" spans="1:128" ht="13.2" x14ac:dyDescent="0.25">
      <c r="A157" s="31" t="s">
        <v>318</v>
      </c>
      <c r="B157" s="72">
        <v>155</v>
      </c>
      <c r="C157" s="15"/>
      <c r="D157" s="15"/>
      <c r="E157" s="15"/>
      <c r="F157" s="15"/>
      <c r="G157" s="15"/>
      <c r="H157" s="47"/>
      <c r="I157" s="15"/>
      <c r="J157" s="47"/>
      <c r="K157" s="47"/>
      <c r="L157" s="47"/>
      <c r="M157" s="54"/>
      <c r="N157" s="54"/>
      <c r="O157" s="54"/>
      <c r="P157" s="54"/>
      <c r="Q157" s="54"/>
      <c r="R157" s="51"/>
      <c r="S157" s="51"/>
      <c r="T157" s="51"/>
      <c r="U157" s="51"/>
      <c r="V157" s="51"/>
      <c r="W157" s="51"/>
      <c r="X157" s="52" t="str">
        <f t="shared" si="364"/>
        <v xml:space="preserve"> </v>
      </c>
      <c r="Y157" s="52" t="str">
        <f t="shared" si="365"/>
        <v xml:space="preserve"> </v>
      </c>
      <c r="Z157" s="52" t="str">
        <f t="shared" si="366"/>
        <v xml:space="preserve"> </v>
      </c>
      <c r="AA157" s="52" t="str">
        <f t="shared" si="367"/>
        <v xml:space="preserve"> </v>
      </c>
      <c r="AB157" s="52" t="str">
        <f t="shared" si="368"/>
        <v xml:space="preserve"> </v>
      </c>
      <c r="AC157" s="54"/>
      <c r="AD157" s="54"/>
      <c r="AE157" s="54"/>
      <c r="AF157" s="54"/>
      <c r="AG157" s="54"/>
      <c r="AH157" s="52" t="str">
        <f t="shared" si="369"/>
        <v xml:space="preserve"> </v>
      </c>
      <c r="AI157" s="52" t="str">
        <f t="shared" si="370"/>
        <v xml:space="preserve"> </v>
      </c>
      <c r="AJ157" s="52" t="str">
        <f t="shared" si="371"/>
        <v xml:space="preserve"> </v>
      </c>
      <c r="AK157" s="52" t="str">
        <f t="shared" si="372"/>
        <v xml:space="preserve"> </v>
      </c>
      <c r="AL157" s="52" t="str">
        <f t="shared" si="373"/>
        <v xml:space="preserve"> </v>
      </c>
      <c r="AM157" s="53"/>
      <c r="AN157" s="53"/>
      <c r="AO157" s="53"/>
      <c r="AP157" s="53"/>
      <c r="AQ157" s="53"/>
      <c r="AR157" s="53"/>
      <c r="AS157" s="55" t="str">
        <f t="shared" si="374"/>
        <v/>
      </c>
      <c r="AT157" s="31" t="str">
        <f t="shared" si="375"/>
        <v/>
      </c>
      <c r="AU157" s="57" t="str">
        <f>IF(D157="","",IF(LOOKUP(AT157,'Master 2012 Pay Sheet'!$A$5:$A$35,'Master 2012 Pay Sheet'!$B$5:$B$35)&gt;0,LOOKUP(AT157,'Master 2012 Pay Sheet'!$A$5:$A$35,'Master 2012 Pay Sheet'!$B$5:$B$35),0))</f>
        <v/>
      </c>
      <c r="AV157" s="56" t="str">
        <f t="shared" si="376"/>
        <v/>
      </c>
      <c r="AW157" s="31" t="str">
        <f t="shared" si="377"/>
        <v/>
      </c>
      <c r="AX157" s="57" t="str">
        <f>IF(D157="","",IF(LOOKUP(AW157,'Master 2012 Pay Sheet'!$C$5:$C$35,'Master 2012 Pay Sheet'!$D$5:$D$35)&gt;0,LOOKUP(AW157,'Master 2012 Pay Sheet'!$C$5:$C$35,'Master 2012 Pay Sheet'!$D$5:$D$35),0))</f>
        <v/>
      </c>
      <c r="AY157" s="56" t="str">
        <f t="shared" si="378"/>
        <v/>
      </c>
      <c r="AZ157" s="31" t="str">
        <f t="shared" si="379"/>
        <v/>
      </c>
      <c r="BA157" s="57" t="str">
        <f>IF(D157="","",IF(LOOKUP(AZ157,'Master 2012 Pay Sheet'!$E$5:$E$35,'Master 2012 Pay Sheet'!$F$5:$F$35)&gt;0,LOOKUP(AZ157,'Master 2012 Pay Sheet'!$E$5:$E$35,'Master 2012 Pay Sheet'!$F$5:$F$35),0))</f>
        <v/>
      </c>
      <c r="BB157" s="57" t="str">
        <f t="shared" si="380"/>
        <v/>
      </c>
      <c r="BC157" s="31" t="str">
        <f t="shared" si="381"/>
        <v/>
      </c>
      <c r="BD157" s="31" t="str">
        <f t="shared" si="382"/>
        <v/>
      </c>
      <c r="BE157" s="31" t="str">
        <f t="shared" si="383"/>
        <v/>
      </c>
      <c r="BF157" s="56" t="str">
        <f t="shared" si="384"/>
        <v/>
      </c>
      <c r="BG157" s="31" t="str">
        <f t="shared" si="385"/>
        <v/>
      </c>
      <c r="BH157" s="31" t="str">
        <f t="shared" si="386"/>
        <v/>
      </c>
      <c r="BI157" s="56" t="str">
        <f t="shared" si="387"/>
        <v/>
      </c>
      <c r="BJ157" s="31" t="str">
        <f t="shared" si="388"/>
        <v/>
      </c>
      <c r="BK157" s="31" t="str">
        <f t="shared" si="389"/>
        <v/>
      </c>
      <c r="BL157" s="31" t="str">
        <f t="shared" si="390"/>
        <v/>
      </c>
      <c r="BM157" s="31" t="str">
        <f t="shared" si="391"/>
        <v/>
      </c>
      <c r="BN157" s="31" t="str">
        <f t="shared" si="392"/>
        <v/>
      </c>
      <c r="BO157" s="31" t="str">
        <f t="shared" si="393"/>
        <v/>
      </c>
      <c r="BP157" s="31" t="str">
        <f t="shared" si="394"/>
        <v/>
      </c>
      <c r="BQ157" s="31" t="str">
        <f t="shared" si="395"/>
        <v/>
      </c>
      <c r="BR157" s="31" t="str">
        <f t="shared" si="396"/>
        <v/>
      </c>
      <c r="BS157" s="31" t="str">
        <f t="shared" si="397"/>
        <v/>
      </c>
      <c r="BT157" s="31" t="str">
        <f t="shared" si="398"/>
        <v/>
      </c>
      <c r="BU157" s="31" t="str">
        <f t="shared" si="399"/>
        <v/>
      </c>
      <c r="BV157" s="31" t="str">
        <f t="shared" si="400"/>
        <v/>
      </c>
      <c r="BW157" s="31" t="str">
        <f t="shared" si="401"/>
        <v/>
      </c>
      <c r="BX157" s="31" t="str">
        <f t="shared" si="402"/>
        <v/>
      </c>
      <c r="BY157" s="31" t="str">
        <f t="shared" si="403"/>
        <v/>
      </c>
      <c r="BZ157" s="31" t="str">
        <f t="shared" si="404"/>
        <v/>
      </c>
      <c r="CA157" s="31" t="str">
        <f t="shared" si="405"/>
        <v/>
      </c>
      <c r="CB157" s="31" t="str">
        <f t="shared" si="406"/>
        <v/>
      </c>
      <c r="CC157" s="31" t="str">
        <f t="shared" si="407"/>
        <v/>
      </c>
      <c r="CD157" s="31" t="str">
        <f t="shared" si="408"/>
        <v/>
      </c>
      <c r="CE157" s="31" t="str">
        <f t="shared" si="409"/>
        <v/>
      </c>
      <c r="CF157" s="31" t="str">
        <f t="shared" si="410"/>
        <v/>
      </c>
      <c r="CG157" s="31" t="str">
        <f t="shared" si="411"/>
        <v/>
      </c>
      <c r="CH157" s="31" t="str">
        <f t="shared" si="412"/>
        <v/>
      </c>
      <c r="CI157" s="31" t="str">
        <f t="shared" si="413"/>
        <v/>
      </c>
      <c r="CJ157" s="31" t="str">
        <f t="shared" si="414"/>
        <v/>
      </c>
      <c r="CK157" s="31" t="str">
        <f t="shared" si="415"/>
        <v/>
      </c>
      <c r="CL157" s="31" t="str">
        <f t="shared" si="416"/>
        <v/>
      </c>
      <c r="CM157" s="31" t="str">
        <f t="shared" si="417"/>
        <v/>
      </c>
      <c r="CN157" s="31" t="str">
        <f t="shared" si="418"/>
        <v/>
      </c>
      <c r="CO157" s="31" t="str">
        <f t="shared" si="419"/>
        <v/>
      </c>
      <c r="CP157" s="31" t="str">
        <f t="shared" si="420"/>
        <v/>
      </c>
      <c r="CQ157" s="31" t="str">
        <f t="shared" si="421"/>
        <v/>
      </c>
      <c r="CR157" s="31" t="str">
        <f t="shared" si="422"/>
        <v/>
      </c>
      <c r="CS157" s="31" t="str">
        <f t="shared" si="423"/>
        <v/>
      </c>
      <c r="CT157" s="31" t="str">
        <f t="shared" si="424"/>
        <v/>
      </c>
      <c r="CU157" s="31" t="str">
        <f t="shared" si="425"/>
        <v/>
      </c>
      <c r="CV157" s="31" t="str">
        <f t="shared" si="426"/>
        <v/>
      </c>
      <c r="CW157" s="31" t="str">
        <f t="shared" si="427"/>
        <v/>
      </c>
      <c r="CX157" s="31" t="str">
        <f t="shared" si="428"/>
        <v/>
      </c>
      <c r="CY157" s="31" t="str">
        <f t="shared" si="429"/>
        <v/>
      </c>
      <c r="CZ157" s="31" t="str">
        <f t="shared" si="430"/>
        <v/>
      </c>
      <c r="DA157" s="31" t="str">
        <f t="shared" si="431"/>
        <v/>
      </c>
      <c r="DB157" s="31" t="str">
        <f t="shared" si="432"/>
        <v/>
      </c>
      <c r="DC157" s="31" t="str">
        <f t="shared" si="433"/>
        <v/>
      </c>
      <c r="DD157" s="31" t="str">
        <f t="shared" si="434"/>
        <v/>
      </c>
      <c r="DE157" s="31" t="str">
        <f t="shared" si="435"/>
        <v/>
      </c>
      <c r="DF157" s="31" t="str">
        <f t="shared" si="436"/>
        <v/>
      </c>
      <c r="DG157" s="31" t="str">
        <f t="shared" si="437"/>
        <v/>
      </c>
      <c r="DH157" s="31" t="str">
        <f t="shared" si="438"/>
        <v/>
      </c>
      <c r="DI157" s="31" t="str">
        <f t="shared" si="439"/>
        <v/>
      </c>
      <c r="DJ157" s="31" t="str">
        <f t="shared" si="440"/>
        <v/>
      </c>
      <c r="DK157" s="31" t="str">
        <f t="shared" si="441"/>
        <v/>
      </c>
      <c r="DL157" s="31" t="str">
        <f t="shared" si="442"/>
        <v/>
      </c>
      <c r="DM157" s="31" t="str">
        <f t="shared" si="443"/>
        <v/>
      </c>
      <c r="DN157" s="31" t="str">
        <f t="shared" si="444"/>
        <v/>
      </c>
      <c r="DO157" s="31" t="str">
        <f t="shared" si="445"/>
        <v/>
      </c>
      <c r="DP157" s="31" t="str">
        <f t="shared" si="446"/>
        <v/>
      </c>
      <c r="DQ157" s="31" t="str">
        <f t="shared" si="447"/>
        <v/>
      </c>
      <c r="DR157" s="31" t="str">
        <f t="shared" si="448"/>
        <v/>
      </c>
      <c r="DS157" s="31" t="str">
        <f t="shared" si="449"/>
        <v/>
      </c>
      <c r="DT157" s="31" t="str">
        <f t="shared" si="450"/>
        <v/>
      </c>
      <c r="DU157" s="31" t="str">
        <f t="shared" si="451"/>
        <v/>
      </c>
      <c r="DV157" s="31" t="str">
        <f t="shared" si="452"/>
        <v/>
      </c>
      <c r="DW157" s="48" t="e">
        <f t="shared" si="453"/>
        <v>#VALUE!</v>
      </c>
      <c r="DX157" s="72" t="str">
        <f t="shared" si="454"/>
        <v/>
      </c>
    </row>
    <row r="158" spans="1:128" ht="13.2" x14ac:dyDescent="0.25">
      <c r="A158" s="31" t="s">
        <v>318</v>
      </c>
      <c r="B158" s="72">
        <v>156</v>
      </c>
      <c r="C158" s="15"/>
      <c r="D158" s="15"/>
      <c r="E158" s="15"/>
      <c r="F158" s="15"/>
      <c r="G158" s="15"/>
      <c r="H158" s="47"/>
      <c r="I158" s="15"/>
      <c r="J158" s="47"/>
      <c r="K158" s="47"/>
      <c r="L158" s="47"/>
      <c r="M158" s="54"/>
      <c r="N158" s="54"/>
      <c r="O158" s="54"/>
      <c r="P158" s="54"/>
      <c r="Q158" s="54"/>
      <c r="R158" s="51"/>
      <c r="S158" s="51"/>
      <c r="T158" s="51"/>
      <c r="U158" s="51"/>
      <c r="V158" s="51"/>
      <c r="W158" s="51"/>
      <c r="X158" s="52" t="str">
        <f t="shared" si="364"/>
        <v xml:space="preserve"> </v>
      </c>
      <c r="Y158" s="52" t="str">
        <f t="shared" si="365"/>
        <v xml:space="preserve"> </v>
      </c>
      <c r="Z158" s="52" t="str">
        <f t="shared" si="366"/>
        <v xml:space="preserve"> </v>
      </c>
      <c r="AA158" s="52" t="str">
        <f t="shared" si="367"/>
        <v xml:space="preserve"> </v>
      </c>
      <c r="AB158" s="52" t="str">
        <f t="shared" si="368"/>
        <v xml:space="preserve"> </v>
      </c>
      <c r="AC158" s="54"/>
      <c r="AD158" s="54"/>
      <c r="AE158" s="54"/>
      <c r="AF158" s="54"/>
      <c r="AG158" s="54"/>
      <c r="AH158" s="52" t="str">
        <f t="shared" si="369"/>
        <v xml:space="preserve"> </v>
      </c>
      <c r="AI158" s="52" t="str">
        <f t="shared" si="370"/>
        <v xml:space="preserve"> </v>
      </c>
      <c r="AJ158" s="52" t="str">
        <f t="shared" si="371"/>
        <v xml:space="preserve"> </v>
      </c>
      <c r="AK158" s="52" t="str">
        <f t="shared" si="372"/>
        <v xml:space="preserve"> </v>
      </c>
      <c r="AL158" s="52" t="str">
        <f t="shared" si="373"/>
        <v xml:space="preserve"> </v>
      </c>
      <c r="AM158" s="53"/>
      <c r="AN158" s="53"/>
      <c r="AO158" s="53"/>
      <c r="AP158" s="53"/>
      <c r="AQ158" s="53"/>
      <c r="AR158" s="53"/>
      <c r="AS158" s="55" t="str">
        <f t="shared" si="374"/>
        <v/>
      </c>
      <c r="AT158" s="31" t="str">
        <f t="shared" si="375"/>
        <v/>
      </c>
      <c r="AU158" s="57" t="str">
        <f>IF(D158="","",IF(LOOKUP(AT158,'Master 2012 Pay Sheet'!$A$5:$A$35,'Master 2012 Pay Sheet'!$B$5:$B$35)&gt;0,LOOKUP(AT158,'Master 2012 Pay Sheet'!$A$5:$A$35,'Master 2012 Pay Sheet'!$B$5:$B$35),0))</f>
        <v/>
      </c>
      <c r="AV158" s="56" t="str">
        <f t="shared" si="376"/>
        <v/>
      </c>
      <c r="AW158" s="31" t="str">
        <f t="shared" si="377"/>
        <v/>
      </c>
      <c r="AX158" s="57" t="str">
        <f>IF(D158="","",IF(LOOKUP(AW158,'Master 2012 Pay Sheet'!$C$5:$C$35,'Master 2012 Pay Sheet'!$D$5:$D$35)&gt;0,LOOKUP(AW158,'Master 2012 Pay Sheet'!$C$5:$C$35,'Master 2012 Pay Sheet'!$D$5:$D$35),0))</f>
        <v/>
      </c>
      <c r="AY158" s="56" t="str">
        <f t="shared" si="378"/>
        <v/>
      </c>
      <c r="AZ158" s="31" t="str">
        <f t="shared" si="379"/>
        <v/>
      </c>
      <c r="BA158" s="57" t="str">
        <f>IF(D158="","",IF(LOOKUP(AZ158,'Master 2012 Pay Sheet'!$E$5:$E$35,'Master 2012 Pay Sheet'!$F$5:$F$35)&gt;0,LOOKUP(AZ158,'Master 2012 Pay Sheet'!$E$5:$E$35,'Master 2012 Pay Sheet'!$F$5:$F$35),0))</f>
        <v/>
      </c>
      <c r="BB158" s="57" t="str">
        <f t="shared" si="380"/>
        <v/>
      </c>
      <c r="BC158" s="31" t="str">
        <f t="shared" si="381"/>
        <v/>
      </c>
      <c r="BD158" s="31" t="str">
        <f t="shared" si="382"/>
        <v/>
      </c>
      <c r="BE158" s="31" t="str">
        <f t="shared" si="383"/>
        <v/>
      </c>
      <c r="BF158" s="56" t="str">
        <f t="shared" si="384"/>
        <v/>
      </c>
      <c r="BG158" s="31" t="str">
        <f t="shared" si="385"/>
        <v/>
      </c>
      <c r="BH158" s="31" t="str">
        <f t="shared" si="386"/>
        <v/>
      </c>
      <c r="BI158" s="56" t="str">
        <f t="shared" si="387"/>
        <v/>
      </c>
      <c r="BJ158" s="31" t="str">
        <f t="shared" si="388"/>
        <v/>
      </c>
      <c r="BK158" s="31" t="str">
        <f t="shared" si="389"/>
        <v/>
      </c>
      <c r="BL158" s="31" t="str">
        <f t="shared" si="390"/>
        <v/>
      </c>
      <c r="BM158" s="31" t="str">
        <f t="shared" si="391"/>
        <v/>
      </c>
      <c r="BN158" s="31" t="str">
        <f t="shared" si="392"/>
        <v/>
      </c>
      <c r="BO158" s="31" t="str">
        <f t="shared" si="393"/>
        <v/>
      </c>
      <c r="BP158" s="31" t="str">
        <f t="shared" si="394"/>
        <v/>
      </c>
      <c r="BQ158" s="31" t="str">
        <f t="shared" si="395"/>
        <v/>
      </c>
      <c r="BR158" s="31" t="str">
        <f t="shared" si="396"/>
        <v/>
      </c>
      <c r="BS158" s="31" t="str">
        <f t="shared" si="397"/>
        <v/>
      </c>
      <c r="BT158" s="31" t="str">
        <f t="shared" si="398"/>
        <v/>
      </c>
      <c r="BU158" s="31" t="str">
        <f t="shared" si="399"/>
        <v/>
      </c>
      <c r="BV158" s="31" t="str">
        <f t="shared" si="400"/>
        <v/>
      </c>
      <c r="BW158" s="31" t="str">
        <f t="shared" si="401"/>
        <v/>
      </c>
      <c r="BX158" s="31" t="str">
        <f t="shared" si="402"/>
        <v/>
      </c>
      <c r="BY158" s="31" t="str">
        <f t="shared" si="403"/>
        <v/>
      </c>
      <c r="BZ158" s="31" t="str">
        <f t="shared" si="404"/>
        <v/>
      </c>
      <c r="CA158" s="31" t="str">
        <f t="shared" si="405"/>
        <v/>
      </c>
      <c r="CB158" s="31" t="str">
        <f t="shared" si="406"/>
        <v/>
      </c>
      <c r="CC158" s="31" t="str">
        <f t="shared" si="407"/>
        <v/>
      </c>
      <c r="CD158" s="31" t="str">
        <f t="shared" si="408"/>
        <v/>
      </c>
      <c r="CE158" s="31" t="str">
        <f t="shared" si="409"/>
        <v/>
      </c>
      <c r="CF158" s="31" t="str">
        <f t="shared" si="410"/>
        <v/>
      </c>
      <c r="CG158" s="31" t="str">
        <f t="shared" si="411"/>
        <v/>
      </c>
      <c r="CH158" s="31" t="str">
        <f t="shared" si="412"/>
        <v/>
      </c>
      <c r="CI158" s="31" t="str">
        <f t="shared" si="413"/>
        <v/>
      </c>
      <c r="CJ158" s="31" t="str">
        <f t="shared" si="414"/>
        <v/>
      </c>
      <c r="CK158" s="31" t="str">
        <f t="shared" si="415"/>
        <v/>
      </c>
      <c r="CL158" s="31" t="str">
        <f t="shared" si="416"/>
        <v/>
      </c>
      <c r="CM158" s="31" t="str">
        <f t="shared" si="417"/>
        <v/>
      </c>
      <c r="CN158" s="31" t="str">
        <f t="shared" si="418"/>
        <v/>
      </c>
      <c r="CO158" s="31" t="str">
        <f t="shared" si="419"/>
        <v/>
      </c>
      <c r="CP158" s="31" t="str">
        <f t="shared" si="420"/>
        <v/>
      </c>
      <c r="CQ158" s="31" t="str">
        <f t="shared" si="421"/>
        <v/>
      </c>
      <c r="CR158" s="31" t="str">
        <f t="shared" si="422"/>
        <v/>
      </c>
      <c r="CS158" s="31" t="str">
        <f t="shared" si="423"/>
        <v/>
      </c>
      <c r="CT158" s="31" t="str">
        <f t="shared" si="424"/>
        <v/>
      </c>
      <c r="CU158" s="31" t="str">
        <f t="shared" si="425"/>
        <v/>
      </c>
      <c r="CV158" s="31" t="str">
        <f t="shared" si="426"/>
        <v/>
      </c>
      <c r="CW158" s="31" t="str">
        <f t="shared" si="427"/>
        <v/>
      </c>
      <c r="CX158" s="31" t="str">
        <f t="shared" si="428"/>
        <v/>
      </c>
      <c r="CY158" s="31" t="str">
        <f t="shared" si="429"/>
        <v/>
      </c>
      <c r="CZ158" s="31" t="str">
        <f t="shared" si="430"/>
        <v/>
      </c>
      <c r="DA158" s="31" t="str">
        <f t="shared" si="431"/>
        <v/>
      </c>
      <c r="DB158" s="31" t="str">
        <f t="shared" si="432"/>
        <v/>
      </c>
      <c r="DC158" s="31" t="str">
        <f t="shared" si="433"/>
        <v/>
      </c>
      <c r="DD158" s="31" t="str">
        <f t="shared" si="434"/>
        <v/>
      </c>
      <c r="DE158" s="31" t="str">
        <f t="shared" si="435"/>
        <v/>
      </c>
      <c r="DF158" s="31" t="str">
        <f t="shared" si="436"/>
        <v/>
      </c>
      <c r="DG158" s="31" t="str">
        <f t="shared" si="437"/>
        <v/>
      </c>
      <c r="DH158" s="31" t="str">
        <f t="shared" si="438"/>
        <v/>
      </c>
      <c r="DI158" s="31" t="str">
        <f t="shared" si="439"/>
        <v/>
      </c>
      <c r="DJ158" s="31" t="str">
        <f t="shared" si="440"/>
        <v/>
      </c>
      <c r="DK158" s="31" t="str">
        <f t="shared" si="441"/>
        <v/>
      </c>
      <c r="DL158" s="31" t="str">
        <f t="shared" si="442"/>
        <v/>
      </c>
      <c r="DM158" s="31" t="str">
        <f t="shared" si="443"/>
        <v/>
      </c>
      <c r="DN158" s="31" t="str">
        <f t="shared" si="444"/>
        <v/>
      </c>
      <c r="DO158" s="31" t="str">
        <f t="shared" si="445"/>
        <v/>
      </c>
      <c r="DP158" s="31" t="str">
        <f t="shared" si="446"/>
        <v/>
      </c>
      <c r="DQ158" s="31" t="str">
        <f t="shared" si="447"/>
        <v/>
      </c>
      <c r="DR158" s="31" t="str">
        <f t="shared" si="448"/>
        <v/>
      </c>
      <c r="DS158" s="31" t="str">
        <f t="shared" si="449"/>
        <v/>
      </c>
      <c r="DT158" s="31" t="str">
        <f t="shared" si="450"/>
        <v/>
      </c>
      <c r="DU158" s="31" t="str">
        <f t="shared" si="451"/>
        <v/>
      </c>
      <c r="DV158" s="31" t="str">
        <f t="shared" si="452"/>
        <v/>
      </c>
      <c r="DW158" s="48" t="e">
        <f t="shared" si="453"/>
        <v>#VALUE!</v>
      </c>
      <c r="DX158" s="72" t="str">
        <f t="shared" si="454"/>
        <v/>
      </c>
    </row>
    <row r="159" spans="1:128" ht="13.2" x14ac:dyDescent="0.25">
      <c r="A159" s="31" t="s">
        <v>318</v>
      </c>
      <c r="B159" s="72">
        <v>157</v>
      </c>
      <c r="C159" s="15"/>
      <c r="D159" s="15"/>
      <c r="E159" s="15"/>
      <c r="F159" s="15"/>
      <c r="G159" s="15"/>
      <c r="H159" s="47"/>
      <c r="I159" s="15"/>
      <c r="J159" s="47"/>
      <c r="K159" s="47"/>
      <c r="L159" s="47"/>
      <c r="M159" s="54"/>
      <c r="N159" s="54"/>
      <c r="O159" s="54"/>
      <c r="P159" s="54"/>
      <c r="Q159" s="54"/>
      <c r="R159" s="51"/>
      <c r="S159" s="51"/>
      <c r="T159" s="51"/>
      <c r="U159" s="51"/>
      <c r="V159" s="51"/>
      <c r="W159" s="51"/>
      <c r="X159" s="52" t="str">
        <f t="shared" si="364"/>
        <v xml:space="preserve"> </v>
      </c>
      <c r="Y159" s="52" t="str">
        <f t="shared" si="365"/>
        <v xml:space="preserve"> </v>
      </c>
      <c r="Z159" s="52" t="str">
        <f t="shared" si="366"/>
        <v xml:space="preserve"> </v>
      </c>
      <c r="AA159" s="52" t="str">
        <f t="shared" si="367"/>
        <v xml:space="preserve"> </v>
      </c>
      <c r="AB159" s="52" t="str">
        <f t="shared" si="368"/>
        <v xml:space="preserve"> </v>
      </c>
      <c r="AC159" s="54"/>
      <c r="AD159" s="54"/>
      <c r="AE159" s="54"/>
      <c r="AF159" s="54"/>
      <c r="AG159" s="54"/>
      <c r="AH159" s="52" t="str">
        <f t="shared" si="369"/>
        <v xml:space="preserve"> </v>
      </c>
      <c r="AI159" s="52" t="str">
        <f t="shared" si="370"/>
        <v xml:space="preserve"> </v>
      </c>
      <c r="AJ159" s="52" t="str">
        <f t="shared" si="371"/>
        <v xml:space="preserve"> </v>
      </c>
      <c r="AK159" s="52" t="str">
        <f t="shared" si="372"/>
        <v xml:space="preserve"> </v>
      </c>
      <c r="AL159" s="52" t="str">
        <f t="shared" si="373"/>
        <v xml:space="preserve"> </v>
      </c>
      <c r="AM159" s="53"/>
      <c r="AN159" s="53"/>
      <c r="AO159" s="53"/>
      <c r="AP159" s="53"/>
      <c r="AQ159" s="53"/>
      <c r="AR159" s="53"/>
      <c r="AS159" s="55" t="str">
        <f t="shared" si="374"/>
        <v/>
      </c>
      <c r="AT159" s="31" t="str">
        <f t="shared" si="375"/>
        <v/>
      </c>
      <c r="AU159" s="57" t="str">
        <f>IF(D159="","",IF(LOOKUP(AT159,'Master 2012 Pay Sheet'!$A$5:$A$35,'Master 2012 Pay Sheet'!$B$5:$B$35)&gt;0,LOOKUP(AT159,'Master 2012 Pay Sheet'!$A$5:$A$35,'Master 2012 Pay Sheet'!$B$5:$B$35),0))</f>
        <v/>
      </c>
      <c r="AV159" s="56" t="str">
        <f t="shared" si="376"/>
        <v/>
      </c>
      <c r="AW159" s="31" t="str">
        <f t="shared" si="377"/>
        <v/>
      </c>
      <c r="AX159" s="57" t="str">
        <f>IF(D159="","",IF(LOOKUP(AW159,'Master 2012 Pay Sheet'!$C$5:$C$35,'Master 2012 Pay Sheet'!$D$5:$D$35)&gt;0,LOOKUP(AW159,'Master 2012 Pay Sheet'!$C$5:$C$35,'Master 2012 Pay Sheet'!$D$5:$D$35),0))</f>
        <v/>
      </c>
      <c r="AY159" s="56" t="str">
        <f t="shared" si="378"/>
        <v/>
      </c>
      <c r="AZ159" s="31" t="str">
        <f t="shared" si="379"/>
        <v/>
      </c>
      <c r="BA159" s="57" t="str">
        <f>IF(D159="","",IF(LOOKUP(AZ159,'Master 2012 Pay Sheet'!$E$5:$E$35,'Master 2012 Pay Sheet'!$F$5:$F$35)&gt;0,LOOKUP(AZ159,'Master 2012 Pay Sheet'!$E$5:$E$35,'Master 2012 Pay Sheet'!$F$5:$F$35),0))</f>
        <v/>
      </c>
      <c r="BB159" s="57" t="str">
        <f t="shared" si="380"/>
        <v/>
      </c>
      <c r="BC159" s="31" t="str">
        <f t="shared" si="381"/>
        <v/>
      </c>
      <c r="BD159" s="31" t="str">
        <f t="shared" si="382"/>
        <v/>
      </c>
      <c r="BE159" s="31" t="str">
        <f t="shared" si="383"/>
        <v/>
      </c>
      <c r="BF159" s="56" t="str">
        <f t="shared" si="384"/>
        <v/>
      </c>
      <c r="BG159" s="31" t="str">
        <f t="shared" si="385"/>
        <v/>
      </c>
      <c r="BH159" s="31" t="str">
        <f t="shared" si="386"/>
        <v/>
      </c>
      <c r="BI159" s="56" t="str">
        <f t="shared" si="387"/>
        <v/>
      </c>
      <c r="BJ159" s="31" t="str">
        <f t="shared" si="388"/>
        <v/>
      </c>
      <c r="BK159" s="31" t="str">
        <f t="shared" si="389"/>
        <v/>
      </c>
      <c r="BL159" s="31" t="str">
        <f t="shared" si="390"/>
        <v/>
      </c>
      <c r="BM159" s="31" t="str">
        <f t="shared" si="391"/>
        <v/>
      </c>
      <c r="BN159" s="31" t="str">
        <f t="shared" si="392"/>
        <v/>
      </c>
      <c r="BO159" s="31" t="str">
        <f t="shared" si="393"/>
        <v/>
      </c>
      <c r="BP159" s="31" t="str">
        <f t="shared" si="394"/>
        <v/>
      </c>
      <c r="BQ159" s="31" t="str">
        <f t="shared" si="395"/>
        <v/>
      </c>
      <c r="BR159" s="31" t="str">
        <f t="shared" si="396"/>
        <v/>
      </c>
      <c r="BS159" s="31" t="str">
        <f t="shared" si="397"/>
        <v/>
      </c>
      <c r="BT159" s="31" t="str">
        <f t="shared" si="398"/>
        <v/>
      </c>
      <c r="BU159" s="31" t="str">
        <f t="shared" si="399"/>
        <v/>
      </c>
      <c r="BV159" s="31" t="str">
        <f t="shared" si="400"/>
        <v/>
      </c>
      <c r="BW159" s="31" t="str">
        <f t="shared" si="401"/>
        <v/>
      </c>
      <c r="BX159" s="31" t="str">
        <f t="shared" si="402"/>
        <v/>
      </c>
      <c r="BY159" s="31" t="str">
        <f t="shared" si="403"/>
        <v/>
      </c>
      <c r="BZ159" s="31" t="str">
        <f t="shared" si="404"/>
        <v/>
      </c>
      <c r="CA159" s="31" t="str">
        <f t="shared" si="405"/>
        <v/>
      </c>
      <c r="CB159" s="31" t="str">
        <f t="shared" si="406"/>
        <v/>
      </c>
      <c r="CC159" s="31" t="str">
        <f t="shared" si="407"/>
        <v/>
      </c>
      <c r="CD159" s="31" t="str">
        <f t="shared" si="408"/>
        <v/>
      </c>
      <c r="CE159" s="31" t="str">
        <f t="shared" si="409"/>
        <v/>
      </c>
      <c r="CF159" s="31" t="str">
        <f t="shared" si="410"/>
        <v/>
      </c>
      <c r="CG159" s="31" t="str">
        <f t="shared" si="411"/>
        <v/>
      </c>
      <c r="CH159" s="31" t="str">
        <f t="shared" si="412"/>
        <v/>
      </c>
      <c r="CI159" s="31" t="str">
        <f t="shared" si="413"/>
        <v/>
      </c>
      <c r="CJ159" s="31" t="str">
        <f t="shared" si="414"/>
        <v/>
      </c>
      <c r="CK159" s="31" t="str">
        <f t="shared" si="415"/>
        <v/>
      </c>
      <c r="CL159" s="31" t="str">
        <f t="shared" si="416"/>
        <v/>
      </c>
      <c r="CM159" s="31" t="str">
        <f t="shared" si="417"/>
        <v/>
      </c>
      <c r="CN159" s="31" t="str">
        <f t="shared" si="418"/>
        <v/>
      </c>
      <c r="CO159" s="31" t="str">
        <f t="shared" si="419"/>
        <v/>
      </c>
      <c r="CP159" s="31" t="str">
        <f t="shared" si="420"/>
        <v/>
      </c>
      <c r="CQ159" s="31" t="str">
        <f t="shared" si="421"/>
        <v/>
      </c>
      <c r="CR159" s="31" t="str">
        <f t="shared" si="422"/>
        <v/>
      </c>
      <c r="CS159" s="31" t="str">
        <f t="shared" si="423"/>
        <v/>
      </c>
      <c r="CT159" s="31" t="str">
        <f t="shared" si="424"/>
        <v/>
      </c>
      <c r="CU159" s="31" t="str">
        <f t="shared" si="425"/>
        <v/>
      </c>
      <c r="CV159" s="31" t="str">
        <f t="shared" si="426"/>
        <v/>
      </c>
      <c r="CW159" s="31" t="str">
        <f t="shared" si="427"/>
        <v/>
      </c>
      <c r="CX159" s="31" t="str">
        <f t="shared" si="428"/>
        <v/>
      </c>
      <c r="CY159" s="31" t="str">
        <f t="shared" si="429"/>
        <v/>
      </c>
      <c r="CZ159" s="31" t="str">
        <f t="shared" si="430"/>
        <v/>
      </c>
      <c r="DA159" s="31" t="str">
        <f t="shared" si="431"/>
        <v/>
      </c>
      <c r="DB159" s="31" t="str">
        <f t="shared" si="432"/>
        <v/>
      </c>
      <c r="DC159" s="31" t="str">
        <f t="shared" si="433"/>
        <v/>
      </c>
      <c r="DD159" s="31" t="str">
        <f t="shared" si="434"/>
        <v/>
      </c>
      <c r="DE159" s="31" t="str">
        <f t="shared" si="435"/>
        <v/>
      </c>
      <c r="DF159" s="31" t="str">
        <f t="shared" si="436"/>
        <v/>
      </c>
      <c r="DG159" s="31" t="str">
        <f t="shared" si="437"/>
        <v/>
      </c>
      <c r="DH159" s="31" t="str">
        <f t="shared" si="438"/>
        <v/>
      </c>
      <c r="DI159" s="31" t="str">
        <f t="shared" si="439"/>
        <v/>
      </c>
      <c r="DJ159" s="31" t="str">
        <f t="shared" si="440"/>
        <v/>
      </c>
      <c r="DK159" s="31" t="str">
        <f t="shared" si="441"/>
        <v/>
      </c>
      <c r="DL159" s="31" t="str">
        <f t="shared" si="442"/>
        <v/>
      </c>
      <c r="DM159" s="31" t="str">
        <f t="shared" si="443"/>
        <v/>
      </c>
      <c r="DN159" s="31" t="str">
        <f t="shared" si="444"/>
        <v/>
      </c>
      <c r="DO159" s="31" t="str">
        <f t="shared" si="445"/>
        <v/>
      </c>
      <c r="DP159" s="31" t="str">
        <f t="shared" si="446"/>
        <v/>
      </c>
      <c r="DQ159" s="31" t="str">
        <f t="shared" si="447"/>
        <v/>
      </c>
      <c r="DR159" s="31" t="str">
        <f t="shared" si="448"/>
        <v/>
      </c>
      <c r="DS159" s="31" t="str">
        <f t="shared" si="449"/>
        <v/>
      </c>
      <c r="DT159" s="31" t="str">
        <f t="shared" si="450"/>
        <v/>
      </c>
      <c r="DU159" s="31" t="str">
        <f t="shared" si="451"/>
        <v/>
      </c>
      <c r="DV159" s="31" t="str">
        <f t="shared" si="452"/>
        <v/>
      </c>
      <c r="DW159" s="48" t="e">
        <f t="shared" si="453"/>
        <v>#VALUE!</v>
      </c>
      <c r="DX159" s="72" t="str">
        <f t="shared" si="454"/>
        <v/>
      </c>
    </row>
    <row r="160" spans="1:128" ht="13.2" x14ac:dyDescent="0.25">
      <c r="A160" s="31" t="s">
        <v>318</v>
      </c>
      <c r="B160" s="72">
        <v>158</v>
      </c>
      <c r="C160" s="15"/>
      <c r="D160" s="15"/>
      <c r="E160" s="15"/>
      <c r="F160" s="15"/>
      <c r="G160" s="15"/>
      <c r="H160" s="47"/>
      <c r="I160" s="15"/>
      <c r="J160" s="47"/>
      <c r="K160" s="47"/>
      <c r="L160" s="47"/>
      <c r="M160" s="54"/>
      <c r="N160" s="54"/>
      <c r="O160" s="54"/>
      <c r="P160" s="54"/>
      <c r="Q160" s="54"/>
      <c r="R160" s="51"/>
      <c r="S160" s="51"/>
      <c r="T160" s="51"/>
      <c r="U160" s="51"/>
      <c r="V160" s="51"/>
      <c r="W160" s="51"/>
      <c r="X160" s="52" t="str">
        <f t="shared" si="364"/>
        <v xml:space="preserve"> </v>
      </c>
      <c r="Y160" s="52" t="str">
        <f t="shared" si="365"/>
        <v xml:space="preserve"> </v>
      </c>
      <c r="Z160" s="52" t="str">
        <f t="shared" si="366"/>
        <v xml:space="preserve"> </v>
      </c>
      <c r="AA160" s="52" t="str">
        <f t="shared" si="367"/>
        <v xml:space="preserve"> </v>
      </c>
      <c r="AB160" s="52" t="str">
        <f t="shared" si="368"/>
        <v xml:space="preserve"> </v>
      </c>
      <c r="AC160" s="54"/>
      <c r="AD160" s="54"/>
      <c r="AE160" s="54"/>
      <c r="AF160" s="54"/>
      <c r="AG160" s="54"/>
      <c r="AH160" s="52" t="str">
        <f t="shared" si="369"/>
        <v xml:space="preserve"> </v>
      </c>
      <c r="AI160" s="52" t="str">
        <f t="shared" si="370"/>
        <v xml:space="preserve"> </v>
      </c>
      <c r="AJ160" s="52" t="str">
        <f t="shared" si="371"/>
        <v xml:space="preserve"> </v>
      </c>
      <c r="AK160" s="52" t="str">
        <f t="shared" si="372"/>
        <v xml:space="preserve"> </v>
      </c>
      <c r="AL160" s="52" t="str">
        <f t="shared" si="373"/>
        <v xml:space="preserve"> </v>
      </c>
      <c r="AM160" s="53"/>
      <c r="AN160" s="53"/>
      <c r="AO160" s="53"/>
      <c r="AP160" s="53"/>
      <c r="AQ160" s="53"/>
      <c r="AR160" s="53"/>
      <c r="AS160" s="55" t="str">
        <f t="shared" si="374"/>
        <v/>
      </c>
      <c r="AT160" s="31" t="str">
        <f t="shared" si="375"/>
        <v/>
      </c>
      <c r="AU160" s="57" t="str">
        <f>IF(D160="","",IF(LOOKUP(AT160,'Master 2012 Pay Sheet'!$A$5:$A$35,'Master 2012 Pay Sheet'!$B$5:$B$35)&gt;0,LOOKUP(AT160,'Master 2012 Pay Sheet'!$A$5:$A$35,'Master 2012 Pay Sheet'!$B$5:$B$35),0))</f>
        <v/>
      </c>
      <c r="AV160" s="56" t="str">
        <f t="shared" si="376"/>
        <v/>
      </c>
      <c r="AW160" s="31" t="str">
        <f t="shared" si="377"/>
        <v/>
      </c>
      <c r="AX160" s="57" t="str">
        <f>IF(D160="","",IF(LOOKUP(AW160,'Master 2012 Pay Sheet'!$C$5:$C$35,'Master 2012 Pay Sheet'!$D$5:$D$35)&gt;0,LOOKUP(AW160,'Master 2012 Pay Sheet'!$C$5:$C$35,'Master 2012 Pay Sheet'!$D$5:$D$35),0))</f>
        <v/>
      </c>
      <c r="AY160" s="56" t="str">
        <f t="shared" si="378"/>
        <v/>
      </c>
      <c r="AZ160" s="31" t="str">
        <f t="shared" si="379"/>
        <v/>
      </c>
      <c r="BA160" s="57" t="str">
        <f>IF(D160="","",IF(LOOKUP(AZ160,'Master 2012 Pay Sheet'!$E$5:$E$35,'Master 2012 Pay Sheet'!$F$5:$F$35)&gt;0,LOOKUP(AZ160,'Master 2012 Pay Sheet'!$E$5:$E$35,'Master 2012 Pay Sheet'!$F$5:$F$35),0))</f>
        <v/>
      </c>
      <c r="BB160" s="57" t="str">
        <f t="shared" si="380"/>
        <v/>
      </c>
      <c r="BC160" s="31" t="str">
        <f t="shared" si="381"/>
        <v/>
      </c>
      <c r="BD160" s="31" t="str">
        <f t="shared" si="382"/>
        <v/>
      </c>
      <c r="BE160" s="31" t="str">
        <f t="shared" si="383"/>
        <v/>
      </c>
      <c r="BF160" s="56" t="str">
        <f t="shared" si="384"/>
        <v/>
      </c>
      <c r="BG160" s="31" t="str">
        <f t="shared" si="385"/>
        <v/>
      </c>
      <c r="BH160" s="31" t="str">
        <f t="shared" si="386"/>
        <v/>
      </c>
      <c r="BI160" s="56" t="str">
        <f t="shared" si="387"/>
        <v/>
      </c>
      <c r="BJ160" s="31" t="str">
        <f t="shared" si="388"/>
        <v/>
      </c>
      <c r="BK160" s="31" t="str">
        <f t="shared" si="389"/>
        <v/>
      </c>
      <c r="BL160" s="31" t="str">
        <f t="shared" si="390"/>
        <v/>
      </c>
      <c r="BM160" s="31" t="str">
        <f t="shared" si="391"/>
        <v/>
      </c>
      <c r="BN160" s="31" t="str">
        <f t="shared" si="392"/>
        <v/>
      </c>
      <c r="BO160" s="31" t="str">
        <f t="shared" si="393"/>
        <v/>
      </c>
      <c r="BP160" s="31" t="str">
        <f t="shared" si="394"/>
        <v/>
      </c>
      <c r="BQ160" s="31" t="str">
        <f t="shared" si="395"/>
        <v/>
      </c>
      <c r="BR160" s="31" t="str">
        <f t="shared" si="396"/>
        <v/>
      </c>
      <c r="BS160" s="31" t="str">
        <f t="shared" si="397"/>
        <v/>
      </c>
      <c r="BT160" s="31" t="str">
        <f t="shared" si="398"/>
        <v/>
      </c>
      <c r="BU160" s="31" t="str">
        <f t="shared" si="399"/>
        <v/>
      </c>
      <c r="BV160" s="31" t="str">
        <f t="shared" si="400"/>
        <v/>
      </c>
      <c r="BW160" s="31" t="str">
        <f t="shared" si="401"/>
        <v/>
      </c>
      <c r="BX160" s="31" t="str">
        <f t="shared" si="402"/>
        <v/>
      </c>
      <c r="BY160" s="31" t="str">
        <f t="shared" si="403"/>
        <v/>
      </c>
      <c r="BZ160" s="31" t="str">
        <f t="shared" si="404"/>
        <v/>
      </c>
      <c r="CA160" s="31" t="str">
        <f t="shared" si="405"/>
        <v/>
      </c>
      <c r="CB160" s="31" t="str">
        <f t="shared" si="406"/>
        <v/>
      </c>
      <c r="CC160" s="31" t="str">
        <f t="shared" si="407"/>
        <v/>
      </c>
      <c r="CD160" s="31" t="str">
        <f t="shared" si="408"/>
        <v/>
      </c>
      <c r="CE160" s="31" t="str">
        <f t="shared" si="409"/>
        <v/>
      </c>
      <c r="CF160" s="31" t="str">
        <f t="shared" si="410"/>
        <v/>
      </c>
      <c r="CG160" s="31" t="str">
        <f t="shared" si="411"/>
        <v/>
      </c>
      <c r="CH160" s="31" t="str">
        <f t="shared" si="412"/>
        <v/>
      </c>
      <c r="CI160" s="31" t="str">
        <f t="shared" si="413"/>
        <v/>
      </c>
      <c r="CJ160" s="31" t="str">
        <f t="shared" si="414"/>
        <v/>
      </c>
      <c r="CK160" s="31" t="str">
        <f t="shared" si="415"/>
        <v/>
      </c>
      <c r="CL160" s="31" t="str">
        <f t="shared" si="416"/>
        <v/>
      </c>
      <c r="CM160" s="31" t="str">
        <f t="shared" si="417"/>
        <v/>
      </c>
      <c r="CN160" s="31" t="str">
        <f t="shared" si="418"/>
        <v/>
      </c>
      <c r="CO160" s="31" t="str">
        <f t="shared" si="419"/>
        <v/>
      </c>
      <c r="CP160" s="31" t="str">
        <f t="shared" si="420"/>
        <v/>
      </c>
      <c r="CQ160" s="31" t="str">
        <f t="shared" si="421"/>
        <v/>
      </c>
      <c r="CR160" s="31" t="str">
        <f t="shared" si="422"/>
        <v/>
      </c>
      <c r="CS160" s="31" t="str">
        <f t="shared" si="423"/>
        <v/>
      </c>
      <c r="CT160" s="31" t="str">
        <f t="shared" si="424"/>
        <v/>
      </c>
      <c r="CU160" s="31" t="str">
        <f t="shared" si="425"/>
        <v/>
      </c>
      <c r="CV160" s="31" t="str">
        <f t="shared" si="426"/>
        <v/>
      </c>
      <c r="CW160" s="31" t="str">
        <f t="shared" si="427"/>
        <v/>
      </c>
      <c r="CX160" s="31" t="str">
        <f t="shared" si="428"/>
        <v/>
      </c>
      <c r="CY160" s="31" t="str">
        <f t="shared" si="429"/>
        <v/>
      </c>
      <c r="CZ160" s="31" t="str">
        <f t="shared" si="430"/>
        <v/>
      </c>
      <c r="DA160" s="31" t="str">
        <f t="shared" si="431"/>
        <v/>
      </c>
      <c r="DB160" s="31" t="str">
        <f t="shared" si="432"/>
        <v/>
      </c>
      <c r="DC160" s="31" t="str">
        <f t="shared" si="433"/>
        <v/>
      </c>
      <c r="DD160" s="31" t="str">
        <f t="shared" si="434"/>
        <v/>
      </c>
      <c r="DE160" s="31" t="str">
        <f t="shared" si="435"/>
        <v/>
      </c>
      <c r="DF160" s="31" t="str">
        <f t="shared" si="436"/>
        <v/>
      </c>
      <c r="DG160" s="31" t="str">
        <f t="shared" si="437"/>
        <v/>
      </c>
      <c r="DH160" s="31" t="str">
        <f t="shared" si="438"/>
        <v/>
      </c>
      <c r="DI160" s="31" t="str">
        <f t="shared" si="439"/>
        <v/>
      </c>
      <c r="DJ160" s="31" t="str">
        <f t="shared" si="440"/>
        <v/>
      </c>
      <c r="DK160" s="31" t="str">
        <f t="shared" si="441"/>
        <v/>
      </c>
      <c r="DL160" s="31" t="str">
        <f t="shared" si="442"/>
        <v/>
      </c>
      <c r="DM160" s="31" t="str">
        <f t="shared" si="443"/>
        <v/>
      </c>
      <c r="DN160" s="31" t="str">
        <f t="shared" si="444"/>
        <v/>
      </c>
      <c r="DO160" s="31" t="str">
        <f t="shared" si="445"/>
        <v/>
      </c>
      <c r="DP160" s="31" t="str">
        <f t="shared" si="446"/>
        <v/>
      </c>
      <c r="DQ160" s="31" t="str">
        <f t="shared" si="447"/>
        <v/>
      </c>
      <c r="DR160" s="31" t="str">
        <f t="shared" si="448"/>
        <v/>
      </c>
      <c r="DS160" s="31" t="str">
        <f t="shared" si="449"/>
        <v/>
      </c>
      <c r="DT160" s="31" t="str">
        <f t="shared" si="450"/>
        <v/>
      </c>
      <c r="DU160" s="31" t="str">
        <f t="shared" si="451"/>
        <v/>
      </c>
      <c r="DV160" s="31" t="str">
        <f t="shared" si="452"/>
        <v/>
      </c>
      <c r="DW160" s="48" t="e">
        <f t="shared" si="453"/>
        <v>#VALUE!</v>
      </c>
      <c r="DX160" s="72" t="str">
        <f t="shared" si="454"/>
        <v/>
      </c>
    </row>
    <row r="161" spans="1:128" ht="13.2" x14ac:dyDescent="0.25">
      <c r="A161" s="31" t="s">
        <v>318</v>
      </c>
      <c r="B161" s="72">
        <v>159</v>
      </c>
      <c r="C161" s="15"/>
      <c r="D161" s="15"/>
      <c r="E161" s="15"/>
      <c r="F161" s="15"/>
      <c r="G161" s="15"/>
      <c r="H161" s="47"/>
      <c r="I161" s="15"/>
      <c r="J161" s="47"/>
      <c r="K161" s="47"/>
      <c r="L161" s="47"/>
      <c r="M161" s="54"/>
      <c r="N161" s="54"/>
      <c r="O161" s="54"/>
      <c r="P161" s="54"/>
      <c r="Q161" s="54"/>
      <c r="R161" s="51"/>
      <c r="S161" s="51"/>
      <c r="T161" s="51"/>
      <c r="U161" s="51"/>
      <c r="V161" s="51"/>
      <c r="W161" s="51"/>
      <c r="X161" s="52" t="str">
        <f t="shared" si="364"/>
        <v xml:space="preserve"> </v>
      </c>
      <c r="Y161" s="52" t="str">
        <f t="shared" si="365"/>
        <v xml:space="preserve"> </v>
      </c>
      <c r="Z161" s="52" t="str">
        <f t="shared" si="366"/>
        <v xml:space="preserve"> </v>
      </c>
      <c r="AA161" s="52" t="str">
        <f t="shared" si="367"/>
        <v xml:space="preserve"> </v>
      </c>
      <c r="AB161" s="52" t="str">
        <f t="shared" si="368"/>
        <v xml:space="preserve"> </v>
      </c>
      <c r="AC161" s="54"/>
      <c r="AD161" s="54"/>
      <c r="AE161" s="54"/>
      <c r="AF161" s="54"/>
      <c r="AG161" s="54"/>
      <c r="AH161" s="52" t="str">
        <f t="shared" si="369"/>
        <v xml:space="preserve"> </v>
      </c>
      <c r="AI161" s="52" t="str">
        <f t="shared" si="370"/>
        <v xml:space="preserve"> </v>
      </c>
      <c r="AJ161" s="52" t="str">
        <f t="shared" si="371"/>
        <v xml:space="preserve"> </v>
      </c>
      <c r="AK161" s="52" t="str">
        <f t="shared" si="372"/>
        <v xml:space="preserve"> </v>
      </c>
      <c r="AL161" s="52" t="str">
        <f t="shared" si="373"/>
        <v xml:space="preserve"> </v>
      </c>
      <c r="AM161" s="53"/>
      <c r="AN161" s="53"/>
      <c r="AO161" s="53"/>
      <c r="AP161" s="53"/>
      <c r="AQ161" s="53"/>
      <c r="AR161" s="53"/>
      <c r="AS161" s="55" t="str">
        <f t="shared" si="374"/>
        <v/>
      </c>
      <c r="AT161" s="31" t="str">
        <f t="shared" si="375"/>
        <v/>
      </c>
      <c r="AU161" s="57" t="str">
        <f>IF(D161="","",IF(LOOKUP(AT161,'Master 2012 Pay Sheet'!$A$5:$A$35,'Master 2012 Pay Sheet'!$B$5:$B$35)&gt;0,LOOKUP(AT161,'Master 2012 Pay Sheet'!$A$5:$A$35,'Master 2012 Pay Sheet'!$B$5:$B$35),0))</f>
        <v/>
      </c>
      <c r="AV161" s="56" t="str">
        <f t="shared" si="376"/>
        <v/>
      </c>
      <c r="AW161" s="31" t="str">
        <f t="shared" si="377"/>
        <v/>
      </c>
      <c r="AX161" s="57" t="str">
        <f>IF(D161="","",IF(LOOKUP(AW161,'Master 2012 Pay Sheet'!$C$5:$C$35,'Master 2012 Pay Sheet'!$D$5:$D$35)&gt;0,LOOKUP(AW161,'Master 2012 Pay Sheet'!$C$5:$C$35,'Master 2012 Pay Sheet'!$D$5:$D$35),0))</f>
        <v/>
      </c>
      <c r="AY161" s="56" t="str">
        <f t="shared" si="378"/>
        <v/>
      </c>
      <c r="AZ161" s="31" t="str">
        <f t="shared" si="379"/>
        <v/>
      </c>
      <c r="BA161" s="57" t="str">
        <f>IF(D161="","",IF(LOOKUP(AZ161,'Master 2012 Pay Sheet'!$E$5:$E$35,'Master 2012 Pay Sheet'!$F$5:$F$35)&gt;0,LOOKUP(AZ161,'Master 2012 Pay Sheet'!$E$5:$E$35,'Master 2012 Pay Sheet'!$F$5:$F$35),0))</f>
        <v/>
      </c>
      <c r="BB161" s="57" t="str">
        <f t="shared" si="380"/>
        <v/>
      </c>
      <c r="BC161" s="31" t="str">
        <f t="shared" si="381"/>
        <v/>
      </c>
      <c r="BD161" s="31" t="str">
        <f t="shared" si="382"/>
        <v/>
      </c>
      <c r="BE161" s="31" t="str">
        <f t="shared" si="383"/>
        <v/>
      </c>
      <c r="BF161" s="56" t="str">
        <f t="shared" si="384"/>
        <v/>
      </c>
      <c r="BG161" s="31" t="str">
        <f t="shared" si="385"/>
        <v/>
      </c>
      <c r="BH161" s="31" t="str">
        <f t="shared" si="386"/>
        <v/>
      </c>
      <c r="BI161" s="56" t="str">
        <f t="shared" si="387"/>
        <v/>
      </c>
      <c r="BJ161" s="31" t="str">
        <f t="shared" si="388"/>
        <v/>
      </c>
      <c r="BK161" s="31" t="str">
        <f t="shared" si="389"/>
        <v/>
      </c>
      <c r="BL161" s="31" t="str">
        <f t="shared" si="390"/>
        <v/>
      </c>
      <c r="BM161" s="31" t="str">
        <f t="shared" si="391"/>
        <v/>
      </c>
      <c r="BN161" s="31" t="str">
        <f t="shared" si="392"/>
        <v/>
      </c>
      <c r="BO161" s="31" t="str">
        <f t="shared" si="393"/>
        <v/>
      </c>
      <c r="BP161" s="31" t="str">
        <f t="shared" si="394"/>
        <v/>
      </c>
      <c r="BQ161" s="31" t="str">
        <f t="shared" si="395"/>
        <v/>
      </c>
      <c r="BR161" s="31" t="str">
        <f t="shared" si="396"/>
        <v/>
      </c>
      <c r="BS161" s="31" t="str">
        <f t="shared" si="397"/>
        <v/>
      </c>
      <c r="BT161" s="31" t="str">
        <f t="shared" si="398"/>
        <v/>
      </c>
      <c r="BU161" s="31" t="str">
        <f t="shared" si="399"/>
        <v/>
      </c>
      <c r="BV161" s="31" t="str">
        <f t="shared" si="400"/>
        <v/>
      </c>
      <c r="BW161" s="31" t="str">
        <f t="shared" si="401"/>
        <v/>
      </c>
      <c r="BX161" s="31" t="str">
        <f t="shared" si="402"/>
        <v/>
      </c>
      <c r="BY161" s="31" t="str">
        <f t="shared" si="403"/>
        <v/>
      </c>
      <c r="BZ161" s="31" t="str">
        <f t="shared" si="404"/>
        <v/>
      </c>
      <c r="CA161" s="31" t="str">
        <f t="shared" si="405"/>
        <v/>
      </c>
      <c r="CB161" s="31" t="str">
        <f t="shared" si="406"/>
        <v/>
      </c>
      <c r="CC161" s="31" t="str">
        <f t="shared" si="407"/>
        <v/>
      </c>
      <c r="CD161" s="31" t="str">
        <f t="shared" si="408"/>
        <v/>
      </c>
      <c r="CE161" s="31" t="str">
        <f t="shared" si="409"/>
        <v/>
      </c>
      <c r="CF161" s="31" t="str">
        <f t="shared" si="410"/>
        <v/>
      </c>
      <c r="CG161" s="31" t="str">
        <f t="shared" si="411"/>
        <v/>
      </c>
      <c r="CH161" s="31" t="str">
        <f t="shared" si="412"/>
        <v/>
      </c>
      <c r="CI161" s="31" t="str">
        <f t="shared" si="413"/>
        <v/>
      </c>
      <c r="CJ161" s="31" t="str">
        <f t="shared" si="414"/>
        <v/>
      </c>
      <c r="CK161" s="31" t="str">
        <f t="shared" si="415"/>
        <v/>
      </c>
      <c r="CL161" s="31" t="str">
        <f t="shared" si="416"/>
        <v/>
      </c>
      <c r="CM161" s="31" t="str">
        <f t="shared" si="417"/>
        <v/>
      </c>
      <c r="CN161" s="31" t="str">
        <f t="shared" si="418"/>
        <v/>
      </c>
      <c r="CO161" s="31" t="str">
        <f t="shared" si="419"/>
        <v/>
      </c>
      <c r="CP161" s="31" t="str">
        <f t="shared" si="420"/>
        <v/>
      </c>
      <c r="CQ161" s="31" t="str">
        <f t="shared" si="421"/>
        <v/>
      </c>
      <c r="CR161" s="31" t="str">
        <f t="shared" si="422"/>
        <v/>
      </c>
      <c r="CS161" s="31" t="str">
        <f t="shared" si="423"/>
        <v/>
      </c>
      <c r="CT161" s="31" t="str">
        <f t="shared" si="424"/>
        <v/>
      </c>
      <c r="CU161" s="31" t="str">
        <f t="shared" si="425"/>
        <v/>
      </c>
      <c r="CV161" s="31" t="str">
        <f t="shared" si="426"/>
        <v/>
      </c>
      <c r="CW161" s="31" t="str">
        <f t="shared" si="427"/>
        <v/>
      </c>
      <c r="CX161" s="31" t="str">
        <f t="shared" si="428"/>
        <v/>
      </c>
      <c r="CY161" s="31" t="str">
        <f t="shared" si="429"/>
        <v/>
      </c>
      <c r="CZ161" s="31" t="str">
        <f t="shared" si="430"/>
        <v/>
      </c>
      <c r="DA161" s="31" t="str">
        <f t="shared" si="431"/>
        <v/>
      </c>
      <c r="DB161" s="31" t="str">
        <f t="shared" si="432"/>
        <v/>
      </c>
      <c r="DC161" s="31" t="str">
        <f t="shared" si="433"/>
        <v/>
      </c>
      <c r="DD161" s="31" t="str">
        <f t="shared" si="434"/>
        <v/>
      </c>
      <c r="DE161" s="31" t="str">
        <f t="shared" si="435"/>
        <v/>
      </c>
      <c r="DF161" s="31" t="str">
        <f t="shared" si="436"/>
        <v/>
      </c>
      <c r="DG161" s="31" t="str">
        <f t="shared" si="437"/>
        <v/>
      </c>
      <c r="DH161" s="31" t="str">
        <f t="shared" si="438"/>
        <v/>
      </c>
      <c r="DI161" s="31" t="str">
        <f t="shared" si="439"/>
        <v/>
      </c>
      <c r="DJ161" s="31" t="str">
        <f t="shared" si="440"/>
        <v/>
      </c>
      <c r="DK161" s="31" t="str">
        <f t="shared" si="441"/>
        <v/>
      </c>
      <c r="DL161" s="31" t="str">
        <f t="shared" si="442"/>
        <v/>
      </c>
      <c r="DM161" s="31" t="str">
        <f t="shared" si="443"/>
        <v/>
      </c>
      <c r="DN161" s="31" t="str">
        <f t="shared" si="444"/>
        <v/>
      </c>
      <c r="DO161" s="31" t="str">
        <f t="shared" si="445"/>
        <v/>
      </c>
      <c r="DP161" s="31" t="str">
        <f t="shared" si="446"/>
        <v/>
      </c>
      <c r="DQ161" s="31" t="str">
        <f t="shared" si="447"/>
        <v/>
      </c>
      <c r="DR161" s="31" t="str">
        <f t="shared" si="448"/>
        <v/>
      </c>
      <c r="DS161" s="31" t="str">
        <f t="shared" si="449"/>
        <v/>
      </c>
      <c r="DT161" s="31" t="str">
        <f t="shared" si="450"/>
        <v/>
      </c>
      <c r="DU161" s="31" t="str">
        <f t="shared" si="451"/>
        <v/>
      </c>
      <c r="DV161" s="31" t="str">
        <f t="shared" si="452"/>
        <v/>
      </c>
      <c r="DW161" s="48" t="e">
        <f t="shared" si="453"/>
        <v>#VALUE!</v>
      </c>
      <c r="DX161" s="72" t="str">
        <f t="shared" si="454"/>
        <v/>
      </c>
    </row>
    <row r="162" spans="1:128" ht="13.2" x14ac:dyDescent="0.25">
      <c r="A162" s="31" t="s">
        <v>318</v>
      </c>
      <c r="B162" s="72">
        <v>160</v>
      </c>
      <c r="C162" s="15"/>
      <c r="D162" s="15"/>
      <c r="E162" s="15"/>
      <c r="F162" s="15"/>
      <c r="G162" s="15"/>
      <c r="H162" s="47"/>
      <c r="I162" s="15"/>
      <c r="J162" s="47"/>
      <c r="K162" s="47"/>
      <c r="L162" s="47"/>
      <c r="M162" s="54"/>
      <c r="N162" s="54"/>
      <c r="O162" s="54"/>
      <c r="P162" s="54"/>
      <c r="Q162" s="54"/>
      <c r="R162" s="51"/>
      <c r="S162" s="51"/>
      <c r="T162" s="51"/>
      <c r="U162" s="51"/>
      <c r="V162" s="51"/>
      <c r="W162" s="51"/>
      <c r="X162" s="52" t="str">
        <f t="shared" si="364"/>
        <v xml:space="preserve"> </v>
      </c>
      <c r="Y162" s="52" t="str">
        <f t="shared" si="365"/>
        <v xml:space="preserve"> </v>
      </c>
      <c r="Z162" s="52" t="str">
        <f t="shared" si="366"/>
        <v xml:space="preserve"> </v>
      </c>
      <c r="AA162" s="52" t="str">
        <f t="shared" si="367"/>
        <v xml:space="preserve"> </v>
      </c>
      <c r="AB162" s="52" t="str">
        <f t="shared" si="368"/>
        <v xml:space="preserve"> </v>
      </c>
      <c r="AC162" s="54"/>
      <c r="AD162" s="54"/>
      <c r="AE162" s="54"/>
      <c r="AF162" s="54"/>
      <c r="AG162" s="54"/>
      <c r="AH162" s="52" t="str">
        <f t="shared" si="369"/>
        <v xml:space="preserve"> </v>
      </c>
      <c r="AI162" s="52" t="str">
        <f t="shared" si="370"/>
        <v xml:space="preserve"> </v>
      </c>
      <c r="AJ162" s="52" t="str">
        <f t="shared" si="371"/>
        <v xml:space="preserve"> </v>
      </c>
      <c r="AK162" s="52" t="str">
        <f t="shared" si="372"/>
        <v xml:space="preserve"> </v>
      </c>
      <c r="AL162" s="52" t="str">
        <f t="shared" si="373"/>
        <v xml:space="preserve"> </v>
      </c>
      <c r="AM162" s="53"/>
      <c r="AN162" s="53"/>
      <c r="AO162" s="53"/>
      <c r="AP162" s="53"/>
      <c r="AQ162" s="53"/>
      <c r="AR162" s="53"/>
      <c r="AS162" s="55" t="str">
        <f t="shared" si="374"/>
        <v/>
      </c>
      <c r="AT162" s="31" t="str">
        <f t="shared" si="375"/>
        <v/>
      </c>
      <c r="AU162" s="57" t="str">
        <f>IF(D162="","",IF(LOOKUP(AT162,'Master 2012 Pay Sheet'!$A$5:$A$35,'Master 2012 Pay Sheet'!$B$5:$B$35)&gt;0,LOOKUP(AT162,'Master 2012 Pay Sheet'!$A$5:$A$35,'Master 2012 Pay Sheet'!$B$5:$B$35),0))</f>
        <v/>
      </c>
      <c r="AV162" s="56" t="str">
        <f t="shared" si="376"/>
        <v/>
      </c>
      <c r="AW162" s="31" t="str">
        <f t="shared" si="377"/>
        <v/>
      </c>
      <c r="AX162" s="57" t="str">
        <f>IF(D162="","",IF(LOOKUP(AW162,'Master 2012 Pay Sheet'!$C$5:$C$35,'Master 2012 Pay Sheet'!$D$5:$D$35)&gt;0,LOOKUP(AW162,'Master 2012 Pay Sheet'!$C$5:$C$35,'Master 2012 Pay Sheet'!$D$5:$D$35),0))</f>
        <v/>
      </c>
      <c r="AY162" s="56" t="str">
        <f t="shared" si="378"/>
        <v/>
      </c>
      <c r="AZ162" s="31" t="str">
        <f t="shared" si="379"/>
        <v/>
      </c>
      <c r="BA162" s="57" t="str">
        <f>IF(D162="","",IF(LOOKUP(AZ162,'Master 2012 Pay Sheet'!$E$5:$E$35,'Master 2012 Pay Sheet'!$F$5:$F$35)&gt;0,LOOKUP(AZ162,'Master 2012 Pay Sheet'!$E$5:$E$35,'Master 2012 Pay Sheet'!$F$5:$F$35),0))</f>
        <v/>
      </c>
      <c r="BB162" s="57" t="str">
        <f t="shared" si="380"/>
        <v/>
      </c>
      <c r="BC162" s="31" t="str">
        <f t="shared" si="381"/>
        <v/>
      </c>
      <c r="BD162" s="31" t="str">
        <f t="shared" si="382"/>
        <v/>
      </c>
      <c r="BE162" s="31" t="str">
        <f t="shared" si="383"/>
        <v/>
      </c>
      <c r="BF162" s="56" t="str">
        <f t="shared" si="384"/>
        <v/>
      </c>
      <c r="BG162" s="31" t="str">
        <f t="shared" si="385"/>
        <v/>
      </c>
      <c r="BH162" s="31" t="str">
        <f t="shared" si="386"/>
        <v/>
      </c>
      <c r="BI162" s="56" t="str">
        <f t="shared" si="387"/>
        <v/>
      </c>
      <c r="BJ162" s="31" t="str">
        <f t="shared" si="388"/>
        <v/>
      </c>
      <c r="BK162" s="31" t="str">
        <f t="shared" si="389"/>
        <v/>
      </c>
      <c r="BL162" s="31" t="str">
        <f t="shared" si="390"/>
        <v/>
      </c>
      <c r="BM162" s="31" t="str">
        <f t="shared" si="391"/>
        <v/>
      </c>
      <c r="BN162" s="31" t="str">
        <f t="shared" si="392"/>
        <v/>
      </c>
      <c r="BO162" s="31" t="str">
        <f t="shared" si="393"/>
        <v/>
      </c>
      <c r="BP162" s="31" t="str">
        <f t="shared" si="394"/>
        <v/>
      </c>
      <c r="BQ162" s="31" t="str">
        <f t="shared" si="395"/>
        <v/>
      </c>
      <c r="BR162" s="31" t="str">
        <f t="shared" si="396"/>
        <v/>
      </c>
      <c r="BS162" s="31" t="str">
        <f t="shared" si="397"/>
        <v/>
      </c>
      <c r="BT162" s="31" t="str">
        <f t="shared" si="398"/>
        <v/>
      </c>
      <c r="BU162" s="31" t="str">
        <f t="shared" si="399"/>
        <v/>
      </c>
      <c r="BV162" s="31" t="str">
        <f t="shared" si="400"/>
        <v/>
      </c>
      <c r="BW162" s="31" t="str">
        <f t="shared" si="401"/>
        <v/>
      </c>
      <c r="BX162" s="31" t="str">
        <f t="shared" si="402"/>
        <v/>
      </c>
      <c r="BY162" s="31" t="str">
        <f t="shared" si="403"/>
        <v/>
      </c>
      <c r="BZ162" s="31" t="str">
        <f t="shared" si="404"/>
        <v/>
      </c>
      <c r="CA162" s="31" t="str">
        <f t="shared" si="405"/>
        <v/>
      </c>
      <c r="CB162" s="31" t="str">
        <f t="shared" si="406"/>
        <v/>
      </c>
      <c r="CC162" s="31" t="str">
        <f t="shared" si="407"/>
        <v/>
      </c>
      <c r="CD162" s="31" t="str">
        <f t="shared" si="408"/>
        <v/>
      </c>
      <c r="CE162" s="31" t="str">
        <f t="shared" si="409"/>
        <v/>
      </c>
      <c r="CF162" s="31" t="str">
        <f t="shared" si="410"/>
        <v/>
      </c>
      <c r="CG162" s="31" t="str">
        <f t="shared" si="411"/>
        <v/>
      </c>
      <c r="CH162" s="31" t="str">
        <f t="shared" si="412"/>
        <v/>
      </c>
      <c r="CI162" s="31" t="str">
        <f t="shared" si="413"/>
        <v/>
      </c>
      <c r="CJ162" s="31" t="str">
        <f t="shared" si="414"/>
        <v/>
      </c>
      <c r="CK162" s="31" t="str">
        <f t="shared" si="415"/>
        <v/>
      </c>
      <c r="CL162" s="31" t="str">
        <f t="shared" si="416"/>
        <v/>
      </c>
      <c r="CM162" s="31" t="str">
        <f t="shared" si="417"/>
        <v/>
      </c>
      <c r="CN162" s="31" t="str">
        <f t="shared" si="418"/>
        <v/>
      </c>
      <c r="CO162" s="31" t="str">
        <f t="shared" si="419"/>
        <v/>
      </c>
      <c r="CP162" s="31" t="str">
        <f t="shared" si="420"/>
        <v/>
      </c>
      <c r="CQ162" s="31" t="str">
        <f t="shared" si="421"/>
        <v/>
      </c>
      <c r="CR162" s="31" t="str">
        <f t="shared" si="422"/>
        <v/>
      </c>
      <c r="CS162" s="31" t="str">
        <f t="shared" si="423"/>
        <v/>
      </c>
      <c r="CT162" s="31" t="str">
        <f t="shared" si="424"/>
        <v/>
      </c>
      <c r="CU162" s="31" t="str">
        <f t="shared" si="425"/>
        <v/>
      </c>
      <c r="CV162" s="31" t="str">
        <f t="shared" si="426"/>
        <v/>
      </c>
      <c r="CW162" s="31" t="str">
        <f t="shared" si="427"/>
        <v/>
      </c>
      <c r="CX162" s="31" t="str">
        <f t="shared" si="428"/>
        <v/>
      </c>
      <c r="CY162" s="31" t="str">
        <f t="shared" si="429"/>
        <v/>
      </c>
      <c r="CZ162" s="31" t="str">
        <f t="shared" si="430"/>
        <v/>
      </c>
      <c r="DA162" s="31" t="str">
        <f t="shared" si="431"/>
        <v/>
      </c>
      <c r="DB162" s="31" t="str">
        <f t="shared" si="432"/>
        <v/>
      </c>
      <c r="DC162" s="31" t="str">
        <f t="shared" si="433"/>
        <v/>
      </c>
      <c r="DD162" s="31" t="str">
        <f t="shared" si="434"/>
        <v/>
      </c>
      <c r="DE162" s="31" t="str">
        <f t="shared" si="435"/>
        <v/>
      </c>
      <c r="DF162" s="31" t="str">
        <f t="shared" si="436"/>
        <v/>
      </c>
      <c r="DG162" s="31" t="str">
        <f t="shared" si="437"/>
        <v/>
      </c>
      <c r="DH162" s="31" t="str">
        <f t="shared" si="438"/>
        <v/>
      </c>
      <c r="DI162" s="31" t="str">
        <f t="shared" si="439"/>
        <v/>
      </c>
      <c r="DJ162" s="31" t="str">
        <f t="shared" si="440"/>
        <v/>
      </c>
      <c r="DK162" s="31" t="str">
        <f t="shared" si="441"/>
        <v/>
      </c>
      <c r="DL162" s="31" t="str">
        <f t="shared" si="442"/>
        <v/>
      </c>
      <c r="DM162" s="31" t="str">
        <f t="shared" si="443"/>
        <v/>
      </c>
      <c r="DN162" s="31" t="str">
        <f t="shared" si="444"/>
        <v/>
      </c>
      <c r="DO162" s="31" t="str">
        <f t="shared" si="445"/>
        <v/>
      </c>
      <c r="DP162" s="31" t="str">
        <f t="shared" si="446"/>
        <v/>
      </c>
      <c r="DQ162" s="31" t="str">
        <f t="shared" si="447"/>
        <v/>
      </c>
      <c r="DR162" s="31" t="str">
        <f t="shared" si="448"/>
        <v/>
      </c>
      <c r="DS162" s="31" t="str">
        <f t="shared" si="449"/>
        <v/>
      </c>
      <c r="DT162" s="31" t="str">
        <f t="shared" si="450"/>
        <v/>
      </c>
      <c r="DU162" s="31" t="str">
        <f t="shared" si="451"/>
        <v/>
      </c>
      <c r="DV162" s="31" t="str">
        <f t="shared" si="452"/>
        <v/>
      </c>
      <c r="DW162" s="48" t="e">
        <f t="shared" si="453"/>
        <v>#VALUE!</v>
      </c>
      <c r="DX162" s="72" t="str">
        <f t="shared" si="454"/>
        <v/>
      </c>
    </row>
    <row r="163" spans="1:128" ht="13.2" x14ac:dyDescent="0.25">
      <c r="A163" s="31" t="s">
        <v>318</v>
      </c>
      <c r="B163" s="72">
        <v>161</v>
      </c>
      <c r="C163" s="15"/>
      <c r="D163" s="15"/>
      <c r="E163" s="15"/>
      <c r="F163" s="15"/>
      <c r="G163" s="15"/>
      <c r="H163" s="47"/>
      <c r="I163" s="15"/>
      <c r="J163" s="47"/>
      <c r="K163" s="47"/>
      <c r="L163" s="47"/>
      <c r="M163" s="54"/>
      <c r="N163" s="54"/>
      <c r="O163" s="54"/>
      <c r="P163" s="54"/>
      <c r="Q163" s="54"/>
      <c r="R163" s="51"/>
      <c r="S163" s="51"/>
      <c r="T163" s="51"/>
      <c r="U163" s="51"/>
      <c r="V163" s="51"/>
      <c r="W163" s="51"/>
      <c r="X163" s="52" t="str">
        <f t="shared" ref="X163:X194" si="455">IF(M163&gt;0,VLOOKUP(M163,$DY$8:$DZ$95,2)," ")</f>
        <v xml:space="preserve"> </v>
      </c>
      <c r="Y163" s="52" t="str">
        <f t="shared" ref="Y163:Y194" si="456">IF(N163&gt;0,VLOOKUP(N163,$DY$8:$DZ$95,2)," ")</f>
        <v xml:space="preserve"> </v>
      </c>
      <c r="Z163" s="52" t="str">
        <f t="shared" ref="Z163:Z194" si="457">IF(O163&gt;0,VLOOKUP(O163,$DY$8:$DZ$95,2)," ")</f>
        <v xml:space="preserve"> </v>
      </c>
      <c r="AA163" s="52" t="str">
        <f t="shared" ref="AA163:AA194" si="458">IF(P163&gt;0,VLOOKUP(P163,$DY$8:$DZ$95,2)," ")</f>
        <v xml:space="preserve"> </v>
      </c>
      <c r="AB163" s="52" t="str">
        <f t="shared" ref="AB163:AB194" si="459">IF(Q163&gt;0,VLOOKUP(Q163,$DY$8:$DZ$95,2)," ")</f>
        <v xml:space="preserve"> </v>
      </c>
      <c r="AC163" s="54"/>
      <c r="AD163" s="54"/>
      <c r="AE163" s="54"/>
      <c r="AF163" s="54"/>
      <c r="AG163" s="54"/>
      <c r="AH163" s="52" t="str">
        <f t="shared" ref="AH163:AH194" si="460">IF(AC163&gt;0,VLOOKUP(AC163,$DY$8:$DZ$95,2)," ")</f>
        <v xml:space="preserve"> </v>
      </c>
      <c r="AI163" s="52" t="str">
        <f t="shared" ref="AI163:AI194" si="461">IF(AD163&gt;0,VLOOKUP(AD163,$DY$8:$DZ$95,2)," ")</f>
        <v xml:space="preserve"> </v>
      </c>
      <c r="AJ163" s="52" t="str">
        <f t="shared" ref="AJ163:AJ194" si="462">IF(AE163&gt;0,VLOOKUP(AE163,$DY$8:$DZ$95,2)," ")</f>
        <v xml:space="preserve"> </v>
      </c>
      <c r="AK163" s="52" t="str">
        <f t="shared" ref="AK163:AK194" si="463">IF(AF163&gt;0,VLOOKUP(AF163,$DY$8:$DZ$95,2)," ")</f>
        <v xml:space="preserve"> </v>
      </c>
      <c r="AL163" s="52" t="str">
        <f t="shared" ref="AL163:AL194" si="464">IF(AG163&gt;0,VLOOKUP(AG163,$DY$8:$DZ$95,2)," ")</f>
        <v xml:space="preserve"> </v>
      </c>
      <c r="AM163" s="53"/>
      <c r="AN163" s="53"/>
      <c r="AO163" s="53"/>
      <c r="AP163" s="53"/>
      <c r="AQ163" s="53"/>
      <c r="AR163" s="53"/>
      <c r="AS163" s="55" t="str">
        <f t="shared" ref="AS163:AS194" si="465">IF(D163="","",SUM(X163:AB163))</f>
        <v/>
      </c>
      <c r="AT163" s="31" t="str">
        <f t="shared" ref="AT163:AT194" si="466">IF(D163="","",RANK(AS163,$AS$3:$AS$202,0))</f>
        <v/>
      </c>
      <c r="AU163" s="57" t="str">
        <f>IF(D163="","",IF(LOOKUP(AT163,'Master 2012 Pay Sheet'!$A$5:$A$35,'Master 2012 Pay Sheet'!$B$5:$B$35)&gt;0,LOOKUP(AT163,'Master 2012 Pay Sheet'!$A$5:$A$35,'Master 2012 Pay Sheet'!$B$5:$B$35),0))</f>
        <v/>
      </c>
      <c r="AV163" s="56" t="str">
        <f t="shared" ref="AV163:AV194" si="467">IF(D163="","",SUM(AH163:AL163))</f>
        <v/>
      </c>
      <c r="AW163" s="31" t="str">
        <f t="shared" ref="AW163:AW194" si="468">IF(D163="","",RANK(AV163,$AV$3:$AV$202,0))</f>
        <v/>
      </c>
      <c r="AX163" s="57" t="str">
        <f>IF(D163="","",IF(LOOKUP(AW163,'Master 2012 Pay Sheet'!$C$5:$C$35,'Master 2012 Pay Sheet'!$D$5:$D$35)&gt;0,LOOKUP(AW163,'Master 2012 Pay Sheet'!$C$5:$C$35,'Master 2012 Pay Sheet'!$D$5:$D$35),0))</f>
        <v/>
      </c>
      <c r="AY163" s="56" t="str">
        <f t="shared" ref="AY163:AY194" si="469">IF(D163="","",AS163+AV163)</f>
        <v/>
      </c>
      <c r="AZ163" s="31" t="str">
        <f t="shared" ref="AZ163:AZ194" si="470">IF(D163="","",RANK(AY163,$AY$3:$AY$202,0))</f>
        <v/>
      </c>
      <c r="BA163" s="57" t="str">
        <f>IF(D163="","",IF(LOOKUP(AZ163,'Master 2012 Pay Sheet'!$E$5:$E$35,'Master 2012 Pay Sheet'!$F$5:$F$35)&gt;0,LOOKUP(AZ163,'Master 2012 Pay Sheet'!$E$5:$E$35,'Master 2012 Pay Sheet'!$F$5:$F$35),0))</f>
        <v/>
      </c>
      <c r="BB163" s="57" t="str">
        <f t="shared" ref="BB163:BB194" si="471">IF(D163="","",SUM(AU163+AX163+BA163))</f>
        <v/>
      </c>
      <c r="BC163" s="31" t="str">
        <f t="shared" ref="BC163:BC194" si="472">IF(D163="","",AT163-AZ163)</f>
        <v/>
      </c>
      <c r="BD163" s="31" t="str">
        <f t="shared" ref="BD163:BD194" si="473">IF(D163="","",IF(BC163=MAX($BC$3:$BC$202),B163,""))</f>
        <v/>
      </c>
      <c r="BE163" s="31" t="str">
        <f t="shared" ref="BE163:BE194" si="474">IF(D163="","",COUNT(M163:Q163))</f>
        <v/>
      </c>
      <c r="BF163" s="56" t="str">
        <f t="shared" ref="BF163:BF194" si="475">IF(D163="","",MAX(X163:AB163))</f>
        <v/>
      </c>
      <c r="BG163" s="31" t="str">
        <f t="shared" ref="BG163:BG194" si="476">IF(BF163=MAX($BF$3:$BF$202),B163,"")</f>
        <v/>
      </c>
      <c r="BH163" s="31" t="str">
        <f t="shared" ref="BH163:BH194" si="477">IF(D163="","",COUNT(AC163:AG163))</f>
        <v/>
      </c>
      <c r="BI163" s="56" t="str">
        <f t="shared" ref="BI163:BI194" si="478">IF(D163="","",MAX(AH163:AL163))</f>
        <v/>
      </c>
      <c r="BJ163" s="31" t="str">
        <f t="shared" ref="BJ163:BJ194" si="479">IF(BI163=MAX($BI$3:$BI$202),B163,"")</f>
        <v/>
      </c>
      <c r="BK163" s="31" t="str">
        <f t="shared" ref="BK163:BK194" si="480">IF(BE163="","",BE163+BH163)</f>
        <v/>
      </c>
      <c r="BL163" s="31" t="str">
        <f t="shared" ref="BL163:BL194" si="481">IF(D163="","",IF(S163=MAX($S$3:$S$202),S163,""))</f>
        <v/>
      </c>
      <c r="BM163" s="31" t="str">
        <f t="shared" ref="BM163:BM194" si="482">IF(BL163=MAX($BL$3:$BL$202),B163,"")</f>
        <v/>
      </c>
      <c r="BN163" s="31" t="str">
        <f t="shared" ref="BN163:BN194" si="483">IF(D163="","",IF(AN163=MAX($AN$3:$AN$202),AN163,""))</f>
        <v/>
      </c>
      <c r="BO163" s="31" t="str">
        <f t="shared" ref="BO163:BO194" si="484">IF(BN163=MAX($BN$3:$BN$202),B163,"")</f>
        <v/>
      </c>
      <c r="BP163" s="31" t="str">
        <f t="shared" ref="BP163:BP194" si="485">IF(D163="","",IF(R163=MAX($R$3:$R$202),R163,""))</f>
        <v/>
      </c>
      <c r="BQ163" s="31" t="str">
        <f t="shared" ref="BQ163:BQ194" si="486">IF(BP163=MAX($BP$3:$BP$202),B163,"")</f>
        <v/>
      </c>
      <c r="BR163" s="31" t="str">
        <f t="shared" ref="BR163:BR194" si="487">IF(D163="","",IF(AM163=MAX($AM$3:$AM$202),AM163,""))</f>
        <v/>
      </c>
      <c r="BS163" s="31" t="str">
        <f t="shared" ref="BS163:BS194" si="488">IF(BR163=MAX($BR$3:$BR$202),B163,"")</f>
        <v/>
      </c>
      <c r="BT163" s="31" t="str">
        <f t="shared" ref="BT163:BT194" si="489">IF(D163="","",IF(V163=MAX($V$3:$V$202),V163,""))</f>
        <v/>
      </c>
      <c r="BU163" s="31" t="str">
        <f t="shared" ref="BU163:BU194" si="490">IF(BT163=MAX($BT$3:$BT$202),B163,"")</f>
        <v/>
      </c>
      <c r="BV163" s="31" t="str">
        <f t="shared" ref="BV163:BV194" si="491">IF(D163="","",IF(W163=MAX($W$3:$W$202), W163,""))</f>
        <v/>
      </c>
      <c r="BW163" s="31" t="str">
        <f t="shared" ref="BW163:BW194" si="492">IF(BV163=MAX($BV$3:$BV$202),B163,"")</f>
        <v/>
      </c>
      <c r="BX163" s="31" t="str">
        <f t="shared" ref="BX163:BX194" si="493">IF(D163="","",IF(AQ163=MAX($AQ$3:$AQ$202),AQ163,""))</f>
        <v/>
      </c>
      <c r="BY163" s="31" t="str">
        <f t="shared" ref="BY163:BY194" si="494">IF(BX163=MAX($BX$3:$BX$202),B163,"")</f>
        <v/>
      </c>
      <c r="BZ163" s="31" t="str">
        <f t="shared" ref="BZ163:BZ194" si="495">IF(D163="","",IF(AR163=MAX($AR$3:$AR$202), AR163,""))</f>
        <v/>
      </c>
      <c r="CA163" s="31" t="str">
        <f t="shared" ref="CA163:CA194" si="496">IF(BZ163=MAX($BZ$3:$BZ$202),B163,"")</f>
        <v/>
      </c>
      <c r="CB163" s="31" t="str">
        <f t="shared" ref="CB163:CB194" si="497">IF(D163="","",IF(U163=MAX($U$3:$U$202), U163,""))</f>
        <v/>
      </c>
      <c r="CC163" s="31" t="str">
        <f t="shared" ref="CC163:CC194" si="498">IF(CB163=MAX($CB$3:$CB$202),B163,"")</f>
        <v/>
      </c>
      <c r="CD163" s="31" t="str">
        <f t="shared" ref="CD163:CD194" si="499">IF(D163="","",IF(AP163=MAX($AP$3:$AP$202),AP163,""))</f>
        <v/>
      </c>
      <c r="CE163" s="31" t="str">
        <f t="shared" ref="CE163:CE194" si="500">IF(CD163=MAX($CD$3:$CD$202),B163,"")</f>
        <v/>
      </c>
      <c r="CF163" s="31" t="str">
        <f t="shared" ref="CF163:CF194" si="501">IF(D163="","",IF(T163=MAX($T$3:$T$202), T163,""))</f>
        <v/>
      </c>
      <c r="CG163" s="31" t="str">
        <f t="shared" ref="CG163:CG194" si="502">IF(CF163=MAX($CF$3:$CF$202),B163,"")</f>
        <v/>
      </c>
      <c r="CH163" s="31" t="str">
        <f t="shared" ref="CH163:CH194" si="503">IF(D163="","",IF(AO163=MAX($AO$3:$AO$202),AO163,""))</f>
        <v/>
      </c>
      <c r="CI163" s="31" t="str">
        <f t="shared" ref="CI163:CI194" si="504">IF(CH163=MAX($CH$3:$CH$202),B163,"")</f>
        <v/>
      </c>
      <c r="CJ163" s="31" t="str">
        <f t="shared" ref="CJ163:CJ194" si="505">IF(I163="AC",AZ163,"")</f>
        <v/>
      </c>
      <c r="CK163" s="31" t="str">
        <f t="shared" ref="CK163:CK194" si="506">IF(CJ163="","",RANK(CJ163,$CJ$3:$CJ$202,1))</f>
        <v/>
      </c>
      <c r="CL163" s="31" t="str">
        <f t="shared" ref="CL163:CL194" si="507">IF(CK163=1,B163,"")</f>
        <v/>
      </c>
      <c r="CM163" s="31" t="str">
        <f t="shared" ref="CM163:CM194" si="508">IF(CK163=2,B163,"")</f>
        <v/>
      </c>
      <c r="CN163" s="31" t="str">
        <f t="shared" ref="CN163:CN194" si="509">IF(CK163=3,B163,"")</f>
        <v/>
      </c>
      <c r="CO163" s="31" t="str">
        <f t="shared" ref="CO163:CO194" si="510">IF(I163="MC",AZ163,"")</f>
        <v/>
      </c>
      <c r="CP163" s="31" t="str">
        <f t="shared" ref="CP163:CP194" si="511">IF(CO163="","",RANK(CO163,$CO$3:$CO$202,1))</f>
        <v/>
      </c>
      <c r="CQ163" s="31" t="str">
        <f t="shared" ref="CQ163:CQ194" si="512">IF(CP163=1,B163,"")</f>
        <v/>
      </c>
      <c r="CR163" s="31" t="str">
        <f t="shared" ref="CR163:CR194" si="513">IF(CP163=2,B163,"")</f>
        <v/>
      </c>
      <c r="CS163" s="31" t="str">
        <f t="shared" ref="CS163:CS194" si="514">IF(CP163=3,B163,"")</f>
        <v/>
      </c>
      <c r="CT163" s="31" t="str">
        <f t="shared" ref="CT163:CT194" si="515">IF(BE163=0,BE163,"")</f>
        <v/>
      </c>
      <c r="CU163" s="31" t="str">
        <f t="shared" ref="CU163:CU194" si="516">IF(BE163=1,1,"")</f>
        <v/>
      </c>
      <c r="CV163" s="31" t="str">
        <f t="shared" ref="CV163:CV194" si="517">IF(BE163=2,2,"")</f>
        <v/>
      </c>
      <c r="CW163" s="31" t="str">
        <f t="shared" ref="CW163:CW194" si="518">IF(BE163=3,3,"")</f>
        <v/>
      </c>
      <c r="CX163" s="31" t="str">
        <f t="shared" ref="CX163:CX194" si="519">IF(BE163=4,4,"")</f>
        <v/>
      </c>
      <c r="CY163" s="31" t="str">
        <f t="shared" ref="CY163:CY194" si="520">IF(BE163=5,5,"")</f>
        <v/>
      </c>
      <c r="CZ163" s="31" t="str">
        <f t="shared" ref="CZ163:CZ194" si="521">IF(BH163=0,BH163,"")</f>
        <v/>
      </c>
      <c r="DA163" s="31" t="str">
        <f t="shared" ref="DA163:DA194" si="522">IF(BH163=1,1,"")</f>
        <v/>
      </c>
      <c r="DB163" s="31" t="str">
        <f t="shared" ref="DB163:DB194" si="523">IF(BH163=2,2,"")</f>
        <v/>
      </c>
      <c r="DC163" s="31" t="str">
        <f t="shared" ref="DC163:DC194" si="524">IF(BH163=3,3,"")</f>
        <v/>
      </c>
      <c r="DD163" s="31" t="str">
        <f t="shared" ref="DD163:DD194" si="525">IF(BH163=4,4,"")</f>
        <v/>
      </c>
      <c r="DE163" s="31" t="str">
        <f t="shared" ref="DE163:DE194" si="526">IF(BH163=5,5,"")</f>
        <v/>
      </c>
      <c r="DF163" s="31" t="str">
        <f t="shared" ref="DF163:DF194" si="527">IF(BK163=0,BK163,"")</f>
        <v/>
      </c>
      <c r="DG163" s="31" t="str">
        <f t="shared" ref="DG163:DG194" si="528">IF(BK163=1,1,"")</f>
        <v/>
      </c>
      <c r="DH163" s="31" t="str">
        <f t="shared" ref="DH163:DH194" si="529">IF(BK163=2,2,"")</f>
        <v/>
      </c>
      <c r="DI163" s="31" t="str">
        <f t="shared" ref="DI163:DI194" si="530">IF(BK163=3,3,"")</f>
        <v/>
      </c>
      <c r="DJ163" s="31" t="str">
        <f t="shared" ref="DJ163:DJ194" si="531">IF(BK163=4,4,"")</f>
        <v/>
      </c>
      <c r="DK163" s="31" t="str">
        <f t="shared" ref="DK163:DK194" si="532">IF(BK163=5,5,"")</f>
        <v/>
      </c>
      <c r="DL163" s="31" t="str">
        <f t="shared" ref="DL163:DL194" si="533">IF(BK163=6,6,"")</f>
        <v/>
      </c>
      <c r="DM163" s="31" t="str">
        <f t="shared" ref="DM163:DM194" si="534">IF(BK163=7,7,"")</f>
        <v/>
      </c>
      <c r="DN163" s="31" t="str">
        <f t="shared" ref="DN163:DN194" si="535">IF(BK163=8,8,"")</f>
        <v/>
      </c>
      <c r="DO163" s="31" t="str">
        <f t="shared" ref="DO163:DO194" si="536">IF(BK163=9,9,"")</f>
        <v/>
      </c>
      <c r="DP163" s="31" t="str">
        <f t="shared" ref="DP163:DP194" si="537">IF(BK163=10,10,"")</f>
        <v/>
      </c>
      <c r="DQ163" s="31" t="str">
        <f t="shared" ref="DQ163:DQ194" si="538">IF(J163="Lund",AZ163,"")</f>
        <v/>
      </c>
      <c r="DR163" s="31" t="str">
        <f t="shared" ref="DR163:DR194" si="539">IF(DQ163="","",RANK(DQ163,$DQ$3:$DQ$202,1))</f>
        <v/>
      </c>
      <c r="DS163" s="31" t="str">
        <f t="shared" ref="DS163:DS194" si="540">IF(DR163=1,B163,"")</f>
        <v/>
      </c>
      <c r="DT163" s="31" t="str">
        <f t="shared" ref="DT163:DT194" si="541">IF(I163="AT",B163,"")</f>
        <v/>
      </c>
      <c r="DU163" s="31" t="str">
        <f t="shared" ref="DU163:DU194" si="542">IF(I163="MC",B163,"")</f>
        <v/>
      </c>
      <c r="DV163" s="31" t="str">
        <f t="shared" ref="DV163:DV194" si="543">IF(I163="AC",B163,"")</f>
        <v/>
      </c>
      <c r="DW163" s="48" t="e">
        <f t="shared" ref="DW163:DW194" si="544">IF(BK163=0,0,IF(D163="","",$D$203-AZ163+1)/$D$203*100)</f>
        <v>#VALUE!</v>
      </c>
      <c r="DX163" s="72" t="str">
        <f t="shared" ref="DX163:DX194" si="545">IF(AS163 = 0,AV163 - AS163,"")</f>
        <v/>
      </c>
    </row>
    <row r="164" spans="1:128" ht="13.2" x14ac:dyDescent="0.25">
      <c r="A164" s="31" t="s">
        <v>318</v>
      </c>
      <c r="B164" s="72">
        <v>162</v>
      </c>
      <c r="C164" s="15"/>
      <c r="D164" s="15"/>
      <c r="E164" s="15"/>
      <c r="F164" s="15"/>
      <c r="G164" s="15"/>
      <c r="H164" s="47"/>
      <c r="I164" s="15"/>
      <c r="J164" s="47"/>
      <c r="K164" s="47"/>
      <c r="L164" s="47"/>
      <c r="M164" s="54"/>
      <c r="N164" s="54"/>
      <c r="O164" s="54"/>
      <c r="P164" s="54"/>
      <c r="Q164" s="54"/>
      <c r="R164" s="51"/>
      <c r="S164" s="51"/>
      <c r="T164" s="51"/>
      <c r="U164" s="51"/>
      <c r="V164" s="51"/>
      <c r="W164" s="51"/>
      <c r="X164" s="52" t="str">
        <f t="shared" si="455"/>
        <v xml:space="preserve"> </v>
      </c>
      <c r="Y164" s="52" t="str">
        <f t="shared" si="456"/>
        <v xml:space="preserve"> </v>
      </c>
      <c r="Z164" s="52" t="str">
        <f t="shared" si="457"/>
        <v xml:space="preserve"> </v>
      </c>
      <c r="AA164" s="52" t="str">
        <f t="shared" si="458"/>
        <v xml:space="preserve"> </v>
      </c>
      <c r="AB164" s="52" t="str">
        <f t="shared" si="459"/>
        <v xml:space="preserve"> </v>
      </c>
      <c r="AC164" s="54"/>
      <c r="AD164" s="54"/>
      <c r="AE164" s="54"/>
      <c r="AF164" s="54"/>
      <c r="AG164" s="54"/>
      <c r="AH164" s="52" t="str">
        <f t="shared" si="460"/>
        <v xml:space="preserve"> </v>
      </c>
      <c r="AI164" s="52" t="str">
        <f t="shared" si="461"/>
        <v xml:space="preserve"> </v>
      </c>
      <c r="AJ164" s="52" t="str">
        <f t="shared" si="462"/>
        <v xml:space="preserve"> </v>
      </c>
      <c r="AK164" s="52" t="str">
        <f t="shared" si="463"/>
        <v xml:space="preserve"> </v>
      </c>
      <c r="AL164" s="52" t="str">
        <f t="shared" si="464"/>
        <v xml:space="preserve"> </v>
      </c>
      <c r="AM164" s="53"/>
      <c r="AN164" s="53"/>
      <c r="AO164" s="53"/>
      <c r="AP164" s="53"/>
      <c r="AQ164" s="53"/>
      <c r="AR164" s="53"/>
      <c r="AS164" s="55" t="str">
        <f t="shared" si="465"/>
        <v/>
      </c>
      <c r="AT164" s="31" t="str">
        <f t="shared" si="466"/>
        <v/>
      </c>
      <c r="AU164" s="57" t="str">
        <f>IF(D164="","",IF(LOOKUP(AT164,'Master 2012 Pay Sheet'!$A$5:$A$35,'Master 2012 Pay Sheet'!$B$5:$B$35)&gt;0,LOOKUP(AT164,'Master 2012 Pay Sheet'!$A$5:$A$35,'Master 2012 Pay Sheet'!$B$5:$B$35),0))</f>
        <v/>
      </c>
      <c r="AV164" s="56" t="str">
        <f t="shared" si="467"/>
        <v/>
      </c>
      <c r="AW164" s="31" t="str">
        <f t="shared" si="468"/>
        <v/>
      </c>
      <c r="AX164" s="57" t="str">
        <f>IF(D164="","",IF(LOOKUP(AW164,'Master 2012 Pay Sheet'!$C$5:$C$35,'Master 2012 Pay Sheet'!$D$5:$D$35)&gt;0,LOOKUP(AW164,'Master 2012 Pay Sheet'!$C$5:$C$35,'Master 2012 Pay Sheet'!$D$5:$D$35),0))</f>
        <v/>
      </c>
      <c r="AY164" s="56" t="str">
        <f t="shared" si="469"/>
        <v/>
      </c>
      <c r="AZ164" s="31" t="str">
        <f t="shared" si="470"/>
        <v/>
      </c>
      <c r="BA164" s="57" t="str">
        <f>IF(D164="","",IF(LOOKUP(AZ164,'Master 2012 Pay Sheet'!$E$5:$E$35,'Master 2012 Pay Sheet'!$F$5:$F$35)&gt;0,LOOKUP(AZ164,'Master 2012 Pay Sheet'!$E$5:$E$35,'Master 2012 Pay Sheet'!$F$5:$F$35),0))</f>
        <v/>
      </c>
      <c r="BB164" s="57" t="str">
        <f t="shared" si="471"/>
        <v/>
      </c>
      <c r="BC164" s="31" t="str">
        <f t="shared" si="472"/>
        <v/>
      </c>
      <c r="BD164" s="31" t="str">
        <f t="shared" si="473"/>
        <v/>
      </c>
      <c r="BE164" s="31" t="str">
        <f t="shared" si="474"/>
        <v/>
      </c>
      <c r="BF164" s="56" t="str">
        <f t="shared" si="475"/>
        <v/>
      </c>
      <c r="BG164" s="31" t="str">
        <f t="shared" si="476"/>
        <v/>
      </c>
      <c r="BH164" s="31" t="str">
        <f t="shared" si="477"/>
        <v/>
      </c>
      <c r="BI164" s="56" t="str">
        <f t="shared" si="478"/>
        <v/>
      </c>
      <c r="BJ164" s="31" t="str">
        <f t="shared" si="479"/>
        <v/>
      </c>
      <c r="BK164" s="31" t="str">
        <f t="shared" si="480"/>
        <v/>
      </c>
      <c r="BL164" s="31" t="str">
        <f t="shared" si="481"/>
        <v/>
      </c>
      <c r="BM164" s="31" t="str">
        <f t="shared" si="482"/>
        <v/>
      </c>
      <c r="BN164" s="31" t="str">
        <f t="shared" si="483"/>
        <v/>
      </c>
      <c r="BO164" s="31" t="str">
        <f t="shared" si="484"/>
        <v/>
      </c>
      <c r="BP164" s="31" t="str">
        <f t="shared" si="485"/>
        <v/>
      </c>
      <c r="BQ164" s="31" t="str">
        <f t="shared" si="486"/>
        <v/>
      </c>
      <c r="BR164" s="31" t="str">
        <f t="shared" si="487"/>
        <v/>
      </c>
      <c r="BS164" s="31" t="str">
        <f t="shared" si="488"/>
        <v/>
      </c>
      <c r="BT164" s="31" t="str">
        <f t="shared" si="489"/>
        <v/>
      </c>
      <c r="BU164" s="31" t="str">
        <f t="shared" si="490"/>
        <v/>
      </c>
      <c r="BV164" s="31" t="str">
        <f t="shared" si="491"/>
        <v/>
      </c>
      <c r="BW164" s="31" t="str">
        <f t="shared" si="492"/>
        <v/>
      </c>
      <c r="BX164" s="31" t="str">
        <f t="shared" si="493"/>
        <v/>
      </c>
      <c r="BY164" s="31" t="str">
        <f t="shared" si="494"/>
        <v/>
      </c>
      <c r="BZ164" s="31" t="str">
        <f t="shared" si="495"/>
        <v/>
      </c>
      <c r="CA164" s="31" t="str">
        <f t="shared" si="496"/>
        <v/>
      </c>
      <c r="CB164" s="31" t="str">
        <f t="shared" si="497"/>
        <v/>
      </c>
      <c r="CC164" s="31" t="str">
        <f t="shared" si="498"/>
        <v/>
      </c>
      <c r="CD164" s="31" t="str">
        <f t="shared" si="499"/>
        <v/>
      </c>
      <c r="CE164" s="31" t="str">
        <f t="shared" si="500"/>
        <v/>
      </c>
      <c r="CF164" s="31" t="str">
        <f t="shared" si="501"/>
        <v/>
      </c>
      <c r="CG164" s="31" t="str">
        <f t="shared" si="502"/>
        <v/>
      </c>
      <c r="CH164" s="31" t="str">
        <f t="shared" si="503"/>
        <v/>
      </c>
      <c r="CI164" s="31" t="str">
        <f t="shared" si="504"/>
        <v/>
      </c>
      <c r="CJ164" s="31" t="str">
        <f t="shared" si="505"/>
        <v/>
      </c>
      <c r="CK164" s="31" t="str">
        <f t="shared" si="506"/>
        <v/>
      </c>
      <c r="CL164" s="31" t="str">
        <f t="shared" si="507"/>
        <v/>
      </c>
      <c r="CM164" s="31" t="str">
        <f t="shared" si="508"/>
        <v/>
      </c>
      <c r="CN164" s="31" t="str">
        <f t="shared" si="509"/>
        <v/>
      </c>
      <c r="CO164" s="31" t="str">
        <f t="shared" si="510"/>
        <v/>
      </c>
      <c r="CP164" s="31" t="str">
        <f t="shared" si="511"/>
        <v/>
      </c>
      <c r="CQ164" s="31" t="str">
        <f t="shared" si="512"/>
        <v/>
      </c>
      <c r="CR164" s="31" t="str">
        <f t="shared" si="513"/>
        <v/>
      </c>
      <c r="CS164" s="31" t="str">
        <f t="shared" si="514"/>
        <v/>
      </c>
      <c r="CT164" s="31" t="str">
        <f t="shared" si="515"/>
        <v/>
      </c>
      <c r="CU164" s="31" t="str">
        <f t="shared" si="516"/>
        <v/>
      </c>
      <c r="CV164" s="31" t="str">
        <f t="shared" si="517"/>
        <v/>
      </c>
      <c r="CW164" s="31" t="str">
        <f t="shared" si="518"/>
        <v/>
      </c>
      <c r="CX164" s="31" t="str">
        <f t="shared" si="519"/>
        <v/>
      </c>
      <c r="CY164" s="31" t="str">
        <f t="shared" si="520"/>
        <v/>
      </c>
      <c r="CZ164" s="31" t="str">
        <f t="shared" si="521"/>
        <v/>
      </c>
      <c r="DA164" s="31" t="str">
        <f t="shared" si="522"/>
        <v/>
      </c>
      <c r="DB164" s="31" t="str">
        <f t="shared" si="523"/>
        <v/>
      </c>
      <c r="DC164" s="31" t="str">
        <f t="shared" si="524"/>
        <v/>
      </c>
      <c r="DD164" s="31" t="str">
        <f t="shared" si="525"/>
        <v/>
      </c>
      <c r="DE164" s="31" t="str">
        <f t="shared" si="526"/>
        <v/>
      </c>
      <c r="DF164" s="31" t="str">
        <f t="shared" si="527"/>
        <v/>
      </c>
      <c r="DG164" s="31" t="str">
        <f t="shared" si="528"/>
        <v/>
      </c>
      <c r="DH164" s="31" t="str">
        <f t="shared" si="529"/>
        <v/>
      </c>
      <c r="DI164" s="31" t="str">
        <f t="shared" si="530"/>
        <v/>
      </c>
      <c r="DJ164" s="31" t="str">
        <f t="shared" si="531"/>
        <v/>
      </c>
      <c r="DK164" s="31" t="str">
        <f t="shared" si="532"/>
        <v/>
      </c>
      <c r="DL164" s="31" t="str">
        <f t="shared" si="533"/>
        <v/>
      </c>
      <c r="DM164" s="31" t="str">
        <f t="shared" si="534"/>
        <v/>
      </c>
      <c r="DN164" s="31" t="str">
        <f t="shared" si="535"/>
        <v/>
      </c>
      <c r="DO164" s="31" t="str">
        <f t="shared" si="536"/>
        <v/>
      </c>
      <c r="DP164" s="31" t="str">
        <f t="shared" si="537"/>
        <v/>
      </c>
      <c r="DQ164" s="31" t="str">
        <f t="shared" si="538"/>
        <v/>
      </c>
      <c r="DR164" s="31" t="str">
        <f t="shared" si="539"/>
        <v/>
      </c>
      <c r="DS164" s="31" t="str">
        <f t="shared" si="540"/>
        <v/>
      </c>
      <c r="DT164" s="31" t="str">
        <f t="shared" si="541"/>
        <v/>
      </c>
      <c r="DU164" s="31" t="str">
        <f t="shared" si="542"/>
        <v/>
      </c>
      <c r="DV164" s="31" t="str">
        <f t="shared" si="543"/>
        <v/>
      </c>
      <c r="DW164" s="48" t="e">
        <f t="shared" si="544"/>
        <v>#VALUE!</v>
      </c>
      <c r="DX164" s="72" t="str">
        <f t="shared" si="545"/>
        <v/>
      </c>
    </row>
    <row r="165" spans="1:128" ht="13.2" x14ac:dyDescent="0.25">
      <c r="A165" s="31" t="s">
        <v>318</v>
      </c>
      <c r="B165" s="72">
        <v>163</v>
      </c>
      <c r="C165" s="15"/>
      <c r="D165" s="15"/>
      <c r="E165" s="15"/>
      <c r="F165" s="15"/>
      <c r="G165" s="15"/>
      <c r="H165" s="47"/>
      <c r="I165" s="15"/>
      <c r="J165" s="47"/>
      <c r="K165" s="47"/>
      <c r="L165" s="47"/>
      <c r="M165" s="54"/>
      <c r="N165" s="54"/>
      <c r="O165" s="54"/>
      <c r="P165" s="54"/>
      <c r="Q165" s="54"/>
      <c r="R165" s="51"/>
      <c r="S165" s="51"/>
      <c r="T165" s="51"/>
      <c r="U165" s="51"/>
      <c r="V165" s="51"/>
      <c r="W165" s="51"/>
      <c r="X165" s="52" t="str">
        <f t="shared" si="455"/>
        <v xml:space="preserve"> </v>
      </c>
      <c r="Y165" s="52" t="str">
        <f t="shared" si="456"/>
        <v xml:space="preserve"> </v>
      </c>
      <c r="Z165" s="52" t="str">
        <f t="shared" si="457"/>
        <v xml:space="preserve"> </v>
      </c>
      <c r="AA165" s="52" t="str">
        <f t="shared" si="458"/>
        <v xml:space="preserve"> </v>
      </c>
      <c r="AB165" s="52" t="str">
        <f t="shared" si="459"/>
        <v xml:space="preserve"> </v>
      </c>
      <c r="AC165" s="54"/>
      <c r="AD165" s="54"/>
      <c r="AE165" s="54"/>
      <c r="AF165" s="54"/>
      <c r="AG165" s="54"/>
      <c r="AH165" s="52" t="str">
        <f t="shared" si="460"/>
        <v xml:space="preserve"> </v>
      </c>
      <c r="AI165" s="52" t="str">
        <f t="shared" si="461"/>
        <v xml:space="preserve"> </v>
      </c>
      <c r="AJ165" s="52" t="str">
        <f t="shared" si="462"/>
        <v xml:space="preserve"> </v>
      </c>
      <c r="AK165" s="52" t="str">
        <f t="shared" si="463"/>
        <v xml:space="preserve"> </v>
      </c>
      <c r="AL165" s="52" t="str">
        <f t="shared" si="464"/>
        <v xml:space="preserve"> </v>
      </c>
      <c r="AM165" s="53"/>
      <c r="AN165" s="53"/>
      <c r="AO165" s="53"/>
      <c r="AP165" s="53"/>
      <c r="AQ165" s="53"/>
      <c r="AR165" s="53"/>
      <c r="AS165" s="55" t="str">
        <f t="shared" si="465"/>
        <v/>
      </c>
      <c r="AT165" s="31" t="str">
        <f t="shared" si="466"/>
        <v/>
      </c>
      <c r="AU165" s="57" t="str">
        <f>IF(D165="","",IF(LOOKUP(AT165,'Master 2012 Pay Sheet'!$A$5:$A$35,'Master 2012 Pay Sheet'!$B$5:$B$35)&gt;0,LOOKUP(AT165,'Master 2012 Pay Sheet'!$A$5:$A$35,'Master 2012 Pay Sheet'!$B$5:$B$35),0))</f>
        <v/>
      </c>
      <c r="AV165" s="56" t="str">
        <f t="shared" si="467"/>
        <v/>
      </c>
      <c r="AW165" s="31" t="str">
        <f t="shared" si="468"/>
        <v/>
      </c>
      <c r="AX165" s="57" t="str">
        <f>IF(D165="","",IF(LOOKUP(AW165,'Master 2012 Pay Sheet'!$C$5:$C$35,'Master 2012 Pay Sheet'!$D$5:$D$35)&gt;0,LOOKUP(AW165,'Master 2012 Pay Sheet'!$C$5:$C$35,'Master 2012 Pay Sheet'!$D$5:$D$35),0))</f>
        <v/>
      </c>
      <c r="AY165" s="56" t="str">
        <f t="shared" si="469"/>
        <v/>
      </c>
      <c r="AZ165" s="31" t="str">
        <f t="shared" si="470"/>
        <v/>
      </c>
      <c r="BA165" s="57" t="str">
        <f>IF(D165="","",IF(LOOKUP(AZ165,'Master 2012 Pay Sheet'!$E$5:$E$35,'Master 2012 Pay Sheet'!$F$5:$F$35)&gt;0,LOOKUP(AZ165,'Master 2012 Pay Sheet'!$E$5:$E$35,'Master 2012 Pay Sheet'!$F$5:$F$35),0))</f>
        <v/>
      </c>
      <c r="BB165" s="57" t="str">
        <f t="shared" si="471"/>
        <v/>
      </c>
      <c r="BC165" s="31" t="str">
        <f t="shared" si="472"/>
        <v/>
      </c>
      <c r="BD165" s="31" t="str">
        <f t="shared" si="473"/>
        <v/>
      </c>
      <c r="BE165" s="31" t="str">
        <f t="shared" si="474"/>
        <v/>
      </c>
      <c r="BF165" s="56" t="str">
        <f t="shared" si="475"/>
        <v/>
      </c>
      <c r="BG165" s="31" t="str">
        <f t="shared" si="476"/>
        <v/>
      </c>
      <c r="BH165" s="31" t="str">
        <f t="shared" si="477"/>
        <v/>
      </c>
      <c r="BI165" s="56" t="str">
        <f t="shared" si="478"/>
        <v/>
      </c>
      <c r="BJ165" s="31" t="str">
        <f t="shared" si="479"/>
        <v/>
      </c>
      <c r="BK165" s="31" t="str">
        <f t="shared" si="480"/>
        <v/>
      </c>
      <c r="BL165" s="31" t="str">
        <f t="shared" si="481"/>
        <v/>
      </c>
      <c r="BM165" s="31" t="str">
        <f t="shared" si="482"/>
        <v/>
      </c>
      <c r="BN165" s="31" t="str">
        <f t="shared" si="483"/>
        <v/>
      </c>
      <c r="BO165" s="31" t="str">
        <f t="shared" si="484"/>
        <v/>
      </c>
      <c r="BP165" s="31" t="str">
        <f t="shared" si="485"/>
        <v/>
      </c>
      <c r="BQ165" s="31" t="str">
        <f t="shared" si="486"/>
        <v/>
      </c>
      <c r="BR165" s="31" t="str">
        <f t="shared" si="487"/>
        <v/>
      </c>
      <c r="BS165" s="31" t="str">
        <f t="shared" si="488"/>
        <v/>
      </c>
      <c r="BT165" s="31" t="str">
        <f t="shared" si="489"/>
        <v/>
      </c>
      <c r="BU165" s="31" t="str">
        <f t="shared" si="490"/>
        <v/>
      </c>
      <c r="BV165" s="31" t="str">
        <f t="shared" si="491"/>
        <v/>
      </c>
      <c r="BW165" s="31" t="str">
        <f t="shared" si="492"/>
        <v/>
      </c>
      <c r="BX165" s="31" t="str">
        <f t="shared" si="493"/>
        <v/>
      </c>
      <c r="BY165" s="31" t="str">
        <f t="shared" si="494"/>
        <v/>
      </c>
      <c r="BZ165" s="31" t="str">
        <f t="shared" si="495"/>
        <v/>
      </c>
      <c r="CA165" s="31" t="str">
        <f t="shared" si="496"/>
        <v/>
      </c>
      <c r="CB165" s="31" t="str">
        <f t="shared" si="497"/>
        <v/>
      </c>
      <c r="CC165" s="31" t="str">
        <f t="shared" si="498"/>
        <v/>
      </c>
      <c r="CD165" s="31" t="str">
        <f t="shared" si="499"/>
        <v/>
      </c>
      <c r="CE165" s="31" t="str">
        <f t="shared" si="500"/>
        <v/>
      </c>
      <c r="CF165" s="31" t="str">
        <f t="shared" si="501"/>
        <v/>
      </c>
      <c r="CG165" s="31" t="str">
        <f t="shared" si="502"/>
        <v/>
      </c>
      <c r="CH165" s="31" t="str">
        <f t="shared" si="503"/>
        <v/>
      </c>
      <c r="CI165" s="31" t="str">
        <f t="shared" si="504"/>
        <v/>
      </c>
      <c r="CJ165" s="31" t="str">
        <f t="shared" si="505"/>
        <v/>
      </c>
      <c r="CK165" s="31" t="str">
        <f t="shared" si="506"/>
        <v/>
      </c>
      <c r="CL165" s="31" t="str">
        <f t="shared" si="507"/>
        <v/>
      </c>
      <c r="CM165" s="31" t="str">
        <f t="shared" si="508"/>
        <v/>
      </c>
      <c r="CN165" s="31" t="str">
        <f t="shared" si="509"/>
        <v/>
      </c>
      <c r="CO165" s="31" t="str">
        <f t="shared" si="510"/>
        <v/>
      </c>
      <c r="CP165" s="31" t="str">
        <f t="shared" si="511"/>
        <v/>
      </c>
      <c r="CQ165" s="31" t="str">
        <f t="shared" si="512"/>
        <v/>
      </c>
      <c r="CR165" s="31" t="str">
        <f t="shared" si="513"/>
        <v/>
      </c>
      <c r="CS165" s="31" t="str">
        <f t="shared" si="514"/>
        <v/>
      </c>
      <c r="CT165" s="31" t="str">
        <f t="shared" si="515"/>
        <v/>
      </c>
      <c r="CU165" s="31" t="str">
        <f t="shared" si="516"/>
        <v/>
      </c>
      <c r="CV165" s="31" t="str">
        <f t="shared" si="517"/>
        <v/>
      </c>
      <c r="CW165" s="31" t="str">
        <f t="shared" si="518"/>
        <v/>
      </c>
      <c r="CX165" s="31" t="str">
        <f t="shared" si="519"/>
        <v/>
      </c>
      <c r="CY165" s="31" t="str">
        <f t="shared" si="520"/>
        <v/>
      </c>
      <c r="CZ165" s="31" t="str">
        <f t="shared" si="521"/>
        <v/>
      </c>
      <c r="DA165" s="31" t="str">
        <f t="shared" si="522"/>
        <v/>
      </c>
      <c r="DB165" s="31" t="str">
        <f t="shared" si="523"/>
        <v/>
      </c>
      <c r="DC165" s="31" t="str">
        <f t="shared" si="524"/>
        <v/>
      </c>
      <c r="DD165" s="31" t="str">
        <f t="shared" si="525"/>
        <v/>
      </c>
      <c r="DE165" s="31" t="str">
        <f t="shared" si="526"/>
        <v/>
      </c>
      <c r="DF165" s="31" t="str">
        <f t="shared" si="527"/>
        <v/>
      </c>
      <c r="DG165" s="31" t="str">
        <f t="shared" si="528"/>
        <v/>
      </c>
      <c r="DH165" s="31" t="str">
        <f t="shared" si="529"/>
        <v/>
      </c>
      <c r="DI165" s="31" t="str">
        <f t="shared" si="530"/>
        <v/>
      </c>
      <c r="DJ165" s="31" t="str">
        <f t="shared" si="531"/>
        <v/>
      </c>
      <c r="DK165" s="31" t="str">
        <f t="shared" si="532"/>
        <v/>
      </c>
      <c r="DL165" s="31" t="str">
        <f t="shared" si="533"/>
        <v/>
      </c>
      <c r="DM165" s="31" t="str">
        <f t="shared" si="534"/>
        <v/>
      </c>
      <c r="DN165" s="31" t="str">
        <f t="shared" si="535"/>
        <v/>
      </c>
      <c r="DO165" s="31" t="str">
        <f t="shared" si="536"/>
        <v/>
      </c>
      <c r="DP165" s="31" t="str">
        <f t="shared" si="537"/>
        <v/>
      </c>
      <c r="DQ165" s="31" t="str">
        <f t="shared" si="538"/>
        <v/>
      </c>
      <c r="DR165" s="31" t="str">
        <f t="shared" si="539"/>
        <v/>
      </c>
      <c r="DS165" s="31" t="str">
        <f t="shared" si="540"/>
        <v/>
      </c>
      <c r="DT165" s="31" t="str">
        <f t="shared" si="541"/>
        <v/>
      </c>
      <c r="DU165" s="31" t="str">
        <f t="shared" si="542"/>
        <v/>
      </c>
      <c r="DV165" s="31" t="str">
        <f t="shared" si="543"/>
        <v/>
      </c>
      <c r="DW165" s="48" t="e">
        <f t="shared" si="544"/>
        <v>#VALUE!</v>
      </c>
      <c r="DX165" s="72" t="str">
        <f t="shared" si="545"/>
        <v/>
      </c>
    </row>
    <row r="166" spans="1:128" ht="13.2" x14ac:dyDescent="0.25">
      <c r="A166" s="31" t="s">
        <v>318</v>
      </c>
      <c r="B166" s="72">
        <v>164</v>
      </c>
      <c r="C166" s="15"/>
      <c r="D166" s="15"/>
      <c r="E166" s="15"/>
      <c r="F166" s="15"/>
      <c r="G166" s="15"/>
      <c r="H166" s="47"/>
      <c r="I166" s="15"/>
      <c r="J166" s="47"/>
      <c r="K166" s="47"/>
      <c r="L166" s="47"/>
      <c r="M166" s="54"/>
      <c r="N166" s="54"/>
      <c r="O166" s="54"/>
      <c r="P166" s="54"/>
      <c r="Q166" s="54"/>
      <c r="R166" s="51"/>
      <c r="S166" s="51"/>
      <c r="T166" s="51"/>
      <c r="U166" s="51"/>
      <c r="V166" s="51"/>
      <c r="W166" s="51"/>
      <c r="X166" s="52" t="str">
        <f t="shared" si="455"/>
        <v xml:space="preserve"> </v>
      </c>
      <c r="Y166" s="52" t="str">
        <f t="shared" si="456"/>
        <v xml:space="preserve"> </v>
      </c>
      <c r="Z166" s="52" t="str">
        <f t="shared" si="457"/>
        <v xml:space="preserve"> </v>
      </c>
      <c r="AA166" s="52" t="str">
        <f t="shared" si="458"/>
        <v xml:space="preserve"> </v>
      </c>
      <c r="AB166" s="52" t="str">
        <f t="shared" si="459"/>
        <v xml:space="preserve"> </v>
      </c>
      <c r="AC166" s="54"/>
      <c r="AD166" s="54"/>
      <c r="AE166" s="54"/>
      <c r="AF166" s="54"/>
      <c r="AG166" s="54"/>
      <c r="AH166" s="52" t="str">
        <f t="shared" si="460"/>
        <v xml:space="preserve"> </v>
      </c>
      <c r="AI166" s="52" t="str">
        <f t="shared" si="461"/>
        <v xml:space="preserve"> </v>
      </c>
      <c r="AJ166" s="52" t="str">
        <f t="shared" si="462"/>
        <v xml:space="preserve"> </v>
      </c>
      <c r="AK166" s="52" t="str">
        <f t="shared" si="463"/>
        <v xml:space="preserve"> </v>
      </c>
      <c r="AL166" s="52" t="str">
        <f t="shared" si="464"/>
        <v xml:space="preserve"> </v>
      </c>
      <c r="AM166" s="53"/>
      <c r="AN166" s="53"/>
      <c r="AO166" s="53"/>
      <c r="AP166" s="53"/>
      <c r="AQ166" s="53"/>
      <c r="AR166" s="53"/>
      <c r="AS166" s="55" t="str">
        <f t="shared" si="465"/>
        <v/>
      </c>
      <c r="AT166" s="31" t="str">
        <f t="shared" si="466"/>
        <v/>
      </c>
      <c r="AU166" s="57" t="str">
        <f>IF(D166="","",IF(LOOKUP(AT166,'Master 2012 Pay Sheet'!$A$5:$A$35,'Master 2012 Pay Sheet'!$B$5:$B$35)&gt;0,LOOKUP(AT166,'Master 2012 Pay Sheet'!$A$5:$A$35,'Master 2012 Pay Sheet'!$B$5:$B$35),0))</f>
        <v/>
      </c>
      <c r="AV166" s="56" t="str">
        <f t="shared" si="467"/>
        <v/>
      </c>
      <c r="AW166" s="31" t="str">
        <f t="shared" si="468"/>
        <v/>
      </c>
      <c r="AX166" s="57" t="str">
        <f>IF(D166="","",IF(LOOKUP(AW166,'Master 2012 Pay Sheet'!$C$5:$C$35,'Master 2012 Pay Sheet'!$D$5:$D$35)&gt;0,LOOKUP(AW166,'Master 2012 Pay Sheet'!$C$5:$C$35,'Master 2012 Pay Sheet'!$D$5:$D$35),0))</f>
        <v/>
      </c>
      <c r="AY166" s="56" t="str">
        <f t="shared" si="469"/>
        <v/>
      </c>
      <c r="AZ166" s="31" t="str">
        <f t="shared" si="470"/>
        <v/>
      </c>
      <c r="BA166" s="57" t="str">
        <f>IF(D166="","",IF(LOOKUP(AZ166,'Master 2012 Pay Sheet'!$E$5:$E$35,'Master 2012 Pay Sheet'!$F$5:$F$35)&gt;0,LOOKUP(AZ166,'Master 2012 Pay Sheet'!$E$5:$E$35,'Master 2012 Pay Sheet'!$F$5:$F$35),0))</f>
        <v/>
      </c>
      <c r="BB166" s="57" t="str">
        <f t="shared" si="471"/>
        <v/>
      </c>
      <c r="BC166" s="31" t="str">
        <f t="shared" si="472"/>
        <v/>
      </c>
      <c r="BD166" s="31" t="str">
        <f t="shared" si="473"/>
        <v/>
      </c>
      <c r="BE166" s="31" t="str">
        <f t="shared" si="474"/>
        <v/>
      </c>
      <c r="BF166" s="56" t="str">
        <f t="shared" si="475"/>
        <v/>
      </c>
      <c r="BG166" s="31" t="str">
        <f t="shared" si="476"/>
        <v/>
      </c>
      <c r="BH166" s="31" t="str">
        <f t="shared" si="477"/>
        <v/>
      </c>
      <c r="BI166" s="56" t="str">
        <f t="shared" si="478"/>
        <v/>
      </c>
      <c r="BJ166" s="31" t="str">
        <f t="shared" si="479"/>
        <v/>
      </c>
      <c r="BK166" s="31" t="str">
        <f t="shared" si="480"/>
        <v/>
      </c>
      <c r="BL166" s="31" t="str">
        <f t="shared" si="481"/>
        <v/>
      </c>
      <c r="BM166" s="31" t="str">
        <f t="shared" si="482"/>
        <v/>
      </c>
      <c r="BN166" s="31" t="str">
        <f t="shared" si="483"/>
        <v/>
      </c>
      <c r="BO166" s="31" t="str">
        <f t="shared" si="484"/>
        <v/>
      </c>
      <c r="BP166" s="31" t="str">
        <f t="shared" si="485"/>
        <v/>
      </c>
      <c r="BQ166" s="31" t="str">
        <f t="shared" si="486"/>
        <v/>
      </c>
      <c r="BR166" s="31" t="str">
        <f t="shared" si="487"/>
        <v/>
      </c>
      <c r="BS166" s="31" t="str">
        <f t="shared" si="488"/>
        <v/>
      </c>
      <c r="BT166" s="31" t="str">
        <f t="shared" si="489"/>
        <v/>
      </c>
      <c r="BU166" s="31" t="str">
        <f t="shared" si="490"/>
        <v/>
      </c>
      <c r="BV166" s="31" t="str">
        <f t="shared" si="491"/>
        <v/>
      </c>
      <c r="BW166" s="31" t="str">
        <f t="shared" si="492"/>
        <v/>
      </c>
      <c r="BX166" s="31" t="str">
        <f t="shared" si="493"/>
        <v/>
      </c>
      <c r="BY166" s="31" t="str">
        <f t="shared" si="494"/>
        <v/>
      </c>
      <c r="BZ166" s="31" t="str">
        <f t="shared" si="495"/>
        <v/>
      </c>
      <c r="CA166" s="31" t="str">
        <f t="shared" si="496"/>
        <v/>
      </c>
      <c r="CB166" s="31" t="str">
        <f t="shared" si="497"/>
        <v/>
      </c>
      <c r="CC166" s="31" t="str">
        <f t="shared" si="498"/>
        <v/>
      </c>
      <c r="CD166" s="31" t="str">
        <f t="shared" si="499"/>
        <v/>
      </c>
      <c r="CE166" s="31" t="str">
        <f t="shared" si="500"/>
        <v/>
      </c>
      <c r="CF166" s="31" t="str">
        <f t="shared" si="501"/>
        <v/>
      </c>
      <c r="CG166" s="31" t="str">
        <f t="shared" si="502"/>
        <v/>
      </c>
      <c r="CH166" s="31" t="str">
        <f t="shared" si="503"/>
        <v/>
      </c>
      <c r="CI166" s="31" t="str">
        <f t="shared" si="504"/>
        <v/>
      </c>
      <c r="CJ166" s="31" t="str">
        <f t="shared" si="505"/>
        <v/>
      </c>
      <c r="CK166" s="31" t="str">
        <f t="shared" si="506"/>
        <v/>
      </c>
      <c r="CL166" s="31" t="str">
        <f t="shared" si="507"/>
        <v/>
      </c>
      <c r="CM166" s="31" t="str">
        <f t="shared" si="508"/>
        <v/>
      </c>
      <c r="CN166" s="31" t="str">
        <f t="shared" si="509"/>
        <v/>
      </c>
      <c r="CO166" s="31" t="str">
        <f t="shared" si="510"/>
        <v/>
      </c>
      <c r="CP166" s="31" t="str">
        <f t="shared" si="511"/>
        <v/>
      </c>
      <c r="CQ166" s="31" t="str">
        <f t="shared" si="512"/>
        <v/>
      </c>
      <c r="CR166" s="31" t="str">
        <f t="shared" si="513"/>
        <v/>
      </c>
      <c r="CS166" s="31" t="str">
        <f t="shared" si="514"/>
        <v/>
      </c>
      <c r="CT166" s="31" t="str">
        <f t="shared" si="515"/>
        <v/>
      </c>
      <c r="CU166" s="31" t="str">
        <f t="shared" si="516"/>
        <v/>
      </c>
      <c r="CV166" s="31" t="str">
        <f t="shared" si="517"/>
        <v/>
      </c>
      <c r="CW166" s="31" t="str">
        <f t="shared" si="518"/>
        <v/>
      </c>
      <c r="CX166" s="31" t="str">
        <f t="shared" si="519"/>
        <v/>
      </c>
      <c r="CY166" s="31" t="str">
        <f t="shared" si="520"/>
        <v/>
      </c>
      <c r="CZ166" s="31" t="str">
        <f t="shared" si="521"/>
        <v/>
      </c>
      <c r="DA166" s="31" t="str">
        <f t="shared" si="522"/>
        <v/>
      </c>
      <c r="DB166" s="31" t="str">
        <f t="shared" si="523"/>
        <v/>
      </c>
      <c r="DC166" s="31" t="str">
        <f t="shared" si="524"/>
        <v/>
      </c>
      <c r="DD166" s="31" t="str">
        <f t="shared" si="525"/>
        <v/>
      </c>
      <c r="DE166" s="31" t="str">
        <f t="shared" si="526"/>
        <v/>
      </c>
      <c r="DF166" s="31" t="str">
        <f t="shared" si="527"/>
        <v/>
      </c>
      <c r="DG166" s="31" t="str">
        <f t="shared" si="528"/>
        <v/>
      </c>
      <c r="DH166" s="31" t="str">
        <f t="shared" si="529"/>
        <v/>
      </c>
      <c r="DI166" s="31" t="str">
        <f t="shared" si="530"/>
        <v/>
      </c>
      <c r="DJ166" s="31" t="str">
        <f t="shared" si="531"/>
        <v/>
      </c>
      <c r="DK166" s="31" t="str">
        <f t="shared" si="532"/>
        <v/>
      </c>
      <c r="DL166" s="31" t="str">
        <f t="shared" si="533"/>
        <v/>
      </c>
      <c r="DM166" s="31" t="str">
        <f t="shared" si="534"/>
        <v/>
      </c>
      <c r="DN166" s="31" t="str">
        <f t="shared" si="535"/>
        <v/>
      </c>
      <c r="DO166" s="31" t="str">
        <f t="shared" si="536"/>
        <v/>
      </c>
      <c r="DP166" s="31" t="str">
        <f t="shared" si="537"/>
        <v/>
      </c>
      <c r="DQ166" s="31" t="str">
        <f t="shared" si="538"/>
        <v/>
      </c>
      <c r="DR166" s="31" t="str">
        <f t="shared" si="539"/>
        <v/>
      </c>
      <c r="DS166" s="31" t="str">
        <f t="shared" si="540"/>
        <v/>
      </c>
      <c r="DT166" s="31" t="str">
        <f t="shared" si="541"/>
        <v/>
      </c>
      <c r="DU166" s="31" t="str">
        <f t="shared" si="542"/>
        <v/>
      </c>
      <c r="DV166" s="31" t="str">
        <f t="shared" si="543"/>
        <v/>
      </c>
      <c r="DW166" s="48" t="e">
        <f t="shared" si="544"/>
        <v>#VALUE!</v>
      </c>
      <c r="DX166" s="72" t="str">
        <f t="shared" si="545"/>
        <v/>
      </c>
    </row>
    <row r="167" spans="1:128" ht="13.2" x14ac:dyDescent="0.25">
      <c r="A167" s="31" t="s">
        <v>318</v>
      </c>
      <c r="B167" s="72">
        <v>165</v>
      </c>
      <c r="C167" s="15"/>
      <c r="D167" s="15"/>
      <c r="E167" s="15"/>
      <c r="F167" s="15"/>
      <c r="G167" s="15"/>
      <c r="H167" s="47"/>
      <c r="I167" s="15"/>
      <c r="J167" s="47"/>
      <c r="K167" s="47"/>
      <c r="L167" s="47"/>
      <c r="M167" s="54"/>
      <c r="N167" s="54"/>
      <c r="O167" s="54"/>
      <c r="P167" s="54"/>
      <c r="Q167" s="54"/>
      <c r="R167" s="51"/>
      <c r="S167" s="51"/>
      <c r="T167" s="51"/>
      <c r="U167" s="51"/>
      <c r="V167" s="51"/>
      <c r="W167" s="51"/>
      <c r="X167" s="52" t="str">
        <f t="shared" si="455"/>
        <v xml:space="preserve"> </v>
      </c>
      <c r="Y167" s="52" t="str">
        <f t="shared" si="456"/>
        <v xml:space="preserve"> </v>
      </c>
      <c r="Z167" s="52" t="str">
        <f t="shared" si="457"/>
        <v xml:space="preserve"> </v>
      </c>
      <c r="AA167" s="52" t="str">
        <f t="shared" si="458"/>
        <v xml:space="preserve"> </v>
      </c>
      <c r="AB167" s="52" t="str">
        <f t="shared" si="459"/>
        <v xml:space="preserve"> </v>
      </c>
      <c r="AC167" s="54"/>
      <c r="AD167" s="54"/>
      <c r="AE167" s="54"/>
      <c r="AF167" s="54"/>
      <c r="AG167" s="54"/>
      <c r="AH167" s="52" t="str">
        <f t="shared" si="460"/>
        <v xml:space="preserve"> </v>
      </c>
      <c r="AI167" s="52" t="str">
        <f t="shared" si="461"/>
        <v xml:space="preserve"> </v>
      </c>
      <c r="AJ167" s="52" t="str">
        <f t="shared" si="462"/>
        <v xml:space="preserve"> </v>
      </c>
      <c r="AK167" s="52" t="str">
        <f t="shared" si="463"/>
        <v xml:space="preserve"> </v>
      </c>
      <c r="AL167" s="52" t="str">
        <f t="shared" si="464"/>
        <v xml:space="preserve"> </v>
      </c>
      <c r="AM167" s="53"/>
      <c r="AN167" s="53"/>
      <c r="AO167" s="53"/>
      <c r="AP167" s="53"/>
      <c r="AQ167" s="53"/>
      <c r="AR167" s="53"/>
      <c r="AS167" s="55" t="str">
        <f t="shared" si="465"/>
        <v/>
      </c>
      <c r="AT167" s="31" t="str">
        <f t="shared" si="466"/>
        <v/>
      </c>
      <c r="AU167" s="57" t="str">
        <f>IF(D167="","",IF(LOOKUP(AT167,'Master 2012 Pay Sheet'!$A$5:$A$35,'Master 2012 Pay Sheet'!$B$5:$B$35)&gt;0,LOOKUP(AT167,'Master 2012 Pay Sheet'!$A$5:$A$35,'Master 2012 Pay Sheet'!$B$5:$B$35),0))</f>
        <v/>
      </c>
      <c r="AV167" s="56" t="str">
        <f t="shared" si="467"/>
        <v/>
      </c>
      <c r="AW167" s="31" t="str">
        <f t="shared" si="468"/>
        <v/>
      </c>
      <c r="AX167" s="57" t="str">
        <f>IF(D167="","",IF(LOOKUP(AW167,'Master 2012 Pay Sheet'!$C$5:$C$35,'Master 2012 Pay Sheet'!$D$5:$D$35)&gt;0,LOOKUP(AW167,'Master 2012 Pay Sheet'!$C$5:$C$35,'Master 2012 Pay Sheet'!$D$5:$D$35),0))</f>
        <v/>
      </c>
      <c r="AY167" s="56" t="str">
        <f t="shared" si="469"/>
        <v/>
      </c>
      <c r="AZ167" s="31" t="str">
        <f t="shared" si="470"/>
        <v/>
      </c>
      <c r="BA167" s="57" t="str">
        <f>IF(D167="","",IF(LOOKUP(AZ167,'Master 2012 Pay Sheet'!$E$5:$E$35,'Master 2012 Pay Sheet'!$F$5:$F$35)&gt;0,LOOKUP(AZ167,'Master 2012 Pay Sheet'!$E$5:$E$35,'Master 2012 Pay Sheet'!$F$5:$F$35),0))</f>
        <v/>
      </c>
      <c r="BB167" s="57" t="str">
        <f t="shared" si="471"/>
        <v/>
      </c>
      <c r="BC167" s="31" t="str">
        <f t="shared" si="472"/>
        <v/>
      </c>
      <c r="BD167" s="31" t="str">
        <f t="shared" si="473"/>
        <v/>
      </c>
      <c r="BE167" s="31" t="str">
        <f t="shared" si="474"/>
        <v/>
      </c>
      <c r="BF167" s="56" t="str">
        <f t="shared" si="475"/>
        <v/>
      </c>
      <c r="BG167" s="31" t="str">
        <f t="shared" si="476"/>
        <v/>
      </c>
      <c r="BH167" s="31" t="str">
        <f t="shared" si="477"/>
        <v/>
      </c>
      <c r="BI167" s="56" t="str">
        <f t="shared" si="478"/>
        <v/>
      </c>
      <c r="BJ167" s="31" t="str">
        <f t="shared" si="479"/>
        <v/>
      </c>
      <c r="BK167" s="31" t="str">
        <f t="shared" si="480"/>
        <v/>
      </c>
      <c r="BL167" s="31" t="str">
        <f t="shared" si="481"/>
        <v/>
      </c>
      <c r="BM167" s="31" t="str">
        <f t="shared" si="482"/>
        <v/>
      </c>
      <c r="BN167" s="31" t="str">
        <f t="shared" si="483"/>
        <v/>
      </c>
      <c r="BO167" s="31" t="str">
        <f t="shared" si="484"/>
        <v/>
      </c>
      <c r="BP167" s="31" t="str">
        <f t="shared" si="485"/>
        <v/>
      </c>
      <c r="BQ167" s="31" t="str">
        <f t="shared" si="486"/>
        <v/>
      </c>
      <c r="BR167" s="31" t="str">
        <f t="shared" si="487"/>
        <v/>
      </c>
      <c r="BS167" s="31" t="str">
        <f t="shared" si="488"/>
        <v/>
      </c>
      <c r="BT167" s="31" t="str">
        <f t="shared" si="489"/>
        <v/>
      </c>
      <c r="BU167" s="31" t="str">
        <f t="shared" si="490"/>
        <v/>
      </c>
      <c r="BV167" s="31" t="str">
        <f t="shared" si="491"/>
        <v/>
      </c>
      <c r="BW167" s="31" t="str">
        <f t="shared" si="492"/>
        <v/>
      </c>
      <c r="BX167" s="31" t="str">
        <f t="shared" si="493"/>
        <v/>
      </c>
      <c r="BY167" s="31" t="str">
        <f t="shared" si="494"/>
        <v/>
      </c>
      <c r="BZ167" s="31" t="str">
        <f t="shared" si="495"/>
        <v/>
      </c>
      <c r="CA167" s="31" t="str">
        <f t="shared" si="496"/>
        <v/>
      </c>
      <c r="CB167" s="31" t="str">
        <f t="shared" si="497"/>
        <v/>
      </c>
      <c r="CC167" s="31" t="str">
        <f t="shared" si="498"/>
        <v/>
      </c>
      <c r="CD167" s="31" t="str">
        <f t="shared" si="499"/>
        <v/>
      </c>
      <c r="CE167" s="31" t="str">
        <f t="shared" si="500"/>
        <v/>
      </c>
      <c r="CF167" s="31" t="str">
        <f t="shared" si="501"/>
        <v/>
      </c>
      <c r="CG167" s="31" t="str">
        <f t="shared" si="502"/>
        <v/>
      </c>
      <c r="CH167" s="31" t="str">
        <f t="shared" si="503"/>
        <v/>
      </c>
      <c r="CI167" s="31" t="str">
        <f t="shared" si="504"/>
        <v/>
      </c>
      <c r="CJ167" s="31" t="str">
        <f t="shared" si="505"/>
        <v/>
      </c>
      <c r="CK167" s="31" t="str">
        <f t="shared" si="506"/>
        <v/>
      </c>
      <c r="CL167" s="31" t="str">
        <f t="shared" si="507"/>
        <v/>
      </c>
      <c r="CM167" s="31" t="str">
        <f t="shared" si="508"/>
        <v/>
      </c>
      <c r="CN167" s="31" t="str">
        <f t="shared" si="509"/>
        <v/>
      </c>
      <c r="CO167" s="31" t="str">
        <f t="shared" si="510"/>
        <v/>
      </c>
      <c r="CP167" s="31" t="str">
        <f t="shared" si="511"/>
        <v/>
      </c>
      <c r="CQ167" s="31" t="str">
        <f t="shared" si="512"/>
        <v/>
      </c>
      <c r="CR167" s="31" t="str">
        <f t="shared" si="513"/>
        <v/>
      </c>
      <c r="CS167" s="31" t="str">
        <f t="shared" si="514"/>
        <v/>
      </c>
      <c r="CT167" s="31" t="str">
        <f t="shared" si="515"/>
        <v/>
      </c>
      <c r="CU167" s="31" t="str">
        <f t="shared" si="516"/>
        <v/>
      </c>
      <c r="CV167" s="31" t="str">
        <f t="shared" si="517"/>
        <v/>
      </c>
      <c r="CW167" s="31" t="str">
        <f t="shared" si="518"/>
        <v/>
      </c>
      <c r="CX167" s="31" t="str">
        <f t="shared" si="519"/>
        <v/>
      </c>
      <c r="CY167" s="31" t="str">
        <f t="shared" si="520"/>
        <v/>
      </c>
      <c r="CZ167" s="31" t="str">
        <f t="shared" si="521"/>
        <v/>
      </c>
      <c r="DA167" s="31" t="str">
        <f t="shared" si="522"/>
        <v/>
      </c>
      <c r="DB167" s="31" t="str">
        <f t="shared" si="523"/>
        <v/>
      </c>
      <c r="DC167" s="31" t="str">
        <f t="shared" si="524"/>
        <v/>
      </c>
      <c r="DD167" s="31" t="str">
        <f t="shared" si="525"/>
        <v/>
      </c>
      <c r="DE167" s="31" t="str">
        <f t="shared" si="526"/>
        <v/>
      </c>
      <c r="DF167" s="31" t="str">
        <f t="shared" si="527"/>
        <v/>
      </c>
      <c r="DG167" s="31" t="str">
        <f t="shared" si="528"/>
        <v/>
      </c>
      <c r="DH167" s="31" t="str">
        <f t="shared" si="529"/>
        <v/>
      </c>
      <c r="DI167" s="31" t="str">
        <f t="shared" si="530"/>
        <v/>
      </c>
      <c r="DJ167" s="31" t="str">
        <f t="shared" si="531"/>
        <v/>
      </c>
      <c r="DK167" s="31" t="str">
        <f t="shared" si="532"/>
        <v/>
      </c>
      <c r="DL167" s="31" t="str">
        <f t="shared" si="533"/>
        <v/>
      </c>
      <c r="DM167" s="31" t="str">
        <f t="shared" si="534"/>
        <v/>
      </c>
      <c r="DN167" s="31" t="str">
        <f t="shared" si="535"/>
        <v/>
      </c>
      <c r="DO167" s="31" t="str">
        <f t="shared" si="536"/>
        <v/>
      </c>
      <c r="DP167" s="31" t="str">
        <f t="shared" si="537"/>
        <v/>
      </c>
      <c r="DQ167" s="31" t="str">
        <f t="shared" si="538"/>
        <v/>
      </c>
      <c r="DR167" s="31" t="str">
        <f t="shared" si="539"/>
        <v/>
      </c>
      <c r="DS167" s="31" t="str">
        <f t="shared" si="540"/>
        <v/>
      </c>
      <c r="DT167" s="31" t="str">
        <f t="shared" si="541"/>
        <v/>
      </c>
      <c r="DU167" s="31" t="str">
        <f t="shared" si="542"/>
        <v/>
      </c>
      <c r="DV167" s="31" t="str">
        <f t="shared" si="543"/>
        <v/>
      </c>
      <c r="DW167" s="48" t="e">
        <f t="shared" si="544"/>
        <v>#VALUE!</v>
      </c>
      <c r="DX167" s="72" t="str">
        <f t="shared" si="545"/>
        <v/>
      </c>
    </row>
    <row r="168" spans="1:128" ht="13.2" x14ac:dyDescent="0.25">
      <c r="A168" s="31" t="s">
        <v>318</v>
      </c>
      <c r="B168" s="72">
        <v>166</v>
      </c>
      <c r="C168" s="15"/>
      <c r="D168" s="15"/>
      <c r="E168" s="15"/>
      <c r="F168" s="15"/>
      <c r="G168" s="15"/>
      <c r="H168" s="47"/>
      <c r="I168" s="15"/>
      <c r="J168" s="47"/>
      <c r="K168" s="47"/>
      <c r="L168" s="47"/>
      <c r="M168" s="54"/>
      <c r="N168" s="54"/>
      <c r="O168" s="54"/>
      <c r="P168" s="54"/>
      <c r="Q168" s="54"/>
      <c r="R168" s="51"/>
      <c r="S168" s="51"/>
      <c r="T168" s="51"/>
      <c r="U168" s="51"/>
      <c r="V168" s="51"/>
      <c r="W168" s="51"/>
      <c r="X168" s="52" t="str">
        <f t="shared" si="455"/>
        <v xml:space="preserve"> </v>
      </c>
      <c r="Y168" s="52" t="str">
        <f t="shared" si="456"/>
        <v xml:space="preserve"> </v>
      </c>
      <c r="Z168" s="52" t="str">
        <f t="shared" si="457"/>
        <v xml:space="preserve"> </v>
      </c>
      <c r="AA168" s="52" t="str">
        <f t="shared" si="458"/>
        <v xml:space="preserve"> </v>
      </c>
      <c r="AB168" s="52" t="str">
        <f t="shared" si="459"/>
        <v xml:space="preserve"> </v>
      </c>
      <c r="AC168" s="54"/>
      <c r="AD168" s="54"/>
      <c r="AE168" s="54"/>
      <c r="AF168" s="54"/>
      <c r="AG168" s="54"/>
      <c r="AH168" s="52" t="str">
        <f t="shared" si="460"/>
        <v xml:space="preserve"> </v>
      </c>
      <c r="AI168" s="52" t="str">
        <f t="shared" si="461"/>
        <v xml:space="preserve"> </v>
      </c>
      <c r="AJ168" s="52" t="str">
        <f t="shared" si="462"/>
        <v xml:space="preserve"> </v>
      </c>
      <c r="AK168" s="52" t="str">
        <f t="shared" si="463"/>
        <v xml:space="preserve"> </v>
      </c>
      <c r="AL168" s="52" t="str">
        <f t="shared" si="464"/>
        <v xml:space="preserve"> </v>
      </c>
      <c r="AM168" s="53"/>
      <c r="AN168" s="53"/>
      <c r="AO168" s="53"/>
      <c r="AP168" s="53"/>
      <c r="AQ168" s="53"/>
      <c r="AR168" s="53"/>
      <c r="AS168" s="55" t="str">
        <f t="shared" si="465"/>
        <v/>
      </c>
      <c r="AT168" s="31" t="str">
        <f t="shared" si="466"/>
        <v/>
      </c>
      <c r="AU168" s="57" t="str">
        <f>IF(D168="","",IF(LOOKUP(AT168,'Master 2012 Pay Sheet'!$A$5:$A$35,'Master 2012 Pay Sheet'!$B$5:$B$35)&gt;0,LOOKUP(AT168,'Master 2012 Pay Sheet'!$A$5:$A$35,'Master 2012 Pay Sheet'!$B$5:$B$35),0))</f>
        <v/>
      </c>
      <c r="AV168" s="56" t="str">
        <f t="shared" si="467"/>
        <v/>
      </c>
      <c r="AW168" s="31" t="str">
        <f t="shared" si="468"/>
        <v/>
      </c>
      <c r="AX168" s="57" t="str">
        <f>IF(D168="","",IF(LOOKUP(AW168,'Master 2012 Pay Sheet'!$C$5:$C$35,'Master 2012 Pay Sheet'!$D$5:$D$35)&gt;0,LOOKUP(AW168,'Master 2012 Pay Sheet'!$C$5:$C$35,'Master 2012 Pay Sheet'!$D$5:$D$35),0))</f>
        <v/>
      </c>
      <c r="AY168" s="56" t="str">
        <f t="shared" si="469"/>
        <v/>
      </c>
      <c r="AZ168" s="31" t="str">
        <f t="shared" si="470"/>
        <v/>
      </c>
      <c r="BA168" s="57" t="str">
        <f>IF(D168="","",IF(LOOKUP(AZ168,'Master 2012 Pay Sheet'!$E$5:$E$35,'Master 2012 Pay Sheet'!$F$5:$F$35)&gt;0,LOOKUP(AZ168,'Master 2012 Pay Sheet'!$E$5:$E$35,'Master 2012 Pay Sheet'!$F$5:$F$35),0))</f>
        <v/>
      </c>
      <c r="BB168" s="57" t="str">
        <f t="shared" si="471"/>
        <v/>
      </c>
      <c r="BC168" s="31" t="str">
        <f t="shared" si="472"/>
        <v/>
      </c>
      <c r="BD168" s="31" t="str">
        <f t="shared" si="473"/>
        <v/>
      </c>
      <c r="BE168" s="31" t="str">
        <f t="shared" si="474"/>
        <v/>
      </c>
      <c r="BF168" s="56" t="str">
        <f t="shared" si="475"/>
        <v/>
      </c>
      <c r="BG168" s="31" t="str">
        <f t="shared" si="476"/>
        <v/>
      </c>
      <c r="BH168" s="31" t="str">
        <f t="shared" si="477"/>
        <v/>
      </c>
      <c r="BI168" s="56" t="str">
        <f t="shared" si="478"/>
        <v/>
      </c>
      <c r="BJ168" s="31" t="str">
        <f t="shared" si="479"/>
        <v/>
      </c>
      <c r="BK168" s="31" t="str">
        <f t="shared" si="480"/>
        <v/>
      </c>
      <c r="BL168" s="31" t="str">
        <f t="shared" si="481"/>
        <v/>
      </c>
      <c r="BM168" s="31" t="str">
        <f t="shared" si="482"/>
        <v/>
      </c>
      <c r="BN168" s="31" t="str">
        <f t="shared" si="483"/>
        <v/>
      </c>
      <c r="BO168" s="31" t="str">
        <f t="shared" si="484"/>
        <v/>
      </c>
      <c r="BP168" s="31" t="str">
        <f t="shared" si="485"/>
        <v/>
      </c>
      <c r="BQ168" s="31" t="str">
        <f t="shared" si="486"/>
        <v/>
      </c>
      <c r="BR168" s="31" t="str">
        <f t="shared" si="487"/>
        <v/>
      </c>
      <c r="BS168" s="31" t="str">
        <f t="shared" si="488"/>
        <v/>
      </c>
      <c r="BT168" s="31" t="str">
        <f t="shared" si="489"/>
        <v/>
      </c>
      <c r="BU168" s="31" t="str">
        <f t="shared" si="490"/>
        <v/>
      </c>
      <c r="BV168" s="31" t="str">
        <f t="shared" si="491"/>
        <v/>
      </c>
      <c r="BW168" s="31" t="str">
        <f t="shared" si="492"/>
        <v/>
      </c>
      <c r="BX168" s="31" t="str">
        <f t="shared" si="493"/>
        <v/>
      </c>
      <c r="BY168" s="31" t="str">
        <f t="shared" si="494"/>
        <v/>
      </c>
      <c r="BZ168" s="31" t="str">
        <f t="shared" si="495"/>
        <v/>
      </c>
      <c r="CA168" s="31" t="str">
        <f t="shared" si="496"/>
        <v/>
      </c>
      <c r="CB168" s="31" t="str">
        <f t="shared" si="497"/>
        <v/>
      </c>
      <c r="CC168" s="31" t="str">
        <f t="shared" si="498"/>
        <v/>
      </c>
      <c r="CD168" s="31" t="str">
        <f t="shared" si="499"/>
        <v/>
      </c>
      <c r="CE168" s="31" t="str">
        <f t="shared" si="500"/>
        <v/>
      </c>
      <c r="CF168" s="31" t="str">
        <f t="shared" si="501"/>
        <v/>
      </c>
      <c r="CG168" s="31" t="str">
        <f t="shared" si="502"/>
        <v/>
      </c>
      <c r="CH168" s="31" t="str">
        <f t="shared" si="503"/>
        <v/>
      </c>
      <c r="CI168" s="31" t="str">
        <f t="shared" si="504"/>
        <v/>
      </c>
      <c r="CJ168" s="31" t="str">
        <f t="shared" si="505"/>
        <v/>
      </c>
      <c r="CK168" s="31" t="str">
        <f t="shared" si="506"/>
        <v/>
      </c>
      <c r="CL168" s="31" t="str">
        <f t="shared" si="507"/>
        <v/>
      </c>
      <c r="CM168" s="31" t="str">
        <f t="shared" si="508"/>
        <v/>
      </c>
      <c r="CN168" s="31" t="str">
        <f t="shared" si="509"/>
        <v/>
      </c>
      <c r="CO168" s="31" t="str">
        <f t="shared" si="510"/>
        <v/>
      </c>
      <c r="CP168" s="31" t="str">
        <f t="shared" si="511"/>
        <v/>
      </c>
      <c r="CQ168" s="31" t="str">
        <f t="shared" si="512"/>
        <v/>
      </c>
      <c r="CR168" s="31" t="str">
        <f t="shared" si="513"/>
        <v/>
      </c>
      <c r="CS168" s="31" t="str">
        <f t="shared" si="514"/>
        <v/>
      </c>
      <c r="CT168" s="31" t="str">
        <f t="shared" si="515"/>
        <v/>
      </c>
      <c r="CU168" s="31" t="str">
        <f t="shared" si="516"/>
        <v/>
      </c>
      <c r="CV168" s="31" t="str">
        <f t="shared" si="517"/>
        <v/>
      </c>
      <c r="CW168" s="31" t="str">
        <f t="shared" si="518"/>
        <v/>
      </c>
      <c r="CX168" s="31" t="str">
        <f t="shared" si="519"/>
        <v/>
      </c>
      <c r="CY168" s="31" t="str">
        <f t="shared" si="520"/>
        <v/>
      </c>
      <c r="CZ168" s="31" t="str">
        <f t="shared" si="521"/>
        <v/>
      </c>
      <c r="DA168" s="31" t="str">
        <f t="shared" si="522"/>
        <v/>
      </c>
      <c r="DB168" s="31" t="str">
        <f t="shared" si="523"/>
        <v/>
      </c>
      <c r="DC168" s="31" t="str">
        <f t="shared" si="524"/>
        <v/>
      </c>
      <c r="DD168" s="31" t="str">
        <f t="shared" si="525"/>
        <v/>
      </c>
      <c r="DE168" s="31" t="str">
        <f t="shared" si="526"/>
        <v/>
      </c>
      <c r="DF168" s="31" t="str">
        <f t="shared" si="527"/>
        <v/>
      </c>
      <c r="DG168" s="31" t="str">
        <f t="shared" si="528"/>
        <v/>
      </c>
      <c r="DH168" s="31" t="str">
        <f t="shared" si="529"/>
        <v/>
      </c>
      <c r="DI168" s="31" t="str">
        <f t="shared" si="530"/>
        <v/>
      </c>
      <c r="DJ168" s="31" t="str">
        <f t="shared" si="531"/>
        <v/>
      </c>
      <c r="DK168" s="31" t="str">
        <f t="shared" si="532"/>
        <v/>
      </c>
      <c r="DL168" s="31" t="str">
        <f t="shared" si="533"/>
        <v/>
      </c>
      <c r="DM168" s="31" t="str">
        <f t="shared" si="534"/>
        <v/>
      </c>
      <c r="DN168" s="31" t="str">
        <f t="shared" si="535"/>
        <v/>
      </c>
      <c r="DO168" s="31" t="str">
        <f t="shared" si="536"/>
        <v/>
      </c>
      <c r="DP168" s="31" t="str">
        <f t="shared" si="537"/>
        <v/>
      </c>
      <c r="DQ168" s="31" t="str">
        <f t="shared" si="538"/>
        <v/>
      </c>
      <c r="DR168" s="31" t="str">
        <f t="shared" si="539"/>
        <v/>
      </c>
      <c r="DS168" s="31" t="str">
        <f t="shared" si="540"/>
        <v/>
      </c>
      <c r="DT168" s="31" t="str">
        <f t="shared" si="541"/>
        <v/>
      </c>
      <c r="DU168" s="31" t="str">
        <f t="shared" si="542"/>
        <v/>
      </c>
      <c r="DV168" s="31" t="str">
        <f t="shared" si="543"/>
        <v/>
      </c>
      <c r="DW168" s="48" t="e">
        <f t="shared" si="544"/>
        <v>#VALUE!</v>
      </c>
      <c r="DX168" s="72" t="str">
        <f t="shared" si="545"/>
        <v/>
      </c>
    </row>
    <row r="169" spans="1:128" ht="13.2" x14ac:dyDescent="0.25">
      <c r="A169" s="31" t="s">
        <v>318</v>
      </c>
      <c r="B169" s="72">
        <v>167</v>
      </c>
      <c r="C169" s="15"/>
      <c r="D169" s="15"/>
      <c r="E169" s="15"/>
      <c r="F169" s="15"/>
      <c r="G169" s="15"/>
      <c r="H169" s="47"/>
      <c r="I169" s="15"/>
      <c r="J169" s="47"/>
      <c r="K169" s="47"/>
      <c r="L169" s="47"/>
      <c r="M169" s="54"/>
      <c r="N169" s="54"/>
      <c r="O169" s="54"/>
      <c r="P169" s="54"/>
      <c r="Q169" s="54"/>
      <c r="R169" s="51"/>
      <c r="S169" s="51"/>
      <c r="T169" s="51"/>
      <c r="U169" s="51"/>
      <c r="V169" s="51"/>
      <c r="W169" s="51"/>
      <c r="X169" s="52" t="str">
        <f t="shared" si="455"/>
        <v xml:space="preserve"> </v>
      </c>
      <c r="Y169" s="52" t="str">
        <f t="shared" si="456"/>
        <v xml:space="preserve"> </v>
      </c>
      <c r="Z169" s="52" t="str">
        <f t="shared" si="457"/>
        <v xml:space="preserve"> </v>
      </c>
      <c r="AA169" s="52" t="str">
        <f t="shared" si="458"/>
        <v xml:space="preserve"> </v>
      </c>
      <c r="AB169" s="52" t="str">
        <f t="shared" si="459"/>
        <v xml:space="preserve"> </v>
      </c>
      <c r="AC169" s="54"/>
      <c r="AD169" s="54"/>
      <c r="AE169" s="54"/>
      <c r="AF169" s="54"/>
      <c r="AG169" s="54"/>
      <c r="AH169" s="52" t="str">
        <f t="shared" si="460"/>
        <v xml:space="preserve"> </v>
      </c>
      <c r="AI169" s="52" t="str">
        <f t="shared" si="461"/>
        <v xml:space="preserve"> </v>
      </c>
      <c r="AJ169" s="52" t="str">
        <f t="shared" si="462"/>
        <v xml:space="preserve"> </v>
      </c>
      <c r="AK169" s="52" t="str">
        <f t="shared" si="463"/>
        <v xml:space="preserve"> </v>
      </c>
      <c r="AL169" s="52" t="str">
        <f t="shared" si="464"/>
        <v xml:space="preserve"> </v>
      </c>
      <c r="AM169" s="53"/>
      <c r="AN169" s="53"/>
      <c r="AO169" s="53"/>
      <c r="AP169" s="53"/>
      <c r="AQ169" s="53"/>
      <c r="AR169" s="53"/>
      <c r="AS169" s="55" t="str">
        <f t="shared" si="465"/>
        <v/>
      </c>
      <c r="AT169" s="31" t="str">
        <f t="shared" si="466"/>
        <v/>
      </c>
      <c r="AU169" s="57" t="str">
        <f>IF(D169="","",IF(LOOKUP(AT169,'Master 2012 Pay Sheet'!$A$5:$A$35,'Master 2012 Pay Sheet'!$B$5:$B$35)&gt;0,LOOKUP(AT169,'Master 2012 Pay Sheet'!$A$5:$A$35,'Master 2012 Pay Sheet'!$B$5:$B$35),0))</f>
        <v/>
      </c>
      <c r="AV169" s="56" t="str">
        <f t="shared" si="467"/>
        <v/>
      </c>
      <c r="AW169" s="31" t="str">
        <f t="shared" si="468"/>
        <v/>
      </c>
      <c r="AX169" s="57" t="str">
        <f>IF(D169="","",IF(LOOKUP(AW169,'Master 2012 Pay Sheet'!$C$5:$C$35,'Master 2012 Pay Sheet'!$D$5:$D$35)&gt;0,LOOKUP(AW169,'Master 2012 Pay Sheet'!$C$5:$C$35,'Master 2012 Pay Sheet'!$D$5:$D$35),0))</f>
        <v/>
      </c>
      <c r="AY169" s="56" t="str">
        <f t="shared" si="469"/>
        <v/>
      </c>
      <c r="AZ169" s="31" t="str">
        <f t="shared" si="470"/>
        <v/>
      </c>
      <c r="BA169" s="57" t="str">
        <f>IF(D169="","",IF(LOOKUP(AZ169,'Master 2012 Pay Sheet'!$E$5:$E$35,'Master 2012 Pay Sheet'!$F$5:$F$35)&gt;0,LOOKUP(AZ169,'Master 2012 Pay Sheet'!$E$5:$E$35,'Master 2012 Pay Sheet'!$F$5:$F$35),0))</f>
        <v/>
      </c>
      <c r="BB169" s="57" t="str">
        <f t="shared" si="471"/>
        <v/>
      </c>
      <c r="BC169" s="31" t="str">
        <f t="shared" si="472"/>
        <v/>
      </c>
      <c r="BD169" s="31" t="str">
        <f t="shared" si="473"/>
        <v/>
      </c>
      <c r="BE169" s="31" t="str">
        <f t="shared" si="474"/>
        <v/>
      </c>
      <c r="BF169" s="56" t="str">
        <f t="shared" si="475"/>
        <v/>
      </c>
      <c r="BG169" s="31" t="str">
        <f t="shared" si="476"/>
        <v/>
      </c>
      <c r="BH169" s="31" t="str">
        <f t="shared" si="477"/>
        <v/>
      </c>
      <c r="BI169" s="56" t="str">
        <f t="shared" si="478"/>
        <v/>
      </c>
      <c r="BJ169" s="31" t="str">
        <f t="shared" si="479"/>
        <v/>
      </c>
      <c r="BK169" s="31" t="str">
        <f t="shared" si="480"/>
        <v/>
      </c>
      <c r="BL169" s="31" t="str">
        <f t="shared" si="481"/>
        <v/>
      </c>
      <c r="BM169" s="31" t="str">
        <f t="shared" si="482"/>
        <v/>
      </c>
      <c r="BN169" s="31" t="str">
        <f t="shared" si="483"/>
        <v/>
      </c>
      <c r="BO169" s="31" t="str">
        <f t="shared" si="484"/>
        <v/>
      </c>
      <c r="BP169" s="31" t="str">
        <f t="shared" si="485"/>
        <v/>
      </c>
      <c r="BQ169" s="31" t="str">
        <f t="shared" si="486"/>
        <v/>
      </c>
      <c r="BR169" s="31" t="str">
        <f t="shared" si="487"/>
        <v/>
      </c>
      <c r="BS169" s="31" t="str">
        <f t="shared" si="488"/>
        <v/>
      </c>
      <c r="BT169" s="31" t="str">
        <f t="shared" si="489"/>
        <v/>
      </c>
      <c r="BU169" s="31" t="str">
        <f t="shared" si="490"/>
        <v/>
      </c>
      <c r="BV169" s="31" t="str">
        <f t="shared" si="491"/>
        <v/>
      </c>
      <c r="BW169" s="31" t="str">
        <f t="shared" si="492"/>
        <v/>
      </c>
      <c r="BX169" s="31" t="str">
        <f t="shared" si="493"/>
        <v/>
      </c>
      <c r="BY169" s="31" t="str">
        <f t="shared" si="494"/>
        <v/>
      </c>
      <c r="BZ169" s="31" t="str">
        <f t="shared" si="495"/>
        <v/>
      </c>
      <c r="CA169" s="31" t="str">
        <f t="shared" si="496"/>
        <v/>
      </c>
      <c r="CB169" s="31" t="str">
        <f t="shared" si="497"/>
        <v/>
      </c>
      <c r="CC169" s="31" t="str">
        <f t="shared" si="498"/>
        <v/>
      </c>
      <c r="CD169" s="31" t="str">
        <f t="shared" si="499"/>
        <v/>
      </c>
      <c r="CE169" s="31" t="str">
        <f t="shared" si="500"/>
        <v/>
      </c>
      <c r="CF169" s="31" t="str">
        <f t="shared" si="501"/>
        <v/>
      </c>
      <c r="CG169" s="31" t="str">
        <f t="shared" si="502"/>
        <v/>
      </c>
      <c r="CH169" s="31" t="str">
        <f t="shared" si="503"/>
        <v/>
      </c>
      <c r="CI169" s="31" t="str">
        <f t="shared" si="504"/>
        <v/>
      </c>
      <c r="CJ169" s="31" t="str">
        <f t="shared" si="505"/>
        <v/>
      </c>
      <c r="CK169" s="31" t="str">
        <f t="shared" si="506"/>
        <v/>
      </c>
      <c r="CL169" s="31" t="str">
        <f t="shared" si="507"/>
        <v/>
      </c>
      <c r="CM169" s="31" t="str">
        <f t="shared" si="508"/>
        <v/>
      </c>
      <c r="CN169" s="31" t="str">
        <f t="shared" si="509"/>
        <v/>
      </c>
      <c r="CO169" s="31" t="str">
        <f t="shared" si="510"/>
        <v/>
      </c>
      <c r="CP169" s="31" t="str">
        <f t="shared" si="511"/>
        <v/>
      </c>
      <c r="CQ169" s="31" t="str">
        <f t="shared" si="512"/>
        <v/>
      </c>
      <c r="CR169" s="31" t="str">
        <f t="shared" si="513"/>
        <v/>
      </c>
      <c r="CS169" s="31" t="str">
        <f t="shared" si="514"/>
        <v/>
      </c>
      <c r="CT169" s="31" t="str">
        <f t="shared" si="515"/>
        <v/>
      </c>
      <c r="CU169" s="31" t="str">
        <f t="shared" si="516"/>
        <v/>
      </c>
      <c r="CV169" s="31" t="str">
        <f t="shared" si="517"/>
        <v/>
      </c>
      <c r="CW169" s="31" t="str">
        <f t="shared" si="518"/>
        <v/>
      </c>
      <c r="CX169" s="31" t="str">
        <f t="shared" si="519"/>
        <v/>
      </c>
      <c r="CY169" s="31" t="str">
        <f t="shared" si="520"/>
        <v/>
      </c>
      <c r="CZ169" s="31" t="str">
        <f t="shared" si="521"/>
        <v/>
      </c>
      <c r="DA169" s="31" t="str">
        <f t="shared" si="522"/>
        <v/>
      </c>
      <c r="DB169" s="31" t="str">
        <f t="shared" si="523"/>
        <v/>
      </c>
      <c r="DC169" s="31" t="str">
        <f t="shared" si="524"/>
        <v/>
      </c>
      <c r="DD169" s="31" t="str">
        <f t="shared" si="525"/>
        <v/>
      </c>
      <c r="DE169" s="31" t="str">
        <f t="shared" si="526"/>
        <v/>
      </c>
      <c r="DF169" s="31" t="str">
        <f t="shared" si="527"/>
        <v/>
      </c>
      <c r="DG169" s="31" t="str">
        <f t="shared" si="528"/>
        <v/>
      </c>
      <c r="DH169" s="31" t="str">
        <f t="shared" si="529"/>
        <v/>
      </c>
      <c r="DI169" s="31" t="str">
        <f t="shared" si="530"/>
        <v/>
      </c>
      <c r="DJ169" s="31" t="str">
        <f t="shared" si="531"/>
        <v/>
      </c>
      <c r="DK169" s="31" t="str">
        <f t="shared" si="532"/>
        <v/>
      </c>
      <c r="DL169" s="31" t="str">
        <f t="shared" si="533"/>
        <v/>
      </c>
      <c r="DM169" s="31" t="str">
        <f t="shared" si="534"/>
        <v/>
      </c>
      <c r="DN169" s="31" t="str">
        <f t="shared" si="535"/>
        <v/>
      </c>
      <c r="DO169" s="31" t="str">
        <f t="shared" si="536"/>
        <v/>
      </c>
      <c r="DP169" s="31" t="str">
        <f t="shared" si="537"/>
        <v/>
      </c>
      <c r="DQ169" s="31" t="str">
        <f t="shared" si="538"/>
        <v/>
      </c>
      <c r="DR169" s="31" t="str">
        <f t="shared" si="539"/>
        <v/>
      </c>
      <c r="DS169" s="31" t="str">
        <f t="shared" si="540"/>
        <v/>
      </c>
      <c r="DT169" s="31" t="str">
        <f t="shared" si="541"/>
        <v/>
      </c>
      <c r="DU169" s="31" t="str">
        <f t="shared" si="542"/>
        <v/>
      </c>
      <c r="DV169" s="31" t="str">
        <f t="shared" si="543"/>
        <v/>
      </c>
      <c r="DW169" s="48" t="e">
        <f t="shared" si="544"/>
        <v>#VALUE!</v>
      </c>
      <c r="DX169" s="72" t="str">
        <f t="shared" si="545"/>
        <v/>
      </c>
    </row>
    <row r="170" spans="1:128" ht="13.2" x14ac:dyDescent="0.25">
      <c r="A170" s="31" t="s">
        <v>318</v>
      </c>
      <c r="B170" s="72">
        <v>168</v>
      </c>
      <c r="C170" s="15"/>
      <c r="D170" s="15"/>
      <c r="E170" s="15"/>
      <c r="F170" s="15"/>
      <c r="G170" s="15"/>
      <c r="H170" s="47"/>
      <c r="I170" s="15"/>
      <c r="J170" s="47"/>
      <c r="K170" s="47"/>
      <c r="L170" s="47"/>
      <c r="M170" s="54"/>
      <c r="N170" s="54"/>
      <c r="O170" s="54"/>
      <c r="P170" s="54"/>
      <c r="Q170" s="54"/>
      <c r="R170" s="51"/>
      <c r="S170" s="51"/>
      <c r="T170" s="51"/>
      <c r="U170" s="51"/>
      <c r="V170" s="51"/>
      <c r="W170" s="51"/>
      <c r="X170" s="52" t="str">
        <f t="shared" si="455"/>
        <v xml:space="preserve"> </v>
      </c>
      <c r="Y170" s="52" t="str">
        <f t="shared" si="456"/>
        <v xml:space="preserve"> </v>
      </c>
      <c r="Z170" s="52" t="str">
        <f t="shared" si="457"/>
        <v xml:space="preserve"> </v>
      </c>
      <c r="AA170" s="52" t="str">
        <f t="shared" si="458"/>
        <v xml:space="preserve"> </v>
      </c>
      <c r="AB170" s="52" t="str">
        <f t="shared" si="459"/>
        <v xml:space="preserve"> </v>
      </c>
      <c r="AC170" s="54"/>
      <c r="AD170" s="54"/>
      <c r="AE170" s="54"/>
      <c r="AF170" s="54"/>
      <c r="AG170" s="54"/>
      <c r="AH170" s="52" t="str">
        <f t="shared" si="460"/>
        <v xml:space="preserve"> </v>
      </c>
      <c r="AI170" s="52" t="str">
        <f t="shared" si="461"/>
        <v xml:space="preserve"> </v>
      </c>
      <c r="AJ170" s="52" t="str">
        <f t="shared" si="462"/>
        <v xml:space="preserve"> </v>
      </c>
      <c r="AK170" s="52" t="str">
        <f t="shared" si="463"/>
        <v xml:space="preserve"> </v>
      </c>
      <c r="AL170" s="52" t="str">
        <f t="shared" si="464"/>
        <v xml:space="preserve"> </v>
      </c>
      <c r="AM170" s="53"/>
      <c r="AN170" s="53"/>
      <c r="AO170" s="53"/>
      <c r="AP170" s="53"/>
      <c r="AQ170" s="53"/>
      <c r="AR170" s="53"/>
      <c r="AS170" s="55" t="str">
        <f t="shared" si="465"/>
        <v/>
      </c>
      <c r="AT170" s="31" t="str">
        <f t="shared" si="466"/>
        <v/>
      </c>
      <c r="AU170" s="57" t="str">
        <f>IF(D170="","",IF(LOOKUP(AT170,'Master 2012 Pay Sheet'!$A$5:$A$35,'Master 2012 Pay Sheet'!$B$5:$B$35)&gt;0,LOOKUP(AT170,'Master 2012 Pay Sheet'!$A$5:$A$35,'Master 2012 Pay Sheet'!$B$5:$B$35),0))</f>
        <v/>
      </c>
      <c r="AV170" s="56" t="str">
        <f t="shared" si="467"/>
        <v/>
      </c>
      <c r="AW170" s="31" t="str">
        <f t="shared" si="468"/>
        <v/>
      </c>
      <c r="AX170" s="57" t="str">
        <f>IF(D170="","",IF(LOOKUP(AW170,'Master 2012 Pay Sheet'!$C$5:$C$35,'Master 2012 Pay Sheet'!$D$5:$D$35)&gt;0,LOOKUP(AW170,'Master 2012 Pay Sheet'!$C$5:$C$35,'Master 2012 Pay Sheet'!$D$5:$D$35),0))</f>
        <v/>
      </c>
      <c r="AY170" s="56" t="str">
        <f t="shared" si="469"/>
        <v/>
      </c>
      <c r="AZ170" s="31" t="str">
        <f t="shared" si="470"/>
        <v/>
      </c>
      <c r="BA170" s="57" t="str">
        <f>IF(D170="","",IF(LOOKUP(AZ170,'Master 2012 Pay Sheet'!$E$5:$E$35,'Master 2012 Pay Sheet'!$F$5:$F$35)&gt;0,LOOKUP(AZ170,'Master 2012 Pay Sheet'!$E$5:$E$35,'Master 2012 Pay Sheet'!$F$5:$F$35),0))</f>
        <v/>
      </c>
      <c r="BB170" s="57" t="str">
        <f t="shared" si="471"/>
        <v/>
      </c>
      <c r="BC170" s="31" t="str">
        <f t="shared" si="472"/>
        <v/>
      </c>
      <c r="BD170" s="31" t="str">
        <f t="shared" si="473"/>
        <v/>
      </c>
      <c r="BE170" s="31" t="str">
        <f t="shared" si="474"/>
        <v/>
      </c>
      <c r="BF170" s="56" t="str">
        <f t="shared" si="475"/>
        <v/>
      </c>
      <c r="BG170" s="31" t="str">
        <f t="shared" si="476"/>
        <v/>
      </c>
      <c r="BH170" s="31" t="str">
        <f t="shared" si="477"/>
        <v/>
      </c>
      <c r="BI170" s="56" t="str">
        <f t="shared" si="478"/>
        <v/>
      </c>
      <c r="BJ170" s="31" t="str">
        <f t="shared" si="479"/>
        <v/>
      </c>
      <c r="BK170" s="31" t="str">
        <f t="shared" si="480"/>
        <v/>
      </c>
      <c r="BL170" s="31" t="str">
        <f t="shared" si="481"/>
        <v/>
      </c>
      <c r="BM170" s="31" t="str">
        <f t="shared" si="482"/>
        <v/>
      </c>
      <c r="BN170" s="31" t="str">
        <f t="shared" si="483"/>
        <v/>
      </c>
      <c r="BO170" s="31" t="str">
        <f t="shared" si="484"/>
        <v/>
      </c>
      <c r="BP170" s="31" t="str">
        <f t="shared" si="485"/>
        <v/>
      </c>
      <c r="BQ170" s="31" t="str">
        <f t="shared" si="486"/>
        <v/>
      </c>
      <c r="BR170" s="31" t="str">
        <f t="shared" si="487"/>
        <v/>
      </c>
      <c r="BS170" s="31" t="str">
        <f t="shared" si="488"/>
        <v/>
      </c>
      <c r="BT170" s="31" t="str">
        <f t="shared" si="489"/>
        <v/>
      </c>
      <c r="BU170" s="31" t="str">
        <f t="shared" si="490"/>
        <v/>
      </c>
      <c r="BV170" s="31" t="str">
        <f t="shared" si="491"/>
        <v/>
      </c>
      <c r="BW170" s="31" t="str">
        <f t="shared" si="492"/>
        <v/>
      </c>
      <c r="BX170" s="31" t="str">
        <f t="shared" si="493"/>
        <v/>
      </c>
      <c r="BY170" s="31" t="str">
        <f t="shared" si="494"/>
        <v/>
      </c>
      <c r="BZ170" s="31" t="str">
        <f t="shared" si="495"/>
        <v/>
      </c>
      <c r="CA170" s="31" t="str">
        <f t="shared" si="496"/>
        <v/>
      </c>
      <c r="CB170" s="31" t="str">
        <f t="shared" si="497"/>
        <v/>
      </c>
      <c r="CC170" s="31" t="str">
        <f t="shared" si="498"/>
        <v/>
      </c>
      <c r="CD170" s="31" t="str">
        <f t="shared" si="499"/>
        <v/>
      </c>
      <c r="CE170" s="31" t="str">
        <f t="shared" si="500"/>
        <v/>
      </c>
      <c r="CF170" s="31" t="str">
        <f t="shared" si="501"/>
        <v/>
      </c>
      <c r="CG170" s="31" t="str">
        <f t="shared" si="502"/>
        <v/>
      </c>
      <c r="CH170" s="31" t="str">
        <f t="shared" si="503"/>
        <v/>
      </c>
      <c r="CI170" s="31" t="str">
        <f t="shared" si="504"/>
        <v/>
      </c>
      <c r="CJ170" s="31" t="str">
        <f t="shared" si="505"/>
        <v/>
      </c>
      <c r="CK170" s="31" t="str">
        <f t="shared" si="506"/>
        <v/>
      </c>
      <c r="CL170" s="31" t="str">
        <f t="shared" si="507"/>
        <v/>
      </c>
      <c r="CM170" s="31" t="str">
        <f t="shared" si="508"/>
        <v/>
      </c>
      <c r="CN170" s="31" t="str">
        <f t="shared" si="509"/>
        <v/>
      </c>
      <c r="CO170" s="31" t="str">
        <f t="shared" si="510"/>
        <v/>
      </c>
      <c r="CP170" s="31" t="str">
        <f t="shared" si="511"/>
        <v/>
      </c>
      <c r="CQ170" s="31" t="str">
        <f t="shared" si="512"/>
        <v/>
      </c>
      <c r="CR170" s="31" t="str">
        <f t="shared" si="513"/>
        <v/>
      </c>
      <c r="CS170" s="31" t="str">
        <f t="shared" si="514"/>
        <v/>
      </c>
      <c r="CT170" s="31" t="str">
        <f t="shared" si="515"/>
        <v/>
      </c>
      <c r="CU170" s="31" t="str">
        <f t="shared" si="516"/>
        <v/>
      </c>
      <c r="CV170" s="31" t="str">
        <f t="shared" si="517"/>
        <v/>
      </c>
      <c r="CW170" s="31" t="str">
        <f t="shared" si="518"/>
        <v/>
      </c>
      <c r="CX170" s="31" t="str">
        <f t="shared" si="519"/>
        <v/>
      </c>
      <c r="CY170" s="31" t="str">
        <f t="shared" si="520"/>
        <v/>
      </c>
      <c r="CZ170" s="31" t="str">
        <f t="shared" si="521"/>
        <v/>
      </c>
      <c r="DA170" s="31" t="str">
        <f t="shared" si="522"/>
        <v/>
      </c>
      <c r="DB170" s="31" t="str">
        <f t="shared" si="523"/>
        <v/>
      </c>
      <c r="DC170" s="31" t="str">
        <f t="shared" si="524"/>
        <v/>
      </c>
      <c r="DD170" s="31" t="str">
        <f t="shared" si="525"/>
        <v/>
      </c>
      <c r="DE170" s="31" t="str">
        <f t="shared" si="526"/>
        <v/>
      </c>
      <c r="DF170" s="31" t="str">
        <f t="shared" si="527"/>
        <v/>
      </c>
      <c r="DG170" s="31" t="str">
        <f t="shared" si="528"/>
        <v/>
      </c>
      <c r="DH170" s="31" t="str">
        <f t="shared" si="529"/>
        <v/>
      </c>
      <c r="DI170" s="31" t="str">
        <f t="shared" si="530"/>
        <v/>
      </c>
      <c r="DJ170" s="31" t="str">
        <f t="shared" si="531"/>
        <v/>
      </c>
      <c r="DK170" s="31" t="str">
        <f t="shared" si="532"/>
        <v/>
      </c>
      <c r="DL170" s="31" t="str">
        <f t="shared" si="533"/>
        <v/>
      </c>
      <c r="DM170" s="31" t="str">
        <f t="shared" si="534"/>
        <v/>
      </c>
      <c r="DN170" s="31" t="str">
        <f t="shared" si="535"/>
        <v/>
      </c>
      <c r="DO170" s="31" t="str">
        <f t="shared" si="536"/>
        <v/>
      </c>
      <c r="DP170" s="31" t="str">
        <f t="shared" si="537"/>
        <v/>
      </c>
      <c r="DQ170" s="31" t="str">
        <f t="shared" si="538"/>
        <v/>
      </c>
      <c r="DR170" s="31" t="str">
        <f t="shared" si="539"/>
        <v/>
      </c>
      <c r="DS170" s="31" t="str">
        <f t="shared" si="540"/>
        <v/>
      </c>
      <c r="DT170" s="31" t="str">
        <f t="shared" si="541"/>
        <v/>
      </c>
      <c r="DU170" s="31" t="str">
        <f t="shared" si="542"/>
        <v/>
      </c>
      <c r="DV170" s="31" t="str">
        <f t="shared" si="543"/>
        <v/>
      </c>
      <c r="DW170" s="48" t="e">
        <f t="shared" si="544"/>
        <v>#VALUE!</v>
      </c>
      <c r="DX170" s="72" t="str">
        <f t="shared" si="545"/>
        <v/>
      </c>
    </row>
    <row r="171" spans="1:128" ht="13.2" x14ac:dyDescent="0.25">
      <c r="A171" s="31" t="s">
        <v>318</v>
      </c>
      <c r="B171" s="72">
        <v>169</v>
      </c>
      <c r="C171" s="15"/>
      <c r="D171" s="15"/>
      <c r="E171" s="15"/>
      <c r="F171" s="15"/>
      <c r="G171" s="15"/>
      <c r="H171" s="47"/>
      <c r="I171" s="15"/>
      <c r="J171" s="47"/>
      <c r="K171" s="47"/>
      <c r="L171" s="47"/>
      <c r="M171" s="54"/>
      <c r="N171" s="54"/>
      <c r="O171" s="54"/>
      <c r="P171" s="54"/>
      <c r="Q171" s="54"/>
      <c r="R171" s="51"/>
      <c r="S171" s="51"/>
      <c r="T171" s="51"/>
      <c r="U171" s="51"/>
      <c r="V171" s="51"/>
      <c r="W171" s="51"/>
      <c r="X171" s="52" t="str">
        <f t="shared" si="455"/>
        <v xml:space="preserve"> </v>
      </c>
      <c r="Y171" s="52" t="str">
        <f t="shared" si="456"/>
        <v xml:space="preserve"> </v>
      </c>
      <c r="Z171" s="52" t="str">
        <f t="shared" si="457"/>
        <v xml:space="preserve"> </v>
      </c>
      <c r="AA171" s="52" t="str">
        <f t="shared" si="458"/>
        <v xml:space="preserve"> </v>
      </c>
      <c r="AB171" s="52" t="str">
        <f t="shared" si="459"/>
        <v xml:space="preserve"> </v>
      </c>
      <c r="AC171" s="54"/>
      <c r="AD171" s="54"/>
      <c r="AE171" s="54"/>
      <c r="AF171" s="54"/>
      <c r="AG171" s="54"/>
      <c r="AH171" s="52" t="str">
        <f t="shared" si="460"/>
        <v xml:space="preserve"> </v>
      </c>
      <c r="AI171" s="52" t="str">
        <f t="shared" si="461"/>
        <v xml:space="preserve"> </v>
      </c>
      <c r="AJ171" s="52" t="str">
        <f t="shared" si="462"/>
        <v xml:space="preserve"> </v>
      </c>
      <c r="AK171" s="52" t="str">
        <f t="shared" si="463"/>
        <v xml:space="preserve"> </v>
      </c>
      <c r="AL171" s="52" t="str">
        <f t="shared" si="464"/>
        <v xml:space="preserve"> </v>
      </c>
      <c r="AM171" s="53"/>
      <c r="AN171" s="53"/>
      <c r="AO171" s="53"/>
      <c r="AP171" s="53"/>
      <c r="AQ171" s="53"/>
      <c r="AR171" s="53"/>
      <c r="AS171" s="55" t="str">
        <f t="shared" si="465"/>
        <v/>
      </c>
      <c r="AT171" s="31" t="str">
        <f t="shared" si="466"/>
        <v/>
      </c>
      <c r="AU171" s="57" t="str">
        <f>IF(D171="","",IF(LOOKUP(AT171,'Master 2012 Pay Sheet'!$A$5:$A$35,'Master 2012 Pay Sheet'!$B$5:$B$35)&gt;0,LOOKUP(AT171,'Master 2012 Pay Sheet'!$A$5:$A$35,'Master 2012 Pay Sheet'!$B$5:$B$35),0))</f>
        <v/>
      </c>
      <c r="AV171" s="56" t="str">
        <f t="shared" si="467"/>
        <v/>
      </c>
      <c r="AW171" s="31" t="str">
        <f t="shared" si="468"/>
        <v/>
      </c>
      <c r="AX171" s="57" t="str">
        <f>IF(D171="","",IF(LOOKUP(AW171,'Master 2012 Pay Sheet'!$C$5:$C$35,'Master 2012 Pay Sheet'!$D$5:$D$35)&gt;0,LOOKUP(AW171,'Master 2012 Pay Sheet'!$C$5:$C$35,'Master 2012 Pay Sheet'!$D$5:$D$35),0))</f>
        <v/>
      </c>
      <c r="AY171" s="56" t="str">
        <f t="shared" si="469"/>
        <v/>
      </c>
      <c r="AZ171" s="31" t="str">
        <f t="shared" si="470"/>
        <v/>
      </c>
      <c r="BA171" s="57" t="str">
        <f>IF(D171="","",IF(LOOKUP(AZ171,'Master 2012 Pay Sheet'!$E$5:$E$35,'Master 2012 Pay Sheet'!$F$5:$F$35)&gt;0,LOOKUP(AZ171,'Master 2012 Pay Sheet'!$E$5:$E$35,'Master 2012 Pay Sheet'!$F$5:$F$35),0))</f>
        <v/>
      </c>
      <c r="BB171" s="57" t="str">
        <f t="shared" si="471"/>
        <v/>
      </c>
      <c r="BC171" s="31" t="str">
        <f t="shared" si="472"/>
        <v/>
      </c>
      <c r="BD171" s="31" t="str">
        <f t="shared" si="473"/>
        <v/>
      </c>
      <c r="BE171" s="31" t="str">
        <f t="shared" si="474"/>
        <v/>
      </c>
      <c r="BF171" s="56" t="str">
        <f t="shared" si="475"/>
        <v/>
      </c>
      <c r="BG171" s="31" t="str">
        <f t="shared" si="476"/>
        <v/>
      </c>
      <c r="BH171" s="31" t="str">
        <f t="shared" si="477"/>
        <v/>
      </c>
      <c r="BI171" s="56" t="str">
        <f t="shared" si="478"/>
        <v/>
      </c>
      <c r="BJ171" s="31" t="str">
        <f t="shared" si="479"/>
        <v/>
      </c>
      <c r="BK171" s="31" t="str">
        <f t="shared" si="480"/>
        <v/>
      </c>
      <c r="BL171" s="31" t="str">
        <f t="shared" si="481"/>
        <v/>
      </c>
      <c r="BM171" s="31" t="str">
        <f t="shared" si="482"/>
        <v/>
      </c>
      <c r="BN171" s="31" t="str">
        <f t="shared" si="483"/>
        <v/>
      </c>
      <c r="BO171" s="31" t="str">
        <f t="shared" si="484"/>
        <v/>
      </c>
      <c r="BP171" s="31" t="str">
        <f t="shared" si="485"/>
        <v/>
      </c>
      <c r="BQ171" s="31" t="str">
        <f t="shared" si="486"/>
        <v/>
      </c>
      <c r="BR171" s="31" t="str">
        <f t="shared" si="487"/>
        <v/>
      </c>
      <c r="BS171" s="31" t="str">
        <f t="shared" si="488"/>
        <v/>
      </c>
      <c r="BT171" s="31" t="str">
        <f t="shared" si="489"/>
        <v/>
      </c>
      <c r="BU171" s="31" t="str">
        <f t="shared" si="490"/>
        <v/>
      </c>
      <c r="BV171" s="31" t="str">
        <f t="shared" si="491"/>
        <v/>
      </c>
      <c r="BW171" s="31" t="str">
        <f t="shared" si="492"/>
        <v/>
      </c>
      <c r="BX171" s="31" t="str">
        <f t="shared" si="493"/>
        <v/>
      </c>
      <c r="BY171" s="31" t="str">
        <f t="shared" si="494"/>
        <v/>
      </c>
      <c r="BZ171" s="31" t="str">
        <f t="shared" si="495"/>
        <v/>
      </c>
      <c r="CA171" s="31" t="str">
        <f t="shared" si="496"/>
        <v/>
      </c>
      <c r="CB171" s="31" t="str">
        <f t="shared" si="497"/>
        <v/>
      </c>
      <c r="CC171" s="31" t="str">
        <f t="shared" si="498"/>
        <v/>
      </c>
      <c r="CD171" s="31" t="str">
        <f t="shared" si="499"/>
        <v/>
      </c>
      <c r="CE171" s="31" t="str">
        <f t="shared" si="500"/>
        <v/>
      </c>
      <c r="CF171" s="31" t="str">
        <f t="shared" si="501"/>
        <v/>
      </c>
      <c r="CG171" s="31" t="str">
        <f t="shared" si="502"/>
        <v/>
      </c>
      <c r="CH171" s="31" t="str">
        <f t="shared" si="503"/>
        <v/>
      </c>
      <c r="CI171" s="31" t="str">
        <f t="shared" si="504"/>
        <v/>
      </c>
      <c r="CJ171" s="31" t="str">
        <f t="shared" si="505"/>
        <v/>
      </c>
      <c r="CK171" s="31" t="str">
        <f t="shared" si="506"/>
        <v/>
      </c>
      <c r="CL171" s="31" t="str">
        <f t="shared" si="507"/>
        <v/>
      </c>
      <c r="CM171" s="31" t="str">
        <f t="shared" si="508"/>
        <v/>
      </c>
      <c r="CN171" s="31" t="str">
        <f t="shared" si="509"/>
        <v/>
      </c>
      <c r="CO171" s="31" t="str">
        <f t="shared" si="510"/>
        <v/>
      </c>
      <c r="CP171" s="31" t="str">
        <f t="shared" si="511"/>
        <v/>
      </c>
      <c r="CQ171" s="31" t="str">
        <f t="shared" si="512"/>
        <v/>
      </c>
      <c r="CR171" s="31" t="str">
        <f t="shared" si="513"/>
        <v/>
      </c>
      <c r="CS171" s="31" t="str">
        <f t="shared" si="514"/>
        <v/>
      </c>
      <c r="CT171" s="31" t="str">
        <f t="shared" si="515"/>
        <v/>
      </c>
      <c r="CU171" s="31" t="str">
        <f t="shared" si="516"/>
        <v/>
      </c>
      <c r="CV171" s="31" t="str">
        <f t="shared" si="517"/>
        <v/>
      </c>
      <c r="CW171" s="31" t="str">
        <f t="shared" si="518"/>
        <v/>
      </c>
      <c r="CX171" s="31" t="str">
        <f t="shared" si="519"/>
        <v/>
      </c>
      <c r="CY171" s="31" t="str">
        <f t="shared" si="520"/>
        <v/>
      </c>
      <c r="CZ171" s="31" t="str">
        <f t="shared" si="521"/>
        <v/>
      </c>
      <c r="DA171" s="31" t="str">
        <f t="shared" si="522"/>
        <v/>
      </c>
      <c r="DB171" s="31" t="str">
        <f t="shared" si="523"/>
        <v/>
      </c>
      <c r="DC171" s="31" t="str">
        <f t="shared" si="524"/>
        <v/>
      </c>
      <c r="DD171" s="31" t="str">
        <f t="shared" si="525"/>
        <v/>
      </c>
      <c r="DE171" s="31" t="str">
        <f t="shared" si="526"/>
        <v/>
      </c>
      <c r="DF171" s="31" t="str">
        <f t="shared" si="527"/>
        <v/>
      </c>
      <c r="DG171" s="31" t="str">
        <f t="shared" si="528"/>
        <v/>
      </c>
      <c r="DH171" s="31" t="str">
        <f t="shared" si="529"/>
        <v/>
      </c>
      <c r="DI171" s="31" t="str">
        <f t="shared" si="530"/>
        <v/>
      </c>
      <c r="DJ171" s="31" t="str">
        <f t="shared" si="531"/>
        <v/>
      </c>
      <c r="DK171" s="31" t="str">
        <f t="shared" si="532"/>
        <v/>
      </c>
      <c r="DL171" s="31" t="str">
        <f t="shared" si="533"/>
        <v/>
      </c>
      <c r="DM171" s="31" t="str">
        <f t="shared" si="534"/>
        <v/>
      </c>
      <c r="DN171" s="31" t="str">
        <f t="shared" si="535"/>
        <v/>
      </c>
      <c r="DO171" s="31" t="str">
        <f t="shared" si="536"/>
        <v/>
      </c>
      <c r="DP171" s="31" t="str">
        <f t="shared" si="537"/>
        <v/>
      </c>
      <c r="DQ171" s="31" t="str">
        <f t="shared" si="538"/>
        <v/>
      </c>
      <c r="DR171" s="31" t="str">
        <f t="shared" si="539"/>
        <v/>
      </c>
      <c r="DS171" s="31" t="str">
        <f t="shared" si="540"/>
        <v/>
      </c>
      <c r="DT171" s="31" t="str">
        <f t="shared" si="541"/>
        <v/>
      </c>
      <c r="DU171" s="31" t="str">
        <f t="shared" si="542"/>
        <v/>
      </c>
      <c r="DV171" s="31" t="str">
        <f t="shared" si="543"/>
        <v/>
      </c>
      <c r="DW171" s="48" t="e">
        <f t="shared" si="544"/>
        <v>#VALUE!</v>
      </c>
      <c r="DX171" s="72" t="str">
        <f t="shared" si="545"/>
        <v/>
      </c>
    </row>
    <row r="172" spans="1:128" ht="13.2" x14ac:dyDescent="0.25">
      <c r="A172" s="31" t="s">
        <v>318</v>
      </c>
      <c r="B172" s="72">
        <v>170</v>
      </c>
      <c r="C172" s="15"/>
      <c r="D172" s="15"/>
      <c r="E172" s="15"/>
      <c r="F172" s="15"/>
      <c r="G172" s="15"/>
      <c r="H172" s="47"/>
      <c r="I172" s="15"/>
      <c r="J172" s="47"/>
      <c r="K172" s="47"/>
      <c r="L172" s="47"/>
      <c r="M172" s="54"/>
      <c r="N172" s="54"/>
      <c r="O172" s="54"/>
      <c r="P172" s="54"/>
      <c r="Q172" s="54"/>
      <c r="R172" s="51"/>
      <c r="S172" s="51"/>
      <c r="T172" s="51"/>
      <c r="U172" s="51"/>
      <c r="V172" s="51"/>
      <c r="W172" s="51"/>
      <c r="X172" s="52" t="str">
        <f t="shared" si="455"/>
        <v xml:space="preserve"> </v>
      </c>
      <c r="Y172" s="52" t="str">
        <f t="shared" si="456"/>
        <v xml:space="preserve"> </v>
      </c>
      <c r="Z172" s="52" t="str">
        <f t="shared" si="457"/>
        <v xml:space="preserve"> </v>
      </c>
      <c r="AA172" s="52" t="str">
        <f t="shared" si="458"/>
        <v xml:space="preserve"> </v>
      </c>
      <c r="AB172" s="52" t="str">
        <f t="shared" si="459"/>
        <v xml:space="preserve"> </v>
      </c>
      <c r="AC172" s="54"/>
      <c r="AD172" s="54"/>
      <c r="AE172" s="54"/>
      <c r="AF172" s="54"/>
      <c r="AG172" s="54"/>
      <c r="AH172" s="52" t="str">
        <f t="shared" si="460"/>
        <v xml:space="preserve"> </v>
      </c>
      <c r="AI172" s="52" t="str">
        <f t="shared" si="461"/>
        <v xml:space="preserve"> </v>
      </c>
      <c r="AJ172" s="52" t="str">
        <f t="shared" si="462"/>
        <v xml:space="preserve"> </v>
      </c>
      <c r="AK172" s="52" t="str">
        <f t="shared" si="463"/>
        <v xml:space="preserve"> </v>
      </c>
      <c r="AL172" s="52" t="str">
        <f t="shared" si="464"/>
        <v xml:space="preserve"> </v>
      </c>
      <c r="AM172" s="53"/>
      <c r="AN172" s="53"/>
      <c r="AO172" s="53"/>
      <c r="AP172" s="53"/>
      <c r="AQ172" s="53"/>
      <c r="AR172" s="53"/>
      <c r="AS172" s="55" t="str">
        <f t="shared" si="465"/>
        <v/>
      </c>
      <c r="AT172" s="31" t="str">
        <f t="shared" si="466"/>
        <v/>
      </c>
      <c r="AU172" s="57" t="str">
        <f>IF(D172="","",IF(LOOKUP(AT172,'Master 2012 Pay Sheet'!$A$5:$A$35,'Master 2012 Pay Sheet'!$B$5:$B$35)&gt;0,LOOKUP(AT172,'Master 2012 Pay Sheet'!$A$5:$A$35,'Master 2012 Pay Sheet'!$B$5:$B$35),0))</f>
        <v/>
      </c>
      <c r="AV172" s="56" t="str">
        <f t="shared" si="467"/>
        <v/>
      </c>
      <c r="AW172" s="31" t="str">
        <f t="shared" si="468"/>
        <v/>
      </c>
      <c r="AX172" s="57" t="str">
        <f>IF(D172="","",IF(LOOKUP(AW172,'Master 2012 Pay Sheet'!$C$5:$C$35,'Master 2012 Pay Sheet'!$D$5:$D$35)&gt;0,LOOKUP(AW172,'Master 2012 Pay Sheet'!$C$5:$C$35,'Master 2012 Pay Sheet'!$D$5:$D$35),0))</f>
        <v/>
      </c>
      <c r="AY172" s="56" t="str">
        <f t="shared" si="469"/>
        <v/>
      </c>
      <c r="AZ172" s="31" t="str">
        <f t="shared" si="470"/>
        <v/>
      </c>
      <c r="BA172" s="57" t="str">
        <f>IF(D172="","",IF(LOOKUP(AZ172,'Master 2012 Pay Sheet'!$E$5:$E$35,'Master 2012 Pay Sheet'!$F$5:$F$35)&gt;0,LOOKUP(AZ172,'Master 2012 Pay Sheet'!$E$5:$E$35,'Master 2012 Pay Sheet'!$F$5:$F$35),0))</f>
        <v/>
      </c>
      <c r="BB172" s="57" t="str">
        <f t="shared" si="471"/>
        <v/>
      </c>
      <c r="BC172" s="31" t="str">
        <f t="shared" si="472"/>
        <v/>
      </c>
      <c r="BD172" s="31" t="str">
        <f t="shared" si="473"/>
        <v/>
      </c>
      <c r="BE172" s="31" t="str">
        <f t="shared" si="474"/>
        <v/>
      </c>
      <c r="BF172" s="56" t="str">
        <f t="shared" si="475"/>
        <v/>
      </c>
      <c r="BG172" s="31" t="str">
        <f t="shared" si="476"/>
        <v/>
      </c>
      <c r="BH172" s="31" t="str">
        <f t="shared" si="477"/>
        <v/>
      </c>
      <c r="BI172" s="56" t="str">
        <f t="shared" si="478"/>
        <v/>
      </c>
      <c r="BJ172" s="31" t="str">
        <f t="shared" si="479"/>
        <v/>
      </c>
      <c r="BK172" s="31" t="str">
        <f t="shared" si="480"/>
        <v/>
      </c>
      <c r="BL172" s="31" t="str">
        <f t="shared" si="481"/>
        <v/>
      </c>
      <c r="BM172" s="31" t="str">
        <f t="shared" si="482"/>
        <v/>
      </c>
      <c r="BN172" s="31" t="str">
        <f t="shared" si="483"/>
        <v/>
      </c>
      <c r="BO172" s="31" t="str">
        <f t="shared" si="484"/>
        <v/>
      </c>
      <c r="BP172" s="31" t="str">
        <f t="shared" si="485"/>
        <v/>
      </c>
      <c r="BQ172" s="31" t="str">
        <f t="shared" si="486"/>
        <v/>
      </c>
      <c r="BR172" s="31" t="str">
        <f t="shared" si="487"/>
        <v/>
      </c>
      <c r="BS172" s="31" t="str">
        <f t="shared" si="488"/>
        <v/>
      </c>
      <c r="BT172" s="31" t="str">
        <f t="shared" si="489"/>
        <v/>
      </c>
      <c r="BU172" s="31" t="str">
        <f t="shared" si="490"/>
        <v/>
      </c>
      <c r="BV172" s="31" t="str">
        <f t="shared" si="491"/>
        <v/>
      </c>
      <c r="BW172" s="31" t="str">
        <f t="shared" si="492"/>
        <v/>
      </c>
      <c r="BX172" s="31" t="str">
        <f t="shared" si="493"/>
        <v/>
      </c>
      <c r="BY172" s="31" t="str">
        <f t="shared" si="494"/>
        <v/>
      </c>
      <c r="BZ172" s="31" t="str">
        <f t="shared" si="495"/>
        <v/>
      </c>
      <c r="CA172" s="31" t="str">
        <f t="shared" si="496"/>
        <v/>
      </c>
      <c r="CB172" s="31" t="str">
        <f t="shared" si="497"/>
        <v/>
      </c>
      <c r="CC172" s="31" t="str">
        <f t="shared" si="498"/>
        <v/>
      </c>
      <c r="CD172" s="31" t="str">
        <f t="shared" si="499"/>
        <v/>
      </c>
      <c r="CE172" s="31" t="str">
        <f t="shared" si="500"/>
        <v/>
      </c>
      <c r="CF172" s="31" t="str">
        <f t="shared" si="501"/>
        <v/>
      </c>
      <c r="CG172" s="31" t="str">
        <f t="shared" si="502"/>
        <v/>
      </c>
      <c r="CH172" s="31" t="str">
        <f t="shared" si="503"/>
        <v/>
      </c>
      <c r="CI172" s="31" t="str">
        <f t="shared" si="504"/>
        <v/>
      </c>
      <c r="CJ172" s="31" t="str">
        <f t="shared" si="505"/>
        <v/>
      </c>
      <c r="CK172" s="31" t="str">
        <f t="shared" si="506"/>
        <v/>
      </c>
      <c r="CL172" s="31" t="str">
        <f t="shared" si="507"/>
        <v/>
      </c>
      <c r="CM172" s="31" t="str">
        <f t="shared" si="508"/>
        <v/>
      </c>
      <c r="CN172" s="31" t="str">
        <f t="shared" si="509"/>
        <v/>
      </c>
      <c r="CO172" s="31" t="str">
        <f t="shared" si="510"/>
        <v/>
      </c>
      <c r="CP172" s="31" t="str">
        <f t="shared" si="511"/>
        <v/>
      </c>
      <c r="CQ172" s="31" t="str">
        <f t="shared" si="512"/>
        <v/>
      </c>
      <c r="CR172" s="31" t="str">
        <f t="shared" si="513"/>
        <v/>
      </c>
      <c r="CS172" s="31" t="str">
        <f t="shared" si="514"/>
        <v/>
      </c>
      <c r="CT172" s="31" t="str">
        <f t="shared" si="515"/>
        <v/>
      </c>
      <c r="CU172" s="31" t="str">
        <f t="shared" si="516"/>
        <v/>
      </c>
      <c r="CV172" s="31" t="str">
        <f t="shared" si="517"/>
        <v/>
      </c>
      <c r="CW172" s="31" t="str">
        <f t="shared" si="518"/>
        <v/>
      </c>
      <c r="CX172" s="31" t="str">
        <f t="shared" si="519"/>
        <v/>
      </c>
      <c r="CY172" s="31" t="str">
        <f t="shared" si="520"/>
        <v/>
      </c>
      <c r="CZ172" s="31" t="str">
        <f t="shared" si="521"/>
        <v/>
      </c>
      <c r="DA172" s="31" t="str">
        <f t="shared" si="522"/>
        <v/>
      </c>
      <c r="DB172" s="31" t="str">
        <f t="shared" si="523"/>
        <v/>
      </c>
      <c r="DC172" s="31" t="str">
        <f t="shared" si="524"/>
        <v/>
      </c>
      <c r="DD172" s="31" t="str">
        <f t="shared" si="525"/>
        <v/>
      </c>
      <c r="DE172" s="31" t="str">
        <f t="shared" si="526"/>
        <v/>
      </c>
      <c r="DF172" s="31" t="str">
        <f t="shared" si="527"/>
        <v/>
      </c>
      <c r="DG172" s="31" t="str">
        <f t="shared" si="528"/>
        <v/>
      </c>
      <c r="DH172" s="31" t="str">
        <f t="shared" si="529"/>
        <v/>
      </c>
      <c r="DI172" s="31" t="str">
        <f t="shared" si="530"/>
        <v/>
      </c>
      <c r="DJ172" s="31" t="str">
        <f t="shared" si="531"/>
        <v/>
      </c>
      <c r="DK172" s="31" t="str">
        <f t="shared" si="532"/>
        <v/>
      </c>
      <c r="DL172" s="31" t="str">
        <f t="shared" si="533"/>
        <v/>
      </c>
      <c r="DM172" s="31" t="str">
        <f t="shared" si="534"/>
        <v/>
      </c>
      <c r="DN172" s="31" t="str">
        <f t="shared" si="535"/>
        <v/>
      </c>
      <c r="DO172" s="31" t="str">
        <f t="shared" si="536"/>
        <v/>
      </c>
      <c r="DP172" s="31" t="str">
        <f t="shared" si="537"/>
        <v/>
      </c>
      <c r="DQ172" s="31" t="str">
        <f t="shared" si="538"/>
        <v/>
      </c>
      <c r="DR172" s="31" t="str">
        <f t="shared" si="539"/>
        <v/>
      </c>
      <c r="DS172" s="31" t="str">
        <f t="shared" si="540"/>
        <v/>
      </c>
      <c r="DT172" s="31" t="str">
        <f t="shared" si="541"/>
        <v/>
      </c>
      <c r="DU172" s="31" t="str">
        <f t="shared" si="542"/>
        <v/>
      </c>
      <c r="DV172" s="31" t="str">
        <f t="shared" si="543"/>
        <v/>
      </c>
      <c r="DW172" s="48" t="e">
        <f t="shared" si="544"/>
        <v>#VALUE!</v>
      </c>
      <c r="DX172" s="72" t="str">
        <f t="shared" si="545"/>
        <v/>
      </c>
    </row>
    <row r="173" spans="1:128" ht="13.2" x14ac:dyDescent="0.25">
      <c r="A173" s="31" t="s">
        <v>318</v>
      </c>
      <c r="B173" s="72">
        <v>171</v>
      </c>
      <c r="C173" s="15"/>
      <c r="D173" s="15"/>
      <c r="E173" s="15"/>
      <c r="F173" s="15"/>
      <c r="G173" s="15"/>
      <c r="H173" s="47"/>
      <c r="I173" s="15"/>
      <c r="J173" s="47"/>
      <c r="K173" s="47"/>
      <c r="L173" s="47"/>
      <c r="M173" s="54"/>
      <c r="N173" s="54"/>
      <c r="O173" s="54"/>
      <c r="P173" s="54"/>
      <c r="Q173" s="54"/>
      <c r="R173" s="51"/>
      <c r="S173" s="51"/>
      <c r="T173" s="51"/>
      <c r="U173" s="51"/>
      <c r="V173" s="51"/>
      <c r="W173" s="51"/>
      <c r="X173" s="52" t="str">
        <f t="shared" si="455"/>
        <v xml:space="preserve"> </v>
      </c>
      <c r="Y173" s="52" t="str">
        <f t="shared" si="456"/>
        <v xml:space="preserve"> </v>
      </c>
      <c r="Z173" s="52" t="str">
        <f t="shared" si="457"/>
        <v xml:space="preserve"> </v>
      </c>
      <c r="AA173" s="52" t="str">
        <f t="shared" si="458"/>
        <v xml:space="preserve"> </v>
      </c>
      <c r="AB173" s="52" t="str">
        <f t="shared" si="459"/>
        <v xml:space="preserve"> </v>
      </c>
      <c r="AC173" s="54"/>
      <c r="AD173" s="54"/>
      <c r="AE173" s="54"/>
      <c r="AF173" s="54"/>
      <c r="AG173" s="54"/>
      <c r="AH173" s="52" t="str">
        <f t="shared" si="460"/>
        <v xml:space="preserve"> </v>
      </c>
      <c r="AI173" s="52" t="str">
        <f t="shared" si="461"/>
        <v xml:space="preserve"> </v>
      </c>
      <c r="AJ173" s="52" t="str">
        <f t="shared" si="462"/>
        <v xml:space="preserve"> </v>
      </c>
      <c r="AK173" s="52" t="str">
        <f t="shared" si="463"/>
        <v xml:space="preserve"> </v>
      </c>
      <c r="AL173" s="52" t="str">
        <f t="shared" si="464"/>
        <v xml:space="preserve"> </v>
      </c>
      <c r="AM173" s="53"/>
      <c r="AN173" s="53"/>
      <c r="AO173" s="53"/>
      <c r="AP173" s="53"/>
      <c r="AQ173" s="53"/>
      <c r="AR173" s="53"/>
      <c r="AS173" s="55" t="str">
        <f t="shared" si="465"/>
        <v/>
      </c>
      <c r="AT173" s="31" t="str">
        <f t="shared" si="466"/>
        <v/>
      </c>
      <c r="AU173" s="57" t="str">
        <f>IF(D173="","",IF(LOOKUP(AT173,'Master 2012 Pay Sheet'!$A$5:$A$35,'Master 2012 Pay Sheet'!$B$5:$B$35)&gt;0,LOOKUP(AT173,'Master 2012 Pay Sheet'!$A$5:$A$35,'Master 2012 Pay Sheet'!$B$5:$B$35),0))</f>
        <v/>
      </c>
      <c r="AV173" s="56" t="str">
        <f t="shared" si="467"/>
        <v/>
      </c>
      <c r="AW173" s="31" t="str">
        <f t="shared" si="468"/>
        <v/>
      </c>
      <c r="AX173" s="57" t="str">
        <f>IF(D173="","",IF(LOOKUP(AW173,'Master 2012 Pay Sheet'!$C$5:$C$35,'Master 2012 Pay Sheet'!$D$5:$D$35)&gt;0,LOOKUP(AW173,'Master 2012 Pay Sheet'!$C$5:$C$35,'Master 2012 Pay Sheet'!$D$5:$D$35),0))</f>
        <v/>
      </c>
      <c r="AY173" s="56" t="str">
        <f t="shared" si="469"/>
        <v/>
      </c>
      <c r="AZ173" s="31" t="str">
        <f t="shared" si="470"/>
        <v/>
      </c>
      <c r="BA173" s="57" t="str">
        <f>IF(D173="","",IF(LOOKUP(AZ173,'Master 2012 Pay Sheet'!$E$5:$E$35,'Master 2012 Pay Sheet'!$F$5:$F$35)&gt;0,LOOKUP(AZ173,'Master 2012 Pay Sheet'!$E$5:$E$35,'Master 2012 Pay Sheet'!$F$5:$F$35),0))</f>
        <v/>
      </c>
      <c r="BB173" s="57" t="str">
        <f t="shared" si="471"/>
        <v/>
      </c>
      <c r="BC173" s="31" t="str">
        <f t="shared" si="472"/>
        <v/>
      </c>
      <c r="BD173" s="31" t="str">
        <f t="shared" si="473"/>
        <v/>
      </c>
      <c r="BE173" s="31" t="str">
        <f t="shared" si="474"/>
        <v/>
      </c>
      <c r="BF173" s="56" t="str">
        <f t="shared" si="475"/>
        <v/>
      </c>
      <c r="BG173" s="31" t="str">
        <f t="shared" si="476"/>
        <v/>
      </c>
      <c r="BH173" s="31" t="str">
        <f t="shared" si="477"/>
        <v/>
      </c>
      <c r="BI173" s="56" t="str">
        <f t="shared" si="478"/>
        <v/>
      </c>
      <c r="BJ173" s="31" t="str">
        <f t="shared" si="479"/>
        <v/>
      </c>
      <c r="BK173" s="31" t="str">
        <f t="shared" si="480"/>
        <v/>
      </c>
      <c r="BL173" s="31" t="str">
        <f t="shared" si="481"/>
        <v/>
      </c>
      <c r="BM173" s="31" t="str">
        <f t="shared" si="482"/>
        <v/>
      </c>
      <c r="BN173" s="31" t="str">
        <f t="shared" si="483"/>
        <v/>
      </c>
      <c r="BO173" s="31" t="str">
        <f t="shared" si="484"/>
        <v/>
      </c>
      <c r="BP173" s="31" t="str">
        <f t="shared" si="485"/>
        <v/>
      </c>
      <c r="BQ173" s="31" t="str">
        <f t="shared" si="486"/>
        <v/>
      </c>
      <c r="BR173" s="31" t="str">
        <f t="shared" si="487"/>
        <v/>
      </c>
      <c r="BS173" s="31" t="str">
        <f t="shared" si="488"/>
        <v/>
      </c>
      <c r="BT173" s="31" t="str">
        <f t="shared" si="489"/>
        <v/>
      </c>
      <c r="BU173" s="31" t="str">
        <f t="shared" si="490"/>
        <v/>
      </c>
      <c r="BV173" s="31" t="str">
        <f t="shared" si="491"/>
        <v/>
      </c>
      <c r="BW173" s="31" t="str">
        <f t="shared" si="492"/>
        <v/>
      </c>
      <c r="BX173" s="31" t="str">
        <f t="shared" si="493"/>
        <v/>
      </c>
      <c r="BY173" s="31" t="str">
        <f t="shared" si="494"/>
        <v/>
      </c>
      <c r="BZ173" s="31" t="str">
        <f t="shared" si="495"/>
        <v/>
      </c>
      <c r="CA173" s="31" t="str">
        <f t="shared" si="496"/>
        <v/>
      </c>
      <c r="CB173" s="31" t="str">
        <f t="shared" si="497"/>
        <v/>
      </c>
      <c r="CC173" s="31" t="str">
        <f t="shared" si="498"/>
        <v/>
      </c>
      <c r="CD173" s="31" t="str">
        <f t="shared" si="499"/>
        <v/>
      </c>
      <c r="CE173" s="31" t="str">
        <f t="shared" si="500"/>
        <v/>
      </c>
      <c r="CF173" s="31" t="str">
        <f t="shared" si="501"/>
        <v/>
      </c>
      <c r="CG173" s="31" t="str">
        <f t="shared" si="502"/>
        <v/>
      </c>
      <c r="CH173" s="31" t="str">
        <f t="shared" si="503"/>
        <v/>
      </c>
      <c r="CI173" s="31" t="str">
        <f t="shared" si="504"/>
        <v/>
      </c>
      <c r="CJ173" s="31" t="str">
        <f t="shared" si="505"/>
        <v/>
      </c>
      <c r="CK173" s="31" t="str">
        <f t="shared" si="506"/>
        <v/>
      </c>
      <c r="CL173" s="31" t="str">
        <f t="shared" si="507"/>
        <v/>
      </c>
      <c r="CM173" s="31" t="str">
        <f t="shared" si="508"/>
        <v/>
      </c>
      <c r="CN173" s="31" t="str">
        <f t="shared" si="509"/>
        <v/>
      </c>
      <c r="CO173" s="31" t="str">
        <f t="shared" si="510"/>
        <v/>
      </c>
      <c r="CP173" s="31" t="str">
        <f t="shared" si="511"/>
        <v/>
      </c>
      <c r="CQ173" s="31" t="str">
        <f t="shared" si="512"/>
        <v/>
      </c>
      <c r="CR173" s="31" t="str">
        <f t="shared" si="513"/>
        <v/>
      </c>
      <c r="CS173" s="31" t="str">
        <f t="shared" si="514"/>
        <v/>
      </c>
      <c r="CT173" s="31" t="str">
        <f t="shared" si="515"/>
        <v/>
      </c>
      <c r="CU173" s="31" t="str">
        <f t="shared" si="516"/>
        <v/>
      </c>
      <c r="CV173" s="31" t="str">
        <f t="shared" si="517"/>
        <v/>
      </c>
      <c r="CW173" s="31" t="str">
        <f t="shared" si="518"/>
        <v/>
      </c>
      <c r="CX173" s="31" t="str">
        <f t="shared" si="519"/>
        <v/>
      </c>
      <c r="CY173" s="31" t="str">
        <f t="shared" si="520"/>
        <v/>
      </c>
      <c r="CZ173" s="31" t="str">
        <f t="shared" si="521"/>
        <v/>
      </c>
      <c r="DA173" s="31" t="str">
        <f t="shared" si="522"/>
        <v/>
      </c>
      <c r="DB173" s="31" t="str">
        <f t="shared" si="523"/>
        <v/>
      </c>
      <c r="DC173" s="31" t="str">
        <f t="shared" si="524"/>
        <v/>
      </c>
      <c r="DD173" s="31" t="str">
        <f t="shared" si="525"/>
        <v/>
      </c>
      <c r="DE173" s="31" t="str">
        <f t="shared" si="526"/>
        <v/>
      </c>
      <c r="DF173" s="31" t="str">
        <f t="shared" si="527"/>
        <v/>
      </c>
      <c r="DG173" s="31" t="str">
        <f t="shared" si="528"/>
        <v/>
      </c>
      <c r="DH173" s="31" t="str">
        <f t="shared" si="529"/>
        <v/>
      </c>
      <c r="DI173" s="31" t="str">
        <f t="shared" si="530"/>
        <v/>
      </c>
      <c r="DJ173" s="31" t="str">
        <f t="shared" si="531"/>
        <v/>
      </c>
      <c r="DK173" s="31" t="str">
        <f t="shared" si="532"/>
        <v/>
      </c>
      <c r="DL173" s="31" t="str">
        <f t="shared" si="533"/>
        <v/>
      </c>
      <c r="DM173" s="31" t="str">
        <f t="shared" si="534"/>
        <v/>
      </c>
      <c r="DN173" s="31" t="str">
        <f t="shared" si="535"/>
        <v/>
      </c>
      <c r="DO173" s="31" t="str">
        <f t="shared" si="536"/>
        <v/>
      </c>
      <c r="DP173" s="31" t="str">
        <f t="shared" si="537"/>
        <v/>
      </c>
      <c r="DQ173" s="31" t="str">
        <f t="shared" si="538"/>
        <v/>
      </c>
      <c r="DR173" s="31" t="str">
        <f t="shared" si="539"/>
        <v/>
      </c>
      <c r="DS173" s="31" t="str">
        <f t="shared" si="540"/>
        <v/>
      </c>
      <c r="DT173" s="31" t="str">
        <f t="shared" si="541"/>
        <v/>
      </c>
      <c r="DU173" s="31" t="str">
        <f t="shared" si="542"/>
        <v/>
      </c>
      <c r="DV173" s="31" t="str">
        <f t="shared" si="543"/>
        <v/>
      </c>
      <c r="DW173" s="48" t="e">
        <f t="shared" si="544"/>
        <v>#VALUE!</v>
      </c>
      <c r="DX173" s="72" t="str">
        <f t="shared" si="545"/>
        <v/>
      </c>
    </row>
    <row r="174" spans="1:128" ht="13.2" x14ac:dyDescent="0.25">
      <c r="A174" s="31" t="s">
        <v>318</v>
      </c>
      <c r="B174" s="72">
        <v>172</v>
      </c>
      <c r="C174" s="15"/>
      <c r="D174" s="15"/>
      <c r="E174" s="15"/>
      <c r="F174" s="15"/>
      <c r="G174" s="15"/>
      <c r="H174" s="47"/>
      <c r="I174" s="15"/>
      <c r="J174" s="47"/>
      <c r="K174" s="47"/>
      <c r="L174" s="47"/>
      <c r="M174" s="54"/>
      <c r="N174" s="54"/>
      <c r="O174" s="54"/>
      <c r="P174" s="54"/>
      <c r="Q174" s="54"/>
      <c r="R174" s="51"/>
      <c r="S174" s="51"/>
      <c r="T174" s="51"/>
      <c r="U174" s="51"/>
      <c r="V174" s="51"/>
      <c r="W174" s="51"/>
      <c r="X174" s="52" t="str">
        <f t="shared" si="455"/>
        <v xml:space="preserve"> </v>
      </c>
      <c r="Y174" s="52" t="str">
        <f t="shared" si="456"/>
        <v xml:space="preserve"> </v>
      </c>
      <c r="Z174" s="52" t="str">
        <f t="shared" si="457"/>
        <v xml:space="preserve"> </v>
      </c>
      <c r="AA174" s="52" t="str">
        <f t="shared" si="458"/>
        <v xml:space="preserve"> </v>
      </c>
      <c r="AB174" s="52" t="str">
        <f t="shared" si="459"/>
        <v xml:space="preserve"> </v>
      </c>
      <c r="AC174" s="54"/>
      <c r="AD174" s="54"/>
      <c r="AE174" s="54"/>
      <c r="AF174" s="54"/>
      <c r="AG174" s="54"/>
      <c r="AH174" s="52" t="str">
        <f t="shared" si="460"/>
        <v xml:space="preserve"> </v>
      </c>
      <c r="AI174" s="52" t="str">
        <f t="shared" si="461"/>
        <v xml:space="preserve"> </v>
      </c>
      <c r="AJ174" s="52" t="str">
        <f t="shared" si="462"/>
        <v xml:space="preserve"> </v>
      </c>
      <c r="AK174" s="52" t="str">
        <f t="shared" si="463"/>
        <v xml:space="preserve"> </v>
      </c>
      <c r="AL174" s="52" t="str">
        <f t="shared" si="464"/>
        <v xml:space="preserve"> </v>
      </c>
      <c r="AM174" s="53"/>
      <c r="AN174" s="53"/>
      <c r="AO174" s="53"/>
      <c r="AP174" s="53"/>
      <c r="AQ174" s="53"/>
      <c r="AR174" s="53"/>
      <c r="AS174" s="55" t="str">
        <f t="shared" si="465"/>
        <v/>
      </c>
      <c r="AT174" s="31" t="str">
        <f t="shared" si="466"/>
        <v/>
      </c>
      <c r="AU174" s="57" t="str">
        <f>IF(D174="","",IF(LOOKUP(AT174,'Master 2012 Pay Sheet'!$A$5:$A$35,'Master 2012 Pay Sheet'!$B$5:$B$35)&gt;0,LOOKUP(AT174,'Master 2012 Pay Sheet'!$A$5:$A$35,'Master 2012 Pay Sheet'!$B$5:$B$35),0))</f>
        <v/>
      </c>
      <c r="AV174" s="56" t="str">
        <f t="shared" si="467"/>
        <v/>
      </c>
      <c r="AW174" s="31" t="str">
        <f t="shared" si="468"/>
        <v/>
      </c>
      <c r="AX174" s="57" t="str">
        <f>IF(D174="","",IF(LOOKUP(AW174,'Master 2012 Pay Sheet'!$C$5:$C$35,'Master 2012 Pay Sheet'!$D$5:$D$35)&gt;0,LOOKUP(AW174,'Master 2012 Pay Sheet'!$C$5:$C$35,'Master 2012 Pay Sheet'!$D$5:$D$35),0))</f>
        <v/>
      </c>
      <c r="AY174" s="56" t="str">
        <f t="shared" si="469"/>
        <v/>
      </c>
      <c r="AZ174" s="31" t="str">
        <f t="shared" si="470"/>
        <v/>
      </c>
      <c r="BA174" s="57" t="str">
        <f>IF(D174="","",IF(LOOKUP(AZ174,'Master 2012 Pay Sheet'!$E$5:$E$35,'Master 2012 Pay Sheet'!$F$5:$F$35)&gt;0,LOOKUP(AZ174,'Master 2012 Pay Sheet'!$E$5:$E$35,'Master 2012 Pay Sheet'!$F$5:$F$35),0))</f>
        <v/>
      </c>
      <c r="BB174" s="57" t="str">
        <f t="shared" si="471"/>
        <v/>
      </c>
      <c r="BC174" s="31" t="str">
        <f t="shared" si="472"/>
        <v/>
      </c>
      <c r="BD174" s="31" t="str">
        <f t="shared" si="473"/>
        <v/>
      </c>
      <c r="BE174" s="31" t="str">
        <f t="shared" si="474"/>
        <v/>
      </c>
      <c r="BF174" s="56" t="str">
        <f t="shared" si="475"/>
        <v/>
      </c>
      <c r="BG174" s="31" t="str">
        <f t="shared" si="476"/>
        <v/>
      </c>
      <c r="BH174" s="31" t="str">
        <f t="shared" si="477"/>
        <v/>
      </c>
      <c r="BI174" s="56" t="str">
        <f t="shared" si="478"/>
        <v/>
      </c>
      <c r="BJ174" s="31" t="str">
        <f t="shared" si="479"/>
        <v/>
      </c>
      <c r="BK174" s="31" t="str">
        <f t="shared" si="480"/>
        <v/>
      </c>
      <c r="BL174" s="31" t="str">
        <f t="shared" si="481"/>
        <v/>
      </c>
      <c r="BM174" s="31" t="str">
        <f t="shared" si="482"/>
        <v/>
      </c>
      <c r="BN174" s="31" t="str">
        <f t="shared" si="483"/>
        <v/>
      </c>
      <c r="BO174" s="31" t="str">
        <f t="shared" si="484"/>
        <v/>
      </c>
      <c r="BP174" s="31" t="str">
        <f t="shared" si="485"/>
        <v/>
      </c>
      <c r="BQ174" s="31" t="str">
        <f t="shared" si="486"/>
        <v/>
      </c>
      <c r="BR174" s="31" t="str">
        <f t="shared" si="487"/>
        <v/>
      </c>
      <c r="BS174" s="31" t="str">
        <f t="shared" si="488"/>
        <v/>
      </c>
      <c r="BT174" s="31" t="str">
        <f t="shared" si="489"/>
        <v/>
      </c>
      <c r="BU174" s="31" t="str">
        <f t="shared" si="490"/>
        <v/>
      </c>
      <c r="BV174" s="31" t="str">
        <f t="shared" si="491"/>
        <v/>
      </c>
      <c r="BW174" s="31" t="str">
        <f t="shared" si="492"/>
        <v/>
      </c>
      <c r="BX174" s="31" t="str">
        <f t="shared" si="493"/>
        <v/>
      </c>
      <c r="BY174" s="31" t="str">
        <f t="shared" si="494"/>
        <v/>
      </c>
      <c r="BZ174" s="31" t="str">
        <f t="shared" si="495"/>
        <v/>
      </c>
      <c r="CA174" s="31" t="str">
        <f t="shared" si="496"/>
        <v/>
      </c>
      <c r="CB174" s="31" t="str">
        <f t="shared" si="497"/>
        <v/>
      </c>
      <c r="CC174" s="31" t="str">
        <f t="shared" si="498"/>
        <v/>
      </c>
      <c r="CD174" s="31" t="str">
        <f t="shared" si="499"/>
        <v/>
      </c>
      <c r="CE174" s="31" t="str">
        <f t="shared" si="500"/>
        <v/>
      </c>
      <c r="CF174" s="31" t="str">
        <f t="shared" si="501"/>
        <v/>
      </c>
      <c r="CG174" s="31" t="str">
        <f t="shared" si="502"/>
        <v/>
      </c>
      <c r="CH174" s="31" t="str">
        <f t="shared" si="503"/>
        <v/>
      </c>
      <c r="CI174" s="31" t="str">
        <f t="shared" si="504"/>
        <v/>
      </c>
      <c r="CJ174" s="31" t="str">
        <f t="shared" si="505"/>
        <v/>
      </c>
      <c r="CK174" s="31" t="str">
        <f t="shared" si="506"/>
        <v/>
      </c>
      <c r="CL174" s="31" t="str">
        <f t="shared" si="507"/>
        <v/>
      </c>
      <c r="CM174" s="31" t="str">
        <f t="shared" si="508"/>
        <v/>
      </c>
      <c r="CN174" s="31" t="str">
        <f t="shared" si="509"/>
        <v/>
      </c>
      <c r="CO174" s="31" t="str">
        <f t="shared" si="510"/>
        <v/>
      </c>
      <c r="CP174" s="31" t="str">
        <f t="shared" si="511"/>
        <v/>
      </c>
      <c r="CQ174" s="31" t="str">
        <f t="shared" si="512"/>
        <v/>
      </c>
      <c r="CR174" s="31" t="str">
        <f t="shared" si="513"/>
        <v/>
      </c>
      <c r="CS174" s="31" t="str">
        <f t="shared" si="514"/>
        <v/>
      </c>
      <c r="CT174" s="31" t="str">
        <f t="shared" si="515"/>
        <v/>
      </c>
      <c r="CU174" s="31" t="str">
        <f t="shared" si="516"/>
        <v/>
      </c>
      <c r="CV174" s="31" t="str">
        <f t="shared" si="517"/>
        <v/>
      </c>
      <c r="CW174" s="31" t="str">
        <f t="shared" si="518"/>
        <v/>
      </c>
      <c r="CX174" s="31" t="str">
        <f t="shared" si="519"/>
        <v/>
      </c>
      <c r="CY174" s="31" t="str">
        <f t="shared" si="520"/>
        <v/>
      </c>
      <c r="CZ174" s="31" t="str">
        <f t="shared" si="521"/>
        <v/>
      </c>
      <c r="DA174" s="31" t="str">
        <f t="shared" si="522"/>
        <v/>
      </c>
      <c r="DB174" s="31" t="str">
        <f t="shared" si="523"/>
        <v/>
      </c>
      <c r="DC174" s="31" t="str">
        <f t="shared" si="524"/>
        <v/>
      </c>
      <c r="DD174" s="31" t="str">
        <f t="shared" si="525"/>
        <v/>
      </c>
      <c r="DE174" s="31" t="str">
        <f t="shared" si="526"/>
        <v/>
      </c>
      <c r="DF174" s="31" t="str">
        <f t="shared" si="527"/>
        <v/>
      </c>
      <c r="DG174" s="31" t="str">
        <f t="shared" si="528"/>
        <v/>
      </c>
      <c r="DH174" s="31" t="str">
        <f t="shared" si="529"/>
        <v/>
      </c>
      <c r="DI174" s="31" t="str">
        <f t="shared" si="530"/>
        <v/>
      </c>
      <c r="DJ174" s="31" t="str">
        <f t="shared" si="531"/>
        <v/>
      </c>
      <c r="DK174" s="31" t="str">
        <f t="shared" si="532"/>
        <v/>
      </c>
      <c r="DL174" s="31" t="str">
        <f t="shared" si="533"/>
        <v/>
      </c>
      <c r="DM174" s="31" t="str">
        <f t="shared" si="534"/>
        <v/>
      </c>
      <c r="DN174" s="31" t="str">
        <f t="shared" si="535"/>
        <v/>
      </c>
      <c r="DO174" s="31" t="str">
        <f t="shared" si="536"/>
        <v/>
      </c>
      <c r="DP174" s="31" t="str">
        <f t="shared" si="537"/>
        <v/>
      </c>
      <c r="DQ174" s="31" t="str">
        <f t="shared" si="538"/>
        <v/>
      </c>
      <c r="DR174" s="31" t="str">
        <f t="shared" si="539"/>
        <v/>
      </c>
      <c r="DS174" s="31" t="str">
        <f t="shared" si="540"/>
        <v/>
      </c>
      <c r="DT174" s="31" t="str">
        <f t="shared" si="541"/>
        <v/>
      </c>
      <c r="DU174" s="31" t="str">
        <f t="shared" si="542"/>
        <v/>
      </c>
      <c r="DV174" s="31" t="str">
        <f t="shared" si="543"/>
        <v/>
      </c>
      <c r="DW174" s="48" t="e">
        <f t="shared" si="544"/>
        <v>#VALUE!</v>
      </c>
      <c r="DX174" s="72" t="str">
        <f t="shared" si="545"/>
        <v/>
      </c>
    </row>
    <row r="175" spans="1:128" ht="13.2" x14ac:dyDescent="0.25">
      <c r="A175" s="31" t="s">
        <v>318</v>
      </c>
      <c r="B175" s="72">
        <v>173</v>
      </c>
      <c r="C175" s="15"/>
      <c r="D175" s="15"/>
      <c r="E175" s="15"/>
      <c r="F175" s="15"/>
      <c r="G175" s="15"/>
      <c r="H175" s="47"/>
      <c r="I175" s="15"/>
      <c r="J175" s="47"/>
      <c r="K175" s="47"/>
      <c r="L175" s="47"/>
      <c r="M175" s="54"/>
      <c r="N175" s="54"/>
      <c r="O175" s="54"/>
      <c r="P175" s="54"/>
      <c r="Q175" s="54"/>
      <c r="R175" s="51"/>
      <c r="S175" s="51"/>
      <c r="T175" s="51"/>
      <c r="U175" s="51"/>
      <c r="V175" s="51"/>
      <c r="W175" s="51"/>
      <c r="X175" s="52" t="str">
        <f t="shared" si="455"/>
        <v xml:space="preserve"> </v>
      </c>
      <c r="Y175" s="52" t="str">
        <f t="shared" si="456"/>
        <v xml:space="preserve"> </v>
      </c>
      <c r="Z175" s="52" t="str">
        <f t="shared" si="457"/>
        <v xml:space="preserve"> </v>
      </c>
      <c r="AA175" s="52" t="str">
        <f t="shared" si="458"/>
        <v xml:space="preserve"> </v>
      </c>
      <c r="AB175" s="52" t="str">
        <f t="shared" si="459"/>
        <v xml:space="preserve"> </v>
      </c>
      <c r="AC175" s="54"/>
      <c r="AD175" s="54"/>
      <c r="AE175" s="54"/>
      <c r="AF175" s="54"/>
      <c r="AG175" s="54"/>
      <c r="AH175" s="52" t="str">
        <f t="shared" si="460"/>
        <v xml:space="preserve"> </v>
      </c>
      <c r="AI175" s="52" t="str">
        <f t="shared" si="461"/>
        <v xml:space="preserve"> </v>
      </c>
      <c r="AJ175" s="52" t="str">
        <f t="shared" si="462"/>
        <v xml:space="preserve"> </v>
      </c>
      <c r="AK175" s="52" t="str">
        <f t="shared" si="463"/>
        <v xml:space="preserve"> </v>
      </c>
      <c r="AL175" s="52" t="str">
        <f t="shared" si="464"/>
        <v xml:space="preserve"> </v>
      </c>
      <c r="AM175" s="53"/>
      <c r="AN175" s="53"/>
      <c r="AO175" s="53"/>
      <c r="AP175" s="53"/>
      <c r="AQ175" s="53"/>
      <c r="AR175" s="53"/>
      <c r="AS175" s="55" t="str">
        <f t="shared" si="465"/>
        <v/>
      </c>
      <c r="AT175" s="31" t="str">
        <f t="shared" si="466"/>
        <v/>
      </c>
      <c r="AU175" s="57" t="str">
        <f>IF(D175="","",IF(LOOKUP(AT175,'Master 2012 Pay Sheet'!$A$5:$A$35,'Master 2012 Pay Sheet'!$B$5:$B$35)&gt;0,LOOKUP(AT175,'Master 2012 Pay Sheet'!$A$5:$A$35,'Master 2012 Pay Sheet'!$B$5:$B$35),0))</f>
        <v/>
      </c>
      <c r="AV175" s="56" t="str">
        <f t="shared" si="467"/>
        <v/>
      </c>
      <c r="AW175" s="31" t="str">
        <f t="shared" si="468"/>
        <v/>
      </c>
      <c r="AX175" s="57" t="str">
        <f>IF(D175="","",IF(LOOKUP(AW175,'Master 2012 Pay Sheet'!$C$5:$C$35,'Master 2012 Pay Sheet'!$D$5:$D$35)&gt;0,LOOKUP(AW175,'Master 2012 Pay Sheet'!$C$5:$C$35,'Master 2012 Pay Sheet'!$D$5:$D$35),0))</f>
        <v/>
      </c>
      <c r="AY175" s="56" t="str">
        <f t="shared" si="469"/>
        <v/>
      </c>
      <c r="AZ175" s="31" t="str">
        <f t="shared" si="470"/>
        <v/>
      </c>
      <c r="BA175" s="57" t="str">
        <f>IF(D175="","",IF(LOOKUP(AZ175,'Master 2012 Pay Sheet'!$E$5:$E$35,'Master 2012 Pay Sheet'!$F$5:$F$35)&gt;0,LOOKUP(AZ175,'Master 2012 Pay Sheet'!$E$5:$E$35,'Master 2012 Pay Sheet'!$F$5:$F$35),0))</f>
        <v/>
      </c>
      <c r="BB175" s="57" t="str">
        <f t="shared" si="471"/>
        <v/>
      </c>
      <c r="BC175" s="31" t="str">
        <f t="shared" si="472"/>
        <v/>
      </c>
      <c r="BD175" s="31" t="str">
        <f t="shared" si="473"/>
        <v/>
      </c>
      <c r="BE175" s="31" t="str">
        <f t="shared" si="474"/>
        <v/>
      </c>
      <c r="BF175" s="56" t="str">
        <f t="shared" si="475"/>
        <v/>
      </c>
      <c r="BG175" s="31" t="str">
        <f t="shared" si="476"/>
        <v/>
      </c>
      <c r="BH175" s="31" t="str">
        <f t="shared" si="477"/>
        <v/>
      </c>
      <c r="BI175" s="56" t="str">
        <f t="shared" si="478"/>
        <v/>
      </c>
      <c r="BJ175" s="31" t="str">
        <f t="shared" si="479"/>
        <v/>
      </c>
      <c r="BK175" s="31" t="str">
        <f t="shared" si="480"/>
        <v/>
      </c>
      <c r="BL175" s="31" t="str">
        <f t="shared" si="481"/>
        <v/>
      </c>
      <c r="BM175" s="31" t="str">
        <f t="shared" si="482"/>
        <v/>
      </c>
      <c r="BN175" s="31" t="str">
        <f t="shared" si="483"/>
        <v/>
      </c>
      <c r="BO175" s="31" t="str">
        <f t="shared" si="484"/>
        <v/>
      </c>
      <c r="BP175" s="31" t="str">
        <f t="shared" si="485"/>
        <v/>
      </c>
      <c r="BQ175" s="31" t="str">
        <f t="shared" si="486"/>
        <v/>
      </c>
      <c r="BR175" s="31" t="str">
        <f t="shared" si="487"/>
        <v/>
      </c>
      <c r="BS175" s="31" t="str">
        <f t="shared" si="488"/>
        <v/>
      </c>
      <c r="BT175" s="31" t="str">
        <f t="shared" si="489"/>
        <v/>
      </c>
      <c r="BU175" s="31" t="str">
        <f t="shared" si="490"/>
        <v/>
      </c>
      <c r="BV175" s="31" t="str">
        <f t="shared" si="491"/>
        <v/>
      </c>
      <c r="BW175" s="31" t="str">
        <f t="shared" si="492"/>
        <v/>
      </c>
      <c r="BX175" s="31" t="str">
        <f t="shared" si="493"/>
        <v/>
      </c>
      <c r="BY175" s="31" t="str">
        <f t="shared" si="494"/>
        <v/>
      </c>
      <c r="BZ175" s="31" t="str">
        <f t="shared" si="495"/>
        <v/>
      </c>
      <c r="CA175" s="31" t="str">
        <f t="shared" si="496"/>
        <v/>
      </c>
      <c r="CB175" s="31" t="str">
        <f t="shared" si="497"/>
        <v/>
      </c>
      <c r="CC175" s="31" t="str">
        <f t="shared" si="498"/>
        <v/>
      </c>
      <c r="CD175" s="31" t="str">
        <f t="shared" si="499"/>
        <v/>
      </c>
      <c r="CE175" s="31" t="str">
        <f t="shared" si="500"/>
        <v/>
      </c>
      <c r="CF175" s="31" t="str">
        <f t="shared" si="501"/>
        <v/>
      </c>
      <c r="CG175" s="31" t="str">
        <f t="shared" si="502"/>
        <v/>
      </c>
      <c r="CH175" s="31" t="str">
        <f t="shared" si="503"/>
        <v/>
      </c>
      <c r="CI175" s="31" t="str">
        <f t="shared" si="504"/>
        <v/>
      </c>
      <c r="CJ175" s="31" t="str">
        <f t="shared" si="505"/>
        <v/>
      </c>
      <c r="CK175" s="31" t="str">
        <f t="shared" si="506"/>
        <v/>
      </c>
      <c r="CL175" s="31" t="str">
        <f t="shared" si="507"/>
        <v/>
      </c>
      <c r="CM175" s="31" t="str">
        <f t="shared" si="508"/>
        <v/>
      </c>
      <c r="CN175" s="31" t="str">
        <f t="shared" si="509"/>
        <v/>
      </c>
      <c r="CO175" s="31" t="str">
        <f t="shared" si="510"/>
        <v/>
      </c>
      <c r="CP175" s="31" t="str">
        <f t="shared" si="511"/>
        <v/>
      </c>
      <c r="CQ175" s="31" t="str">
        <f t="shared" si="512"/>
        <v/>
      </c>
      <c r="CR175" s="31" t="str">
        <f t="shared" si="513"/>
        <v/>
      </c>
      <c r="CS175" s="31" t="str">
        <f t="shared" si="514"/>
        <v/>
      </c>
      <c r="CT175" s="31" t="str">
        <f t="shared" si="515"/>
        <v/>
      </c>
      <c r="CU175" s="31" t="str">
        <f t="shared" si="516"/>
        <v/>
      </c>
      <c r="CV175" s="31" t="str">
        <f t="shared" si="517"/>
        <v/>
      </c>
      <c r="CW175" s="31" t="str">
        <f t="shared" si="518"/>
        <v/>
      </c>
      <c r="CX175" s="31" t="str">
        <f t="shared" si="519"/>
        <v/>
      </c>
      <c r="CY175" s="31" t="str">
        <f t="shared" si="520"/>
        <v/>
      </c>
      <c r="CZ175" s="31" t="str">
        <f t="shared" si="521"/>
        <v/>
      </c>
      <c r="DA175" s="31" t="str">
        <f t="shared" si="522"/>
        <v/>
      </c>
      <c r="DB175" s="31" t="str">
        <f t="shared" si="523"/>
        <v/>
      </c>
      <c r="DC175" s="31" t="str">
        <f t="shared" si="524"/>
        <v/>
      </c>
      <c r="DD175" s="31" t="str">
        <f t="shared" si="525"/>
        <v/>
      </c>
      <c r="DE175" s="31" t="str">
        <f t="shared" si="526"/>
        <v/>
      </c>
      <c r="DF175" s="31" t="str">
        <f t="shared" si="527"/>
        <v/>
      </c>
      <c r="DG175" s="31" t="str">
        <f t="shared" si="528"/>
        <v/>
      </c>
      <c r="DH175" s="31" t="str">
        <f t="shared" si="529"/>
        <v/>
      </c>
      <c r="DI175" s="31" t="str">
        <f t="shared" si="530"/>
        <v/>
      </c>
      <c r="DJ175" s="31" t="str">
        <f t="shared" si="531"/>
        <v/>
      </c>
      <c r="DK175" s="31" t="str">
        <f t="shared" si="532"/>
        <v/>
      </c>
      <c r="DL175" s="31" t="str">
        <f t="shared" si="533"/>
        <v/>
      </c>
      <c r="DM175" s="31" t="str">
        <f t="shared" si="534"/>
        <v/>
      </c>
      <c r="DN175" s="31" t="str">
        <f t="shared" si="535"/>
        <v/>
      </c>
      <c r="DO175" s="31" t="str">
        <f t="shared" si="536"/>
        <v/>
      </c>
      <c r="DP175" s="31" t="str">
        <f t="shared" si="537"/>
        <v/>
      </c>
      <c r="DQ175" s="31" t="str">
        <f t="shared" si="538"/>
        <v/>
      </c>
      <c r="DR175" s="31" t="str">
        <f t="shared" si="539"/>
        <v/>
      </c>
      <c r="DS175" s="31" t="str">
        <f t="shared" si="540"/>
        <v/>
      </c>
      <c r="DT175" s="31" t="str">
        <f t="shared" si="541"/>
        <v/>
      </c>
      <c r="DU175" s="31" t="str">
        <f t="shared" si="542"/>
        <v/>
      </c>
      <c r="DV175" s="31" t="str">
        <f t="shared" si="543"/>
        <v/>
      </c>
      <c r="DW175" s="48" t="e">
        <f t="shared" si="544"/>
        <v>#VALUE!</v>
      </c>
      <c r="DX175" s="72" t="str">
        <f t="shared" si="545"/>
        <v/>
      </c>
    </row>
    <row r="176" spans="1:128" ht="13.2" x14ac:dyDescent="0.25">
      <c r="A176" s="31" t="s">
        <v>318</v>
      </c>
      <c r="B176" s="72">
        <v>174</v>
      </c>
      <c r="C176" s="15"/>
      <c r="D176" s="15"/>
      <c r="E176" s="15"/>
      <c r="F176" s="15"/>
      <c r="G176" s="15"/>
      <c r="H176" s="47"/>
      <c r="I176" s="15"/>
      <c r="J176" s="47"/>
      <c r="K176" s="47"/>
      <c r="L176" s="47"/>
      <c r="M176" s="54"/>
      <c r="N176" s="54"/>
      <c r="O176" s="54"/>
      <c r="P176" s="54"/>
      <c r="Q176" s="54"/>
      <c r="R176" s="51"/>
      <c r="S176" s="51"/>
      <c r="T176" s="51"/>
      <c r="U176" s="51"/>
      <c r="V176" s="51"/>
      <c r="W176" s="51"/>
      <c r="X176" s="52" t="str">
        <f t="shared" si="455"/>
        <v xml:space="preserve"> </v>
      </c>
      <c r="Y176" s="52" t="str">
        <f t="shared" si="456"/>
        <v xml:space="preserve"> </v>
      </c>
      <c r="Z176" s="52" t="str">
        <f t="shared" si="457"/>
        <v xml:space="preserve"> </v>
      </c>
      <c r="AA176" s="52" t="str">
        <f t="shared" si="458"/>
        <v xml:space="preserve"> </v>
      </c>
      <c r="AB176" s="52" t="str">
        <f t="shared" si="459"/>
        <v xml:space="preserve"> </v>
      </c>
      <c r="AC176" s="54"/>
      <c r="AD176" s="54"/>
      <c r="AE176" s="54"/>
      <c r="AF176" s="54"/>
      <c r="AG176" s="54"/>
      <c r="AH176" s="52" t="str">
        <f t="shared" si="460"/>
        <v xml:space="preserve"> </v>
      </c>
      <c r="AI176" s="52" t="str">
        <f t="shared" si="461"/>
        <v xml:space="preserve"> </v>
      </c>
      <c r="AJ176" s="52" t="str">
        <f t="shared" si="462"/>
        <v xml:space="preserve"> </v>
      </c>
      <c r="AK176" s="52" t="str">
        <f t="shared" si="463"/>
        <v xml:space="preserve"> </v>
      </c>
      <c r="AL176" s="52" t="str">
        <f t="shared" si="464"/>
        <v xml:space="preserve"> </v>
      </c>
      <c r="AM176" s="53"/>
      <c r="AN176" s="53"/>
      <c r="AO176" s="53"/>
      <c r="AP176" s="53"/>
      <c r="AQ176" s="53"/>
      <c r="AR176" s="53"/>
      <c r="AS176" s="55" t="str">
        <f t="shared" si="465"/>
        <v/>
      </c>
      <c r="AT176" s="31" t="str">
        <f t="shared" si="466"/>
        <v/>
      </c>
      <c r="AU176" s="57" t="str">
        <f>IF(D176="","",IF(LOOKUP(AT176,'Master 2012 Pay Sheet'!$A$5:$A$35,'Master 2012 Pay Sheet'!$B$5:$B$35)&gt;0,LOOKUP(AT176,'Master 2012 Pay Sheet'!$A$5:$A$35,'Master 2012 Pay Sheet'!$B$5:$B$35),0))</f>
        <v/>
      </c>
      <c r="AV176" s="56" t="str">
        <f t="shared" si="467"/>
        <v/>
      </c>
      <c r="AW176" s="31" t="str">
        <f t="shared" si="468"/>
        <v/>
      </c>
      <c r="AX176" s="57" t="str">
        <f>IF(D176="","",IF(LOOKUP(AW176,'Master 2012 Pay Sheet'!$C$5:$C$35,'Master 2012 Pay Sheet'!$D$5:$D$35)&gt;0,LOOKUP(AW176,'Master 2012 Pay Sheet'!$C$5:$C$35,'Master 2012 Pay Sheet'!$D$5:$D$35),0))</f>
        <v/>
      </c>
      <c r="AY176" s="56" t="str">
        <f t="shared" si="469"/>
        <v/>
      </c>
      <c r="AZ176" s="31" t="str">
        <f t="shared" si="470"/>
        <v/>
      </c>
      <c r="BA176" s="57" t="str">
        <f>IF(D176="","",IF(LOOKUP(AZ176,'Master 2012 Pay Sheet'!$E$5:$E$35,'Master 2012 Pay Sheet'!$F$5:$F$35)&gt;0,LOOKUP(AZ176,'Master 2012 Pay Sheet'!$E$5:$E$35,'Master 2012 Pay Sheet'!$F$5:$F$35),0))</f>
        <v/>
      </c>
      <c r="BB176" s="57" t="str">
        <f t="shared" si="471"/>
        <v/>
      </c>
      <c r="BC176" s="31" t="str">
        <f t="shared" si="472"/>
        <v/>
      </c>
      <c r="BD176" s="31" t="str">
        <f t="shared" si="473"/>
        <v/>
      </c>
      <c r="BE176" s="31" t="str">
        <f t="shared" si="474"/>
        <v/>
      </c>
      <c r="BF176" s="56" t="str">
        <f t="shared" si="475"/>
        <v/>
      </c>
      <c r="BG176" s="31" t="str">
        <f t="shared" si="476"/>
        <v/>
      </c>
      <c r="BH176" s="31" t="str">
        <f t="shared" si="477"/>
        <v/>
      </c>
      <c r="BI176" s="56" t="str">
        <f t="shared" si="478"/>
        <v/>
      </c>
      <c r="BJ176" s="31" t="str">
        <f t="shared" si="479"/>
        <v/>
      </c>
      <c r="BK176" s="31" t="str">
        <f t="shared" si="480"/>
        <v/>
      </c>
      <c r="BL176" s="31" t="str">
        <f t="shared" si="481"/>
        <v/>
      </c>
      <c r="BM176" s="31" t="str">
        <f t="shared" si="482"/>
        <v/>
      </c>
      <c r="BN176" s="31" t="str">
        <f t="shared" si="483"/>
        <v/>
      </c>
      <c r="BO176" s="31" t="str">
        <f t="shared" si="484"/>
        <v/>
      </c>
      <c r="BP176" s="31" t="str">
        <f t="shared" si="485"/>
        <v/>
      </c>
      <c r="BQ176" s="31" t="str">
        <f t="shared" si="486"/>
        <v/>
      </c>
      <c r="BR176" s="31" t="str">
        <f t="shared" si="487"/>
        <v/>
      </c>
      <c r="BS176" s="31" t="str">
        <f t="shared" si="488"/>
        <v/>
      </c>
      <c r="BT176" s="31" t="str">
        <f t="shared" si="489"/>
        <v/>
      </c>
      <c r="BU176" s="31" t="str">
        <f t="shared" si="490"/>
        <v/>
      </c>
      <c r="BV176" s="31" t="str">
        <f t="shared" si="491"/>
        <v/>
      </c>
      <c r="BW176" s="31" t="str">
        <f t="shared" si="492"/>
        <v/>
      </c>
      <c r="BX176" s="31" t="str">
        <f t="shared" si="493"/>
        <v/>
      </c>
      <c r="BY176" s="31" t="str">
        <f t="shared" si="494"/>
        <v/>
      </c>
      <c r="BZ176" s="31" t="str">
        <f t="shared" si="495"/>
        <v/>
      </c>
      <c r="CA176" s="31" t="str">
        <f t="shared" si="496"/>
        <v/>
      </c>
      <c r="CB176" s="31" t="str">
        <f t="shared" si="497"/>
        <v/>
      </c>
      <c r="CC176" s="31" t="str">
        <f t="shared" si="498"/>
        <v/>
      </c>
      <c r="CD176" s="31" t="str">
        <f t="shared" si="499"/>
        <v/>
      </c>
      <c r="CE176" s="31" t="str">
        <f t="shared" si="500"/>
        <v/>
      </c>
      <c r="CF176" s="31" t="str">
        <f t="shared" si="501"/>
        <v/>
      </c>
      <c r="CG176" s="31" t="str">
        <f t="shared" si="502"/>
        <v/>
      </c>
      <c r="CH176" s="31" t="str">
        <f t="shared" si="503"/>
        <v/>
      </c>
      <c r="CI176" s="31" t="str">
        <f t="shared" si="504"/>
        <v/>
      </c>
      <c r="CJ176" s="31" t="str">
        <f t="shared" si="505"/>
        <v/>
      </c>
      <c r="CK176" s="31" t="str">
        <f t="shared" si="506"/>
        <v/>
      </c>
      <c r="CL176" s="31" t="str">
        <f t="shared" si="507"/>
        <v/>
      </c>
      <c r="CM176" s="31" t="str">
        <f t="shared" si="508"/>
        <v/>
      </c>
      <c r="CN176" s="31" t="str">
        <f t="shared" si="509"/>
        <v/>
      </c>
      <c r="CO176" s="31" t="str">
        <f t="shared" si="510"/>
        <v/>
      </c>
      <c r="CP176" s="31" t="str">
        <f t="shared" si="511"/>
        <v/>
      </c>
      <c r="CQ176" s="31" t="str">
        <f t="shared" si="512"/>
        <v/>
      </c>
      <c r="CR176" s="31" t="str">
        <f t="shared" si="513"/>
        <v/>
      </c>
      <c r="CS176" s="31" t="str">
        <f t="shared" si="514"/>
        <v/>
      </c>
      <c r="CT176" s="31" t="str">
        <f t="shared" si="515"/>
        <v/>
      </c>
      <c r="CU176" s="31" t="str">
        <f t="shared" si="516"/>
        <v/>
      </c>
      <c r="CV176" s="31" t="str">
        <f t="shared" si="517"/>
        <v/>
      </c>
      <c r="CW176" s="31" t="str">
        <f t="shared" si="518"/>
        <v/>
      </c>
      <c r="CX176" s="31" t="str">
        <f t="shared" si="519"/>
        <v/>
      </c>
      <c r="CY176" s="31" t="str">
        <f t="shared" si="520"/>
        <v/>
      </c>
      <c r="CZ176" s="31" t="str">
        <f t="shared" si="521"/>
        <v/>
      </c>
      <c r="DA176" s="31" t="str">
        <f t="shared" si="522"/>
        <v/>
      </c>
      <c r="DB176" s="31" t="str">
        <f t="shared" si="523"/>
        <v/>
      </c>
      <c r="DC176" s="31" t="str">
        <f t="shared" si="524"/>
        <v/>
      </c>
      <c r="DD176" s="31" t="str">
        <f t="shared" si="525"/>
        <v/>
      </c>
      <c r="DE176" s="31" t="str">
        <f t="shared" si="526"/>
        <v/>
      </c>
      <c r="DF176" s="31" t="str">
        <f t="shared" si="527"/>
        <v/>
      </c>
      <c r="DG176" s="31" t="str">
        <f t="shared" si="528"/>
        <v/>
      </c>
      <c r="DH176" s="31" t="str">
        <f t="shared" si="529"/>
        <v/>
      </c>
      <c r="DI176" s="31" t="str">
        <f t="shared" si="530"/>
        <v/>
      </c>
      <c r="DJ176" s="31" t="str">
        <f t="shared" si="531"/>
        <v/>
      </c>
      <c r="DK176" s="31" t="str">
        <f t="shared" si="532"/>
        <v/>
      </c>
      <c r="DL176" s="31" t="str">
        <f t="shared" si="533"/>
        <v/>
      </c>
      <c r="DM176" s="31" t="str">
        <f t="shared" si="534"/>
        <v/>
      </c>
      <c r="DN176" s="31" t="str">
        <f t="shared" si="535"/>
        <v/>
      </c>
      <c r="DO176" s="31" t="str">
        <f t="shared" si="536"/>
        <v/>
      </c>
      <c r="DP176" s="31" t="str">
        <f t="shared" si="537"/>
        <v/>
      </c>
      <c r="DQ176" s="31" t="str">
        <f t="shared" si="538"/>
        <v/>
      </c>
      <c r="DR176" s="31" t="str">
        <f t="shared" si="539"/>
        <v/>
      </c>
      <c r="DS176" s="31" t="str">
        <f t="shared" si="540"/>
        <v/>
      </c>
      <c r="DT176" s="31" t="str">
        <f t="shared" si="541"/>
        <v/>
      </c>
      <c r="DU176" s="31" t="str">
        <f t="shared" si="542"/>
        <v/>
      </c>
      <c r="DV176" s="31" t="str">
        <f t="shared" si="543"/>
        <v/>
      </c>
      <c r="DW176" s="48" t="e">
        <f t="shared" si="544"/>
        <v>#VALUE!</v>
      </c>
      <c r="DX176" s="72" t="str">
        <f t="shared" si="545"/>
        <v/>
      </c>
    </row>
    <row r="177" spans="1:128" ht="13.2" x14ac:dyDescent="0.25">
      <c r="A177" s="31" t="s">
        <v>318</v>
      </c>
      <c r="B177" s="72">
        <v>175</v>
      </c>
      <c r="C177" s="15"/>
      <c r="D177" s="15"/>
      <c r="E177" s="15"/>
      <c r="F177" s="15"/>
      <c r="G177" s="15"/>
      <c r="H177" s="47"/>
      <c r="I177" s="15"/>
      <c r="J177" s="47"/>
      <c r="K177" s="47"/>
      <c r="L177" s="47"/>
      <c r="M177" s="54"/>
      <c r="N177" s="54"/>
      <c r="O177" s="54"/>
      <c r="P177" s="54"/>
      <c r="Q177" s="54"/>
      <c r="R177" s="51"/>
      <c r="S177" s="51"/>
      <c r="T177" s="51"/>
      <c r="U177" s="51"/>
      <c r="V177" s="51"/>
      <c r="W177" s="51"/>
      <c r="X177" s="52" t="str">
        <f t="shared" si="455"/>
        <v xml:space="preserve"> </v>
      </c>
      <c r="Y177" s="52" t="str">
        <f t="shared" si="456"/>
        <v xml:space="preserve"> </v>
      </c>
      <c r="Z177" s="52" t="str">
        <f t="shared" si="457"/>
        <v xml:space="preserve"> </v>
      </c>
      <c r="AA177" s="52" t="str">
        <f t="shared" si="458"/>
        <v xml:space="preserve"> </v>
      </c>
      <c r="AB177" s="52" t="str">
        <f t="shared" si="459"/>
        <v xml:space="preserve"> </v>
      </c>
      <c r="AC177" s="54"/>
      <c r="AD177" s="54"/>
      <c r="AE177" s="54"/>
      <c r="AF177" s="54"/>
      <c r="AG177" s="54"/>
      <c r="AH177" s="52" t="str">
        <f t="shared" si="460"/>
        <v xml:space="preserve"> </v>
      </c>
      <c r="AI177" s="52" t="str">
        <f t="shared" si="461"/>
        <v xml:space="preserve"> </v>
      </c>
      <c r="AJ177" s="52" t="str">
        <f t="shared" si="462"/>
        <v xml:space="preserve"> </v>
      </c>
      <c r="AK177" s="52" t="str">
        <f t="shared" si="463"/>
        <v xml:space="preserve"> </v>
      </c>
      <c r="AL177" s="52" t="str">
        <f t="shared" si="464"/>
        <v xml:space="preserve"> </v>
      </c>
      <c r="AM177" s="53"/>
      <c r="AN177" s="53"/>
      <c r="AO177" s="53"/>
      <c r="AP177" s="53"/>
      <c r="AQ177" s="53"/>
      <c r="AR177" s="53"/>
      <c r="AS177" s="55" t="str">
        <f t="shared" si="465"/>
        <v/>
      </c>
      <c r="AT177" s="31" t="str">
        <f t="shared" si="466"/>
        <v/>
      </c>
      <c r="AU177" s="57" t="str">
        <f>IF(D177="","",IF(LOOKUP(AT177,'Master 2012 Pay Sheet'!$A$5:$A$35,'Master 2012 Pay Sheet'!$B$5:$B$35)&gt;0,LOOKUP(AT177,'Master 2012 Pay Sheet'!$A$5:$A$35,'Master 2012 Pay Sheet'!$B$5:$B$35),0))</f>
        <v/>
      </c>
      <c r="AV177" s="56" t="str">
        <f t="shared" si="467"/>
        <v/>
      </c>
      <c r="AW177" s="31" t="str">
        <f t="shared" si="468"/>
        <v/>
      </c>
      <c r="AX177" s="57" t="str">
        <f>IF(D177="","",IF(LOOKUP(AW177,'Master 2012 Pay Sheet'!$C$5:$C$35,'Master 2012 Pay Sheet'!$D$5:$D$35)&gt;0,LOOKUP(AW177,'Master 2012 Pay Sheet'!$C$5:$C$35,'Master 2012 Pay Sheet'!$D$5:$D$35),0))</f>
        <v/>
      </c>
      <c r="AY177" s="56" t="str">
        <f t="shared" si="469"/>
        <v/>
      </c>
      <c r="AZ177" s="31" t="str">
        <f t="shared" si="470"/>
        <v/>
      </c>
      <c r="BA177" s="57" t="str">
        <f>IF(D177="","",IF(LOOKUP(AZ177,'Master 2012 Pay Sheet'!$E$5:$E$35,'Master 2012 Pay Sheet'!$F$5:$F$35)&gt;0,LOOKUP(AZ177,'Master 2012 Pay Sheet'!$E$5:$E$35,'Master 2012 Pay Sheet'!$F$5:$F$35),0))</f>
        <v/>
      </c>
      <c r="BB177" s="57" t="str">
        <f t="shared" si="471"/>
        <v/>
      </c>
      <c r="BC177" s="31" t="str">
        <f t="shared" si="472"/>
        <v/>
      </c>
      <c r="BD177" s="31" t="str">
        <f t="shared" si="473"/>
        <v/>
      </c>
      <c r="BE177" s="31" t="str">
        <f t="shared" si="474"/>
        <v/>
      </c>
      <c r="BF177" s="56" t="str">
        <f t="shared" si="475"/>
        <v/>
      </c>
      <c r="BG177" s="31" t="str">
        <f t="shared" si="476"/>
        <v/>
      </c>
      <c r="BH177" s="31" t="str">
        <f t="shared" si="477"/>
        <v/>
      </c>
      <c r="BI177" s="56" t="str">
        <f t="shared" si="478"/>
        <v/>
      </c>
      <c r="BJ177" s="31" t="str">
        <f t="shared" si="479"/>
        <v/>
      </c>
      <c r="BK177" s="31" t="str">
        <f t="shared" si="480"/>
        <v/>
      </c>
      <c r="BL177" s="31" t="str">
        <f t="shared" si="481"/>
        <v/>
      </c>
      <c r="BM177" s="31" t="str">
        <f t="shared" si="482"/>
        <v/>
      </c>
      <c r="BN177" s="31" t="str">
        <f t="shared" si="483"/>
        <v/>
      </c>
      <c r="BO177" s="31" t="str">
        <f t="shared" si="484"/>
        <v/>
      </c>
      <c r="BP177" s="31" t="str">
        <f t="shared" si="485"/>
        <v/>
      </c>
      <c r="BQ177" s="31" t="str">
        <f t="shared" si="486"/>
        <v/>
      </c>
      <c r="BR177" s="31" t="str">
        <f t="shared" si="487"/>
        <v/>
      </c>
      <c r="BS177" s="31" t="str">
        <f t="shared" si="488"/>
        <v/>
      </c>
      <c r="BT177" s="31" t="str">
        <f t="shared" si="489"/>
        <v/>
      </c>
      <c r="BU177" s="31" t="str">
        <f t="shared" si="490"/>
        <v/>
      </c>
      <c r="BV177" s="31" t="str">
        <f t="shared" si="491"/>
        <v/>
      </c>
      <c r="BW177" s="31" t="str">
        <f t="shared" si="492"/>
        <v/>
      </c>
      <c r="BX177" s="31" t="str">
        <f t="shared" si="493"/>
        <v/>
      </c>
      <c r="BY177" s="31" t="str">
        <f t="shared" si="494"/>
        <v/>
      </c>
      <c r="BZ177" s="31" t="str">
        <f t="shared" si="495"/>
        <v/>
      </c>
      <c r="CA177" s="31" t="str">
        <f t="shared" si="496"/>
        <v/>
      </c>
      <c r="CB177" s="31" t="str">
        <f t="shared" si="497"/>
        <v/>
      </c>
      <c r="CC177" s="31" t="str">
        <f t="shared" si="498"/>
        <v/>
      </c>
      <c r="CD177" s="31" t="str">
        <f t="shared" si="499"/>
        <v/>
      </c>
      <c r="CE177" s="31" t="str">
        <f t="shared" si="500"/>
        <v/>
      </c>
      <c r="CF177" s="31" t="str">
        <f t="shared" si="501"/>
        <v/>
      </c>
      <c r="CG177" s="31" t="str">
        <f t="shared" si="502"/>
        <v/>
      </c>
      <c r="CH177" s="31" t="str">
        <f t="shared" si="503"/>
        <v/>
      </c>
      <c r="CI177" s="31" t="str">
        <f t="shared" si="504"/>
        <v/>
      </c>
      <c r="CJ177" s="31" t="str">
        <f t="shared" si="505"/>
        <v/>
      </c>
      <c r="CK177" s="31" t="str">
        <f t="shared" si="506"/>
        <v/>
      </c>
      <c r="CL177" s="31" t="str">
        <f t="shared" si="507"/>
        <v/>
      </c>
      <c r="CM177" s="31" t="str">
        <f t="shared" si="508"/>
        <v/>
      </c>
      <c r="CN177" s="31" t="str">
        <f t="shared" si="509"/>
        <v/>
      </c>
      <c r="CO177" s="31" t="str">
        <f t="shared" si="510"/>
        <v/>
      </c>
      <c r="CP177" s="31" t="str">
        <f t="shared" si="511"/>
        <v/>
      </c>
      <c r="CQ177" s="31" t="str">
        <f t="shared" si="512"/>
        <v/>
      </c>
      <c r="CR177" s="31" t="str">
        <f t="shared" si="513"/>
        <v/>
      </c>
      <c r="CS177" s="31" t="str">
        <f t="shared" si="514"/>
        <v/>
      </c>
      <c r="CT177" s="31" t="str">
        <f t="shared" si="515"/>
        <v/>
      </c>
      <c r="CU177" s="31" t="str">
        <f t="shared" si="516"/>
        <v/>
      </c>
      <c r="CV177" s="31" t="str">
        <f t="shared" si="517"/>
        <v/>
      </c>
      <c r="CW177" s="31" t="str">
        <f t="shared" si="518"/>
        <v/>
      </c>
      <c r="CX177" s="31" t="str">
        <f t="shared" si="519"/>
        <v/>
      </c>
      <c r="CY177" s="31" t="str">
        <f t="shared" si="520"/>
        <v/>
      </c>
      <c r="CZ177" s="31" t="str">
        <f t="shared" si="521"/>
        <v/>
      </c>
      <c r="DA177" s="31" t="str">
        <f t="shared" si="522"/>
        <v/>
      </c>
      <c r="DB177" s="31" t="str">
        <f t="shared" si="523"/>
        <v/>
      </c>
      <c r="DC177" s="31" t="str">
        <f t="shared" si="524"/>
        <v/>
      </c>
      <c r="DD177" s="31" t="str">
        <f t="shared" si="525"/>
        <v/>
      </c>
      <c r="DE177" s="31" t="str">
        <f t="shared" si="526"/>
        <v/>
      </c>
      <c r="DF177" s="31" t="str">
        <f t="shared" si="527"/>
        <v/>
      </c>
      <c r="DG177" s="31" t="str">
        <f t="shared" si="528"/>
        <v/>
      </c>
      <c r="DH177" s="31" t="str">
        <f t="shared" si="529"/>
        <v/>
      </c>
      <c r="DI177" s="31" t="str">
        <f t="shared" si="530"/>
        <v/>
      </c>
      <c r="DJ177" s="31" t="str">
        <f t="shared" si="531"/>
        <v/>
      </c>
      <c r="DK177" s="31" t="str">
        <f t="shared" si="532"/>
        <v/>
      </c>
      <c r="DL177" s="31" t="str">
        <f t="shared" si="533"/>
        <v/>
      </c>
      <c r="DM177" s="31" t="str">
        <f t="shared" si="534"/>
        <v/>
      </c>
      <c r="DN177" s="31" t="str">
        <f t="shared" si="535"/>
        <v/>
      </c>
      <c r="DO177" s="31" t="str">
        <f t="shared" si="536"/>
        <v/>
      </c>
      <c r="DP177" s="31" t="str">
        <f t="shared" si="537"/>
        <v/>
      </c>
      <c r="DQ177" s="31" t="str">
        <f t="shared" si="538"/>
        <v/>
      </c>
      <c r="DR177" s="31" t="str">
        <f t="shared" si="539"/>
        <v/>
      </c>
      <c r="DS177" s="31" t="str">
        <f t="shared" si="540"/>
        <v/>
      </c>
      <c r="DT177" s="31" t="str">
        <f t="shared" si="541"/>
        <v/>
      </c>
      <c r="DU177" s="31" t="str">
        <f t="shared" si="542"/>
        <v/>
      </c>
      <c r="DV177" s="31" t="str">
        <f t="shared" si="543"/>
        <v/>
      </c>
      <c r="DW177" s="48" t="e">
        <f t="shared" si="544"/>
        <v>#VALUE!</v>
      </c>
      <c r="DX177" s="72" t="str">
        <f t="shared" si="545"/>
        <v/>
      </c>
    </row>
    <row r="178" spans="1:128" ht="13.2" x14ac:dyDescent="0.25">
      <c r="A178" s="31" t="s">
        <v>318</v>
      </c>
      <c r="B178" s="72">
        <v>176</v>
      </c>
      <c r="C178" s="15"/>
      <c r="D178" s="15"/>
      <c r="E178" s="15"/>
      <c r="F178" s="15"/>
      <c r="G178" s="15"/>
      <c r="H178" s="47"/>
      <c r="I178" s="15"/>
      <c r="J178" s="47"/>
      <c r="K178" s="47"/>
      <c r="L178" s="47"/>
      <c r="M178" s="54"/>
      <c r="N178" s="54"/>
      <c r="O178" s="54"/>
      <c r="P178" s="54"/>
      <c r="Q178" s="54"/>
      <c r="R178" s="51"/>
      <c r="S178" s="51"/>
      <c r="T178" s="51"/>
      <c r="U178" s="51"/>
      <c r="V178" s="51"/>
      <c r="W178" s="51"/>
      <c r="X178" s="52" t="str">
        <f t="shared" si="455"/>
        <v xml:space="preserve"> </v>
      </c>
      <c r="Y178" s="52" t="str">
        <f t="shared" si="456"/>
        <v xml:space="preserve"> </v>
      </c>
      <c r="Z178" s="52" t="str">
        <f t="shared" si="457"/>
        <v xml:space="preserve"> </v>
      </c>
      <c r="AA178" s="52" t="str">
        <f t="shared" si="458"/>
        <v xml:space="preserve"> </v>
      </c>
      <c r="AB178" s="52" t="str">
        <f t="shared" si="459"/>
        <v xml:space="preserve"> </v>
      </c>
      <c r="AC178" s="54"/>
      <c r="AD178" s="54"/>
      <c r="AE178" s="54"/>
      <c r="AF178" s="54"/>
      <c r="AG178" s="54"/>
      <c r="AH178" s="52" t="str">
        <f t="shared" si="460"/>
        <v xml:space="preserve"> </v>
      </c>
      <c r="AI178" s="52" t="str">
        <f t="shared" si="461"/>
        <v xml:space="preserve"> </v>
      </c>
      <c r="AJ178" s="52" t="str">
        <f t="shared" si="462"/>
        <v xml:space="preserve"> </v>
      </c>
      <c r="AK178" s="52" t="str">
        <f t="shared" si="463"/>
        <v xml:space="preserve"> </v>
      </c>
      <c r="AL178" s="52" t="str">
        <f t="shared" si="464"/>
        <v xml:space="preserve"> </v>
      </c>
      <c r="AM178" s="53"/>
      <c r="AN178" s="53"/>
      <c r="AO178" s="53"/>
      <c r="AP178" s="53"/>
      <c r="AQ178" s="53"/>
      <c r="AR178" s="53"/>
      <c r="AS178" s="55" t="str">
        <f t="shared" si="465"/>
        <v/>
      </c>
      <c r="AT178" s="31" t="str">
        <f t="shared" si="466"/>
        <v/>
      </c>
      <c r="AU178" s="57" t="str">
        <f>IF(D178="","",IF(LOOKUP(AT178,'Master 2012 Pay Sheet'!$A$5:$A$35,'Master 2012 Pay Sheet'!$B$5:$B$35)&gt;0,LOOKUP(AT178,'Master 2012 Pay Sheet'!$A$5:$A$35,'Master 2012 Pay Sheet'!$B$5:$B$35),0))</f>
        <v/>
      </c>
      <c r="AV178" s="56" t="str">
        <f t="shared" si="467"/>
        <v/>
      </c>
      <c r="AW178" s="31" t="str">
        <f t="shared" si="468"/>
        <v/>
      </c>
      <c r="AX178" s="57" t="str">
        <f>IF(D178="","",IF(LOOKUP(AW178,'Master 2012 Pay Sheet'!$C$5:$C$35,'Master 2012 Pay Sheet'!$D$5:$D$35)&gt;0,LOOKUP(AW178,'Master 2012 Pay Sheet'!$C$5:$C$35,'Master 2012 Pay Sheet'!$D$5:$D$35),0))</f>
        <v/>
      </c>
      <c r="AY178" s="56" t="str">
        <f t="shared" si="469"/>
        <v/>
      </c>
      <c r="AZ178" s="31" t="str">
        <f t="shared" si="470"/>
        <v/>
      </c>
      <c r="BA178" s="57" t="str">
        <f>IF(D178="","",IF(LOOKUP(AZ178,'Master 2012 Pay Sheet'!$E$5:$E$35,'Master 2012 Pay Sheet'!$F$5:$F$35)&gt;0,LOOKUP(AZ178,'Master 2012 Pay Sheet'!$E$5:$E$35,'Master 2012 Pay Sheet'!$F$5:$F$35),0))</f>
        <v/>
      </c>
      <c r="BB178" s="57" t="str">
        <f t="shared" si="471"/>
        <v/>
      </c>
      <c r="BC178" s="31" t="str">
        <f t="shared" si="472"/>
        <v/>
      </c>
      <c r="BD178" s="31" t="str">
        <f t="shared" si="473"/>
        <v/>
      </c>
      <c r="BE178" s="31" t="str">
        <f t="shared" si="474"/>
        <v/>
      </c>
      <c r="BF178" s="56" t="str">
        <f t="shared" si="475"/>
        <v/>
      </c>
      <c r="BG178" s="31" t="str">
        <f t="shared" si="476"/>
        <v/>
      </c>
      <c r="BH178" s="31" t="str">
        <f t="shared" si="477"/>
        <v/>
      </c>
      <c r="BI178" s="56" t="str">
        <f t="shared" si="478"/>
        <v/>
      </c>
      <c r="BJ178" s="31" t="str">
        <f t="shared" si="479"/>
        <v/>
      </c>
      <c r="BK178" s="31" t="str">
        <f t="shared" si="480"/>
        <v/>
      </c>
      <c r="BL178" s="31" t="str">
        <f t="shared" si="481"/>
        <v/>
      </c>
      <c r="BM178" s="31" t="str">
        <f t="shared" si="482"/>
        <v/>
      </c>
      <c r="BN178" s="31" t="str">
        <f t="shared" si="483"/>
        <v/>
      </c>
      <c r="BO178" s="31" t="str">
        <f t="shared" si="484"/>
        <v/>
      </c>
      <c r="BP178" s="31" t="str">
        <f t="shared" si="485"/>
        <v/>
      </c>
      <c r="BQ178" s="31" t="str">
        <f t="shared" si="486"/>
        <v/>
      </c>
      <c r="BR178" s="31" t="str">
        <f t="shared" si="487"/>
        <v/>
      </c>
      <c r="BS178" s="31" t="str">
        <f t="shared" si="488"/>
        <v/>
      </c>
      <c r="BT178" s="31" t="str">
        <f t="shared" si="489"/>
        <v/>
      </c>
      <c r="BU178" s="31" t="str">
        <f t="shared" si="490"/>
        <v/>
      </c>
      <c r="BV178" s="31" t="str">
        <f t="shared" si="491"/>
        <v/>
      </c>
      <c r="BW178" s="31" t="str">
        <f t="shared" si="492"/>
        <v/>
      </c>
      <c r="BX178" s="31" t="str">
        <f t="shared" si="493"/>
        <v/>
      </c>
      <c r="BY178" s="31" t="str">
        <f t="shared" si="494"/>
        <v/>
      </c>
      <c r="BZ178" s="31" t="str">
        <f t="shared" si="495"/>
        <v/>
      </c>
      <c r="CA178" s="31" t="str">
        <f t="shared" si="496"/>
        <v/>
      </c>
      <c r="CB178" s="31" t="str">
        <f t="shared" si="497"/>
        <v/>
      </c>
      <c r="CC178" s="31" t="str">
        <f t="shared" si="498"/>
        <v/>
      </c>
      <c r="CD178" s="31" t="str">
        <f t="shared" si="499"/>
        <v/>
      </c>
      <c r="CE178" s="31" t="str">
        <f t="shared" si="500"/>
        <v/>
      </c>
      <c r="CF178" s="31" t="str">
        <f t="shared" si="501"/>
        <v/>
      </c>
      <c r="CG178" s="31" t="str">
        <f t="shared" si="502"/>
        <v/>
      </c>
      <c r="CH178" s="31" t="str">
        <f t="shared" si="503"/>
        <v/>
      </c>
      <c r="CI178" s="31" t="str">
        <f t="shared" si="504"/>
        <v/>
      </c>
      <c r="CJ178" s="31" t="str">
        <f t="shared" si="505"/>
        <v/>
      </c>
      <c r="CK178" s="31" t="str">
        <f t="shared" si="506"/>
        <v/>
      </c>
      <c r="CL178" s="31" t="str">
        <f t="shared" si="507"/>
        <v/>
      </c>
      <c r="CM178" s="31" t="str">
        <f t="shared" si="508"/>
        <v/>
      </c>
      <c r="CN178" s="31" t="str">
        <f t="shared" si="509"/>
        <v/>
      </c>
      <c r="CO178" s="31" t="str">
        <f t="shared" si="510"/>
        <v/>
      </c>
      <c r="CP178" s="31" t="str">
        <f t="shared" si="511"/>
        <v/>
      </c>
      <c r="CQ178" s="31" t="str">
        <f t="shared" si="512"/>
        <v/>
      </c>
      <c r="CR178" s="31" t="str">
        <f t="shared" si="513"/>
        <v/>
      </c>
      <c r="CS178" s="31" t="str">
        <f t="shared" si="514"/>
        <v/>
      </c>
      <c r="CT178" s="31" t="str">
        <f t="shared" si="515"/>
        <v/>
      </c>
      <c r="CU178" s="31" t="str">
        <f t="shared" si="516"/>
        <v/>
      </c>
      <c r="CV178" s="31" t="str">
        <f t="shared" si="517"/>
        <v/>
      </c>
      <c r="CW178" s="31" t="str">
        <f t="shared" si="518"/>
        <v/>
      </c>
      <c r="CX178" s="31" t="str">
        <f t="shared" si="519"/>
        <v/>
      </c>
      <c r="CY178" s="31" t="str">
        <f t="shared" si="520"/>
        <v/>
      </c>
      <c r="CZ178" s="31" t="str">
        <f t="shared" si="521"/>
        <v/>
      </c>
      <c r="DA178" s="31" t="str">
        <f t="shared" si="522"/>
        <v/>
      </c>
      <c r="DB178" s="31" t="str">
        <f t="shared" si="523"/>
        <v/>
      </c>
      <c r="DC178" s="31" t="str">
        <f t="shared" si="524"/>
        <v/>
      </c>
      <c r="DD178" s="31" t="str">
        <f t="shared" si="525"/>
        <v/>
      </c>
      <c r="DE178" s="31" t="str">
        <f t="shared" si="526"/>
        <v/>
      </c>
      <c r="DF178" s="31" t="str">
        <f t="shared" si="527"/>
        <v/>
      </c>
      <c r="DG178" s="31" t="str">
        <f t="shared" si="528"/>
        <v/>
      </c>
      <c r="DH178" s="31" t="str">
        <f t="shared" si="529"/>
        <v/>
      </c>
      <c r="DI178" s="31" t="str">
        <f t="shared" si="530"/>
        <v/>
      </c>
      <c r="DJ178" s="31" t="str">
        <f t="shared" si="531"/>
        <v/>
      </c>
      <c r="DK178" s="31" t="str">
        <f t="shared" si="532"/>
        <v/>
      </c>
      <c r="DL178" s="31" t="str">
        <f t="shared" si="533"/>
        <v/>
      </c>
      <c r="DM178" s="31" t="str">
        <f t="shared" si="534"/>
        <v/>
      </c>
      <c r="DN178" s="31" t="str">
        <f t="shared" si="535"/>
        <v/>
      </c>
      <c r="DO178" s="31" t="str">
        <f t="shared" si="536"/>
        <v/>
      </c>
      <c r="DP178" s="31" t="str">
        <f t="shared" si="537"/>
        <v/>
      </c>
      <c r="DQ178" s="31" t="str">
        <f t="shared" si="538"/>
        <v/>
      </c>
      <c r="DR178" s="31" t="str">
        <f t="shared" si="539"/>
        <v/>
      </c>
      <c r="DS178" s="31" t="str">
        <f t="shared" si="540"/>
        <v/>
      </c>
      <c r="DT178" s="31" t="str">
        <f t="shared" si="541"/>
        <v/>
      </c>
      <c r="DU178" s="31" t="str">
        <f t="shared" si="542"/>
        <v/>
      </c>
      <c r="DV178" s="31" t="str">
        <f t="shared" si="543"/>
        <v/>
      </c>
      <c r="DW178" s="48" t="e">
        <f t="shared" si="544"/>
        <v>#VALUE!</v>
      </c>
      <c r="DX178" s="72" t="str">
        <f t="shared" si="545"/>
        <v/>
      </c>
    </row>
    <row r="179" spans="1:128" ht="13.2" x14ac:dyDescent="0.25">
      <c r="A179" s="31" t="s">
        <v>318</v>
      </c>
      <c r="B179" s="72">
        <v>177</v>
      </c>
      <c r="C179" s="15"/>
      <c r="D179" s="15"/>
      <c r="E179" s="15"/>
      <c r="F179" s="15"/>
      <c r="G179" s="15"/>
      <c r="H179" s="47"/>
      <c r="I179" s="15"/>
      <c r="J179" s="47"/>
      <c r="K179" s="47"/>
      <c r="L179" s="47"/>
      <c r="M179" s="54"/>
      <c r="N179" s="54"/>
      <c r="O179" s="54"/>
      <c r="P179" s="54"/>
      <c r="Q179" s="54"/>
      <c r="R179" s="51"/>
      <c r="S179" s="51"/>
      <c r="T179" s="51"/>
      <c r="U179" s="51"/>
      <c r="V179" s="51"/>
      <c r="W179" s="51"/>
      <c r="X179" s="52" t="str">
        <f t="shared" si="455"/>
        <v xml:space="preserve"> </v>
      </c>
      <c r="Y179" s="52" t="str">
        <f t="shared" si="456"/>
        <v xml:space="preserve"> </v>
      </c>
      <c r="Z179" s="52" t="str">
        <f t="shared" si="457"/>
        <v xml:space="preserve"> </v>
      </c>
      <c r="AA179" s="52" t="str">
        <f t="shared" si="458"/>
        <v xml:space="preserve"> </v>
      </c>
      <c r="AB179" s="52" t="str">
        <f t="shared" si="459"/>
        <v xml:space="preserve"> </v>
      </c>
      <c r="AC179" s="54"/>
      <c r="AD179" s="54"/>
      <c r="AE179" s="54"/>
      <c r="AF179" s="54"/>
      <c r="AG179" s="54"/>
      <c r="AH179" s="52" t="str">
        <f t="shared" si="460"/>
        <v xml:space="preserve"> </v>
      </c>
      <c r="AI179" s="52" t="str">
        <f t="shared" si="461"/>
        <v xml:space="preserve"> </v>
      </c>
      <c r="AJ179" s="52" t="str">
        <f t="shared" si="462"/>
        <v xml:space="preserve"> </v>
      </c>
      <c r="AK179" s="52" t="str">
        <f t="shared" si="463"/>
        <v xml:space="preserve"> </v>
      </c>
      <c r="AL179" s="52" t="str">
        <f t="shared" si="464"/>
        <v xml:space="preserve"> </v>
      </c>
      <c r="AM179" s="53"/>
      <c r="AN179" s="53"/>
      <c r="AO179" s="53"/>
      <c r="AP179" s="53"/>
      <c r="AQ179" s="53"/>
      <c r="AR179" s="53"/>
      <c r="AS179" s="55" t="str">
        <f t="shared" si="465"/>
        <v/>
      </c>
      <c r="AT179" s="31" t="str">
        <f t="shared" si="466"/>
        <v/>
      </c>
      <c r="AU179" s="57" t="str">
        <f>IF(D179="","",IF(LOOKUP(AT179,'Master 2012 Pay Sheet'!$A$5:$A$35,'Master 2012 Pay Sheet'!$B$5:$B$35)&gt;0,LOOKUP(AT179,'Master 2012 Pay Sheet'!$A$5:$A$35,'Master 2012 Pay Sheet'!$B$5:$B$35),0))</f>
        <v/>
      </c>
      <c r="AV179" s="56" t="str">
        <f t="shared" si="467"/>
        <v/>
      </c>
      <c r="AW179" s="31" t="str">
        <f t="shared" si="468"/>
        <v/>
      </c>
      <c r="AX179" s="57" t="str">
        <f>IF(D179="","",IF(LOOKUP(AW179,'Master 2012 Pay Sheet'!$C$5:$C$35,'Master 2012 Pay Sheet'!$D$5:$D$35)&gt;0,LOOKUP(AW179,'Master 2012 Pay Sheet'!$C$5:$C$35,'Master 2012 Pay Sheet'!$D$5:$D$35),0))</f>
        <v/>
      </c>
      <c r="AY179" s="56" t="str">
        <f t="shared" si="469"/>
        <v/>
      </c>
      <c r="AZ179" s="31" t="str">
        <f t="shared" si="470"/>
        <v/>
      </c>
      <c r="BA179" s="57" t="str">
        <f>IF(D179="","",IF(LOOKUP(AZ179,'Master 2012 Pay Sheet'!$E$5:$E$35,'Master 2012 Pay Sheet'!$F$5:$F$35)&gt;0,LOOKUP(AZ179,'Master 2012 Pay Sheet'!$E$5:$E$35,'Master 2012 Pay Sheet'!$F$5:$F$35),0))</f>
        <v/>
      </c>
      <c r="BB179" s="57" t="str">
        <f t="shared" si="471"/>
        <v/>
      </c>
      <c r="BC179" s="31" t="str">
        <f t="shared" si="472"/>
        <v/>
      </c>
      <c r="BD179" s="31" t="str">
        <f t="shared" si="473"/>
        <v/>
      </c>
      <c r="BE179" s="31" t="str">
        <f t="shared" si="474"/>
        <v/>
      </c>
      <c r="BF179" s="56" t="str">
        <f t="shared" si="475"/>
        <v/>
      </c>
      <c r="BG179" s="31" t="str">
        <f t="shared" si="476"/>
        <v/>
      </c>
      <c r="BH179" s="31" t="str">
        <f t="shared" si="477"/>
        <v/>
      </c>
      <c r="BI179" s="56" t="str">
        <f t="shared" si="478"/>
        <v/>
      </c>
      <c r="BJ179" s="31" t="str">
        <f t="shared" si="479"/>
        <v/>
      </c>
      <c r="BK179" s="31" t="str">
        <f t="shared" si="480"/>
        <v/>
      </c>
      <c r="BL179" s="31" t="str">
        <f t="shared" si="481"/>
        <v/>
      </c>
      <c r="BM179" s="31" t="str">
        <f t="shared" si="482"/>
        <v/>
      </c>
      <c r="BN179" s="31" t="str">
        <f t="shared" si="483"/>
        <v/>
      </c>
      <c r="BO179" s="31" t="str">
        <f t="shared" si="484"/>
        <v/>
      </c>
      <c r="BP179" s="31" t="str">
        <f t="shared" si="485"/>
        <v/>
      </c>
      <c r="BQ179" s="31" t="str">
        <f t="shared" si="486"/>
        <v/>
      </c>
      <c r="BR179" s="31" t="str">
        <f t="shared" si="487"/>
        <v/>
      </c>
      <c r="BS179" s="31" t="str">
        <f t="shared" si="488"/>
        <v/>
      </c>
      <c r="BT179" s="31" t="str">
        <f t="shared" si="489"/>
        <v/>
      </c>
      <c r="BU179" s="31" t="str">
        <f t="shared" si="490"/>
        <v/>
      </c>
      <c r="BV179" s="31" t="str">
        <f t="shared" si="491"/>
        <v/>
      </c>
      <c r="BW179" s="31" t="str">
        <f t="shared" si="492"/>
        <v/>
      </c>
      <c r="BX179" s="31" t="str">
        <f t="shared" si="493"/>
        <v/>
      </c>
      <c r="BY179" s="31" t="str">
        <f t="shared" si="494"/>
        <v/>
      </c>
      <c r="BZ179" s="31" t="str">
        <f t="shared" si="495"/>
        <v/>
      </c>
      <c r="CA179" s="31" t="str">
        <f t="shared" si="496"/>
        <v/>
      </c>
      <c r="CB179" s="31" t="str">
        <f t="shared" si="497"/>
        <v/>
      </c>
      <c r="CC179" s="31" t="str">
        <f t="shared" si="498"/>
        <v/>
      </c>
      <c r="CD179" s="31" t="str">
        <f t="shared" si="499"/>
        <v/>
      </c>
      <c r="CE179" s="31" t="str">
        <f t="shared" si="500"/>
        <v/>
      </c>
      <c r="CF179" s="31" t="str">
        <f t="shared" si="501"/>
        <v/>
      </c>
      <c r="CG179" s="31" t="str">
        <f t="shared" si="502"/>
        <v/>
      </c>
      <c r="CH179" s="31" t="str">
        <f t="shared" si="503"/>
        <v/>
      </c>
      <c r="CI179" s="31" t="str">
        <f t="shared" si="504"/>
        <v/>
      </c>
      <c r="CJ179" s="31" t="str">
        <f t="shared" si="505"/>
        <v/>
      </c>
      <c r="CK179" s="31" t="str">
        <f t="shared" si="506"/>
        <v/>
      </c>
      <c r="CL179" s="31" t="str">
        <f t="shared" si="507"/>
        <v/>
      </c>
      <c r="CM179" s="31" t="str">
        <f t="shared" si="508"/>
        <v/>
      </c>
      <c r="CN179" s="31" t="str">
        <f t="shared" si="509"/>
        <v/>
      </c>
      <c r="CO179" s="31" t="str">
        <f t="shared" si="510"/>
        <v/>
      </c>
      <c r="CP179" s="31" t="str">
        <f t="shared" si="511"/>
        <v/>
      </c>
      <c r="CQ179" s="31" t="str">
        <f t="shared" si="512"/>
        <v/>
      </c>
      <c r="CR179" s="31" t="str">
        <f t="shared" si="513"/>
        <v/>
      </c>
      <c r="CS179" s="31" t="str">
        <f t="shared" si="514"/>
        <v/>
      </c>
      <c r="CT179" s="31" t="str">
        <f t="shared" si="515"/>
        <v/>
      </c>
      <c r="CU179" s="31" t="str">
        <f t="shared" si="516"/>
        <v/>
      </c>
      <c r="CV179" s="31" t="str">
        <f t="shared" si="517"/>
        <v/>
      </c>
      <c r="CW179" s="31" t="str">
        <f t="shared" si="518"/>
        <v/>
      </c>
      <c r="CX179" s="31" t="str">
        <f t="shared" si="519"/>
        <v/>
      </c>
      <c r="CY179" s="31" t="str">
        <f t="shared" si="520"/>
        <v/>
      </c>
      <c r="CZ179" s="31" t="str">
        <f t="shared" si="521"/>
        <v/>
      </c>
      <c r="DA179" s="31" t="str">
        <f t="shared" si="522"/>
        <v/>
      </c>
      <c r="DB179" s="31" t="str">
        <f t="shared" si="523"/>
        <v/>
      </c>
      <c r="DC179" s="31" t="str">
        <f t="shared" si="524"/>
        <v/>
      </c>
      <c r="DD179" s="31" t="str">
        <f t="shared" si="525"/>
        <v/>
      </c>
      <c r="DE179" s="31" t="str">
        <f t="shared" si="526"/>
        <v/>
      </c>
      <c r="DF179" s="31" t="str">
        <f t="shared" si="527"/>
        <v/>
      </c>
      <c r="DG179" s="31" t="str">
        <f t="shared" si="528"/>
        <v/>
      </c>
      <c r="DH179" s="31" t="str">
        <f t="shared" si="529"/>
        <v/>
      </c>
      <c r="DI179" s="31" t="str">
        <f t="shared" si="530"/>
        <v/>
      </c>
      <c r="DJ179" s="31" t="str">
        <f t="shared" si="531"/>
        <v/>
      </c>
      <c r="DK179" s="31" t="str">
        <f t="shared" si="532"/>
        <v/>
      </c>
      <c r="DL179" s="31" t="str">
        <f t="shared" si="533"/>
        <v/>
      </c>
      <c r="DM179" s="31" t="str">
        <f t="shared" si="534"/>
        <v/>
      </c>
      <c r="DN179" s="31" t="str">
        <f t="shared" si="535"/>
        <v/>
      </c>
      <c r="DO179" s="31" t="str">
        <f t="shared" si="536"/>
        <v/>
      </c>
      <c r="DP179" s="31" t="str">
        <f t="shared" si="537"/>
        <v/>
      </c>
      <c r="DQ179" s="31" t="str">
        <f t="shared" si="538"/>
        <v/>
      </c>
      <c r="DR179" s="31" t="str">
        <f t="shared" si="539"/>
        <v/>
      </c>
      <c r="DS179" s="31" t="str">
        <f t="shared" si="540"/>
        <v/>
      </c>
      <c r="DT179" s="31" t="str">
        <f t="shared" si="541"/>
        <v/>
      </c>
      <c r="DU179" s="31" t="str">
        <f t="shared" si="542"/>
        <v/>
      </c>
      <c r="DV179" s="31" t="str">
        <f t="shared" si="543"/>
        <v/>
      </c>
      <c r="DW179" s="48" t="e">
        <f t="shared" si="544"/>
        <v>#VALUE!</v>
      </c>
      <c r="DX179" s="72" t="str">
        <f t="shared" si="545"/>
        <v/>
      </c>
    </row>
    <row r="180" spans="1:128" ht="13.2" x14ac:dyDescent="0.25">
      <c r="A180" s="31" t="s">
        <v>318</v>
      </c>
      <c r="B180" s="72">
        <v>178</v>
      </c>
      <c r="C180" s="15"/>
      <c r="D180" s="15"/>
      <c r="E180" s="15"/>
      <c r="F180" s="15"/>
      <c r="G180" s="15"/>
      <c r="H180" s="47"/>
      <c r="I180" s="15"/>
      <c r="J180" s="47"/>
      <c r="K180" s="47"/>
      <c r="L180" s="47"/>
      <c r="M180" s="54"/>
      <c r="N180" s="54"/>
      <c r="O180" s="54"/>
      <c r="P180" s="54"/>
      <c r="Q180" s="54"/>
      <c r="R180" s="51"/>
      <c r="S180" s="51"/>
      <c r="T180" s="51"/>
      <c r="U180" s="51"/>
      <c r="V180" s="51"/>
      <c r="W180" s="51"/>
      <c r="X180" s="52" t="str">
        <f t="shared" si="455"/>
        <v xml:space="preserve"> </v>
      </c>
      <c r="Y180" s="52" t="str">
        <f t="shared" si="456"/>
        <v xml:space="preserve"> </v>
      </c>
      <c r="Z180" s="52" t="str">
        <f t="shared" si="457"/>
        <v xml:space="preserve"> </v>
      </c>
      <c r="AA180" s="52" t="str">
        <f t="shared" si="458"/>
        <v xml:space="preserve"> </v>
      </c>
      <c r="AB180" s="52" t="str">
        <f t="shared" si="459"/>
        <v xml:space="preserve"> </v>
      </c>
      <c r="AC180" s="54"/>
      <c r="AD180" s="54"/>
      <c r="AE180" s="54"/>
      <c r="AF180" s="54"/>
      <c r="AG180" s="54"/>
      <c r="AH180" s="52" t="str">
        <f t="shared" si="460"/>
        <v xml:space="preserve"> </v>
      </c>
      <c r="AI180" s="52" t="str">
        <f t="shared" si="461"/>
        <v xml:space="preserve"> </v>
      </c>
      <c r="AJ180" s="52" t="str">
        <f t="shared" si="462"/>
        <v xml:space="preserve"> </v>
      </c>
      <c r="AK180" s="52" t="str">
        <f t="shared" si="463"/>
        <v xml:space="preserve"> </v>
      </c>
      <c r="AL180" s="52" t="str">
        <f t="shared" si="464"/>
        <v xml:space="preserve"> </v>
      </c>
      <c r="AM180" s="53"/>
      <c r="AN180" s="53"/>
      <c r="AO180" s="53"/>
      <c r="AP180" s="53"/>
      <c r="AQ180" s="53"/>
      <c r="AR180" s="53"/>
      <c r="AS180" s="55" t="str">
        <f t="shared" si="465"/>
        <v/>
      </c>
      <c r="AT180" s="31" t="str">
        <f t="shared" si="466"/>
        <v/>
      </c>
      <c r="AU180" s="57" t="str">
        <f>IF(D180="","",IF(LOOKUP(AT180,'Master 2012 Pay Sheet'!$A$5:$A$35,'Master 2012 Pay Sheet'!$B$5:$B$35)&gt;0,LOOKUP(AT180,'Master 2012 Pay Sheet'!$A$5:$A$35,'Master 2012 Pay Sheet'!$B$5:$B$35),0))</f>
        <v/>
      </c>
      <c r="AV180" s="56" t="str">
        <f t="shared" si="467"/>
        <v/>
      </c>
      <c r="AW180" s="31" t="str">
        <f t="shared" si="468"/>
        <v/>
      </c>
      <c r="AX180" s="57" t="str">
        <f>IF(D180="","",IF(LOOKUP(AW180,'Master 2012 Pay Sheet'!$C$5:$C$35,'Master 2012 Pay Sheet'!$D$5:$D$35)&gt;0,LOOKUP(AW180,'Master 2012 Pay Sheet'!$C$5:$C$35,'Master 2012 Pay Sheet'!$D$5:$D$35),0))</f>
        <v/>
      </c>
      <c r="AY180" s="56" t="str">
        <f t="shared" si="469"/>
        <v/>
      </c>
      <c r="AZ180" s="31" t="str">
        <f t="shared" si="470"/>
        <v/>
      </c>
      <c r="BA180" s="57" t="str">
        <f>IF(D180="","",IF(LOOKUP(AZ180,'Master 2012 Pay Sheet'!$E$5:$E$35,'Master 2012 Pay Sheet'!$F$5:$F$35)&gt;0,LOOKUP(AZ180,'Master 2012 Pay Sheet'!$E$5:$E$35,'Master 2012 Pay Sheet'!$F$5:$F$35),0))</f>
        <v/>
      </c>
      <c r="BB180" s="57" t="str">
        <f t="shared" si="471"/>
        <v/>
      </c>
      <c r="BC180" s="31" t="str">
        <f t="shared" si="472"/>
        <v/>
      </c>
      <c r="BD180" s="31" t="str">
        <f t="shared" si="473"/>
        <v/>
      </c>
      <c r="BE180" s="31" t="str">
        <f t="shared" si="474"/>
        <v/>
      </c>
      <c r="BF180" s="56" t="str">
        <f t="shared" si="475"/>
        <v/>
      </c>
      <c r="BG180" s="31" t="str">
        <f t="shared" si="476"/>
        <v/>
      </c>
      <c r="BH180" s="31" t="str">
        <f t="shared" si="477"/>
        <v/>
      </c>
      <c r="BI180" s="56" t="str">
        <f t="shared" si="478"/>
        <v/>
      </c>
      <c r="BJ180" s="31" t="str">
        <f t="shared" si="479"/>
        <v/>
      </c>
      <c r="BK180" s="31" t="str">
        <f t="shared" si="480"/>
        <v/>
      </c>
      <c r="BL180" s="31" t="str">
        <f t="shared" si="481"/>
        <v/>
      </c>
      <c r="BM180" s="31" t="str">
        <f t="shared" si="482"/>
        <v/>
      </c>
      <c r="BN180" s="31" t="str">
        <f t="shared" si="483"/>
        <v/>
      </c>
      <c r="BO180" s="31" t="str">
        <f t="shared" si="484"/>
        <v/>
      </c>
      <c r="BP180" s="31" t="str">
        <f t="shared" si="485"/>
        <v/>
      </c>
      <c r="BQ180" s="31" t="str">
        <f t="shared" si="486"/>
        <v/>
      </c>
      <c r="BR180" s="31" t="str">
        <f t="shared" si="487"/>
        <v/>
      </c>
      <c r="BS180" s="31" t="str">
        <f t="shared" si="488"/>
        <v/>
      </c>
      <c r="BT180" s="31" t="str">
        <f t="shared" si="489"/>
        <v/>
      </c>
      <c r="BU180" s="31" t="str">
        <f t="shared" si="490"/>
        <v/>
      </c>
      <c r="BV180" s="31" t="str">
        <f t="shared" si="491"/>
        <v/>
      </c>
      <c r="BW180" s="31" t="str">
        <f t="shared" si="492"/>
        <v/>
      </c>
      <c r="BX180" s="31" t="str">
        <f t="shared" si="493"/>
        <v/>
      </c>
      <c r="BY180" s="31" t="str">
        <f t="shared" si="494"/>
        <v/>
      </c>
      <c r="BZ180" s="31" t="str">
        <f t="shared" si="495"/>
        <v/>
      </c>
      <c r="CA180" s="31" t="str">
        <f t="shared" si="496"/>
        <v/>
      </c>
      <c r="CB180" s="31" t="str">
        <f t="shared" si="497"/>
        <v/>
      </c>
      <c r="CC180" s="31" t="str">
        <f t="shared" si="498"/>
        <v/>
      </c>
      <c r="CD180" s="31" t="str">
        <f t="shared" si="499"/>
        <v/>
      </c>
      <c r="CE180" s="31" t="str">
        <f t="shared" si="500"/>
        <v/>
      </c>
      <c r="CF180" s="31" t="str">
        <f t="shared" si="501"/>
        <v/>
      </c>
      <c r="CG180" s="31" t="str">
        <f t="shared" si="502"/>
        <v/>
      </c>
      <c r="CH180" s="31" t="str">
        <f t="shared" si="503"/>
        <v/>
      </c>
      <c r="CI180" s="31" t="str">
        <f t="shared" si="504"/>
        <v/>
      </c>
      <c r="CJ180" s="31" t="str">
        <f t="shared" si="505"/>
        <v/>
      </c>
      <c r="CK180" s="31" t="str">
        <f t="shared" si="506"/>
        <v/>
      </c>
      <c r="CL180" s="31" t="str">
        <f t="shared" si="507"/>
        <v/>
      </c>
      <c r="CM180" s="31" t="str">
        <f t="shared" si="508"/>
        <v/>
      </c>
      <c r="CN180" s="31" t="str">
        <f t="shared" si="509"/>
        <v/>
      </c>
      <c r="CO180" s="31" t="str">
        <f t="shared" si="510"/>
        <v/>
      </c>
      <c r="CP180" s="31" t="str">
        <f t="shared" si="511"/>
        <v/>
      </c>
      <c r="CQ180" s="31" t="str">
        <f t="shared" si="512"/>
        <v/>
      </c>
      <c r="CR180" s="31" t="str">
        <f t="shared" si="513"/>
        <v/>
      </c>
      <c r="CS180" s="31" t="str">
        <f t="shared" si="514"/>
        <v/>
      </c>
      <c r="CT180" s="31" t="str">
        <f t="shared" si="515"/>
        <v/>
      </c>
      <c r="CU180" s="31" t="str">
        <f t="shared" si="516"/>
        <v/>
      </c>
      <c r="CV180" s="31" t="str">
        <f t="shared" si="517"/>
        <v/>
      </c>
      <c r="CW180" s="31" t="str">
        <f t="shared" si="518"/>
        <v/>
      </c>
      <c r="CX180" s="31" t="str">
        <f t="shared" si="519"/>
        <v/>
      </c>
      <c r="CY180" s="31" t="str">
        <f t="shared" si="520"/>
        <v/>
      </c>
      <c r="CZ180" s="31" t="str">
        <f t="shared" si="521"/>
        <v/>
      </c>
      <c r="DA180" s="31" t="str">
        <f t="shared" si="522"/>
        <v/>
      </c>
      <c r="DB180" s="31" t="str">
        <f t="shared" si="523"/>
        <v/>
      </c>
      <c r="DC180" s="31" t="str">
        <f t="shared" si="524"/>
        <v/>
      </c>
      <c r="DD180" s="31" t="str">
        <f t="shared" si="525"/>
        <v/>
      </c>
      <c r="DE180" s="31" t="str">
        <f t="shared" si="526"/>
        <v/>
      </c>
      <c r="DF180" s="31" t="str">
        <f t="shared" si="527"/>
        <v/>
      </c>
      <c r="DG180" s="31" t="str">
        <f t="shared" si="528"/>
        <v/>
      </c>
      <c r="DH180" s="31" t="str">
        <f t="shared" si="529"/>
        <v/>
      </c>
      <c r="DI180" s="31" t="str">
        <f t="shared" si="530"/>
        <v/>
      </c>
      <c r="DJ180" s="31" t="str">
        <f t="shared" si="531"/>
        <v/>
      </c>
      <c r="DK180" s="31" t="str">
        <f t="shared" si="532"/>
        <v/>
      </c>
      <c r="DL180" s="31" t="str">
        <f t="shared" si="533"/>
        <v/>
      </c>
      <c r="DM180" s="31" t="str">
        <f t="shared" si="534"/>
        <v/>
      </c>
      <c r="DN180" s="31" t="str">
        <f t="shared" si="535"/>
        <v/>
      </c>
      <c r="DO180" s="31" t="str">
        <f t="shared" si="536"/>
        <v/>
      </c>
      <c r="DP180" s="31" t="str">
        <f t="shared" si="537"/>
        <v/>
      </c>
      <c r="DQ180" s="31" t="str">
        <f t="shared" si="538"/>
        <v/>
      </c>
      <c r="DR180" s="31" t="str">
        <f t="shared" si="539"/>
        <v/>
      </c>
      <c r="DS180" s="31" t="str">
        <f t="shared" si="540"/>
        <v/>
      </c>
      <c r="DT180" s="31" t="str">
        <f t="shared" si="541"/>
        <v/>
      </c>
      <c r="DU180" s="31" t="str">
        <f t="shared" si="542"/>
        <v/>
      </c>
      <c r="DV180" s="31" t="str">
        <f t="shared" si="543"/>
        <v/>
      </c>
      <c r="DW180" s="48" t="e">
        <f t="shared" si="544"/>
        <v>#VALUE!</v>
      </c>
      <c r="DX180" s="72" t="str">
        <f t="shared" si="545"/>
        <v/>
      </c>
    </row>
    <row r="181" spans="1:128" ht="13.2" x14ac:dyDescent="0.25">
      <c r="A181" s="31" t="s">
        <v>318</v>
      </c>
      <c r="B181" s="72">
        <v>179</v>
      </c>
      <c r="C181" s="15"/>
      <c r="D181" s="15"/>
      <c r="E181" s="15"/>
      <c r="F181" s="15"/>
      <c r="G181" s="15"/>
      <c r="H181" s="47"/>
      <c r="I181" s="15"/>
      <c r="J181" s="47"/>
      <c r="K181" s="47"/>
      <c r="L181" s="47"/>
      <c r="M181" s="54"/>
      <c r="N181" s="54"/>
      <c r="O181" s="54"/>
      <c r="P181" s="54"/>
      <c r="Q181" s="54"/>
      <c r="R181" s="51"/>
      <c r="S181" s="51"/>
      <c r="T181" s="51"/>
      <c r="U181" s="51"/>
      <c r="V181" s="51"/>
      <c r="W181" s="51"/>
      <c r="X181" s="52" t="str">
        <f t="shared" si="455"/>
        <v xml:space="preserve"> </v>
      </c>
      <c r="Y181" s="52" t="str">
        <f t="shared" si="456"/>
        <v xml:space="preserve"> </v>
      </c>
      <c r="Z181" s="52" t="str">
        <f t="shared" si="457"/>
        <v xml:space="preserve"> </v>
      </c>
      <c r="AA181" s="52" t="str">
        <f t="shared" si="458"/>
        <v xml:space="preserve"> </v>
      </c>
      <c r="AB181" s="52" t="str">
        <f t="shared" si="459"/>
        <v xml:space="preserve"> </v>
      </c>
      <c r="AC181" s="54"/>
      <c r="AD181" s="54"/>
      <c r="AE181" s="54"/>
      <c r="AF181" s="54"/>
      <c r="AG181" s="54"/>
      <c r="AH181" s="52" t="str">
        <f t="shared" si="460"/>
        <v xml:space="preserve"> </v>
      </c>
      <c r="AI181" s="52" t="str">
        <f t="shared" si="461"/>
        <v xml:space="preserve"> </v>
      </c>
      <c r="AJ181" s="52" t="str">
        <f t="shared" si="462"/>
        <v xml:space="preserve"> </v>
      </c>
      <c r="AK181" s="52" t="str">
        <f t="shared" si="463"/>
        <v xml:space="preserve"> </v>
      </c>
      <c r="AL181" s="52" t="str">
        <f t="shared" si="464"/>
        <v xml:space="preserve"> </v>
      </c>
      <c r="AM181" s="53"/>
      <c r="AN181" s="53"/>
      <c r="AO181" s="53"/>
      <c r="AP181" s="53"/>
      <c r="AQ181" s="53"/>
      <c r="AR181" s="53"/>
      <c r="AS181" s="55" t="str">
        <f t="shared" si="465"/>
        <v/>
      </c>
      <c r="AT181" s="31" t="str">
        <f t="shared" si="466"/>
        <v/>
      </c>
      <c r="AU181" s="57" t="str">
        <f>IF(D181="","",IF(LOOKUP(AT181,'Master 2012 Pay Sheet'!$A$5:$A$35,'Master 2012 Pay Sheet'!$B$5:$B$35)&gt;0,LOOKUP(AT181,'Master 2012 Pay Sheet'!$A$5:$A$35,'Master 2012 Pay Sheet'!$B$5:$B$35),0))</f>
        <v/>
      </c>
      <c r="AV181" s="56" t="str">
        <f t="shared" si="467"/>
        <v/>
      </c>
      <c r="AW181" s="31" t="str">
        <f t="shared" si="468"/>
        <v/>
      </c>
      <c r="AX181" s="57" t="str">
        <f>IF(D181="","",IF(LOOKUP(AW181,'Master 2012 Pay Sheet'!$C$5:$C$35,'Master 2012 Pay Sheet'!$D$5:$D$35)&gt;0,LOOKUP(AW181,'Master 2012 Pay Sheet'!$C$5:$C$35,'Master 2012 Pay Sheet'!$D$5:$D$35),0))</f>
        <v/>
      </c>
      <c r="AY181" s="56" t="str">
        <f t="shared" si="469"/>
        <v/>
      </c>
      <c r="AZ181" s="31" t="str">
        <f t="shared" si="470"/>
        <v/>
      </c>
      <c r="BA181" s="57" t="str">
        <f>IF(D181="","",IF(LOOKUP(AZ181,'Master 2012 Pay Sheet'!$E$5:$E$35,'Master 2012 Pay Sheet'!$F$5:$F$35)&gt;0,LOOKUP(AZ181,'Master 2012 Pay Sheet'!$E$5:$E$35,'Master 2012 Pay Sheet'!$F$5:$F$35),0))</f>
        <v/>
      </c>
      <c r="BB181" s="57" t="str">
        <f t="shared" si="471"/>
        <v/>
      </c>
      <c r="BC181" s="31" t="str">
        <f t="shared" si="472"/>
        <v/>
      </c>
      <c r="BD181" s="31" t="str">
        <f t="shared" si="473"/>
        <v/>
      </c>
      <c r="BE181" s="31" t="str">
        <f t="shared" si="474"/>
        <v/>
      </c>
      <c r="BF181" s="56" t="str">
        <f t="shared" si="475"/>
        <v/>
      </c>
      <c r="BG181" s="31" t="str">
        <f t="shared" si="476"/>
        <v/>
      </c>
      <c r="BH181" s="31" t="str">
        <f t="shared" si="477"/>
        <v/>
      </c>
      <c r="BI181" s="56" t="str">
        <f t="shared" si="478"/>
        <v/>
      </c>
      <c r="BJ181" s="31" t="str">
        <f t="shared" si="479"/>
        <v/>
      </c>
      <c r="BK181" s="31" t="str">
        <f t="shared" si="480"/>
        <v/>
      </c>
      <c r="BL181" s="31" t="str">
        <f t="shared" si="481"/>
        <v/>
      </c>
      <c r="BM181" s="31" t="str">
        <f t="shared" si="482"/>
        <v/>
      </c>
      <c r="BN181" s="31" t="str">
        <f t="shared" si="483"/>
        <v/>
      </c>
      <c r="BO181" s="31" t="str">
        <f t="shared" si="484"/>
        <v/>
      </c>
      <c r="BP181" s="31" t="str">
        <f t="shared" si="485"/>
        <v/>
      </c>
      <c r="BQ181" s="31" t="str">
        <f t="shared" si="486"/>
        <v/>
      </c>
      <c r="BR181" s="31" t="str">
        <f t="shared" si="487"/>
        <v/>
      </c>
      <c r="BS181" s="31" t="str">
        <f t="shared" si="488"/>
        <v/>
      </c>
      <c r="BT181" s="31" t="str">
        <f t="shared" si="489"/>
        <v/>
      </c>
      <c r="BU181" s="31" t="str">
        <f t="shared" si="490"/>
        <v/>
      </c>
      <c r="BV181" s="31" t="str">
        <f t="shared" si="491"/>
        <v/>
      </c>
      <c r="BW181" s="31" t="str">
        <f t="shared" si="492"/>
        <v/>
      </c>
      <c r="BX181" s="31" t="str">
        <f t="shared" si="493"/>
        <v/>
      </c>
      <c r="BY181" s="31" t="str">
        <f t="shared" si="494"/>
        <v/>
      </c>
      <c r="BZ181" s="31" t="str">
        <f t="shared" si="495"/>
        <v/>
      </c>
      <c r="CA181" s="31" t="str">
        <f t="shared" si="496"/>
        <v/>
      </c>
      <c r="CB181" s="31" t="str">
        <f t="shared" si="497"/>
        <v/>
      </c>
      <c r="CC181" s="31" t="str">
        <f t="shared" si="498"/>
        <v/>
      </c>
      <c r="CD181" s="31" t="str">
        <f t="shared" si="499"/>
        <v/>
      </c>
      <c r="CE181" s="31" t="str">
        <f t="shared" si="500"/>
        <v/>
      </c>
      <c r="CF181" s="31" t="str">
        <f t="shared" si="501"/>
        <v/>
      </c>
      <c r="CG181" s="31" t="str">
        <f t="shared" si="502"/>
        <v/>
      </c>
      <c r="CH181" s="31" t="str">
        <f t="shared" si="503"/>
        <v/>
      </c>
      <c r="CI181" s="31" t="str">
        <f t="shared" si="504"/>
        <v/>
      </c>
      <c r="CJ181" s="31" t="str">
        <f t="shared" si="505"/>
        <v/>
      </c>
      <c r="CK181" s="31" t="str">
        <f t="shared" si="506"/>
        <v/>
      </c>
      <c r="CL181" s="31" t="str">
        <f t="shared" si="507"/>
        <v/>
      </c>
      <c r="CM181" s="31" t="str">
        <f t="shared" si="508"/>
        <v/>
      </c>
      <c r="CN181" s="31" t="str">
        <f t="shared" si="509"/>
        <v/>
      </c>
      <c r="CO181" s="31" t="str">
        <f t="shared" si="510"/>
        <v/>
      </c>
      <c r="CP181" s="31" t="str">
        <f t="shared" si="511"/>
        <v/>
      </c>
      <c r="CQ181" s="31" t="str">
        <f t="shared" si="512"/>
        <v/>
      </c>
      <c r="CR181" s="31" t="str">
        <f t="shared" si="513"/>
        <v/>
      </c>
      <c r="CS181" s="31" t="str">
        <f t="shared" si="514"/>
        <v/>
      </c>
      <c r="CT181" s="31" t="str">
        <f t="shared" si="515"/>
        <v/>
      </c>
      <c r="CU181" s="31" t="str">
        <f t="shared" si="516"/>
        <v/>
      </c>
      <c r="CV181" s="31" t="str">
        <f t="shared" si="517"/>
        <v/>
      </c>
      <c r="CW181" s="31" t="str">
        <f t="shared" si="518"/>
        <v/>
      </c>
      <c r="CX181" s="31" t="str">
        <f t="shared" si="519"/>
        <v/>
      </c>
      <c r="CY181" s="31" t="str">
        <f t="shared" si="520"/>
        <v/>
      </c>
      <c r="CZ181" s="31" t="str">
        <f t="shared" si="521"/>
        <v/>
      </c>
      <c r="DA181" s="31" t="str">
        <f t="shared" si="522"/>
        <v/>
      </c>
      <c r="DB181" s="31" t="str">
        <f t="shared" si="523"/>
        <v/>
      </c>
      <c r="DC181" s="31" t="str">
        <f t="shared" si="524"/>
        <v/>
      </c>
      <c r="DD181" s="31" t="str">
        <f t="shared" si="525"/>
        <v/>
      </c>
      <c r="DE181" s="31" t="str">
        <f t="shared" si="526"/>
        <v/>
      </c>
      <c r="DF181" s="31" t="str">
        <f t="shared" si="527"/>
        <v/>
      </c>
      <c r="DG181" s="31" t="str">
        <f t="shared" si="528"/>
        <v/>
      </c>
      <c r="DH181" s="31" t="str">
        <f t="shared" si="529"/>
        <v/>
      </c>
      <c r="DI181" s="31" t="str">
        <f t="shared" si="530"/>
        <v/>
      </c>
      <c r="DJ181" s="31" t="str">
        <f t="shared" si="531"/>
        <v/>
      </c>
      <c r="DK181" s="31" t="str">
        <f t="shared" si="532"/>
        <v/>
      </c>
      <c r="DL181" s="31" t="str">
        <f t="shared" si="533"/>
        <v/>
      </c>
      <c r="DM181" s="31" t="str">
        <f t="shared" si="534"/>
        <v/>
      </c>
      <c r="DN181" s="31" t="str">
        <f t="shared" si="535"/>
        <v/>
      </c>
      <c r="DO181" s="31" t="str">
        <f t="shared" si="536"/>
        <v/>
      </c>
      <c r="DP181" s="31" t="str">
        <f t="shared" si="537"/>
        <v/>
      </c>
      <c r="DQ181" s="31" t="str">
        <f t="shared" si="538"/>
        <v/>
      </c>
      <c r="DR181" s="31" t="str">
        <f t="shared" si="539"/>
        <v/>
      </c>
      <c r="DS181" s="31" t="str">
        <f t="shared" si="540"/>
        <v/>
      </c>
      <c r="DT181" s="31" t="str">
        <f t="shared" si="541"/>
        <v/>
      </c>
      <c r="DU181" s="31" t="str">
        <f t="shared" si="542"/>
        <v/>
      </c>
      <c r="DV181" s="31" t="str">
        <f t="shared" si="543"/>
        <v/>
      </c>
      <c r="DW181" s="48" t="e">
        <f t="shared" si="544"/>
        <v>#VALUE!</v>
      </c>
      <c r="DX181" s="72" t="str">
        <f t="shared" si="545"/>
        <v/>
      </c>
    </row>
    <row r="182" spans="1:128" ht="13.2" x14ac:dyDescent="0.25">
      <c r="A182" s="31" t="s">
        <v>318</v>
      </c>
      <c r="B182" s="72">
        <v>180</v>
      </c>
      <c r="C182" s="15"/>
      <c r="D182" s="15"/>
      <c r="E182" s="15"/>
      <c r="F182" s="15"/>
      <c r="G182" s="15"/>
      <c r="H182" s="47"/>
      <c r="I182" s="15"/>
      <c r="J182" s="47"/>
      <c r="K182" s="47"/>
      <c r="L182" s="47"/>
      <c r="M182" s="54"/>
      <c r="N182" s="54"/>
      <c r="O182" s="54"/>
      <c r="P182" s="54"/>
      <c r="Q182" s="54"/>
      <c r="R182" s="51"/>
      <c r="S182" s="51"/>
      <c r="T182" s="51"/>
      <c r="U182" s="51"/>
      <c r="V182" s="51"/>
      <c r="W182" s="51"/>
      <c r="X182" s="52" t="str">
        <f t="shared" si="455"/>
        <v xml:space="preserve"> </v>
      </c>
      <c r="Y182" s="52" t="str">
        <f t="shared" si="456"/>
        <v xml:space="preserve"> </v>
      </c>
      <c r="Z182" s="52" t="str">
        <f t="shared" si="457"/>
        <v xml:space="preserve"> </v>
      </c>
      <c r="AA182" s="52" t="str">
        <f t="shared" si="458"/>
        <v xml:space="preserve"> </v>
      </c>
      <c r="AB182" s="52" t="str">
        <f t="shared" si="459"/>
        <v xml:space="preserve"> </v>
      </c>
      <c r="AC182" s="54"/>
      <c r="AD182" s="54"/>
      <c r="AE182" s="54"/>
      <c r="AF182" s="54"/>
      <c r="AG182" s="54"/>
      <c r="AH182" s="52" t="str">
        <f t="shared" si="460"/>
        <v xml:space="preserve"> </v>
      </c>
      <c r="AI182" s="52" t="str">
        <f t="shared" si="461"/>
        <v xml:space="preserve"> </v>
      </c>
      <c r="AJ182" s="52" t="str">
        <f t="shared" si="462"/>
        <v xml:space="preserve"> </v>
      </c>
      <c r="AK182" s="52" t="str">
        <f t="shared" si="463"/>
        <v xml:space="preserve"> </v>
      </c>
      <c r="AL182" s="52" t="str">
        <f t="shared" si="464"/>
        <v xml:space="preserve"> </v>
      </c>
      <c r="AM182" s="53"/>
      <c r="AN182" s="53"/>
      <c r="AO182" s="53"/>
      <c r="AP182" s="53"/>
      <c r="AQ182" s="53"/>
      <c r="AR182" s="53"/>
      <c r="AS182" s="55" t="str">
        <f t="shared" si="465"/>
        <v/>
      </c>
      <c r="AT182" s="31" t="str">
        <f t="shared" si="466"/>
        <v/>
      </c>
      <c r="AU182" s="57" t="str">
        <f>IF(D182="","",IF(LOOKUP(AT182,'Master 2012 Pay Sheet'!$A$5:$A$35,'Master 2012 Pay Sheet'!$B$5:$B$35)&gt;0,LOOKUP(AT182,'Master 2012 Pay Sheet'!$A$5:$A$35,'Master 2012 Pay Sheet'!$B$5:$B$35),0))</f>
        <v/>
      </c>
      <c r="AV182" s="56" t="str">
        <f t="shared" si="467"/>
        <v/>
      </c>
      <c r="AW182" s="31" t="str">
        <f t="shared" si="468"/>
        <v/>
      </c>
      <c r="AX182" s="57" t="str">
        <f>IF(D182="","",IF(LOOKUP(AW182,'Master 2012 Pay Sheet'!$C$5:$C$35,'Master 2012 Pay Sheet'!$D$5:$D$35)&gt;0,LOOKUP(AW182,'Master 2012 Pay Sheet'!$C$5:$C$35,'Master 2012 Pay Sheet'!$D$5:$D$35),0))</f>
        <v/>
      </c>
      <c r="AY182" s="56" t="str">
        <f t="shared" si="469"/>
        <v/>
      </c>
      <c r="AZ182" s="31" t="str">
        <f t="shared" si="470"/>
        <v/>
      </c>
      <c r="BA182" s="57" t="str">
        <f>IF(D182="","",IF(LOOKUP(AZ182,'Master 2012 Pay Sheet'!$E$5:$E$35,'Master 2012 Pay Sheet'!$F$5:$F$35)&gt;0,LOOKUP(AZ182,'Master 2012 Pay Sheet'!$E$5:$E$35,'Master 2012 Pay Sheet'!$F$5:$F$35),0))</f>
        <v/>
      </c>
      <c r="BB182" s="57" t="str">
        <f t="shared" si="471"/>
        <v/>
      </c>
      <c r="BC182" s="31" t="str">
        <f t="shared" si="472"/>
        <v/>
      </c>
      <c r="BD182" s="31" t="str">
        <f t="shared" si="473"/>
        <v/>
      </c>
      <c r="BE182" s="31" t="str">
        <f t="shared" si="474"/>
        <v/>
      </c>
      <c r="BF182" s="56" t="str">
        <f t="shared" si="475"/>
        <v/>
      </c>
      <c r="BG182" s="31" t="str">
        <f t="shared" si="476"/>
        <v/>
      </c>
      <c r="BH182" s="31" t="str">
        <f t="shared" si="477"/>
        <v/>
      </c>
      <c r="BI182" s="56" t="str">
        <f t="shared" si="478"/>
        <v/>
      </c>
      <c r="BJ182" s="31" t="str">
        <f t="shared" si="479"/>
        <v/>
      </c>
      <c r="BK182" s="31" t="str">
        <f t="shared" si="480"/>
        <v/>
      </c>
      <c r="BL182" s="31" t="str">
        <f t="shared" si="481"/>
        <v/>
      </c>
      <c r="BM182" s="31" t="str">
        <f t="shared" si="482"/>
        <v/>
      </c>
      <c r="BN182" s="31" t="str">
        <f t="shared" si="483"/>
        <v/>
      </c>
      <c r="BO182" s="31" t="str">
        <f t="shared" si="484"/>
        <v/>
      </c>
      <c r="BP182" s="31" t="str">
        <f t="shared" si="485"/>
        <v/>
      </c>
      <c r="BQ182" s="31" t="str">
        <f t="shared" si="486"/>
        <v/>
      </c>
      <c r="BR182" s="31" t="str">
        <f t="shared" si="487"/>
        <v/>
      </c>
      <c r="BS182" s="31" t="str">
        <f t="shared" si="488"/>
        <v/>
      </c>
      <c r="BT182" s="31" t="str">
        <f t="shared" si="489"/>
        <v/>
      </c>
      <c r="BU182" s="31" t="str">
        <f t="shared" si="490"/>
        <v/>
      </c>
      <c r="BV182" s="31" t="str">
        <f t="shared" si="491"/>
        <v/>
      </c>
      <c r="BW182" s="31" t="str">
        <f t="shared" si="492"/>
        <v/>
      </c>
      <c r="BX182" s="31" t="str">
        <f t="shared" si="493"/>
        <v/>
      </c>
      <c r="BY182" s="31" t="str">
        <f t="shared" si="494"/>
        <v/>
      </c>
      <c r="BZ182" s="31" t="str">
        <f t="shared" si="495"/>
        <v/>
      </c>
      <c r="CA182" s="31" t="str">
        <f t="shared" si="496"/>
        <v/>
      </c>
      <c r="CB182" s="31" t="str">
        <f t="shared" si="497"/>
        <v/>
      </c>
      <c r="CC182" s="31" t="str">
        <f t="shared" si="498"/>
        <v/>
      </c>
      <c r="CD182" s="31" t="str">
        <f t="shared" si="499"/>
        <v/>
      </c>
      <c r="CE182" s="31" t="str">
        <f t="shared" si="500"/>
        <v/>
      </c>
      <c r="CF182" s="31" t="str">
        <f t="shared" si="501"/>
        <v/>
      </c>
      <c r="CG182" s="31" t="str">
        <f t="shared" si="502"/>
        <v/>
      </c>
      <c r="CH182" s="31" t="str">
        <f t="shared" si="503"/>
        <v/>
      </c>
      <c r="CI182" s="31" t="str">
        <f t="shared" si="504"/>
        <v/>
      </c>
      <c r="CJ182" s="31" t="str">
        <f t="shared" si="505"/>
        <v/>
      </c>
      <c r="CK182" s="31" t="str">
        <f t="shared" si="506"/>
        <v/>
      </c>
      <c r="CL182" s="31" t="str">
        <f t="shared" si="507"/>
        <v/>
      </c>
      <c r="CM182" s="31" t="str">
        <f t="shared" si="508"/>
        <v/>
      </c>
      <c r="CN182" s="31" t="str">
        <f t="shared" si="509"/>
        <v/>
      </c>
      <c r="CO182" s="31" t="str">
        <f t="shared" si="510"/>
        <v/>
      </c>
      <c r="CP182" s="31" t="str">
        <f t="shared" si="511"/>
        <v/>
      </c>
      <c r="CQ182" s="31" t="str">
        <f t="shared" si="512"/>
        <v/>
      </c>
      <c r="CR182" s="31" t="str">
        <f t="shared" si="513"/>
        <v/>
      </c>
      <c r="CS182" s="31" t="str">
        <f t="shared" si="514"/>
        <v/>
      </c>
      <c r="CT182" s="31" t="str">
        <f t="shared" si="515"/>
        <v/>
      </c>
      <c r="CU182" s="31" t="str">
        <f t="shared" si="516"/>
        <v/>
      </c>
      <c r="CV182" s="31" t="str">
        <f t="shared" si="517"/>
        <v/>
      </c>
      <c r="CW182" s="31" t="str">
        <f t="shared" si="518"/>
        <v/>
      </c>
      <c r="CX182" s="31" t="str">
        <f t="shared" si="519"/>
        <v/>
      </c>
      <c r="CY182" s="31" t="str">
        <f t="shared" si="520"/>
        <v/>
      </c>
      <c r="CZ182" s="31" t="str">
        <f t="shared" si="521"/>
        <v/>
      </c>
      <c r="DA182" s="31" t="str">
        <f t="shared" si="522"/>
        <v/>
      </c>
      <c r="DB182" s="31" t="str">
        <f t="shared" si="523"/>
        <v/>
      </c>
      <c r="DC182" s="31" t="str">
        <f t="shared" si="524"/>
        <v/>
      </c>
      <c r="DD182" s="31" t="str">
        <f t="shared" si="525"/>
        <v/>
      </c>
      <c r="DE182" s="31" t="str">
        <f t="shared" si="526"/>
        <v/>
      </c>
      <c r="DF182" s="31" t="str">
        <f t="shared" si="527"/>
        <v/>
      </c>
      <c r="DG182" s="31" t="str">
        <f t="shared" si="528"/>
        <v/>
      </c>
      <c r="DH182" s="31" t="str">
        <f t="shared" si="529"/>
        <v/>
      </c>
      <c r="DI182" s="31" t="str">
        <f t="shared" si="530"/>
        <v/>
      </c>
      <c r="DJ182" s="31" t="str">
        <f t="shared" si="531"/>
        <v/>
      </c>
      <c r="DK182" s="31" t="str">
        <f t="shared" si="532"/>
        <v/>
      </c>
      <c r="DL182" s="31" t="str">
        <f t="shared" si="533"/>
        <v/>
      </c>
      <c r="DM182" s="31" t="str">
        <f t="shared" si="534"/>
        <v/>
      </c>
      <c r="DN182" s="31" t="str">
        <f t="shared" si="535"/>
        <v/>
      </c>
      <c r="DO182" s="31" t="str">
        <f t="shared" si="536"/>
        <v/>
      </c>
      <c r="DP182" s="31" t="str">
        <f t="shared" si="537"/>
        <v/>
      </c>
      <c r="DQ182" s="31" t="str">
        <f t="shared" si="538"/>
        <v/>
      </c>
      <c r="DR182" s="31" t="str">
        <f t="shared" si="539"/>
        <v/>
      </c>
      <c r="DS182" s="31" t="str">
        <f t="shared" si="540"/>
        <v/>
      </c>
      <c r="DT182" s="31" t="str">
        <f t="shared" si="541"/>
        <v/>
      </c>
      <c r="DU182" s="31" t="str">
        <f t="shared" si="542"/>
        <v/>
      </c>
      <c r="DV182" s="31" t="str">
        <f t="shared" si="543"/>
        <v/>
      </c>
      <c r="DW182" s="48" t="e">
        <f t="shared" si="544"/>
        <v>#VALUE!</v>
      </c>
      <c r="DX182" s="72" t="str">
        <f t="shared" si="545"/>
        <v/>
      </c>
    </row>
    <row r="183" spans="1:128" ht="13.2" x14ac:dyDescent="0.25">
      <c r="A183" s="31" t="s">
        <v>318</v>
      </c>
      <c r="B183" s="72">
        <v>181</v>
      </c>
      <c r="C183" s="15"/>
      <c r="D183" s="15"/>
      <c r="E183" s="15"/>
      <c r="F183" s="15"/>
      <c r="G183" s="15"/>
      <c r="H183" s="47"/>
      <c r="I183" s="15"/>
      <c r="J183" s="47"/>
      <c r="K183" s="47"/>
      <c r="L183" s="47"/>
      <c r="M183" s="54"/>
      <c r="N183" s="54"/>
      <c r="O183" s="54"/>
      <c r="P183" s="54"/>
      <c r="Q183" s="54"/>
      <c r="R183" s="51"/>
      <c r="S183" s="51"/>
      <c r="T183" s="51"/>
      <c r="U183" s="51"/>
      <c r="V183" s="51"/>
      <c r="W183" s="51"/>
      <c r="X183" s="52" t="str">
        <f t="shared" si="455"/>
        <v xml:space="preserve"> </v>
      </c>
      <c r="Y183" s="52" t="str">
        <f t="shared" si="456"/>
        <v xml:space="preserve"> </v>
      </c>
      <c r="Z183" s="52" t="str">
        <f t="shared" si="457"/>
        <v xml:space="preserve"> </v>
      </c>
      <c r="AA183" s="52" t="str">
        <f t="shared" si="458"/>
        <v xml:space="preserve"> </v>
      </c>
      <c r="AB183" s="52" t="str">
        <f t="shared" si="459"/>
        <v xml:space="preserve"> </v>
      </c>
      <c r="AC183" s="54"/>
      <c r="AD183" s="54"/>
      <c r="AE183" s="54"/>
      <c r="AF183" s="54"/>
      <c r="AG183" s="54"/>
      <c r="AH183" s="52" t="str">
        <f t="shared" si="460"/>
        <v xml:space="preserve"> </v>
      </c>
      <c r="AI183" s="52" t="str">
        <f t="shared" si="461"/>
        <v xml:space="preserve"> </v>
      </c>
      <c r="AJ183" s="52" t="str">
        <f t="shared" si="462"/>
        <v xml:space="preserve"> </v>
      </c>
      <c r="AK183" s="52" t="str">
        <f t="shared" si="463"/>
        <v xml:space="preserve"> </v>
      </c>
      <c r="AL183" s="52" t="str">
        <f t="shared" si="464"/>
        <v xml:space="preserve"> </v>
      </c>
      <c r="AM183" s="53"/>
      <c r="AN183" s="53"/>
      <c r="AO183" s="53"/>
      <c r="AP183" s="53"/>
      <c r="AQ183" s="53"/>
      <c r="AR183" s="53"/>
      <c r="AS183" s="55" t="str">
        <f t="shared" si="465"/>
        <v/>
      </c>
      <c r="AT183" s="31" t="str">
        <f t="shared" si="466"/>
        <v/>
      </c>
      <c r="AU183" s="57" t="str">
        <f>IF(D183="","",IF(LOOKUP(AT183,'Master 2012 Pay Sheet'!$A$5:$A$35,'Master 2012 Pay Sheet'!$B$5:$B$35)&gt;0,LOOKUP(AT183,'Master 2012 Pay Sheet'!$A$5:$A$35,'Master 2012 Pay Sheet'!$B$5:$B$35),0))</f>
        <v/>
      </c>
      <c r="AV183" s="56" t="str">
        <f t="shared" si="467"/>
        <v/>
      </c>
      <c r="AW183" s="31" t="str">
        <f t="shared" si="468"/>
        <v/>
      </c>
      <c r="AX183" s="57" t="str">
        <f>IF(D183="","",IF(LOOKUP(AW183,'Master 2012 Pay Sheet'!$C$5:$C$35,'Master 2012 Pay Sheet'!$D$5:$D$35)&gt;0,LOOKUP(AW183,'Master 2012 Pay Sheet'!$C$5:$C$35,'Master 2012 Pay Sheet'!$D$5:$D$35),0))</f>
        <v/>
      </c>
      <c r="AY183" s="56" t="str">
        <f t="shared" si="469"/>
        <v/>
      </c>
      <c r="AZ183" s="31" t="str">
        <f t="shared" si="470"/>
        <v/>
      </c>
      <c r="BA183" s="57" t="str">
        <f>IF(D183="","",IF(LOOKUP(AZ183,'Master 2012 Pay Sheet'!$E$5:$E$35,'Master 2012 Pay Sheet'!$F$5:$F$35)&gt;0,LOOKUP(AZ183,'Master 2012 Pay Sheet'!$E$5:$E$35,'Master 2012 Pay Sheet'!$F$5:$F$35),0))</f>
        <v/>
      </c>
      <c r="BB183" s="57" t="str">
        <f t="shared" si="471"/>
        <v/>
      </c>
      <c r="BC183" s="31" t="str">
        <f t="shared" si="472"/>
        <v/>
      </c>
      <c r="BD183" s="31" t="str">
        <f t="shared" si="473"/>
        <v/>
      </c>
      <c r="BE183" s="31" t="str">
        <f t="shared" si="474"/>
        <v/>
      </c>
      <c r="BF183" s="56" t="str">
        <f t="shared" si="475"/>
        <v/>
      </c>
      <c r="BG183" s="31" t="str">
        <f t="shared" si="476"/>
        <v/>
      </c>
      <c r="BH183" s="31" t="str">
        <f t="shared" si="477"/>
        <v/>
      </c>
      <c r="BI183" s="56" t="str">
        <f t="shared" si="478"/>
        <v/>
      </c>
      <c r="BJ183" s="31" t="str">
        <f t="shared" si="479"/>
        <v/>
      </c>
      <c r="BK183" s="31" t="str">
        <f t="shared" si="480"/>
        <v/>
      </c>
      <c r="BL183" s="31" t="str">
        <f t="shared" si="481"/>
        <v/>
      </c>
      <c r="BM183" s="31" t="str">
        <f t="shared" si="482"/>
        <v/>
      </c>
      <c r="BN183" s="31" t="str">
        <f t="shared" si="483"/>
        <v/>
      </c>
      <c r="BO183" s="31" t="str">
        <f t="shared" si="484"/>
        <v/>
      </c>
      <c r="BP183" s="31" t="str">
        <f t="shared" si="485"/>
        <v/>
      </c>
      <c r="BQ183" s="31" t="str">
        <f t="shared" si="486"/>
        <v/>
      </c>
      <c r="BR183" s="31" t="str">
        <f t="shared" si="487"/>
        <v/>
      </c>
      <c r="BS183" s="31" t="str">
        <f t="shared" si="488"/>
        <v/>
      </c>
      <c r="BT183" s="31" t="str">
        <f t="shared" si="489"/>
        <v/>
      </c>
      <c r="BU183" s="31" t="str">
        <f t="shared" si="490"/>
        <v/>
      </c>
      <c r="BV183" s="31" t="str">
        <f t="shared" si="491"/>
        <v/>
      </c>
      <c r="BW183" s="31" t="str">
        <f t="shared" si="492"/>
        <v/>
      </c>
      <c r="BX183" s="31" t="str">
        <f t="shared" si="493"/>
        <v/>
      </c>
      <c r="BY183" s="31" t="str">
        <f t="shared" si="494"/>
        <v/>
      </c>
      <c r="BZ183" s="31" t="str">
        <f t="shared" si="495"/>
        <v/>
      </c>
      <c r="CA183" s="31" t="str">
        <f t="shared" si="496"/>
        <v/>
      </c>
      <c r="CB183" s="31" t="str">
        <f t="shared" si="497"/>
        <v/>
      </c>
      <c r="CC183" s="31" t="str">
        <f t="shared" si="498"/>
        <v/>
      </c>
      <c r="CD183" s="31" t="str">
        <f t="shared" si="499"/>
        <v/>
      </c>
      <c r="CE183" s="31" t="str">
        <f t="shared" si="500"/>
        <v/>
      </c>
      <c r="CF183" s="31" t="str">
        <f t="shared" si="501"/>
        <v/>
      </c>
      <c r="CG183" s="31" t="str">
        <f t="shared" si="502"/>
        <v/>
      </c>
      <c r="CH183" s="31" t="str">
        <f t="shared" si="503"/>
        <v/>
      </c>
      <c r="CI183" s="31" t="str">
        <f t="shared" si="504"/>
        <v/>
      </c>
      <c r="CJ183" s="31" t="str">
        <f t="shared" si="505"/>
        <v/>
      </c>
      <c r="CK183" s="31" t="str">
        <f t="shared" si="506"/>
        <v/>
      </c>
      <c r="CL183" s="31" t="str">
        <f t="shared" si="507"/>
        <v/>
      </c>
      <c r="CM183" s="31" t="str">
        <f t="shared" si="508"/>
        <v/>
      </c>
      <c r="CN183" s="31" t="str">
        <f t="shared" si="509"/>
        <v/>
      </c>
      <c r="CO183" s="31" t="str">
        <f t="shared" si="510"/>
        <v/>
      </c>
      <c r="CP183" s="31" t="str">
        <f t="shared" si="511"/>
        <v/>
      </c>
      <c r="CQ183" s="31" t="str">
        <f t="shared" si="512"/>
        <v/>
      </c>
      <c r="CR183" s="31" t="str">
        <f t="shared" si="513"/>
        <v/>
      </c>
      <c r="CS183" s="31" t="str">
        <f t="shared" si="514"/>
        <v/>
      </c>
      <c r="CT183" s="31" t="str">
        <f t="shared" si="515"/>
        <v/>
      </c>
      <c r="CU183" s="31" t="str">
        <f t="shared" si="516"/>
        <v/>
      </c>
      <c r="CV183" s="31" t="str">
        <f t="shared" si="517"/>
        <v/>
      </c>
      <c r="CW183" s="31" t="str">
        <f t="shared" si="518"/>
        <v/>
      </c>
      <c r="CX183" s="31" t="str">
        <f t="shared" si="519"/>
        <v/>
      </c>
      <c r="CY183" s="31" t="str">
        <f t="shared" si="520"/>
        <v/>
      </c>
      <c r="CZ183" s="31" t="str">
        <f t="shared" si="521"/>
        <v/>
      </c>
      <c r="DA183" s="31" t="str">
        <f t="shared" si="522"/>
        <v/>
      </c>
      <c r="DB183" s="31" t="str">
        <f t="shared" si="523"/>
        <v/>
      </c>
      <c r="DC183" s="31" t="str">
        <f t="shared" si="524"/>
        <v/>
      </c>
      <c r="DD183" s="31" t="str">
        <f t="shared" si="525"/>
        <v/>
      </c>
      <c r="DE183" s="31" t="str">
        <f t="shared" si="526"/>
        <v/>
      </c>
      <c r="DF183" s="31" t="str">
        <f t="shared" si="527"/>
        <v/>
      </c>
      <c r="DG183" s="31" t="str">
        <f t="shared" si="528"/>
        <v/>
      </c>
      <c r="DH183" s="31" t="str">
        <f t="shared" si="529"/>
        <v/>
      </c>
      <c r="DI183" s="31" t="str">
        <f t="shared" si="530"/>
        <v/>
      </c>
      <c r="DJ183" s="31" t="str">
        <f t="shared" si="531"/>
        <v/>
      </c>
      <c r="DK183" s="31" t="str">
        <f t="shared" si="532"/>
        <v/>
      </c>
      <c r="DL183" s="31" t="str">
        <f t="shared" si="533"/>
        <v/>
      </c>
      <c r="DM183" s="31" t="str">
        <f t="shared" si="534"/>
        <v/>
      </c>
      <c r="DN183" s="31" t="str">
        <f t="shared" si="535"/>
        <v/>
      </c>
      <c r="DO183" s="31" t="str">
        <f t="shared" si="536"/>
        <v/>
      </c>
      <c r="DP183" s="31" t="str">
        <f t="shared" si="537"/>
        <v/>
      </c>
      <c r="DQ183" s="31" t="str">
        <f t="shared" si="538"/>
        <v/>
      </c>
      <c r="DR183" s="31" t="str">
        <f t="shared" si="539"/>
        <v/>
      </c>
      <c r="DS183" s="31" t="str">
        <f t="shared" si="540"/>
        <v/>
      </c>
      <c r="DT183" s="31" t="str">
        <f t="shared" si="541"/>
        <v/>
      </c>
      <c r="DU183" s="31" t="str">
        <f t="shared" si="542"/>
        <v/>
      </c>
      <c r="DV183" s="31" t="str">
        <f t="shared" si="543"/>
        <v/>
      </c>
      <c r="DW183" s="48" t="e">
        <f t="shared" si="544"/>
        <v>#VALUE!</v>
      </c>
      <c r="DX183" s="72" t="str">
        <f t="shared" si="545"/>
        <v/>
      </c>
    </row>
    <row r="184" spans="1:128" ht="13.2" x14ac:dyDescent="0.25">
      <c r="A184" s="31" t="s">
        <v>318</v>
      </c>
      <c r="B184" s="72">
        <v>182</v>
      </c>
      <c r="C184" s="15"/>
      <c r="D184" s="15"/>
      <c r="E184" s="15"/>
      <c r="F184" s="15"/>
      <c r="G184" s="15"/>
      <c r="H184" s="47"/>
      <c r="I184" s="15"/>
      <c r="J184" s="47"/>
      <c r="K184" s="47"/>
      <c r="L184" s="47"/>
      <c r="M184" s="54"/>
      <c r="N184" s="54"/>
      <c r="O184" s="54"/>
      <c r="P184" s="54"/>
      <c r="Q184" s="54"/>
      <c r="R184" s="51"/>
      <c r="S184" s="51"/>
      <c r="T184" s="51"/>
      <c r="U184" s="51"/>
      <c r="V184" s="51"/>
      <c r="W184" s="51"/>
      <c r="X184" s="52" t="str">
        <f t="shared" si="455"/>
        <v xml:space="preserve"> </v>
      </c>
      <c r="Y184" s="52" t="str">
        <f t="shared" si="456"/>
        <v xml:space="preserve"> </v>
      </c>
      <c r="Z184" s="52" t="str">
        <f t="shared" si="457"/>
        <v xml:space="preserve"> </v>
      </c>
      <c r="AA184" s="52" t="str">
        <f t="shared" si="458"/>
        <v xml:space="preserve"> </v>
      </c>
      <c r="AB184" s="52" t="str">
        <f t="shared" si="459"/>
        <v xml:space="preserve"> </v>
      </c>
      <c r="AC184" s="54"/>
      <c r="AD184" s="54"/>
      <c r="AE184" s="54"/>
      <c r="AF184" s="54"/>
      <c r="AG184" s="54"/>
      <c r="AH184" s="52" t="str">
        <f t="shared" si="460"/>
        <v xml:space="preserve"> </v>
      </c>
      <c r="AI184" s="52" t="str">
        <f t="shared" si="461"/>
        <v xml:space="preserve"> </v>
      </c>
      <c r="AJ184" s="52" t="str">
        <f t="shared" si="462"/>
        <v xml:space="preserve"> </v>
      </c>
      <c r="AK184" s="52" t="str">
        <f t="shared" si="463"/>
        <v xml:space="preserve"> </v>
      </c>
      <c r="AL184" s="52" t="str">
        <f t="shared" si="464"/>
        <v xml:space="preserve"> </v>
      </c>
      <c r="AM184" s="53"/>
      <c r="AN184" s="53"/>
      <c r="AO184" s="53"/>
      <c r="AP184" s="53"/>
      <c r="AQ184" s="53"/>
      <c r="AR184" s="53"/>
      <c r="AS184" s="55" t="str">
        <f t="shared" si="465"/>
        <v/>
      </c>
      <c r="AT184" s="31" t="str">
        <f t="shared" si="466"/>
        <v/>
      </c>
      <c r="AU184" s="57" t="str">
        <f>IF(D184="","",IF(LOOKUP(AT184,'Master 2012 Pay Sheet'!$A$5:$A$35,'Master 2012 Pay Sheet'!$B$5:$B$35)&gt;0,LOOKUP(AT184,'Master 2012 Pay Sheet'!$A$5:$A$35,'Master 2012 Pay Sheet'!$B$5:$B$35),0))</f>
        <v/>
      </c>
      <c r="AV184" s="56" t="str">
        <f t="shared" si="467"/>
        <v/>
      </c>
      <c r="AW184" s="31" t="str">
        <f t="shared" si="468"/>
        <v/>
      </c>
      <c r="AX184" s="57" t="str">
        <f>IF(D184="","",IF(LOOKUP(AW184,'Master 2012 Pay Sheet'!$C$5:$C$35,'Master 2012 Pay Sheet'!$D$5:$D$35)&gt;0,LOOKUP(AW184,'Master 2012 Pay Sheet'!$C$5:$C$35,'Master 2012 Pay Sheet'!$D$5:$D$35),0))</f>
        <v/>
      </c>
      <c r="AY184" s="56" t="str">
        <f t="shared" si="469"/>
        <v/>
      </c>
      <c r="AZ184" s="31" t="str">
        <f t="shared" si="470"/>
        <v/>
      </c>
      <c r="BA184" s="57" t="str">
        <f>IF(D184="","",IF(LOOKUP(AZ184,'Master 2012 Pay Sheet'!$E$5:$E$35,'Master 2012 Pay Sheet'!$F$5:$F$35)&gt;0,LOOKUP(AZ184,'Master 2012 Pay Sheet'!$E$5:$E$35,'Master 2012 Pay Sheet'!$F$5:$F$35),0))</f>
        <v/>
      </c>
      <c r="BB184" s="57" t="str">
        <f t="shared" si="471"/>
        <v/>
      </c>
      <c r="BC184" s="31" t="str">
        <f t="shared" si="472"/>
        <v/>
      </c>
      <c r="BD184" s="31" t="str">
        <f t="shared" si="473"/>
        <v/>
      </c>
      <c r="BE184" s="31" t="str">
        <f t="shared" si="474"/>
        <v/>
      </c>
      <c r="BF184" s="56" t="str">
        <f t="shared" si="475"/>
        <v/>
      </c>
      <c r="BG184" s="31" t="str">
        <f t="shared" si="476"/>
        <v/>
      </c>
      <c r="BH184" s="31" t="str">
        <f t="shared" si="477"/>
        <v/>
      </c>
      <c r="BI184" s="56" t="str">
        <f t="shared" si="478"/>
        <v/>
      </c>
      <c r="BJ184" s="31" t="str">
        <f t="shared" si="479"/>
        <v/>
      </c>
      <c r="BK184" s="31" t="str">
        <f t="shared" si="480"/>
        <v/>
      </c>
      <c r="BL184" s="31" t="str">
        <f t="shared" si="481"/>
        <v/>
      </c>
      <c r="BM184" s="31" t="str">
        <f t="shared" si="482"/>
        <v/>
      </c>
      <c r="BN184" s="31" t="str">
        <f t="shared" si="483"/>
        <v/>
      </c>
      <c r="BO184" s="31" t="str">
        <f t="shared" si="484"/>
        <v/>
      </c>
      <c r="BP184" s="31" t="str">
        <f t="shared" si="485"/>
        <v/>
      </c>
      <c r="BQ184" s="31" t="str">
        <f t="shared" si="486"/>
        <v/>
      </c>
      <c r="BR184" s="31" t="str">
        <f t="shared" si="487"/>
        <v/>
      </c>
      <c r="BS184" s="31" t="str">
        <f t="shared" si="488"/>
        <v/>
      </c>
      <c r="BT184" s="31" t="str">
        <f t="shared" si="489"/>
        <v/>
      </c>
      <c r="BU184" s="31" t="str">
        <f t="shared" si="490"/>
        <v/>
      </c>
      <c r="BV184" s="31" t="str">
        <f t="shared" si="491"/>
        <v/>
      </c>
      <c r="BW184" s="31" t="str">
        <f t="shared" si="492"/>
        <v/>
      </c>
      <c r="BX184" s="31" t="str">
        <f t="shared" si="493"/>
        <v/>
      </c>
      <c r="BY184" s="31" t="str">
        <f t="shared" si="494"/>
        <v/>
      </c>
      <c r="BZ184" s="31" t="str">
        <f t="shared" si="495"/>
        <v/>
      </c>
      <c r="CA184" s="31" t="str">
        <f t="shared" si="496"/>
        <v/>
      </c>
      <c r="CB184" s="31" t="str">
        <f t="shared" si="497"/>
        <v/>
      </c>
      <c r="CC184" s="31" t="str">
        <f t="shared" si="498"/>
        <v/>
      </c>
      <c r="CD184" s="31" t="str">
        <f t="shared" si="499"/>
        <v/>
      </c>
      <c r="CE184" s="31" t="str">
        <f t="shared" si="500"/>
        <v/>
      </c>
      <c r="CF184" s="31" t="str">
        <f t="shared" si="501"/>
        <v/>
      </c>
      <c r="CG184" s="31" t="str">
        <f t="shared" si="502"/>
        <v/>
      </c>
      <c r="CH184" s="31" t="str">
        <f t="shared" si="503"/>
        <v/>
      </c>
      <c r="CI184" s="31" t="str">
        <f t="shared" si="504"/>
        <v/>
      </c>
      <c r="CJ184" s="31" t="str">
        <f t="shared" si="505"/>
        <v/>
      </c>
      <c r="CK184" s="31" t="str">
        <f t="shared" si="506"/>
        <v/>
      </c>
      <c r="CL184" s="31" t="str">
        <f t="shared" si="507"/>
        <v/>
      </c>
      <c r="CM184" s="31" t="str">
        <f t="shared" si="508"/>
        <v/>
      </c>
      <c r="CN184" s="31" t="str">
        <f t="shared" si="509"/>
        <v/>
      </c>
      <c r="CO184" s="31" t="str">
        <f t="shared" si="510"/>
        <v/>
      </c>
      <c r="CP184" s="31" t="str">
        <f t="shared" si="511"/>
        <v/>
      </c>
      <c r="CQ184" s="31" t="str">
        <f t="shared" si="512"/>
        <v/>
      </c>
      <c r="CR184" s="31" t="str">
        <f t="shared" si="513"/>
        <v/>
      </c>
      <c r="CS184" s="31" t="str">
        <f t="shared" si="514"/>
        <v/>
      </c>
      <c r="CT184" s="31" t="str">
        <f t="shared" si="515"/>
        <v/>
      </c>
      <c r="CU184" s="31" t="str">
        <f t="shared" si="516"/>
        <v/>
      </c>
      <c r="CV184" s="31" t="str">
        <f t="shared" si="517"/>
        <v/>
      </c>
      <c r="CW184" s="31" t="str">
        <f t="shared" si="518"/>
        <v/>
      </c>
      <c r="CX184" s="31" t="str">
        <f t="shared" si="519"/>
        <v/>
      </c>
      <c r="CY184" s="31" t="str">
        <f t="shared" si="520"/>
        <v/>
      </c>
      <c r="CZ184" s="31" t="str">
        <f t="shared" si="521"/>
        <v/>
      </c>
      <c r="DA184" s="31" t="str">
        <f t="shared" si="522"/>
        <v/>
      </c>
      <c r="DB184" s="31" t="str">
        <f t="shared" si="523"/>
        <v/>
      </c>
      <c r="DC184" s="31" t="str">
        <f t="shared" si="524"/>
        <v/>
      </c>
      <c r="DD184" s="31" t="str">
        <f t="shared" si="525"/>
        <v/>
      </c>
      <c r="DE184" s="31" t="str">
        <f t="shared" si="526"/>
        <v/>
      </c>
      <c r="DF184" s="31" t="str">
        <f t="shared" si="527"/>
        <v/>
      </c>
      <c r="DG184" s="31" t="str">
        <f t="shared" si="528"/>
        <v/>
      </c>
      <c r="DH184" s="31" t="str">
        <f t="shared" si="529"/>
        <v/>
      </c>
      <c r="DI184" s="31" t="str">
        <f t="shared" si="530"/>
        <v/>
      </c>
      <c r="DJ184" s="31" t="str">
        <f t="shared" si="531"/>
        <v/>
      </c>
      <c r="DK184" s="31" t="str">
        <f t="shared" si="532"/>
        <v/>
      </c>
      <c r="DL184" s="31" t="str">
        <f t="shared" si="533"/>
        <v/>
      </c>
      <c r="DM184" s="31" t="str">
        <f t="shared" si="534"/>
        <v/>
      </c>
      <c r="DN184" s="31" t="str">
        <f t="shared" si="535"/>
        <v/>
      </c>
      <c r="DO184" s="31" t="str">
        <f t="shared" si="536"/>
        <v/>
      </c>
      <c r="DP184" s="31" t="str">
        <f t="shared" si="537"/>
        <v/>
      </c>
      <c r="DQ184" s="31" t="str">
        <f t="shared" si="538"/>
        <v/>
      </c>
      <c r="DR184" s="31" t="str">
        <f t="shared" si="539"/>
        <v/>
      </c>
      <c r="DS184" s="31" t="str">
        <f t="shared" si="540"/>
        <v/>
      </c>
      <c r="DT184" s="31" t="str">
        <f t="shared" si="541"/>
        <v/>
      </c>
      <c r="DU184" s="31" t="str">
        <f t="shared" si="542"/>
        <v/>
      </c>
      <c r="DV184" s="31" t="str">
        <f t="shared" si="543"/>
        <v/>
      </c>
      <c r="DW184" s="48" t="e">
        <f t="shared" si="544"/>
        <v>#VALUE!</v>
      </c>
      <c r="DX184" s="72" t="str">
        <f t="shared" si="545"/>
        <v/>
      </c>
    </row>
    <row r="185" spans="1:128" ht="13.2" x14ac:dyDescent="0.25">
      <c r="A185" s="31" t="s">
        <v>318</v>
      </c>
      <c r="B185" s="72">
        <v>183</v>
      </c>
      <c r="C185" s="15"/>
      <c r="D185" s="15"/>
      <c r="E185" s="15"/>
      <c r="F185" s="15"/>
      <c r="G185" s="15"/>
      <c r="H185" s="47"/>
      <c r="I185" s="15"/>
      <c r="J185" s="47"/>
      <c r="K185" s="47"/>
      <c r="L185" s="47"/>
      <c r="M185" s="54"/>
      <c r="N185" s="54"/>
      <c r="O185" s="54"/>
      <c r="P185" s="54"/>
      <c r="Q185" s="54"/>
      <c r="R185" s="51"/>
      <c r="S185" s="51"/>
      <c r="T185" s="51"/>
      <c r="U185" s="51"/>
      <c r="V185" s="51"/>
      <c r="W185" s="51"/>
      <c r="X185" s="52" t="str">
        <f t="shared" si="455"/>
        <v xml:space="preserve"> </v>
      </c>
      <c r="Y185" s="52" t="str">
        <f t="shared" si="456"/>
        <v xml:space="preserve"> </v>
      </c>
      <c r="Z185" s="52" t="str">
        <f t="shared" si="457"/>
        <v xml:space="preserve"> </v>
      </c>
      <c r="AA185" s="52" t="str">
        <f t="shared" si="458"/>
        <v xml:space="preserve"> </v>
      </c>
      <c r="AB185" s="52" t="str">
        <f t="shared" si="459"/>
        <v xml:space="preserve"> </v>
      </c>
      <c r="AC185" s="54"/>
      <c r="AD185" s="54"/>
      <c r="AE185" s="54"/>
      <c r="AF185" s="54"/>
      <c r="AG185" s="54"/>
      <c r="AH185" s="52" t="str">
        <f t="shared" si="460"/>
        <v xml:space="preserve"> </v>
      </c>
      <c r="AI185" s="52" t="str">
        <f t="shared" si="461"/>
        <v xml:space="preserve"> </v>
      </c>
      <c r="AJ185" s="52" t="str">
        <f t="shared" si="462"/>
        <v xml:space="preserve"> </v>
      </c>
      <c r="AK185" s="52" t="str">
        <f t="shared" si="463"/>
        <v xml:space="preserve"> </v>
      </c>
      <c r="AL185" s="52" t="str">
        <f t="shared" si="464"/>
        <v xml:space="preserve"> </v>
      </c>
      <c r="AM185" s="53"/>
      <c r="AN185" s="53"/>
      <c r="AO185" s="53"/>
      <c r="AP185" s="53"/>
      <c r="AQ185" s="53"/>
      <c r="AR185" s="53"/>
      <c r="AS185" s="55" t="str">
        <f t="shared" si="465"/>
        <v/>
      </c>
      <c r="AT185" s="31" t="str">
        <f t="shared" si="466"/>
        <v/>
      </c>
      <c r="AU185" s="57" t="str">
        <f>IF(D185="","",IF(LOOKUP(AT185,'Master 2012 Pay Sheet'!$A$5:$A$35,'Master 2012 Pay Sheet'!$B$5:$B$35)&gt;0,LOOKUP(AT185,'Master 2012 Pay Sheet'!$A$5:$A$35,'Master 2012 Pay Sheet'!$B$5:$B$35),0))</f>
        <v/>
      </c>
      <c r="AV185" s="56" t="str">
        <f t="shared" si="467"/>
        <v/>
      </c>
      <c r="AW185" s="31" t="str">
        <f t="shared" si="468"/>
        <v/>
      </c>
      <c r="AX185" s="57" t="str">
        <f>IF(D185="","",IF(LOOKUP(AW185,'Master 2012 Pay Sheet'!$C$5:$C$35,'Master 2012 Pay Sheet'!$D$5:$D$35)&gt;0,LOOKUP(AW185,'Master 2012 Pay Sheet'!$C$5:$C$35,'Master 2012 Pay Sheet'!$D$5:$D$35),0))</f>
        <v/>
      </c>
      <c r="AY185" s="56" t="str">
        <f t="shared" si="469"/>
        <v/>
      </c>
      <c r="AZ185" s="31" t="str">
        <f t="shared" si="470"/>
        <v/>
      </c>
      <c r="BA185" s="57" t="str">
        <f>IF(D185="","",IF(LOOKUP(AZ185,'Master 2012 Pay Sheet'!$E$5:$E$35,'Master 2012 Pay Sheet'!$F$5:$F$35)&gt;0,LOOKUP(AZ185,'Master 2012 Pay Sheet'!$E$5:$E$35,'Master 2012 Pay Sheet'!$F$5:$F$35),0))</f>
        <v/>
      </c>
      <c r="BB185" s="57" t="str">
        <f t="shared" si="471"/>
        <v/>
      </c>
      <c r="BC185" s="31" t="str">
        <f t="shared" si="472"/>
        <v/>
      </c>
      <c r="BD185" s="31" t="str">
        <f t="shared" si="473"/>
        <v/>
      </c>
      <c r="BE185" s="31" t="str">
        <f t="shared" si="474"/>
        <v/>
      </c>
      <c r="BF185" s="56" t="str">
        <f t="shared" si="475"/>
        <v/>
      </c>
      <c r="BG185" s="31" t="str">
        <f t="shared" si="476"/>
        <v/>
      </c>
      <c r="BH185" s="31" t="str">
        <f t="shared" si="477"/>
        <v/>
      </c>
      <c r="BI185" s="56" t="str">
        <f t="shared" si="478"/>
        <v/>
      </c>
      <c r="BJ185" s="31" t="str">
        <f t="shared" si="479"/>
        <v/>
      </c>
      <c r="BK185" s="31" t="str">
        <f t="shared" si="480"/>
        <v/>
      </c>
      <c r="BL185" s="31" t="str">
        <f t="shared" si="481"/>
        <v/>
      </c>
      <c r="BM185" s="31" t="str">
        <f t="shared" si="482"/>
        <v/>
      </c>
      <c r="BN185" s="31" t="str">
        <f t="shared" si="483"/>
        <v/>
      </c>
      <c r="BO185" s="31" t="str">
        <f t="shared" si="484"/>
        <v/>
      </c>
      <c r="BP185" s="31" t="str">
        <f t="shared" si="485"/>
        <v/>
      </c>
      <c r="BQ185" s="31" t="str">
        <f t="shared" si="486"/>
        <v/>
      </c>
      <c r="BR185" s="31" t="str">
        <f t="shared" si="487"/>
        <v/>
      </c>
      <c r="BS185" s="31" t="str">
        <f t="shared" si="488"/>
        <v/>
      </c>
      <c r="BT185" s="31" t="str">
        <f t="shared" si="489"/>
        <v/>
      </c>
      <c r="BU185" s="31" t="str">
        <f t="shared" si="490"/>
        <v/>
      </c>
      <c r="BV185" s="31" t="str">
        <f t="shared" si="491"/>
        <v/>
      </c>
      <c r="BW185" s="31" t="str">
        <f t="shared" si="492"/>
        <v/>
      </c>
      <c r="BX185" s="31" t="str">
        <f t="shared" si="493"/>
        <v/>
      </c>
      <c r="BY185" s="31" t="str">
        <f t="shared" si="494"/>
        <v/>
      </c>
      <c r="BZ185" s="31" t="str">
        <f t="shared" si="495"/>
        <v/>
      </c>
      <c r="CA185" s="31" t="str">
        <f t="shared" si="496"/>
        <v/>
      </c>
      <c r="CB185" s="31" t="str">
        <f t="shared" si="497"/>
        <v/>
      </c>
      <c r="CC185" s="31" t="str">
        <f t="shared" si="498"/>
        <v/>
      </c>
      <c r="CD185" s="31" t="str">
        <f t="shared" si="499"/>
        <v/>
      </c>
      <c r="CE185" s="31" t="str">
        <f t="shared" si="500"/>
        <v/>
      </c>
      <c r="CF185" s="31" t="str">
        <f t="shared" si="501"/>
        <v/>
      </c>
      <c r="CG185" s="31" t="str">
        <f t="shared" si="502"/>
        <v/>
      </c>
      <c r="CH185" s="31" t="str">
        <f t="shared" si="503"/>
        <v/>
      </c>
      <c r="CI185" s="31" t="str">
        <f t="shared" si="504"/>
        <v/>
      </c>
      <c r="CJ185" s="31" t="str">
        <f t="shared" si="505"/>
        <v/>
      </c>
      <c r="CK185" s="31" t="str">
        <f t="shared" si="506"/>
        <v/>
      </c>
      <c r="CL185" s="31" t="str">
        <f t="shared" si="507"/>
        <v/>
      </c>
      <c r="CM185" s="31" t="str">
        <f t="shared" si="508"/>
        <v/>
      </c>
      <c r="CN185" s="31" t="str">
        <f t="shared" si="509"/>
        <v/>
      </c>
      <c r="CO185" s="31" t="str">
        <f t="shared" si="510"/>
        <v/>
      </c>
      <c r="CP185" s="31" t="str">
        <f t="shared" si="511"/>
        <v/>
      </c>
      <c r="CQ185" s="31" t="str">
        <f t="shared" si="512"/>
        <v/>
      </c>
      <c r="CR185" s="31" t="str">
        <f t="shared" si="513"/>
        <v/>
      </c>
      <c r="CS185" s="31" t="str">
        <f t="shared" si="514"/>
        <v/>
      </c>
      <c r="CT185" s="31" t="str">
        <f t="shared" si="515"/>
        <v/>
      </c>
      <c r="CU185" s="31" t="str">
        <f t="shared" si="516"/>
        <v/>
      </c>
      <c r="CV185" s="31" t="str">
        <f t="shared" si="517"/>
        <v/>
      </c>
      <c r="CW185" s="31" t="str">
        <f t="shared" si="518"/>
        <v/>
      </c>
      <c r="CX185" s="31" t="str">
        <f t="shared" si="519"/>
        <v/>
      </c>
      <c r="CY185" s="31" t="str">
        <f t="shared" si="520"/>
        <v/>
      </c>
      <c r="CZ185" s="31" t="str">
        <f t="shared" si="521"/>
        <v/>
      </c>
      <c r="DA185" s="31" t="str">
        <f t="shared" si="522"/>
        <v/>
      </c>
      <c r="DB185" s="31" t="str">
        <f t="shared" si="523"/>
        <v/>
      </c>
      <c r="DC185" s="31" t="str">
        <f t="shared" si="524"/>
        <v/>
      </c>
      <c r="DD185" s="31" t="str">
        <f t="shared" si="525"/>
        <v/>
      </c>
      <c r="DE185" s="31" t="str">
        <f t="shared" si="526"/>
        <v/>
      </c>
      <c r="DF185" s="31" t="str">
        <f t="shared" si="527"/>
        <v/>
      </c>
      <c r="DG185" s="31" t="str">
        <f t="shared" si="528"/>
        <v/>
      </c>
      <c r="DH185" s="31" t="str">
        <f t="shared" si="529"/>
        <v/>
      </c>
      <c r="DI185" s="31" t="str">
        <f t="shared" si="530"/>
        <v/>
      </c>
      <c r="DJ185" s="31" t="str">
        <f t="shared" si="531"/>
        <v/>
      </c>
      <c r="DK185" s="31" t="str">
        <f t="shared" si="532"/>
        <v/>
      </c>
      <c r="DL185" s="31" t="str">
        <f t="shared" si="533"/>
        <v/>
      </c>
      <c r="DM185" s="31" t="str">
        <f t="shared" si="534"/>
        <v/>
      </c>
      <c r="DN185" s="31" t="str">
        <f t="shared" si="535"/>
        <v/>
      </c>
      <c r="DO185" s="31" t="str">
        <f t="shared" si="536"/>
        <v/>
      </c>
      <c r="DP185" s="31" t="str">
        <f t="shared" si="537"/>
        <v/>
      </c>
      <c r="DQ185" s="31" t="str">
        <f t="shared" si="538"/>
        <v/>
      </c>
      <c r="DR185" s="31" t="str">
        <f t="shared" si="539"/>
        <v/>
      </c>
      <c r="DS185" s="31" t="str">
        <f t="shared" si="540"/>
        <v/>
      </c>
      <c r="DT185" s="31" t="str">
        <f t="shared" si="541"/>
        <v/>
      </c>
      <c r="DU185" s="31" t="str">
        <f t="shared" si="542"/>
        <v/>
      </c>
      <c r="DV185" s="31" t="str">
        <f t="shared" si="543"/>
        <v/>
      </c>
      <c r="DW185" s="48" t="e">
        <f t="shared" si="544"/>
        <v>#VALUE!</v>
      </c>
      <c r="DX185" s="72" t="str">
        <f t="shared" si="545"/>
        <v/>
      </c>
    </row>
    <row r="186" spans="1:128" ht="13.2" x14ac:dyDescent="0.25">
      <c r="A186" s="31" t="s">
        <v>318</v>
      </c>
      <c r="B186" s="72">
        <v>184</v>
      </c>
      <c r="C186" s="15"/>
      <c r="D186" s="15"/>
      <c r="E186" s="15"/>
      <c r="F186" s="15"/>
      <c r="G186" s="15"/>
      <c r="H186" s="47"/>
      <c r="I186" s="15"/>
      <c r="J186" s="47"/>
      <c r="K186" s="47"/>
      <c r="L186" s="47"/>
      <c r="M186" s="54"/>
      <c r="N186" s="54"/>
      <c r="O186" s="54"/>
      <c r="P186" s="54"/>
      <c r="Q186" s="54"/>
      <c r="R186" s="51"/>
      <c r="S186" s="51"/>
      <c r="T186" s="51"/>
      <c r="U186" s="51"/>
      <c r="V186" s="51"/>
      <c r="W186" s="51"/>
      <c r="X186" s="52" t="str">
        <f t="shared" si="455"/>
        <v xml:space="preserve"> </v>
      </c>
      <c r="Y186" s="52" t="str">
        <f t="shared" si="456"/>
        <v xml:space="preserve"> </v>
      </c>
      <c r="Z186" s="52" t="str">
        <f t="shared" si="457"/>
        <v xml:space="preserve"> </v>
      </c>
      <c r="AA186" s="52" t="str">
        <f t="shared" si="458"/>
        <v xml:space="preserve"> </v>
      </c>
      <c r="AB186" s="52" t="str">
        <f t="shared" si="459"/>
        <v xml:space="preserve"> </v>
      </c>
      <c r="AC186" s="54"/>
      <c r="AD186" s="54"/>
      <c r="AE186" s="54"/>
      <c r="AF186" s="54"/>
      <c r="AG186" s="54"/>
      <c r="AH186" s="52" t="str">
        <f t="shared" si="460"/>
        <v xml:space="preserve"> </v>
      </c>
      <c r="AI186" s="52" t="str">
        <f t="shared" si="461"/>
        <v xml:space="preserve"> </v>
      </c>
      <c r="AJ186" s="52" t="str">
        <f t="shared" si="462"/>
        <v xml:space="preserve"> </v>
      </c>
      <c r="AK186" s="52" t="str">
        <f t="shared" si="463"/>
        <v xml:space="preserve"> </v>
      </c>
      <c r="AL186" s="52" t="str">
        <f t="shared" si="464"/>
        <v xml:space="preserve"> </v>
      </c>
      <c r="AM186" s="53"/>
      <c r="AN186" s="53"/>
      <c r="AO186" s="53"/>
      <c r="AP186" s="53"/>
      <c r="AQ186" s="53"/>
      <c r="AR186" s="53"/>
      <c r="AS186" s="55" t="str">
        <f t="shared" si="465"/>
        <v/>
      </c>
      <c r="AT186" s="31" t="str">
        <f t="shared" si="466"/>
        <v/>
      </c>
      <c r="AU186" s="57" t="str">
        <f>IF(D186="","",IF(LOOKUP(AT186,'Master 2012 Pay Sheet'!$A$5:$A$35,'Master 2012 Pay Sheet'!$B$5:$B$35)&gt;0,LOOKUP(AT186,'Master 2012 Pay Sheet'!$A$5:$A$35,'Master 2012 Pay Sheet'!$B$5:$B$35),0))</f>
        <v/>
      </c>
      <c r="AV186" s="56" t="str">
        <f t="shared" si="467"/>
        <v/>
      </c>
      <c r="AW186" s="31" t="str">
        <f t="shared" si="468"/>
        <v/>
      </c>
      <c r="AX186" s="57" t="str">
        <f>IF(D186="","",IF(LOOKUP(AW186,'Master 2012 Pay Sheet'!$C$5:$C$35,'Master 2012 Pay Sheet'!$D$5:$D$35)&gt;0,LOOKUP(AW186,'Master 2012 Pay Sheet'!$C$5:$C$35,'Master 2012 Pay Sheet'!$D$5:$D$35),0))</f>
        <v/>
      </c>
      <c r="AY186" s="56" t="str">
        <f t="shared" si="469"/>
        <v/>
      </c>
      <c r="AZ186" s="31" t="str">
        <f t="shared" si="470"/>
        <v/>
      </c>
      <c r="BA186" s="57" t="str">
        <f>IF(D186="","",IF(LOOKUP(AZ186,'Master 2012 Pay Sheet'!$E$5:$E$35,'Master 2012 Pay Sheet'!$F$5:$F$35)&gt;0,LOOKUP(AZ186,'Master 2012 Pay Sheet'!$E$5:$E$35,'Master 2012 Pay Sheet'!$F$5:$F$35),0))</f>
        <v/>
      </c>
      <c r="BB186" s="57" t="str">
        <f t="shared" si="471"/>
        <v/>
      </c>
      <c r="BC186" s="31" t="str">
        <f t="shared" si="472"/>
        <v/>
      </c>
      <c r="BD186" s="31" t="str">
        <f t="shared" si="473"/>
        <v/>
      </c>
      <c r="BE186" s="31" t="str">
        <f t="shared" si="474"/>
        <v/>
      </c>
      <c r="BF186" s="56" t="str">
        <f t="shared" si="475"/>
        <v/>
      </c>
      <c r="BG186" s="31" t="str">
        <f t="shared" si="476"/>
        <v/>
      </c>
      <c r="BH186" s="31" t="str">
        <f t="shared" si="477"/>
        <v/>
      </c>
      <c r="BI186" s="56" t="str">
        <f t="shared" si="478"/>
        <v/>
      </c>
      <c r="BJ186" s="31" t="str">
        <f t="shared" si="479"/>
        <v/>
      </c>
      <c r="BK186" s="31" t="str">
        <f t="shared" si="480"/>
        <v/>
      </c>
      <c r="BL186" s="31" t="str">
        <f t="shared" si="481"/>
        <v/>
      </c>
      <c r="BM186" s="31" t="str">
        <f t="shared" si="482"/>
        <v/>
      </c>
      <c r="BN186" s="31" t="str">
        <f t="shared" si="483"/>
        <v/>
      </c>
      <c r="BO186" s="31" t="str">
        <f t="shared" si="484"/>
        <v/>
      </c>
      <c r="BP186" s="31" t="str">
        <f t="shared" si="485"/>
        <v/>
      </c>
      <c r="BQ186" s="31" t="str">
        <f t="shared" si="486"/>
        <v/>
      </c>
      <c r="BR186" s="31" t="str">
        <f t="shared" si="487"/>
        <v/>
      </c>
      <c r="BS186" s="31" t="str">
        <f t="shared" si="488"/>
        <v/>
      </c>
      <c r="BT186" s="31" t="str">
        <f t="shared" si="489"/>
        <v/>
      </c>
      <c r="BU186" s="31" t="str">
        <f t="shared" si="490"/>
        <v/>
      </c>
      <c r="BV186" s="31" t="str">
        <f t="shared" si="491"/>
        <v/>
      </c>
      <c r="BW186" s="31" t="str">
        <f t="shared" si="492"/>
        <v/>
      </c>
      <c r="BX186" s="31" t="str">
        <f t="shared" si="493"/>
        <v/>
      </c>
      <c r="BY186" s="31" t="str">
        <f t="shared" si="494"/>
        <v/>
      </c>
      <c r="BZ186" s="31" t="str">
        <f t="shared" si="495"/>
        <v/>
      </c>
      <c r="CA186" s="31" t="str">
        <f t="shared" si="496"/>
        <v/>
      </c>
      <c r="CB186" s="31" t="str">
        <f t="shared" si="497"/>
        <v/>
      </c>
      <c r="CC186" s="31" t="str">
        <f t="shared" si="498"/>
        <v/>
      </c>
      <c r="CD186" s="31" t="str">
        <f t="shared" si="499"/>
        <v/>
      </c>
      <c r="CE186" s="31" t="str">
        <f t="shared" si="500"/>
        <v/>
      </c>
      <c r="CF186" s="31" t="str">
        <f t="shared" si="501"/>
        <v/>
      </c>
      <c r="CG186" s="31" t="str">
        <f t="shared" si="502"/>
        <v/>
      </c>
      <c r="CH186" s="31" t="str">
        <f t="shared" si="503"/>
        <v/>
      </c>
      <c r="CI186" s="31" t="str">
        <f t="shared" si="504"/>
        <v/>
      </c>
      <c r="CJ186" s="31" t="str">
        <f t="shared" si="505"/>
        <v/>
      </c>
      <c r="CK186" s="31" t="str">
        <f t="shared" si="506"/>
        <v/>
      </c>
      <c r="CL186" s="31" t="str">
        <f t="shared" si="507"/>
        <v/>
      </c>
      <c r="CM186" s="31" t="str">
        <f t="shared" si="508"/>
        <v/>
      </c>
      <c r="CN186" s="31" t="str">
        <f t="shared" si="509"/>
        <v/>
      </c>
      <c r="CO186" s="31" t="str">
        <f t="shared" si="510"/>
        <v/>
      </c>
      <c r="CP186" s="31" t="str">
        <f t="shared" si="511"/>
        <v/>
      </c>
      <c r="CQ186" s="31" t="str">
        <f t="shared" si="512"/>
        <v/>
      </c>
      <c r="CR186" s="31" t="str">
        <f t="shared" si="513"/>
        <v/>
      </c>
      <c r="CS186" s="31" t="str">
        <f t="shared" si="514"/>
        <v/>
      </c>
      <c r="CT186" s="31" t="str">
        <f t="shared" si="515"/>
        <v/>
      </c>
      <c r="CU186" s="31" t="str">
        <f t="shared" si="516"/>
        <v/>
      </c>
      <c r="CV186" s="31" t="str">
        <f t="shared" si="517"/>
        <v/>
      </c>
      <c r="CW186" s="31" t="str">
        <f t="shared" si="518"/>
        <v/>
      </c>
      <c r="CX186" s="31" t="str">
        <f t="shared" si="519"/>
        <v/>
      </c>
      <c r="CY186" s="31" t="str">
        <f t="shared" si="520"/>
        <v/>
      </c>
      <c r="CZ186" s="31" t="str">
        <f t="shared" si="521"/>
        <v/>
      </c>
      <c r="DA186" s="31" t="str">
        <f t="shared" si="522"/>
        <v/>
      </c>
      <c r="DB186" s="31" t="str">
        <f t="shared" si="523"/>
        <v/>
      </c>
      <c r="DC186" s="31" t="str">
        <f t="shared" si="524"/>
        <v/>
      </c>
      <c r="DD186" s="31" t="str">
        <f t="shared" si="525"/>
        <v/>
      </c>
      <c r="DE186" s="31" t="str">
        <f t="shared" si="526"/>
        <v/>
      </c>
      <c r="DF186" s="31" t="str">
        <f t="shared" si="527"/>
        <v/>
      </c>
      <c r="DG186" s="31" t="str">
        <f t="shared" si="528"/>
        <v/>
      </c>
      <c r="DH186" s="31" t="str">
        <f t="shared" si="529"/>
        <v/>
      </c>
      <c r="DI186" s="31" t="str">
        <f t="shared" si="530"/>
        <v/>
      </c>
      <c r="DJ186" s="31" t="str">
        <f t="shared" si="531"/>
        <v/>
      </c>
      <c r="DK186" s="31" t="str">
        <f t="shared" si="532"/>
        <v/>
      </c>
      <c r="DL186" s="31" t="str">
        <f t="shared" si="533"/>
        <v/>
      </c>
      <c r="DM186" s="31" t="str">
        <f t="shared" si="534"/>
        <v/>
      </c>
      <c r="DN186" s="31" t="str">
        <f t="shared" si="535"/>
        <v/>
      </c>
      <c r="DO186" s="31" t="str">
        <f t="shared" si="536"/>
        <v/>
      </c>
      <c r="DP186" s="31" t="str">
        <f t="shared" si="537"/>
        <v/>
      </c>
      <c r="DQ186" s="31" t="str">
        <f t="shared" si="538"/>
        <v/>
      </c>
      <c r="DR186" s="31" t="str">
        <f t="shared" si="539"/>
        <v/>
      </c>
      <c r="DS186" s="31" t="str">
        <f t="shared" si="540"/>
        <v/>
      </c>
      <c r="DT186" s="31" t="str">
        <f t="shared" si="541"/>
        <v/>
      </c>
      <c r="DU186" s="31" t="str">
        <f t="shared" si="542"/>
        <v/>
      </c>
      <c r="DV186" s="31" t="str">
        <f t="shared" si="543"/>
        <v/>
      </c>
      <c r="DW186" s="48" t="e">
        <f t="shared" si="544"/>
        <v>#VALUE!</v>
      </c>
      <c r="DX186" s="72" t="str">
        <f t="shared" si="545"/>
        <v/>
      </c>
    </row>
    <row r="187" spans="1:128" ht="13.2" x14ac:dyDescent="0.25">
      <c r="A187" s="31" t="s">
        <v>318</v>
      </c>
      <c r="B187" s="72">
        <v>185</v>
      </c>
      <c r="C187" s="15"/>
      <c r="D187" s="15"/>
      <c r="E187" s="15"/>
      <c r="F187" s="15"/>
      <c r="G187" s="15"/>
      <c r="H187" s="47"/>
      <c r="I187" s="15"/>
      <c r="J187" s="47"/>
      <c r="K187" s="47"/>
      <c r="L187" s="47"/>
      <c r="M187" s="54"/>
      <c r="N187" s="54"/>
      <c r="O187" s="54"/>
      <c r="P187" s="54"/>
      <c r="Q187" s="54"/>
      <c r="R187" s="51"/>
      <c r="S187" s="51"/>
      <c r="T187" s="51"/>
      <c r="U187" s="51"/>
      <c r="V187" s="51"/>
      <c r="W187" s="51"/>
      <c r="X187" s="52" t="str">
        <f t="shared" si="455"/>
        <v xml:space="preserve"> </v>
      </c>
      <c r="Y187" s="52" t="str">
        <f t="shared" si="456"/>
        <v xml:space="preserve"> </v>
      </c>
      <c r="Z187" s="52" t="str">
        <f t="shared" si="457"/>
        <v xml:space="preserve"> </v>
      </c>
      <c r="AA187" s="52" t="str">
        <f t="shared" si="458"/>
        <v xml:space="preserve"> </v>
      </c>
      <c r="AB187" s="52" t="str">
        <f t="shared" si="459"/>
        <v xml:space="preserve"> </v>
      </c>
      <c r="AC187" s="54"/>
      <c r="AD187" s="54"/>
      <c r="AE187" s="54"/>
      <c r="AF187" s="54"/>
      <c r="AG187" s="54"/>
      <c r="AH187" s="52" t="str">
        <f t="shared" si="460"/>
        <v xml:space="preserve"> </v>
      </c>
      <c r="AI187" s="52" t="str">
        <f t="shared" si="461"/>
        <v xml:space="preserve"> </v>
      </c>
      <c r="AJ187" s="52" t="str">
        <f t="shared" si="462"/>
        <v xml:space="preserve"> </v>
      </c>
      <c r="AK187" s="52" t="str">
        <f t="shared" si="463"/>
        <v xml:space="preserve"> </v>
      </c>
      <c r="AL187" s="52" t="str">
        <f t="shared" si="464"/>
        <v xml:space="preserve"> </v>
      </c>
      <c r="AM187" s="53"/>
      <c r="AN187" s="53"/>
      <c r="AO187" s="53"/>
      <c r="AP187" s="53"/>
      <c r="AQ187" s="53"/>
      <c r="AR187" s="53"/>
      <c r="AS187" s="55" t="str">
        <f t="shared" si="465"/>
        <v/>
      </c>
      <c r="AT187" s="31" t="str">
        <f t="shared" si="466"/>
        <v/>
      </c>
      <c r="AU187" s="57" t="str">
        <f>IF(D187="","",IF(LOOKUP(AT187,'Master 2012 Pay Sheet'!$A$5:$A$35,'Master 2012 Pay Sheet'!$B$5:$B$35)&gt;0,LOOKUP(AT187,'Master 2012 Pay Sheet'!$A$5:$A$35,'Master 2012 Pay Sheet'!$B$5:$B$35),0))</f>
        <v/>
      </c>
      <c r="AV187" s="56" t="str">
        <f t="shared" si="467"/>
        <v/>
      </c>
      <c r="AW187" s="31" t="str">
        <f t="shared" si="468"/>
        <v/>
      </c>
      <c r="AX187" s="57" t="str">
        <f>IF(D187="","",IF(LOOKUP(AW187,'Master 2012 Pay Sheet'!$C$5:$C$35,'Master 2012 Pay Sheet'!$D$5:$D$35)&gt;0,LOOKUP(AW187,'Master 2012 Pay Sheet'!$C$5:$C$35,'Master 2012 Pay Sheet'!$D$5:$D$35),0))</f>
        <v/>
      </c>
      <c r="AY187" s="56" t="str">
        <f t="shared" si="469"/>
        <v/>
      </c>
      <c r="AZ187" s="31" t="str">
        <f t="shared" si="470"/>
        <v/>
      </c>
      <c r="BA187" s="57" t="str">
        <f>IF(D187="","",IF(LOOKUP(AZ187,'Master 2012 Pay Sheet'!$E$5:$E$35,'Master 2012 Pay Sheet'!$F$5:$F$35)&gt;0,LOOKUP(AZ187,'Master 2012 Pay Sheet'!$E$5:$E$35,'Master 2012 Pay Sheet'!$F$5:$F$35),0))</f>
        <v/>
      </c>
      <c r="BB187" s="57" t="str">
        <f t="shared" si="471"/>
        <v/>
      </c>
      <c r="BC187" s="31" t="str">
        <f t="shared" si="472"/>
        <v/>
      </c>
      <c r="BD187" s="31" t="str">
        <f t="shared" si="473"/>
        <v/>
      </c>
      <c r="BE187" s="31" t="str">
        <f t="shared" si="474"/>
        <v/>
      </c>
      <c r="BF187" s="56" t="str">
        <f t="shared" si="475"/>
        <v/>
      </c>
      <c r="BG187" s="31" t="str">
        <f t="shared" si="476"/>
        <v/>
      </c>
      <c r="BH187" s="31" t="str">
        <f t="shared" si="477"/>
        <v/>
      </c>
      <c r="BI187" s="56" t="str">
        <f t="shared" si="478"/>
        <v/>
      </c>
      <c r="BJ187" s="31" t="str">
        <f t="shared" si="479"/>
        <v/>
      </c>
      <c r="BK187" s="31" t="str">
        <f t="shared" si="480"/>
        <v/>
      </c>
      <c r="BL187" s="31" t="str">
        <f t="shared" si="481"/>
        <v/>
      </c>
      <c r="BM187" s="31" t="str">
        <f t="shared" si="482"/>
        <v/>
      </c>
      <c r="BN187" s="31" t="str">
        <f t="shared" si="483"/>
        <v/>
      </c>
      <c r="BO187" s="31" t="str">
        <f t="shared" si="484"/>
        <v/>
      </c>
      <c r="BP187" s="31" t="str">
        <f t="shared" si="485"/>
        <v/>
      </c>
      <c r="BQ187" s="31" t="str">
        <f t="shared" si="486"/>
        <v/>
      </c>
      <c r="BR187" s="31" t="str">
        <f t="shared" si="487"/>
        <v/>
      </c>
      <c r="BS187" s="31" t="str">
        <f t="shared" si="488"/>
        <v/>
      </c>
      <c r="BT187" s="31" t="str">
        <f t="shared" si="489"/>
        <v/>
      </c>
      <c r="BU187" s="31" t="str">
        <f t="shared" si="490"/>
        <v/>
      </c>
      <c r="BV187" s="31" t="str">
        <f t="shared" si="491"/>
        <v/>
      </c>
      <c r="BW187" s="31" t="str">
        <f t="shared" si="492"/>
        <v/>
      </c>
      <c r="BX187" s="31" t="str">
        <f t="shared" si="493"/>
        <v/>
      </c>
      <c r="BY187" s="31" t="str">
        <f t="shared" si="494"/>
        <v/>
      </c>
      <c r="BZ187" s="31" t="str">
        <f t="shared" si="495"/>
        <v/>
      </c>
      <c r="CA187" s="31" t="str">
        <f t="shared" si="496"/>
        <v/>
      </c>
      <c r="CB187" s="31" t="str">
        <f t="shared" si="497"/>
        <v/>
      </c>
      <c r="CC187" s="31" t="str">
        <f t="shared" si="498"/>
        <v/>
      </c>
      <c r="CD187" s="31" t="str">
        <f t="shared" si="499"/>
        <v/>
      </c>
      <c r="CE187" s="31" t="str">
        <f t="shared" si="500"/>
        <v/>
      </c>
      <c r="CF187" s="31" t="str">
        <f t="shared" si="501"/>
        <v/>
      </c>
      <c r="CG187" s="31" t="str">
        <f t="shared" si="502"/>
        <v/>
      </c>
      <c r="CH187" s="31" t="str">
        <f t="shared" si="503"/>
        <v/>
      </c>
      <c r="CI187" s="31" t="str">
        <f t="shared" si="504"/>
        <v/>
      </c>
      <c r="CJ187" s="31" t="str">
        <f t="shared" si="505"/>
        <v/>
      </c>
      <c r="CK187" s="31" t="str">
        <f t="shared" si="506"/>
        <v/>
      </c>
      <c r="CL187" s="31" t="str">
        <f t="shared" si="507"/>
        <v/>
      </c>
      <c r="CM187" s="31" t="str">
        <f t="shared" si="508"/>
        <v/>
      </c>
      <c r="CN187" s="31" t="str">
        <f t="shared" si="509"/>
        <v/>
      </c>
      <c r="CO187" s="31" t="str">
        <f t="shared" si="510"/>
        <v/>
      </c>
      <c r="CP187" s="31" t="str">
        <f t="shared" si="511"/>
        <v/>
      </c>
      <c r="CQ187" s="31" t="str">
        <f t="shared" si="512"/>
        <v/>
      </c>
      <c r="CR187" s="31" t="str">
        <f t="shared" si="513"/>
        <v/>
      </c>
      <c r="CS187" s="31" t="str">
        <f t="shared" si="514"/>
        <v/>
      </c>
      <c r="CT187" s="31" t="str">
        <f t="shared" si="515"/>
        <v/>
      </c>
      <c r="CU187" s="31" t="str">
        <f t="shared" si="516"/>
        <v/>
      </c>
      <c r="CV187" s="31" t="str">
        <f t="shared" si="517"/>
        <v/>
      </c>
      <c r="CW187" s="31" t="str">
        <f t="shared" si="518"/>
        <v/>
      </c>
      <c r="CX187" s="31" t="str">
        <f t="shared" si="519"/>
        <v/>
      </c>
      <c r="CY187" s="31" t="str">
        <f t="shared" si="520"/>
        <v/>
      </c>
      <c r="CZ187" s="31" t="str">
        <f t="shared" si="521"/>
        <v/>
      </c>
      <c r="DA187" s="31" t="str">
        <f t="shared" si="522"/>
        <v/>
      </c>
      <c r="DB187" s="31" t="str">
        <f t="shared" si="523"/>
        <v/>
      </c>
      <c r="DC187" s="31" t="str">
        <f t="shared" si="524"/>
        <v/>
      </c>
      <c r="DD187" s="31" t="str">
        <f t="shared" si="525"/>
        <v/>
      </c>
      <c r="DE187" s="31" t="str">
        <f t="shared" si="526"/>
        <v/>
      </c>
      <c r="DF187" s="31" t="str">
        <f t="shared" si="527"/>
        <v/>
      </c>
      <c r="DG187" s="31" t="str">
        <f t="shared" si="528"/>
        <v/>
      </c>
      <c r="DH187" s="31" t="str">
        <f t="shared" si="529"/>
        <v/>
      </c>
      <c r="DI187" s="31" t="str">
        <f t="shared" si="530"/>
        <v/>
      </c>
      <c r="DJ187" s="31" t="str">
        <f t="shared" si="531"/>
        <v/>
      </c>
      <c r="DK187" s="31" t="str">
        <f t="shared" si="532"/>
        <v/>
      </c>
      <c r="DL187" s="31" t="str">
        <f t="shared" si="533"/>
        <v/>
      </c>
      <c r="DM187" s="31" t="str">
        <f t="shared" si="534"/>
        <v/>
      </c>
      <c r="DN187" s="31" t="str">
        <f t="shared" si="535"/>
        <v/>
      </c>
      <c r="DO187" s="31" t="str">
        <f t="shared" si="536"/>
        <v/>
      </c>
      <c r="DP187" s="31" t="str">
        <f t="shared" si="537"/>
        <v/>
      </c>
      <c r="DQ187" s="31" t="str">
        <f t="shared" si="538"/>
        <v/>
      </c>
      <c r="DR187" s="31" t="str">
        <f t="shared" si="539"/>
        <v/>
      </c>
      <c r="DS187" s="31" t="str">
        <f t="shared" si="540"/>
        <v/>
      </c>
      <c r="DT187" s="31" t="str">
        <f t="shared" si="541"/>
        <v/>
      </c>
      <c r="DU187" s="31" t="str">
        <f t="shared" si="542"/>
        <v/>
      </c>
      <c r="DV187" s="31" t="str">
        <f t="shared" si="543"/>
        <v/>
      </c>
      <c r="DW187" s="48" t="e">
        <f t="shared" si="544"/>
        <v>#VALUE!</v>
      </c>
      <c r="DX187" s="72" t="str">
        <f t="shared" si="545"/>
        <v/>
      </c>
    </row>
    <row r="188" spans="1:128" ht="13.2" x14ac:dyDescent="0.25">
      <c r="A188" s="31" t="s">
        <v>318</v>
      </c>
      <c r="B188" s="72">
        <v>186</v>
      </c>
      <c r="C188" s="15"/>
      <c r="D188" s="15"/>
      <c r="E188" s="15"/>
      <c r="F188" s="15"/>
      <c r="G188" s="15"/>
      <c r="H188" s="47"/>
      <c r="I188" s="15"/>
      <c r="J188" s="47"/>
      <c r="K188" s="47"/>
      <c r="L188" s="47"/>
      <c r="M188" s="54"/>
      <c r="N188" s="54"/>
      <c r="O188" s="54"/>
      <c r="P188" s="54"/>
      <c r="Q188" s="54"/>
      <c r="R188" s="51"/>
      <c r="S188" s="51"/>
      <c r="T188" s="51"/>
      <c r="U188" s="51"/>
      <c r="V188" s="51"/>
      <c r="W188" s="51"/>
      <c r="X188" s="52" t="str">
        <f t="shared" si="455"/>
        <v xml:space="preserve"> </v>
      </c>
      <c r="Y188" s="52" t="str">
        <f t="shared" si="456"/>
        <v xml:space="preserve"> </v>
      </c>
      <c r="Z188" s="52" t="str">
        <f t="shared" si="457"/>
        <v xml:space="preserve"> </v>
      </c>
      <c r="AA188" s="52" t="str">
        <f t="shared" si="458"/>
        <v xml:space="preserve"> </v>
      </c>
      <c r="AB188" s="52" t="str">
        <f t="shared" si="459"/>
        <v xml:space="preserve"> </v>
      </c>
      <c r="AC188" s="54"/>
      <c r="AD188" s="54"/>
      <c r="AE188" s="54"/>
      <c r="AF188" s="54"/>
      <c r="AG188" s="54"/>
      <c r="AH188" s="52" t="str">
        <f t="shared" si="460"/>
        <v xml:space="preserve"> </v>
      </c>
      <c r="AI188" s="52" t="str">
        <f t="shared" si="461"/>
        <v xml:space="preserve"> </v>
      </c>
      <c r="AJ188" s="52" t="str">
        <f t="shared" si="462"/>
        <v xml:space="preserve"> </v>
      </c>
      <c r="AK188" s="52" t="str">
        <f t="shared" si="463"/>
        <v xml:space="preserve"> </v>
      </c>
      <c r="AL188" s="52" t="str">
        <f t="shared" si="464"/>
        <v xml:space="preserve"> </v>
      </c>
      <c r="AM188" s="53"/>
      <c r="AN188" s="53"/>
      <c r="AO188" s="53"/>
      <c r="AP188" s="53"/>
      <c r="AQ188" s="53"/>
      <c r="AR188" s="53"/>
      <c r="AS188" s="55" t="str">
        <f t="shared" si="465"/>
        <v/>
      </c>
      <c r="AT188" s="31" t="str">
        <f t="shared" si="466"/>
        <v/>
      </c>
      <c r="AU188" s="57" t="str">
        <f>IF(D188="","",IF(LOOKUP(AT188,'Master 2012 Pay Sheet'!$A$5:$A$35,'Master 2012 Pay Sheet'!$B$5:$B$35)&gt;0,LOOKUP(AT188,'Master 2012 Pay Sheet'!$A$5:$A$35,'Master 2012 Pay Sheet'!$B$5:$B$35),0))</f>
        <v/>
      </c>
      <c r="AV188" s="56" t="str">
        <f t="shared" si="467"/>
        <v/>
      </c>
      <c r="AW188" s="31" t="str">
        <f t="shared" si="468"/>
        <v/>
      </c>
      <c r="AX188" s="57" t="str">
        <f>IF(D188="","",IF(LOOKUP(AW188,'Master 2012 Pay Sheet'!$C$5:$C$35,'Master 2012 Pay Sheet'!$D$5:$D$35)&gt;0,LOOKUP(AW188,'Master 2012 Pay Sheet'!$C$5:$C$35,'Master 2012 Pay Sheet'!$D$5:$D$35),0))</f>
        <v/>
      </c>
      <c r="AY188" s="56" t="str">
        <f t="shared" si="469"/>
        <v/>
      </c>
      <c r="AZ188" s="31" t="str">
        <f t="shared" si="470"/>
        <v/>
      </c>
      <c r="BA188" s="57" t="str">
        <f>IF(D188="","",IF(LOOKUP(AZ188,'Master 2012 Pay Sheet'!$E$5:$E$35,'Master 2012 Pay Sheet'!$F$5:$F$35)&gt;0,LOOKUP(AZ188,'Master 2012 Pay Sheet'!$E$5:$E$35,'Master 2012 Pay Sheet'!$F$5:$F$35),0))</f>
        <v/>
      </c>
      <c r="BB188" s="57" t="str">
        <f t="shared" si="471"/>
        <v/>
      </c>
      <c r="BC188" s="31" t="str">
        <f t="shared" si="472"/>
        <v/>
      </c>
      <c r="BD188" s="31" t="str">
        <f t="shared" si="473"/>
        <v/>
      </c>
      <c r="BE188" s="31" t="str">
        <f t="shared" si="474"/>
        <v/>
      </c>
      <c r="BF188" s="56" t="str">
        <f t="shared" si="475"/>
        <v/>
      </c>
      <c r="BG188" s="31" t="str">
        <f t="shared" si="476"/>
        <v/>
      </c>
      <c r="BH188" s="31" t="str">
        <f t="shared" si="477"/>
        <v/>
      </c>
      <c r="BI188" s="56" t="str">
        <f t="shared" si="478"/>
        <v/>
      </c>
      <c r="BJ188" s="31" t="str">
        <f t="shared" si="479"/>
        <v/>
      </c>
      <c r="BK188" s="31" t="str">
        <f t="shared" si="480"/>
        <v/>
      </c>
      <c r="BL188" s="31" t="str">
        <f t="shared" si="481"/>
        <v/>
      </c>
      <c r="BM188" s="31" t="str">
        <f t="shared" si="482"/>
        <v/>
      </c>
      <c r="BN188" s="31" t="str">
        <f t="shared" si="483"/>
        <v/>
      </c>
      <c r="BO188" s="31" t="str">
        <f t="shared" si="484"/>
        <v/>
      </c>
      <c r="BP188" s="31" t="str">
        <f t="shared" si="485"/>
        <v/>
      </c>
      <c r="BQ188" s="31" t="str">
        <f t="shared" si="486"/>
        <v/>
      </c>
      <c r="BR188" s="31" t="str">
        <f t="shared" si="487"/>
        <v/>
      </c>
      <c r="BS188" s="31" t="str">
        <f t="shared" si="488"/>
        <v/>
      </c>
      <c r="BT188" s="31" t="str">
        <f t="shared" si="489"/>
        <v/>
      </c>
      <c r="BU188" s="31" t="str">
        <f t="shared" si="490"/>
        <v/>
      </c>
      <c r="BV188" s="31" t="str">
        <f t="shared" si="491"/>
        <v/>
      </c>
      <c r="BW188" s="31" t="str">
        <f t="shared" si="492"/>
        <v/>
      </c>
      <c r="BX188" s="31" t="str">
        <f t="shared" si="493"/>
        <v/>
      </c>
      <c r="BY188" s="31" t="str">
        <f t="shared" si="494"/>
        <v/>
      </c>
      <c r="BZ188" s="31" t="str">
        <f t="shared" si="495"/>
        <v/>
      </c>
      <c r="CA188" s="31" t="str">
        <f t="shared" si="496"/>
        <v/>
      </c>
      <c r="CB188" s="31" t="str">
        <f t="shared" si="497"/>
        <v/>
      </c>
      <c r="CC188" s="31" t="str">
        <f t="shared" si="498"/>
        <v/>
      </c>
      <c r="CD188" s="31" t="str">
        <f t="shared" si="499"/>
        <v/>
      </c>
      <c r="CE188" s="31" t="str">
        <f t="shared" si="500"/>
        <v/>
      </c>
      <c r="CF188" s="31" t="str">
        <f t="shared" si="501"/>
        <v/>
      </c>
      <c r="CG188" s="31" t="str">
        <f t="shared" si="502"/>
        <v/>
      </c>
      <c r="CH188" s="31" t="str">
        <f t="shared" si="503"/>
        <v/>
      </c>
      <c r="CI188" s="31" t="str">
        <f t="shared" si="504"/>
        <v/>
      </c>
      <c r="CJ188" s="31" t="str">
        <f t="shared" si="505"/>
        <v/>
      </c>
      <c r="CK188" s="31" t="str">
        <f t="shared" si="506"/>
        <v/>
      </c>
      <c r="CL188" s="31" t="str">
        <f t="shared" si="507"/>
        <v/>
      </c>
      <c r="CM188" s="31" t="str">
        <f t="shared" si="508"/>
        <v/>
      </c>
      <c r="CN188" s="31" t="str">
        <f t="shared" si="509"/>
        <v/>
      </c>
      <c r="CO188" s="31" t="str">
        <f t="shared" si="510"/>
        <v/>
      </c>
      <c r="CP188" s="31" t="str">
        <f t="shared" si="511"/>
        <v/>
      </c>
      <c r="CQ188" s="31" t="str">
        <f t="shared" si="512"/>
        <v/>
      </c>
      <c r="CR188" s="31" t="str">
        <f t="shared" si="513"/>
        <v/>
      </c>
      <c r="CS188" s="31" t="str">
        <f t="shared" si="514"/>
        <v/>
      </c>
      <c r="CT188" s="31" t="str">
        <f t="shared" si="515"/>
        <v/>
      </c>
      <c r="CU188" s="31" t="str">
        <f t="shared" si="516"/>
        <v/>
      </c>
      <c r="CV188" s="31" t="str">
        <f t="shared" si="517"/>
        <v/>
      </c>
      <c r="CW188" s="31" t="str">
        <f t="shared" si="518"/>
        <v/>
      </c>
      <c r="CX188" s="31" t="str">
        <f t="shared" si="519"/>
        <v/>
      </c>
      <c r="CY188" s="31" t="str">
        <f t="shared" si="520"/>
        <v/>
      </c>
      <c r="CZ188" s="31" t="str">
        <f t="shared" si="521"/>
        <v/>
      </c>
      <c r="DA188" s="31" t="str">
        <f t="shared" si="522"/>
        <v/>
      </c>
      <c r="DB188" s="31" t="str">
        <f t="shared" si="523"/>
        <v/>
      </c>
      <c r="DC188" s="31" t="str">
        <f t="shared" si="524"/>
        <v/>
      </c>
      <c r="DD188" s="31" t="str">
        <f t="shared" si="525"/>
        <v/>
      </c>
      <c r="DE188" s="31" t="str">
        <f t="shared" si="526"/>
        <v/>
      </c>
      <c r="DF188" s="31" t="str">
        <f t="shared" si="527"/>
        <v/>
      </c>
      <c r="DG188" s="31" t="str">
        <f t="shared" si="528"/>
        <v/>
      </c>
      <c r="DH188" s="31" t="str">
        <f t="shared" si="529"/>
        <v/>
      </c>
      <c r="DI188" s="31" t="str">
        <f t="shared" si="530"/>
        <v/>
      </c>
      <c r="DJ188" s="31" t="str">
        <f t="shared" si="531"/>
        <v/>
      </c>
      <c r="DK188" s="31" t="str">
        <f t="shared" si="532"/>
        <v/>
      </c>
      <c r="DL188" s="31" t="str">
        <f t="shared" si="533"/>
        <v/>
      </c>
      <c r="DM188" s="31" t="str">
        <f t="shared" si="534"/>
        <v/>
      </c>
      <c r="DN188" s="31" t="str">
        <f t="shared" si="535"/>
        <v/>
      </c>
      <c r="DO188" s="31" t="str">
        <f t="shared" si="536"/>
        <v/>
      </c>
      <c r="DP188" s="31" t="str">
        <f t="shared" si="537"/>
        <v/>
      </c>
      <c r="DQ188" s="31" t="str">
        <f t="shared" si="538"/>
        <v/>
      </c>
      <c r="DR188" s="31" t="str">
        <f t="shared" si="539"/>
        <v/>
      </c>
      <c r="DS188" s="31" t="str">
        <f t="shared" si="540"/>
        <v/>
      </c>
      <c r="DT188" s="31" t="str">
        <f t="shared" si="541"/>
        <v/>
      </c>
      <c r="DU188" s="31" t="str">
        <f t="shared" si="542"/>
        <v/>
      </c>
      <c r="DV188" s="31" t="str">
        <f t="shared" si="543"/>
        <v/>
      </c>
      <c r="DW188" s="48" t="e">
        <f t="shared" si="544"/>
        <v>#VALUE!</v>
      </c>
      <c r="DX188" s="72" t="str">
        <f t="shared" si="545"/>
        <v/>
      </c>
    </row>
    <row r="189" spans="1:128" ht="13.2" x14ac:dyDescent="0.25">
      <c r="A189" s="31" t="s">
        <v>318</v>
      </c>
      <c r="B189" s="72">
        <v>187</v>
      </c>
      <c r="C189" s="15"/>
      <c r="D189" s="15"/>
      <c r="E189" s="15"/>
      <c r="F189" s="15"/>
      <c r="G189" s="15"/>
      <c r="H189" s="47"/>
      <c r="I189" s="15"/>
      <c r="J189" s="47"/>
      <c r="K189" s="47"/>
      <c r="L189" s="47"/>
      <c r="M189" s="54"/>
      <c r="N189" s="54"/>
      <c r="O189" s="54"/>
      <c r="P189" s="54"/>
      <c r="Q189" s="54"/>
      <c r="R189" s="51"/>
      <c r="S189" s="51"/>
      <c r="T189" s="51"/>
      <c r="U189" s="51"/>
      <c r="V189" s="51"/>
      <c r="W189" s="51"/>
      <c r="X189" s="52" t="str">
        <f t="shared" si="455"/>
        <v xml:space="preserve"> </v>
      </c>
      <c r="Y189" s="52" t="str">
        <f t="shared" si="456"/>
        <v xml:space="preserve"> </v>
      </c>
      <c r="Z189" s="52" t="str">
        <f t="shared" si="457"/>
        <v xml:space="preserve"> </v>
      </c>
      <c r="AA189" s="52" t="str">
        <f t="shared" si="458"/>
        <v xml:space="preserve"> </v>
      </c>
      <c r="AB189" s="52" t="str">
        <f t="shared" si="459"/>
        <v xml:space="preserve"> </v>
      </c>
      <c r="AC189" s="54"/>
      <c r="AD189" s="54"/>
      <c r="AE189" s="54"/>
      <c r="AF189" s="54"/>
      <c r="AG189" s="54"/>
      <c r="AH189" s="52" t="str">
        <f t="shared" si="460"/>
        <v xml:space="preserve"> </v>
      </c>
      <c r="AI189" s="52" t="str">
        <f t="shared" si="461"/>
        <v xml:space="preserve"> </v>
      </c>
      <c r="AJ189" s="52" t="str">
        <f t="shared" si="462"/>
        <v xml:space="preserve"> </v>
      </c>
      <c r="AK189" s="52" t="str">
        <f t="shared" si="463"/>
        <v xml:space="preserve"> </v>
      </c>
      <c r="AL189" s="52" t="str">
        <f t="shared" si="464"/>
        <v xml:space="preserve"> </v>
      </c>
      <c r="AM189" s="53"/>
      <c r="AN189" s="53"/>
      <c r="AO189" s="53"/>
      <c r="AP189" s="53"/>
      <c r="AQ189" s="53"/>
      <c r="AR189" s="53"/>
      <c r="AS189" s="55" t="str">
        <f t="shared" si="465"/>
        <v/>
      </c>
      <c r="AT189" s="31" t="str">
        <f t="shared" si="466"/>
        <v/>
      </c>
      <c r="AU189" s="57" t="str">
        <f>IF(D189="","",IF(LOOKUP(AT189,'Master 2012 Pay Sheet'!$A$5:$A$35,'Master 2012 Pay Sheet'!$B$5:$B$35)&gt;0,LOOKUP(AT189,'Master 2012 Pay Sheet'!$A$5:$A$35,'Master 2012 Pay Sheet'!$B$5:$B$35),0))</f>
        <v/>
      </c>
      <c r="AV189" s="56" t="str">
        <f t="shared" si="467"/>
        <v/>
      </c>
      <c r="AW189" s="31" t="str">
        <f t="shared" si="468"/>
        <v/>
      </c>
      <c r="AX189" s="57" t="str">
        <f>IF(D189="","",IF(LOOKUP(AW189,'Master 2012 Pay Sheet'!$C$5:$C$35,'Master 2012 Pay Sheet'!$D$5:$D$35)&gt;0,LOOKUP(AW189,'Master 2012 Pay Sheet'!$C$5:$C$35,'Master 2012 Pay Sheet'!$D$5:$D$35),0))</f>
        <v/>
      </c>
      <c r="AY189" s="56" t="str">
        <f t="shared" si="469"/>
        <v/>
      </c>
      <c r="AZ189" s="31" t="str">
        <f t="shared" si="470"/>
        <v/>
      </c>
      <c r="BA189" s="57" t="str">
        <f>IF(D189="","",IF(LOOKUP(AZ189,'Master 2012 Pay Sheet'!$E$5:$E$35,'Master 2012 Pay Sheet'!$F$5:$F$35)&gt;0,LOOKUP(AZ189,'Master 2012 Pay Sheet'!$E$5:$E$35,'Master 2012 Pay Sheet'!$F$5:$F$35),0))</f>
        <v/>
      </c>
      <c r="BB189" s="57" t="str">
        <f t="shared" si="471"/>
        <v/>
      </c>
      <c r="BC189" s="31" t="str">
        <f t="shared" si="472"/>
        <v/>
      </c>
      <c r="BD189" s="31" t="str">
        <f t="shared" si="473"/>
        <v/>
      </c>
      <c r="BE189" s="31" t="str">
        <f t="shared" si="474"/>
        <v/>
      </c>
      <c r="BF189" s="56" t="str">
        <f t="shared" si="475"/>
        <v/>
      </c>
      <c r="BG189" s="31" t="str">
        <f t="shared" si="476"/>
        <v/>
      </c>
      <c r="BH189" s="31" t="str">
        <f t="shared" si="477"/>
        <v/>
      </c>
      <c r="BI189" s="56" t="str">
        <f t="shared" si="478"/>
        <v/>
      </c>
      <c r="BJ189" s="31" t="str">
        <f t="shared" si="479"/>
        <v/>
      </c>
      <c r="BK189" s="31" t="str">
        <f t="shared" si="480"/>
        <v/>
      </c>
      <c r="BL189" s="31" t="str">
        <f t="shared" si="481"/>
        <v/>
      </c>
      <c r="BM189" s="31" t="str">
        <f t="shared" si="482"/>
        <v/>
      </c>
      <c r="BN189" s="31" t="str">
        <f t="shared" si="483"/>
        <v/>
      </c>
      <c r="BO189" s="31" t="str">
        <f t="shared" si="484"/>
        <v/>
      </c>
      <c r="BP189" s="31" t="str">
        <f t="shared" si="485"/>
        <v/>
      </c>
      <c r="BQ189" s="31" t="str">
        <f t="shared" si="486"/>
        <v/>
      </c>
      <c r="BR189" s="31" t="str">
        <f t="shared" si="487"/>
        <v/>
      </c>
      <c r="BS189" s="31" t="str">
        <f t="shared" si="488"/>
        <v/>
      </c>
      <c r="BT189" s="31" t="str">
        <f t="shared" si="489"/>
        <v/>
      </c>
      <c r="BU189" s="31" t="str">
        <f t="shared" si="490"/>
        <v/>
      </c>
      <c r="BV189" s="31" t="str">
        <f t="shared" si="491"/>
        <v/>
      </c>
      <c r="BW189" s="31" t="str">
        <f t="shared" si="492"/>
        <v/>
      </c>
      <c r="BX189" s="31" t="str">
        <f t="shared" si="493"/>
        <v/>
      </c>
      <c r="BY189" s="31" t="str">
        <f t="shared" si="494"/>
        <v/>
      </c>
      <c r="BZ189" s="31" t="str">
        <f t="shared" si="495"/>
        <v/>
      </c>
      <c r="CA189" s="31" t="str">
        <f t="shared" si="496"/>
        <v/>
      </c>
      <c r="CB189" s="31" t="str">
        <f t="shared" si="497"/>
        <v/>
      </c>
      <c r="CC189" s="31" t="str">
        <f t="shared" si="498"/>
        <v/>
      </c>
      <c r="CD189" s="31" t="str">
        <f t="shared" si="499"/>
        <v/>
      </c>
      <c r="CE189" s="31" t="str">
        <f t="shared" si="500"/>
        <v/>
      </c>
      <c r="CF189" s="31" t="str">
        <f t="shared" si="501"/>
        <v/>
      </c>
      <c r="CG189" s="31" t="str">
        <f t="shared" si="502"/>
        <v/>
      </c>
      <c r="CH189" s="31" t="str">
        <f t="shared" si="503"/>
        <v/>
      </c>
      <c r="CI189" s="31" t="str">
        <f t="shared" si="504"/>
        <v/>
      </c>
      <c r="CJ189" s="31" t="str">
        <f t="shared" si="505"/>
        <v/>
      </c>
      <c r="CK189" s="31" t="str">
        <f t="shared" si="506"/>
        <v/>
      </c>
      <c r="CL189" s="31" t="str">
        <f t="shared" si="507"/>
        <v/>
      </c>
      <c r="CM189" s="31" t="str">
        <f t="shared" si="508"/>
        <v/>
      </c>
      <c r="CN189" s="31" t="str">
        <f t="shared" si="509"/>
        <v/>
      </c>
      <c r="CO189" s="31" t="str">
        <f t="shared" si="510"/>
        <v/>
      </c>
      <c r="CP189" s="31" t="str">
        <f t="shared" si="511"/>
        <v/>
      </c>
      <c r="CQ189" s="31" t="str">
        <f t="shared" si="512"/>
        <v/>
      </c>
      <c r="CR189" s="31" t="str">
        <f t="shared" si="513"/>
        <v/>
      </c>
      <c r="CS189" s="31" t="str">
        <f t="shared" si="514"/>
        <v/>
      </c>
      <c r="CT189" s="31" t="str">
        <f t="shared" si="515"/>
        <v/>
      </c>
      <c r="CU189" s="31" t="str">
        <f t="shared" si="516"/>
        <v/>
      </c>
      <c r="CV189" s="31" t="str">
        <f t="shared" si="517"/>
        <v/>
      </c>
      <c r="CW189" s="31" t="str">
        <f t="shared" si="518"/>
        <v/>
      </c>
      <c r="CX189" s="31" t="str">
        <f t="shared" si="519"/>
        <v/>
      </c>
      <c r="CY189" s="31" t="str">
        <f t="shared" si="520"/>
        <v/>
      </c>
      <c r="CZ189" s="31" t="str">
        <f t="shared" si="521"/>
        <v/>
      </c>
      <c r="DA189" s="31" t="str">
        <f t="shared" si="522"/>
        <v/>
      </c>
      <c r="DB189" s="31" t="str">
        <f t="shared" si="523"/>
        <v/>
      </c>
      <c r="DC189" s="31" t="str">
        <f t="shared" si="524"/>
        <v/>
      </c>
      <c r="DD189" s="31" t="str">
        <f t="shared" si="525"/>
        <v/>
      </c>
      <c r="DE189" s="31" t="str">
        <f t="shared" si="526"/>
        <v/>
      </c>
      <c r="DF189" s="31" t="str">
        <f t="shared" si="527"/>
        <v/>
      </c>
      <c r="DG189" s="31" t="str">
        <f t="shared" si="528"/>
        <v/>
      </c>
      <c r="DH189" s="31" t="str">
        <f t="shared" si="529"/>
        <v/>
      </c>
      <c r="DI189" s="31" t="str">
        <f t="shared" si="530"/>
        <v/>
      </c>
      <c r="DJ189" s="31" t="str">
        <f t="shared" si="531"/>
        <v/>
      </c>
      <c r="DK189" s="31" t="str">
        <f t="shared" si="532"/>
        <v/>
      </c>
      <c r="DL189" s="31" t="str">
        <f t="shared" si="533"/>
        <v/>
      </c>
      <c r="DM189" s="31" t="str">
        <f t="shared" si="534"/>
        <v/>
      </c>
      <c r="DN189" s="31" t="str">
        <f t="shared" si="535"/>
        <v/>
      </c>
      <c r="DO189" s="31" t="str">
        <f t="shared" si="536"/>
        <v/>
      </c>
      <c r="DP189" s="31" t="str">
        <f t="shared" si="537"/>
        <v/>
      </c>
      <c r="DQ189" s="31" t="str">
        <f t="shared" si="538"/>
        <v/>
      </c>
      <c r="DR189" s="31" t="str">
        <f t="shared" si="539"/>
        <v/>
      </c>
      <c r="DS189" s="31" t="str">
        <f t="shared" si="540"/>
        <v/>
      </c>
      <c r="DT189" s="31" t="str">
        <f t="shared" si="541"/>
        <v/>
      </c>
      <c r="DU189" s="31" t="str">
        <f t="shared" si="542"/>
        <v/>
      </c>
      <c r="DV189" s="31" t="str">
        <f t="shared" si="543"/>
        <v/>
      </c>
      <c r="DW189" s="48" t="e">
        <f t="shared" si="544"/>
        <v>#VALUE!</v>
      </c>
      <c r="DX189" s="72" t="str">
        <f t="shared" si="545"/>
        <v/>
      </c>
    </row>
    <row r="190" spans="1:128" ht="13.2" x14ac:dyDescent="0.25">
      <c r="A190" s="31" t="s">
        <v>318</v>
      </c>
      <c r="B190" s="72">
        <v>188</v>
      </c>
      <c r="C190" s="15"/>
      <c r="D190" s="15"/>
      <c r="E190" s="15"/>
      <c r="F190" s="15"/>
      <c r="G190" s="15"/>
      <c r="H190" s="47"/>
      <c r="I190" s="15"/>
      <c r="J190" s="47"/>
      <c r="K190" s="47"/>
      <c r="L190" s="47"/>
      <c r="M190" s="54"/>
      <c r="N190" s="54"/>
      <c r="O190" s="54"/>
      <c r="P190" s="54"/>
      <c r="Q190" s="54"/>
      <c r="R190" s="51"/>
      <c r="S190" s="51"/>
      <c r="T190" s="51"/>
      <c r="U190" s="51"/>
      <c r="V190" s="51"/>
      <c r="W190" s="51"/>
      <c r="X190" s="52" t="str">
        <f t="shared" si="455"/>
        <v xml:space="preserve"> </v>
      </c>
      <c r="Y190" s="52" t="str">
        <f t="shared" si="456"/>
        <v xml:space="preserve"> </v>
      </c>
      <c r="Z190" s="52" t="str">
        <f t="shared" si="457"/>
        <v xml:space="preserve"> </v>
      </c>
      <c r="AA190" s="52" t="str">
        <f t="shared" si="458"/>
        <v xml:space="preserve"> </v>
      </c>
      <c r="AB190" s="52" t="str">
        <f t="shared" si="459"/>
        <v xml:space="preserve"> </v>
      </c>
      <c r="AC190" s="54"/>
      <c r="AD190" s="54"/>
      <c r="AE190" s="54"/>
      <c r="AF190" s="54"/>
      <c r="AG190" s="54"/>
      <c r="AH190" s="52" t="str">
        <f t="shared" si="460"/>
        <v xml:space="preserve"> </v>
      </c>
      <c r="AI190" s="52" t="str">
        <f t="shared" si="461"/>
        <v xml:space="preserve"> </v>
      </c>
      <c r="AJ190" s="52" t="str">
        <f t="shared" si="462"/>
        <v xml:space="preserve"> </v>
      </c>
      <c r="AK190" s="52" t="str">
        <f t="shared" si="463"/>
        <v xml:space="preserve"> </v>
      </c>
      <c r="AL190" s="52" t="str">
        <f t="shared" si="464"/>
        <v xml:space="preserve"> </v>
      </c>
      <c r="AM190" s="53"/>
      <c r="AN190" s="53"/>
      <c r="AO190" s="53"/>
      <c r="AP190" s="53"/>
      <c r="AQ190" s="53"/>
      <c r="AR190" s="53"/>
      <c r="AS190" s="55" t="str">
        <f t="shared" si="465"/>
        <v/>
      </c>
      <c r="AT190" s="31" t="str">
        <f t="shared" si="466"/>
        <v/>
      </c>
      <c r="AU190" s="57" t="str">
        <f>IF(D190="","",IF(LOOKUP(AT190,'Master 2012 Pay Sheet'!$A$5:$A$35,'Master 2012 Pay Sheet'!$B$5:$B$35)&gt;0,LOOKUP(AT190,'Master 2012 Pay Sheet'!$A$5:$A$35,'Master 2012 Pay Sheet'!$B$5:$B$35),0))</f>
        <v/>
      </c>
      <c r="AV190" s="56" t="str">
        <f t="shared" si="467"/>
        <v/>
      </c>
      <c r="AW190" s="31" t="str">
        <f t="shared" si="468"/>
        <v/>
      </c>
      <c r="AX190" s="57" t="str">
        <f>IF(D190="","",IF(LOOKUP(AW190,'Master 2012 Pay Sheet'!$C$5:$C$35,'Master 2012 Pay Sheet'!$D$5:$D$35)&gt;0,LOOKUP(AW190,'Master 2012 Pay Sheet'!$C$5:$C$35,'Master 2012 Pay Sheet'!$D$5:$D$35),0))</f>
        <v/>
      </c>
      <c r="AY190" s="56" t="str">
        <f t="shared" si="469"/>
        <v/>
      </c>
      <c r="AZ190" s="31" t="str">
        <f t="shared" si="470"/>
        <v/>
      </c>
      <c r="BA190" s="57" t="str">
        <f>IF(D190="","",IF(LOOKUP(AZ190,'Master 2012 Pay Sheet'!$E$5:$E$35,'Master 2012 Pay Sheet'!$F$5:$F$35)&gt;0,LOOKUP(AZ190,'Master 2012 Pay Sheet'!$E$5:$E$35,'Master 2012 Pay Sheet'!$F$5:$F$35),0))</f>
        <v/>
      </c>
      <c r="BB190" s="57" t="str">
        <f t="shared" si="471"/>
        <v/>
      </c>
      <c r="BC190" s="31" t="str">
        <f t="shared" si="472"/>
        <v/>
      </c>
      <c r="BD190" s="31" t="str">
        <f t="shared" si="473"/>
        <v/>
      </c>
      <c r="BE190" s="31" t="str">
        <f t="shared" si="474"/>
        <v/>
      </c>
      <c r="BF190" s="56" t="str">
        <f t="shared" si="475"/>
        <v/>
      </c>
      <c r="BG190" s="31" t="str">
        <f t="shared" si="476"/>
        <v/>
      </c>
      <c r="BH190" s="31" t="str">
        <f t="shared" si="477"/>
        <v/>
      </c>
      <c r="BI190" s="56" t="str">
        <f t="shared" si="478"/>
        <v/>
      </c>
      <c r="BJ190" s="31" t="str">
        <f t="shared" si="479"/>
        <v/>
      </c>
      <c r="BK190" s="31" t="str">
        <f t="shared" si="480"/>
        <v/>
      </c>
      <c r="BL190" s="31" t="str">
        <f t="shared" si="481"/>
        <v/>
      </c>
      <c r="BM190" s="31" t="str">
        <f t="shared" si="482"/>
        <v/>
      </c>
      <c r="BN190" s="31" t="str">
        <f t="shared" si="483"/>
        <v/>
      </c>
      <c r="BO190" s="31" t="str">
        <f t="shared" si="484"/>
        <v/>
      </c>
      <c r="BP190" s="31" t="str">
        <f t="shared" si="485"/>
        <v/>
      </c>
      <c r="BQ190" s="31" t="str">
        <f t="shared" si="486"/>
        <v/>
      </c>
      <c r="BR190" s="31" t="str">
        <f t="shared" si="487"/>
        <v/>
      </c>
      <c r="BS190" s="31" t="str">
        <f t="shared" si="488"/>
        <v/>
      </c>
      <c r="BT190" s="31" t="str">
        <f t="shared" si="489"/>
        <v/>
      </c>
      <c r="BU190" s="31" t="str">
        <f t="shared" si="490"/>
        <v/>
      </c>
      <c r="BV190" s="31" t="str">
        <f t="shared" si="491"/>
        <v/>
      </c>
      <c r="BW190" s="31" t="str">
        <f t="shared" si="492"/>
        <v/>
      </c>
      <c r="BX190" s="31" t="str">
        <f t="shared" si="493"/>
        <v/>
      </c>
      <c r="BY190" s="31" t="str">
        <f t="shared" si="494"/>
        <v/>
      </c>
      <c r="BZ190" s="31" t="str">
        <f t="shared" si="495"/>
        <v/>
      </c>
      <c r="CA190" s="31" t="str">
        <f t="shared" si="496"/>
        <v/>
      </c>
      <c r="CB190" s="31" t="str">
        <f t="shared" si="497"/>
        <v/>
      </c>
      <c r="CC190" s="31" t="str">
        <f t="shared" si="498"/>
        <v/>
      </c>
      <c r="CD190" s="31" t="str">
        <f t="shared" si="499"/>
        <v/>
      </c>
      <c r="CE190" s="31" t="str">
        <f t="shared" si="500"/>
        <v/>
      </c>
      <c r="CF190" s="31" t="str">
        <f t="shared" si="501"/>
        <v/>
      </c>
      <c r="CG190" s="31" t="str">
        <f t="shared" si="502"/>
        <v/>
      </c>
      <c r="CH190" s="31" t="str">
        <f t="shared" si="503"/>
        <v/>
      </c>
      <c r="CI190" s="31" t="str">
        <f t="shared" si="504"/>
        <v/>
      </c>
      <c r="CJ190" s="31" t="str">
        <f t="shared" si="505"/>
        <v/>
      </c>
      <c r="CK190" s="31" t="str">
        <f t="shared" si="506"/>
        <v/>
      </c>
      <c r="CL190" s="31" t="str">
        <f t="shared" si="507"/>
        <v/>
      </c>
      <c r="CM190" s="31" t="str">
        <f t="shared" si="508"/>
        <v/>
      </c>
      <c r="CN190" s="31" t="str">
        <f t="shared" si="509"/>
        <v/>
      </c>
      <c r="CO190" s="31" t="str">
        <f t="shared" si="510"/>
        <v/>
      </c>
      <c r="CP190" s="31" t="str">
        <f t="shared" si="511"/>
        <v/>
      </c>
      <c r="CQ190" s="31" t="str">
        <f t="shared" si="512"/>
        <v/>
      </c>
      <c r="CR190" s="31" t="str">
        <f t="shared" si="513"/>
        <v/>
      </c>
      <c r="CS190" s="31" t="str">
        <f t="shared" si="514"/>
        <v/>
      </c>
      <c r="CT190" s="31" t="str">
        <f t="shared" si="515"/>
        <v/>
      </c>
      <c r="CU190" s="31" t="str">
        <f t="shared" si="516"/>
        <v/>
      </c>
      <c r="CV190" s="31" t="str">
        <f t="shared" si="517"/>
        <v/>
      </c>
      <c r="CW190" s="31" t="str">
        <f t="shared" si="518"/>
        <v/>
      </c>
      <c r="CX190" s="31" t="str">
        <f t="shared" si="519"/>
        <v/>
      </c>
      <c r="CY190" s="31" t="str">
        <f t="shared" si="520"/>
        <v/>
      </c>
      <c r="CZ190" s="31" t="str">
        <f t="shared" si="521"/>
        <v/>
      </c>
      <c r="DA190" s="31" t="str">
        <f t="shared" si="522"/>
        <v/>
      </c>
      <c r="DB190" s="31" t="str">
        <f t="shared" si="523"/>
        <v/>
      </c>
      <c r="DC190" s="31" t="str">
        <f t="shared" si="524"/>
        <v/>
      </c>
      <c r="DD190" s="31" t="str">
        <f t="shared" si="525"/>
        <v/>
      </c>
      <c r="DE190" s="31" t="str">
        <f t="shared" si="526"/>
        <v/>
      </c>
      <c r="DF190" s="31" t="str">
        <f t="shared" si="527"/>
        <v/>
      </c>
      <c r="DG190" s="31" t="str">
        <f t="shared" si="528"/>
        <v/>
      </c>
      <c r="DH190" s="31" t="str">
        <f t="shared" si="529"/>
        <v/>
      </c>
      <c r="DI190" s="31" t="str">
        <f t="shared" si="530"/>
        <v/>
      </c>
      <c r="DJ190" s="31" t="str">
        <f t="shared" si="531"/>
        <v/>
      </c>
      <c r="DK190" s="31" t="str">
        <f t="shared" si="532"/>
        <v/>
      </c>
      <c r="DL190" s="31" t="str">
        <f t="shared" si="533"/>
        <v/>
      </c>
      <c r="DM190" s="31" t="str">
        <f t="shared" si="534"/>
        <v/>
      </c>
      <c r="DN190" s="31" t="str">
        <f t="shared" si="535"/>
        <v/>
      </c>
      <c r="DO190" s="31" t="str">
        <f t="shared" si="536"/>
        <v/>
      </c>
      <c r="DP190" s="31" t="str">
        <f t="shared" si="537"/>
        <v/>
      </c>
      <c r="DQ190" s="31" t="str">
        <f t="shared" si="538"/>
        <v/>
      </c>
      <c r="DR190" s="31" t="str">
        <f t="shared" si="539"/>
        <v/>
      </c>
      <c r="DS190" s="31" t="str">
        <f t="shared" si="540"/>
        <v/>
      </c>
      <c r="DT190" s="31" t="str">
        <f t="shared" si="541"/>
        <v/>
      </c>
      <c r="DU190" s="31" t="str">
        <f t="shared" si="542"/>
        <v/>
      </c>
      <c r="DV190" s="31" t="str">
        <f t="shared" si="543"/>
        <v/>
      </c>
      <c r="DW190" s="48" t="e">
        <f t="shared" si="544"/>
        <v>#VALUE!</v>
      </c>
      <c r="DX190" s="72" t="str">
        <f t="shared" si="545"/>
        <v/>
      </c>
    </row>
    <row r="191" spans="1:128" ht="13.2" x14ac:dyDescent="0.25">
      <c r="A191" s="31" t="s">
        <v>318</v>
      </c>
      <c r="B191" s="72">
        <v>189</v>
      </c>
      <c r="C191" s="15"/>
      <c r="D191" s="15"/>
      <c r="E191" s="15"/>
      <c r="F191" s="15"/>
      <c r="G191" s="15"/>
      <c r="H191" s="47"/>
      <c r="I191" s="15"/>
      <c r="J191" s="47"/>
      <c r="K191" s="47"/>
      <c r="L191" s="47"/>
      <c r="M191" s="54"/>
      <c r="N191" s="54"/>
      <c r="O191" s="54"/>
      <c r="P191" s="54"/>
      <c r="Q191" s="54"/>
      <c r="R191" s="51"/>
      <c r="S191" s="51"/>
      <c r="T191" s="51"/>
      <c r="U191" s="51"/>
      <c r="V191" s="51"/>
      <c r="W191" s="51"/>
      <c r="X191" s="52" t="str">
        <f t="shared" si="455"/>
        <v xml:space="preserve"> </v>
      </c>
      <c r="Y191" s="52" t="str">
        <f t="shared" si="456"/>
        <v xml:space="preserve"> </v>
      </c>
      <c r="Z191" s="52" t="str">
        <f t="shared" si="457"/>
        <v xml:space="preserve"> </v>
      </c>
      <c r="AA191" s="52" t="str">
        <f t="shared" si="458"/>
        <v xml:space="preserve"> </v>
      </c>
      <c r="AB191" s="52" t="str">
        <f t="shared" si="459"/>
        <v xml:space="preserve"> </v>
      </c>
      <c r="AC191" s="54"/>
      <c r="AD191" s="54"/>
      <c r="AE191" s="54"/>
      <c r="AF191" s="54"/>
      <c r="AG191" s="54"/>
      <c r="AH191" s="52" t="str">
        <f t="shared" si="460"/>
        <v xml:space="preserve"> </v>
      </c>
      <c r="AI191" s="52" t="str">
        <f t="shared" si="461"/>
        <v xml:space="preserve"> </v>
      </c>
      <c r="AJ191" s="52" t="str">
        <f t="shared" si="462"/>
        <v xml:space="preserve"> </v>
      </c>
      <c r="AK191" s="52" t="str">
        <f t="shared" si="463"/>
        <v xml:space="preserve"> </v>
      </c>
      <c r="AL191" s="52" t="str">
        <f t="shared" si="464"/>
        <v xml:space="preserve"> </v>
      </c>
      <c r="AM191" s="53"/>
      <c r="AN191" s="53"/>
      <c r="AO191" s="53"/>
      <c r="AP191" s="53"/>
      <c r="AQ191" s="53"/>
      <c r="AR191" s="53"/>
      <c r="AS191" s="55" t="str">
        <f t="shared" si="465"/>
        <v/>
      </c>
      <c r="AT191" s="31" t="str">
        <f t="shared" si="466"/>
        <v/>
      </c>
      <c r="AU191" s="57" t="str">
        <f>IF(D191="","",IF(LOOKUP(AT191,'Master 2012 Pay Sheet'!$A$5:$A$35,'Master 2012 Pay Sheet'!$B$5:$B$35)&gt;0,LOOKUP(AT191,'Master 2012 Pay Sheet'!$A$5:$A$35,'Master 2012 Pay Sheet'!$B$5:$B$35),0))</f>
        <v/>
      </c>
      <c r="AV191" s="56" t="str">
        <f t="shared" si="467"/>
        <v/>
      </c>
      <c r="AW191" s="31" t="str">
        <f t="shared" si="468"/>
        <v/>
      </c>
      <c r="AX191" s="57" t="str">
        <f>IF(D191="","",IF(LOOKUP(AW191,'Master 2012 Pay Sheet'!$C$5:$C$35,'Master 2012 Pay Sheet'!$D$5:$D$35)&gt;0,LOOKUP(AW191,'Master 2012 Pay Sheet'!$C$5:$C$35,'Master 2012 Pay Sheet'!$D$5:$D$35),0))</f>
        <v/>
      </c>
      <c r="AY191" s="56" t="str">
        <f t="shared" si="469"/>
        <v/>
      </c>
      <c r="AZ191" s="31" t="str">
        <f t="shared" si="470"/>
        <v/>
      </c>
      <c r="BA191" s="57" t="str">
        <f>IF(D191="","",IF(LOOKUP(AZ191,'Master 2012 Pay Sheet'!$E$5:$E$35,'Master 2012 Pay Sheet'!$F$5:$F$35)&gt;0,LOOKUP(AZ191,'Master 2012 Pay Sheet'!$E$5:$E$35,'Master 2012 Pay Sheet'!$F$5:$F$35),0))</f>
        <v/>
      </c>
      <c r="BB191" s="57" t="str">
        <f t="shared" si="471"/>
        <v/>
      </c>
      <c r="BC191" s="31" t="str">
        <f t="shared" si="472"/>
        <v/>
      </c>
      <c r="BD191" s="31" t="str">
        <f t="shared" si="473"/>
        <v/>
      </c>
      <c r="BE191" s="31" t="str">
        <f t="shared" si="474"/>
        <v/>
      </c>
      <c r="BF191" s="56" t="str">
        <f t="shared" si="475"/>
        <v/>
      </c>
      <c r="BG191" s="31" t="str">
        <f t="shared" si="476"/>
        <v/>
      </c>
      <c r="BH191" s="31" t="str">
        <f t="shared" si="477"/>
        <v/>
      </c>
      <c r="BI191" s="56" t="str">
        <f t="shared" si="478"/>
        <v/>
      </c>
      <c r="BJ191" s="31" t="str">
        <f t="shared" si="479"/>
        <v/>
      </c>
      <c r="BK191" s="31" t="str">
        <f t="shared" si="480"/>
        <v/>
      </c>
      <c r="BL191" s="31" t="str">
        <f t="shared" si="481"/>
        <v/>
      </c>
      <c r="BM191" s="31" t="str">
        <f t="shared" si="482"/>
        <v/>
      </c>
      <c r="BN191" s="31" t="str">
        <f t="shared" si="483"/>
        <v/>
      </c>
      <c r="BO191" s="31" t="str">
        <f t="shared" si="484"/>
        <v/>
      </c>
      <c r="BP191" s="31" t="str">
        <f t="shared" si="485"/>
        <v/>
      </c>
      <c r="BQ191" s="31" t="str">
        <f t="shared" si="486"/>
        <v/>
      </c>
      <c r="BR191" s="31" t="str">
        <f t="shared" si="487"/>
        <v/>
      </c>
      <c r="BS191" s="31" t="str">
        <f t="shared" si="488"/>
        <v/>
      </c>
      <c r="BT191" s="31" t="str">
        <f t="shared" si="489"/>
        <v/>
      </c>
      <c r="BU191" s="31" t="str">
        <f t="shared" si="490"/>
        <v/>
      </c>
      <c r="BV191" s="31" t="str">
        <f t="shared" si="491"/>
        <v/>
      </c>
      <c r="BW191" s="31" t="str">
        <f t="shared" si="492"/>
        <v/>
      </c>
      <c r="BX191" s="31" t="str">
        <f t="shared" si="493"/>
        <v/>
      </c>
      <c r="BY191" s="31" t="str">
        <f t="shared" si="494"/>
        <v/>
      </c>
      <c r="BZ191" s="31" t="str">
        <f t="shared" si="495"/>
        <v/>
      </c>
      <c r="CA191" s="31" t="str">
        <f t="shared" si="496"/>
        <v/>
      </c>
      <c r="CB191" s="31" t="str">
        <f t="shared" si="497"/>
        <v/>
      </c>
      <c r="CC191" s="31" t="str">
        <f t="shared" si="498"/>
        <v/>
      </c>
      <c r="CD191" s="31" t="str">
        <f t="shared" si="499"/>
        <v/>
      </c>
      <c r="CE191" s="31" t="str">
        <f t="shared" si="500"/>
        <v/>
      </c>
      <c r="CF191" s="31" t="str">
        <f t="shared" si="501"/>
        <v/>
      </c>
      <c r="CG191" s="31" t="str">
        <f t="shared" si="502"/>
        <v/>
      </c>
      <c r="CH191" s="31" t="str">
        <f t="shared" si="503"/>
        <v/>
      </c>
      <c r="CI191" s="31" t="str">
        <f t="shared" si="504"/>
        <v/>
      </c>
      <c r="CJ191" s="31" t="str">
        <f t="shared" si="505"/>
        <v/>
      </c>
      <c r="CK191" s="31" t="str">
        <f t="shared" si="506"/>
        <v/>
      </c>
      <c r="CL191" s="31" t="str">
        <f t="shared" si="507"/>
        <v/>
      </c>
      <c r="CM191" s="31" t="str">
        <f t="shared" si="508"/>
        <v/>
      </c>
      <c r="CN191" s="31" t="str">
        <f t="shared" si="509"/>
        <v/>
      </c>
      <c r="CO191" s="31" t="str">
        <f t="shared" si="510"/>
        <v/>
      </c>
      <c r="CP191" s="31" t="str">
        <f t="shared" si="511"/>
        <v/>
      </c>
      <c r="CQ191" s="31" t="str">
        <f t="shared" si="512"/>
        <v/>
      </c>
      <c r="CR191" s="31" t="str">
        <f t="shared" si="513"/>
        <v/>
      </c>
      <c r="CS191" s="31" t="str">
        <f t="shared" si="514"/>
        <v/>
      </c>
      <c r="CT191" s="31" t="str">
        <f t="shared" si="515"/>
        <v/>
      </c>
      <c r="CU191" s="31" t="str">
        <f t="shared" si="516"/>
        <v/>
      </c>
      <c r="CV191" s="31" t="str">
        <f t="shared" si="517"/>
        <v/>
      </c>
      <c r="CW191" s="31" t="str">
        <f t="shared" si="518"/>
        <v/>
      </c>
      <c r="CX191" s="31" t="str">
        <f t="shared" si="519"/>
        <v/>
      </c>
      <c r="CY191" s="31" t="str">
        <f t="shared" si="520"/>
        <v/>
      </c>
      <c r="CZ191" s="31" t="str">
        <f t="shared" si="521"/>
        <v/>
      </c>
      <c r="DA191" s="31" t="str">
        <f t="shared" si="522"/>
        <v/>
      </c>
      <c r="DB191" s="31" t="str">
        <f t="shared" si="523"/>
        <v/>
      </c>
      <c r="DC191" s="31" t="str">
        <f t="shared" si="524"/>
        <v/>
      </c>
      <c r="DD191" s="31" t="str">
        <f t="shared" si="525"/>
        <v/>
      </c>
      <c r="DE191" s="31" t="str">
        <f t="shared" si="526"/>
        <v/>
      </c>
      <c r="DF191" s="31" t="str">
        <f t="shared" si="527"/>
        <v/>
      </c>
      <c r="DG191" s="31" t="str">
        <f t="shared" si="528"/>
        <v/>
      </c>
      <c r="DH191" s="31" t="str">
        <f t="shared" si="529"/>
        <v/>
      </c>
      <c r="DI191" s="31" t="str">
        <f t="shared" si="530"/>
        <v/>
      </c>
      <c r="DJ191" s="31" t="str">
        <f t="shared" si="531"/>
        <v/>
      </c>
      <c r="DK191" s="31" t="str">
        <f t="shared" si="532"/>
        <v/>
      </c>
      <c r="DL191" s="31" t="str">
        <f t="shared" si="533"/>
        <v/>
      </c>
      <c r="DM191" s="31" t="str">
        <f t="shared" si="534"/>
        <v/>
      </c>
      <c r="DN191" s="31" t="str">
        <f t="shared" si="535"/>
        <v/>
      </c>
      <c r="DO191" s="31" t="str">
        <f t="shared" si="536"/>
        <v/>
      </c>
      <c r="DP191" s="31" t="str">
        <f t="shared" si="537"/>
        <v/>
      </c>
      <c r="DQ191" s="31" t="str">
        <f t="shared" si="538"/>
        <v/>
      </c>
      <c r="DR191" s="31" t="str">
        <f t="shared" si="539"/>
        <v/>
      </c>
      <c r="DS191" s="31" t="str">
        <f t="shared" si="540"/>
        <v/>
      </c>
      <c r="DT191" s="31" t="str">
        <f t="shared" si="541"/>
        <v/>
      </c>
      <c r="DU191" s="31" t="str">
        <f t="shared" si="542"/>
        <v/>
      </c>
      <c r="DV191" s="31" t="str">
        <f t="shared" si="543"/>
        <v/>
      </c>
      <c r="DW191" s="48" t="e">
        <f t="shared" si="544"/>
        <v>#VALUE!</v>
      </c>
      <c r="DX191" s="72" t="str">
        <f t="shared" si="545"/>
        <v/>
      </c>
    </row>
    <row r="192" spans="1:128" ht="13.2" x14ac:dyDescent="0.25">
      <c r="A192" s="31" t="s">
        <v>318</v>
      </c>
      <c r="B192" s="72">
        <v>190</v>
      </c>
      <c r="C192" s="15"/>
      <c r="D192" s="15"/>
      <c r="E192" s="15"/>
      <c r="F192" s="15"/>
      <c r="G192" s="15"/>
      <c r="H192" s="47"/>
      <c r="I192" s="15"/>
      <c r="J192" s="47"/>
      <c r="K192" s="47"/>
      <c r="L192" s="47"/>
      <c r="M192" s="54"/>
      <c r="N192" s="54"/>
      <c r="O192" s="54"/>
      <c r="P192" s="54"/>
      <c r="Q192" s="54"/>
      <c r="R192" s="51"/>
      <c r="S192" s="51"/>
      <c r="T192" s="51"/>
      <c r="U192" s="51"/>
      <c r="V192" s="51"/>
      <c r="W192" s="51"/>
      <c r="X192" s="52" t="str">
        <f t="shared" si="455"/>
        <v xml:space="preserve"> </v>
      </c>
      <c r="Y192" s="52" t="str">
        <f t="shared" si="456"/>
        <v xml:space="preserve"> </v>
      </c>
      <c r="Z192" s="52" t="str">
        <f t="shared" si="457"/>
        <v xml:space="preserve"> </v>
      </c>
      <c r="AA192" s="52" t="str">
        <f t="shared" si="458"/>
        <v xml:space="preserve"> </v>
      </c>
      <c r="AB192" s="52" t="str">
        <f t="shared" si="459"/>
        <v xml:space="preserve"> </v>
      </c>
      <c r="AC192" s="54"/>
      <c r="AD192" s="54"/>
      <c r="AE192" s="54"/>
      <c r="AF192" s="54"/>
      <c r="AG192" s="54"/>
      <c r="AH192" s="52" t="str">
        <f t="shared" si="460"/>
        <v xml:space="preserve"> </v>
      </c>
      <c r="AI192" s="52" t="str">
        <f t="shared" si="461"/>
        <v xml:space="preserve"> </v>
      </c>
      <c r="AJ192" s="52" t="str">
        <f t="shared" si="462"/>
        <v xml:space="preserve"> </v>
      </c>
      <c r="AK192" s="52" t="str">
        <f t="shared" si="463"/>
        <v xml:space="preserve"> </v>
      </c>
      <c r="AL192" s="52" t="str">
        <f t="shared" si="464"/>
        <v xml:space="preserve"> </v>
      </c>
      <c r="AM192" s="53"/>
      <c r="AN192" s="53"/>
      <c r="AO192" s="53"/>
      <c r="AP192" s="53"/>
      <c r="AQ192" s="53"/>
      <c r="AR192" s="53"/>
      <c r="AS192" s="55" t="str">
        <f t="shared" si="465"/>
        <v/>
      </c>
      <c r="AT192" s="31" t="str">
        <f t="shared" si="466"/>
        <v/>
      </c>
      <c r="AU192" s="57" t="str">
        <f>IF(D192="","",IF(LOOKUP(AT192,'Master 2012 Pay Sheet'!$A$5:$A$35,'Master 2012 Pay Sheet'!$B$5:$B$35)&gt;0,LOOKUP(AT192,'Master 2012 Pay Sheet'!$A$5:$A$35,'Master 2012 Pay Sheet'!$B$5:$B$35),0))</f>
        <v/>
      </c>
      <c r="AV192" s="56" t="str">
        <f t="shared" si="467"/>
        <v/>
      </c>
      <c r="AW192" s="31" t="str">
        <f t="shared" si="468"/>
        <v/>
      </c>
      <c r="AX192" s="57" t="str">
        <f>IF(D192="","",IF(LOOKUP(AW192,'Master 2012 Pay Sheet'!$C$5:$C$35,'Master 2012 Pay Sheet'!$D$5:$D$35)&gt;0,LOOKUP(AW192,'Master 2012 Pay Sheet'!$C$5:$C$35,'Master 2012 Pay Sheet'!$D$5:$D$35),0))</f>
        <v/>
      </c>
      <c r="AY192" s="56" t="str">
        <f t="shared" si="469"/>
        <v/>
      </c>
      <c r="AZ192" s="31" t="str">
        <f t="shared" si="470"/>
        <v/>
      </c>
      <c r="BA192" s="57" t="str">
        <f>IF(D192="","",IF(LOOKUP(AZ192,'Master 2012 Pay Sheet'!$E$5:$E$35,'Master 2012 Pay Sheet'!$F$5:$F$35)&gt;0,LOOKUP(AZ192,'Master 2012 Pay Sheet'!$E$5:$E$35,'Master 2012 Pay Sheet'!$F$5:$F$35),0))</f>
        <v/>
      </c>
      <c r="BB192" s="57" t="str">
        <f t="shared" si="471"/>
        <v/>
      </c>
      <c r="BC192" s="31" t="str">
        <f t="shared" si="472"/>
        <v/>
      </c>
      <c r="BD192" s="31" t="str">
        <f t="shared" si="473"/>
        <v/>
      </c>
      <c r="BE192" s="31" t="str">
        <f t="shared" si="474"/>
        <v/>
      </c>
      <c r="BF192" s="56" t="str">
        <f t="shared" si="475"/>
        <v/>
      </c>
      <c r="BG192" s="31" t="str">
        <f t="shared" si="476"/>
        <v/>
      </c>
      <c r="BH192" s="31" t="str">
        <f t="shared" si="477"/>
        <v/>
      </c>
      <c r="BI192" s="56" t="str">
        <f t="shared" si="478"/>
        <v/>
      </c>
      <c r="BJ192" s="31" t="str">
        <f t="shared" si="479"/>
        <v/>
      </c>
      <c r="BK192" s="31" t="str">
        <f t="shared" si="480"/>
        <v/>
      </c>
      <c r="BL192" s="31" t="str">
        <f t="shared" si="481"/>
        <v/>
      </c>
      <c r="BM192" s="31" t="str">
        <f t="shared" si="482"/>
        <v/>
      </c>
      <c r="BN192" s="31" t="str">
        <f t="shared" si="483"/>
        <v/>
      </c>
      <c r="BO192" s="31" t="str">
        <f t="shared" si="484"/>
        <v/>
      </c>
      <c r="BP192" s="31" t="str">
        <f t="shared" si="485"/>
        <v/>
      </c>
      <c r="BQ192" s="31" t="str">
        <f t="shared" si="486"/>
        <v/>
      </c>
      <c r="BR192" s="31" t="str">
        <f t="shared" si="487"/>
        <v/>
      </c>
      <c r="BS192" s="31" t="str">
        <f t="shared" si="488"/>
        <v/>
      </c>
      <c r="BT192" s="31" t="str">
        <f t="shared" si="489"/>
        <v/>
      </c>
      <c r="BU192" s="31" t="str">
        <f t="shared" si="490"/>
        <v/>
      </c>
      <c r="BV192" s="31" t="str">
        <f t="shared" si="491"/>
        <v/>
      </c>
      <c r="BW192" s="31" t="str">
        <f t="shared" si="492"/>
        <v/>
      </c>
      <c r="BX192" s="31" t="str">
        <f t="shared" si="493"/>
        <v/>
      </c>
      <c r="BY192" s="31" t="str">
        <f t="shared" si="494"/>
        <v/>
      </c>
      <c r="BZ192" s="31" t="str">
        <f t="shared" si="495"/>
        <v/>
      </c>
      <c r="CA192" s="31" t="str">
        <f t="shared" si="496"/>
        <v/>
      </c>
      <c r="CB192" s="31" t="str">
        <f t="shared" si="497"/>
        <v/>
      </c>
      <c r="CC192" s="31" t="str">
        <f t="shared" si="498"/>
        <v/>
      </c>
      <c r="CD192" s="31" t="str">
        <f t="shared" si="499"/>
        <v/>
      </c>
      <c r="CE192" s="31" t="str">
        <f t="shared" si="500"/>
        <v/>
      </c>
      <c r="CF192" s="31" t="str">
        <f t="shared" si="501"/>
        <v/>
      </c>
      <c r="CG192" s="31" t="str">
        <f t="shared" si="502"/>
        <v/>
      </c>
      <c r="CH192" s="31" t="str">
        <f t="shared" si="503"/>
        <v/>
      </c>
      <c r="CI192" s="31" t="str">
        <f t="shared" si="504"/>
        <v/>
      </c>
      <c r="CJ192" s="31" t="str">
        <f t="shared" si="505"/>
        <v/>
      </c>
      <c r="CK192" s="31" t="str">
        <f t="shared" si="506"/>
        <v/>
      </c>
      <c r="CL192" s="31" t="str">
        <f t="shared" si="507"/>
        <v/>
      </c>
      <c r="CM192" s="31" t="str">
        <f t="shared" si="508"/>
        <v/>
      </c>
      <c r="CN192" s="31" t="str">
        <f t="shared" si="509"/>
        <v/>
      </c>
      <c r="CO192" s="31" t="str">
        <f t="shared" si="510"/>
        <v/>
      </c>
      <c r="CP192" s="31" t="str">
        <f t="shared" si="511"/>
        <v/>
      </c>
      <c r="CQ192" s="31" t="str">
        <f t="shared" si="512"/>
        <v/>
      </c>
      <c r="CR192" s="31" t="str">
        <f t="shared" si="513"/>
        <v/>
      </c>
      <c r="CS192" s="31" t="str">
        <f t="shared" si="514"/>
        <v/>
      </c>
      <c r="CT192" s="31" t="str">
        <f t="shared" si="515"/>
        <v/>
      </c>
      <c r="CU192" s="31" t="str">
        <f t="shared" si="516"/>
        <v/>
      </c>
      <c r="CV192" s="31" t="str">
        <f t="shared" si="517"/>
        <v/>
      </c>
      <c r="CW192" s="31" t="str">
        <f t="shared" si="518"/>
        <v/>
      </c>
      <c r="CX192" s="31" t="str">
        <f t="shared" si="519"/>
        <v/>
      </c>
      <c r="CY192" s="31" t="str">
        <f t="shared" si="520"/>
        <v/>
      </c>
      <c r="CZ192" s="31" t="str">
        <f t="shared" si="521"/>
        <v/>
      </c>
      <c r="DA192" s="31" t="str">
        <f t="shared" si="522"/>
        <v/>
      </c>
      <c r="DB192" s="31" t="str">
        <f t="shared" si="523"/>
        <v/>
      </c>
      <c r="DC192" s="31" t="str">
        <f t="shared" si="524"/>
        <v/>
      </c>
      <c r="DD192" s="31" t="str">
        <f t="shared" si="525"/>
        <v/>
      </c>
      <c r="DE192" s="31" t="str">
        <f t="shared" si="526"/>
        <v/>
      </c>
      <c r="DF192" s="31" t="str">
        <f t="shared" si="527"/>
        <v/>
      </c>
      <c r="DG192" s="31" t="str">
        <f t="shared" si="528"/>
        <v/>
      </c>
      <c r="DH192" s="31" t="str">
        <f t="shared" si="529"/>
        <v/>
      </c>
      <c r="DI192" s="31" t="str">
        <f t="shared" si="530"/>
        <v/>
      </c>
      <c r="DJ192" s="31" t="str">
        <f t="shared" si="531"/>
        <v/>
      </c>
      <c r="DK192" s="31" t="str">
        <f t="shared" si="532"/>
        <v/>
      </c>
      <c r="DL192" s="31" t="str">
        <f t="shared" si="533"/>
        <v/>
      </c>
      <c r="DM192" s="31" t="str">
        <f t="shared" si="534"/>
        <v/>
      </c>
      <c r="DN192" s="31" t="str">
        <f t="shared" si="535"/>
        <v/>
      </c>
      <c r="DO192" s="31" t="str">
        <f t="shared" si="536"/>
        <v/>
      </c>
      <c r="DP192" s="31" t="str">
        <f t="shared" si="537"/>
        <v/>
      </c>
      <c r="DQ192" s="31" t="str">
        <f t="shared" si="538"/>
        <v/>
      </c>
      <c r="DR192" s="31" t="str">
        <f t="shared" si="539"/>
        <v/>
      </c>
      <c r="DS192" s="31" t="str">
        <f t="shared" si="540"/>
        <v/>
      </c>
      <c r="DT192" s="31" t="str">
        <f t="shared" si="541"/>
        <v/>
      </c>
      <c r="DU192" s="31" t="str">
        <f t="shared" si="542"/>
        <v/>
      </c>
      <c r="DV192" s="31" t="str">
        <f t="shared" si="543"/>
        <v/>
      </c>
      <c r="DW192" s="48" t="e">
        <f t="shared" si="544"/>
        <v>#VALUE!</v>
      </c>
      <c r="DX192" s="72" t="str">
        <f t="shared" si="545"/>
        <v/>
      </c>
    </row>
    <row r="193" spans="1:128" ht="13.2" x14ac:dyDescent="0.25">
      <c r="A193" s="31" t="s">
        <v>318</v>
      </c>
      <c r="B193" s="72">
        <v>191</v>
      </c>
      <c r="C193" s="15"/>
      <c r="D193" s="15"/>
      <c r="E193" s="15"/>
      <c r="F193" s="15"/>
      <c r="G193" s="15"/>
      <c r="H193" s="47"/>
      <c r="I193" s="15"/>
      <c r="J193" s="47"/>
      <c r="K193" s="47"/>
      <c r="L193" s="47"/>
      <c r="M193" s="54"/>
      <c r="N193" s="54"/>
      <c r="O193" s="54"/>
      <c r="P193" s="54"/>
      <c r="Q193" s="54"/>
      <c r="R193" s="51"/>
      <c r="S193" s="51"/>
      <c r="T193" s="51"/>
      <c r="U193" s="51"/>
      <c r="V193" s="51"/>
      <c r="W193" s="51"/>
      <c r="X193" s="52" t="str">
        <f t="shared" si="455"/>
        <v xml:space="preserve"> </v>
      </c>
      <c r="Y193" s="52" t="str">
        <f t="shared" si="456"/>
        <v xml:space="preserve"> </v>
      </c>
      <c r="Z193" s="52" t="str">
        <f t="shared" si="457"/>
        <v xml:space="preserve"> </v>
      </c>
      <c r="AA193" s="52" t="str">
        <f t="shared" si="458"/>
        <v xml:space="preserve"> </v>
      </c>
      <c r="AB193" s="52" t="str">
        <f t="shared" si="459"/>
        <v xml:space="preserve"> </v>
      </c>
      <c r="AC193" s="54"/>
      <c r="AD193" s="54"/>
      <c r="AE193" s="54"/>
      <c r="AF193" s="54"/>
      <c r="AG193" s="54"/>
      <c r="AH193" s="52" t="str">
        <f t="shared" si="460"/>
        <v xml:space="preserve"> </v>
      </c>
      <c r="AI193" s="52" t="str">
        <f t="shared" si="461"/>
        <v xml:space="preserve"> </v>
      </c>
      <c r="AJ193" s="52" t="str">
        <f t="shared" si="462"/>
        <v xml:space="preserve"> </v>
      </c>
      <c r="AK193" s="52" t="str">
        <f t="shared" si="463"/>
        <v xml:space="preserve"> </v>
      </c>
      <c r="AL193" s="52" t="str">
        <f t="shared" si="464"/>
        <v xml:space="preserve"> </v>
      </c>
      <c r="AM193" s="53"/>
      <c r="AN193" s="53"/>
      <c r="AO193" s="53"/>
      <c r="AP193" s="53"/>
      <c r="AQ193" s="53"/>
      <c r="AR193" s="53"/>
      <c r="AS193" s="55" t="str">
        <f t="shared" si="465"/>
        <v/>
      </c>
      <c r="AT193" s="31" t="str">
        <f t="shared" si="466"/>
        <v/>
      </c>
      <c r="AU193" s="57" t="str">
        <f>IF(D193="","",IF(LOOKUP(AT193,'Master 2012 Pay Sheet'!$A$5:$A$35,'Master 2012 Pay Sheet'!$B$5:$B$35)&gt;0,LOOKUP(AT193,'Master 2012 Pay Sheet'!$A$5:$A$35,'Master 2012 Pay Sheet'!$B$5:$B$35),0))</f>
        <v/>
      </c>
      <c r="AV193" s="56" t="str">
        <f t="shared" si="467"/>
        <v/>
      </c>
      <c r="AW193" s="31" t="str">
        <f t="shared" si="468"/>
        <v/>
      </c>
      <c r="AX193" s="57" t="str">
        <f>IF(D193="","",IF(LOOKUP(AW193,'Master 2012 Pay Sheet'!$C$5:$C$35,'Master 2012 Pay Sheet'!$D$5:$D$35)&gt;0,LOOKUP(AW193,'Master 2012 Pay Sheet'!$C$5:$C$35,'Master 2012 Pay Sheet'!$D$5:$D$35),0))</f>
        <v/>
      </c>
      <c r="AY193" s="56" t="str">
        <f t="shared" si="469"/>
        <v/>
      </c>
      <c r="AZ193" s="31" t="str">
        <f t="shared" si="470"/>
        <v/>
      </c>
      <c r="BA193" s="57" t="str">
        <f>IF(D193="","",IF(LOOKUP(AZ193,'Master 2012 Pay Sheet'!$E$5:$E$35,'Master 2012 Pay Sheet'!$F$5:$F$35)&gt;0,LOOKUP(AZ193,'Master 2012 Pay Sheet'!$E$5:$E$35,'Master 2012 Pay Sheet'!$F$5:$F$35),0))</f>
        <v/>
      </c>
      <c r="BB193" s="57" t="str">
        <f t="shared" si="471"/>
        <v/>
      </c>
      <c r="BC193" s="31" t="str">
        <f t="shared" si="472"/>
        <v/>
      </c>
      <c r="BD193" s="31" t="str">
        <f t="shared" si="473"/>
        <v/>
      </c>
      <c r="BE193" s="31" t="str">
        <f t="shared" si="474"/>
        <v/>
      </c>
      <c r="BF193" s="56" t="str">
        <f t="shared" si="475"/>
        <v/>
      </c>
      <c r="BG193" s="31" t="str">
        <f t="shared" si="476"/>
        <v/>
      </c>
      <c r="BH193" s="31" t="str">
        <f t="shared" si="477"/>
        <v/>
      </c>
      <c r="BI193" s="56" t="str">
        <f t="shared" si="478"/>
        <v/>
      </c>
      <c r="BJ193" s="31" t="str">
        <f t="shared" si="479"/>
        <v/>
      </c>
      <c r="BK193" s="31" t="str">
        <f t="shared" si="480"/>
        <v/>
      </c>
      <c r="BL193" s="31" t="str">
        <f t="shared" si="481"/>
        <v/>
      </c>
      <c r="BM193" s="31" t="str">
        <f t="shared" si="482"/>
        <v/>
      </c>
      <c r="BN193" s="31" t="str">
        <f t="shared" si="483"/>
        <v/>
      </c>
      <c r="BO193" s="31" t="str">
        <f t="shared" si="484"/>
        <v/>
      </c>
      <c r="BP193" s="31" t="str">
        <f t="shared" si="485"/>
        <v/>
      </c>
      <c r="BQ193" s="31" t="str">
        <f t="shared" si="486"/>
        <v/>
      </c>
      <c r="BR193" s="31" t="str">
        <f t="shared" si="487"/>
        <v/>
      </c>
      <c r="BS193" s="31" t="str">
        <f t="shared" si="488"/>
        <v/>
      </c>
      <c r="BT193" s="31" t="str">
        <f t="shared" si="489"/>
        <v/>
      </c>
      <c r="BU193" s="31" t="str">
        <f t="shared" si="490"/>
        <v/>
      </c>
      <c r="BV193" s="31" t="str">
        <f t="shared" si="491"/>
        <v/>
      </c>
      <c r="BW193" s="31" t="str">
        <f t="shared" si="492"/>
        <v/>
      </c>
      <c r="BX193" s="31" t="str">
        <f t="shared" si="493"/>
        <v/>
      </c>
      <c r="BY193" s="31" t="str">
        <f t="shared" si="494"/>
        <v/>
      </c>
      <c r="BZ193" s="31" t="str">
        <f t="shared" si="495"/>
        <v/>
      </c>
      <c r="CA193" s="31" t="str">
        <f t="shared" si="496"/>
        <v/>
      </c>
      <c r="CB193" s="31" t="str">
        <f t="shared" si="497"/>
        <v/>
      </c>
      <c r="CC193" s="31" t="str">
        <f t="shared" si="498"/>
        <v/>
      </c>
      <c r="CD193" s="31" t="str">
        <f t="shared" si="499"/>
        <v/>
      </c>
      <c r="CE193" s="31" t="str">
        <f t="shared" si="500"/>
        <v/>
      </c>
      <c r="CF193" s="31" t="str">
        <f t="shared" si="501"/>
        <v/>
      </c>
      <c r="CG193" s="31" t="str">
        <f t="shared" si="502"/>
        <v/>
      </c>
      <c r="CH193" s="31" t="str">
        <f t="shared" si="503"/>
        <v/>
      </c>
      <c r="CI193" s="31" t="str">
        <f t="shared" si="504"/>
        <v/>
      </c>
      <c r="CJ193" s="31" t="str">
        <f t="shared" si="505"/>
        <v/>
      </c>
      <c r="CK193" s="31" t="str">
        <f t="shared" si="506"/>
        <v/>
      </c>
      <c r="CL193" s="31" t="str">
        <f t="shared" si="507"/>
        <v/>
      </c>
      <c r="CM193" s="31" t="str">
        <f t="shared" si="508"/>
        <v/>
      </c>
      <c r="CN193" s="31" t="str">
        <f t="shared" si="509"/>
        <v/>
      </c>
      <c r="CO193" s="31" t="str">
        <f t="shared" si="510"/>
        <v/>
      </c>
      <c r="CP193" s="31" t="str">
        <f t="shared" si="511"/>
        <v/>
      </c>
      <c r="CQ193" s="31" t="str">
        <f t="shared" si="512"/>
        <v/>
      </c>
      <c r="CR193" s="31" t="str">
        <f t="shared" si="513"/>
        <v/>
      </c>
      <c r="CS193" s="31" t="str">
        <f t="shared" si="514"/>
        <v/>
      </c>
      <c r="CT193" s="31" t="str">
        <f t="shared" si="515"/>
        <v/>
      </c>
      <c r="CU193" s="31" t="str">
        <f t="shared" si="516"/>
        <v/>
      </c>
      <c r="CV193" s="31" t="str">
        <f t="shared" si="517"/>
        <v/>
      </c>
      <c r="CW193" s="31" t="str">
        <f t="shared" si="518"/>
        <v/>
      </c>
      <c r="CX193" s="31" t="str">
        <f t="shared" si="519"/>
        <v/>
      </c>
      <c r="CY193" s="31" t="str">
        <f t="shared" si="520"/>
        <v/>
      </c>
      <c r="CZ193" s="31" t="str">
        <f t="shared" si="521"/>
        <v/>
      </c>
      <c r="DA193" s="31" t="str">
        <f t="shared" si="522"/>
        <v/>
      </c>
      <c r="DB193" s="31" t="str">
        <f t="shared" si="523"/>
        <v/>
      </c>
      <c r="DC193" s="31" t="str">
        <f t="shared" si="524"/>
        <v/>
      </c>
      <c r="DD193" s="31" t="str">
        <f t="shared" si="525"/>
        <v/>
      </c>
      <c r="DE193" s="31" t="str">
        <f t="shared" si="526"/>
        <v/>
      </c>
      <c r="DF193" s="31" t="str">
        <f t="shared" si="527"/>
        <v/>
      </c>
      <c r="DG193" s="31" t="str">
        <f t="shared" si="528"/>
        <v/>
      </c>
      <c r="DH193" s="31" t="str">
        <f t="shared" si="529"/>
        <v/>
      </c>
      <c r="DI193" s="31" t="str">
        <f t="shared" si="530"/>
        <v/>
      </c>
      <c r="DJ193" s="31" t="str">
        <f t="shared" si="531"/>
        <v/>
      </c>
      <c r="DK193" s="31" t="str">
        <f t="shared" si="532"/>
        <v/>
      </c>
      <c r="DL193" s="31" t="str">
        <f t="shared" si="533"/>
        <v/>
      </c>
      <c r="DM193" s="31" t="str">
        <f t="shared" si="534"/>
        <v/>
      </c>
      <c r="DN193" s="31" t="str">
        <f t="shared" si="535"/>
        <v/>
      </c>
      <c r="DO193" s="31" t="str">
        <f t="shared" si="536"/>
        <v/>
      </c>
      <c r="DP193" s="31" t="str">
        <f t="shared" si="537"/>
        <v/>
      </c>
      <c r="DQ193" s="31" t="str">
        <f t="shared" si="538"/>
        <v/>
      </c>
      <c r="DR193" s="31" t="str">
        <f t="shared" si="539"/>
        <v/>
      </c>
      <c r="DS193" s="31" t="str">
        <f t="shared" si="540"/>
        <v/>
      </c>
      <c r="DT193" s="31" t="str">
        <f t="shared" si="541"/>
        <v/>
      </c>
      <c r="DU193" s="31" t="str">
        <f t="shared" si="542"/>
        <v/>
      </c>
      <c r="DV193" s="31" t="str">
        <f t="shared" si="543"/>
        <v/>
      </c>
      <c r="DW193" s="48" t="e">
        <f t="shared" si="544"/>
        <v>#VALUE!</v>
      </c>
      <c r="DX193" s="72" t="str">
        <f t="shared" si="545"/>
        <v/>
      </c>
    </row>
    <row r="194" spans="1:128" ht="13.2" x14ac:dyDescent="0.25">
      <c r="A194" s="31" t="s">
        <v>318</v>
      </c>
      <c r="B194" s="72">
        <v>192</v>
      </c>
      <c r="C194" s="15"/>
      <c r="D194" s="15"/>
      <c r="E194" s="15"/>
      <c r="F194" s="15"/>
      <c r="G194" s="15"/>
      <c r="H194" s="47"/>
      <c r="I194" s="15"/>
      <c r="J194" s="47"/>
      <c r="K194" s="47"/>
      <c r="L194" s="47"/>
      <c r="M194" s="54"/>
      <c r="N194" s="54"/>
      <c r="O194" s="54"/>
      <c r="P194" s="54"/>
      <c r="Q194" s="54"/>
      <c r="R194" s="51"/>
      <c r="S194" s="51"/>
      <c r="T194" s="51"/>
      <c r="U194" s="51"/>
      <c r="V194" s="51"/>
      <c r="W194" s="51"/>
      <c r="X194" s="52" t="str">
        <f t="shared" si="455"/>
        <v xml:space="preserve"> </v>
      </c>
      <c r="Y194" s="52" t="str">
        <f t="shared" si="456"/>
        <v xml:space="preserve"> </v>
      </c>
      <c r="Z194" s="52" t="str">
        <f t="shared" si="457"/>
        <v xml:space="preserve"> </v>
      </c>
      <c r="AA194" s="52" t="str">
        <f t="shared" si="458"/>
        <v xml:space="preserve"> </v>
      </c>
      <c r="AB194" s="52" t="str">
        <f t="shared" si="459"/>
        <v xml:space="preserve"> </v>
      </c>
      <c r="AC194" s="54"/>
      <c r="AD194" s="54"/>
      <c r="AE194" s="54"/>
      <c r="AF194" s="54"/>
      <c r="AG194" s="54"/>
      <c r="AH194" s="52" t="str">
        <f t="shared" si="460"/>
        <v xml:space="preserve"> </v>
      </c>
      <c r="AI194" s="52" t="str">
        <f t="shared" si="461"/>
        <v xml:space="preserve"> </v>
      </c>
      <c r="AJ194" s="52" t="str">
        <f t="shared" si="462"/>
        <v xml:space="preserve"> </v>
      </c>
      <c r="AK194" s="52" t="str">
        <f t="shared" si="463"/>
        <v xml:space="preserve"> </v>
      </c>
      <c r="AL194" s="52" t="str">
        <f t="shared" si="464"/>
        <v xml:space="preserve"> </v>
      </c>
      <c r="AM194" s="53"/>
      <c r="AN194" s="53"/>
      <c r="AO194" s="53"/>
      <c r="AP194" s="53"/>
      <c r="AQ194" s="53"/>
      <c r="AR194" s="53"/>
      <c r="AS194" s="55" t="str">
        <f t="shared" si="465"/>
        <v/>
      </c>
      <c r="AT194" s="31" t="str">
        <f t="shared" si="466"/>
        <v/>
      </c>
      <c r="AU194" s="57" t="str">
        <f>IF(D194="","",IF(LOOKUP(AT194,'Master 2012 Pay Sheet'!$A$5:$A$35,'Master 2012 Pay Sheet'!$B$5:$B$35)&gt;0,LOOKUP(AT194,'Master 2012 Pay Sheet'!$A$5:$A$35,'Master 2012 Pay Sheet'!$B$5:$B$35),0))</f>
        <v/>
      </c>
      <c r="AV194" s="56" t="str">
        <f t="shared" si="467"/>
        <v/>
      </c>
      <c r="AW194" s="31" t="str">
        <f t="shared" si="468"/>
        <v/>
      </c>
      <c r="AX194" s="57" t="str">
        <f>IF(D194="","",IF(LOOKUP(AW194,'Master 2012 Pay Sheet'!$C$5:$C$35,'Master 2012 Pay Sheet'!$D$5:$D$35)&gt;0,LOOKUP(AW194,'Master 2012 Pay Sheet'!$C$5:$C$35,'Master 2012 Pay Sheet'!$D$5:$D$35),0))</f>
        <v/>
      </c>
      <c r="AY194" s="56" t="str">
        <f t="shared" si="469"/>
        <v/>
      </c>
      <c r="AZ194" s="31" t="str">
        <f t="shared" si="470"/>
        <v/>
      </c>
      <c r="BA194" s="57" t="str">
        <f>IF(D194="","",IF(LOOKUP(AZ194,'Master 2012 Pay Sheet'!$E$5:$E$35,'Master 2012 Pay Sheet'!$F$5:$F$35)&gt;0,LOOKUP(AZ194,'Master 2012 Pay Sheet'!$E$5:$E$35,'Master 2012 Pay Sheet'!$F$5:$F$35),0))</f>
        <v/>
      </c>
      <c r="BB194" s="57" t="str">
        <f t="shared" si="471"/>
        <v/>
      </c>
      <c r="BC194" s="31" t="str">
        <f t="shared" si="472"/>
        <v/>
      </c>
      <c r="BD194" s="31" t="str">
        <f t="shared" si="473"/>
        <v/>
      </c>
      <c r="BE194" s="31" t="str">
        <f t="shared" si="474"/>
        <v/>
      </c>
      <c r="BF194" s="56" t="str">
        <f t="shared" si="475"/>
        <v/>
      </c>
      <c r="BG194" s="31" t="str">
        <f t="shared" si="476"/>
        <v/>
      </c>
      <c r="BH194" s="31" t="str">
        <f t="shared" si="477"/>
        <v/>
      </c>
      <c r="BI194" s="56" t="str">
        <f t="shared" si="478"/>
        <v/>
      </c>
      <c r="BJ194" s="31" t="str">
        <f t="shared" si="479"/>
        <v/>
      </c>
      <c r="BK194" s="31" t="str">
        <f t="shared" si="480"/>
        <v/>
      </c>
      <c r="BL194" s="31" t="str">
        <f t="shared" si="481"/>
        <v/>
      </c>
      <c r="BM194" s="31" t="str">
        <f t="shared" si="482"/>
        <v/>
      </c>
      <c r="BN194" s="31" t="str">
        <f t="shared" si="483"/>
        <v/>
      </c>
      <c r="BO194" s="31" t="str">
        <f t="shared" si="484"/>
        <v/>
      </c>
      <c r="BP194" s="31" t="str">
        <f t="shared" si="485"/>
        <v/>
      </c>
      <c r="BQ194" s="31" t="str">
        <f t="shared" si="486"/>
        <v/>
      </c>
      <c r="BR194" s="31" t="str">
        <f t="shared" si="487"/>
        <v/>
      </c>
      <c r="BS194" s="31" t="str">
        <f t="shared" si="488"/>
        <v/>
      </c>
      <c r="BT194" s="31" t="str">
        <f t="shared" si="489"/>
        <v/>
      </c>
      <c r="BU194" s="31" t="str">
        <f t="shared" si="490"/>
        <v/>
      </c>
      <c r="BV194" s="31" t="str">
        <f t="shared" si="491"/>
        <v/>
      </c>
      <c r="BW194" s="31" t="str">
        <f t="shared" si="492"/>
        <v/>
      </c>
      <c r="BX194" s="31" t="str">
        <f t="shared" si="493"/>
        <v/>
      </c>
      <c r="BY194" s="31" t="str">
        <f t="shared" si="494"/>
        <v/>
      </c>
      <c r="BZ194" s="31" t="str">
        <f t="shared" si="495"/>
        <v/>
      </c>
      <c r="CA194" s="31" t="str">
        <f t="shared" si="496"/>
        <v/>
      </c>
      <c r="CB194" s="31" t="str">
        <f t="shared" si="497"/>
        <v/>
      </c>
      <c r="CC194" s="31" t="str">
        <f t="shared" si="498"/>
        <v/>
      </c>
      <c r="CD194" s="31" t="str">
        <f t="shared" si="499"/>
        <v/>
      </c>
      <c r="CE194" s="31" t="str">
        <f t="shared" si="500"/>
        <v/>
      </c>
      <c r="CF194" s="31" t="str">
        <f t="shared" si="501"/>
        <v/>
      </c>
      <c r="CG194" s="31" t="str">
        <f t="shared" si="502"/>
        <v/>
      </c>
      <c r="CH194" s="31" t="str">
        <f t="shared" si="503"/>
        <v/>
      </c>
      <c r="CI194" s="31" t="str">
        <f t="shared" si="504"/>
        <v/>
      </c>
      <c r="CJ194" s="31" t="str">
        <f t="shared" si="505"/>
        <v/>
      </c>
      <c r="CK194" s="31" t="str">
        <f t="shared" si="506"/>
        <v/>
      </c>
      <c r="CL194" s="31" t="str">
        <f t="shared" si="507"/>
        <v/>
      </c>
      <c r="CM194" s="31" t="str">
        <f t="shared" si="508"/>
        <v/>
      </c>
      <c r="CN194" s="31" t="str">
        <f t="shared" si="509"/>
        <v/>
      </c>
      <c r="CO194" s="31" t="str">
        <f t="shared" si="510"/>
        <v/>
      </c>
      <c r="CP194" s="31" t="str">
        <f t="shared" si="511"/>
        <v/>
      </c>
      <c r="CQ194" s="31" t="str">
        <f t="shared" si="512"/>
        <v/>
      </c>
      <c r="CR194" s="31" t="str">
        <f t="shared" si="513"/>
        <v/>
      </c>
      <c r="CS194" s="31" t="str">
        <f t="shared" si="514"/>
        <v/>
      </c>
      <c r="CT194" s="31" t="str">
        <f t="shared" si="515"/>
        <v/>
      </c>
      <c r="CU194" s="31" t="str">
        <f t="shared" si="516"/>
        <v/>
      </c>
      <c r="CV194" s="31" t="str">
        <f t="shared" si="517"/>
        <v/>
      </c>
      <c r="CW194" s="31" t="str">
        <f t="shared" si="518"/>
        <v/>
      </c>
      <c r="CX194" s="31" t="str">
        <f t="shared" si="519"/>
        <v/>
      </c>
      <c r="CY194" s="31" t="str">
        <f t="shared" si="520"/>
        <v/>
      </c>
      <c r="CZ194" s="31" t="str">
        <f t="shared" si="521"/>
        <v/>
      </c>
      <c r="DA194" s="31" t="str">
        <f t="shared" si="522"/>
        <v/>
      </c>
      <c r="DB194" s="31" t="str">
        <f t="shared" si="523"/>
        <v/>
      </c>
      <c r="DC194" s="31" t="str">
        <f t="shared" si="524"/>
        <v/>
      </c>
      <c r="DD194" s="31" t="str">
        <f t="shared" si="525"/>
        <v/>
      </c>
      <c r="DE194" s="31" t="str">
        <f t="shared" si="526"/>
        <v/>
      </c>
      <c r="DF194" s="31" t="str">
        <f t="shared" si="527"/>
        <v/>
      </c>
      <c r="DG194" s="31" t="str">
        <f t="shared" si="528"/>
        <v/>
      </c>
      <c r="DH194" s="31" t="str">
        <f t="shared" si="529"/>
        <v/>
      </c>
      <c r="DI194" s="31" t="str">
        <f t="shared" si="530"/>
        <v/>
      </c>
      <c r="DJ194" s="31" t="str">
        <f t="shared" si="531"/>
        <v/>
      </c>
      <c r="DK194" s="31" t="str">
        <f t="shared" si="532"/>
        <v/>
      </c>
      <c r="DL194" s="31" t="str">
        <f t="shared" si="533"/>
        <v/>
      </c>
      <c r="DM194" s="31" t="str">
        <f t="shared" si="534"/>
        <v/>
      </c>
      <c r="DN194" s="31" t="str">
        <f t="shared" si="535"/>
        <v/>
      </c>
      <c r="DO194" s="31" t="str">
        <f t="shared" si="536"/>
        <v/>
      </c>
      <c r="DP194" s="31" t="str">
        <f t="shared" si="537"/>
        <v/>
      </c>
      <c r="DQ194" s="31" t="str">
        <f t="shared" si="538"/>
        <v/>
      </c>
      <c r="DR194" s="31" t="str">
        <f t="shared" si="539"/>
        <v/>
      </c>
      <c r="DS194" s="31" t="str">
        <f t="shared" si="540"/>
        <v/>
      </c>
      <c r="DT194" s="31" t="str">
        <f t="shared" si="541"/>
        <v/>
      </c>
      <c r="DU194" s="31" t="str">
        <f t="shared" si="542"/>
        <v/>
      </c>
      <c r="DV194" s="31" t="str">
        <f t="shared" si="543"/>
        <v/>
      </c>
      <c r="DW194" s="48" t="e">
        <f t="shared" si="544"/>
        <v>#VALUE!</v>
      </c>
      <c r="DX194" s="72" t="str">
        <f t="shared" si="545"/>
        <v/>
      </c>
    </row>
    <row r="195" spans="1:128" ht="13.2" x14ac:dyDescent="0.25">
      <c r="A195" s="31" t="s">
        <v>318</v>
      </c>
      <c r="B195" s="72">
        <v>193</v>
      </c>
      <c r="C195" s="15"/>
      <c r="D195" s="15"/>
      <c r="E195" s="15"/>
      <c r="F195" s="15"/>
      <c r="G195" s="15"/>
      <c r="H195" s="47"/>
      <c r="I195" s="15"/>
      <c r="J195" s="47"/>
      <c r="K195" s="47"/>
      <c r="L195" s="47"/>
      <c r="M195" s="54"/>
      <c r="N195" s="54"/>
      <c r="O195" s="54"/>
      <c r="P195" s="54"/>
      <c r="Q195" s="54"/>
      <c r="R195" s="51"/>
      <c r="S195" s="51"/>
      <c r="T195" s="51"/>
      <c r="U195" s="51"/>
      <c r="V195" s="51"/>
      <c r="W195" s="51"/>
      <c r="X195" s="52" t="str">
        <f t="shared" ref="X195:X202" si="546">IF(M195&gt;0,VLOOKUP(M195,$DY$8:$DZ$95,2)," ")</f>
        <v xml:space="preserve"> </v>
      </c>
      <c r="Y195" s="52" t="str">
        <f t="shared" ref="Y195:Y202" si="547">IF(N195&gt;0,VLOOKUP(N195,$DY$8:$DZ$95,2)," ")</f>
        <v xml:space="preserve"> </v>
      </c>
      <c r="Z195" s="52" t="str">
        <f t="shared" ref="Z195:Z202" si="548">IF(O195&gt;0,VLOOKUP(O195,$DY$8:$DZ$95,2)," ")</f>
        <v xml:space="preserve"> </v>
      </c>
      <c r="AA195" s="52" t="str">
        <f t="shared" ref="AA195:AA202" si="549">IF(P195&gt;0,VLOOKUP(P195,$DY$8:$DZ$95,2)," ")</f>
        <v xml:space="preserve"> </v>
      </c>
      <c r="AB195" s="52" t="str">
        <f t="shared" ref="AB195:AB202" si="550">IF(Q195&gt;0,VLOOKUP(Q195,$DY$8:$DZ$95,2)," ")</f>
        <v xml:space="preserve"> </v>
      </c>
      <c r="AC195" s="54"/>
      <c r="AD195" s="54"/>
      <c r="AE195" s="54"/>
      <c r="AF195" s="54"/>
      <c r="AG195" s="54"/>
      <c r="AH195" s="52" t="str">
        <f t="shared" ref="AH195:AH202" si="551">IF(AC195&gt;0,VLOOKUP(AC195,$DY$8:$DZ$95,2)," ")</f>
        <v xml:space="preserve"> </v>
      </c>
      <c r="AI195" s="52" t="str">
        <f t="shared" ref="AI195:AI202" si="552">IF(AD195&gt;0,VLOOKUP(AD195,$DY$8:$DZ$95,2)," ")</f>
        <v xml:space="preserve"> </v>
      </c>
      <c r="AJ195" s="52" t="str">
        <f t="shared" ref="AJ195:AJ202" si="553">IF(AE195&gt;0,VLOOKUP(AE195,$DY$8:$DZ$95,2)," ")</f>
        <v xml:space="preserve"> </v>
      </c>
      <c r="AK195" s="52" t="str">
        <f t="shared" ref="AK195:AK202" si="554">IF(AF195&gt;0,VLOOKUP(AF195,$DY$8:$DZ$95,2)," ")</f>
        <v xml:space="preserve"> </v>
      </c>
      <c r="AL195" s="52" t="str">
        <f t="shared" ref="AL195:AL202" si="555">IF(AG195&gt;0,VLOOKUP(AG195,$DY$8:$DZ$95,2)," ")</f>
        <v xml:space="preserve"> </v>
      </c>
      <c r="AM195" s="53"/>
      <c r="AN195" s="53"/>
      <c r="AO195" s="53"/>
      <c r="AP195" s="53"/>
      <c r="AQ195" s="53"/>
      <c r="AR195" s="53"/>
      <c r="AS195" s="55" t="str">
        <f t="shared" ref="AS195:AS202" si="556">IF(D195="","",SUM(X195:AB195))</f>
        <v/>
      </c>
      <c r="AT195" s="31" t="str">
        <f t="shared" ref="AT195:AT226" si="557">IF(D195="","",RANK(AS195,$AS$3:$AS$202,0))</f>
        <v/>
      </c>
      <c r="AU195" s="57" t="str">
        <f>IF(D195="","",IF(LOOKUP(AT195,'Master 2012 Pay Sheet'!$A$5:$A$35,'Master 2012 Pay Sheet'!$B$5:$B$35)&gt;0,LOOKUP(AT195,'Master 2012 Pay Sheet'!$A$5:$A$35,'Master 2012 Pay Sheet'!$B$5:$B$35),0))</f>
        <v/>
      </c>
      <c r="AV195" s="56" t="str">
        <f t="shared" ref="AV195:AV202" si="558">IF(D195="","",SUM(AH195:AL195))</f>
        <v/>
      </c>
      <c r="AW195" s="31" t="str">
        <f t="shared" ref="AW195:AW226" si="559">IF(D195="","",RANK(AV195,$AV$3:$AV$202,0))</f>
        <v/>
      </c>
      <c r="AX195" s="57" t="str">
        <f>IF(D195="","",IF(LOOKUP(AW195,'Master 2012 Pay Sheet'!$C$5:$C$35,'Master 2012 Pay Sheet'!$D$5:$D$35)&gt;0,LOOKUP(AW195,'Master 2012 Pay Sheet'!$C$5:$C$35,'Master 2012 Pay Sheet'!$D$5:$D$35),0))</f>
        <v/>
      </c>
      <c r="AY195" s="56" t="str">
        <f t="shared" ref="AY195:AY202" si="560">IF(D195="","",AS195+AV195)</f>
        <v/>
      </c>
      <c r="AZ195" s="31" t="str">
        <f t="shared" ref="AZ195:AZ226" si="561">IF(D195="","",RANK(AY195,$AY$3:$AY$202,0))</f>
        <v/>
      </c>
      <c r="BA195" s="57" t="str">
        <f>IF(D195="","",IF(LOOKUP(AZ195,'Master 2012 Pay Sheet'!$E$5:$E$35,'Master 2012 Pay Sheet'!$F$5:$F$35)&gt;0,LOOKUP(AZ195,'Master 2012 Pay Sheet'!$E$5:$E$35,'Master 2012 Pay Sheet'!$F$5:$F$35),0))</f>
        <v/>
      </c>
      <c r="BB195" s="57" t="str">
        <f t="shared" ref="BB195:BB226" si="562">IF(D195="","",SUM(AU195+AX195+BA195))</f>
        <v/>
      </c>
      <c r="BC195" s="31" t="str">
        <f t="shared" ref="BC195:BC202" si="563">IF(D195="","",AT195-AZ195)</f>
        <v/>
      </c>
      <c r="BD195" s="31" t="str">
        <f t="shared" ref="BD195:BD226" si="564">IF(D195="","",IF(BC195=MAX($BC$3:$BC$202),B195,""))</f>
        <v/>
      </c>
      <c r="BE195" s="31" t="str">
        <f t="shared" ref="BE195:BE202" si="565">IF(D195="","",COUNT(M195:Q195))</f>
        <v/>
      </c>
      <c r="BF195" s="56" t="str">
        <f t="shared" ref="BF195:BF202" si="566">IF(D195="","",MAX(X195:AB195))</f>
        <v/>
      </c>
      <c r="BG195" s="31" t="str">
        <f t="shared" ref="BG195:BG226" si="567">IF(BF195=MAX($BF$3:$BF$202),B195,"")</f>
        <v/>
      </c>
      <c r="BH195" s="31" t="str">
        <f t="shared" ref="BH195:BH202" si="568">IF(D195="","",COUNT(AC195:AG195))</f>
        <v/>
      </c>
      <c r="BI195" s="56" t="str">
        <f t="shared" ref="BI195:BI202" si="569">IF(D195="","",MAX(AH195:AL195))</f>
        <v/>
      </c>
      <c r="BJ195" s="31" t="str">
        <f t="shared" ref="BJ195:BJ226" si="570">IF(BI195=MAX($BI$3:$BI$202),B195,"")</f>
        <v/>
      </c>
      <c r="BK195" s="31" t="str">
        <f t="shared" ref="BK195:BK202" si="571">IF(BE195="","",BE195+BH195)</f>
        <v/>
      </c>
      <c r="BL195" s="31" t="str">
        <f t="shared" ref="BL195:BL202" si="572">IF(D195="","",IF(S195=MAX($S$3:$S$202),S195,""))</f>
        <v/>
      </c>
      <c r="BM195" s="31" t="str">
        <f t="shared" ref="BM195:BM226" si="573">IF(BL195=MAX($BL$3:$BL$202),B195,"")</f>
        <v/>
      </c>
      <c r="BN195" s="31" t="str">
        <f t="shared" ref="BN195:BN202" si="574">IF(D195="","",IF(AN195=MAX($AN$3:$AN$202),AN195,""))</f>
        <v/>
      </c>
      <c r="BO195" s="31" t="str">
        <f t="shared" ref="BO195:BO226" si="575">IF(BN195=MAX($BN$3:$BN$202),B195,"")</f>
        <v/>
      </c>
      <c r="BP195" s="31" t="str">
        <f t="shared" ref="BP195:BP202" si="576">IF(D195="","",IF(R195=MAX($R$3:$R$202),R195,""))</f>
        <v/>
      </c>
      <c r="BQ195" s="31" t="str">
        <f t="shared" ref="BQ195:BQ226" si="577">IF(BP195=MAX($BP$3:$BP$202),B195,"")</f>
        <v/>
      </c>
      <c r="BR195" s="31" t="str">
        <f t="shared" ref="BR195:BR202" si="578">IF(D195="","",IF(AM195=MAX($AM$3:$AM$202),AM195,""))</f>
        <v/>
      </c>
      <c r="BS195" s="31" t="str">
        <f t="shared" ref="BS195:BS226" si="579">IF(BR195=MAX($BR$3:$BR$202),B195,"")</f>
        <v/>
      </c>
      <c r="BT195" s="31" t="str">
        <f t="shared" ref="BT195:BT202" si="580">IF(D195="","",IF(V195=MAX($V$3:$V$202),V195,""))</f>
        <v/>
      </c>
      <c r="BU195" s="31" t="str">
        <f t="shared" ref="BU195:BU226" si="581">IF(BT195=MAX($BT$3:$BT$202),B195,"")</f>
        <v/>
      </c>
      <c r="BV195" s="31" t="str">
        <f t="shared" ref="BV195:BV202" si="582">IF(D195="","",IF(W195=MAX($W$3:$W$202), W195,""))</f>
        <v/>
      </c>
      <c r="BW195" s="31" t="str">
        <f t="shared" ref="BW195:BW226" si="583">IF(BV195=MAX($BV$3:$BV$202),B195,"")</f>
        <v/>
      </c>
      <c r="BX195" s="31" t="str">
        <f t="shared" ref="BX195:BX202" si="584">IF(D195="","",IF(AQ195=MAX($AQ$3:$AQ$202),AQ195,""))</f>
        <v/>
      </c>
      <c r="BY195" s="31" t="str">
        <f t="shared" ref="BY195:BY226" si="585">IF(BX195=MAX($BX$3:$BX$202),B195,"")</f>
        <v/>
      </c>
      <c r="BZ195" s="31" t="str">
        <f t="shared" ref="BZ195:BZ202" si="586">IF(D195="","",IF(AR195=MAX($AR$3:$AR$202), AR195,""))</f>
        <v/>
      </c>
      <c r="CA195" s="31" t="str">
        <f t="shared" ref="CA195:CA226" si="587">IF(BZ195=MAX($BZ$3:$BZ$202),B195,"")</f>
        <v/>
      </c>
      <c r="CB195" s="31" t="str">
        <f t="shared" ref="CB195:CB202" si="588">IF(D195="","",IF(U195=MAX($U$3:$U$202), U195,""))</f>
        <v/>
      </c>
      <c r="CC195" s="31" t="str">
        <f t="shared" ref="CC195:CC226" si="589">IF(CB195=MAX($CB$3:$CB$202),B195,"")</f>
        <v/>
      </c>
      <c r="CD195" s="31" t="str">
        <f t="shared" ref="CD195:CD202" si="590">IF(D195="","",IF(AP195=MAX($AP$3:$AP$202),AP195,""))</f>
        <v/>
      </c>
      <c r="CE195" s="31" t="str">
        <f t="shared" ref="CE195:CE226" si="591">IF(CD195=MAX($CD$3:$CD$202),B195,"")</f>
        <v/>
      </c>
      <c r="CF195" s="31" t="str">
        <f t="shared" ref="CF195:CF202" si="592">IF(D195="","",IF(T195=MAX($T$3:$T$202), T195,""))</f>
        <v/>
      </c>
      <c r="CG195" s="31" t="str">
        <f t="shared" ref="CG195:CG226" si="593">IF(CF195=MAX($CF$3:$CF$202),B195,"")</f>
        <v/>
      </c>
      <c r="CH195" s="31" t="str">
        <f t="shared" ref="CH195:CH202" si="594">IF(D195="","",IF(AO195=MAX($AO$3:$AO$202),AO195,""))</f>
        <v/>
      </c>
      <c r="CI195" s="31" t="str">
        <f t="shared" ref="CI195:CI226" si="595">IF(CH195=MAX($CH$3:$CH$202),B195,"")</f>
        <v/>
      </c>
      <c r="CJ195" s="31" t="str">
        <f t="shared" ref="CJ195:CJ202" si="596">IF(I195="AC",AZ195,"")</f>
        <v/>
      </c>
      <c r="CK195" s="31" t="str">
        <f t="shared" ref="CK195:CK226" si="597">IF(CJ195="","",RANK(CJ195,$CJ$3:$CJ$202,1))</f>
        <v/>
      </c>
      <c r="CL195" s="31" t="str">
        <f t="shared" ref="CL195:CL226" si="598">IF(CK195=1,B195,"")</f>
        <v/>
      </c>
      <c r="CM195" s="31" t="str">
        <f t="shared" ref="CM195:CM202" si="599">IF(CK195=2,B195,"")</f>
        <v/>
      </c>
      <c r="CN195" s="31" t="str">
        <f t="shared" ref="CN195:CN202" si="600">IF(CK195=3,B195,"")</f>
        <v/>
      </c>
      <c r="CO195" s="31" t="str">
        <f t="shared" ref="CO195:CO202" si="601">IF(I195="MC",AZ195,"")</f>
        <v/>
      </c>
      <c r="CP195" s="31" t="str">
        <f t="shared" ref="CP195:CP226" si="602">IF(CO195="","",RANK(CO195,$CO$3:$CO$202,1))</f>
        <v/>
      </c>
      <c r="CQ195" s="31" t="str">
        <f t="shared" ref="CQ195:CQ226" si="603">IF(CP195=1,B195,"")</f>
        <v/>
      </c>
      <c r="CR195" s="31" t="str">
        <f t="shared" ref="CR195:CR202" si="604">IF(CP195=2,B195,"")</f>
        <v/>
      </c>
      <c r="CS195" s="31" t="str">
        <f t="shared" ref="CS195:CS202" si="605">IF(CP195=3,B195,"")</f>
        <v/>
      </c>
      <c r="CT195" s="31" t="str">
        <f t="shared" ref="CT195:CT202" si="606">IF(BE195=0,BE195,"")</f>
        <v/>
      </c>
      <c r="CU195" s="31" t="str">
        <f t="shared" ref="CU195:CU202" si="607">IF(BE195=1,1,"")</f>
        <v/>
      </c>
      <c r="CV195" s="31" t="str">
        <f t="shared" ref="CV195:CV202" si="608">IF(BE195=2,2,"")</f>
        <v/>
      </c>
      <c r="CW195" s="31" t="str">
        <f t="shared" ref="CW195:CW202" si="609">IF(BE195=3,3,"")</f>
        <v/>
      </c>
      <c r="CX195" s="31" t="str">
        <f t="shared" ref="CX195:CX202" si="610">IF(BE195=4,4,"")</f>
        <v/>
      </c>
      <c r="CY195" s="31" t="str">
        <f t="shared" ref="CY195:CY202" si="611">IF(BE195=5,5,"")</f>
        <v/>
      </c>
      <c r="CZ195" s="31" t="str">
        <f t="shared" ref="CZ195:CZ202" si="612">IF(BH195=0,BH195,"")</f>
        <v/>
      </c>
      <c r="DA195" s="31" t="str">
        <f t="shared" ref="DA195:DA202" si="613">IF(BH195=1,1,"")</f>
        <v/>
      </c>
      <c r="DB195" s="31" t="str">
        <f t="shared" ref="DB195:DB202" si="614">IF(BH195=2,2,"")</f>
        <v/>
      </c>
      <c r="DC195" s="31" t="str">
        <f t="shared" ref="DC195:DC202" si="615">IF(BH195=3,3,"")</f>
        <v/>
      </c>
      <c r="DD195" s="31" t="str">
        <f t="shared" ref="DD195:DD202" si="616">IF(BH195=4,4,"")</f>
        <v/>
      </c>
      <c r="DE195" s="31" t="str">
        <f t="shared" ref="DE195:DE202" si="617">IF(BH195=5,5,"")</f>
        <v/>
      </c>
      <c r="DF195" s="31" t="str">
        <f t="shared" ref="DF195:DF202" si="618">IF(BK195=0,BK195,"")</f>
        <v/>
      </c>
      <c r="DG195" s="31" t="str">
        <f t="shared" ref="DG195:DG202" si="619">IF(BK195=1,1,"")</f>
        <v/>
      </c>
      <c r="DH195" s="31" t="str">
        <f t="shared" ref="DH195:DH202" si="620">IF(BK195=2,2,"")</f>
        <v/>
      </c>
      <c r="DI195" s="31" t="str">
        <f t="shared" ref="DI195:DI202" si="621">IF(BK195=3,3,"")</f>
        <v/>
      </c>
      <c r="DJ195" s="31" t="str">
        <f t="shared" ref="DJ195:DJ202" si="622">IF(BK195=4,4,"")</f>
        <v/>
      </c>
      <c r="DK195" s="31" t="str">
        <f t="shared" ref="DK195:DK202" si="623">IF(BK195=5,5,"")</f>
        <v/>
      </c>
      <c r="DL195" s="31" t="str">
        <f t="shared" ref="DL195:DL202" si="624">IF(BK195=6,6,"")</f>
        <v/>
      </c>
      <c r="DM195" s="31" t="str">
        <f t="shared" ref="DM195:DM202" si="625">IF(BK195=7,7,"")</f>
        <v/>
      </c>
      <c r="DN195" s="31" t="str">
        <f t="shared" ref="DN195:DN202" si="626">IF(BK195=8,8,"")</f>
        <v/>
      </c>
      <c r="DO195" s="31" t="str">
        <f t="shared" ref="DO195:DO202" si="627">IF(BK195=9,9,"")</f>
        <v/>
      </c>
      <c r="DP195" s="31" t="str">
        <f t="shared" ref="DP195:DP202" si="628">IF(BK195=10,10,"")</f>
        <v/>
      </c>
      <c r="DQ195" s="31" t="str">
        <f t="shared" ref="DQ195:DQ202" si="629">IF(J195="Lund",AZ195,"")</f>
        <v/>
      </c>
      <c r="DR195" s="31" t="str">
        <f t="shared" ref="DR195:DR226" si="630">IF(DQ195="","",RANK(DQ195,$DQ$3:$DQ$202,1))</f>
        <v/>
      </c>
      <c r="DS195" s="31" t="str">
        <f t="shared" ref="DS195:DS226" si="631">IF(DR195=1,B195,"")</f>
        <v/>
      </c>
      <c r="DT195" s="31" t="str">
        <f t="shared" ref="DT195:DT202" si="632">IF(I195="AT",B195,"")</f>
        <v/>
      </c>
      <c r="DU195" s="31" t="str">
        <f t="shared" ref="DU195:DU202" si="633">IF(I195="MC",B195,"")</f>
        <v/>
      </c>
      <c r="DV195" s="31" t="str">
        <f t="shared" ref="DV195:DV202" si="634">IF(I195="AC",B195,"")</f>
        <v/>
      </c>
      <c r="DW195" s="48" t="e">
        <f t="shared" ref="DW195:DW202" si="635">IF(BK195=0,0,IF(D195="","",$D$203-AZ195+1)/$D$203*100)</f>
        <v>#VALUE!</v>
      </c>
      <c r="DX195" s="72" t="str">
        <f t="shared" ref="DX195:DX202" si="636">IF(AS195 = 0,AV195 - AS195,"")</f>
        <v/>
      </c>
    </row>
    <row r="196" spans="1:128" ht="13.2" x14ac:dyDescent="0.25">
      <c r="A196" s="31" t="s">
        <v>318</v>
      </c>
      <c r="B196" s="72">
        <v>194</v>
      </c>
      <c r="C196" s="15"/>
      <c r="D196" s="15"/>
      <c r="E196" s="15"/>
      <c r="F196" s="15"/>
      <c r="G196" s="15"/>
      <c r="H196" s="47"/>
      <c r="I196" s="15"/>
      <c r="J196" s="47"/>
      <c r="K196" s="47"/>
      <c r="L196" s="47"/>
      <c r="M196" s="54"/>
      <c r="N196" s="54"/>
      <c r="O196" s="54"/>
      <c r="P196" s="54"/>
      <c r="Q196" s="54"/>
      <c r="R196" s="51"/>
      <c r="S196" s="51"/>
      <c r="T196" s="51"/>
      <c r="U196" s="51"/>
      <c r="V196" s="51"/>
      <c r="W196" s="51"/>
      <c r="X196" s="52" t="str">
        <f t="shared" si="546"/>
        <v xml:space="preserve"> </v>
      </c>
      <c r="Y196" s="52" t="str">
        <f t="shared" si="547"/>
        <v xml:space="preserve"> </v>
      </c>
      <c r="Z196" s="52" t="str">
        <f t="shared" si="548"/>
        <v xml:space="preserve"> </v>
      </c>
      <c r="AA196" s="52" t="str">
        <f t="shared" si="549"/>
        <v xml:space="preserve"> </v>
      </c>
      <c r="AB196" s="52" t="str">
        <f t="shared" si="550"/>
        <v xml:space="preserve"> </v>
      </c>
      <c r="AC196" s="54"/>
      <c r="AD196" s="54"/>
      <c r="AE196" s="54"/>
      <c r="AF196" s="54"/>
      <c r="AG196" s="54"/>
      <c r="AH196" s="52" t="str">
        <f t="shared" si="551"/>
        <v xml:space="preserve"> </v>
      </c>
      <c r="AI196" s="52" t="str">
        <f t="shared" si="552"/>
        <v xml:space="preserve"> </v>
      </c>
      <c r="AJ196" s="52" t="str">
        <f t="shared" si="553"/>
        <v xml:space="preserve"> </v>
      </c>
      <c r="AK196" s="52" t="str">
        <f t="shared" si="554"/>
        <v xml:space="preserve"> </v>
      </c>
      <c r="AL196" s="52" t="str">
        <f t="shared" si="555"/>
        <v xml:space="preserve"> </v>
      </c>
      <c r="AM196" s="53"/>
      <c r="AN196" s="53"/>
      <c r="AO196" s="53"/>
      <c r="AP196" s="53"/>
      <c r="AQ196" s="53"/>
      <c r="AR196" s="53"/>
      <c r="AS196" s="55" t="str">
        <f t="shared" si="556"/>
        <v/>
      </c>
      <c r="AT196" s="31" t="str">
        <f t="shared" si="557"/>
        <v/>
      </c>
      <c r="AU196" s="57" t="str">
        <f>IF(D196="","",IF(LOOKUP(AT196,'Master 2012 Pay Sheet'!$A$5:$A$35,'Master 2012 Pay Sheet'!$B$5:$B$35)&gt;0,LOOKUP(AT196,'Master 2012 Pay Sheet'!$A$5:$A$35,'Master 2012 Pay Sheet'!$B$5:$B$35),0))</f>
        <v/>
      </c>
      <c r="AV196" s="56" t="str">
        <f t="shared" si="558"/>
        <v/>
      </c>
      <c r="AW196" s="31" t="str">
        <f t="shared" si="559"/>
        <v/>
      </c>
      <c r="AX196" s="57" t="str">
        <f>IF(D196="","",IF(LOOKUP(AW196,'Master 2012 Pay Sheet'!$C$5:$C$35,'Master 2012 Pay Sheet'!$D$5:$D$35)&gt;0,LOOKUP(AW196,'Master 2012 Pay Sheet'!$C$5:$C$35,'Master 2012 Pay Sheet'!$D$5:$D$35),0))</f>
        <v/>
      </c>
      <c r="AY196" s="56" t="str">
        <f t="shared" si="560"/>
        <v/>
      </c>
      <c r="AZ196" s="31" t="str">
        <f t="shared" si="561"/>
        <v/>
      </c>
      <c r="BA196" s="57" t="str">
        <f>IF(D196="","",IF(LOOKUP(AZ196,'Master 2012 Pay Sheet'!$E$5:$E$35,'Master 2012 Pay Sheet'!$F$5:$F$35)&gt;0,LOOKUP(AZ196,'Master 2012 Pay Sheet'!$E$5:$E$35,'Master 2012 Pay Sheet'!$F$5:$F$35),0))</f>
        <v/>
      </c>
      <c r="BB196" s="57" t="str">
        <f t="shared" si="562"/>
        <v/>
      </c>
      <c r="BC196" s="31" t="str">
        <f t="shared" si="563"/>
        <v/>
      </c>
      <c r="BD196" s="31" t="str">
        <f t="shared" si="564"/>
        <v/>
      </c>
      <c r="BE196" s="31" t="str">
        <f t="shared" si="565"/>
        <v/>
      </c>
      <c r="BF196" s="56" t="str">
        <f t="shared" si="566"/>
        <v/>
      </c>
      <c r="BG196" s="31" t="str">
        <f t="shared" si="567"/>
        <v/>
      </c>
      <c r="BH196" s="31" t="str">
        <f t="shared" si="568"/>
        <v/>
      </c>
      <c r="BI196" s="56" t="str">
        <f t="shared" si="569"/>
        <v/>
      </c>
      <c r="BJ196" s="31" t="str">
        <f t="shared" si="570"/>
        <v/>
      </c>
      <c r="BK196" s="31" t="str">
        <f t="shared" si="571"/>
        <v/>
      </c>
      <c r="BL196" s="31" t="str">
        <f t="shared" si="572"/>
        <v/>
      </c>
      <c r="BM196" s="31" t="str">
        <f t="shared" si="573"/>
        <v/>
      </c>
      <c r="BN196" s="31" t="str">
        <f t="shared" si="574"/>
        <v/>
      </c>
      <c r="BO196" s="31" t="str">
        <f t="shared" si="575"/>
        <v/>
      </c>
      <c r="BP196" s="31" t="str">
        <f t="shared" si="576"/>
        <v/>
      </c>
      <c r="BQ196" s="31" t="str">
        <f t="shared" si="577"/>
        <v/>
      </c>
      <c r="BR196" s="31" t="str">
        <f t="shared" si="578"/>
        <v/>
      </c>
      <c r="BS196" s="31" t="str">
        <f t="shared" si="579"/>
        <v/>
      </c>
      <c r="BT196" s="31" t="str">
        <f t="shared" si="580"/>
        <v/>
      </c>
      <c r="BU196" s="31" t="str">
        <f t="shared" si="581"/>
        <v/>
      </c>
      <c r="BV196" s="31" t="str">
        <f t="shared" si="582"/>
        <v/>
      </c>
      <c r="BW196" s="31" t="str">
        <f t="shared" si="583"/>
        <v/>
      </c>
      <c r="BX196" s="31" t="str">
        <f t="shared" si="584"/>
        <v/>
      </c>
      <c r="BY196" s="31" t="str">
        <f t="shared" si="585"/>
        <v/>
      </c>
      <c r="BZ196" s="31" t="str">
        <f t="shared" si="586"/>
        <v/>
      </c>
      <c r="CA196" s="31" t="str">
        <f t="shared" si="587"/>
        <v/>
      </c>
      <c r="CB196" s="31" t="str">
        <f t="shared" si="588"/>
        <v/>
      </c>
      <c r="CC196" s="31" t="str">
        <f t="shared" si="589"/>
        <v/>
      </c>
      <c r="CD196" s="31" t="str">
        <f t="shared" si="590"/>
        <v/>
      </c>
      <c r="CE196" s="31" t="str">
        <f t="shared" si="591"/>
        <v/>
      </c>
      <c r="CF196" s="31" t="str">
        <f t="shared" si="592"/>
        <v/>
      </c>
      <c r="CG196" s="31" t="str">
        <f t="shared" si="593"/>
        <v/>
      </c>
      <c r="CH196" s="31" t="str">
        <f t="shared" si="594"/>
        <v/>
      </c>
      <c r="CI196" s="31" t="str">
        <f t="shared" si="595"/>
        <v/>
      </c>
      <c r="CJ196" s="31" t="str">
        <f t="shared" si="596"/>
        <v/>
      </c>
      <c r="CK196" s="31" t="str">
        <f t="shared" si="597"/>
        <v/>
      </c>
      <c r="CL196" s="31" t="str">
        <f t="shared" si="598"/>
        <v/>
      </c>
      <c r="CM196" s="31" t="str">
        <f t="shared" si="599"/>
        <v/>
      </c>
      <c r="CN196" s="31" t="str">
        <f t="shared" si="600"/>
        <v/>
      </c>
      <c r="CO196" s="31" t="str">
        <f t="shared" si="601"/>
        <v/>
      </c>
      <c r="CP196" s="31" t="str">
        <f t="shared" si="602"/>
        <v/>
      </c>
      <c r="CQ196" s="31" t="str">
        <f t="shared" si="603"/>
        <v/>
      </c>
      <c r="CR196" s="31" t="str">
        <f t="shared" si="604"/>
        <v/>
      </c>
      <c r="CS196" s="31" t="str">
        <f t="shared" si="605"/>
        <v/>
      </c>
      <c r="CT196" s="31" t="str">
        <f t="shared" si="606"/>
        <v/>
      </c>
      <c r="CU196" s="31" t="str">
        <f t="shared" si="607"/>
        <v/>
      </c>
      <c r="CV196" s="31" t="str">
        <f t="shared" si="608"/>
        <v/>
      </c>
      <c r="CW196" s="31" t="str">
        <f t="shared" si="609"/>
        <v/>
      </c>
      <c r="CX196" s="31" t="str">
        <f t="shared" si="610"/>
        <v/>
      </c>
      <c r="CY196" s="31" t="str">
        <f t="shared" si="611"/>
        <v/>
      </c>
      <c r="CZ196" s="31" t="str">
        <f t="shared" si="612"/>
        <v/>
      </c>
      <c r="DA196" s="31" t="str">
        <f t="shared" si="613"/>
        <v/>
      </c>
      <c r="DB196" s="31" t="str">
        <f t="shared" si="614"/>
        <v/>
      </c>
      <c r="DC196" s="31" t="str">
        <f t="shared" si="615"/>
        <v/>
      </c>
      <c r="DD196" s="31" t="str">
        <f t="shared" si="616"/>
        <v/>
      </c>
      <c r="DE196" s="31" t="str">
        <f t="shared" si="617"/>
        <v/>
      </c>
      <c r="DF196" s="31" t="str">
        <f t="shared" si="618"/>
        <v/>
      </c>
      <c r="DG196" s="31" t="str">
        <f t="shared" si="619"/>
        <v/>
      </c>
      <c r="DH196" s="31" t="str">
        <f t="shared" si="620"/>
        <v/>
      </c>
      <c r="DI196" s="31" t="str">
        <f t="shared" si="621"/>
        <v/>
      </c>
      <c r="DJ196" s="31" t="str">
        <f t="shared" si="622"/>
        <v/>
      </c>
      <c r="DK196" s="31" t="str">
        <f t="shared" si="623"/>
        <v/>
      </c>
      <c r="DL196" s="31" t="str">
        <f t="shared" si="624"/>
        <v/>
      </c>
      <c r="DM196" s="31" t="str">
        <f t="shared" si="625"/>
        <v/>
      </c>
      <c r="DN196" s="31" t="str">
        <f t="shared" si="626"/>
        <v/>
      </c>
      <c r="DO196" s="31" t="str">
        <f t="shared" si="627"/>
        <v/>
      </c>
      <c r="DP196" s="31" t="str">
        <f t="shared" si="628"/>
        <v/>
      </c>
      <c r="DQ196" s="31" t="str">
        <f t="shared" si="629"/>
        <v/>
      </c>
      <c r="DR196" s="31" t="str">
        <f t="shared" si="630"/>
        <v/>
      </c>
      <c r="DS196" s="31" t="str">
        <f t="shared" si="631"/>
        <v/>
      </c>
      <c r="DT196" s="31" t="str">
        <f t="shared" si="632"/>
        <v/>
      </c>
      <c r="DU196" s="31" t="str">
        <f t="shared" si="633"/>
        <v/>
      </c>
      <c r="DV196" s="31" t="str">
        <f t="shared" si="634"/>
        <v/>
      </c>
      <c r="DW196" s="48" t="e">
        <f t="shared" si="635"/>
        <v>#VALUE!</v>
      </c>
      <c r="DX196" s="72" t="str">
        <f t="shared" si="636"/>
        <v/>
      </c>
    </row>
    <row r="197" spans="1:128" ht="13.2" x14ac:dyDescent="0.25">
      <c r="A197" s="31" t="s">
        <v>318</v>
      </c>
      <c r="B197" s="72">
        <v>195</v>
      </c>
      <c r="C197" s="15"/>
      <c r="D197" s="15"/>
      <c r="E197" s="15"/>
      <c r="F197" s="15"/>
      <c r="G197" s="15"/>
      <c r="H197" s="47"/>
      <c r="I197" s="15"/>
      <c r="J197" s="47"/>
      <c r="K197" s="47"/>
      <c r="L197" s="47"/>
      <c r="M197" s="54"/>
      <c r="N197" s="54"/>
      <c r="O197" s="54"/>
      <c r="P197" s="54"/>
      <c r="Q197" s="54"/>
      <c r="R197" s="51"/>
      <c r="S197" s="51"/>
      <c r="T197" s="51"/>
      <c r="U197" s="51"/>
      <c r="V197" s="51"/>
      <c r="W197" s="51"/>
      <c r="X197" s="52" t="str">
        <f t="shared" si="546"/>
        <v xml:space="preserve"> </v>
      </c>
      <c r="Y197" s="52" t="str">
        <f t="shared" si="547"/>
        <v xml:space="preserve"> </v>
      </c>
      <c r="Z197" s="52" t="str">
        <f t="shared" si="548"/>
        <v xml:space="preserve"> </v>
      </c>
      <c r="AA197" s="52" t="str">
        <f t="shared" si="549"/>
        <v xml:space="preserve"> </v>
      </c>
      <c r="AB197" s="52" t="str">
        <f t="shared" si="550"/>
        <v xml:space="preserve"> </v>
      </c>
      <c r="AC197" s="54"/>
      <c r="AD197" s="54"/>
      <c r="AE197" s="54"/>
      <c r="AF197" s="54"/>
      <c r="AG197" s="54"/>
      <c r="AH197" s="52" t="str">
        <f t="shared" si="551"/>
        <v xml:space="preserve"> </v>
      </c>
      <c r="AI197" s="52" t="str">
        <f t="shared" si="552"/>
        <v xml:space="preserve"> </v>
      </c>
      <c r="AJ197" s="52" t="str">
        <f t="shared" si="553"/>
        <v xml:space="preserve"> </v>
      </c>
      <c r="AK197" s="52" t="str">
        <f t="shared" si="554"/>
        <v xml:space="preserve"> </v>
      </c>
      <c r="AL197" s="52" t="str">
        <f t="shared" si="555"/>
        <v xml:space="preserve"> </v>
      </c>
      <c r="AM197" s="53"/>
      <c r="AN197" s="53"/>
      <c r="AO197" s="53"/>
      <c r="AP197" s="53"/>
      <c r="AQ197" s="53"/>
      <c r="AR197" s="53"/>
      <c r="AS197" s="55" t="str">
        <f t="shared" si="556"/>
        <v/>
      </c>
      <c r="AT197" s="31" t="str">
        <f t="shared" si="557"/>
        <v/>
      </c>
      <c r="AU197" s="57" t="str">
        <f>IF(D197="","",IF(LOOKUP(AT197,'Master 2012 Pay Sheet'!$A$5:$A$35,'Master 2012 Pay Sheet'!$B$5:$B$35)&gt;0,LOOKUP(AT197,'Master 2012 Pay Sheet'!$A$5:$A$35,'Master 2012 Pay Sheet'!$B$5:$B$35),0))</f>
        <v/>
      </c>
      <c r="AV197" s="56" t="str">
        <f t="shared" si="558"/>
        <v/>
      </c>
      <c r="AW197" s="31" t="str">
        <f t="shared" si="559"/>
        <v/>
      </c>
      <c r="AX197" s="57" t="str">
        <f>IF(D197="","",IF(LOOKUP(AW197,'Master 2012 Pay Sheet'!$C$5:$C$35,'Master 2012 Pay Sheet'!$D$5:$D$35)&gt;0,LOOKUP(AW197,'Master 2012 Pay Sheet'!$C$5:$C$35,'Master 2012 Pay Sheet'!$D$5:$D$35),0))</f>
        <v/>
      </c>
      <c r="AY197" s="56" t="str">
        <f t="shared" si="560"/>
        <v/>
      </c>
      <c r="AZ197" s="31" t="str">
        <f t="shared" si="561"/>
        <v/>
      </c>
      <c r="BA197" s="57" t="str">
        <f>IF(D197="","",IF(LOOKUP(AZ197,'Master 2012 Pay Sheet'!$E$5:$E$35,'Master 2012 Pay Sheet'!$F$5:$F$35)&gt;0,LOOKUP(AZ197,'Master 2012 Pay Sheet'!$E$5:$E$35,'Master 2012 Pay Sheet'!$F$5:$F$35),0))</f>
        <v/>
      </c>
      <c r="BB197" s="57" t="str">
        <f t="shared" si="562"/>
        <v/>
      </c>
      <c r="BC197" s="31" t="str">
        <f t="shared" si="563"/>
        <v/>
      </c>
      <c r="BD197" s="31" t="str">
        <f t="shared" si="564"/>
        <v/>
      </c>
      <c r="BE197" s="31" t="str">
        <f t="shared" si="565"/>
        <v/>
      </c>
      <c r="BF197" s="56" t="str">
        <f t="shared" si="566"/>
        <v/>
      </c>
      <c r="BG197" s="31" t="str">
        <f t="shared" si="567"/>
        <v/>
      </c>
      <c r="BH197" s="31" t="str">
        <f t="shared" si="568"/>
        <v/>
      </c>
      <c r="BI197" s="56" t="str">
        <f t="shared" si="569"/>
        <v/>
      </c>
      <c r="BJ197" s="31" t="str">
        <f t="shared" si="570"/>
        <v/>
      </c>
      <c r="BK197" s="31" t="str">
        <f t="shared" si="571"/>
        <v/>
      </c>
      <c r="BL197" s="31" t="str">
        <f t="shared" si="572"/>
        <v/>
      </c>
      <c r="BM197" s="31" t="str">
        <f t="shared" si="573"/>
        <v/>
      </c>
      <c r="BN197" s="31" t="str">
        <f t="shared" si="574"/>
        <v/>
      </c>
      <c r="BO197" s="31" t="str">
        <f t="shared" si="575"/>
        <v/>
      </c>
      <c r="BP197" s="31" t="str">
        <f t="shared" si="576"/>
        <v/>
      </c>
      <c r="BQ197" s="31" t="str">
        <f t="shared" si="577"/>
        <v/>
      </c>
      <c r="BR197" s="31" t="str">
        <f t="shared" si="578"/>
        <v/>
      </c>
      <c r="BS197" s="31" t="str">
        <f t="shared" si="579"/>
        <v/>
      </c>
      <c r="BT197" s="31" t="str">
        <f t="shared" si="580"/>
        <v/>
      </c>
      <c r="BU197" s="31" t="str">
        <f t="shared" si="581"/>
        <v/>
      </c>
      <c r="BV197" s="31" t="str">
        <f t="shared" si="582"/>
        <v/>
      </c>
      <c r="BW197" s="31" t="str">
        <f t="shared" si="583"/>
        <v/>
      </c>
      <c r="BX197" s="31" t="str">
        <f t="shared" si="584"/>
        <v/>
      </c>
      <c r="BY197" s="31" t="str">
        <f t="shared" si="585"/>
        <v/>
      </c>
      <c r="BZ197" s="31" t="str">
        <f t="shared" si="586"/>
        <v/>
      </c>
      <c r="CA197" s="31" t="str">
        <f t="shared" si="587"/>
        <v/>
      </c>
      <c r="CB197" s="31" t="str">
        <f t="shared" si="588"/>
        <v/>
      </c>
      <c r="CC197" s="31" t="str">
        <f t="shared" si="589"/>
        <v/>
      </c>
      <c r="CD197" s="31" t="str">
        <f t="shared" si="590"/>
        <v/>
      </c>
      <c r="CE197" s="31" t="str">
        <f t="shared" si="591"/>
        <v/>
      </c>
      <c r="CF197" s="31" t="str">
        <f t="shared" si="592"/>
        <v/>
      </c>
      <c r="CG197" s="31" t="str">
        <f t="shared" si="593"/>
        <v/>
      </c>
      <c r="CH197" s="31" t="str">
        <f t="shared" si="594"/>
        <v/>
      </c>
      <c r="CI197" s="31" t="str">
        <f t="shared" si="595"/>
        <v/>
      </c>
      <c r="CJ197" s="31" t="str">
        <f t="shared" si="596"/>
        <v/>
      </c>
      <c r="CK197" s="31" t="str">
        <f t="shared" si="597"/>
        <v/>
      </c>
      <c r="CL197" s="31" t="str">
        <f t="shared" si="598"/>
        <v/>
      </c>
      <c r="CM197" s="31" t="str">
        <f t="shared" si="599"/>
        <v/>
      </c>
      <c r="CN197" s="31" t="str">
        <f t="shared" si="600"/>
        <v/>
      </c>
      <c r="CO197" s="31" t="str">
        <f t="shared" si="601"/>
        <v/>
      </c>
      <c r="CP197" s="31" t="str">
        <f t="shared" si="602"/>
        <v/>
      </c>
      <c r="CQ197" s="31" t="str">
        <f t="shared" si="603"/>
        <v/>
      </c>
      <c r="CR197" s="31" t="str">
        <f t="shared" si="604"/>
        <v/>
      </c>
      <c r="CS197" s="31" t="str">
        <f t="shared" si="605"/>
        <v/>
      </c>
      <c r="CT197" s="31" t="str">
        <f t="shared" si="606"/>
        <v/>
      </c>
      <c r="CU197" s="31" t="str">
        <f t="shared" si="607"/>
        <v/>
      </c>
      <c r="CV197" s="31" t="str">
        <f t="shared" si="608"/>
        <v/>
      </c>
      <c r="CW197" s="31" t="str">
        <f t="shared" si="609"/>
        <v/>
      </c>
      <c r="CX197" s="31" t="str">
        <f t="shared" si="610"/>
        <v/>
      </c>
      <c r="CY197" s="31" t="str">
        <f t="shared" si="611"/>
        <v/>
      </c>
      <c r="CZ197" s="31" t="str">
        <f t="shared" si="612"/>
        <v/>
      </c>
      <c r="DA197" s="31" t="str">
        <f t="shared" si="613"/>
        <v/>
      </c>
      <c r="DB197" s="31" t="str">
        <f t="shared" si="614"/>
        <v/>
      </c>
      <c r="DC197" s="31" t="str">
        <f t="shared" si="615"/>
        <v/>
      </c>
      <c r="DD197" s="31" t="str">
        <f t="shared" si="616"/>
        <v/>
      </c>
      <c r="DE197" s="31" t="str">
        <f t="shared" si="617"/>
        <v/>
      </c>
      <c r="DF197" s="31" t="str">
        <f t="shared" si="618"/>
        <v/>
      </c>
      <c r="DG197" s="31" t="str">
        <f t="shared" si="619"/>
        <v/>
      </c>
      <c r="DH197" s="31" t="str">
        <f t="shared" si="620"/>
        <v/>
      </c>
      <c r="DI197" s="31" t="str">
        <f t="shared" si="621"/>
        <v/>
      </c>
      <c r="DJ197" s="31" t="str">
        <f t="shared" si="622"/>
        <v/>
      </c>
      <c r="DK197" s="31" t="str">
        <f t="shared" si="623"/>
        <v/>
      </c>
      <c r="DL197" s="31" t="str">
        <f t="shared" si="624"/>
        <v/>
      </c>
      <c r="DM197" s="31" t="str">
        <f t="shared" si="625"/>
        <v/>
      </c>
      <c r="DN197" s="31" t="str">
        <f t="shared" si="626"/>
        <v/>
      </c>
      <c r="DO197" s="31" t="str">
        <f t="shared" si="627"/>
        <v/>
      </c>
      <c r="DP197" s="31" t="str">
        <f t="shared" si="628"/>
        <v/>
      </c>
      <c r="DQ197" s="31" t="str">
        <f t="shared" si="629"/>
        <v/>
      </c>
      <c r="DR197" s="31" t="str">
        <f t="shared" si="630"/>
        <v/>
      </c>
      <c r="DS197" s="31" t="str">
        <f t="shared" si="631"/>
        <v/>
      </c>
      <c r="DT197" s="31" t="str">
        <f t="shared" si="632"/>
        <v/>
      </c>
      <c r="DU197" s="31" t="str">
        <f t="shared" si="633"/>
        <v/>
      </c>
      <c r="DV197" s="31" t="str">
        <f t="shared" si="634"/>
        <v/>
      </c>
      <c r="DW197" s="48" t="e">
        <f t="shared" si="635"/>
        <v>#VALUE!</v>
      </c>
      <c r="DX197" s="72" t="str">
        <f t="shared" si="636"/>
        <v/>
      </c>
    </row>
    <row r="198" spans="1:128" ht="13.2" x14ac:dyDescent="0.25">
      <c r="A198" s="31" t="s">
        <v>318</v>
      </c>
      <c r="B198" s="72">
        <v>196</v>
      </c>
      <c r="C198" s="15"/>
      <c r="D198" s="15"/>
      <c r="E198" s="15"/>
      <c r="F198" s="15"/>
      <c r="G198" s="15"/>
      <c r="H198" s="47"/>
      <c r="I198" s="15"/>
      <c r="J198" s="47"/>
      <c r="K198" s="47"/>
      <c r="L198" s="47"/>
      <c r="M198" s="54"/>
      <c r="N198" s="54"/>
      <c r="O198" s="54"/>
      <c r="P198" s="54"/>
      <c r="Q198" s="54"/>
      <c r="R198" s="51"/>
      <c r="S198" s="51"/>
      <c r="T198" s="51"/>
      <c r="U198" s="51"/>
      <c r="V198" s="51"/>
      <c r="W198" s="51"/>
      <c r="X198" s="52" t="str">
        <f t="shared" si="546"/>
        <v xml:space="preserve"> </v>
      </c>
      <c r="Y198" s="52" t="str">
        <f t="shared" si="547"/>
        <v xml:space="preserve"> </v>
      </c>
      <c r="Z198" s="52" t="str">
        <f t="shared" si="548"/>
        <v xml:space="preserve"> </v>
      </c>
      <c r="AA198" s="52" t="str">
        <f t="shared" si="549"/>
        <v xml:space="preserve"> </v>
      </c>
      <c r="AB198" s="52" t="str">
        <f t="shared" si="550"/>
        <v xml:space="preserve"> </v>
      </c>
      <c r="AC198" s="54"/>
      <c r="AD198" s="54"/>
      <c r="AE198" s="54"/>
      <c r="AF198" s="54"/>
      <c r="AG198" s="54"/>
      <c r="AH198" s="52" t="str">
        <f t="shared" si="551"/>
        <v xml:space="preserve"> </v>
      </c>
      <c r="AI198" s="52" t="str">
        <f t="shared" si="552"/>
        <v xml:space="preserve"> </v>
      </c>
      <c r="AJ198" s="52" t="str">
        <f t="shared" si="553"/>
        <v xml:space="preserve"> </v>
      </c>
      <c r="AK198" s="52" t="str">
        <f t="shared" si="554"/>
        <v xml:space="preserve"> </v>
      </c>
      <c r="AL198" s="52" t="str">
        <f t="shared" si="555"/>
        <v xml:space="preserve"> </v>
      </c>
      <c r="AM198" s="53"/>
      <c r="AN198" s="53"/>
      <c r="AO198" s="53"/>
      <c r="AP198" s="53"/>
      <c r="AQ198" s="53"/>
      <c r="AR198" s="53"/>
      <c r="AS198" s="55" t="str">
        <f t="shared" si="556"/>
        <v/>
      </c>
      <c r="AT198" s="31" t="str">
        <f t="shared" si="557"/>
        <v/>
      </c>
      <c r="AU198" s="57" t="str">
        <f>IF(D198="","",IF(LOOKUP(AT198,'Master 2012 Pay Sheet'!$A$5:$A$35,'Master 2012 Pay Sheet'!$B$5:$B$35)&gt;0,LOOKUP(AT198,'Master 2012 Pay Sheet'!$A$5:$A$35,'Master 2012 Pay Sheet'!$B$5:$B$35),0))</f>
        <v/>
      </c>
      <c r="AV198" s="56" t="str">
        <f t="shared" si="558"/>
        <v/>
      </c>
      <c r="AW198" s="31" t="str">
        <f t="shared" si="559"/>
        <v/>
      </c>
      <c r="AX198" s="57" t="str">
        <f>IF(D198="","",IF(LOOKUP(AW198,'Master 2012 Pay Sheet'!$C$5:$C$35,'Master 2012 Pay Sheet'!$D$5:$D$35)&gt;0,LOOKUP(AW198,'Master 2012 Pay Sheet'!$C$5:$C$35,'Master 2012 Pay Sheet'!$D$5:$D$35),0))</f>
        <v/>
      </c>
      <c r="AY198" s="56" t="str">
        <f t="shared" si="560"/>
        <v/>
      </c>
      <c r="AZ198" s="31" t="str">
        <f t="shared" si="561"/>
        <v/>
      </c>
      <c r="BA198" s="57" t="str">
        <f>IF(D198="","",IF(LOOKUP(AZ198,'Master 2012 Pay Sheet'!$E$5:$E$35,'Master 2012 Pay Sheet'!$F$5:$F$35)&gt;0,LOOKUP(AZ198,'Master 2012 Pay Sheet'!$E$5:$E$35,'Master 2012 Pay Sheet'!$F$5:$F$35),0))</f>
        <v/>
      </c>
      <c r="BB198" s="57" t="str">
        <f t="shared" si="562"/>
        <v/>
      </c>
      <c r="BC198" s="31" t="str">
        <f t="shared" si="563"/>
        <v/>
      </c>
      <c r="BD198" s="31" t="str">
        <f t="shared" si="564"/>
        <v/>
      </c>
      <c r="BE198" s="31" t="str">
        <f t="shared" si="565"/>
        <v/>
      </c>
      <c r="BF198" s="56" t="str">
        <f t="shared" si="566"/>
        <v/>
      </c>
      <c r="BG198" s="31" t="str">
        <f t="shared" si="567"/>
        <v/>
      </c>
      <c r="BH198" s="31" t="str">
        <f t="shared" si="568"/>
        <v/>
      </c>
      <c r="BI198" s="56" t="str">
        <f t="shared" si="569"/>
        <v/>
      </c>
      <c r="BJ198" s="31" t="str">
        <f t="shared" si="570"/>
        <v/>
      </c>
      <c r="BK198" s="31" t="str">
        <f t="shared" si="571"/>
        <v/>
      </c>
      <c r="BL198" s="31" t="str">
        <f t="shared" si="572"/>
        <v/>
      </c>
      <c r="BM198" s="31" t="str">
        <f t="shared" si="573"/>
        <v/>
      </c>
      <c r="BN198" s="31" t="str">
        <f t="shared" si="574"/>
        <v/>
      </c>
      <c r="BO198" s="31" t="str">
        <f t="shared" si="575"/>
        <v/>
      </c>
      <c r="BP198" s="31" t="str">
        <f t="shared" si="576"/>
        <v/>
      </c>
      <c r="BQ198" s="31" t="str">
        <f t="shared" si="577"/>
        <v/>
      </c>
      <c r="BR198" s="31" t="str">
        <f t="shared" si="578"/>
        <v/>
      </c>
      <c r="BS198" s="31" t="str">
        <f t="shared" si="579"/>
        <v/>
      </c>
      <c r="BT198" s="31" t="str">
        <f t="shared" si="580"/>
        <v/>
      </c>
      <c r="BU198" s="31" t="str">
        <f t="shared" si="581"/>
        <v/>
      </c>
      <c r="BV198" s="31" t="str">
        <f t="shared" si="582"/>
        <v/>
      </c>
      <c r="BW198" s="31" t="str">
        <f t="shared" si="583"/>
        <v/>
      </c>
      <c r="BX198" s="31" t="str">
        <f t="shared" si="584"/>
        <v/>
      </c>
      <c r="BY198" s="31" t="str">
        <f t="shared" si="585"/>
        <v/>
      </c>
      <c r="BZ198" s="31" t="str">
        <f t="shared" si="586"/>
        <v/>
      </c>
      <c r="CA198" s="31" t="str">
        <f t="shared" si="587"/>
        <v/>
      </c>
      <c r="CB198" s="31" t="str">
        <f t="shared" si="588"/>
        <v/>
      </c>
      <c r="CC198" s="31" t="str">
        <f t="shared" si="589"/>
        <v/>
      </c>
      <c r="CD198" s="31" t="str">
        <f t="shared" si="590"/>
        <v/>
      </c>
      <c r="CE198" s="31" t="str">
        <f t="shared" si="591"/>
        <v/>
      </c>
      <c r="CF198" s="31" t="str">
        <f t="shared" si="592"/>
        <v/>
      </c>
      <c r="CG198" s="31" t="str">
        <f t="shared" si="593"/>
        <v/>
      </c>
      <c r="CH198" s="31" t="str">
        <f t="shared" si="594"/>
        <v/>
      </c>
      <c r="CI198" s="31" t="str">
        <f t="shared" si="595"/>
        <v/>
      </c>
      <c r="CJ198" s="31" t="str">
        <f t="shared" si="596"/>
        <v/>
      </c>
      <c r="CK198" s="31" t="str">
        <f t="shared" si="597"/>
        <v/>
      </c>
      <c r="CL198" s="31" t="str">
        <f t="shared" si="598"/>
        <v/>
      </c>
      <c r="CM198" s="31" t="str">
        <f t="shared" si="599"/>
        <v/>
      </c>
      <c r="CN198" s="31" t="str">
        <f t="shared" si="600"/>
        <v/>
      </c>
      <c r="CO198" s="31" t="str">
        <f t="shared" si="601"/>
        <v/>
      </c>
      <c r="CP198" s="31" t="str">
        <f t="shared" si="602"/>
        <v/>
      </c>
      <c r="CQ198" s="31" t="str">
        <f t="shared" si="603"/>
        <v/>
      </c>
      <c r="CR198" s="31" t="str">
        <f t="shared" si="604"/>
        <v/>
      </c>
      <c r="CS198" s="31" t="str">
        <f t="shared" si="605"/>
        <v/>
      </c>
      <c r="CT198" s="31" t="str">
        <f t="shared" si="606"/>
        <v/>
      </c>
      <c r="CU198" s="31" t="str">
        <f t="shared" si="607"/>
        <v/>
      </c>
      <c r="CV198" s="31" t="str">
        <f t="shared" si="608"/>
        <v/>
      </c>
      <c r="CW198" s="31" t="str">
        <f t="shared" si="609"/>
        <v/>
      </c>
      <c r="CX198" s="31" t="str">
        <f t="shared" si="610"/>
        <v/>
      </c>
      <c r="CY198" s="31" t="str">
        <f t="shared" si="611"/>
        <v/>
      </c>
      <c r="CZ198" s="31" t="str">
        <f t="shared" si="612"/>
        <v/>
      </c>
      <c r="DA198" s="31" t="str">
        <f t="shared" si="613"/>
        <v/>
      </c>
      <c r="DB198" s="31" t="str">
        <f t="shared" si="614"/>
        <v/>
      </c>
      <c r="DC198" s="31" t="str">
        <f t="shared" si="615"/>
        <v/>
      </c>
      <c r="DD198" s="31" t="str">
        <f t="shared" si="616"/>
        <v/>
      </c>
      <c r="DE198" s="31" t="str">
        <f t="shared" si="617"/>
        <v/>
      </c>
      <c r="DF198" s="31" t="str">
        <f t="shared" si="618"/>
        <v/>
      </c>
      <c r="DG198" s="31" t="str">
        <f t="shared" si="619"/>
        <v/>
      </c>
      <c r="DH198" s="31" t="str">
        <f t="shared" si="620"/>
        <v/>
      </c>
      <c r="DI198" s="31" t="str">
        <f t="shared" si="621"/>
        <v/>
      </c>
      <c r="DJ198" s="31" t="str">
        <f t="shared" si="622"/>
        <v/>
      </c>
      <c r="DK198" s="31" t="str">
        <f t="shared" si="623"/>
        <v/>
      </c>
      <c r="DL198" s="31" t="str">
        <f t="shared" si="624"/>
        <v/>
      </c>
      <c r="DM198" s="31" t="str">
        <f t="shared" si="625"/>
        <v/>
      </c>
      <c r="DN198" s="31" t="str">
        <f t="shared" si="626"/>
        <v/>
      </c>
      <c r="DO198" s="31" t="str">
        <f t="shared" si="627"/>
        <v/>
      </c>
      <c r="DP198" s="31" t="str">
        <f t="shared" si="628"/>
        <v/>
      </c>
      <c r="DQ198" s="31" t="str">
        <f t="shared" si="629"/>
        <v/>
      </c>
      <c r="DR198" s="31" t="str">
        <f t="shared" si="630"/>
        <v/>
      </c>
      <c r="DS198" s="31" t="str">
        <f t="shared" si="631"/>
        <v/>
      </c>
      <c r="DT198" s="31" t="str">
        <f t="shared" si="632"/>
        <v/>
      </c>
      <c r="DU198" s="31" t="str">
        <f t="shared" si="633"/>
        <v/>
      </c>
      <c r="DV198" s="31" t="str">
        <f t="shared" si="634"/>
        <v/>
      </c>
      <c r="DW198" s="48" t="e">
        <f t="shared" si="635"/>
        <v>#VALUE!</v>
      </c>
      <c r="DX198" s="72" t="str">
        <f t="shared" si="636"/>
        <v/>
      </c>
    </row>
    <row r="199" spans="1:128" ht="13.2" x14ac:dyDescent="0.25">
      <c r="A199" s="31" t="s">
        <v>318</v>
      </c>
      <c r="B199" s="72">
        <v>197</v>
      </c>
      <c r="C199" s="15"/>
      <c r="D199" s="15"/>
      <c r="E199" s="15"/>
      <c r="F199" s="15"/>
      <c r="G199" s="15"/>
      <c r="H199" s="47"/>
      <c r="I199" s="15"/>
      <c r="J199" s="47"/>
      <c r="K199" s="47"/>
      <c r="L199" s="47"/>
      <c r="M199" s="54"/>
      <c r="N199" s="54"/>
      <c r="O199" s="54"/>
      <c r="P199" s="54"/>
      <c r="Q199" s="54"/>
      <c r="R199" s="51"/>
      <c r="S199" s="51"/>
      <c r="T199" s="51"/>
      <c r="U199" s="51"/>
      <c r="V199" s="51"/>
      <c r="W199" s="51"/>
      <c r="X199" s="52" t="str">
        <f t="shared" si="546"/>
        <v xml:space="preserve"> </v>
      </c>
      <c r="Y199" s="52" t="str">
        <f t="shared" si="547"/>
        <v xml:space="preserve"> </v>
      </c>
      <c r="Z199" s="52" t="str">
        <f t="shared" si="548"/>
        <v xml:space="preserve"> </v>
      </c>
      <c r="AA199" s="52" t="str">
        <f t="shared" si="549"/>
        <v xml:space="preserve"> </v>
      </c>
      <c r="AB199" s="52" t="str">
        <f t="shared" si="550"/>
        <v xml:space="preserve"> </v>
      </c>
      <c r="AC199" s="54"/>
      <c r="AD199" s="54"/>
      <c r="AE199" s="54"/>
      <c r="AF199" s="54"/>
      <c r="AG199" s="54"/>
      <c r="AH199" s="52" t="str">
        <f t="shared" si="551"/>
        <v xml:space="preserve"> </v>
      </c>
      <c r="AI199" s="52" t="str">
        <f t="shared" si="552"/>
        <v xml:space="preserve"> </v>
      </c>
      <c r="AJ199" s="52" t="str">
        <f t="shared" si="553"/>
        <v xml:space="preserve"> </v>
      </c>
      <c r="AK199" s="52" t="str">
        <f t="shared" si="554"/>
        <v xml:space="preserve"> </v>
      </c>
      <c r="AL199" s="52" t="str">
        <f t="shared" si="555"/>
        <v xml:space="preserve"> </v>
      </c>
      <c r="AM199" s="53"/>
      <c r="AN199" s="53"/>
      <c r="AO199" s="53"/>
      <c r="AP199" s="53"/>
      <c r="AQ199" s="53"/>
      <c r="AR199" s="53"/>
      <c r="AS199" s="55" t="str">
        <f t="shared" si="556"/>
        <v/>
      </c>
      <c r="AT199" s="31" t="str">
        <f t="shared" si="557"/>
        <v/>
      </c>
      <c r="AU199" s="57" t="str">
        <f>IF(D199="","",IF(LOOKUP(AT199,'Master 2012 Pay Sheet'!$A$5:$A$35,'Master 2012 Pay Sheet'!$B$5:$B$35)&gt;0,LOOKUP(AT199,'Master 2012 Pay Sheet'!$A$5:$A$35,'Master 2012 Pay Sheet'!$B$5:$B$35),0))</f>
        <v/>
      </c>
      <c r="AV199" s="56" t="str">
        <f t="shared" si="558"/>
        <v/>
      </c>
      <c r="AW199" s="31" t="str">
        <f t="shared" si="559"/>
        <v/>
      </c>
      <c r="AX199" s="57" t="str">
        <f>IF(D199="","",IF(LOOKUP(AW199,'Master 2012 Pay Sheet'!$C$5:$C$35,'Master 2012 Pay Sheet'!$D$5:$D$35)&gt;0,LOOKUP(AW199,'Master 2012 Pay Sheet'!$C$5:$C$35,'Master 2012 Pay Sheet'!$D$5:$D$35),0))</f>
        <v/>
      </c>
      <c r="AY199" s="56" t="str">
        <f t="shared" si="560"/>
        <v/>
      </c>
      <c r="AZ199" s="31" t="str">
        <f t="shared" si="561"/>
        <v/>
      </c>
      <c r="BA199" s="57" t="str">
        <f>IF(D199="","",IF(LOOKUP(AZ199,'Master 2012 Pay Sheet'!$E$5:$E$35,'Master 2012 Pay Sheet'!$F$5:$F$35)&gt;0,LOOKUP(AZ199,'Master 2012 Pay Sheet'!$E$5:$E$35,'Master 2012 Pay Sheet'!$F$5:$F$35),0))</f>
        <v/>
      </c>
      <c r="BB199" s="57" t="str">
        <f t="shared" si="562"/>
        <v/>
      </c>
      <c r="BC199" s="31" t="str">
        <f t="shared" si="563"/>
        <v/>
      </c>
      <c r="BD199" s="31" t="str">
        <f t="shared" si="564"/>
        <v/>
      </c>
      <c r="BE199" s="31" t="str">
        <f t="shared" si="565"/>
        <v/>
      </c>
      <c r="BF199" s="56" t="str">
        <f t="shared" si="566"/>
        <v/>
      </c>
      <c r="BG199" s="31" t="str">
        <f t="shared" si="567"/>
        <v/>
      </c>
      <c r="BH199" s="31" t="str">
        <f t="shared" si="568"/>
        <v/>
      </c>
      <c r="BI199" s="56" t="str">
        <f t="shared" si="569"/>
        <v/>
      </c>
      <c r="BJ199" s="31" t="str">
        <f t="shared" si="570"/>
        <v/>
      </c>
      <c r="BK199" s="31" t="str">
        <f t="shared" si="571"/>
        <v/>
      </c>
      <c r="BL199" s="31" t="str">
        <f t="shared" si="572"/>
        <v/>
      </c>
      <c r="BM199" s="31" t="str">
        <f t="shared" si="573"/>
        <v/>
      </c>
      <c r="BN199" s="31" t="str">
        <f t="shared" si="574"/>
        <v/>
      </c>
      <c r="BO199" s="31" t="str">
        <f t="shared" si="575"/>
        <v/>
      </c>
      <c r="BP199" s="31" t="str">
        <f t="shared" si="576"/>
        <v/>
      </c>
      <c r="BQ199" s="31" t="str">
        <f t="shared" si="577"/>
        <v/>
      </c>
      <c r="BR199" s="31" t="str">
        <f t="shared" si="578"/>
        <v/>
      </c>
      <c r="BS199" s="31" t="str">
        <f t="shared" si="579"/>
        <v/>
      </c>
      <c r="BT199" s="31" t="str">
        <f t="shared" si="580"/>
        <v/>
      </c>
      <c r="BU199" s="31" t="str">
        <f t="shared" si="581"/>
        <v/>
      </c>
      <c r="BV199" s="31" t="str">
        <f t="shared" si="582"/>
        <v/>
      </c>
      <c r="BW199" s="31" t="str">
        <f t="shared" si="583"/>
        <v/>
      </c>
      <c r="BX199" s="31" t="str">
        <f t="shared" si="584"/>
        <v/>
      </c>
      <c r="BY199" s="31" t="str">
        <f t="shared" si="585"/>
        <v/>
      </c>
      <c r="BZ199" s="31" t="str">
        <f t="shared" si="586"/>
        <v/>
      </c>
      <c r="CA199" s="31" t="str">
        <f t="shared" si="587"/>
        <v/>
      </c>
      <c r="CB199" s="31" t="str">
        <f t="shared" si="588"/>
        <v/>
      </c>
      <c r="CC199" s="31" t="str">
        <f t="shared" si="589"/>
        <v/>
      </c>
      <c r="CD199" s="31" t="str">
        <f t="shared" si="590"/>
        <v/>
      </c>
      <c r="CE199" s="31" t="str">
        <f t="shared" si="591"/>
        <v/>
      </c>
      <c r="CF199" s="31" t="str">
        <f t="shared" si="592"/>
        <v/>
      </c>
      <c r="CG199" s="31" t="str">
        <f t="shared" si="593"/>
        <v/>
      </c>
      <c r="CH199" s="31" t="str">
        <f t="shared" si="594"/>
        <v/>
      </c>
      <c r="CI199" s="31" t="str">
        <f t="shared" si="595"/>
        <v/>
      </c>
      <c r="CJ199" s="31" t="str">
        <f t="shared" si="596"/>
        <v/>
      </c>
      <c r="CK199" s="31" t="str">
        <f t="shared" si="597"/>
        <v/>
      </c>
      <c r="CL199" s="31" t="str">
        <f t="shared" si="598"/>
        <v/>
      </c>
      <c r="CM199" s="31" t="str">
        <f t="shared" si="599"/>
        <v/>
      </c>
      <c r="CN199" s="31" t="str">
        <f t="shared" si="600"/>
        <v/>
      </c>
      <c r="CO199" s="31" t="str">
        <f t="shared" si="601"/>
        <v/>
      </c>
      <c r="CP199" s="31" t="str">
        <f t="shared" si="602"/>
        <v/>
      </c>
      <c r="CQ199" s="31" t="str">
        <f t="shared" si="603"/>
        <v/>
      </c>
      <c r="CR199" s="31" t="str">
        <f t="shared" si="604"/>
        <v/>
      </c>
      <c r="CS199" s="31" t="str">
        <f t="shared" si="605"/>
        <v/>
      </c>
      <c r="CT199" s="31" t="str">
        <f t="shared" si="606"/>
        <v/>
      </c>
      <c r="CU199" s="31" t="str">
        <f t="shared" si="607"/>
        <v/>
      </c>
      <c r="CV199" s="31" t="str">
        <f t="shared" si="608"/>
        <v/>
      </c>
      <c r="CW199" s="31" t="str">
        <f t="shared" si="609"/>
        <v/>
      </c>
      <c r="CX199" s="31" t="str">
        <f t="shared" si="610"/>
        <v/>
      </c>
      <c r="CY199" s="31" t="str">
        <f t="shared" si="611"/>
        <v/>
      </c>
      <c r="CZ199" s="31" t="str">
        <f t="shared" si="612"/>
        <v/>
      </c>
      <c r="DA199" s="31" t="str">
        <f t="shared" si="613"/>
        <v/>
      </c>
      <c r="DB199" s="31" t="str">
        <f t="shared" si="614"/>
        <v/>
      </c>
      <c r="DC199" s="31" t="str">
        <f t="shared" si="615"/>
        <v/>
      </c>
      <c r="DD199" s="31" t="str">
        <f t="shared" si="616"/>
        <v/>
      </c>
      <c r="DE199" s="31" t="str">
        <f t="shared" si="617"/>
        <v/>
      </c>
      <c r="DF199" s="31" t="str">
        <f t="shared" si="618"/>
        <v/>
      </c>
      <c r="DG199" s="31" t="str">
        <f t="shared" si="619"/>
        <v/>
      </c>
      <c r="DH199" s="31" t="str">
        <f t="shared" si="620"/>
        <v/>
      </c>
      <c r="DI199" s="31" t="str">
        <f t="shared" si="621"/>
        <v/>
      </c>
      <c r="DJ199" s="31" t="str">
        <f t="shared" si="622"/>
        <v/>
      </c>
      <c r="DK199" s="31" t="str">
        <f t="shared" si="623"/>
        <v/>
      </c>
      <c r="DL199" s="31" t="str">
        <f t="shared" si="624"/>
        <v/>
      </c>
      <c r="DM199" s="31" t="str">
        <f t="shared" si="625"/>
        <v/>
      </c>
      <c r="DN199" s="31" t="str">
        <f t="shared" si="626"/>
        <v/>
      </c>
      <c r="DO199" s="31" t="str">
        <f t="shared" si="627"/>
        <v/>
      </c>
      <c r="DP199" s="31" t="str">
        <f t="shared" si="628"/>
        <v/>
      </c>
      <c r="DQ199" s="31" t="str">
        <f t="shared" si="629"/>
        <v/>
      </c>
      <c r="DR199" s="31" t="str">
        <f t="shared" si="630"/>
        <v/>
      </c>
      <c r="DS199" s="31" t="str">
        <f t="shared" si="631"/>
        <v/>
      </c>
      <c r="DT199" s="31" t="str">
        <f t="shared" si="632"/>
        <v/>
      </c>
      <c r="DU199" s="31" t="str">
        <f t="shared" si="633"/>
        <v/>
      </c>
      <c r="DV199" s="31" t="str">
        <f t="shared" si="634"/>
        <v/>
      </c>
      <c r="DW199" s="48" t="e">
        <f t="shared" si="635"/>
        <v>#VALUE!</v>
      </c>
      <c r="DX199" s="72" t="str">
        <f t="shared" si="636"/>
        <v/>
      </c>
    </row>
    <row r="200" spans="1:128" ht="13.2" x14ac:dyDescent="0.25">
      <c r="A200" s="31" t="s">
        <v>318</v>
      </c>
      <c r="B200" s="72">
        <v>198</v>
      </c>
      <c r="C200" s="15"/>
      <c r="D200" s="15"/>
      <c r="E200" s="15"/>
      <c r="F200" s="15"/>
      <c r="G200" s="15"/>
      <c r="H200" s="47"/>
      <c r="I200" s="15"/>
      <c r="J200" s="47"/>
      <c r="K200" s="47"/>
      <c r="L200" s="47"/>
      <c r="M200" s="54"/>
      <c r="N200" s="54"/>
      <c r="O200" s="54"/>
      <c r="P200" s="54"/>
      <c r="Q200" s="54"/>
      <c r="R200" s="51"/>
      <c r="S200" s="51"/>
      <c r="T200" s="51"/>
      <c r="U200" s="51"/>
      <c r="V200" s="51"/>
      <c r="W200" s="51"/>
      <c r="X200" s="52" t="str">
        <f t="shared" si="546"/>
        <v xml:space="preserve"> </v>
      </c>
      <c r="Y200" s="52" t="str">
        <f t="shared" si="547"/>
        <v xml:space="preserve"> </v>
      </c>
      <c r="Z200" s="52" t="str">
        <f t="shared" si="548"/>
        <v xml:space="preserve"> </v>
      </c>
      <c r="AA200" s="52" t="str">
        <f t="shared" si="549"/>
        <v xml:space="preserve"> </v>
      </c>
      <c r="AB200" s="52" t="str">
        <f t="shared" si="550"/>
        <v xml:space="preserve"> </v>
      </c>
      <c r="AC200" s="54"/>
      <c r="AD200" s="54"/>
      <c r="AE200" s="54"/>
      <c r="AF200" s="54"/>
      <c r="AG200" s="54"/>
      <c r="AH200" s="52" t="str">
        <f t="shared" si="551"/>
        <v xml:space="preserve"> </v>
      </c>
      <c r="AI200" s="52" t="str">
        <f t="shared" si="552"/>
        <v xml:space="preserve"> </v>
      </c>
      <c r="AJ200" s="52" t="str">
        <f t="shared" si="553"/>
        <v xml:space="preserve"> </v>
      </c>
      <c r="AK200" s="52" t="str">
        <f t="shared" si="554"/>
        <v xml:space="preserve"> </v>
      </c>
      <c r="AL200" s="52" t="str">
        <f t="shared" si="555"/>
        <v xml:space="preserve"> </v>
      </c>
      <c r="AM200" s="53"/>
      <c r="AN200" s="53"/>
      <c r="AO200" s="53"/>
      <c r="AP200" s="53"/>
      <c r="AQ200" s="53"/>
      <c r="AR200" s="53"/>
      <c r="AS200" s="55" t="str">
        <f t="shared" si="556"/>
        <v/>
      </c>
      <c r="AT200" s="31" t="str">
        <f t="shared" si="557"/>
        <v/>
      </c>
      <c r="AU200" s="57" t="str">
        <f>IF(D200="","",IF(LOOKUP(AT200,'Master 2012 Pay Sheet'!$A$5:$A$35,'Master 2012 Pay Sheet'!$B$5:$B$35)&gt;0,LOOKUP(AT200,'Master 2012 Pay Sheet'!$A$5:$A$35,'Master 2012 Pay Sheet'!$B$5:$B$35),0))</f>
        <v/>
      </c>
      <c r="AV200" s="56" t="str">
        <f t="shared" si="558"/>
        <v/>
      </c>
      <c r="AW200" s="31" t="str">
        <f t="shared" si="559"/>
        <v/>
      </c>
      <c r="AX200" s="57" t="str">
        <f>IF(D200="","",IF(LOOKUP(AW200,'Master 2012 Pay Sheet'!$C$5:$C$35,'Master 2012 Pay Sheet'!$D$5:$D$35)&gt;0,LOOKUP(AW200,'Master 2012 Pay Sheet'!$C$5:$C$35,'Master 2012 Pay Sheet'!$D$5:$D$35),0))</f>
        <v/>
      </c>
      <c r="AY200" s="56" t="str">
        <f t="shared" si="560"/>
        <v/>
      </c>
      <c r="AZ200" s="31" t="str">
        <f t="shared" si="561"/>
        <v/>
      </c>
      <c r="BA200" s="57" t="str">
        <f>IF(D200="","",IF(LOOKUP(AZ200,'Master 2012 Pay Sheet'!$E$5:$E$35,'Master 2012 Pay Sheet'!$F$5:$F$35)&gt;0,LOOKUP(AZ200,'Master 2012 Pay Sheet'!$E$5:$E$35,'Master 2012 Pay Sheet'!$F$5:$F$35),0))</f>
        <v/>
      </c>
      <c r="BB200" s="57" t="str">
        <f t="shared" si="562"/>
        <v/>
      </c>
      <c r="BC200" s="31" t="str">
        <f t="shared" si="563"/>
        <v/>
      </c>
      <c r="BD200" s="31" t="str">
        <f t="shared" si="564"/>
        <v/>
      </c>
      <c r="BE200" s="31" t="str">
        <f t="shared" si="565"/>
        <v/>
      </c>
      <c r="BF200" s="56" t="str">
        <f t="shared" si="566"/>
        <v/>
      </c>
      <c r="BG200" s="31" t="str">
        <f t="shared" si="567"/>
        <v/>
      </c>
      <c r="BH200" s="31" t="str">
        <f t="shared" si="568"/>
        <v/>
      </c>
      <c r="BI200" s="56" t="str">
        <f t="shared" si="569"/>
        <v/>
      </c>
      <c r="BJ200" s="31" t="str">
        <f t="shared" si="570"/>
        <v/>
      </c>
      <c r="BK200" s="31" t="str">
        <f t="shared" si="571"/>
        <v/>
      </c>
      <c r="BL200" s="31" t="str">
        <f t="shared" si="572"/>
        <v/>
      </c>
      <c r="BM200" s="31" t="str">
        <f t="shared" si="573"/>
        <v/>
      </c>
      <c r="BN200" s="31" t="str">
        <f t="shared" si="574"/>
        <v/>
      </c>
      <c r="BO200" s="31" t="str">
        <f t="shared" si="575"/>
        <v/>
      </c>
      <c r="BP200" s="31" t="str">
        <f t="shared" si="576"/>
        <v/>
      </c>
      <c r="BQ200" s="31" t="str">
        <f t="shared" si="577"/>
        <v/>
      </c>
      <c r="BR200" s="31" t="str">
        <f t="shared" si="578"/>
        <v/>
      </c>
      <c r="BS200" s="31" t="str">
        <f t="shared" si="579"/>
        <v/>
      </c>
      <c r="BT200" s="31" t="str">
        <f t="shared" si="580"/>
        <v/>
      </c>
      <c r="BU200" s="31" t="str">
        <f t="shared" si="581"/>
        <v/>
      </c>
      <c r="BV200" s="31" t="str">
        <f t="shared" si="582"/>
        <v/>
      </c>
      <c r="BW200" s="31" t="str">
        <f t="shared" si="583"/>
        <v/>
      </c>
      <c r="BX200" s="31" t="str">
        <f t="shared" si="584"/>
        <v/>
      </c>
      <c r="BY200" s="31" t="str">
        <f t="shared" si="585"/>
        <v/>
      </c>
      <c r="BZ200" s="31" t="str">
        <f t="shared" si="586"/>
        <v/>
      </c>
      <c r="CA200" s="31" t="str">
        <f t="shared" si="587"/>
        <v/>
      </c>
      <c r="CB200" s="31" t="str">
        <f t="shared" si="588"/>
        <v/>
      </c>
      <c r="CC200" s="31" t="str">
        <f t="shared" si="589"/>
        <v/>
      </c>
      <c r="CD200" s="31" t="str">
        <f t="shared" si="590"/>
        <v/>
      </c>
      <c r="CE200" s="31" t="str">
        <f t="shared" si="591"/>
        <v/>
      </c>
      <c r="CF200" s="31" t="str">
        <f t="shared" si="592"/>
        <v/>
      </c>
      <c r="CG200" s="31" t="str">
        <f t="shared" si="593"/>
        <v/>
      </c>
      <c r="CH200" s="31" t="str">
        <f t="shared" si="594"/>
        <v/>
      </c>
      <c r="CI200" s="31" t="str">
        <f t="shared" si="595"/>
        <v/>
      </c>
      <c r="CJ200" s="31" t="str">
        <f t="shared" si="596"/>
        <v/>
      </c>
      <c r="CK200" s="31" t="str">
        <f t="shared" si="597"/>
        <v/>
      </c>
      <c r="CL200" s="31" t="str">
        <f t="shared" si="598"/>
        <v/>
      </c>
      <c r="CM200" s="31" t="str">
        <f t="shared" si="599"/>
        <v/>
      </c>
      <c r="CN200" s="31" t="str">
        <f t="shared" si="600"/>
        <v/>
      </c>
      <c r="CO200" s="31" t="str">
        <f t="shared" si="601"/>
        <v/>
      </c>
      <c r="CP200" s="31" t="str">
        <f t="shared" si="602"/>
        <v/>
      </c>
      <c r="CQ200" s="31" t="str">
        <f t="shared" si="603"/>
        <v/>
      </c>
      <c r="CR200" s="31" t="str">
        <f t="shared" si="604"/>
        <v/>
      </c>
      <c r="CS200" s="31" t="str">
        <f t="shared" si="605"/>
        <v/>
      </c>
      <c r="CT200" s="31" t="str">
        <f t="shared" si="606"/>
        <v/>
      </c>
      <c r="CU200" s="31" t="str">
        <f t="shared" si="607"/>
        <v/>
      </c>
      <c r="CV200" s="31" t="str">
        <f t="shared" si="608"/>
        <v/>
      </c>
      <c r="CW200" s="31" t="str">
        <f t="shared" si="609"/>
        <v/>
      </c>
      <c r="CX200" s="31" t="str">
        <f t="shared" si="610"/>
        <v/>
      </c>
      <c r="CY200" s="31" t="str">
        <f t="shared" si="611"/>
        <v/>
      </c>
      <c r="CZ200" s="31" t="str">
        <f t="shared" si="612"/>
        <v/>
      </c>
      <c r="DA200" s="31" t="str">
        <f t="shared" si="613"/>
        <v/>
      </c>
      <c r="DB200" s="31" t="str">
        <f t="shared" si="614"/>
        <v/>
      </c>
      <c r="DC200" s="31" t="str">
        <f t="shared" si="615"/>
        <v/>
      </c>
      <c r="DD200" s="31" t="str">
        <f t="shared" si="616"/>
        <v/>
      </c>
      <c r="DE200" s="31" t="str">
        <f t="shared" si="617"/>
        <v/>
      </c>
      <c r="DF200" s="31" t="str">
        <f t="shared" si="618"/>
        <v/>
      </c>
      <c r="DG200" s="31" t="str">
        <f t="shared" si="619"/>
        <v/>
      </c>
      <c r="DH200" s="31" t="str">
        <f t="shared" si="620"/>
        <v/>
      </c>
      <c r="DI200" s="31" t="str">
        <f t="shared" si="621"/>
        <v/>
      </c>
      <c r="DJ200" s="31" t="str">
        <f t="shared" si="622"/>
        <v/>
      </c>
      <c r="DK200" s="31" t="str">
        <f t="shared" si="623"/>
        <v/>
      </c>
      <c r="DL200" s="31" t="str">
        <f t="shared" si="624"/>
        <v/>
      </c>
      <c r="DM200" s="31" t="str">
        <f t="shared" si="625"/>
        <v/>
      </c>
      <c r="DN200" s="31" t="str">
        <f t="shared" si="626"/>
        <v/>
      </c>
      <c r="DO200" s="31" t="str">
        <f t="shared" si="627"/>
        <v/>
      </c>
      <c r="DP200" s="31" t="str">
        <f t="shared" si="628"/>
        <v/>
      </c>
      <c r="DQ200" s="31" t="str">
        <f t="shared" si="629"/>
        <v/>
      </c>
      <c r="DR200" s="31" t="str">
        <f t="shared" si="630"/>
        <v/>
      </c>
      <c r="DS200" s="31" t="str">
        <f t="shared" si="631"/>
        <v/>
      </c>
      <c r="DT200" s="31" t="str">
        <f t="shared" si="632"/>
        <v/>
      </c>
      <c r="DU200" s="31" t="str">
        <f t="shared" si="633"/>
        <v/>
      </c>
      <c r="DV200" s="31" t="str">
        <f t="shared" si="634"/>
        <v/>
      </c>
      <c r="DW200" s="48" t="e">
        <f t="shared" si="635"/>
        <v>#VALUE!</v>
      </c>
      <c r="DX200" s="72" t="str">
        <f t="shared" si="636"/>
        <v/>
      </c>
    </row>
    <row r="201" spans="1:128" ht="13.2" x14ac:dyDescent="0.25">
      <c r="A201" s="31" t="s">
        <v>318</v>
      </c>
      <c r="B201" s="72">
        <v>199</v>
      </c>
      <c r="C201" s="15"/>
      <c r="D201" s="15"/>
      <c r="E201" s="15"/>
      <c r="F201" s="15"/>
      <c r="G201" s="15"/>
      <c r="H201" s="47"/>
      <c r="I201" s="15"/>
      <c r="J201" s="47"/>
      <c r="K201" s="47"/>
      <c r="L201" s="47"/>
      <c r="M201" s="54"/>
      <c r="N201" s="54"/>
      <c r="O201" s="54"/>
      <c r="P201" s="54"/>
      <c r="Q201" s="54"/>
      <c r="R201" s="51"/>
      <c r="S201" s="51"/>
      <c r="T201" s="51"/>
      <c r="U201" s="51"/>
      <c r="V201" s="51"/>
      <c r="W201" s="51"/>
      <c r="X201" s="52" t="str">
        <f t="shared" si="546"/>
        <v xml:space="preserve"> </v>
      </c>
      <c r="Y201" s="52" t="str">
        <f t="shared" si="547"/>
        <v xml:space="preserve"> </v>
      </c>
      <c r="Z201" s="52" t="str">
        <f t="shared" si="548"/>
        <v xml:space="preserve"> </v>
      </c>
      <c r="AA201" s="52" t="str">
        <f t="shared" si="549"/>
        <v xml:space="preserve"> </v>
      </c>
      <c r="AB201" s="52" t="str">
        <f t="shared" si="550"/>
        <v xml:space="preserve"> </v>
      </c>
      <c r="AC201" s="54"/>
      <c r="AD201" s="54"/>
      <c r="AE201" s="54"/>
      <c r="AF201" s="54"/>
      <c r="AG201" s="54"/>
      <c r="AH201" s="52" t="str">
        <f t="shared" si="551"/>
        <v xml:space="preserve"> </v>
      </c>
      <c r="AI201" s="52" t="str">
        <f t="shared" si="552"/>
        <v xml:space="preserve"> </v>
      </c>
      <c r="AJ201" s="52" t="str">
        <f t="shared" si="553"/>
        <v xml:space="preserve"> </v>
      </c>
      <c r="AK201" s="52" t="str">
        <f t="shared" si="554"/>
        <v xml:space="preserve"> </v>
      </c>
      <c r="AL201" s="52" t="str">
        <f t="shared" si="555"/>
        <v xml:space="preserve"> </v>
      </c>
      <c r="AM201" s="53"/>
      <c r="AN201" s="53"/>
      <c r="AO201" s="53"/>
      <c r="AP201" s="53"/>
      <c r="AQ201" s="53"/>
      <c r="AR201" s="53"/>
      <c r="AS201" s="55" t="str">
        <f t="shared" si="556"/>
        <v/>
      </c>
      <c r="AT201" s="31" t="str">
        <f t="shared" si="557"/>
        <v/>
      </c>
      <c r="AU201" s="57" t="str">
        <f>IF(D201="","",IF(LOOKUP(AT201,'Master 2012 Pay Sheet'!$A$5:$A$35,'Master 2012 Pay Sheet'!$B$5:$B$35)&gt;0,LOOKUP(AT201,'Master 2012 Pay Sheet'!$A$5:$A$35,'Master 2012 Pay Sheet'!$B$5:$B$35),0))</f>
        <v/>
      </c>
      <c r="AV201" s="56" t="str">
        <f t="shared" si="558"/>
        <v/>
      </c>
      <c r="AW201" s="31" t="str">
        <f t="shared" si="559"/>
        <v/>
      </c>
      <c r="AX201" s="57" t="str">
        <f>IF(D201="","",IF(LOOKUP(AW201,'Master 2012 Pay Sheet'!$C$5:$C$35,'Master 2012 Pay Sheet'!$D$5:$D$35)&gt;0,LOOKUP(AW201,'Master 2012 Pay Sheet'!$C$5:$C$35,'Master 2012 Pay Sheet'!$D$5:$D$35),0))</f>
        <v/>
      </c>
      <c r="AY201" s="56" t="str">
        <f t="shared" si="560"/>
        <v/>
      </c>
      <c r="AZ201" s="31" t="str">
        <f t="shared" si="561"/>
        <v/>
      </c>
      <c r="BA201" s="57" t="str">
        <f>IF(D201="","",IF(LOOKUP(AZ201,'Master 2012 Pay Sheet'!$E$5:$E$35,'Master 2012 Pay Sheet'!$F$5:$F$35)&gt;0,LOOKUP(AZ201,'Master 2012 Pay Sheet'!$E$5:$E$35,'Master 2012 Pay Sheet'!$F$5:$F$35),0))</f>
        <v/>
      </c>
      <c r="BB201" s="57" t="str">
        <f t="shared" si="562"/>
        <v/>
      </c>
      <c r="BC201" s="31" t="str">
        <f t="shared" si="563"/>
        <v/>
      </c>
      <c r="BD201" s="31" t="str">
        <f t="shared" si="564"/>
        <v/>
      </c>
      <c r="BE201" s="31" t="str">
        <f t="shared" si="565"/>
        <v/>
      </c>
      <c r="BF201" s="56" t="str">
        <f t="shared" si="566"/>
        <v/>
      </c>
      <c r="BG201" s="31" t="str">
        <f t="shared" si="567"/>
        <v/>
      </c>
      <c r="BH201" s="31" t="str">
        <f t="shared" si="568"/>
        <v/>
      </c>
      <c r="BI201" s="56" t="str">
        <f t="shared" si="569"/>
        <v/>
      </c>
      <c r="BJ201" s="31" t="str">
        <f t="shared" si="570"/>
        <v/>
      </c>
      <c r="BK201" s="31" t="str">
        <f t="shared" si="571"/>
        <v/>
      </c>
      <c r="BL201" s="31" t="str">
        <f t="shared" si="572"/>
        <v/>
      </c>
      <c r="BM201" s="31" t="str">
        <f t="shared" si="573"/>
        <v/>
      </c>
      <c r="BN201" s="31" t="str">
        <f t="shared" si="574"/>
        <v/>
      </c>
      <c r="BO201" s="31" t="str">
        <f t="shared" si="575"/>
        <v/>
      </c>
      <c r="BP201" s="31" t="str">
        <f t="shared" si="576"/>
        <v/>
      </c>
      <c r="BQ201" s="31" t="str">
        <f t="shared" si="577"/>
        <v/>
      </c>
      <c r="BR201" s="31" t="str">
        <f t="shared" si="578"/>
        <v/>
      </c>
      <c r="BS201" s="31" t="str">
        <f t="shared" si="579"/>
        <v/>
      </c>
      <c r="BT201" s="31" t="str">
        <f t="shared" si="580"/>
        <v/>
      </c>
      <c r="BU201" s="31" t="str">
        <f t="shared" si="581"/>
        <v/>
      </c>
      <c r="BV201" s="31" t="str">
        <f t="shared" si="582"/>
        <v/>
      </c>
      <c r="BW201" s="31" t="str">
        <f t="shared" si="583"/>
        <v/>
      </c>
      <c r="BX201" s="31" t="str">
        <f t="shared" si="584"/>
        <v/>
      </c>
      <c r="BY201" s="31" t="str">
        <f t="shared" si="585"/>
        <v/>
      </c>
      <c r="BZ201" s="31" t="str">
        <f t="shared" si="586"/>
        <v/>
      </c>
      <c r="CA201" s="31" t="str">
        <f t="shared" si="587"/>
        <v/>
      </c>
      <c r="CB201" s="31" t="str">
        <f t="shared" si="588"/>
        <v/>
      </c>
      <c r="CC201" s="31" t="str">
        <f t="shared" si="589"/>
        <v/>
      </c>
      <c r="CD201" s="31" t="str">
        <f t="shared" si="590"/>
        <v/>
      </c>
      <c r="CE201" s="31" t="str">
        <f t="shared" si="591"/>
        <v/>
      </c>
      <c r="CF201" s="31" t="str">
        <f t="shared" si="592"/>
        <v/>
      </c>
      <c r="CG201" s="31" t="str">
        <f t="shared" si="593"/>
        <v/>
      </c>
      <c r="CH201" s="31" t="str">
        <f t="shared" si="594"/>
        <v/>
      </c>
      <c r="CI201" s="31" t="str">
        <f t="shared" si="595"/>
        <v/>
      </c>
      <c r="CJ201" s="31" t="str">
        <f t="shared" si="596"/>
        <v/>
      </c>
      <c r="CK201" s="31" t="str">
        <f t="shared" si="597"/>
        <v/>
      </c>
      <c r="CL201" s="31" t="str">
        <f t="shared" si="598"/>
        <v/>
      </c>
      <c r="CM201" s="31" t="str">
        <f t="shared" si="599"/>
        <v/>
      </c>
      <c r="CN201" s="31" t="str">
        <f t="shared" si="600"/>
        <v/>
      </c>
      <c r="CO201" s="31" t="str">
        <f t="shared" si="601"/>
        <v/>
      </c>
      <c r="CP201" s="31" t="str">
        <f t="shared" si="602"/>
        <v/>
      </c>
      <c r="CQ201" s="31" t="str">
        <f t="shared" si="603"/>
        <v/>
      </c>
      <c r="CR201" s="31" t="str">
        <f t="shared" si="604"/>
        <v/>
      </c>
      <c r="CS201" s="31" t="str">
        <f t="shared" si="605"/>
        <v/>
      </c>
      <c r="CT201" s="31" t="str">
        <f t="shared" si="606"/>
        <v/>
      </c>
      <c r="CU201" s="31" t="str">
        <f t="shared" si="607"/>
        <v/>
      </c>
      <c r="CV201" s="31" t="str">
        <f t="shared" si="608"/>
        <v/>
      </c>
      <c r="CW201" s="31" t="str">
        <f t="shared" si="609"/>
        <v/>
      </c>
      <c r="CX201" s="31" t="str">
        <f t="shared" si="610"/>
        <v/>
      </c>
      <c r="CY201" s="31" t="str">
        <f t="shared" si="611"/>
        <v/>
      </c>
      <c r="CZ201" s="31" t="str">
        <f t="shared" si="612"/>
        <v/>
      </c>
      <c r="DA201" s="31" t="str">
        <f t="shared" si="613"/>
        <v/>
      </c>
      <c r="DB201" s="31" t="str">
        <f t="shared" si="614"/>
        <v/>
      </c>
      <c r="DC201" s="31" t="str">
        <f t="shared" si="615"/>
        <v/>
      </c>
      <c r="DD201" s="31" t="str">
        <f t="shared" si="616"/>
        <v/>
      </c>
      <c r="DE201" s="31" t="str">
        <f t="shared" si="617"/>
        <v/>
      </c>
      <c r="DF201" s="31" t="str">
        <f t="shared" si="618"/>
        <v/>
      </c>
      <c r="DG201" s="31" t="str">
        <f t="shared" si="619"/>
        <v/>
      </c>
      <c r="DH201" s="31" t="str">
        <f t="shared" si="620"/>
        <v/>
      </c>
      <c r="DI201" s="31" t="str">
        <f t="shared" si="621"/>
        <v/>
      </c>
      <c r="DJ201" s="31" t="str">
        <f t="shared" si="622"/>
        <v/>
      </c>
      <c r="DK201" s="31" t="str">
        <f t="shared" si="623"/>
        <v/>
      </c>
      <c r="DL201" s="31" t="str">
        <f t="shared" si="624"/>
        <v/>
      </c>
      <c r="DM201" s="31" t="str">
        <f t="shared" si="625"/>
        <v/>
      </c>
      <c r="DN201" s="31" t="str">
        <f t="shared" si="626"/>
        <v/>
      </c>
      <c r="DO201" s="31" t="str">
        <f t="shared" si="627"/>
        <v/>
      </c>
      <c r="DP201" s="31" t="str">
        <f t="shared" si="628"/>
        <v/>
      </c>
      <c r="DQ201" s="31" t="str">
        <f t="shared" si="629"/>
        <v/>
      </c>
      <c r="DR201" s="31" t="str">
        <f t="shared" si="630"/>
        <v/>
      </c>
      <c r="DS201" s="31" t="str">
        <f t="shared" si="631"/>
        <v/>
      </c>
      <c r="DT201" s="31" t="str">
        <f t="shared" si="632"/>
        <v/>
      </c>
      <c r="DU201" s="31" t="str">
        <f t="shared" si="633"/>
        <v/>
      </c>
      <c r="DV201" s="31" t="str">
        <f t="shared" si="634"/>
        <v/>
      </c>
      <c r="DW201" s="48" t="e">
        <f t="shared" si="635"/>
        <v>#VALUE!</v>
      </c>
      <c r="DX201" s="72" t="str">
        <f t="shared" si="636"/>
        <v/>
      </c>
    </row>
    <row r="202" spans="1:128" ht="13.2" x14ac:dyDescent="0.25">
      <c r="A202" s="31" t="s">
        <v>318</v>
      </c>
      <c r="B202" s="72">
        <v>200</v>
      </c>
      <c r="C202" s="15"/>
      <c r="D202" s="15"/>
      <c r="E202" s="15"/>
      <c r="F202" s="15"/>
      <c r="G202" s="15"/>
      <c r="H202" s="47"/>
      <c r="I202" s="15"/>
      <c r="J202" s="47"/>
      <c r="K202" s="47"/>
      <c r="L202" s="47"/>
      <c r="M202" s="54"/>
      <c r="N202" s="54"/>
      <c r="O202" s="54"/>
      <c r="P202" s="54"/>
      <c r="Q202" s="54"/>
      <c r="R202" s="51"/>
      <c r="S202" s="51"/>
      <c r="T202" s="51"/>
      <c r="U202" s="51"/>
      <c r="V202" s="51"/>
      <c r="W202" s="51"/>
      <c r="X202" s="52" t="str">
        <f t="shared" si="546"/>
        <v xml:space="preserve"> </v>
      </c>
      <c r="Y202" s="52" t="str">
        <f t="shared" si="547"/>
        <v xml:space="preserve"> </v>
      </c>
      <c r="Z202" s="52" t="str">
        <f t="shared" si="548"/>
        <v xml:space="preserve"> </v>
      </c>
      <c r="AA202" s="52" t="str">
        <f t="shared" si="549"/>
        <v xml:space="preserve"> </v>
      </c>
      <c r="AB202" s="52" t="str">
        <f t="shared" si="550"/>
        <v xml:space="preserve"> </v>
      </c>
      <c r="AC202" s="54"/>
      <c r="AD202" s="54"/>
      <c r="AE202" s="54"/>
      <c r="AF202" s="54"/>
      <c r="AG202" s="54"/>
      <c r="AH202" s="52" t="str">
        <f t="shared" si="551"/>
        <v xml:space="preserve"> </v>
      </c>
      <c r="AI202" s="52" t="str">
        <f t="shared" si="552"/>
        <v xml:space="preserve"> </v>
      </c>
      <c r="AJ202" s="52" t="str">
        <f t="shared" si="553"/>
        <v xml:space="preserve"> </v>
      </c>
      <c r="AK202" s="52" t="str">
        <f t="shared" si="554"/>
        <v xml:space="preserve"> </v>
      </c>
      <c r="AL202" s="52" t="str">
        <f t="shared" si="555"/>
        <v xml:space="preserve"> </v>
      </c>
      <c r="AM202" s="53"/>
      <c r="AN202" s="53"/>
      <c r="AO202" s="53"/>
      <c r="AP202" s="53"/>
      <c r="AQ202" s="53"/>
      <c r="AR202" s="53"/>
      <c r="AS202" s="55" t="str">
        <f t="shared" si="556"/>
        <v/>
      </c>
      <c r="AT202" s="31" t="str">
        <f t="shared" si="557"/>
        <v/>
      </c>
      <c r="AU202" s="57" t="str">
        <f>IF(D202="","",IF(LOOKUP(AT202,'Master 2012 Pay Sheet'!$A$5:$A$35,'Master 2012 Pay Sheet'!$B$5:$B$35)&gt;0,LOOKUP(AT202,'Master 2012 Pay Sheet'!$A$5:$A$35,'Master 2012 Pay Sheet'!$B$5:$B$35),0))</f>
        <v/>
      </c>
      <c r="AV202" s="56" t="str">
        <f t="shared" si="558"/>
        <v/>
      </c>
      <c r="AW202" s="31" t="str">
        <f t="shared" si="559"/>
        <v/>
      </c>
      <c r="AX202" s="57" t="str">
        <f>IF(D202="","",IF(LOOKUP(AW202,'Master 2012 Pay Sheet'!$C$5:$C$35,'Master 2012 Pay Sheet'!$D$5:$D$35)&gt;0,LOOKUP(AW202,'Master 2012 Pay Sheet'!$C$5:$C$35,'Master 2012 Pay Sheet'!$D$5:$D$35),0))</f>
        <v/>
      </c>
      <c r="AY202" s="56" t="str">
        <f t="shared" si="560"/>
        <v/>
      </c>
      <c r="AZ202" s="31" t="str">
        <f t="shared" si="561"/>
        <v/>
      </c>
      <c r="BA202" s="57" t="str">
        <f>IF(D202="","",IF(LOOKUP(AZ202,'Master 2012 Pay Sheet'!$E$5:$E$35,'Master 2012 Pay Sheet'!$F$5:$F$35)&gt;0,LOOKUP(AZ202,'Master 2012 Pay Sheet'!$E$5:$E$35,'Master 2012 Pay Sheet'!$F$5:$F$35),0))</f>
        <v/>
      </c>
      <c r="BB202" s="57" t="str">
        <f t="shared" si="562"/>
        <v/>
      </c>
      <c r="BC202" s="31" t="str">
        <f t="shared" si="563"/>
        <v/>
      </c>
      <c r="BD202" s="31" t="str">
        <f t="shared" si="564"/>
        <v/>
      </c>
      <c r="BE202" s="31" t="str">
        <f t="shared" si="565"/>
        <v/>
      </c>
      <c r="BF202" s="56" t="str">
        <f t="shared" si="566"/>
        <v/>
      </c>
      <c r="BG202" s="31" t="str">
        <f t="shared" si="567"/>
        <v/>
      </c>
      <c r="BH202" s="31" t="str">
        <f t="shared" si="568"/>
        <v/>
      </c>
      <c r="BI202" s="56" t="str">
        <f t="shared" si="569"/>
        <v/>
      </c>
      <c r="BJ202" s="31" t="str">
        <f t="shared" si="570"/>
        <v/>
      </c>
      <c r="BK202" s="31" t="str">
        <f t="shared" si="571"/>
        <v/>
      </c>
      <c r="BL202" s="31" t="str">
        <f t="shared" si="572"/>
        <v/>
      </c>
      <c r="BM202" s="31" t="str">
        <f t="shared" si="573"/>
        <v/>
      </c>
      <c r="BN202" s="31" t="str">
        <f t="shared" si="574"/>
        <v/>
      </c>
      <c r="BO202" s="31" t="str">
        <f t="shared" si="575"/>
        <v/>
      </c>
      <c r="BP202" s="31" t="str">
        <f t="shared" si="576"/>
        <v/>
      </c>
      <c r="BQ202" s="31" t="str">
        <f t="shared" si="577"/>
        <v/>
      </c>
      <c r="BR202" s="31" t="str">
        <f t="shared" si="578"/>
        <v/>
      </c>
      <c r="BS202" s="31" t="str">
        <f t="shared" si="579"/>
        <v/>
      </c>
      <c r="BT202" s="31" t="str">
        <f t="shared" si="580"/>
        <v/>
      </c>
      <c r="BU202" s="31" t="str">
        <f t="shared" si="581"/>
        <v/>
      </c>
      <c r="BV202" s="31" t="str">
        <f t="shared" si="582"/>
        <v/>
      </c>
      <c r="BW202" s="31" t="str">
        <f t="shared" si="583"/>
        <v/>
      </c>
      <c r="BX202" s="31" t="str">
        <f t="shared" si="584"/>
        <v/>
      </c>
      <c r="BY202" s="31" t="str">
        <f t="shared" si="585"/>
        <v/>
      </c>
      <c r="BZ202" s="31" t="str">
        <f t="shared" si="586"/>
        <v/>
      </c>
      <c r="CA202" s="31" t="str">
        <f t="shared" si="587"/>
        <v/>
      </c>
      <c r="CB202" s="31" t="str">
        <f t="shared" si="588"/>
        <v/>
      </c>
      <c r="CC202" s="31" t="str">
        <f t="shared" si="589"/>
        <v/>
      </c>
      <c r="CD202" s="31" t="str">
        <f t="shared" si="590"/>
        <v/>
      </c>
      <c r="CE202" s="31" t="str">
        <f t="shared" si="591"/>
        <v/>
      </c>
      <c r="CF202" s="31" t="str">
        <f t="shared" si="592"/>
        <v/>
      </c>
      <c r="CG202" s="31" t="str">
        <f t="shared" si="593"/>
        <v/>
      </c>
      <c r="CH202" s="31" t="str">
        <f t="shared" si="594"/>
        <v/>
      </c>
      <c r="CI202" s="31" t="str">
        <f t="shared" si="595"/>
        <v/>
      </c>
      <c r="CJ202" s="31" t="str">
        <f t="shared" si="596"/>
        <v/>
      </c>
      <c r="CK202" s="31" t="str">
        <f t="shared" si="597"/>
        <v/>
      </c>
      <c r="CL202" s="31" t="str">
        <f t="shared" si="598"/>
        <v/>
      </c>
      <c r="CM202" s="31" t="str">
        <f t="shared" si="599"/>
        <v/>
      </c>
      <c r="CN202" s="31" t="str">
        <f t="shared" si="600"/>
        <v/>
      </c>
      <c r="CO202" s="31" t="str">
        <f t="shared" si="601"/>
        <v/>
      </c>
      <c r="CP202" s="31" t="str">
        <f t="shared" si="602"/>
        <v/>
      </c>
      <c r="CQ202" s="31" t="str">
        <f t="shared" si="603"/>
        <v/>
      </c>
      <c r="CR202" s="31" t="str">
        <f t="shared" si="604"/>
        <v/>
      </c>
      <c r="CS202" s="31" t="str">
        <f t="shared" si="605"/>
        <v/>
      </c>
      <c r="CT202" s="31" t="str">
        <f t="shared" si="606"/>
        <v/>
      </c>
      <c r="CU202" s="31" t="str">
        <f t="shared" si="607"/>
        <v/>
      </c>
      <c r="CV202" s="31" t="str">
        <f t="shared" si="608"/>
        <v/>
      </c>
      <c r="CW202" s="31" t="str">
        <f t="shared" si="609"/>
        <v/>
      </c>
      <c r="CX202" s="31" t="str">
        <f t="shared" si="610"/>
        <v/>
      </c>
      <c r="CY202" s="31" t="str">
        <f t="shared" si="611"/>
        <v/>
      </c>
      <c r="CZ202" s="31" t="str">
        <f t="shared" si="612"/>
        <v/>
      </c>
      <c r="DA202" s="31" t="str">
        <f t="shared" si="613"/>
        <v/>
      </c>
      <c r="DB202" s="31" t="str">
        <f t="shared" si="614"/>
        <v/>
      </c>
      <c r="DC202" s="31" t="str">
        <f t="shared" si="615"/>
        <v/>
      </c>
      <c r="DD202" s="31" t="str">
        <f t="shared" si="616"/>
        <v/>
      </c>
      <c r="DE202" s="31" t="str">
        <f t="shared" si="617"/>
        <v/>
      </c>
      <c r="DF202" s="31" t="str">
        <f t="shared" si="618"/>
        <v/>
      </c>
      <c r="DG202" s="31" t="str">
        <f t="shared" si="619"/>
        <v/>
      </c>
      <c r="DH202" s="31" t="str">
        <f t="shared" si="620"/>
        <v/>
      </c>
      <c r="DI202" s="31" t="str">
        <f t="shared" si="621"/>
        <v/>
      </c>
      <c r="DJ202" s="31" t="str">
        <f t="shared" si="622"/>
        <v/>
      </c>
      <c r="DK202" s="31" t="str">
        <f t="shared" si="623"/>
        <v/>
      </c>
      <c r="DL202" s="31" t="str">
        <f t="shared" si="624"/>
        <v/>
      </c>
      <c r="DM202" s="31" t="str">
        <f t="shared" si="625"/>
        <v/>
      </c>
      <c r="DN202" s="31" t="str">
        <f t="shared" si="626"/>
        <v/>
      </c>
      <c r="DO202" s="31" t="str">
        <f t="shared" si="627"/>
        <v/>
      </c>
      <c r="DP202" s="31" t="str">
        <f t="shared" si="628"/>
        <v/>
      </c>
      <c r="DQ202" s="31" t="str">
        <f t="shared" si="629"/>
        <v/>
      </c>
      <c r="DR202" s="31" t="str">
        <f t="shared" si="630"/>
        <v/>
      </c>
      <c r="DS202" s="31" t="str">
        <f t="shared" si="631"/>
        <v/>
      </c>
      <c r="DT202" s="31" t="str">
        <f t="shared" si="632"/>
        <v/>
      </c>
      <c r="DU202" s="31" t="str">
        <f t="shared" si="633"/>
        <v/>
      </c>
      <c r="DV202" s="31" t="str">
        <f t="shared" si="634"/>
        <v/>
      </c>
      <c r="DW202" s="48" t="e">
        <f t="shared" si="635"/>
        <v>#VALUE!</v>
      </c>
      <c r="DX202" s="72" t="str">
        <f t="shared" si="636"/>
        <v/>
      </c>
    </row>
    <row r="203" spans="1:128" x14ac:dyDescent="0.2">
      <c r="D203" s="72">
        <f>COUNTA(D3:D202)</f>
        <v>71</v>
      </c>
      <c r="I203" s="9"/>
      <c r="X203" s="36"/>
      <c r="Y203" s="36"/>
      <c r="Z203" s="37" t="s">
        <v>97</v>
      </c>
      <c r="AA203" s="37" t="s">
        <v>106</v>
      </c>
      <c r="AB203" s="37" t="s">
        <v>162</v>
      </c>
      <c r="AH203" s="9" t="str">
        <f t="shared" ref="AH203:AL203" si="637">IF(AC203&gt;0,VLOOKUP(AC203,$DY$8:$DZ$95,2)," ")</f>
        <v xml:space="preserve"> </v>
      </c>
      <c r="AI203" s="9" t="str">
        <f t="shared" si="637"/>
        <v xml:space="preserve"> </v>
      </c>
      <c r="AJ203" s="9" t="str">
        <f t="shared" si="637"/>
        <v xml:space="preserve"> </v>
      </c>
      <c r="AK203" s="9" t="str">
        <f t="shared" si="637"/>
        <v xml:space="preserve"> </v>
      </c>
      <c r="AL203" s="9" t="str">
        <f t="shared" si="637"/>
        <v xml:space="preserve"> </v>
      </c>
      <c r="AU203" s="58"/>
      <c r="AX203" s="59"/>
      <c r="BA203" s="59"/>
      <c r="BB203" s="59"/>
      <c r="DX203" s="72">
        <f>MAX(DX3:DX202)</f>
        <v>3.08</v>
      </c>
    </row>
    <row r="204" spans="1:128" x14ac:dyDescent="0.2">
      <c r="E204" s="24" t="s">
        <v>107</v>
      </c>
      <c r="F204" s="40"/>
      <c r="G204" s="24"/>
      <c r="H204" s="24"/>
      <c r="I204" s="9"/>
      <c r="X204" s="37" t="s">
        <v>151</v>
      </c>
      <c r="Y204" s="36"/>
      <c r="Z204" s="3">
        <f>COUNTIF(CT$3:CT$202,"= 0")</f>
        <v>0</v>
      </c>
      <c r="AA204" s="3">
        <f>COUNTIF(CZ$3:CZ$202,"= 0")</f>
        <v>0</v>
      </c>
      <c r="AB204" s="3">
        <f t="shared" ref="AB204:AB209" si="638">Z204+AA204</f>
        <v>0</v>
      </c>
      <c r="DW204" s="10" t="s">
        <v>172</v>
      </c>
      <c r="DX204" s="71">
        <f>COUNTIF(DX3:DX202,"&gt;0")</f>
        <v>1</v>
      </c>
    </row>
    <row r="205" spans="1:128" x14ac:dyDescent="0.2">
      <c r="E205" s="24" t="s">
        <v>108</v>
      </c>
      <c r="F205" s="40"/>
      <c r="G205" s="24"/>
      <c r="H205" s="24"/>
      <c r="I205" s="9"/>
      <c r="X205" s="37" t="s">
        <v>152</v>
      </c>
      <c r="Y205" s="36"/>
      <c r="Z205" s="3">
        <f>COUNTIF(CU$3:CU$202,"= 1")</f>
        <v>4</v>
      </c>
      <c r="AA205" s="3">
        <f>COUNTIF(DA$3:DA$202,"= 1")</f>
        <v>5</v>
      </c>
      <c r="AB205" s="3">
        <f t="shared" si="638"/>
        <v>9</v>
      </c>
      <c r="DX205" s="7"/>
    </row>
    <row r="206" spans="1:128" x14ac:dyDescent="0.2">
      <c r="E206" s="24" t="s">
        <v>109</v>
      </c>
      <c r="F206" s="40"/>
      <c r="G206" s="24"/>
      <c r="H206" s="24"/>
      <c r="I206" s="9"/>
      <c r="X206" s="37" t="s">
        <v>153</v>
      </c>
      <c r="Y206" s="36"/>
      <c r="Z206" s="3">
        <f>COUNTIF(CV$3:CV$202,"= 2")</f>
        <v>4</v>
      </c>
      <c r="AA206" s="3">
        <f>COUNTIF(DB$3:DB$202,"= 2")</f>
        <v>4</v>
      </c>
      <c r="AB206" s="3">
        <f t="shared" si="638"/>
        <v>8</v>
      </c>
      <c r="DX206" s="7"/>
    </row>
    <row r="207" spans="1:128" x14ac:dyDescent="0.2">
      <c r="E207" s="24" t="s">
        <v>118</v>
      </c>
      <c r="F207" s="40"/>
      <c r="G207" s="24"/>
      <c r="H207" s="24"/>
      <c r="I207" s="9"/>
      <c r="X207" s="37" t="s">
        <v>154</v>
      </c>
      <c r="Y207" s="36"/>
      <c r="Z207" s="3">
        <f>COUNTIF(CW$3:CW$202,"= 3")</f>
        <v>5</v>
      </c>
      <c r="AA207" s="3">
        <f>COUNTIF(DC$3:DC$202,"= 3")</f>
        <v>10</v>
      </c>
      <c r="AB207" s="3">
        <f t="shared" si="638"/>
        <v>15</v>
      </c>
      <c r="DX207" s="7"/>
    </row>
    <row r="208" spans="1:128" x14ac:dyDescent="0.2">
      <c r="E208" s="24" t="s">
        <v>116</v>
      </c>
      <c r="F208" s="40"/>
      <c r="G208" s="24"/>
      <c r="H208" s="24"/>
      <c r="I208" s="9"/>
      <c r="X208" s="37" t="s">
        <v>155</v>
      </c>
      <c r="Y208" s="36"/>
      <c r="Z208" s="3">
        <f>COUNTIF(CX$3:CX$202,"= 4")</f>
        <v>8</v>
      </c>
      <c r="AA208" s="3">
        <f>COUNTIF(DD$3:DD$202,"= 4")</f>
        <v>9</v>
      </c>
      <c r="AB208" s="3">
        <f t="shared" si="638"/>
        <v>17</v>
      </c>
      <c r="DX208" s="7"/>
    </row>
    <row r="209" spans="5:128" x14ac:dyDescent="0.2">
      <c r="E209" s="24" t="s">
        <v>117</v>
      </c>
      <c r="F209" s="40"/>
      <c r="G209" s="24"/>
      <c r="H209" s="24"/>
      <c r="I209" s="9"/>
      <c r="X209" s="37" t="s">
        <v>156</v>
      </c>
      <c r="Y209" s="36"/>
      <c r="Z209" s="3">
        <f>COUNTIF(CY$3:CY$202,"= 5")</f>
        <v>50</v>
      </c>
      <c r="AA209" s="3">
        <f>COUNTIF(DE$3:DE$202,"= 5")</f>
        <v>43</v>
      </c>
      <c r="AB209" s="3">
        <f t="shared" si="638"/>
        <v>93</v>
      </c>
      <c r="DX209" s="7"/>
    </row>
    <row r="210" spans="5:128" x14ac:dyDescent="0.2">
      <c r="E210" s="24" t="s">
        <v>110</v>
      </c>
      <c r="F210" s="40"/>
      <c r="G210" s="24"/>
      <c r="H210" s="24"/>
      <c r="I210" s="9"/>
      <c r="X210" s="37" t="s">
        <v>157</v>
      </c>
      <c r="Y210" s="36"/>
      <c r="Z210" s="3"/>
      <c r="AA210" s="3"/>
      <c r="AB210" s="3">
        <f>COUNTIF(DL$3:DL$202,"= 6")</f>
        <v>5</v>
      </c>
      <c r="CJ210" s="78"/>
      <c r="CK210" s="78"/>
      <c r="CL210" s="78"/>
      <c r="CM210" s="78"/>
      <c r="CN210" s="78"/>
      <c r="CO210" s="78"/>
      <c r="CP210" s="78"/>
      <c r="CQ210" s="78"/>
      <c r="CR210" s="78"/>
      <c r="DX210" s="7"/>
    </row>
    <row r="211" spans="5:128" x14ac:dyDescent="0.2">
      <c r="E211" s="24" t="s">
        <v>111</v>
      </c>
      <c r="F211" s="40"/>
      <c r="G211" s="24"/>
      <c r="H211" s="24"/>
      <c r="I211" s="9"/>
      <c r="X211" s="37" t="s">
        <v>158</v>
      </c>
      <c r="Y211" s="36"/>
      <c r="Z211" s="3"/>
      <c r="AA211" s="3"/>
      <c r="AB211" s="3">
        <f>COUNTIF(DM$3:DM$202,"= 7")</f>
        <v>6</v>
      </c>
      <c r="CJ211" s="78"/>
      <c r="CK211" s="78"/>
      <c r="CL211" s="78"/>
      <c r="CM211" s="78"/>
      <c r="CN211" s="78"/>
      <c r="CO211" s="78"/>
      <c r="CP211" s="78"/>
      <c r="CQ211" s="78"/>
      <c r="CR211" s="78"/>
      <c r="DX211" s="7"/>
    </row>
    <row r="212" spans="5:128" x14ac:dyDescent="0.2">
      <c r="E212" s="24" t="s">
        <v>112</v>
      </c>
      <c r="F212" s="40"/>
      <c r="G212" s="24"/>
      <c r="H212" s="24"/>
      <c r="I212" s="9"/>
      <c r="X212" s="37" t="s">
        <v>159</v>
      </c>
      <c r="Y212" s="36"/>
      <c r="Z212" s="3"/>
      <c r="AA212" s="3"/>
      <c r="AB212" s="3">
        <f>COUNTIF(DN$3:DN$202,"= 8")</f>
        <v>9</v>
      </c>
      <c r="CJ212" s="78"/>
      <c r="CK212" s="78"/>
      <c r="CL212" s="78"/>
      <c r="CM212" s="78"/>
      <c r="CN212" s="78"/>
      <c r="CO212" s="78"/>
      <c r="CP212" s="78"/>
      <c r="CQ212" s="78"/>
      <c r="CR212" s="78"/>
      <c r="DX212" s="7"/>
    </row>
    <row r="213" spans="5:128" x14ac:dyDescent="0.2">
      <c r="E213" s="24" t="s">
        <v>113</v>
      </c>
      <c r="F213" s="40"/>
      <c r="G213" s="24"/>
      <c r="H213" s="24"/>
      <c r="I213" s="9"/>
      <c r="X213" s="37" t="s">
        <v>160</v>
      </c>
      <c r="Y213" s="36"/>
      <c r="Z213" s="3"/>
      <c r="AA213" s="3"/>
      <c r="AB213" s="3">
        <f>COUNTIF(DO$3:DO$202,"= 9")</f>
        <v>11</v>
      </c>
      <c r="CJ213" s="78"/>
      <c r="CK213" s="78"/>
      <c r="CL213" s="78"/>
      <c r="CM213" s="78"/>
      <c r="CN213" s="78"/>
      <c r="CO213" s="78"/>
      <c r="CP213" s="78"/>
      <c r="CQ213" s="78"/>
      <c r="CR213" s="78"/>
      <c r="DX213" s="7"/>
    </row>
    <row r="214" spans="5:128" x14ac:dyDescent="0.2">
      <c r="E214" s="24" t="s">
        <v>114</v>
      </c>
      <c r="F214" s="40"/>
      <c r="G214" s="24"/>
      <c r="H214" s="24"/>
      <c r="I214" s="9"/>
      <c r="X214" s="37" t="s">
        <v>161</v>
      </c>
      <c r="Y214" s="36"/>
      <c r="Z214" s="3"/>
      <c r="AA214" s="3"/>
      <c r="AB214" s="3">
        <f>COUNTIF(DP$3:DP$202,"= 10")</f>
        <v>34</v>
      </c>
      <c r="CJ214" s="78"/>
      <c r="CK214" s="78"/>
      <c r="CL214" s="78"/>
      <c r="CM214" s="78"/>
      <c r="CN214" s="78"/>
      <c r="CO214" s="78"/>
      <c r="CP214" s="78"/>
      <c r="CQ214" s="78"/>
      <c r="CR214" s="78"/>
      <c r="DX214" s="7"/>
    </row>
    <row r="215" spans="5:128" x14ac:dyDescent="0.2">
      <c r="E215" s="24" t="s">
        <v>115</v>
      </c>
      <c r="F215" s="40"/>
      <c r="G215" s="24"/>
      <c r="H215" s="24"/>
      <c r="I215" s="9"/>
      <c r="X215" s="36"/>
      <c r="Y215" s="36"/>
      <c r="Z215" s="3"/>
      <c r="AA215" s="3"/>
      <c r="AB215" s="3"/>
      <c r="CJ215" s="78"/>
      <c r="CK215" s="78"/>
      <c r="CL215" s="78"/>
      <c r="CM215" s="78"/>
      <c r="CN215" s="78"/>
      <c r="CO215" s="78"/>
      <c r="CP215" s="78"/>
      <c r="CQ215" s="78"/>
      <c r="CR215" s="78"/>
      <c r="DX215" s="7"/>
    </row>
    <row r="216" spans="5:128" x14ac:dyDescent="0.2">
      <c r="I216" s="6"/>
      <c r="X216" s="37" t="s">
        <v>163</v>
      </c>
      <c r="Y216" s="36"/>
      <c r="Z216" s="3"/>
      <c r="AA216" s="3"/>
      <c r="AB216" s="3">
        <f>SUM(BK$3:BK$202)</f>
        <v>603</v>
      </c>
      <c r="CJ216" s="78"/>
      <c r="CK216" s="78"/>
      <c r="CL216" s="78"/>
      <c r="CM216" s="78"/>
      <c r="CN216" s="78"/>
      <c r="CO216" s="78"/>
      <c r="CP216" s="78"/>
      <c r="CQ216" s="78"/>
      <c r="CR216" s="78"/>
    </row>
    <row r="217" spans="5:128" x14ac:dyDescent="0.2">
      <c r="X217" s="37" t="s">
        <v>164</v>
      </c>
      <c r="Y217" s="36"/>
      <c r="Z217" s="36"/>
      <c r="AA217" s="3"/>
      <c r="AB217" s="3">
        <f>SUM(AY$3:AY$202)</f>
        <v>1522.9899999999993</v>
      </c>
      <c r="CJ217" s="78"/>
      <c r="CK217" s="78"/>
      <c r="CL217" s="78"/>
      <c r="CM217" s="78"/>
      <c r="CN217" s="78"/>
      <c r="CO217" s="78"/>
      <c r="CP217" s="78"/>
      <c r="CQ217" s="78"/>
      <c r="CR217" s="78"/>
    </row>
    <row r="218" spans="5:128" x14ac:dyDescent="0.2">
      <c r="R218" s="72"/>
      <c r="S218" s="72"/>
      <c r="T218" s="72"/>
      <c r="U218" s="72"/>
      <c r="V218" s="72"/>
      <c r="W218" s="72"/>
      <c r="X218" s="37" t="s">
        <v>165</v>
      </c>
      <c r="Y218" s="36"/>
      <c r="Z218" s="36"/>
      <c r="AA218" s="3"/>
      <c r="AB218" s="3">
        <f>AB217/AB216</f>
        <v>2.5256882255389708</v>
      </c>
      <c r="AH218" s="9"/>
      <c r="CJ218" s="78"/>
      <c r="CK218" s="78"/>
      <c r="CL218" s="78"/>
      <c r="CM218" s="78"/>
      <c r="CN218" s="78"/>
      <c r="CO218" s="78"/>
      <c r="CP218" s="78"/>
      <c r="CQ218" s="78"/>
      <c r="CR218" s="78"/>
    </row>
    <row r="219" spans="5:128" x14ac:dyDescent="0.2">
      <c r="R219" s="72"/>
      <c r="S219" s="72"/>
      <c r="T219" s="72"/>
      <c r="U219" s="72"/>
      <c r="V219" s="72"/>
      <c r="W219" s="72"/>
      <c r="X219" s="38" t="s">
        <v>45</v>
      </c>
      <c r="Y219" s="39"/>
      <c r="Z219" s="39"/>
      <c r="AA219" s="39"/>
      <c r="AB219" s="41"/>
      <c r="AH219" s="9"/>
      <c r="CE219" s="13"/>
      <c r="CJ219" s="78"/>
      <c r="CK219" s="78"/>
      <c r="CL219" s="78"/>
      <c r="CM219" s="78"/>
      <c r="CN219" s="78"/>
      <c r="CO219" s="78"/>
      <c r="CP219" s="78"/>
      <c r="CQ219" s="78"/>
      <c r="CR219" s="78"/>
    </row>
    <row r="220" spans="5:128" x14ac:dyDescent="0.2">
      <c r="R220" s="72"/>
      <c r="S220" s="72"/>
      <c r="T220" s="72"/>
      <c r="U220" s="72"/>
      <c r="V220" s="72"/>
      <c r="W220" s="72"/>
      <c r="X220" s="38" t="s">
        <v>46</v>
      </c>
      <c r="Y220" s="39"/>
      <c r="Z220" s="39"/>
      <c r="AA220" s="39"/>
      <c r="AB220" s="41"/>
      <c r="AH220" s="9"/>
      <c r="CJ220" s="78"/>
      <c r="CK220" s="78"/>
      <c r="CL220" s="78"/>
      <c r="CM220" s="78"/>
      <c r="CN220" s="78"/>
      <c r="CO220" s="78"/>
      <c r="CP220" s="78"/>
      <c r="CQ220" s="78"/>
      <c r="CR220" s="78"/>
    </row>
    <row r="221" spans="5:128" x14ac:dyDescent="0.2">
      <c r="R221" s="72"/>
      <c r="S221" s="72"/>
      <c r="T221" s="72"/>
      <c r="U221" s="72"/>
      <c r="V221" s="72"/>
      <c r="W221" s="72"/>
      <c r="X221" s="38" t="s">
        <v>166</v>
      </c>
      <c r="Y221" s="39"/>
      <c r="Z221" s="39"/>
      <c r="AA221" s="39"/>
      <c r="AB221" s="41"/>
      <c r="AH221" s="9"/>
      <c r="CJ221" s="78"/>
      <c r="CK221" s="78"/>
      <c r="CL221" s="78"/>
      <c r="CM221" s="78"/>
      <c r="CN221" s="78"/>
      <c r="CO221" s="78"/>
      <c r="CP221" s="78"/>
      <c r="CQ221" s="78"/>
      <c r="CR221" s="78"/>
    </row>
    <row r="222" spans="5:128" x14ac:dyDescent="0.2">
      <c r="R222" s="72"/>
      <c r="S222" s="72"/>
      <c r="T222" s="72"/>
      <c r="U222" s="72"/>
      <c r="V222" s="72"/>
      <c r="W222" s="72"/>
      <c r="X222" s="9"/>
      <c r="AH222" s="9"/>
      <c r="CJ222" s="78"/>
      <c r="CK222" s="78"/>
      <c r="CL222" s="78"/>
      <c r="CM222" s="78"/>
      <c r="CN222" s="78"/>
      <c r="CO222" s="78"/>
      <c r="CP222" s="78"/>
      <c r="CQ222" s="78"/>
      <c r="CR222" s="78"/>
    </row>
    <row r="223" spans="5:128" x14ac:dyDescent="0.2">
      <c r="R223" s="72"/>
      <c r="S223" s="72"/>
      <c r="T223" s="72"/>
      <c r="U223" s="72"/>
      <c r="V223" s="72"/>
      <c r="W223" s="72"/>
      <c r="X223" s="9"/>
      <c r="AH223" s="9"/>
      <c r="CJ223" s="78"/>
      <c r="CK223" s="78"/>
      <c r="CL223" s="78"/>
      <c r="CM223" s="78"/>
      <c r="CN223" s="78"/>
      <c r="CO223" s="78"/>
      <c r="CP223" s="78"/>
      <c r="CQ223" s="78"/>
      <c r="CR223" s="78"/>
    </row>
    <row r="224" spans="5:128" x14ac:dyDescent="0.2">
      <c r="R224" s="72"/>
      <c r="S224" s="72"/>
      <c r="T224" s="72"/>
      <c r="U224" s="72"/>
      <c r="V224" s="72"/>
      <c r="W224" s="72"/>
      <c r="X224" s="9"/>
      <c r="AH224" s="9"/>
      <c r="CJ224" s="78"/>
      <c r="CK224" s="78"/>
      <c r="CL224" s="78"/>
      <c r="CM224" s="80"/>
      <c r="CN224" s="80"/>
      <c r="CO224" s="80"/>
      <c r="CP224" s="80"/>
      <c r="CQ224" s="80"/>
      <c r="CR224" s="80"/>
    </row>
    <row r="225" spans="18:96" x14ac:dyDescent="0.2">
      <c r="R225" s="72"/>
      <c r="S225" s="72"/>
      <c r="T225" s="72"/>
      <c r="U225" s="72"/>
      <c r="V225" s="72"/>
      <c r="W225" s="72"/>
      <c r="X225" s="9"/>
      <c r="AH225" s="9"/>
      <c r="CJ225" s="78"/>
      <c r="CK225" s="78"/>
      <c r="CL225" s="78"/>
      <c r="CM225" s="80"/>
      <c r="CN225" s="80"/>
      <c r="CO225" s="80"/>
      <c r="CP225" s="80"/>
      <c r="CQ225" s="80"/>
      <c r="CR225" s="80"/>
    </row>
    <row r="226" spans="18:96" x14ac:dyDescent="0.2">
      <c r="R226" s="72"/>
      <c r="S226" s="72"/>
      <c r="T226" s="72"/>
      <c r="U226" s="72"/>
      <c r="V226" s="72"/>
      <c r="W226" s="72"/>
      <c r="X226" s="9"/>
      <c r="AH226" s="9"/>
      <c r="CJ226" s="79"/>
      <c r="CK226" s="79"/>
      <c r="CL226" s="79"/>
      <c r="CM226" s="72"/>
      <c r="CN226" s="72"/>
      <c r="CO226" s="72"/>
      <c r="CP226" s="72"/>
      <c r="CQ226" s="72"/>
      <c r="CR226" s="72"/>
    </row>
    <row r="227" spans="18:96" x14ac:dyDescent="0.2">
      <c r="R227" s="72"/>
      <c r="S227" s="72"/>
      <c r="T227" s="72"/>
      <c r="U227" s="72"/>
      <c r="V227" s="72"/>
      <c r="W227" s="72"/>
      <c r="X227" s="9"/>
      <c r="AH227" s="9"/>
      <c r="CJ227" s="79"/>
      <c r="CK227" s="79"/>
      <c r="CL227" s="79"/>
      <c r="CM227" s="72"/>
      <c r="CN227" s="72"/>
      <c r="CO227" s="72"/>
      <c r="CP227" s="72"/>
      <c r="CQ227" s="72"/>
      <c r="CR227" s="72"/>
    </row>
    <row r="228" spans="18:96" x14ac:dyDescent="0.2">
      <c r="R228" s="72"/>
      <c r="S228" s="72"/>
      <c r="T228" s="72"/>
      <c r="U228" s="72"/>
      <c r="V228" s="72"/>
      <c r="W228" s="72"/>
      <c r="X228" s="9"/>
      <c r="AH228" s="9"/>
    </row>
    <row r="229" spans="18:96" x14ac:dyDescent="0.2">
      <c r="R229" s="72"/>
      <c r="S229" s="72"/>
      <c r="T229" s="72"/>
      <c r="U229" s="72"/>
      <c r="V229" s="72"/>
      <c r="W229" s="72"/>
      <c r="X229" s="9"/>
      <c r="AH229" s="9"/>
    </row>
    <row r="230" spans="18:96" x14ac:dyDescent="0.2">
      <c r="R230" s="72"/>
      <c r="S230" s="72"/>
      <c r="T230" s="72"/>
      <c r="U230" s="72"/>
      <c r="V230" s="72"/>
      <c r="W230" s="72"/>
      <c r="X230" s="9"/>
      <c r="AH230" s="9"/>
    </row>
    <row r="231" spans="18:96" x14ac:dyDescent="0.2">
      <c r="R231" s="72"/>
      <c r="S231" s="72"/>
      <c r="T231" s="72"/>
      <c r="U231" s="72"/>
      <c r="V231" s="72"/>
      <c r="W231" s="72"/>
      <c r="X231" s="9"/>
      <c r="AH231" s="9"/>
    </row>
    <row r="232" spans="18:96" x14ac:dyDescent="0.2">
      <c r="R232" s="72"/>
      <c r="S232" s="72"/>
      <c r="T232" s="72"/>
      <c r="U232" s="72"/>
      <c r="V232" s="72"/>
      <c r="W232" s="72"/>
      <c r="X232" s="9"/>
      <c r="AH232" s="9"/>
    </row>
    <row r="233" spans="18:96" x14ac:dyDescent="0.2">
      <c r="R233" s="72"/>
      <c r="S233" s="72"/>
      <c r="T233" s="72"/>
      <c r="U233" s="72"/>
      <c r="V233" s="72"/>
      <c r="W233" s="72"/>
      <c r="X233" s="9"/>
      <c r="AH233" s="9"/>
    </row>
    <row r="234" spans="18:96" x14ac:dyDescent="0.2">
      <c r="R234" s="72"/>
      <c r="S234" s="72"/>
      <c r="T234" s="72"/>
      <c r="U234" s="72"/>
      <c r="V234" s="72"/>
      <c r="W234" s="72"/>
      <c r="X234" s="9"/>
      <c r="AH234" s="9"/>
    </row>
    <row r="235" spans="18:96" x14ac:dyDescent="0.2">
      <c r="R235" s="72"/>
      <c r="S235" s="72"/>
      <c r="T235" s="72"/>
      <c r="U235" s="72"/>
      <c r="V235" s="72"/>
      <c r="W235" s="72"/>
      <c r="X235" s="9"/>
      <c r="AH235" s="9"/>
    </row>
    <row r="236" spans="18:96" x14ac:dyDescent="0.2">
      <c r="R236" s="72"/>
      <c r="S236" s="72"/>
      <c r="T236" s="72"/>
      <c r="U236" s="72"/>
      <c r="V236" s="72"/>
      <c r="W236" s="72"/>
      <c r="X236" s="9"/>
      <c r="AH236" s="9"/>
    </row>
    <row r="237" spans="18:96" x14ac:dyDescent="0.2">
      <c r="R237" s="72"/>
      <c r="S237" s="72"/>
      <c r="T237" s="72"/>
      <c r="U237" s="72"/>
      <c r="V237" s="72"/>
      <c r="W237" s="72"/>
      <c r="X237" s="9"/>
      <c r="AH237" s="9"/>
    </row>
    <row r="238" spans="18:96" x14ac:dyDescent="0.2">
      <c r="R238" s="72"/>
      <c r="S238" s="72"/>
      <c r="T238" s="72"/>
      <c r="U238" s="72"/>
      <c r="V238" s="72"/>
      <c r="W238" s="72"/>
      <c r="X238" s="9"/>
      <c r="AH238" s="9"/>
    </row>
    <row r="239" spans="18:96" x14ac:dyDescent="0.2">
      <c r="R239" s="72"/>
      <c r="S239" s="72"/>
      <c r="T239" s="72"/>
      <c r="U239" s="72"/>
      <c r="V239" s="72"/>
      <c r="W239" s="72"/>
      <c r="X239" s="9"/>
      <c r="AH239" s="9"/>
    </row>
    <row r="240" spans="18:96" x14ac:dyDescent="0.2">
      <c r="R240" s="72"/>
      <c r="S240" s="72"/>
      <c r="T240" s="72"/>
      <c r="U240" s="72"/>
      <c r="V240" s="72"/>
      <c r="W240" s="72"/>
      <c r="X240" s="9"/>
      <c r="AH240" s="9"/>
    </row>
    <row r="241" spans="18:34" x14ac:dyDescent="0.2">
      <c r="R241" s="72"/>
      <c r="S241" s="72"/>
      <c r="T241" s="72"/>
      <c r="U241" s="72"/>
      <c r="V241" s="72"/>
      <c r="W241" s="72"/>
      <c r="X241" s="9"/>
      <c r="AH241" s="9"/>
    </row>
    <row r="242" spans="18:34" x14ac:dyDescent="0.2">
      <c r="R242" s="72"/>
      <c r="S242" s="72"/>
      <c r="T242" s="72"/>
      <c r="U242" s="72"/>
      <c r="V242" s="72"/>
      <c r="W242" s="72"/>
      <c r="X242" s="9"/>
      <c r="AH242" s="9"/>
    </row>
    <row r="243" spans="18:34" x14ac:dyDescent="0.2">
      <c r="R243" s="72"/>
      <c r="S243" s="72"/>
      <c r="T243" s="72"/>
      <c r="U243" s="72"/>
      <c r="V243" s="72"/>
      <c r="W243" s="72"/>
      <c r="X243" s="9"/>
      <c r="AH243" s="9"/>
    </row>
    <row r="244" spans="18:34" x14ac:dyDescent="0.2">
      <c r="R244" s="72"/>
      <c r="S244" s="72"/>
      <c r="T244" s="72"/>
      <c r="U244" s="72"/>
      <c r="V244" s="72"/>
      <c r="W244" s="72"/>
      <c r="X244" s="9"/>
      <c r="AH244" s="9"/>
    </row>
    <row r="245" spans="18:34" x14ac:dyDescent="0.2">
      <c r="R245" s="72"/>
      <c r="S245" s="72"/>
      <c r="T245" s="72"/>
      <c r="U245" s="72"/>
      <c r="V245" s="72"/>
      <c r="W245" s="72"/>
      <c r="X245" s="9"/>
      <c r="AH245" s="9"/>
    </row>
    <row r="246" spans="18:34" x14ac:dyDescent="0.2">
      <c r="R246" s="72"/>
      <c r="S246" s="72"/>
      <c r="T246" s="72"/>
      <c r="U246" s="72"/>
      <c r="V246" s="72"/>
      <c r="W246" s="72"/>
      <c r="X246" s="9"/>
      <c r="AH246" s="9"/>
    </row>
    <row r="247" spans="18:34" x14ac:dyDescent="0.2">
      <c r="R247" s="72"/>
      <c r="S247" s="72"/>
      <c r="T247" s="72"/>
      <c r="U247" s="72"/>
      <c r="V247" s="72"/>
      <c r="W247" s="72"/>
      <c r="X247" s="9"/>
      <c r="AH247" s="9"/>
    </row>
    <row r="248" spans="18:34" x14ac:dyDescent="0.2">
      <c r="R248" s="72"/>
      <c r="S248" s="72"/>
      <c r="T248" s="72"/>
      <c r="U248" s="72"/>
      <c r="V248" s="72"/>
      <c r="W248" s="72"/>
      <c r="X248" s="9"/>
      <c r="AH248" s="9"/>
    </row>
    <row r="249" spans="18:34" x14ac:dyDescent="0.2">
      <c r="R249" s="72"/>
      <c r="S249" s="72"/>
      <c r="T249" s="72"/>
      <c r="U249" s="72"/>
      <c r="V249" s="72"/>
      <c r="W249" s="72"/>
      <c r="X249" s="9"/>
      <c r="AH249" s="9"/>
    </row>
    <row r="250" spans="18:34" x14ac:dyDescent="0.2">
      <c r="R250" s="72"/>
      <c r="S250" s="72"/>
      <c r="T250" s="72"/>
      <c r="U250" s="72"/>
      <c r="V250" s="72"/>
      <c r="W250" s="72"/>
      <c r="X250" s="9"/>
      <c r="AH250" s="9"/>
    </row>
    <row r="251" spans="18:34" x14ac:dyDescent="0.2">
      <c r="R251" s="72"/>
      <c r="S251" s="72"/>
      <c r="T251" s="72"/>
      <c r="U251" s="72"/>
      <c r="V251" s="72"/>
      <c r="W251" s="72"/>
      <c r="X251" s="9"/>
      <c r="AH251" s="9"/>
    </row>
    <row r="252" spans="18:34" x14ac:dyDescent="0.2">
      <c r="R252" s="72"/>
      <c r="S252" s="72"/>
      <c r="T252" s="72"/>
      <c r="U252" s="72"/>
      <c r="V252" s="72"/>
      <c r="W252" s="72"/>
      <c r="X252" s="9"/>
      <c r="AH252" s="9"/>
    </row>
    <row r="253" spans="18:34" x14ac:dyDescent="0.2">
      <c r="R253" s="72"/>
      <c r="S253" s="72"/>
      <c r="T253" s="72"/>
      <c r="U253" s="72"/>
      <c r="V253" s="72"/>
      <c r="W253" s="72"/>
      <c r="X253" s="9"/>
      <c r="AH253" s="9"/>
    </row>
    <row r="254" spans="18:34" x14ac:dyDescent="0.2">
      <c r="R254" s="72"/>
      <c r="S254" s="72"/>
      <c r="T254" s="72"/>
      <c r="U254" s="72"/>
      <c r="V254" s="72"/>
      <c r="W254" s="72"/>
      <c r="X254" s="9"/>
      <c r="AH254" s="9"/>
    </row>
    <row r="255" spans="18:34" x14ac:dyDescent="0.2">
      <c r="R255" s="72"/>
      <c r="S255" s="72"/>
      <c r="T255" s="72"/>
      <c r="U255" s="72"/>
      <c r="V255" s="72"/>
      <c r="W255" s="72"/>
      <c r="X255" s="9"/>
      <c r="AH255" s="9"/>
    </row>
    <row r="256" spans="18:34" x14ac:dyDescent="0.2">
      <c r="R256" s="72"/>
      <c r="S256" s="72"/>
      <c r="T256" s="72"/>
      <c r="U256" s="72"/>
      <c r="V256" s="72"/>
      <c r="W256" s="72"/>
      <c r="X256" s="9"/>
      <c r="AH256" s="9"/>
    </row>
    <row r="257" spans="18:34" x14ac:dyDescent="0.2">
      <c r="R257" s="72"/>
      <c r="S257" s="72"/>
      <c r="T257" s="72"/>
      <c r="U257" s="72"/>
      <c r="V257" s="72"/>
      <c r="W257" s="72"/>
      <c r="X257" s="9"/>
      <c r="AH257" s="9"/>
    </row>
    <row r="258" spans="18:34" x14ac:dyDescent="0.2">
      <c r="R258" s="72"/>
      <c r="S258" s="72"/>
      <c r="T258" s="72"/>
      <c r="U258" s="72"/>
      <c r="V258" s="72"/>
      <c r="W258" s="72"/>
      <c r="X258" s="9"/>
      <c r="AH258" s="9"/>
    </row>
    <row r="259" spans="18:34" x14ac:dyDescent="0.2">
      <c r="R259" s="72"/>
      <c r="S259" s="72"/>
      <c r="T259" s="72"/>
      <c r="U259" s="72"/>
      <c r="V259" s="72"/>
      <c r="W259" s="72"/>
      <c r="X259" s="9"/>
      <c r="AH259" s="9"/>
    </row>
    <row r="260" spans="18:34" x14ac:dyDescent="0.2">
      <c r="R260" s="72"/>
      <c r="S260" s="72"/>
      <c r="T260" s="72"/>
      <c r="U260" s="72"/>
      <c r="V260" s="72"/>
      <c r="W260" s="72"/>
      <c r="X260" s="9"/>
      <c r="AH260" s="9"/>
    </row>
    <row r="261" spans="18:34" x14ac:dyDescent="0.2">
      <c r="R261" s="72"/>
      <c r="S261" s="72"/>
      <c r="T261" s="72"/>
      <c r="U261" s="72"/>
      <c r="V261" s="72"/>
      <c r="W261" s="72"/>
      <c r="X261" s="9"/>
      <c r="AH261" s="9"/>
    </row>
    <row r="262" spans="18:34" x14ac:dyDescent="0.2">
      <c r="R262" s="72"/>
      <c r="S262" s="72"/>
      <c r="T262" s="72"/>
      <c r="U262" s="72"/>
      <c r="V262" s="72"/>
      <c r="W262" s="72"/>
      <c r="X262" s="9"/>
      <c r="AH262" s="9"/>
    </row>
    <row r="263" spans="18:34" x14ac:dyDescent="0.2">
      <c r="R263" s="72"/>
      <c r="S263" s="72"/>
      <c r="T263" s="72"/>
      <c r="U263" s="72"/>
      <c r="V263" s="72"/>
      <c r="W263" s="72"/>
      <c r="X263" s="9"/>
      <c r="AH263" s="9"/>
    </row>
    <row r="264" spans="18:34" x14ac:dyDescent="0.2">
      <c r="R264" s="72"/>
      <c r="S264" s="72"/>
      <c r="T264" s="72"/>
      <c r="U264" s="72"/>
      <c r="V264" s="72"/>
      <c r="W264" s="72"/>
      <c r="X264" s="9"/>
      <c r="AH264" s="9"/>
    </row>
    <row r="265" spans="18:34" x14ac:dyDescent="0.2">
      <c r="R265" s="72"/>
      <c r="S265" s="72"/>
      <c r="T265" s="72"/>
      <c r="U265" s="72"/>
      <c r="V265" s="72"/>
      <c r="W265" s="72"/>
      <c r="X265" s="9"/>
      <c r="AH265" s="9"/>
    </row>
    <row r="266" spans="18:34" x14ac:dyDescent="0.2">
      <c r="R266" s="72"/>
      <c r="S266" s="72"/>
      <c r="T266" s="72"/>
      <c r="U266" s="72"/>
      <c r="V266" s="72"/>
      <c r="W266" s="72"/>
      <c r="X266" s="9"/>
      <c r="AH266" s="9"/>
    </row>
    <row r="267" spans="18:34" x14ac:dyDescent="0.2">
      <c r="R267" s="72"/>
      <c r="S267" s="72"/>
      <c r="T267" s="72"/>
      <c r="U267" s="72"/>
      <c r="V267" s="72"/>
      <c r="W267" s="72"/>
      <c r="X267" s="9"/>
      <c r="AH267" s="9"/>
    </row>
    <row r="268" spans="18:34" x14ac:dyDescent="0.2">
      <c r="R268" s="72"/>
      <c r="S268" s="72"/>
      <c r="T268" s="72"/>
      <c r="U268" s="72"/>
      <c r="V268" s="72"/>
      <c r="W268" s="72"/>
      <c r="X268" s="9"/>
      <c r="AH268" s="9"/>
    </row>
    <row r="269" spans="18:34" x14ac:dyDescent="0.2">
      <c r="R269" s="72"/>
      <c r="S269" s="72"/>
      <c r="T269" s="72"/>
      <c r="U269" s="72"/>
      <c r="V269" s="72"/>
      <c r="W269" s="72"/>
      <c r="X269" s="9"/>
      <c r="AH269" s="9"/>
    </row>
    <row r="270" spans="18:34" x14ac:dyDescent="0.2">
      <c r="R270" s="72"/>
      <c r="S270" s="72"/>
      <c r="T270" s="72"/>
      <c r="U270" s="72"/>
      <c r="V270" s="72"/>
      <c r="W270" s="72"/>
      <c r="X270" s="9"/>
      <c r="AH270" s="9"/>
    </row>
    <row r="271" spans="18:34" x14ac:dyDescent="0.2">
      <c r="R271" s="72"/>
      <c r="S271" s="72"/>
      <c r="T271" s="72"/>
      <c r="U271" s="72"/>
      <c r="V271" s="72"/>
      <c r="W271" s="72"/>
      <c r="X271" s="9"/>
      <c r="AH271" s="9"/>
    </row>
    <row r="272" spans="18:34" x14ac:dyDescent="0.2">
      <c r="R272" s="72"/>
      <c r="S272" s="72"/>
      <c r="T272" s="72"/>
      <c r="U272" s="72"/>
      <c r="V272" s="72"/>
      <c r="W272" s="72"/>
      <c r="X272" s="9"/>
      <c r="AH272" s="9"/>
    </row>
    <row r="273" spans="18:34" x14ac:dyDescent="0.2">
      <c r="R273" s="72"/>
      <c r="S273" s="72"/>
      <c r="T273" s="72"/>
      <c r="U273" s="72"/>
      <c r="V273" s="72"/>
      <c r="W273" s="72"/>
      <c r="X273" s="9"/>
      <c r="AH273" s="9"/>
    </row>
    <row r="274" spans="18:34" x14ac:dyDescent="0.2">
      <c r="R274" s="72"/>
      <c r="S274" s="72"/>
      <c r="T274" s="72"/>
      <c r="U274" s="72"/>
      <c r="V274" s="72"/>
      <c r="W274" s="72"/>
      <c r="X274" s="9"/>
      <c r="AH274" s="9"/>
    </row>
    <row r="275" spans="18:34" x14ac:dyDescent="0.2">
      <c r="R275" s="72"/>
      <c r="S275" s="72"/>
      <c r="T275" s="72"/>
      <c r="U275" s="72"/>
      <c r="V275" s="72"/>
      <c r="W275" s="72"/>
      <c r="X275" s="9"/>
      <c r="AH275" s="9"/>
    </row>
    <row r="276" spans="18:34" x14ac:dyDescent="0.2">
      <c r="R276" s="72"/>
      <c r="S276" s="72"/>
      <c r="T276" s="72"/>
      <c r="U276" s="72"/>
      <c r="V276" s="72"/>
      <c r="W276" s="72"/>
      <c r="X276" s="9"/>
      <c r="AH276" s="9"/>
    </row>
    <row r="277" spans="18:34" x14ac:dyDescent="0.2">
      <c r="R277" s="72"/>
      <c r="S277" s="72"/>
      <c r="T277" s="72"/>
      <c r="U277" s="72"/>
      <c r="V277" s="72"/>
      <c r="W277" s="72"/>
      <c r="X277" s="9"/>
      <c r="AH277" s="9"/>
    </row>
    <row r="278" spans="18:34" x14ac:dyDescent="0.2">
      <c r="R278" s="72"/>
      <c r="S278" s="72"/>
      <c r="T278" s="72"/>
      <c r="U278" s="72"/>
      <c r="V278" s="72"/>
      <c r="W278" s="72"/>
      <c r="X278" s="9"/>
      <c r="AH278" s="9"/>
    </row>
    <row r="279" spans="18:34" x14ac:dyDescent="0.2">
      <c r="R279" s="72"/>
      <c r="S279" s="72"/>
      <c r="T279" s="72"/>
      <c r="U279" s="72"/>
      <c r="V279" s="72"/>
      <c r="W279" s="72"/>
      <c r="X279" s="9"/>
      <c r="AH279" s="9"/>
    </row>
    <row r="280" spans="18:34" x14ac:dyDescent="0.2">
      <c r="R280" s="72"/>
      <c r="S280" s="72"/>
      <c r="T280" s="72"/>
      <c r="U280" s="72"/>
      <c r="V280" s="72"/>
      <c r="W280" s="72"/>
      <c r="X280" s="9"/>
      <c r="AH280" s="9"/>
    </row>
    <row r="281" spans="18:34" x14ac:dyDescent="0.2">
      <c r="R281" s="72"/>
      <c r="S281" s="72"/>
      <c r="T281" s="72"/>
      <c r="U281" s="72"/>
      <c r="V281" s="72"/>
      <c r="W281" s="72"/>
      <c r="X281" s="9"/>
      <c r="AH281" s="9"/>
    </row>
    <row r="282" spans="18:34" x14ac:dyDescent="0.2">
      <c r="R282" s="72"/>
      <c r="S282" s="72"/>
      <c r="T282" s="72"/>
      <c r="U282" s="72"/>
      <c r="V282" s="72"/>
      <c r="W282" s="72"/>
      <c r="X282" s="9"/>
      <c r="AH282" s="9"/>
    </row>
    <row r="283" spans="18:34" x14ac:dyDescent="0.2">
      <c r="R283" s="72"/>
      <c r="S283" s="72"/>
      <c r="T283" s="72"/>
      <c r="U283" s="72"/>
      <c r="V283" s="72"/>
      <c r="W283" s="72"/>
      <c r="X283" s="9"/>
      <c r="AH283" s="9"/>
    </row>
    <row r="284" spans="18:34" x14ac:dyDescent="0.2">
      <c r="R284" s="72"/>
      <c r="S284" s="72"/>
      <c r="T284" s="72"/>
      <c r="U284" s="72"/>
      <c r="V284" s="72"/>
      <c r="W284" s="72"/>
      <c r="X284" s="9"/>
      <c r="AH284" s="9"/>
    </row>
    <row r="285" spans="18:34" x14ac:dyDescent="0.2">
      <c r="R285" s="72"/>
      <c r="S285" s="72"/>
      <c r="T285" s="72"/>
      <c r="U285" s="72"/>
      <c r="V285" s="72"/>
      <c r="W285" s="72"/>
      <c r="X285" s="9"/>
      <c r="AH285" s="9"/>
    </row>
    <row r="286" spans="18:34" x14ac:dyDescent="0.2">
      <c r="R286" s="72"/>
      <c r="S286" s="72"/>
      <c r="T286" s="72"/>
      <c r="U286" s="72"/>
      <c r="V286" s="72"/>
      <c r="W286" s="72"/>
      <c r="X286" s="9"/>
      <c r="AH286" s="9"/>
    </row>
    <row r="287" spans="18:34" x14ac:dyDescent="0.2">
      <c r="R287" s="72"/>
      <c r="S287" s="72"/>
      <c r="T287" s="72"/>
      <c r="U287" s="72"/>
      <c r="V287" s="72"/>
      <c r="W287" s="72"/>
      <c r="X287" s="9"/>
      <c r="AH287" s="9"/>
    </row>
    <row r="288" spans="18:34" x14ac:dyDescent="0.2">
      <c r="R288" s="72"/>
      <c r="S288" s="72"/>
      <c r="T288" s="72"/>
      <c r="U288" s="72"/>
      <c r="V288" s="72"/>
      <c r="W288" s="72"/>
      <c r="X288" s="9"/>
      <c r="AH288" s="9"/>
    </row>
    <row r="289" spans="18:34" x14ac:dyDescent="0.2">
      <c r="R289" s="72"/>
      <c r="S289" s="72"/>
      <c r="T289" s="72"/>
      <c r="U289" s="72"/>
      <c r="V289" s="72"/>
      <c r="W289" s="72"/>
      <c r="X289" s="9"/>
      <c r="AH289" s="9"/>
    </row>
    <row r="290" spans="18:34" x14ac:dyDescent="0.2">
      <c r="R290" s="72"/>
      <c r="S290" s="72"/>
      <c r="T290" s="72"/>
      <c r="U290" s="72"/>
      <c r="V290" s="72"/>
      <c r="W290" s="72"/>
      <c r="X290" s="9"/>
      <c r="AH290" s="9"/>
    </row>
    <row r="291" spans="18:34" x14ac:dyDescent="0.2">
      <c r="R291" s="72"/>
      <c r="S291" s="72"/>
      <c r="T291" s="72"/>
      <c r="U291" s="72"/>
      <c r="V291" s="72"/>
      <c r="W291" s="72"/>
      <c r="X291" s="9"/>
      <c r="AH291" s="9"/>
    </row>
    <row r="292" spans="18:34" x14ac:dyDescent="0.2">
      <c r="R292" s="72"/>
      <c r="S292" s="72"/>
      <c r="T292" s="72"/>
      <c r="U292" s="72"/>
      <c r="V292" s="72"/>
      <c r="W292" s="72"/>
      <c r="X292" s="9"/>
      <c r="AH292" s="9"/>
    </row>
    <row r="293" spans="18:34" x14ac:dyDescent="0.2">
      <c r="R293" s="72"/>
      <c r="S293" s="72"/>
      <c r="T293" s="72"/>
      <c r="U293" s="72"/>
      <c r="V293" s="72"/>
      <c r="W293" s="72"/>
      <c r="X293" s="9"/>
      <c r="AH293" s="9"/>
    </row>
    <row r="294" spans="18:34" x14ac:dyDescent="0.2">
      <c r="R294" s="72"/>
      <c r="S294" s="72"/>
      <c r="T294" s="72"/>
      <c r="U294" s="72"/>
      <c r="V294" s="72"/>
      <c r="W294" s="72"/>
      <c r="X294" s="9"/>
      <c r="AH294" s="9"/>
    </row>
    <row r="295" spans="18:34" x14ac:dyDescent="0.2">
      <c r="R295" s="72"/>
      <c r="S295" s="72"/>
      <c r="T295" s="72"/>
      <c r="U295" s="72"/>
      <c r="V295" s="72"/>
      <c r="W295" s="72"/>
      <c r="X295" s="9"/>
      <c r="AH295" s="9"/>
    </row>
    <row r="296" spans="18:34" x14ac:dyDescent="0.2">
      <c r="R296" s="72"/>
      <c r="S296" s="72"/>
      <c r="T296" s="72"/>
      <c r="U296" s="72"/>
      <c r="V296" s="72"/>
      <c r="W296" s="72"/>
      <c r="X296" s="9"/>
      <c r="AH296" s="9"/>
    </row>
    <row r="297" spans="18:34" x14ac:dyDescent="0.2">
      <c r="R297" s="72"/>
      <c r="S297" s="72"/>
      <c r="T297" s="72"/>
      <c r="U297" s="72"/>
      <c r="V297" s="72"/>
      <c r="W297" s="72"/>
      <c r="X297" s="9"/>
      <c r="AH297" s="9"/>
    </row>
    <row r="298" spans="18:34" x14ac:dyDescent="0.2">
      <c r="R298" s="72"/>
      <c r="S298" s="72"/>
      <c r="T298" s="72"/>
      <c r="U298" s="72"/>
      <c r="V298" s="72"/>
      <c r="W298" s="72"/>
      <c r="X298" s="9"/>
      <c r="AH298" s="9"/>
    </row>
    <row r="299" spans="18:34" x14ac:dyDescent="0.2">
      <c r="R299" s="72"/>
      <c r="S299" s="72"/>
      <c r="T299" s="72"/>
      <c r="U299" s="72"/>
      <c r="V299" s="72"/>
      <c r="W299" s="72"/>
      <c r="X299" s="9"/>
      <c r="AH299" s="9"/>
    </row>
    <row r="300" spans="18:34" x14ac:dyDescent="0.2">
      <c r="R300" s="72"/>
      <c r="S300" s="72"/>
      <c r="T300" s="72"/>
      <c r="U300" s="72"/>
      <c r="V300" s="72"/>
      <c r="W300" s="72"/>
      <c r="X300" s="9"/>
      <c r="AH300" s="9"/>
    </row>
  </sheetData>
  <sheetProtection selectLockedCells="1"/>
  <sortState ref="A3:DX202">
    <sortCondition ref="AW3:AW202"/>
  </sortState>
  <mergeCells count="71">
    <mergeCell ref="CJ210:CL210"/>
    <mergeCell ref="CM210:CN210"/>
    <mergeCell ref="CO210:CP210"/>
    <mergeCell ref="CQ210:CR210"/>
    <mergeCell ref="M1:Q1"/>
    <mergeCell ref="AC1:AG1"/>
    <mergeCell ref="CL1:CN1"/>
    <mergeCell ref="CQ1:CS1"/>
    <mergeCell ref="DS1:DV1"/>
    <mergeCell ref="CJ211:CL211"/>
    <mergeCell ref="CM211:CN211"/>
    <mergeCell ref="CO211:CP211"/>
    <mergeCell ref="CQ211:CR211"/>
    <mergeCell ref="CJ212:CL212"/>
    <mergeCell ref="CM212:CN212"/>
    <mergeCell ref="CO212:CP212"/>
    <mergeCell ref="CQ212:CR212"/>
    <mergeCell ref="CJ213:CL213"/>
    <mergeCell ref="CM213:CN213"/>
    <mergeCell ref="CO213:CP213"/>
    <mergeCell ref="CQ213:CR213"/>
    <mergeCell ref="CJ214:CL214"/>
    <mergeCell ref="CM214:CN214"/>
    <mergeCell ref="CO214:CP214"/>
    <mergeCell ref="CQ214:CR214"/>
    <mergeCell ref="CJ215:CL215"/>
    <mergeCell ref="CM215:CN215"/>
    <mergeCell ref="CO215:CP215"/>
    <mergeCell ref="CQ215:CR215"/>
    <mergeCell ref="CJ216:CL216"/>
    <mergeCell ref="CM216:CN216"/>
    <mergeCell ref="CO216:CP216"/>
    <mergeCell ref="CQ216:CR216"/>
    <mergeCell ref="CJ217:CL217"/>
    <mergeCell ref="CM217:CN217"/>
    <mergeCell ref="CO217:CP217"/>
    <mergeCell ref="CQ217:CR217"/>
    <mergeCell ref="CJ218:CL218"/>
    <mergeCell ref="CM218:CN218"/>
    <mergeCell ref="CO218:CP218"/>
    <mergeCell ref="CQ218:CR218"/>
    <mergeCell ref="CJ219:CL219"/>
    <mergeCell ref="CM219:CN219"/>
    <mergeCell ref="CO219:CP219"/>
    <mergeCell ref="CQ219:CR219"/>
    <mergeCell ref="CJ220:CL220"/>
    <mergeCell ref="CM220:CN220"/>
    <mergeCell ref="CO220:CP220"/>
    <mergeCell ref="CQ220:CR220"/>
    <mergeCell ref="CJ221:CL221"/>
    <mergeCell ref="CM221:CN221"/>
    <mergeCell ref="CO221:CP221"/>
    <mergeCell ref="CQ221:CR221"/>
    <mergeCell ref="CJ222:CL222"/>
    <mergeCell ref="CM222:CN222"/>
    <mergeCell ref="CO222:CP222"/>
    <mergeCell ref="CQ222:CR222"/>
    <mergeCell ref="CJ227:CL227"/>
    <mergeCell ref="CJ223:CL223"/>
    <mergeCell ref="CM223:CN223"/>
    <mergeCell ref="CO223:CP223"/>
    <mergeCell ref="CQ223:CR223"/>
    <mergeCell ref="CJ224:CL224"/>
    <mergeCell ref="CM224:CN224"/>
    <mergeCell ref="CO224:CP224"/>
    <mergeCell ref="CQ224:CR224"/>
    <mergeCell ref="CJ225:CL225"/>
    <mergeCell ref="CM225:CN225"/>
    <mergeCell ref="CO225:CP225"/>
    <mergeCell ref="CQ225:CR225"/>
    <mergeCell ref="CJ226:CL226"/>
  </mergeCells>
  <printOptions headings="1" gridLines="1"/>
  <pageMargins left="0.5" right="0.5" top="1" bottom="0.5" header="0.5" footer="0"/>
  <pageSetup paperSize="5" scale="44" fitToHeight="0" orientation="portrait" blackAndWhite="1" cellComments="atEnd" r:id="rId1"/>
  <headerFooter alignWithMargins="0">
    <oddHeader>&amp;C2014 Rock Creek Walleye Tourney
Day Two Results&amp;R&amp;D</oddHeader>
  </headerFooter>
  <rowBreaks count="1" manualBreakCount="1">
    <brk id="72" min="1" max="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Master 2012 Main Page </vt:lpstr>
      <vt:lpstr>Master 2012 Pay Sheet</vt:lpstr>
      <vt:lpstr>Print Final Results</vt:lpstr>
      <vt:lpstr>Print Day One Results</vt:lpstr>
      <vt:lpstr>Print Day Two Results</vt:lpstr>
      <vt:lpstr>Sheet1</vt:lpstr>
      <vt:lpstr>'Master 2012 Main Page '!Circuit</vt:lpstr>
      <vt:lpstr>'Print Day One Results'!Circuit</vt:lpstr>
      <vt:lpstr>'Print Day Two Results'!Circuit</vt:lpstr>
      <vt:lpstr>'Print Final Results'!Circuit</vt:lpstr>
      <vt:lpstr>'Master 2012 Main Page '!Data</vt:lpstr>
      <vt:lpstr>'Print Day One Results'!Data</vt:lpstr>
      <vt:lpstr>'Print Day Two Results'!Data</vt:lpstr>
      <vt:lpstr>'Print Final Results'!Data</vt:lpstr>
      <vt:lpstr>'Master 2012 Main Page '!Print_Area</vt:lpstr>
      <vt:lpstr>'Print Day One Results'!Print_Area</vt:lpstr>
      <vt:lpstr>'Print Day Two Results'!Print_Area</vt:lpstr>
      <vt:lpstr>'Print Final Results'!Print_Area</vt:lpstr>
      <vt:lpstr>'Print Day Two Results'!Print_Titles</vt:lpstr>
      <vt:lpstr>'Print Final Results'!Print_Titles</vt:lpstr>
    </vt:vector>
  </TitlesOfParts>
  <Company>Publication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 Gilbert</dc:creator>
  <cp:lastModifiedBy>Lee Ann</cp:lastModifiedBy>
  <cp:lastPrinted>2011-12-18T21:35:28Z</cp:lastPrinted>
  <dcterms:created xsi:type="dcterms:W3CDTF">2006-03-29T01:28:26Z</dcterms:created>
  <dcterms:modified xsi:type="dcterms:W3CDTF">2014-06-10T03:15:40Z</dcterms:modified>
</cp:coreProperties>
</file>